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https://d.docs.live.net/F9E6A1070F1693A4/Dokument/Aktivitetsstöd 2026/"/>
    </mc:Choice>
  </mc:AlternateContent>
  <xr:revisionPtr revIDLastSave="30" documentId="8_{1AD505C2-E0E6-47C4-A12D-EFE593865F75}" xr6:coauthVersionLast="47" xr6:coauthVersionMax="47" xr10:uidLastSave="{61578152-6FEF-4F08-A528-B558D7F9FCD5}"/>
  <bookViews>
    <workbookView xWindow="-108" yWindow="-108" windowWidth="23256" windowHeight="12456" activeTab="2" xr2:uid="{6545B3F5-BD08-4FB8-8ADC-394149124449}"/>
  </bookViews>
  <sheets>
    <sheet name="INFÖR 2026" sheetId="66" r:id="rId1"/>
    <sheet name="MANUAL" sheetId="65" r:id="rId2"/>
    <sheet name="REGISTER" sheetId="2" r:id="rId3"/>
    <sheet name="KORT 1" sheetId="7" r:id="rId4"/>
    <sheet name="KORT 2" sheetId="67" r:id="rId5"/>
    <sheet name="KORT 3" sheetId="68" r:id="rId6"/>
  </sheets>
  <externalReferences>
    <externalReference r:id="rId7"/>
  </externalReferences>
  <definedNames>
    <definedName name="L" localSheetId="0">[1]REGISTER!$DE$31:$DE$32</definedName>
    <definedName name="L" localSheetId="1">[1]REGISTER!$DE$31:$DE$32</definedName>
    <definedName name="L">REGISTER!$DE$31:$DE$32</definedName>
    <definedName name="RE" localSheetId="0">[1]REGISTER!$A$7:$W$540</definedName>
    <definedName name="RE" localSheetId="1">[1]REGISTER!$A$7:$W$540</definedName>
    <definedName name="RE">REGISTER!$A$7:$W$540</definedName>
    <definedName name="_xlnm.Print_Area" localSheetId="0">'INFÖR 2026'!$B$2:$C$78</definedName>
    <definedName name="_xlnm.Print_Area" localSheetId="3">'KORT 1'!$A$4:$EK$167</definedName>
    <definedName name="_xlnm.Print_Area" localSheetId="4">'KORT 2'!$A$4:$EK$167</definedName>
    <definedName name="_xlnm.Print_Area" localSheetId="5">'KORT 3'!$A$4:$EK$167</definedName>
    <definedName name="_xlnm.Print_Area" localSheetId="1">MANUAL!$B$1:$AH$105</definedName>
    <definedName name="_xlnm.Print_Area" localSheetId="2">REGISTER!$1:$390</definedName>
    <definedName name="_xlnm.Print_Titles" localSheetId="2">REGISTER!$A:$C,REGISTER!$3:$6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390" i="2" l="1"/>
  <c r="AU390" i="2"/>
  <c r="AT390" i="2"/>
  <c r="AS390" i="2"/>
  <c r="AR390" i="2"/>
  <c r="AQ390" i="2"/>
  <c r="AP390" i="2"/>
  <c r="AO390" i="2"/>
  <c r="AN390" i="2"/>
  <c r="AM390" i="2"/>
  <c r="AL390" i="2"/>
  <c r="AK390" i="2"/>
  <c r="AJ390" i="2"/>
  <c r="AI390" i="2"/>
  <c r="AH390" i="2"/>
  <c r="AG390" i="2"/>
  <c r="AF390" i="2"/>
  <c r="AE390" i="2"/>
  <c r="AD390" i="2"/>
  <c r="AC390" i="2"/>
  <c r="AB390" i="2"/>
  <c r="AA390" i="2"/>
  <c r="Z390" i="2"/>
  <c r="Y390" i="2"/>
  <c r="V390" i="2" s="1"/>
  <c r="X390" i="2"/>
  <c r="AV389" i="2"/>
  <c r="AU389" i="2"/>
  <c r="AT389" i="2"/>
  <c r="AS389" i="2"/>
  <c r="AR389" i="2"/>
  <c r="AQ389" i="2"/>
  <c r="AP389" i="2"/>
  <c r="AO389" i="2"/>
  <c r="AN389" i="2"/>
  <c r="AM389" i="2"/>
  <c r="AL389" i="2"/>
  <c r="AK389" i="2"/>
  <c r="AJ389" i="2"/>
  <c r="AI389" i="2"/>
  <c r="AH389" i="2"/>
  <c r="AG389" i="2"/>
  <c r="AF389" i="2"/>
  <c r="AE389" i="2"/>
  <c r="AD389" i="2"/>
  <c r="AC389" i="2"/>
  <c r="AB389" i="2"/>
  <c r="AA389" i="2"/>
  <c r="Z389" i="2"/>
  <c r="Y389" i="2"/>
  <c r="X389" i="2"/>
  <c r="AV388" i="2"/>
  <c r="AU388" i="2"/>
  <c r="AT388" i="2"/>
  <c r="AS388" i="2"/>
  <c r="AR388" i="2"/>
  <c r="AQ388" i="2"/>
  <c r="AP388" i="2"/>
  <c r="AO388" i="2"/>
  <c r="AN388" i="2"/>
  <c r="AM388" i="2"/>
  <c r="AL388" i="2"/>
  <c r="AK388" i="2"/>
  <c r="AJ388" i="2"/>
  <c r="AI388" i="2"/>
  <c r="AH388" i="2"/>
  <c r="AG388" i="2"/>
  <c r="AF388" i="2"/>
  <c r="AE388" i="2"/>
  <c r="AD388" i="2"/>
  <c r="AC388" i="2"/>
  <c r="AB388" i="2"/>
  <c r="AA388" i="2"/>
  <c r="V388" i="2" s="1"/>
  <c r="Z388" i="2"/>
  <c r="Y388" i="2"/>
  <c r="X388" i="2"/>
  <c r="AV387" i="2"/>
  <c r="AU387" i="2"/>
  <c r="AT387" i="2"/>
  <c r="AS387" i="2"/>
  <c r="AR387" i="2"/>
  <c r="AQ387" i="2"/>
  <c r="AP387" i="2"/>
  <c r="AO387" i="2"/>
  <c r="AN387" i="2"/>
  <c r="AM387" i="2"/>
  <c r="AL387" i="2"/>
  <c r="AK387" i="2"/>
  <c r="AJ387" i="2"/>
  <c r="AI387" i="2"/>
  <c r="AH387" i="2"/>
  <c r="AG387" i="2"/>
  <c r="AF387" i="2"/>
  <c r="AE387" i="2"/>
  <c r="AD387" i="2"/>
  <c r="AC387" i="2"/>
  <c r="AB387" i="2"/>
  <c r="V387" i="2" s="1"/>
  <c r="AA387" i="2"/>
  <c r="Z387" i="2"/>
  <c r="Y387" i="2"/>
  <c r="X387" i="2"/>
  <c r="AV386" i="2"/>
  <c r="AU386" i="2"/>
  <c r="AT386" i="2"/>
  <c r="AS386" i="2"/>
  <c r="AR386" i="2"/>
  <c r="AQ386" i="2"/>
  <c r="AP386" i="2"/>
  <c r="AO386" i="2"/>
  <c r="AN386" i="2"/>
  <c r="AM386" i="2"/>
  <c r="AL386" i="2"/>
  <c r="AK386" i="2"/>
  <c r="AJ386" i="2"/>
  <c r="AI386" i="2"/>
  <c r="AH386" i="2"/>
  <c r="AG386" i="2"/>
  <c r="AF386" i="2"/>
  <c r="AE386" i="2"/>
  <c r="AD386" i="2"/>
  <c r="AC386" i="2"/>
  <c r="V386" i="2" s="1"/>
  <c r="AB386" i="2"/>
  <c r="AA386" i="2"/>
  <c r="Z386" i="2"/>
  <c r="Y386" i="2"/>
  <c r="X386" i="2"/>
  <c r="AV385" i="2"/>
  <c r="AU385" i="2"/>
  <c r="AT385" i="2"/>
  <c r="AS385" i="2"/>
  <c r="AR385" i="2"/>
  <c r="AQ385" i="2"/>
  <c r="AP385" i="2"/>
  <c r="AO385" i="2"/>
  <c r="AN385" i="2"/>
  <c r="AM385" i="2"/>
  <c r="AL385" i="2"/>
  <c r="AK385" i="2"/>
  <c r="AJ385" i="2"/>
  <c r="AI385" i="2"/>
  <c r="AH385" i="2"/>
  <c r="AG385" i="2"/>
  <c r="AF385" i="2"/>
  <c r="AE385" i="2"/>
  <c r="AD385" i="2"/>
  <c r="AC385" i="2"/>
  <c r="AB385" i="2"/>
  <c r="AA385" i="2"/>
  <c r="Z385" i="2"/>
  <c r="Y385" i="2"/>
  <c r="X385" i="2"/>
  <c r="AV384" i="2"/>
  <c r="AU384" i="2"/>
  <c r="AT384" i="2"/>
  <c r="AS384" i="2"/>
  <c r="AR384" i="2"/>
  <c r="AQ384" i="2"/>
  <c r="AP384" i="2"/>
  <c r="AO384" i="2"/>
  <c r="AN384" i="2"/>
  <c r="AM384" i="2"/>
  <c r="AL384" i="2"/>
  <c r="AK384" i="2"/>
  <c r="AJ384" i="2"/>
  <c r="AI384" i="2"/>
  <c r="AH384" i="2"/>
  <c r="AG384" i="2"/>
  <c r="AF384" i="2"/>
  <c r="AE384" i="2"/>
  <c r="AD384" i="2"/>
  <c r="AC384" i="2"/>
  <c r="AB384" i="2"/>
  <c r="AA384" i="2"/>
  <c r="Z384" i="2"/>
  <c r="Y384" i="2"/>
  <c r="X384" i="2"/>
  <c r="AV383" i="2"/>
  <c r="AU383" i="2"/>
  <c r="AT383" i="2"/>
  <c r="AS383" i="2"/>
  <c r="AR383" i="2"/>
  <c r="AQ383" i="2"/>
  <c r="AP383" i="2"/>
  <c r="AO383" i="2"/>
  <c r="AN383" i="2"/>
  <c r="AM383" i="2"/>
  <c r="AL383" i="2"/>
  <c r="AK383" i="2"/>
  <c r="AJ383" i="2"/>
  <c r="AI383" i="2"/>
  <c r="AH383" i="2"/>
  <c r="AG383" i="2"/>
  <c r="AF383" i="2"/>
  <c r="AE383" i="2"/>
  <c r="AD383" i="2"/>
  <c r="AC383" i="2"/>
  <c r="AB383" i="2"/>
  <c r="AA383" i="2"/>
  <c r="Z383" i="2"/>
  <c r="Y383" i="2"/>
  <c r="X383" i="2"/>
  <c r="AV382" i="2"/>
  <c r="AU382" i="2"/>
  <c r="AT382" i="2"/>
  <c r="AS382" i="2"/>
  <c r="AR382" i="2"/>
  <c r="AQ382" i="2"/>
  <c r="AP382" i="2"/>
  <c r="AO382" i="2"/>
  <c r="AN382" i="2"/>
  <c r="AM382" i="2"/>
  <c r="AL382" i="2"/>
  <c r="AK382" i="2"/>
  <c r="AJ382" i="2"/>
  <c r="AI382" i="2"/>
  <c r="AH382" i="2"/>
  <c r="AG382" i="2"/>
  <c r="AF382" i="2"/>
  <c r="AE382" i="2"/>
  <c r="AD382" i="2"/>
  <c r="AC382" i="2"/>
  <c r="AB382" i="2"/>
  <c r="AA382" i="2"/>
  <c r="Z382" i="2"/>
  <c r="Y382" i="2"/>
  <c r="X382" i="2"/>
  <c r="AV381" i="2"/>
  <c r="AU381" i="2"/>
  <c r="AT381" i="2"/>
  <c r="AS381" i="2"/>
  <c r="AR381" i="2"/>
  <c r="AQ381" i="2"/>
  <c r="AP381" i="2"/>
  <c r="AO381" i="2"/>
  <c r="AN381" i="2"/>
  <c r="AM381" i="2"/>
  <c r="AL381" i="2"/>
  <c r="AK381" i="2"/>
  <c r="AJ381" i="2"/>
  <c r="AI381" i="2"/>
  <c r="AH381" i="2"/>
  <c r="AG381" i="2"/>
  <c r="AF381" i="2"/>
  <c r="AE381" i="2"/>
  <c r="AD381" i="2"/>
  <c r="AC381" i="2"/>
  <c r="AB381" i="2"/>
  <c r="AA381" i="2"/>
  <c r="Z381" i="2"/>
  <c r="Y381" i="2"/>
  <c r="X381" i="2"/>
  <c r="AV380" i="2"/>
  <c r="AU380" i="2"/>
  <c r="AT380" i="2"/>
  <c r="AS380" i="2"/>
  <c r="AR380" i="2"/>
  <c r="AQ380" i="2"/>
  <c r="AP380" i="2"/>
  <c r="AO380" i="2"/>
  <c r="AN380" i="2"/>
  <c r="AM380" i="2"/>
  <c r="AL380" i="2"/>
  <c r="AK380" i="2"/>
  <c r="AJ380" i="2"/>
  <c r="AI380" i="2"/>
  <c r="AH380" i="2"/>
  <c r="AG380" i="2"/>
  <c r="AF380" i="2"/>
  <c r="AE380" i="2"/>
  <c r="AD380" i="2"/>
  <c r="AC380" i="2"/>
  <c r="AB380" i="2"/>
  <c r="AA380" i="2"/>
  <c r="Z380" i="2"/>
  <c r="Y380" i="2"/>
  <c r="X380" i="2"/>
  <c r="AV379" i="2"/>
  <c r="AU379" i="2"/>
  <c r="AT379" i="2"/>
  <c r="AS379" i="2"/>
  <c r="AR379" i="2"/>
  <c r="AQ379" i="2"/>
  <c r="AP379" i="2"/>
  <c r="AO379" i="2"/>
  <c r="AN379" i="2"/>
  <c r="AM379" i="2"/>
  <c r="AL379" i="2"/>
  <c r="AK379" i="2"/>
  <c r="AJ379" i="2"/>
  <c r="AI379" i="2"/>
  <c r="AH379" i="2"/>
  <c r="AG379" i="2"/>
  <c r="AF379" i="2"/>
  <c r="AE379" i="2"/>
  <c r="AD379" i="2"/>
  <c r="AC379" i="2"/>
  <c r="AB379" i="2"/>
  <c r="AA379" i="2"/>
  <c r="Z379" i="2"/>
  <c r="Y379" i="2"/>
  <c r="X379" i="2"/>
  <c r="AV378" i="2"/>
  <c r="AU378" i="2"/>
  <c r="AT378" i="2"/>
  <c r="AS378" i="2"/>
  <c r="AR378" i="2"/>
  <c r="AQ378" i="2"/>
  <c r="AP378" i="2"/>
  <c r="AO378" i="2"/>
  <c r="AN378" i="2"/>
  <c r="AM378" i="2"/>
  <c r="AL378" i="2"/>
  <c r="AK378" i="2"/>
  <c r="AJ378" i="2"/>
  <c r="AI378" i="2"/>
  <c r="AH378" i="2"/>
  <c r="AG378" i="2"/>
  <c r="AF378" i="2"/>
  <c r="AE378" i="2"/>
  <c r="AD378" i="2"/>
  <c r="AC378" i="2"/>
  <c r="AB378" i="2"/>
  <c r="AA378" i="2"/>
  <c r="Z378" i="2"/>
  <c r="Y378" i="2"/>
  <c r="V378" i="2" s="1"/>
  <c r="X378" i="2"/>
  <c r="AV377" i="2"/>
  <c r="AU377" i="2"/>
  <c r="AT377" i="2"/>
  <c r="AS377" i="2"/>
  <c r="AR377" i="2"/>
  <c r="AQ377" i="2"/>
  <c r="AP377" i="2"/>
  <c r="AO377" i="2"/>
  <c r="AN377" i="2"/>
  <c r="AM377" i="2"/>
  <c r="AL377" i="2"/>
  <c r="AK377" i="2"/>
  <c r="AJ377" i="2"/>
  <c r="AI377" i="2"/>
  <c r="AH377" i="2"/>
  <c r="AG377" i="2"/>
  <c r="AF377" i="2"/>
  <c r="AE377" i="2"/>
  <c r="AD377" i="2"/>
  <c r="AC377" i="2"/>
  <c r="AB377" i="2"/>
  <c r="AA377" i="2"/>
  <c r="Z377" i="2"/>
  <c r="Y377" i="2"/>
  <c r="X377" i="2"/>
  <c r="AV376" i="2"/>
  <c r="AU376" i="2"/>
  <c r="AT376" i="2"/>
  <c r="AS376" i="2"/>
  <c r="AR376" i="2"/>
  <c r="AQ376" i="2"/>
  <c r="AP376" i="2"/>
  <c r="AO376" i="2"/>
  <c r="AN376" i="2"/>
  <c r="AM376" i="2"/>
  <c r="AL376" i="2"/>
  <c r="AK376" i="2"/>
  <c r="AJ376" i="2"/>
  <c r="AI376" i="2"/>
  <c r="AH376" i="2"/>
  <c r="AG376" i="2"/>
  <c r="AF376" i="2"/>
  <c r="AE376" i="2"/>
  <c r="AD376" i="2"/>
  <c r="AC376" i="2"/>
  <c r="AB376" i="2"/>
  <c r="AA376" i="2"/>
  <c r="Z376" i="2"/>
  <c r="Y376" i="2"/>
  <c r="X376" i="2"/>
  <c r="AV375" i="2"/>
  <c r="AU375" i="2"/>
  <c r="AT375" i="2"/>
  <c r="AS375" i="2"/>
  <c r="AR375" i="2"/>
  <c r="AQ375" i="2"/>
  <c r="AP375" i="2"/>
  <c r="AO375" i="2"/>
  <c r="AN375" i="2"/>
  <c r="AM375" i="2"/>
  <c r="AL375" i="2"/>
  <c r="AK375" i="2"/>
  <c r="AJ375" i="2"/>
  <c r="AI375" i="2"/>
  <c r="AH375" i="2"/>
  <c r="AG375" i="2"/>
  <c r="AF375" i="2"/>
  <c r="AE375" i="2"/>
  <c r="AD375" i="2"/>
  <c r="AC375" i="2"/>
  <c r="AB375" i="2"/>
  <c r="AA375" i="2"/>
  <c r="Z375" i="2"/>
  <c r="Y375" i="2"/>
  <c r="X375" i="2"/>
  <c r="AV374" i="2"/>
  <c r="AU374" i="2"/>
  <c r="AT374" i="2"/>
  <c r="AS374" i="2"/>
  <c r="AR374" i="2"/>
  <c r="AQ374" i="2"/>
  <c r="AP374" i="2"/>
  <c r="AO374" i="2"/>
  <c r="AN374" i="2"/>
  <c r="AM374" i="2"/>
  <c r="AL374" i="2"/>
  <c r="AK374" i="2"/>
  <c r="AJ374" i="2"/>
  <c r="AI374" i="2"/>
  <c r="AH374" i="2"/>
  <c r="AG374" i="2"/>
  <c r="AF374" i="2"/>
  <c r="AE374" i="2"/>
  <c r="AD374" i="2"/>
  <c r="AC374" i="2"/>
  <c r="V374" i="2" s="1"/>
  <c r="AB374" i="2"/>
  <c r="AA374" i="2"/>
  <c r="Z374" i="2"/>
  <c r="Y374" i="2"/>
  <c r="X374" i="2"/>
  <c r="AV373" i="2"/>
  <c r="AU373" i="2"/>
  <c r="AT373" i="2"/>
  <c r="AS373" i="2"/>
  <c r="AR373" i="2"/>
  <c r="AQ373" i="2"/>
  <c r="AP373" i="2"/>
  <c r="AO373" i="2"/>
  <c r="AN373" i="2"/>
  <c r="AM373" i="2"/>
  <c r="AL373" i="2"/>
  <c r="AK373" i="2"/>
  <c r="AJ373" i="2"/>
  <c r="AI373" i="2"/>
  <c r="AH373" i="2"/>
  <c r="AG373" i="2"/>
  <c r="AF373" i="2"/>
  <c r="AE373" i="2"/>
  <c r="AD373" i="2"/>
  <c r="V373" i="2" s="1"/>
  <c r="AC373" i="2"/>
  <c r="AB373" i="2"/>
  <c r="AA373" i="2"/>
  <c r="Z373" i="2"/>
  <c r="Y373" i="2"/>
  <c r="X373" i="2"/>
  <c r="AV372" i="2"/>
  <c r="AU372" i="2"/>
  <c r="AT372" i="2"/>
  <c r="AS372" i="2"/>
  <c r="AR372" i="2"/>
  <c r="AQ372" i="2"/>
  <c r="AP372" i="2"/>
  <c r="AO372" i="2"/>
  <c r="AN372" i="2"/>
  <c r="AM372" i="2"/>
  <c r="AL372" i="2"/>
  <c r="AK372" i="2"/>
  <c r="AJ372" i="2"/>
  <c r="AI372" i="2"/>
  <c r="AH372" i="2"/>
  <c r="AG372" i="2"/>
  <c r="AF372" i="2"/>
  <c r="AE372" i="2"/>
  <c r="V372" i="2" s="1"/>
  <c r="AD372" i="2"/>
  <c r="AC372" i="2"/>
  <c r="AB372" i="2"/>
  <c r="AA372" i="2"/>
  <c r="Z372" i="2"/>
  <c r="Y372" i="2"/>
  <c r="X372" i="2"/>
  <c r="AV371" i="2"/>
  <c r="AU371" i="2"/>
  <c r="AT371" i="2"/>
  <c r="AS371" i="2"/>
  <c r="AR371" i="2"/>
  <c r="AQ371" i="2"/>
  <c r="AP371" i="2"/>
  <c r="AO371" i="2"/>
  <c r="AN371" i="2"/>
  <c r="AM371" i="2"/>
  <c r="AL371" i="2"/>
  <c r="AK371" i="2"/>
  <c r="AJ371" i="2"/>
  <c r="AI371" i="2"/>
  <c r="AH371" i="2"/>
  <c r="AG371" i="2"/>
  <c r="AF371" i="2"/>
  <c r="V371" i="2" s="1"/>
  <c r="AE371" i="2"/>
  <c r="AD371" i="2"/>
  <c r="AC371" i="2"/>
  <c r="AB371" i="2"/>
  <c r="AA371" i="2"/>
  <c r="Z371" i="2"/>
  <c r="Y371" i="2"/>
  <c r="X371" i="2"/>
  <c r="AV370" i="2"/>
  <c r="AU370" i="2"/>
  <c r="AT370" i="2"/>
  <c r="AS370" i="2"/>
  <c r="AR370" i="2"/>
  <c r="AQ370" i="2"/>
  <c r="AP370" i="2"/>
  <c r="AO370" i="2"/>
  <c r="AN370" i="2"/>
  <c r="AM370" i="2"/>
  <c r="AL370" i="2"/>
  <c r="AK370" i="2"/>
  <c r="AJ370" i="2"/>
  <c r="AI370" i="2"/>
  <c r="AH370" i="2"/>
  <c r="AG370" i="2"/>
  <c r="AF370" i="2"/>
  <c r="AE370" i="2"/>
  <c r="AD370" i="2"/>
  <c r="AC370" i="2"/>
  <c r="AB370" i="2"/>
  <c r="AA370" i="2"/>
  <c r="Z370" i="2"/>
  <c r="Y370" i="2"/>
  <c r="X370" i="2"/>
  <c r="AV369" i="2"/>
  <c r="AU369" i="2"/>
  <c r="AT369" i="2"/>
  <c r="AS369" i="2"/>
  <c r="AR369" i="2"/>
  <c r="AQ369" i="2"/>
  <c r="AP369" i="2"/>
  <c r="AO369" i="2"/>
  <c r="AN369" i="2"/>
  <c r="AM369" i="2"/>
  <c r="AL369" i="2"/>
  <c r="AK369" i="2"/>
  <c r="AJ369" i="2"/>
  <c r="AI369" i="2"/>
  <c r="AH369" i="2"/>
  <c r="AG369" i="2"/>
  <c r="AF369" i="2"/>
  <c r="AE369" i="2"/>
  <c r="AD369" i="2"/>
  <c r="AC369" i="2"/>
  <c r="AB369" i="2"/>
  <c r="AA369" i="2"/>
  <c r="Z369" i="2"/>
  <c r="Y369" i="2"/>
  <c r="X369" i="2"/>
  <c r="AV368" i="2"/>
  <c r="AU368" i="2"/>
  <c r="AT368" i="2"/>
  <c r="AS368" i="2"/>
  <c r="AR368" i="2"/>
  <c r="AQ368" i="2"/>
  <c r="AP368" i="2"/>
  <c r="AO368" i="2"/>
  <c r="AN368" i="2"/>
  <c r="AM368" i="2"/>
  <c r="AL368" i="2"/>
  <c r="AK368" i="2"/>
  <c r="AJ368" i="2"/>
  <c r="AI368" i="2"/>
  <c r="V368" i="2" s="1"/>
  <c r="AH368" i="2"/>
  <c r="AG368" i="2"/>
  <c r="AF368" i="2"/>
  <c r="AE368" i="2"/>
  <c r="AD368" i="2"/>
  <c r="AC368" i="2"/>
  <c r="AB368" i="2"/>
  <c r="AA368" i="2"/>
  <c r="Z368" i="2"/>
  <c r="Y368" i="2"/>
  <c r="X368" i="2"/>
  <c r="AV367" i="2"/>
  <c r="AU367" i="2"/>
  <c r="AT367" i="2"/>
  <c r="AS367" i="2"/>
  <c r="AR367" i="2"/>
  <c r="AQ367" i="2"/>
  <c r="AP367" i="2"/>
  <c r="AO367" i="2"/>
  <c r="AN367" i="2"/>
  <c r="AM367" i="2"/>
  <c r="AL367" i="2"/>
  <c r="AK367" i="2"/>
  <c r="AJ367" i="2"/>
  <c r="AI367" i="2"/>
  <c r="AH367" i="2"/>
  <c r="AG367" i="2"/>
  <c r="AF367" i="2"/>
  <c r="AE367" i="2"/>
  <c r="AD367" i="2"/>
  <c r="AC367" i="2"/>
  <c r="AB367" i="2"/>
  <c r="AA367" i="2"/>
  <c r="Z367" i="2"/>
  <c r="Y367" i="2"/>
  <c r="X367" i="2"/>
  <c r="AV366" i="2"/>
  <c r="AU366" i="2"/>
  <c r="AT366" i="2"/>
  <c r="AS366" i="2"/>
  <c r="AR366" i="2"/>
  <c r="AQ366" i="2"/>
  <c r="AP366" i="2"/>
  <c r="AO366" i="2"/>
  <c r="AN366" i="2"/>
  <c r="AM366" i="2"/>
  <c r="AL366" i="2"/>
  <c r="AK366" i="2"/>
  <c r="AJ366" i="2"/>
  <c r="AI366" i="2"/>
  <c r="AH366" i="2"/>
  <c r="AG366" i="2"/>
  <c r="AF366" i="2"/>
  <c r="AE366" i="2"/>
  <c r="AD366" i="2"/>
  <c r="AC366" i="2"/>
  <c r="AB366" i="2"/>
  <c r="AA366" i="2"/>
  <c r="Z366" i="2"/>
  <c r="Y366" i="2"/>
  <c r="X366" i="2"/>
  <c r="AV365" i="2"/>
  <c r="AU365" i="2"/>
  <c r="AT365" i="2"/>
  <c r="AS365" i="2"/>
  <c r="AR365" i="2"/>
  <c r="AQ365" i="2"/>
  <c r="AP365" i="2"/>
  <c r="AO365" i="2"/>
  <c r="AN365" i="2"/>
  <c r="AM365" i="2"/>
  <c r="AL365" i="2"/>
  <c r="AK365" i="2"/>
  <c r="AJ365" i="2"/>
  <c r="AI365" i="2"/>
  <c r="AH365" i="2"/>
  <c r="AG365" i="2"/>
  <c r="AF365" i="2"/>
  <c r="AE365" i="2"/>
  <c r="AD365" i="2"/>
  <c r="AC365" i="2"/>
  <c r="AB365" i="2"/>
  <c r="AA365" i="2"/>
  <c r="Z365" i="2"/>
  <c r="V365" i="2" s="1"/>
  <c r="Y365" i="2"/>
  <c r="X365" i="2"/>
  <c r="AV364" i="2"/>
  <c r="AU364" i="2"/>
  <c r="AT364" i="2"/>
  <c r="AS364" i="2"/>
  <c r="AR364" i="2"/>
  <c r="AQ364" i="2"/>
  <c r="AP364" i="2"/>
  <c r="AO364" i="2"/>
  <c r="AN364" i="2"/>
  <c r="AM364" i="2"/>
  <c r="AL364" i="2"/>
  <c r="AK364" i="2"/>
  <c r="AJ364" i="2"/>
  <c r="AI364" i="2"/>
  <c r="AH364" i="2"/>
  <c r="AG364" i="2"/>
  <c r="AF364" i="2"/>
  <c r="AE364" i="2"/>
  <c r="AD364" i="2"/>
  <c r="AC364" i="2"/>
  <c r="AB364" i="2"/>
  <c r="AA364" i="2"/>
  <c r="Z364" i="2"/>
  <c r="Y364" i="2"/>
  <c r="X364" i="2"/>
  <c r="AV363" i="2"/>
  <c r="AU363" i="2"/>
  <c r="AT363" i="2"/>
  <c r="AS363" i="2"/>
  <c r="AR363" i="2"/>
  <c r="AQ363" i="2"/>
  <c r="AP363" i="2"/>
  <c r="AO363" i="2"/>
  <c r="AN363" i="2"/>
  <c r="AM363" i="2"/>
  <c r="AL363" i="2"/>
  <c r="AK363" i="2"/>
  <c r="AJ363" i="2"/>
  <c r="AI363" i="2"/>
  <c r="AH363" i="2"/>
  <c r="AG363" i="2"/>
  <c r="AF363" i="2"/>
  <c r="AE363" i="2"/>
  <c r="AD363" i="2"/>
  <c r="AC363" i="2"/>
  <c r="AB363" i="2"/>
  <c r="AA363" i="2"/>
  <c r="Z363" i="2"/>
  <c r="Y363" i="2"/>
  <c r="X363" i="2"/>
  <c r="AV362" i="2"/>
  <c r="AU362" i="2"/>
  <c r="AT362" i="2"/>
  <c r="AS362" i="2"/>
  <c r="AR362" i="2"/>
  <c r="AQ362" i="2"/>
  <c r="AP362" i="2"/>
  <c r="AO362" i="2"/>
  <c r="AN362" i="2"/>
  <c r="AM362" i="2"/>
  <c r="AL362" i="2"/>
  <c r="AK362" i="2"/>
  <c r="AJ362" i="2"/>
  <c r="AI362" i="2"/>
  <c r="AH362" i="2"/>
  <c r="AG362" i="2"/>
  <c r="AF362" i="2"/>
  <c r="AE362" i="2"/>
  <c r="AD362" i="2"/>
  <c r="AC362" i="2"/>
  <c r="V362" i="2" s="1"/>
  <c r="AB362" i="2"/>
  <c r="AA362" i="2"/>
  <c r="Z362" i="2"/>
  <c r="Y362" i="2"/>
  <c r="X362" i="2"/>
  <c r="AV361" i="2"/>
  <c r="AU361" i="2"/>
  <c r="AT361" i="2"/>
  <c r="AS361" i="2"/>
  <c r="AR361" i="2"/>
  <c r="AQ361" i="2"/>
  <c r="AP361" i="2"/>
  <c r="AO361" i="2"/>
  <c r="AN361" i="2"/>
  <c r="AM361" i="2"/>
  <c r="AL361" i="2"/>
  <c r="AK361" i="2"/>
  <c r="AJ361" i="2"/>
  <c r="AI361" i="2"/>
  <c r="AH361" i="2"/>
  <c r="AG361" i="2"/>
  <c r="AF361" i="2"/>
  <c r="AE361" i="2"/>
  <c r="AD361" i="2"/>
  <c r="V361" i="2" s="1"/>
  <c r="AC361" i="2"/>
  <c r="AB361" i="2"/>
  <c r="AA361" i="2"/>
  <c r="Z361" i="2"/>
  <c r="Y361" i="2"/>
  <c r="X361" i="2"/>
  <c r="AV360" i="2"/>
  <c r="AU360" i="2"/>
  <c r="AT360" i="2"/>
  <c r="AS360" i="2"/>
  <c r="AR360" i="2"/>
  <c r="AQ360" i="2"/>
  <c r="AP360" i="2"/>
  <c r="AO360" i="2"/>
  <c r="AN360" i="2"/>
  <c r="AM360" i="2"/>
  <c r="AL360" i="2"/>
  <c r="AK360" i="2"/>
  <c r="AJ360" i="2"/>
  <c r="AI360" i="2"/>
  <c r="AH360" i="2"/>
  <c r="AG360" i="2"/>
  <c r="AF360" i="2"/>
  <c r="AE360" i="2"/>
  <c r="V360" i="2" s="1"/>
  <c r="AD360" i="2"/>
  <c r="AC360" i="2"/>
  <c r="AB360" i="2"/>
  <c r="AA360" i="2"/>
  <c r="Z360" i="2"/>
  <c r="Y360" i="2"/>
  <c r="X360" i="2"/>
  <c r="AV359" i="2"/>
  <c r="AU359" i="2"/>
  <c r="AT359" i="2"/>
  <c r="AS359" i="2"/>
  <c r="AR359" i="2"/>
  <c r="AQ359" i="2"/>
  <c r="AP359" i="2"/>
  <c r="AO359" i="2"/>
  <c r="AN359" i="2"/>
  <c r="AM359" i="2"/>
  <c r="AL359" i="2"/>
  <c r="AK359" i="2"/>
  <c r="AJ359" i="2"/>
  <c r="AI359" i="2"/>
  <c r="AH359" i="2"/>
  <c r="AG359" i="2"/>
  <c r="AF359" i="2"/>
  <c r="AE359" i="2"/>
  <c r="AD359" i="2"/>
  <c r="AC359" i="2"/>
  <c r="AB359" i="2"/>
  <c r="AA359" i="2"/>
  <c r="Z359" i="2"/>
  <c r="Y359" i="2"/>
  <c r="X359" i="2"/>
  <c r="AV358" i="2"/>
  <c r="AU358" i="2"/>
  <c r="AT358" i="2"/>
  <c r="AS358" i="2"/>
  <c r="AR358" i="2"/>
  <c r="AQ358" i="2"/>
  <c r="AP358" i="2"/>
  <c r="AO358" i="2"/>
  <c r="AN358" i="2"/>
  <c r="AM358" i="2"/>
  <c r="AL358" i="2"/>
  <c r="AK358" i="2"/>
  <c r="AJ358" i="2"/>
  <c r="AI358" i="2"/>
  <c r="AH358" i="2"/>
  <c r="AG358" i="2"/>
  <c r="AF358" i="2"/>
  <c r="AE358" i="2"/>
  <c r="AD358" i="2"/>
  <c r="AC358" i="2"/>
  <c r="AB358" i="2"/>
  <c r="AA358" i="2"/>
  <c r="Z358" i="2"/>
  <c r="Y358" i="2"/>
  <c r="X358" i="2"/>
  <c r="AV357" i="2"/>
  <c r="AU357" i="2"/>
  <c r="AT357" i="2"/>
  <c r="AS357" i="2"/>
  <c r="AR357" i="2"/>
  <c r="AQ357" i="2"/>
  <c r="AP357" i="2"/>
  <c r="AO357" i="2"/>
  <c r="AN357" i="2"/>
  <c r="AM357" i="2"/>
  <c r="AL357" i="2"/>
  <c r="AK357" i="2"/>
  <c r="AJ357" i="2"/>
  <c r="AI357" i="2"/>
  <c r="AH357" i="2"/>
  <c r="AG357" i="2"/>
  <c r="AF357" i="2"/>
  <c r="AE357" i="2"/>
  <c r="AD357" i="2"/>
  <c r="AC357" i="2"/>
  <c r="AB357" i="2"/>
  <c r="AA357" i="2"/>
  <c r="Z357" i="2"/>
  <c r="Y357" i="2"/>
  <c r="X357" i="2"/>
  <c r="AV356" i="2"/>
  <c r="AU356" i="2"/>
  <c r="AT356" i="2"/>
  <c r="AS356" i="2"/>
  <c r="AR356" i="2"/>
  <c r="AQ356" i="2"/>
  <c r="AP356" i="2"/>
  <c r="AO356" i="2"/>
  <c r="AN356" i="2"/>
  <c r="AM356" i="2"/>
  <c r="AL356" i="2"/>
  <c r="AK356" i="2"/>
  <c r="AJ356" i="2"/>
  <c r="AI356" i="2"/>
  <c r="AH356" i="2"/>
  <c r="AG356" i="2"/>
  <c r="AF356" i="2"/>
  <c r="AE356" i="2"/>
  <c r="AD356" i="2"/>
  <c r="AC356" i="2"/>
  <c r="AB356" i="2"/>
  <c r="AA356" i="2"/>
  <c r="Z356" i="2"/>
  <c r="Y356" i="2"/>
  <c r="X356" i="2"/>
  <c r="AV355" i="2"/>
  <c r="AU355" i="2"/>
  <c r="AT355" i="2"/>
  <c r="AS355" i="2"/>
  <c r="AR355" i="2"/>
  <c r="AQ355" i="2"/>
  <c r="AP355" i="2"/>
  <c r="AO355" i="2"/>
  <c r="AN355" i="2"/>
  <c r="AM355" i="2"/>
  <c r="AL355" i="2"/>
  <c r="AK355" i="2"/>
  <c r="AJ355" i="2"/>
  <c r="AI355" i="2"/>
  <c r="AH355" i="2"/>
  <c r="AG355" i="2"/>
  <c r="AF355" i="2"/>
  <c r="AE355" i="2"/>
  <c r="AD355" i="2"/>
  <c r="AC355" i="2"/>
  <c r="AB355" i="2"/>
  <c r="AA355" i="2"/>
  <c r="Z355" i="2"/>
  <c r="Y355" i="2"/>
  <c r="X355" i="2"/>
  <c r="V355" i="2" s="1"/>
  <c r="AV354" i="2"/>
  <c r="AU354" i="2"/>
  <c r="AT354" i="2"/>
  <c r="AS354" i="2"/>
  <c r="AR354" i="2"/>
  <c r="AQ354" i="2"/>
  <c r="AP354" i="2"/>
  <c r="AO354" i="2"/>
  <c r="AN354" i="2"/>
  <c r="AM354" i="2"/>
  <c r="AL354" i="2"/>
  <c r="AK354" i="2"/>
  <c r="AJ354" i="2"/>
  <c r="AI354" i="2"/>
  <c r="AH354" i="2"/>
  <c r="AG354" i="2"/>
  <c r="AF354" i="2"/>
  <c r="AE354" i="2"/>
  <c r="AD354" i="2"/>
  <c r="AC354" i="2"/>
  <c r="AB354" i="2"/>
  <c r="AA354" i="2"/>
  <c r="Z354" i="2"/>
  <c r="Y354" i="2"/>
  <c r="X354" i="2"/>
  <c r="AV353" i="2"/>
  <c r="AU353" i="2"/>
  <c r="AT353" i="2"/>
  <c r="AS353" i="2"/>
  <c r="AR353" i="2"/>
  <c r="AQ353" i="2"/>
  <c r="AP353" i="2"/>
  <c r="AO353" i="2"/>
  <c r="AN353" i="2"/>
  <c r="AM353" i="2"/>
  <c r="AL353" i="2"/>
  <c r="AK353" i="2"/>
  <c r="AJ353" i="2"/>
  <c r="AI353" i="2"/>
  <c r="AH353" i="2"/>
  <c r="AG353" i="2"/>
  <c r="AF353" i="2"/>
  <c r="AE353" i="2"/>
  <c r="AD353" i="2"/>
  <c r="AC353" i="2"/>
  <c r="AB353" i="2"/>
  <c r="AA353" i="2"/>
  <c r="Z353" i="2"/>
  <c r="V353" i="2" s="1"/>
  <c r="Y353" i="2"/>
  <c r="X353" i="2"/>
  <c r="AV352" i="2"/>
  <c r="AU352" i="2"/>
  <c r="AT352" i="2"/>
  <c r="AS352" i="2"/>
  <c r="AR352" i="2"/>
  <c r="AQ352" i="2"/>
  <c r="AP352" i="2"/>
  <c r="AO352" i="2"/>
  <c r="AN352" i="2"/>
  <c r="AM352" i="2"/>
  <c r="AL352" i="2"/>
  <c r="AK352" i="2"/>
  <c r="AJ352" i="2"/>
  <c r="AI352" i="2"/>
  <c r="AH352" i="2"/>
  <c r="AG352" i="2"/>
  <c r="AF352" i="2"/>
  <c r="AE352" i="2"/>
  <c r="AD352" i="2"/>
  <c r="AC352" i="2"/>
  <c r="AB352" i="2"/>
  <c r="AA352" i="2"/>
  <c r="V352" i="2" s="1"/>
  <c r="Z352" i="2"/>
  <c r="Y352" i="2"/>
  <c r="X352" i="2"/>
  <c r="AV351" i="2"/>
  <c r="AU351" i="2"/>
  <c r="AT351" i="2"/>
  <c r="AS351" i="2"/>
  <c r="AR351" i="2"/>
  <c r="AQ351" i="2"/>
  <c r="AP351" i="2"/>
  <c r="AO351" i="2"/>
  <c r="AN351" i="2"/>
  <c r="AM351" i="2"/>
  <c r="AL351" i="2"/>
  <c r="AK351" i="2"/>
  <c r="AJ351" i="2"/>
  <c r="AI351" i="2"/>
  <c r="AH351" i="2"/>
  <c r="AG351" i="2"/>
  <c r="AF351" i="2"/>
  <c r="AE351" i="2"/>
  <c r="AD351" i="2"/>
  <c r="AC351" i="2"/>
  <c r="AB351" i="2"/>
  <c r="V351" i="2" s="1"/>
  <c r="AA351" i="2"/>
  <c r="Z351" i="2"/>
  <c r="Y351" i="2"/>
  <c r="X351" i="2"/>
  <c r="AV350" i="2"/>
  <c r="AU350" i="2"/>
  <c r="AT350" i="2"/>
  <c r="AS350" i="2"/>
  <c r="AR350" i="2"/>
  <c r="AQ350" i="2"/>
  <c r="AP350" i="2"/>
  <c r="AO350" i="2"/>
  <c r="AN350" i="2"/>
  <c r="AM350" i="2"/>
  <c r="AL350" i="2"/>
  <c r="AK350" i="2"/>
  <c r="AJ350" i="2"/>
  <c r="AI350" i="2"/>
  <c r="AH350" i="2"/>
  <c r="AG350" i="2"/>
  <c r="AF350" i="2"/>
  <c r="AE350" i="2"/>
  <c r="AD350" i="2"/>
  <c r="AC350" i="2"/>
  <c r="AB350" i="2"/>
  <c r="AA350" i="2"/>
  <c r="Z350" i="2"/>
  <c r="Y350" i="2"/>
  <c r="X350" i="2"/>
  <c r="AV349" i="2"/>
  <c r="AU349" i="2"/>
  <c r="AT349" i="2"/>
  <c r="AS349" i="2"/>
  <c r="AR349" i="2"/>
  <c r="AQ349" i="2"/>
  <c r="AP349" i="2"/>
  <c r="AO349" i="2"/>
  <c r="AN349" i="2"/>
  <c r="AM349" i="2"/>
  <c r="AL349" i="2"/>
  <c r="AK349" i="2"/>
  <c r="AJ349" i="2"/>
  <c r="AI349" i="2"/>
  <c r="AH349" i="2"/>
  <c r="AG349" i="2"/>
  <c r="AF349" i="2"/>
  <c r="AE349" i="2"/>
  <c r="AD349" i="2"/>
  <c r="AC349" i="2"/>
  <c r="AB349" i="2"/>
  <c r="AA349" i="2"/>
  <c r="Z349" i="2"/>
  <c r="Y349" i="2"/>
  <c r="X349" i="2"/>
  <c r="AV348" i="2"/>
  <c r="AU348" i="2"/>
  <c r="AT348" i="2"/>
  <c r="AS348" i="2"/>
  <c r="AR348" i="2"/>
  <c r="AQ348" i="2"/>
  <c r="AP348" i="2"/>
  <c r="AO348" i="2"/>
  <c r="AN348" i="2"/>
  <c r="AM348" i="2"/>
  <c r="AL348" i="2"/>
  <c r="AK348" i="2"/>
  <c r="AJ348" i="2"/>
  <c r="AI348" i="2"/>
  <c r="AH348" i="2"/>
  <c r="AG348" i="2"/>
  <c r="AF348" i="2"/>
  <c r="AE348" i="2"/>
  <c r="V348" i="2" s="1"/>
  <c r="AD348" i="2"/>
  <c r="AC348" i="2"/>
  <c r="AB348" i="2"/>
  <c r="AA348" i="2"/>
  <c r="Z348" i="2"/>
  <c r="Y348" i="2"/>
  <c r="X348" i="2"/>
  <c r="AV347" i="2"/>
  <c r="AU347" i="2"/>
  <c r="AT347" i="2"/>
  <c r="AS347" i="2"/>
  <c r="AR347" i="2"/>
  <c r="AQ347" i="2"/>
  <c r="AP347" i="2"/>
  <c r="AO347" i="2"/>
  <c r="AN347" i="2"/>
  <c r="AM347" i="2"/>
  <c r="AL347" i="2"/>
  <c r="AK347" i="2"/>
  <c r="AJ347" i="2"/>
  <c r="AI347" i="2"/>
  <c r="AH347" i="2"/>
  <c r="AG347" i="2"/>
  <c r="AF347" i="2"/>
  <c r="AE347" i="2"/>
  <c r="AD347" i="2"/>
  <c r="AC347" i="2"/>
  <c r="AB347" i="2"/>
  <c r="AA347" i="2"/>
  <c r="Z347" i="2"/>
  <c r="Y347" i="2"/>
  <c r="X347" i="2"/>
  <c r="AV346" i="2"/>
  <c r="AU346" i="2"/>
  <c r="AT346" i="2"/>
  <c r="AS346" i="2"/>
  <c r="AR346" i="2"/>
  <c r="AQ346" i="2"/>
  <c r="AP346" i="2"/>
  <c r="AO346" i="2"/>
  <c r="AN346" i="2"/>
  <c r="AM346" i="2"/>
  <c r="AL346" i="2"/>
  <c r="AK346" i="2"/>
  <c r="AJ346" i="2"/>
  <c r="AI346" i="2"/>
  <c r="AH346" i="2"/>
  <c r="AG346" i="2"/>
  <c r="AF346" i="2"/>
  <c r="AE346" i="2"/>
  <c r="AD346" i="2"/>
  <c r="AC346" i="2"/>
  <c r="AB346" i="2"/>
  <c r="AA346" i="2"/>
  <c r="Z346" i="2"/>
  <c r="Y346" i="2"/>
  <c r="X346" i="2"/>
  <c r="AV345" i="2"/>
  <c r="AU345" i="2"/>
  <c r="AT345" i="2"/>
  <c r="AS345" i="2"/>
  <c r="AR345" i="2"/>
  <c r="AQ345" i="2"/>
  <c r="AP345" i="2"/>
  <c r="AO345" i="2"/>
  <c r="AN345" i="2"/>
  <c r="AM345" i="2"/>
  <c r="AL345" i="2"/>
  <c r="AK345" i="2"/>
  <c r="AJ345" i="2"/>
  <c r="AI345" i="2"/>
  <c r="AH345" i="2"/>
  <c r="AG345" i="2"/>
  <c r="AF345" i="2"/>
  <c r="AE345" i="2"/>
  <c r="AD345" i="2"/>
  <c r="AC345" i="2"/>
  <c r="AB345" i="2"/>
  <c r="AA345" i="2"/>
  <c r="Z345" i="2"/>
  <c r="Y345" i="2"/>
  <c r="X345" i="2"/>
  <c r="AV344" i="2"/>
  <c r="AU344" i="2"/>
  <c r="AT344" i="2"/>
  <c r="AS344" i="2"/>
  <c r="AR344" i="2"/>
  <c r="AQ344" i="2"/>
  <c r="AP344" i="2"/>
  <c r="AO344" i="2"/>
  <c r="AN344" i="2"/>
  <c r="AM344" i="2"/>
  <c r="AL344" i="2"/>
  <c r="AK344" i="2"/>
  <c r="AJ344" i="2"/>
  <c r="AI344" i="2"/>
  <c r="V344" i="2" s="1"/>
  <c r="AH344" i="2"/>
  <c r="AG344" i="2"/>
  <c r="AF344" i="2"/>
  <c r="AE344" i="2"/>
  <c r="AD344" i="2"/>
  <c r="AC344" i="2"/>
  <c r="AB344" i="2"/>
  <c r="AA344" i="2"/>
  <c r="Z344" i="2"/>
  <c r="Y344" i="2"/>
  <c r="X344" i="2"/>
  <c r="AV343" i="2"/>
  <c r="AU343" i="2"/>
  <c r="AT343" i="2"/>
  <c r="AS343" i="2"/>
  <c r="AR343" i="2"/>
  <c r="AQ343" i="2"/>
  <c r="AP343" i="2"/>
  <c r="AO343" i="2"/>
  <c r="AN343" i="2"/>
  <c r="AM343" i="2"/>
  <c r="AL343" i="2"/>
  <c r="AK343" i="2"/>
  <c r="AJ343" i="2"/>
  <c r="AI343" i="2"/>
  <c r="AH343" i="2"/>
  <c r="AG343" i="2"/>
  <c r="AF343" i="2"/>
  <c r="AE343" i="2"/>
  <c r="AD343" i="2"/>
  <c r="AC343" i="2"/>
  <c r="AB343" i="2"/>
  <c r="AA343" i="2"/>
  <c r="Z343" i="2"/>
  <c r="Y343" i="2"/>
  <c r="X343" i="2"/>
  <c r="AV342" i="2"/>
  <c r="AU342" i="2"/>
  <c r="AT342" i="2"/>
  <c r="AS342" i="2"/>
  <c r="AR342" i="2"/>
  <c r="AQ342" i="2"/>
  <c r="AP342" i="2"/>
  <c r="AO342" i="2"/>
  <c r="AN342" i="2"/>
  <c r="AM342" i="2"/>
  <c r="AL342" i="2"/>
  <c r="AK342" i="2"/>
  <c r="AJ342" i="2"/>
  <c r="AI342" i="2"/>
  <c r="AH342" i="2"/>
  <c r="AG342" i="2"/>
  <c r="AF342" i="2"/>
  <c r="AE342" i="2"/>
  <c r="AD342" i="2"/>
  <c r="AC342" i="2"/>
  <c r="AB342" i="2"/>
  <c r="AA342" i="2"/>
  <c r="Z342" i="2"/>
  <c r="Y342" i="2"/>
  <c r="X342" i="2"/>
  <c r="AV341" i="2"/>
  <c r="AU341" i="2"/>
  <c r="AT341" i="2"/>
  <c r="AS341" i="2"/>
  <c r="AR341" i="2"/>
  <c r="AQ341" i="2"/>
  <c r="AP341" i="2"/>
  <c r="AO341" i="2"/>
  <c r="AN341" i="2"/>
  <c r="AM341" i="2"/>
  <c r="AL341" i="2"/>
  <c r="AK341" i="2"/>
  <c r="AJ341" i="2"/>
  <c r="AI341" i="2"/>
  <c r="AH341" i="2"/>
  <c r="AG341" i="2"/>
  <c r="AF341" i="2"/>
  <c r="AE341" i="2"/>
  <c r="AD341" i="2"/>
  <c r="AC341" i="2"/>
  <c r="AB341" i="2"/>
  <c r="AA341" i="2"/>
  <c r="Z341" i="2"/>
  <c r="V341" i="2" s="1"/>
  <c r="Y341" i="2"/>
  <c r="X341" i="2"/>
  <c r="AV340" i="2"/>
  <c r="AU340" i="2"/>
  <c r="AT340" i="2"/>
  <c r="AS340" i="2"/>
  <c r="AR340" i="2"/>
  <c r="AQ340" i="2"/>
  <c r="AP340" i="2"/>
  <c r="AO340" i="2"/>
  <c r="AN340" i="2"/>
  <c r="AM340" i="2"/>
  <c r="AL340" i="2"/>
  <c r="AK340" i="2"/>
  <c r="AJ340" i="2"/>
  <c r="AI340" i="2"/>
  <c r="AH340" i="2"/>
  <c r="AG340" i="2"/>
  <c r="AF340" i="2"/>
  <c r="AE340" i="2"/>
  <c r="AD340" i="2"/>
  <c r="AC340" i="2"/>
  <c r="AB340" i="2"/>
  <c r="AA340" i="2"/>
  <c r="Z340" i="2"/>
  <c r="Y340" i="2"/>
  <c r="X340" i="2"/>
  <c r="AV339" i="2"/>
  <c r="AU339" i="2"/>
  <c r="AT339" i="2"/>
  <c r="AS339" i="2"/>
  <c r="AR339" i="2"/>
  <c r="AQ339" i="2"/>
  <c r="AP339" i="2"/>
  <c r="AO339" i="2"/>
  <c r="AN339" i="2"/>
  <c r="AM339" i="2"/>
  <c r="AL339" i="2"/>
  <c r="AK339" i="2"/>
  <c r="AJ339" i="2"/>
  <c r="AI339" i="2"/>
  <c r="AH339" i="2"/>
  <c r="AG339" i="2"/>
  <c r="AF339" i="2"/>
  <c r="AE339" i="2"/>
  <c r="AD339" i="2"/>
  <c r="AC339" i="2"/>
  <c r="AB339" i="2"/>
  <c r="V339" i="2" s="1"/>
  <c r="AA339" i="2"/>
  <c r="Z339" i="2"/>
  <c r="Y339" i="2"/>
  <c r="X339" i="2"/>
  <c r="AV338" i="2"/>
  <c r="AU338" i="2"/>
  <c r="AT338" i="2"/>
  <c r="AS338" i="2"/>
  <c r="AR338" i="2"/>
  <c r="AQ338" i="2"/>
  <c r="AP338" i="2"/>
  <c r="AO338" i="2"/>
  <c r="AN338" i="2"/>
  <c r="AM338" i="2"/>
  <c r="AL338" i="2"/>
  <c r="AK338" i="2"/>
  <c r="AJ338" i="2"/>
  <c r="AI338" i="2"/>
  <c r="AH338" i="2"/>
  <c r="AG338" i="2"/>
  <c r="AF338" i="2"/>
  <c r="AE338" i="2"/>
  <c r="AD338" i="2"/>
  <c r="AC338" i="2"/>
  <c r="AB338" i="2"/>
  <c r="AA338" i="2"/>
  <c r="Z338" i="2"/>
  <c r="Y338" i="2"/>
  <c r="X338" i="2"/>
  <c r="AV337" i="2"/>
  <c r="AU337" i="2"/>
  <c r="AT337" i="2"/>
  <c r="AS337" i="2"/>
  <c r="AR337" i="2"/>
  <c r="AQ337" i="2"/>
  <c r="AP337" i="2"/>
  <c r="AO337" i="2"/>
  <c r="AN337" i="2"/>
  <c r="AM337" i="2"/>
  <c r="AL337" i="2"/>
  <c r="AK337" i="2"/>
  <c r="AJ337" i="2"/>
  <c r="AI337" i="2"/>
  <c r="AH337" i="2"/>
  <c r="AG337" i="2"/>
  <c r="AF337" i="2"/>
  <c r="AE337" i="2"/>
  <c r="AD337" i="2"/>
  <c r="V337" i="2" s="1"/>
  <c r="AC337" i="2"/>
  <c r="AB337" i="2"/>
  <c r="AA337" i="2"/>
  <c r="Z337" i="2"/>
  <c r="Y337" i="2"/>
  <c r="X337" i="2"/>
  <c r="AV336" i="2"/>
  <c r="AU336" i="2"/>
  <c r="AT336" i="2"/>
  <c r="AS336" i="2"/>
  <c r="AR336" i="2"/>
  <c r="AQ336" i="2"/>
  <c r="AP336" i="2"/>
  <c r="AO336" i="2"/>
  <c r="AN336" i="2"/>
  <c r="AM336" i="2"/>
  <c r="AL336" i="2"/>
  <c r="AK336" i="2"/>
  <c r="AJ336" i="2"/>
  <c r="AI336" i="2"/>
  <c r="AH336" i="2"/>
  <c r="AG336" i="2"/>
  <c r="AF336" i="2"/>
  <c r="AE336" i="2"/>
  <c r="AD336" i="2"/>
  <c r="AC336" i="2"/>
  <c r="AB336" i="2"/>
  <c r="AA336" i="2"/>
  <c r="Z336" i="2"/>
  <c r="Y336" i="2"/>
  <c r="X336" i="2"/>
  <c r="AV335" i="2"/>
  <c r="AU335" i="2"/>
  <c r="AT335" i="2"/>
  <c r="AS335" i="2"/>
  <c r="AR335" i="2"/>
  <c r="AQ335" i="2"/>
  <c r="AP335" i="2"/>
  <c r="AO335" i="2"/>
  <c r="AN335" i="2"/>
  <c r="AM335" i="2"/>
  <c r="AL335" i="2"/>
  <c r="AK335" i="2"/>
  <c r="AJ335" i="2"/>
  <c r="AI335" i="2"/>
  <c r="AH335" i="2"/>
  <c r="AG335" i="2"/>
  <c r="AF335" i="2"/>
  <c r="AE335" i="2"/>
  <c r="AD335" i="2"/>
  <c r="AC335" i="2"/>
  <c r="AB335" i="2"/>
  <c r="AA335" i="2"/>
  <c r="Z335" i="2"/>
  <c r="Y335" i="2"/>
  <c r="X335" i="2"/>
  <c r="AV334" i="2"/>
  <c r="AU334" i="2"/>
  <c r="AT334" i="2"/>
  <c r="AS334" i="2"/>
  <c r="AR334" i="2"/>
  <c r="AQ334" i="2"/>
  <c r="AP334" i="2"/>
  <c r="AO334" i="2"/>
  <c r="AN334" i="2"/>
  <c r="AM334" i="2"/>
  <c r="AL334" i="2"/>
  <c r="AK334" i="2"/>
  <c r="AJ334" i="2"/>
  <c r="AI334" i="2"/>
  <c r="AH334" i="2"/>
  <c r="AG334" i="2"/>
  <c r="AF334" i="2"/>
  <c r="AE334" i="2"/>
  <c r="AD334" i="2"/>
  <c r="AC334" i="2"/>
  <c r="AB334" i="2"/>
  <c r="AA334" i="2"/>
  <c r="Z334" i="2"/>
  <c r="Y334" i="2"/>
  <c r="X334" i="2"/>
  <c r="AV333" i="2"/>
  <c r="AU333" i="2"/>
  <c r="AT333" i="2"/>
  <c r="AS333" i="2"/>
  <c r="AR333" i="2"/>
  <c r="AQ333" i="2"/>
  <c r="AP333" i="2"/>
  <c r="AO333" i="2"/>
  <c r="AN333" i="2"/>
  <c r="AM333" i="2"/>
  <c r="AL333" i="2"/>
  <c r="AK333" i="2"/>
  <c r="AJ333" i="2"/>
  <c r="AI333" i="2"/>
  <c r="AH333" i="2"/>
  <c r="V333" i="2" s="1"/>
  <c r="AG333" i="2"/>
  <c r="AF333" i="2"/>
  <c r="AE333" i="2"/>
  <c r="AD333" i="2"/>
  <c r="AC333" i="2"/>
  <c r="AB333" i="2"/>
  <c r="AA333" i="2"/>
  <c r="Z333" i="2"/>
  <c r="Y333" i="2"/>
  <c r="X333" i="2"/>
  <c r="AV332" i="2"/>
  <c r="AU332" i="2"/>
  <c r="AT332" i="2"/>
  <c r="AS332" i="2"/>
  <c r="AR332" i="2"/>
  <c r="AQ332" i="2"/>
  <c r="AP332" i="2"/>
  <c r="AO332" i="2"/>
  <c r="AN332" i="2"/>
  <c r="AM332" i="2"/>
  <c r="AL332" i="2"/>
  <c r="AK332" i="2"/>
  <c r="AJ332" i="2"/>
  <c r="AI332" i="2"/>
  <c r="AH332" i="2"/>
  <c r="AG332" i="2"/>
  <c r="AF332" i="2"/>
  <c r="AE332" i="2"/>
  <c r="AD332" i="2"/>
  <c r="AC332" i="2"/>
  <c r="AB332" i="2"/>
  <c r="AA332" i="2"/>
  <c r="Z332" i="2"/>
  <c r="Y332" i="2"/>
  <c r="X332" i="2"/>
  <c r="AV331" i="2"/>
  <c r="AU331" i="2"/>
  <c r="AT331" i="2"/>
  <c r="AS331" i="2"/>
  <c r="AR331" i="2"/>
  <c r="AQ331" i="2"/>
  <c r="AP331" i="2"/>
  <c r="AO331" i="2"/>
  <c r="AN331" i="2"/>
  <c r="AM331" i="2"/>
  <c r="AL331" i="2"/>
  <c r="AK331" i="2"/>
  <c r="AJ331" i="2"/>
  <c r="AI331" i="2"/>
  <c r="AH331" i="2"/>
  <c r="AG331" i="2"/>
  <c r="AF331" i="2"/>
  <c r="AE331" i="2"/>
  <c r="AD331" i="2"/>
  <c r="AC331" i="2"/>
  <c r="AB331" i="2"/>
  <c r="AA331" i="2"/>
  <c r="Z331" i="2"/>
  <c r="Y331" i="2"/>
  <c r="X331" i="2"/>
  <c r="AV330" i="2"/>
  <c r="AU330" i="2"/>
  <c r="AT330" i="2"/>
  <c r="AS330" i="2"/>
  <c r="AR330" i="2"/>
  <c r="AQ330" i="2"/>
  <c r="AP330" i="2"/>
  <c r="AO330" i="2"/>
  <c r="AN330" i="2"/>
  <c r="AM330" i="2"/>
  <c r="AL330" i="2"/>
  <c r="AK330" i="2"/>
  <c r="AJ330" i="2"/>
  <c r="AI330" i="2"/>
  <c r="AH330" i="2"/>
  <c r="AG330" i="2"/>
  <c r="AF330" i="2"/>
  <c r="AE330" i="2"/>
  <c r="AD330" i="2"/>
  <c r="AC330" i="2"/>
  <c r="AB330" i="2"/>
  <c r="AA330" i="2"/>
  <c r="Z330" i="2"/>
  <c r="Y330" i="2"/>
  <c r="X330" i="2"/>
  <c r="AV329" i="2"/>
  <c r="AU329" i="2"/>
  <c r="AT329" i="2"/>
  <c r="AS329" i="2"/>
  <c r="AR329" i="2"/>
  <c r="AQ329" i="2"/>
  <c r="AP329" i="2"/>
  <c r="AO329" i="2"/>
  <c r="AN329" i="2"/>
  <c r="AM329" i="2"/>
  <c r="AL329" i="2"/>
  <c r="AK329" i="2"/>
  <c r="AJ329" i="2"/>
  <c r="AI329" i="2"/>
  <c r="AH329" i="2"/>
  <c r="AG329" i="2"/>
  <c r="AF329" i="2"/>
  <c r="AE329" i="2"/>
  <c r="AD329" i="2"/>
  <c r="AC329" i="2"/>
  <c r="AB329" i="2"/>
  <c r="AA329" i="2"/>
  <c r="Z329" i="2"/>
  <c r="Y329" i="2"/>
  <c r="X329" i="2"/>
  <c r="AV328" i="2"/>
  <c r="AU328" i="2"/>
  <c r="AT328" i="2"/>
  <c r="AS328" i="2"/>
  <c r="AR328" i="2"/>
  <c r="AQ328" i="2"/>
  <c r="AP328" i="2"/>
  <c r="AO328" i="2"/>
  <c r="AN328" i="2"/>
  <c r="AM328" i="2"/>
  <c r="AL328" i="2"/>
  <c r="AK328" i="2"/>
  <c r="AJ328" i="2"/>
  <c r="AI328" i="2"/>
  <c r="AH328" i="2"/>
  <c r="AG328" i="2"/>
  <c r="AF328" i="2"/>
  <c r="AE328" i="2"/>
  <c r="AD328" i="2"/>
  <c r="AC328" i="2"/>
  <c r="AB328" i="2"/>
  <c r="AA328" i="2"/>
  <c r="Z328" i="2"/>
  <c r="Y328" i="2"/>
  <c r="X328" i="2"/>
  <c r="AV327" i="2"/>
  <c r="AU327" i="2"/>
  <c r="AT327" i="2"/>
  <c r="AS327" i="2"/>
  <c r="AR327" i="2"/>
  <c r="AQ327" i="2"/>
  <c r="AP327" i="2"/>
  <c r="AO327" i="2"/>
  <c r="AN327" i="2"/>
  <c r="AM327" i="2"/>
  <c r="AL327" i="2"/>
  <c r="AK327" i="2"/>
  <c r="AJ327" i="2"/>
  <c r="AI327" i="2"/>
  <c r="AH327" i="2"/>
  <c r="AG327" i="2"/>
  <c r="AF327" i="2"/>
  <c r="AE327" i="2"/>
  <c r="AD327" i="2"/>
  <c r="AC327" i="2"/>
  <c r="AB327" i="2"/>
  <c r="V327" i="2" s="1"/>
  <c r="AA327" i="2"/>
  <c r="Z327" i="2"/>
  <c r="Y327" i="2"/>
  <c r="X327" i="2"/>
  <c r="AV326" i="2"/>
  <c r="AU326" i="2"/>
  <c r="AT326" i="2"/>
  <c r="AS326" i="2"/>
  <c r="AR326" i="2"/>
  <c r="AQ326" i="2"/>
  <c r="AP326" i="2"/>
  <c r="AO326" i="2"/>
  <c r="AN326" i="2"/>
  <c r="AM326" i="2"/>
  <c r="AL326" i="2"/>
  <c r="AK326" i="2"/>
  <c r="AJ326" i="2"/>
  <c r="AI326" i="2"/>
  <c r="AH326" i="2"/>
  <c r="AG326" i="2"/>
  <c r="AF326" i="2"/>
  <c r="AE326" i="2"/>
  <c r="AD326" i="2"/>
  <c r="AC326" i="2"/>
  <c r="V326" i="2" s="1"/>
  <c r="AB326" i="2"/>
  <c r="AA326" i="2"/>
  <c r="Z326" i="2"/>
  <c r="Y326" i="2"/>
  <c r="X326" i="2"/>
  <c r="AV325" i="2"/>
  <c r="AU325" i="2"/>
  <c r="AT325" i="2"/>
  <c r="AS325" i="2"/>
  <c r="AR325" i="2"/>
  <c r="AQ325" i="2"/>
  <c r="AP325" i="2"/>
  <c r="AO325" i="2"/>
  <c r="AN325" i="2"/>
  <c r="AM325" i="2"/>
  <c r="AL325" i="2"/>
  <c r="AK325" i="2"/>
  <c r="AJ325" i="2"/>
  <c r="AI325" i="2"/>
  <c r="AH325" i="2"/>
  <c r="AG325" i="2"/>
  <c r="AF325" i="2"/>
  <c r="AE325" i="2"/>
  <c r="AD325" i="2"/>
  <c r="V325" i="2" s="1"/>
  <c r="AC325" i="2"/>
  <c r="AB325" i="2"/>
  <c r="AA325" i="2"/>
  <c r="Z325" i="2"/>
  <c r="Y325" i="2"/>
  <c r="X325" i="2"/>
  <c r="AV324" i="2"/>
  <c r="AU324" i="2"/>
  <c r="AT324" i="2"/>
  <c r="AS324" i="2"/>
  <c r="AR324" i="2"/>
  <c r="AQ324" i="2"/>
  <c r="AP324" i="2"/>
  <c r="AO324" i="2"/>
  <c r="AN324" i="2"/>
  <c r="AM324" i="2"/>
  <c r="AL324" i="2"/>
  <c r="AK324" i="2"/>
  <c r="AJ324" i="2"/>
  <c r="AI324" i="2"/>
  <c r="AH324" i="2"/>
  <c r="AG324" i="2"/>
  <c r="AF324" i="2"/>
  <c r="AE324" i="2"/>
  <c r="AD324" i="2"/>
  <c r="AC324" i="2"/>
  <c r="AB324" i="2"/>
  <c r="AA324" i="2"/>
  <c r="Z324" i="2"/>
  <c r="Y324" i="2"/>
  <c r="X324" i="2"/>
  <c r="AV323" i="2"/>
  <c r="AU323" i="2"/>
  <c r="AT323" i="2"/>
  <c r="AS323" i="2"/>
  <c r="AR323" i="2"/>
  <c r="AQ323" i="2"/>
  <c r="AP323" i="2"/>
  <c r="AO323" i="2"/>
  <c r="AN323" i="2"/>
  <c r="AM323" i="2"/>
  <c r="AL323" i="2"/>
  <c r="AK323" i="2"/>
  <c r="AJ323" i="2"/>
  <c r="AI323" i="2"/>
  <c r="AH323" i="2"/>
  <c r="AG323" i="2"/>
  <c r="AF323" i="2"/>
  <c r="AE323" i="2"/>
  <c r="AD323" i="2"/>
  <c r="AC323" i="2"/>
  <c r="AB323" i="2"/>
  <c r="AA323" i="2"/>
  <c r="Z323" i="2"/>
  <c r="Y323" i="2"/>
  <c r="X323" i="2"/>
  <c r="AV322" i="2"/>
  <c r="AU322" i="2"/>
  <c r="AT322" i="2"/>
  <c r="AS322" i="2"/>
  <c r="AR322" i="2"/>
  <c r="AQ322" i="2"/>
  <c r="AP322" i="2"/>
  <c r="AO322" i="2"/>
  <c r="AN322" i="2"/>
  <c r="AM322" i="2"/>
  <c r="AL322" i="2"/>
  <c r="AK322" i="2"/>
  <c r="AJ322" i="2"/>
  <c r="AI322" i="2"/>
  <c r="AH322" i="2"/>
  <c r="AG322" i="2"/>
  <c r="AF322" i="2"/>
  <c r="AE322" i="2"/>
  <c r="AD322" i="2"/>
  <c r="AC322" i="2"/>
  <c r="AB322" i="2"/>
  <c r="AA322" i="2"/>
  <c r="Z322" i="2"/>
  <c r="Y322" i="2"/>
  <c r="X322" i="2"/>
  <c r="AV321" i="2"/>
  <c r="AU321" i="2"/>
  <c r="AT321" i="2"/>
  <c r="AS321" i="2"/>
  <c r="AR321" i="2"/>
  <c r="AQ321" i="2"/>
  <c r="AP321" i="2"/>
  <c r="AO321" i="2"/>
  <c r="AN321" i="2"/>
  <c r="AM321" i="2"/>
  <c r="AL321" i="2"/>
  <c r="AK321" i="2"/>
  <c r="AJ321" i="2"/>
  <c r="AI321" i="2"/>
  <c r="AH321" i="2"/>
  <c r="AG321" i="2"/>
  <c r="AF321" i="2"/>
  <c r="AE321" i="2"/>
  <c r="AD321" i="2"/>
  <c r="AC321" i="2"/>
  <c r="AB321" i="2"/>
  <c r="AA321" i="2"/>
  <c r="Z321" i="2"/>
  <c r="Y321" i="2"/>
  <c r="X321" i="2"/>
  <c r="AV320" i="2"/>
  <c r="AU320" i="2"/>
  <c r="AT320" i="2"/>
  <c r="AS320" i="2"/>
  <c r="AR320" i="2"/>
  <c r="AQ320" i="2"/>
  <c r="AP320" i="2"/>
  <c r="AO320" i="2"/>
  <c r="AN320" i="2"/>
  <c r="AM320" i="2"/>
  <c r="AL320" i="2"/>
  <c r="AK320" i="2"/>
  <c r="AJ320" i="2"/>
  <c r="AI320" i="2"/>
  <c r="AH320" i="2"/>
  <c r="AG320" i="2"/>
  <c r="AF320" i="2"/>
  <c r="AE320" i="2"/>
  <c r="AD320" i="2"/>
  <c r="AC320" i="2"/>
  <c r="AB320" i="2"/>
  <c r="AA320" i="2"/>
  <c r="Z320" i="2"/>
  <c r="Y320" i="2"/>
  <c r="X320" i="2"/>
  <c r="AV319" i="2"/>
  <c r="AU319" i="2"/>
  <c r="AT319" i="2"/>
  <c r="AS319" i="2"/>
  <c r="AR319" i="2"/>
  <c r="AQ319" i="2"/>
  <c r="AP319" i="2"/>
  <c r="AO319" i="2"/>
  <c r="AN319" i="2"/>
  <c r="AM319" i="2"/>
  <c r="AL319" i="2"/>
  <c r="AK319" i="2"/>
  <c r="AJ319" i="2"/>
  <c r="AI319" i="2"/>
  <c r="AH319" i="2"/>
  <c r="AG319" i="2"/>
  <c r="AF319" i="2"/>
  <c r="AE319" i="2"/>
  <c r="AD319" i="2"/>
  <c r="AC319" i="2"/>
  <c r="AB319" i="2"/>
  <c r="AA319" i="2"/>
  <c r="Z319" i="2"/>
  <c r="Y319" i="2"/>
  <c r="X319" i="2"/>
  <c r="V319" i="2" s="1"/>
  <c r="AV318" i="2"/>
  <c r="AU318" i="2"/>
  <c r="AT318" i="2"/>
  <c r="AS318" i="2"/>
  <c r="AR318" i="2"/>
  <c r="AQ318" i="2"/>
  <c r="AP318" i="2"/>
  <c r="AO318" i="2"/>
  <c r="AN318" i="2"/>
  <c r="AM318" i="2"/>
  <c r="AL318" i="2"/>
  <c r="AK318" i="2"/>
  <c r="AJ318" i="2"/>
  <c r="AI318" i="2"/>
  <c r="AH318" i="2"/>
  <c r="AG318" i="2"/>
  <c r="AF318" i="2"/>
  <c r="AE318" i="2"/>
  <c r="AD318" i="2"/>
  <c r="AC318" i="2"/>
  <c r="AB318" i="2"/>
  <c r="AA318" i="2"/>
  <c r="Z318" i="2"/>
  <c r="Y318" i="2"/>
  <c r="V318" i="2" s="1"/>
  <c r="X318" i="2"/>
  <c r="AV317" i="2"/>
  <c r="AU317" i="2"/>
  <c r="AT317" i="2"/>
  <c r="AS317" i="2"/>
  <c r="AR317" i="2"/>
  <c r="AQ317" i="2"/>
  <c r="AP317" i="2"/>
  <c r="AO317" i="2"/>
  <c r="AN317" i="2"/>
  <c r="AM317" i="2"/>
  <c r="AL317" i="2"/>
  <c r="AK317" i="2"/>
  <c r="AJ317" i="2"/>
  <c r="AI317" i="2"/>
  <c r="AH317" i="2"/>
  <c r="AG317" i="2"/>
  <c r="AF317" i="2"/>
  <c r="AE317" i="2"/>
  <c r="AD317" i="2"/>
  <c r="AC317" i="2"/>
  <c r="AB317" i="2"/>
  <c r="AA317" i="2"/>
  <c r="Z317" i="2"/>
  <c r="Y317" i="2"/>
  <c r="X317" i="2"/>
  <c r="AV316" i="2"/>
  <c r="AU316" i="2"/>
  <c r="AT316" i="2"/>
  <c r="AS316" i="2"/>
  <c r="AR316" i="2"/>
  <c r="AQ316" i="2"/>
  <c r="AP316" i="2"/>
  <c r="AO316" i="2"/>
  <c r="AN316" i="2"/>
  <c r="AM316" i="2"/>
  <c r="AL316" i="2"/>
  <c r="AK316" i="2"/>
  <c r="AJ316" i="2"/>
  <c r="AI316" i="2"/>
  <c r="AH316" i="2"/>
  <c r="AG316" i="2"/>
  <c r="AF316" i="2"/>
  <c r="AE316" i="2"/>
  <c r="AD316" i="2"/>
  <c r="AC316" i="2"/>
  <c r="AB316" i="2"/>
  <c r="AA316" i="2"/>
  <c r="Z316" i="2"/>
  <c r="Y316" i="2"/>
  <c r="X316" i="2"/>
  <c r="AV315" i="2"/>
  <c r="AU315" i="2"/>
  <c r="AT315" i="2"/>
  <c r="AS315" i="2"/>
  <c r="AR315" i="2"/>
  <c r="AQ315" i="2"/>
  <c r="AP315" i="2"/>
  <c r="AO315" i="2"/>
  <c r="AN315" i="2"/>
  <c r="AM315" i="2"/>
  <c r="AL315" i="2"/>
  <c r="AK315" i="2"/>
  <c r="AJ315" i="2"/>
  <c r="AI315" i="2"/>
  <c r="AH315" i="2"/>
  <c r="AG315" i="2"/>
  <c r="AF315" i="2"/>
  <c r="AE315" i="2"/>
  <c r="AD315" i="2"/>
  <c r="AC315" i="2"/>
  <c r="AB315" i="2"/>
  <c r="V315" i="2" s="1"/>
  <c r="AA315" i="2"/>
  <c r="Z315" i="2"/>
  <c r="Y315" i="2"/>
  <c r="X315" i="2"/>
  <c r="AV314" i="2"/>
  <c r="AU314" i="2"/>
  <c r="AT314" i="2"/>
  <c r="AS314" i="2"/>
  <c r="AR314" i="2"/>
  <c r="AQ314" i="2"/>
  <c r="AP314" i="2"/>
  <c r="AO314" i="2"/>
  <c r="AN314" i="2"/>
  <c r="AM314" i="2"/>
  <c r="AL314" i="2"/>
  <c r="AK314" i="2"/>
  <c r="AJ314" i="2"/>
  <c r="AI314" i="2"/>
  <c r="AH314" i="2"/>
  <c r="AG314" i="2"/>
  <c r="AF314" i="2"/>
  <c r="AE314" i="2"/>
  <c r="AD314" i="2"/>
  <c r="AC314" i="2"/>
  <c r="AB314" i="2"/>
  <c r="AA314" i="2"/>
  <c r="Z314" i="2"/>
  <c r="Y314" i="2"/>
  <c r="X314" i="2"/>
  <c r="AV313" i="2"/>
  <c r="AU313" i="2"/>
  <c r="AT313" i="2"/>
  <c r="AS313" i="2"/>
  <c r="AR313" i="2"/>
  <c r="AQ313" i="2"/>
  <c r="AP313" i="2"/>
  <c r="AO313" i="2"/>
  <c r="AN313" i="2"/>
  <c r="AM313" i="2"/>
  <c r="AL313" i="2"/>
  <c r="AK313" i="2"/>
  <c r="AJ313" i="2"/>
  <c r="AI313" i="2"/>
  <c r="AH313" i="2"/>
  <c r="AG313" i="2"/>
  <c r="AF313" i="2"/>
  <c r="AE313" i="2"/>
  <c r="AD313" i="2"/>
  <c r="V313" i="2" s="1"/>
  <c r="AC313" i="2"/>
  <c r="AB313" i="2"/>
  <c r="AA313" i="2"/>
  <c r="Z313" i="2"/>
  <c r="Y313" i="2"/>
  <c r="X313" i="2"/>
  <c r="AV312" i="2"/>
  <c r="AU312" i="2"/>
  <c r="AT312" i="2"/>
  <c r="AS312" i="2"/>
  <c r="AR312" i="2"/>
  <c r="AQ312" i="2"/>
  <c r="AP312" i="2"/>
  <c r="AO312" i="2"/>
  <c r="AN312" i="2"/>
  <c r="AM312" i="2"/>
  <c r="AL312" i="2"/>
  <c r="AK312" i="2"/>
  <c r="AJ312" i="2"/>
  <c r="AI312" i="2"/>
  <c r="AH312" i="2"/>
  <c r="AG312" i="2"/>
  <c r="AF312" i="2"/>
  <c r="AE312" i="2"/>
  <c r="AD312" i="2"/>
  <c r="AC312" i="2"/>
  <c r="AB312" i="2"/>
  <c r="AA312" i="2"/>
  <c r="Z312" i="2"/>
  <c r="Y312" i="2"/>
  <c r="X312" i="2"/>
  <c r="AV311" i="2"/>
  <c r="AU311" i="2"/>
  <c r="AT311" i="2"/>
  <c r="AS311" i="2"/>
  <c r="AR311" i="2"/>
  <c r="AQ311" i="2"/>
  <c r="AP311" i="2"/>
  <c r="AO311" i="2"/>
  <c r="AN311" i="2"/>
  <c r="AM311" i="2"/>
  <c r="AL311" i="2"/>
  <c r="AK311" i="2"/>
  <c r="AJ311" i="2"/>
  <c r="AI311" i="2"/>
  <c r="AH311" i="2"/>
  <c r="AG311" i="2"/>
  <c r="AF311" i="2"/>
  <c r="V311" i="2" s="1"/>
  <c r="AE311" i="2"/>
  <c r="AD311" i="2"/>
  <c r="AC311" i="2"/>
  <c r="AB311" i="2"/>
  <c r="AA311" i="2"/>
  <c r="Z311" i="2"/>
  <c r="Y311" i="2"/>
  <c r="X311" i="2"/>
  <c r="AV310" i="2"/>
  <c r="AU310" i="2"/>
  <c r="AT310" i="2"/>
  <c r="AS310" i="2"/>
  <c r="AR310" i="2"/>
  <c r="AQ310" i="2"/>
  <c r="AP310" i="2"/>
  <c r="AO310" i="2"/>
  <c r="AN310" i="2"/>
  <c r="AM310" i="2"/>
  <c r="AL310" i="2"/>
  <c r="AK310" i="2"/>
  <c r="AJ310" i="2"/>
  <c r="AI310" i="2"/>
  <c r="AH310" i="2"/>
  <c r="AG310" i="2"/>
  <c r="AF310" i="2"/>
  <c r="AE310" i="2"/>
  <c r="AD310" i="2"/>
  <c r="AC310" i="2"/>
  <c r="AB310" i="2"/>
  <c r="AA310" i="2"/>
  <c r="Z310" i="2"/>
  <c r="Y310" i="2"/>
  <c r="X310" i="2"/>
  <c r="AV309" i="2"/>
  <c r="AU309" i="2"/>
  <c r="AT309" i="2"/>
  <c r="AS309" i="2"/>
  <c r="AR309" i="2"/>
  <c r="AQ309" i="2"/>
  <c r="AP309" i="2"/>
  <c r="AO309" i="2"/>
  <c r="AN309" i="2"/>
  <c r="AM309" i="2"/>
  <c r="AL309" i="2"/>
  <c r="AK309" i="2"/>
  <c r="AJ309" i="2"/>
  <c r="AI309" i="2"/>
  <c r="AH309" i="2"/>
  <c r="V309" i="2" s="1"/>
  <c r="AG309" i="2"/>
  <c r="AF309" i="2"/>
  <c r="AE309" i="2"/>
  <c r="AD309" i="2"/>
  <c r="AC309" i="2"/>
  <c r="AB309" i="2"/>
  <c r="AA309" i="2"/>
  <c r="Z309" i="2"/>
  <c r="Y309" i="2"/>
  <c r="X309" i="2"/>
  <c r="AV308" i="2"/>
  <c r="AU308" i="2"/>
  <c r="AT308" i="2"/>
  <c r="AS308" i="2"/>
  <c r="AR308" i="2"/>
  <c r="AQ308" i="2"/>
  <c r="AP308" i="2"/>
  <c r="AO308" i="2"/>
  <c r="AN308" i="2"/>
  <c r="AM308" i="2"/>
  <c r="AL308" i="2"/>
  <c r="AK308" i="2"/>
  <c r="AJ308" i="2"/>
  <c r="AI308" i="2"/>
  <c r="V308" i="2" s="1"/>
  <c r="AH308" i="2"/>
  <c r="AG308" i="2"/>
  <c r="AF308" i="2"/>
  <c r="AE308" i="2"/>
  <c r="AD308" i="2"/>
  <c r="AC308" i="2"/>
  <c r="AB308" i="2"/>
  <c r="AA308" i="2"/>
  <c r="Z308" i="2"/>
  <c r="Y308" i="2"/>
  <c r="X308" i="2"/>
  <c r="AV307" i="2"/>
  <c r="AU307" i="2"/>
  <c r="AT307" i="2"/>
  <c r="AS307" i="2"/>
  <c r="AR307" i="2"/>
  <c r="AQ307" i="2"/>
  <c r="AP307" i="2"/>
  <c r="AO307" i="2"/>
  <c r="AN307" i="2"/>
  <c r="AM307" i="2"/>
  <c r="AL307" i="2"/>
  <c r="AK307" i="2"/>
  <c r="AJ307" i="2"/>
  <c r="AI307" i="2"/>
  <c r="AH307" i="2"/>
  <c r="AG307" i="2"/>
  <c r="AF307" i="2"/>
  <c r="AE307" i="2"/>
  <c r="AD307" i="2"/>
  <c r="AC307" i="2"/>
  <c r="AB307" i="2"/>
  <c r="AA307" i="2"/>
  <c r="Z307" i="2"/>
  <c r="Y307" i="2"/>
  <c r="X307" i="2"/>
  <c r="V307" i="2" s="1"/>
  <c r="AV306" i="2"/>
  <c r="AU306" i="2"/>
  <c r="AT306" i="2"/>
  <c r="AS306" i="2"/>
  <c r="AR306" i="2"/>
  <c r="AQ306" i="2"/>
  <c r="AP306" i="2"/>
  <c r="AO306" i="2"/>
  <c r="AN306" i="2"/>
  <c r="AM306" i="2"/>
  <c r="AL306" i="2"/>
  <c r="AK306" i="2"/>
  <c r="AJ306" i="2"/>
  <c r="AI306" i="2"/>
  <c r="AH306" i="2"/>
  <c r="AG306" i="2"/>
  <c r="AF306" i="2"/>
  <c r="AE306" i="2"/>
  <c r="AD306" i="2"/>
  <c r="AC306" i="2"/>
  <c r="AB306" i="2"/>
  <c r="AA306" i="2"/>
  <c r="Z306" i="2"/>
  <c r="Y306" i="2"/>
  <c r="X306" i="2"/>
  <c r="AV305" i="2"/>
  <c r="AU305" i="2"/>
  <c r="AT305" i="2"/>
  <c r="AS305" i="2"/>
  <c r="AR305" i="2"/>
  <c r="AQ305" i="2"/>
  <c r="AP305" i="2"/>
  <c r="AO305" i="2"/>
  <c r="AN305" i="2"/>
  <c r="AM305" i="2"/>
  <c r="AL305" i="2"/>
  <c r="AK305" i="2"/>
  <c r="AJ305" i="2"/>
  <c r="AI305" i="2"/>
  <c r="AH305" i="2"/>
  <c r="AG305" i="2"/>
  <c r="AF305" i="2"/>
  <c r="AE305" i="2"/>
  <c r="AD305" i="2"/>
  <c r="AC305" i="2"/>
  <c r="AB305" i="2"/>
  <c r="AA305" i="2"/>
  <c r="Z305" i="2"/>
  <c r="Y305" i="2"/>
  <c r="X305" i="2"/>
  <c r="AV304" i="2"/>
  <c r="AU304" i="2"/>
  <c r="AT304" i="2"/>
  <c r="AS304" i="2"/>
  <c r="AR304" i="2"/>
  <c r="AQ304" i="2"/>
  <c r="AP304" i="2"/>
  <c r="AO304" i="2"/>
  <c r="AN304" i="2"/>
  <c r="AM304" i="2"/>
  <c r="AL304" i="2"/>
  <c r="AK304" i="2"/>
  <c r="AJ304" i="2"/>
  <c r="AI304" i="2"/>
  <c r="AH304" i="2"/>
  <c r="AG304" i="2"/>
  <c r="AF304" i="2"/>
  <c r="AE304" i="2"/>
  <c r="AD304" i="2"/>
  <c r="AC304" i="2"/>
  <c r="AB304" i="2"/>
  <c r="AA304" i="2"/>
  <c r="V304" i="2" s="1"/>
  <c r="Z304" i="2"/>
  <c r="Y304" i="2"/>
  <c r="X304" i="2"/>
  <c r="AV303" i="2"/>
  <c r="AU303" i="2"/>
  <c r="AT303" i="2"/>
  <c r="AS303" i="2"/>
  <c r="AR303" i="2"/>
  <c r="AQ303" i="2"/>
  <c r="AP303" i="2"/>
  <c r="AO303" i="2"/>
  <c r="AN303" i="2"/>
  <c r="AM303" i="2"/>
  <c r="AL303" i="2"/>
  <c r="AK303" i="2"/>
  <c r="AJ303" i="2"/>
  <c r="AI303" i="2"/>
  <c r="AH303" i="2"/>
  <c r="AG303" i="2"/>
  <c r="AF303" i="2"/>
  <c r="AE303" i="2"/>
  <c r="AD303" i="2"/>
  <c r="AC303" i="2"/>
  <c r="AB303" i="2"/>
  <c r="V303" i="2" s="1"/>
  <c r="AA303" i="2"/>
  <c r="Z303" i="2"/>
  <c r="Y303" i="2"/>
  <c r="X303" i="2"/>
  <c r="AV302" i="2"/>
  <c r="AU302" i="2"/>
  <c r="AT302" i="2"/>
  <c r="AS302" i="2"/>
  <c r="AR302" i="2"/>
  <c r="AQ302" i="2"/>
  <c r="AP302" i="2"/>
  <c r="AO302" i="2"/>
  <c r="AN302" i="2"/>
  <c r="AM302" i="2"/>
  <c r="AL302" i="2"/>
  <c r="AK302" i="2"/>
  <c r="AJ302" i="2"/>
  <c r="AI302" i="2"/>
  <c r="AH302" i="2"/>
  <c r="AG302" i="2"/>
  <c r="AF302" i="2"/>
  <c r="AE302" i="2"/>
  <c r="AD302" i="2"/>
  <c r="AC302" i="2"/>
  <c r="AB302" i="2"/>
  <c r="AA302" i="2"/>
  <c r="Z302" i="2"/>
  <c r="Y302" i="2"/>
  <c r="X302" i="2"/>
  <c r="AV301" i="2"/>
  <c r="AU301" i="2"/>
  <c r="AT301" i="2"/>
  <c r="AS301" i="2"/>
  <c r="AR301" i="2"/>
  <c r="AQ301" i="2"/>
  <c r="AP301" i="2"/>
  <c r="AO301" i="2"/>
  <c r="AN301" i="2"/>
  <c r="AM301" i="2"/>
  <c r="AL301" i="2"/>
  <c r="AK301" i="2"/>
  <c r="AJ301" i="2"/>
  <c r="AI301" i="2"/>
  <c r="AH301" i="2"/>
  <c r="AG301" i="2"/>
  <c r="AF301" i="2"/>
  <c r="AE301" i="2"/>
  <c r="AD301" i="2"/>
  <c r="AC301" i="2"/>
  <c r="AB301" i="2"/>
  <c r="AA301" i="2"/>
  <c r="Z301" i="2"/>
  <c r="Y301" i="2"/>
  <c r="X301" i="2"/>
  <c r="AV300" i="2"/>
  <c r="AU300" i="2"/>
  <c r="AT300" i="2"/>
  <c r="AS300" i="2"/>
  <c r="AR300" i="2"/>
  <c r="AQ300" i="2"/>
  <c r="AP300" i="2"/>
  <c r="AO300" i="2"/>
  <c r="AN300" i="2"/>
  <c r="AM300" i="2"/>
  <c r="AL300" i="2"/>
  <c r="AK300" i="2"/>
  <c r="AJ300" i="2"/>
  <c r="AI300" i="2"/>
  <c r="AH300" i="2"/>
  <c r="AG300" i="2"/>
  <c r="AF300" i="2"/>
  <c r="AE300" i="2"/>
  <c r="AD300" i="2"/>
  <c r="AC300" i="2"/>
  <c r="AB300" i="2"/>
  <c r="AA300" i="2"/>
  <c r="Z300" i="2"/>
  <c r="Y300" i="2"/>
  <c r="X300" i="2"/>
  <c r="AV299" i="2"/>
  <c r="AU299" i="2"/>
  <c r="AT299" i="2"/>
  <c r="AS299" i="2"/>
  <c r="AR299" i="2"/>
  <c r="AQ299" i="2"/>
  <c r="AP299" i="2"/>
  <c r="AO299" i="2"/>
  <c r="AN299" i="2"/>
  <c r="AM299" i="2"/>
  <c r="AL299" i="2"/>
  <c r="AK299" i="2"/>
  <c r="AJ299" i="2"/>
  <c r="AI299" i="2"/>
  <c r="AH299" i="2"/>
  <c r="AG299" i="2"/>
  <c r="AF299" i="2"/>
  <c r="AE299" i="2"/>
  <c r="AD299" i="2"/>
  <c r="AC299" i="2"/>
  <c r="AB299" i="2"/>
  <c r="AA299" i="2"/>
  <c r="Z299" i="2"/>
  <c r="Y299" i="2"/>
  <c r="X299" i="2"/>
  <c r="AV298" i="2"/>
  <c r="AU298" i="2"/>
  <c r="AT298" i="2"/>
  <c r="AS298" i="2"/>
  <c r="AR298" i="2"/>
  <c r="AQ298" i="2"/>
  <c r="AP298" i="2"/>
  <c r="AO298" i="2"/>
  <c r="AN298" i="2"/>
  <c r="AM298" i="2"/>
  <c r="AL298" i="2"/>
  <c r="AK298" i="2"/>
  <c r="AJ298" i="2"/>
  <c r="AI298" i="2"/>
  <c r="AH298" i="2"/>
  <c r="AG298" i="2"/>
  <c r="AF298" i="2"/>
  <c r="AE298" i="2"/>
  <c r="AD298" i="2"/>
  <c r="AC298" i="2"/>
  <c r="AB298" i="2"/>
  <c r="AA298" i="2"/>
  <c r="Z298" i="2"/>
  <c r="Y298" i="2"/>
  <c r="X298" i="2"/>
  <c r="AV297" i="2"/>
  <c r="AU297" i="2"/>
  <c r="AT297" i="2"/>
  <c r="AS297" i="2"/>
  <c r="AR297" i="2"/>
  <c r="AQ297" i="2"/>
  <c r="AP297" i="2"/>
  <c r="AO297" i="2"/>
  <c r="AN297" i="2"/>
  <c r="AM297" i="2"/>
  <c r="AL297" i="2"/>
  <c r="AK297" i="2"/>
  <c r="AJ297" i="2"/>
  <c r="AI297" i="2"/>
  <c r="AH297" i="2"/>
  <c r="AG297" i="2"/>
  <c r="AF297" i="2"/>
  <c r="AE297" i="2"/>
  <c r="AD297" i="2"/>
  <c r="AC297" i="2"/>
  <c r="AB297" i="2"/>
  <c r="AA297" i="2"/>
  <c r="Z297" i="2"/>
  <c r="Y297" i="2"/>
  <c r="X297" i="2"/>
  <c r="AV296" i="2"/>
  <c r="AU296" i="2"/>
  <c r="AT296" i="2"/>
  <c r="AS296" i="2"/>
  <c r="AR296" i="2"/>
  <c r="AQ296" i="2"/>
  <c r="AP296" i="2"/>
  <c r="AO296" i="2"/>
  <c r="AN296" i="2"/>
  <c r="AM296" i="2"/>
  <c r="AL296" i="2"/>
  <c r="AK296" i="2"/>
  <c r="AJ296" i="2"/>
  <c r="AI296" i="2"/>
  <c r="AH296" i="2"/>
  <c r="AG296" i="2"/>
  <c r="AF296" i="2"/>
  <c r="AE296" i="2"/>
  <c r="AD296" i="2"/>
  <c r="AC296" i="2"/>
  <c r="AB296" i="2"/>
  <c r="AA296" i="2"/>
  <c r="Z296" i="2"/>
  <c r="Y296" i="2"/>
  <c r="X296" i="2"/>
  <c r="AV295" i="2"/>
  <c r="AU295" i="2"/>
  <c r="AT295" i="2"/>
  <c r="AS295" i="2"/>
  <c r="AR295" i="2"/>
  <c r="AQ295" i="2"/>
  <c r="AP295" i="2"/>
  <c r="AO295" i="2"/>
  <c r="AN295" i="2"/>
  <c r="AM295" i="2"/>
  <c r="AL295" i="2"/>
  <c r="AK295" i="2"/>
  <c r="AJ295" i="2"/>
  <c r="AI295" i="2"/>
  <c r="AH295" i="2"/>
  <c r="AG295" i="2"/>
  <c r="AF295" i="2"/>
  <c r="AE295" i="2"/>
  <c r="AD295" i="2"/>
  <c r="AC295" i="2"/>
  <c r="AB295" i="2"/>
  <c r="AA295" i="2"/>
  <c r="Z295" i="2"/>
  <c r="Y295" i="2"/>
  <c r="X295" i="2"/>
  <c r="AV294" i="2"/>
  <c r="AU294" i="2"/>
  <c r="AT294" i="2"/>
  <c r="AS294" i="2"/>
  <c r="AR294" i="2"/>
  <c r="AQ294" i="2"/>
  <c r="AP294" i="2"/>
  <c r="AO294" i="2"/>
  <c r="AN294" i="2"/>
  <c r="AM294" i="2"/>
  <c r="AL294" i="2"/>
  <c r="AK294" i="2"/>
  <c r="AJ294" i="2"/>
  <c r="AI294" i="2"/>
  <c r="AH294" i="2"/>
  <c r="AG294" i="2"/>
  <c r="AF294" i="2"/>
  <c r="AE294" i="2"/>
  <c r="AD294" i="2"/>
  <c r="AC294" i="2"/>
  <c r="AB294" i="2"/>
  <c r="AA294" i="2"/>
  <c r="Z294" i="2"/>
  <c r="Y294" i="2"/>
  <c r="V294" i="2" s="1"/>
  <c r="X294" i="2"/>
  <c r="AV293" i="2"/>
  <c r="AU293" i="2"/>
  <c r="AT293" i="2"/>
  <c r="AS293" i="2"/>
  <c r="AR293" i="2"/>
  <c r="AQ293" i="2"/>
  <c r="AP293" i="2"/>
  <c r="AO293" i="2"/>
  <c r="AN293" i="2"/>
  <c r="AM293" i="2"/>
  <c r="AL293" i="2"/>
  <c r="AK293" i="2"/>
  <c r="AJ293" i="2"/>
  <c r="AI293" i="2"/>
  <c r="AH293" i="2"/>
  <c r="AG293" i="2"/>
  <c r="AF293" i="2"/>
  <c r="AE293" i="2"/>
  <c r="AD293" i="2"/>
  <c r="AC293" i="2"/>
  <c r="AB293" i="2"/>
  <c r="AA293" i="2"/>
  <c r="Z293" i="2"/>
  <c r="V293" i="2" s="1"/>
  <c r="Y293" i="2"/>
  <c r="X293" i="2"/>
  <c r="AV292" i="2"/>
  <c r="AU292" i="2"/>
  <c r="AT292" i="2"/>
  <c r="AS292" i="2"/>
  <c r="AR292" i="2"/>
  <c r="AQ292" i="2"/>
  <c r="AP292" i="2"/>
  <c r="AO292" i="2"/>
  <c r="AN292" i="2"/>
  <c r="AM292" i="2"/>
  <c r="AL292" i="2"/>
  <c r="AK292" i="2"/>
  <c r="AJ292" i="2"/>
  <c r="AI292" i="2"/>
  <c r="AH292" i="2"/>
  <c r="AG292" i="2"/>
  <c r="AF292" i="2"/>
  <c r="AE292" i="2"/>
  <c r="AD292" i="2"/>
  <c r="AC292" i="2"/>
  <c r="AB292" i="2"/>
  <c r="AA292" i="2"/>
  <c r="Z292" i="2"/>
  <c r="Y292" i="2"/>
  <c r="X292" i="2"/>
  <c r="AV291" i="2"/>
  <c r="AU291" i="2"/>
  <c r="AT291" i="2"/>
  <c r="AS291" i="2"/>
  <c r="AR291" i="2"/>
  <c r="AQ291" i="2"/>
  <c r="AP291" i="2"/>
  <c r="AO291" i="2"/>
  <c r="AN291" i="2"/>
  <c r="AM291" i="2"/>
  <c r="AL291" i="2"/>
  <c r="AK291" i="2"/>
  <c r="AJ291" i="2"/>
  <c r="AI291" i="2"/>
  <c r="AH291" i="2"/>
  <c r="AG291" i="2"/>
  <c r="AF291" i="2"/>
  <c r="AE291" i="2"/>
  <c r="AD291" i="2"/>
  <c r="AC291" i="2"/>
  <c r="AB291" i="2"/>
  <c r="AA291" i="2"/>
  <c r="Z291" i="2"/>
  <c r="Y291" i="2"/>
  <c r="X291" i="2"/>
  <c r="AV290" i="2"/>
  <c r="AU290" i="2"/>
  <c r="AT290" i="2"/>
  <c r="AS290" i="2"/>
  <c r="AR290" i="2"/>
  <c r="AQ290" i="2"/>
  <c r="AP290" i="2"/>
  <c r="AO290" i="2"/>
  <c r="AN290" i="2"/>
  <c r="AM290" i="2"/>
  <c r="AL290" i="2"/>
  <c r="AK290" i="2"/>
  <c r="AJ290" i="2"/>
  <c r="AI290" i="2"/>
  <c r="AH290" i="2"/>
  <c r="AG290" i="2"/>
  <c r="AF290" i="2"/>
  <c r="AE290" i="2"/>
  <c r="AD290" i="2"/>
  <c r="AC290" i="2"/>
  <c r="AB290" i="2"/>
  <c r="AA290" i="2"/>
  <c r="Z290" i="2"/>
  <c r="Y290" i="2"/>
  <c r="X290" i="2"/>
  <c r="AV289" i="2"/>
  <c r="AU289" i="2"/>
  <c r="AT289" i="2"/>
  <c r="AS289" i="2"/>
  <c r="AR289" i="2"/>
  <c r="AQ289" i="2"/>
  <c r="AP289" i="2"/>
  <c r="AO289" i="2"/>
  <c r="AN289" i="2"/>
  <c r="AM289" i="2"/>
  <c r="AL289" i="2"/>
  <c r="AK289" i="2"/>
  <c r="AJ289" i="2"/>
  <c r="AI289" i="2"/>
  <c r="AH289" i="2"/>
  <c r="AG289" i="2"/>
  <c r="AF289" i="2"/>
  <c r="AE289" i="2"/>
  <c r="AD289" i="2"/>
  <c r="AC289" i="2"/>
  <c r="AB289" i="2"/>
  <c r="AA289" i="2"/>
  <c r="Z289" i="2"/>
  <c r="Y289" i="2"/>
  <c r="X289" i="2"/>
  <c r="AV288" i="2"/>
  <c r="AU288" i="2"/>
  <c r="AT288" i="2"/>
  <c r="AS288" i="2"/>
  <c r="AR288" i="2"/>
  <c r="AQ288" i="2"/>
  <c r="AP288" i="2"/>
  <c r="AO288" i="2"/>
  <c r="AN288" i="2"/>
  <c r="AM288" i="2"/>
  <c r="AL288" i="2"/>
  <c r="AK288" i="2"/>
  <c r="AJ288" i="2"/>
  <c r="AI288" i="2"/>
  <c r="AH288" i="2"/>
  <c r="AG288" i="2"/>
  <c r="AF288" i="2"/>
  <c r="AE288" i="2"/>
  <c r="V288" i="2" s="1"/>
  <c r="AD288" i="2"/>
  <c r="AC288" i="2"/>
  <c r="AB288" i="2"/>
  <c r="AA288" i="2"/>
  <c r="Z288" i="2"/>
  <c r="Y288" i="2"/>
  <c r="X288" i="2"/>
  <c r="AV287" i="2"/>
  <c r="AU287" i="2"/>
  <c r="AT287" i="2"/>
  <c r="AS287" i="2"/>
  <c r="AR287" i="2"/>
  <c r="AQ287" i="2"/>
  <c r="AP287" i="2"/>
  <c r="AO287" i="2"/>
  <c r="AN287" i="2"/>
  <c r="AM287" i="2"/>
  <c r="AL287" i="2"/>
  <c r="AK287" i="2"/>
  <c r="AJ287" i="2"/>
  <c r="AI287" i="2"/>
  <c r="AH287" i="2"/>
  <c r="AG287" i="2"/>
  <c r="AF287" i="2"/>
  <c r="V287" i="2" s="1"/>
  <c r="AE287" i="2"/>
  <c r="AD287" i="2"/>
  <c r="AC287" i="2"/>
  <c r="AB287" i="2"/>
  <c r="AA287" i="2"/>
  <c r="Z287" i="2"/>
  <c r="Y287" i="2"/>
  <c r="X287" i="2"/>
  <c r="AV286" i="2"/>
  <c r="AU286" i="2"/>
  <c r="AT286" i="2"/>
  <c r="AS286" i="2"/>
  <c r="AR286" i="2"/>
  <c r="AQ286" i="2"/>
  <c r="AP286" i="2"/>
  <c r="AO286" i="2"/>
  <c r="AN286" i="2"/>
  <c r="AM286" i="2"/>
  <c r="AL286" i="2"/>
  <c r="AK286" i="2"/>
  <c r="AJ286" i="2"/>
  <c r="AI286" i="2"/>
  <c r="AH286" i="2"/>
  <c r="AG286" i="2"/>
  <c r="AF286" i="2"/>
  <c r="AE286" i="2"/>
  <c r="AD286" i="2"/>
  <c r="AC286" i="2"/>
  <c r="AB286" i="2"/>
  <c r="AA286" i="2"/>
  <c r="Z286" i="2"/>
  <c r="Y286" i="2"/>
  <c r="X286" i="2"/>
  <c r="AV285" i="2"/>
  <c r="AU285" i="2"/>
  <c r="AT285" i="2"/>
  <c r="AS285" i="2"/>
  <c r="AR285" i="2"/>
  <c r="AQ285" i="2"/>
  <c r="AP285" i="2"/>
  <c r="AO285" i="2"/>
  <c r="AN285" i="2"/>
  <c r="AM285" i="2"/>
  <c r="AL285" i="2"/>
  <c r="AK285" i="2"/>
  <c r="AJ285" i="2"/>
  <c r="AI285" i="2"/>
  <c r="AH285" i="2"/>
  <c r="V285" i="2" s="1"/>
  <c r="AG285" i="2"/>
  <c r="AF285" i="2"/>
  <c r="AE285" i="2"/>
  <c r="AD285" i="2"/>
  <c r="AC285" i="2"/>
  <c r="AB285" i="2"/>
  <c r="AA285" i="2"/>
  <c r="Z285" i="2"/>
  <c r="Y285" i="2"/>
  <c r="X285" i="2"/>
  <c r="AV284" i="2"/>
  <c r="AU284" i="2"/>
  <c r="AT284" i="2"/>
  <c r="AS284" i="2"/>
  <c r="AR284" i="2"/>
  <c r="AQ284" i="2"/>
  <c r="AP284" i="2"/>
  <c r="AO284" i="2"/>
  <c r="AN284" i="2"/>
  <c r="AM284" i="2"/>
  <c r="AL284" i="2"/>
  <c r="AK284" i="2"/>
  <c r="AJ284" i="2"/>
  <c r="AI284" i="2"/>
  <c r="AH284" i="2"/>
  <c r="AG284" i="2"/>
  <c r="AF284" i="2"/>
  <c r="AE284" i="2"/>
  <c r="AD284" i="2"/>
  <c r="AC284" i="2"/>
  <c r="AB284" i="2"/>
  <c r="AA284" i="2"/>
  <c r="Z284" i="2"/>
  <c r="Y284" i="2"/>
  <c r="X284" i="2"/>
  <c r="AV283" i="2"/>
  <c r="AU283" i="2"/>
  <c r="AT283" i="2"/>
  <c r="AS283" i="2"/>
  <c r="AR283" i="2"/>
  <c r="AQ283" i="2"/>
  <c r="AP283" i="2"/>
  <c r="AO283" i="2"/>
  <c r="AN283" i="2"/>
  <c r="AM283" i="2"/>
  <c r="AL283" i="2"/>
  <c r="AK283" i="2"/>
  <c r="AJ283" i="2"/>
  <c r="AI283" i="2"/>
  <c r="AH283" i="2"/>
  <c r="AG283" i="2"/>
  <c r="AF283" i="2"/>
  <c r="AE283" i="2"/>
  <c r="AD283" i="2"/>
  <c r="AC283" i="2"/>
  <c r="AB283" i="2"/>
  <c r="AA283" i="2"/>
  <c r="Z283" i="2"/>
  <c r="Y283" i="2"/>
  <c r="X283" i="2"/>
  <c r="V283" i="2" s="1"/>
  <c r="AV282" i="2"/>
  <c r="AU282" i="2"/>
  <c r="AT282" i="2"/>
  <c r="AS282" i="2"/>
  <c r="AR282" i="2"/>
  <c r="AQ282" i="2"/>
  <c r="AP282" i="2"/>
  <c r="AO282" i="2"/>
  <c r="AN282" i="2"/>
  <c r="AM282" i="2"/>
  <c r="AL282" i="2"/>
  <c r="AK282" i="2"/>
  <c r="AJ282" i="2"/>
  <c r="AI282" i="2"/>
  <c r="AH282" i="2"/>
  <c r="AG282" i="2"/>
  <c r="AF282" i="2"/>
  <c r="AE282" i="2"/>
  <c r="AD282" i="2"/>
  <c r="AC282" i="2"/>
  <c r="AB282" i="2"/>
  <c r="AA282" i="2"/>
  <c r="Z282" i="2"/>
  <c r="Y282" i="2"/>
  <c r="X282" i="2"/>
  <c r="AV281" i="2"/>
  <c r="AU281" i="2"/>
  <c r="AT281" i="2"/>
  <c r="AS281" i="2"/>
  <c r="AR281" i="2"/>
  <c r="AQ281" i="2"/>
  <c r="AP281" i="2"/>
  <c r="AO281" i="2"/>
  <c r="AN281" i="2"/>
  <c r="AM281" i="2"/>
  <c r="AL281" i="2"/>
  <c r="AK281" i="2"/>
  <c r="AJ281" i="2"/>
  <c r="AI281" i="2"/>
  <c r="AH281" i="2"/>
  <c r="AG281" i="2"/>
  <c r="AF281" i="2"/>
  <c r="AE281" i="2"/>
  <c r="AD281" i="2"/>
  <c r="AC281" i="2"/>
  <c r="AB281" i="2"/>
  <c r="AA281" i="2"/>
  <c r="Z281" i="2"/>
  <c r="Y281" i="2"/>
  <c r="X281" i="2"/>
  <c r="AV280" i="2"/>
  <c r="AU280" i="2"/>
  <c r="AT280" i="2"/>
  <c r="AS280" i="2"/>
  <c r="AR280" i="2"/>
  <c r="AQ280" i="2"/>
  <c r="AP280" i="2"/>
  <c r="AO280" i="2"/>
  <c r="AN280" i="2"/>
  <c r="AM280" i="2"/>
  <c r="AL280" i="2"/>
  <c r="AK280" i="2"/>
  <c r="AJ280" i="2"/>
  <c r="AI280" i="2"/>
  <c r="AH280" i="2"/>
  <c r="AG280" i="2"/>
  <c r="AF280" i="2"/>
  <c r="AE280" i="2"/>
  <c r="AD280" i="2"/>
  <c r="AC280" i="2"/>
  <c r="AB280" i="2"/>
  <c r="AA280" i="2"/>
  <c r="Z280" i="2"/>
  <c r="Y280" i="2"/>
  <c r="X280" i="2"/>
  <c r="AV279" i="2"/>
  <c r="AU279" i="2"/>
  <c r="AT279" i="2"/>
  <c r="AS279" i="2"/>
  <c r="AR279" i="2"/>
  <c r="AQ279" i="2"/>
  <c r="AP279" i="2"/>
  <c r="AO279" i="2"/>
  <c r="AN279" i="2"/>
  <c r="AM279" i="2"/>
  <c r="AL279" i="2"/>
  <c r="AK279" i="2"/>
  <c r="AJ279" i="2"/>
  <c r="AI279" i="2"/>
  <c r="AH279" i="2"/>
  <c r="AG279" i="2"/>
  <c r="AF279" i="2"/>
  <c r="AE279" i="2"/>
  <c r="AD279" i="2"/>
  <c r="AC279" i="2"/>
  <c r="AB279" i="2"/>
  <c r="AA279" i="2"/>
  <c r="Z279" i="2"/>
  <c r="Y279" i="2"/>
  <c r="X279" i="2"/>
  <c r="AV278" i="2"/>
  <c r="AU278" i="2"/>
  <c r="AT278" i="2"/>
  <c r="AS278" i="2"/>
  <c r="AR278" i="2"/>
  <c r="AQ278" i="2"/>
  <c r="AP278" i="2"/>
  <c r="AO278" i="2"/>
  <c r="AN278" i="2"/>
  <c r="AM278" i="2"/>
  <c r="AL278" i="2"/>
  <c r="AK278" i="2"/>
  <c r="AJ278" i="2"/>
  <c r="AI278" i="2"/>
  <c r="AH278" i="2"/>
  <c r="AG278" i="2"/>
  <c r="AF278" i="2"/>
  <c r="AE278" i="2"/>
  <c r="AD278" i="2"/>
  <c r="AC278" i="2"/>
  <c r="AB278" i="2"/>
  <c r="AA278" i="2"/>
  <c r="Z278" i="2"/>
  <c r="Y278" i="2"/>
  <c r="X278" i="2"/>
  <c r="AV277" i="2"/>
  <c r="AU277" i="2"/>
  <c r="AT277" i="2"/>
  <c r="AS277" i="2"/>
  <c r="AR277" i="2"/>
  <c r="AQ277" i="2"/>
  <c r="AP277" i="2"/>
  <c r="AO277" i="2"/>
  <c r="AN277" i="2"/>
  <c r="AM277" i="2"/>
  <c r="AL277" i="2"/>
  <c r="AK277" i="2"/>
  <c r="AJ277" i="2"/>
  <c r="AI277" i="2"/>
  <c r="AH277" i="2"/>
  <c r="AG277" i="2"/>
  <c r="AF277" i="2"/>
  <c r="AE277" i="2"/>
  <c r="AD277" i="2"/>
  <c r="V277" i="2" s="1"/>
  <c r="AC277" i="2"/>
  <c r="AB277" i="2"/>
  <c r="AA277" i="2"/>
  <c r="Z277" i="2"/>
  <c r="Y277" i="2"/>
  <c r="X277" i="2"/>
  <c r="AV276" i="2"/>
  <c r="AU276" i="2"/>
  <c r="AT276" i="2"/>
  <c r="AS276" i="2"/>
  <c r="AR276" i="2"/>
  <c r="AQ276" i="2"/>
  <c r="AP276" i="2"/>
  <c r="AO276" i="2"/>
  <c r="AN276" i="2"/>
  <c r="AM276" i="2"/>
  <c r="AL276" i="2"/>
  <c r="AK276" i="2"/>
  <c r="AJ276" i="2"/>
  <c r="AI276" i="2"/>
  <c r="AH276" i="2"/>
  <c r="AG276" i="2"/>
  <c r="AF276" i="2"/>
  <c r="AE276" i="2"/>
  <c r="AD276" i="2"/>
  <c r="AC276" i="2"/>
  <c r="AB276" i="2"/>
  <c r="AA276" i="2"/>
  <c r="Z276" i="2"/>
  <c r="Y276" i="2"/>
  <c r="X276" i="2"/>
  <c r="AV275" i="2"/>
  <c r="AU275" i="2"/>
  <c r="AT275" i="2"/>
  <c r="AS275" i="2"/>
  <c r="AR275" i="2"/>
  <c r="AQ275" i="2"/>
  <c r="AP275" i="2"/>
  <c r="AO275" i="2"/>
  <c r="AN275" i="2"/>
  <c r="AM275" i="2"/>
  <c r="AL275" i="2"/>
  <c r="AK275" i="2"/>
  <c r="AJ275" i="2"/>
  <c r="AI275" i="2"/>
  <c r="AH275" i="2"/>
  <c r="AG275" i="2"/>
  <c r="AF275" i="2"/>
  <c r="AE275" i="2"/>
  <c r="AD275" i="2"/>
  <c r="AC275" i="2"/>
  <c r="AB275" i="2"/>
  <c r="AA275" i="2"/>
  <c r="Z275" i="2"/>
  <c r="Y275" i="2"/>
  <c r="X275" i="2"/>
  <c r="AV274" i="2"/>
  <c r="AU274" i="2"/>
  <c r="AT274" i="2"/>
  <c r="AS274" i="2"/>
  <c r="AR274" i="2"/>
  <c r="AQ274" i="2"/>
  <c r="AP274" i="2"/>
  <c r="AO274" i="2"/>
  <c r="AN274" i="2"/>
  <c r="AM274" i="2"/>
  <c r="AL274" i="2"/>
  <c r="AK274" i="2"/>
  <c r="AJ274" i="2"/>
  <c r="AI274" i="2"/>
  <c r="AH274" i="2"/>
  <c r="AG274" i="2"/>
  <c r="AF274" i="2"/>
  <c r="AE274" i="2"/>
  <c r="AD274" i="2"/>
  <c r="AC274" i="2"/>
  <c r="AB274" i="2"/>
  <c r="AA274" i="2"/>
  <c r="Z274" i="2"/>
  <c r="Y274" i="2"/>
  <c r="X274" i="2"/>
  <c r="AV273" i="2"/>
  <c r="AU273" i="2"/>
  <c r="AT273" i="2"/>
  <c r="AS273" i="2"/>
  <c r="AR273" i="2"/>
  <c r="AQ273" i="2"/>
  <c r="AP273" i="2"/>
  <c r="AO273" i="2"/>
  <c r="AN273" i="2"/>
  <c r="AM273" i="2"/>
  <c r="AL273" i="2"/>
  <c r="AK273" i="2"/>
  <c r="AJ273" i="2"/>
  <c r="AI273" i="2"/>
  <c r="AH273" i="2"/>
  <c r="V273" i="2" s="1"/>
  <c r="AG273" i="2"/>
  <c r="AF273" i="2"/>
  <c r="AE273" i="2"/>
  <c r="AD273" i="2"/>
  <c r="AC273" i="2"/>
  <c r="AB273" i="2"/>
  <c r="AA273" i="2"/>
  <c r="Z273" i="2"/>
  <c r="Y273" i="2"/>
  <c r="X273" i="2"/>
  <c r="AV272" i="2"/>
  <c r="AU272" i="2"/>
  <c r="AT272" i="2"/>
  <c r="AS272" i="2"/>
  <c r="AR272" i="2"/>
  <c r="AQ272" i="2"/>
  <c r="AP272" i="2"/>
  <c r="AO272" i="2"/>
  <c r="AN272" i="2"/>
  <c r="AM272" i="2"/>
  <c r="AL272" i="2"/>
  <c r="AK272" i="2"/>
  <c r="AJ272" i="2"/>
  <c r="AI272" i="2"/>
  <c r="V272" i="2" s="1"/>
  <c r="AH272" i="2"/>
  <c r="AG272" i="2"/>
  <c r="AF272" i="2"/>
  <c r="AE272" i="2"/>
  <c r="AD272" i="2"/>
  <c r="AC272" i="2"/>
  <c r="AB272" i="2"/>
  <c r="AA272" i="2"/>
  <c r="Z272" i="2"/>
  <c r="Y272" i="2"/>
  <c r="X272" i="2"/>
  <c r="AV271" i="2"/>
  <c r="AU271" i="2"/>
  <c r="AT271" i="2"/>
  <c r="AS271" i="2"/>
  <c r="AR271" i="2"/>
  <c r="AQ271" i="2"/>
  <c r="AP271" i="2"/>
  <c r="AO271" i="2"/>
  <c r="AN271" i="2"/>
  <c r="AM271" i="2"/>
  <c r="AL271" i="2"/>
  <c r="AK271" i="2"/>
  <c r="AJ271" i="2"/>
  <c r="AI271" i="2"/>
  <c r="AH271" i="2"/>
  <c r="AG271" i="2"/>
  <c r="AF271" i="2"/>
  <c r="AE271" i="2"/>
  <c r="AD271" i="2"/>
  <c r="AC271" i="2"/>
  <c r="AB271" i="2"/>
  <c r="AA271" i="2"/>
  <c r="Z271" i="2"/>
  <c r="Y271" i="2"/>
  <c r="X271" i="2"/>
  <c r="AV270" i="2"/>
  <c r="AU270" i="2"/>
  <c r="AT270" i="2"/>
  <c r="AS270" i="2"/>
  <c r="AR270" i="2"/>
  <c r="AQ270" i="2"/>
  <c r="AP270" i="2"/>
  <c r="AO270" i="2"/>
  <c r="AN270" i="2"/>
  <c r="AM270" i="2"/>
  <c r="AL270" i="2"/>
  <c r="AK270" i="2"/>
  <c r="AJ270" i="2"/>
  <c r="AI270" i="2"/>
  <c r="AH270" i="2"/>
  <c r="AG270" i="2"/>
  <c r="AF270" i="2"/>
  <c r="AE270" i="2"/>
  <c r="AD270" i="2"/>
  <c r="AC270" i="2"/>
  <c r="AB270" i="2"/>
  <c r="AA270" i="2"/>
  <c r="Z270" i="2"/>
  <c r="Y270" i="2"/>
  <c r="X270" i="2"/>
  <c r="AV269" i="2"/>
  <c r="AU269" i="2"/>
  <c r="AT269" i="2"/>
  <c r="AS269" i="2"/>
  <c r="AR269" i="2"/>
  <c r="AQ269" i="2"/>
  <c r="AP269" i="2"/>
  <c r="AO269" i="2"/>
  <c r="AN269" i="2"/>
  <c r="AM269" i="2"/>
  <c r="AL269" i="2"/>
  <c r="AK269" i="2"/>
  <c r="AJ269" i="2"/>
  <c r="AI269" i="2"/>
  <c r="AH269" i="2"/>
  <c r="AG269" i="2"/>
  <c r="AF269" i="2"/>
  <c r="AE269" i="2"/>
  <c r="AD269" i="2"/>
  <c r="AC269" i="2"/>
  <c r="AB269" i="2"/>
  <c r="AA269" i="2"/>
  <c r="Z269" i="2"/>
  <c r="V269" i="2" s="1"/>
  <c r="Y269" i="2"/>
  <c r="X269" i="2"/>
  <c r="AV268" i="2"/>
  <c r="AU268" i="2"/>
  <c r="AT268" i="2"/>
  <c r="AS268" i="2"/>
  <c r="AR268" i="2"/>
  <c r="AQ268" i="2"/>
  <c r="AP268" i="2"/>
  <c r="AO268" i="2"/>
  <c r="AN268" i="2"/>
  <c r="AM268" i="2"/>
  <c r="AL268" i="2"/>
  <c r="AK268" i="2"/>
  <c r="AJ268" i="2"/>
  <c r="AI268" i="2"/>
  <c r="AH268" i="2"/>
  <c r="AG268" i="2"/>
  <c r="AF268" i="2"/>
  <c r="AE268" i="2"/>
  <c r="AD268" i="2"/>
  <c r="AC268" i="2"/>
  <c r="AB268" i="2"/>
  <c r="AA268" i="2"/>
  <c r="Z268" i="2"/>
  <c r="Y268" i="2"/>
  <c r="X268" i="2"/>
  <c r="AV267" i="2"/>
  <c r="AU267" i="2"/>
  <c r="AT267" i="2"/>
  <c r="AS267" i="2"/>
  <c r="AR267" i="2"/>
  <c r="AQ267" i="2"/>
  <c r="AP267" i="2"/>
  <c r="AO267" i="2"/>
  <c r="AN267" i="2"/>
  <c r="AM267" i="2"/>
  <c r="AL267" i="2"/>
  <c r="AK267" i="2"/>
  <c r="AJ267" i="2"/>
  <c r="AI267" i="2"/>
  <c r="AH267" i="2"/>
  <c r="AG267" i="2"/>
  <c r="AF267" i="2"/>
  <c r="AE267" i="2"/>
  <c r="AD267" i="2"/>
  <c r="AC267" i="2"/>
  <c r="AB267" i="2"/>
  <c r="AA267" i="2"/>
  <c r="Z267" i="2"/>
  <c r="Y267" i="2"/>
  <c r="X267" i="2"/>
  <c r="AV266" i="2"/>
  <c r="AU266" i="2"/>
  <c r="AT266" i="2"/>
  <c r="AS266" i="2"/>
  <c r="AR266" i="2"/>
  <c r="AQ266" i="2"/>
  <c r="AP266" i="2"/>
  <c r="AO266" i="2"/>
  <c r="AN266" i="2"/>
  <c r="AM266" i="2"/>
  <c r="AL266" i="2"/>
  <c r="AK266" i="2"/>
  <c r="AJ266" i="2"/>
  <c r="AI266" i="2"/>
  <c r="AH266" i="2"/>
  <c r="AG266" i="2"/>
  <c r="AF266" i="2"/>
  <c r="AE266" i="2"/>
  <c r="AD266" i="2"/>
  <c r="AC266" i="2"/>
  <c r="AB266" i="2"/>
  <c r="AA266" i="2"/>
  <c r="Z266" i="2"/>
  <c r="Y266" i="2"/>
  <c r="X266" i="2"/>
  <c r="AV265" i="2"/>
  <c r="AU265" i="2"/>
  <c r="AT265" i="2"/>
  <c r="AS265" i="2"/>
  <c r="AR265" i="2"/>
  <c r="AQ265" i="2"/>
  <c r="AP265" i="2"/>
  <c r="AO265" i="2"/>
  <c r="AN265" i="2"/>
  <c r="AM265" i="2"/>
  <c r="AL265" i="2"/>
  <c r="AK265" i="2"/>
  <c r="AJ265" i="2"/>
  <c r="AI265" i="2"/>
  <c r="AH265" i="2"/>
  <c r="AG265" i="2"/>
  <c r="AF265" i="2"/>
  <c r="AE265" i="2"/>
  <c r="AD265" i="2"/>
  <c r="V265" i="2" s="1"/>
  <c r="AC265" i="2"/>
  <c r="AB265" i="2"/>
  <c r="AA265" i="2"/>
  <c r="Z265" i="2"/>
  <c r="Y265" i="2"/>
  <c r="X265" i="2"/>
  <c r="AV264" i="2"/>
  <c r="AU264" i="2"/>
  <c r="AT264" i="2"/>
  <c r="AS264" i="2"/>
  <c r="AR264" i="2"/>
  <c r="AQ264" i="2"/>
  <c r="AP264" i="2"/>
  <c r="AO264" i="2"/>
  <c r="AN264" i="2"/>
  <c r="AM264" i="2"/>
  <c r="AL264" i="2"/>
  <c r="AK264" i="2"/>
  <c r="AJ264" i="2"/>
  <c r="AI264" i="2"/>
  <c r="AH264" i="2"/>
  <c r="AG264" i="2"/>
  <c r="AF264" i="2"/>
  <c r="AE264" i="2"/>
  <c r="AD264" i="2"/>
  <c r="AC264" i="2"/>
  <c r="AB264" i="2"/>
  <c r="AA264" i="2"/>
  <c r="Z264" i="2"/>
  <c r="Y264" i="2"/>
  <c r="X264" i="2"/>
  <c r="AV263" i="2"/>
  <c r="AU263" i="2"/>
  <c r="AT263" i="2"/>
  <c r="AS263" i="2"/>
  <c r="AR263" i="2"/>
  <c r="AQ263" i="2"/>
  <c r="AP263" i="2"/>
  <c r="AO263" i="2"/>
  <c r="AN263" i="2"/>
  <c r="AM263" i="2"/>
  <c r="AL263" i="2"/>
  <c r="AK263" i="2"/>
  <c r="AJ263" i="2"/>
  <c r="AI263" i="2"/>
  <c r="AH263" i="2"/>
  <c r="AG263" i="2"/>
  <c r="AF263" i="2"/>
  <c r="AE263" i="2"/>
  <c r="AD263" i="2"/>
  <c r="AC263" i="2"/>
  <c r="AB263" i="2"/>
  <c r="AA263" i="2"/>
  <c r="Z263" i="2"/>
  <c r="Y263" i="2"/>
  <c r="X263" i="2"/>
  <c r="AV262" i="2"/>
  <c r="AU262" i="2"/>
  <c r="AT262" i="2"/>
  <c r="AS262" i="2"/>
  <c r="AR262" i="2"/>
  <c r="AQ262" i="2"/>
  <c r="AP262" i="2"/>
  <c r="AO262" i="2"/>
  <c r="AN262" i="2"/>
  <c r="AM262" i="2"/>
  <c r="AL262" i="2"/>
  <c r="AK262" i="2"/>
  <c r="AJ262" i="2"/>
  <c r="AI262" i="2"/>
  <c r="AH262" i="2"/>
  <c r="AG262" i="2"/>
  <c r="AF262" i="2"/>
  <c r="AE262" i="2"/>
  <c r="AD262" i="2"/>
  <c r="AC262" i="2"/>
  <c r="AB262" i="2"/>
  <c r="AA262" i="2"/>
  <c r="Z262" i="2"/>
  <c r="Y262" i="2"/>
  <c r="X262" i="2"/>
  <c r="AV261" i="2"/>
  <c r="AU261" i="2"/>
  <c r="AT261" i="2"/>
  <c r="AS261" i="2"/>
  <c r="AR261" i="2"/>
  <c r="AQ261" i="2"/>
  <c r="AP261" i="2"/>
  <c r="AO261" i="2"/>
  <c r="AN261" i="2"/>
  <c r="AM261" i="2"/>
  <c r="AL261" i="2"/>
  <c r="AK261" i="2"/>
  <c r="AJ261" i="2"/>
  <c r="AI261" i="2"/>
  <c r="AH261" i="2"/>
  <c r="V261" i="2" s="1"/>
  <c r="AG261" i="2"/>
  <c r="AF261" i="2"/>
  <c r="AE261" i="2"/>
  <c r="AD261" i="2"/>
  <c r="AC261" i="2"/>
  <c r="AB261" i="2"/>
  <c r="AA261" i="2"/>
  <c r="Z261" i="2"/>
  <c r="Y261" i="2"/>
  <c r="X261" i="2"/>
  <c r="AV260" i="2"/>
  <c r="AU260" i="2"/>
  <c r="AT260" i="2"/>
  <c r="AS260" i="2"/>
  <c r="AR260" i="2"/>
  <c r="AQ260" i="2"/>
  <c r="AP260" i="2"/>
  <c r="AO260" i="2"/>
  <c r="AN260" i="2"/>
  <c r="AM260" i="2"/>
  <c r="AL260" i="2"/>
  <c r="AK260" i="2"/>
  <c r="AJ260" i="2"/>
  <c r="AI260" i="2"/>
  <c r="AH260" i="2"/>
  <c r="AG260" i="2"/>
  <c r="AF260" i="2"/>
  <c r="AE260" i="2"/>
  <c r="AD260" i="2"/>
  <c r="AC260" i="2"/>
  <c r="AB260" i="2"/>
  <c r="AA260" i="2"/>
  <c r="Z260" i="2"/>
  <c r="Y260" i="2"/>
  <c r="X260" i="2"/>
  <c r="AV259" i="2"/>
  <c r="AU259" i="2"/>
  <c r="AT259" i="2"/>
  <c r="AS259" i="2"/>
  <c r="AR259" i="2"/>
  <c r="AQ259" i="2"/>
  <c r="AP259" i="2"/>
  <c r="AO259" i="2"/>
  <c r="AN259" i="2"/>
  <c r="AM259" i="2"/>
  <c r="AL259" i="2"/>
  <c r="AK259" i="2"/>
  <c r="AJ259" i="2"/>
  <c r="AI259" i="2"/>
  <c r="AH259" i="2"/>
  <c r="AG259" i="2"/>
  <c r="AF259" i="2"/>
  <c r="AE259" i="2"/>
  <c r="AD259" i="2"/>
  <c r="AC259" i="2"/>
  <c r="AB259" i="2"/>
  <c r="AA259" i="2"/>
  <c r="Z259" i="2"/>
  <c r="Y259" i="2"/>
  <c r="X259" i="2"/>
  <c r="AV258" i="2"/>
  <c r="AU258" i="2"/>
  <c r="AT258" i="2"/>
  <c r="AS258" i="2"/>
  <c r="AR258" i="2"/>
  <c r="AQ258" i="2"/>
  <c r="AP258" i="2"/>
  <c r="AO258" i="2"/>
  <c r="AN258" i="2"/>
  <c r="AM258" i="2"/>
  <c r="AL258" i="2"/>
  <c r="AK258" i="2"/>
  <c r="AJ258" i="2"/>
  <c r="AI258" i="2"/>
  <c r="AH258" i="2"/>
  <c r="AG258" i="2"/>
  <c r="AF258" i="2"/>
  <c r="AE258" i="2"/>
  <c r="AD258" i="2"/>
  <c r="AC258" i="2"/>
  <c r="AB258" i="2"/>
  <c r="AA258" i="2"/>
  <c r="Z258" i="2"/>
  <c r="Y258" i="2"/>
  <c r="X258" i="2"/>
  <c r="AV257" i="2"/>
  <c r="AU257" i="2"/>
  <c r="AT257" i="2"/>
  <c r="AS257" i="2"/>
  <c r="AR257" i="2"/>
  <c r="AQ257" i="2"/>
  <c r="AP257" i="2"/>
  <c r="AO257" i="2"/>
  <c r="AN257" i="2"/>
  <c r="AM257" i="2"/>
  <c r="AL257" i="2"/>
  <c r="AK257" i="2"/>
  <c r="AJ257" i="2"/>
  <c r="AI257" i="2"/>
  <c r="AH257" i="2"/>
  <c r="AG257" i="2"/>
  <c r="AF257" i="2"/>
  <c r="AE257" i="2"/>
  <c r="AD257" i="2"/>
  <c r="AC257" i="2"/>
  <c r="AB257" i="2"/>
  <c r="AA257" i="2"/>
  <c r="Z257" i="2"/>
  <c r="Y257" i="2"/>
  <c r="X257" i="2"/>
  <c r="AV256" i="2"/>
  <c r="AU256" i="2"/>
  <c r="AT256" i="2"/>
  <c r="AS256" i="2"/>
  <c r="AR256" i="2"/>
  <c r="AQ256" i="2"/>
  <c r="AP256" i="2"/>
  <c r="AO256" i="2"/>
  <c r="AN256" i="2"/>
  <c r="AM256" i="2"/>
  <c r="AL256" i="2"/>
  <c r="AK256" i="2"/>
  <c r="AJ256" i="2"/>
  <c r="AI256" i="2"/>
  <c r="AH256" i="2"/>
  <c r="AG256" i="2"/>
  <c r="AF256" i="2"/>
  <c r="AE256" i="2"/>
  <c r="AD256" i="2"/>
  <c r="AC256" i="2"/>
  <c r="AB256" i="2"/>
  <c r="AA256" i="2"/>
  <c r="Z256" i="2"/>
  <c r="Y256" i="2"/>
  <c r="X256" i="2"/>
  <c r="AV255" i="2"/>
  <c r="AU255" i="2"/>
  <c r="AT255" i="2"/>
  <c r="AS255" i="2"/>
  <c r="AR255" i="2"/>
  <c r="AQ255" i="2"/>
  <c r="AP255" i="2"/>
  <c r="AO255" i="2"/>
  <c r="AN255" i="2"/>
  <c r="AM255" i="2"/>
  <c r="AL255" i="2"/>
  <c r="AK255" i="2"/>
  <c r="AJ255" i="2"/>
  <c r="AI255" i="2"/>
  <c r="AH255" i="2"/>
  <c r="AG255" i="2"/>
  <c r="AF255" i="2"/>
  <c r="AE255" i="2"/>
  <c r="AD255" i="2"/>
  <c r="AC255" i="2"/>
  <c r="AB255" i="2"/>
  <c r="AA255" i="2"/>
  <c r="Z255" i="2"/>
  <c r="Y255" i="2"/>
  <c r="X255" i="2"/>
  <c r="AV254" i="2"/>
  <c r="AU254" i="2"/>
  <c r="AT254" i="2"/>
  <c r="AS254" i="2"/>
  <c r="AR254" i="2"/>
  <c r="AQ254" i="2"/>
  <c r="AP254" i="2"/>
  <c r="AO254" i="2"/>
  <c r="AN254" i="2"/>
  <c r="AM254" i="2"/>
  <c r="AL254" i="2"/>
  <c r="AK254" i="2"/>
  <c r="AJ254" i="2"/>
  <c r="AI254" i="2"/>
  <c r="AH254" i="2"/>
  <c r="AG254" i="2"/>
  <c r="AF254" i="2"/>
  <c r="AE254" i="2"/>
  <c r="AD254" i="2"/>
  <c r="AC254" i="2"/>
  <c r="AB254" i="2"/>
  <c r="AA254" i="2"/>
  <c r="Z254" i="2"/>
  <c r="Y254" i="2"/>
  <c r="X254" i="2"/>
  <c r="AV253" i="2"/>
  <c r="AU253" i="2"/>
  <c r="AT253" i="2"/>
  <c r="AS253" i="2"/>
  <c r="AR253" i="2"/>
  <c r="AQ253" i="2"/>
  <c r="AP253" i="2"/>
  <c r="AO253" i="2"/>
  <c r="AN253" i="2"/>
  <c r="AM253" i="2"/>
  <c r="AL253" i="2"/>
  <c r="AK253" i="2"/>
  <c r="AJ253" i="2"/>
  <c r="AI253" i="2"/>
  <c r="AH253" i="2"/>
  <c r="AG253" i="2"/>
  <c r="AF253" i="2"/>
  <c r="AE253" i="2"/>
  <c r="AD253" i="2"/>
  <c r="AC253" i="2"/>
  <c r="AB253" i="2"/>
  <c r="AA253" i="2"/>
  <c r="Z253" i="2"/>
  <c r="Y253" i="2"/>
  <c r="X253" i="2"/>
  <c r="AV252" i="2"/>
  <c r="AU252" i="2"/>
  <c r="AT252" i="2"/>
  <c r="AS252" i="2"/>
  <c r="AR252" i="2"/>
  <c r="AQ252" i="2"/>
  <c r="AP252" i="2"/>
  <c r="AO252" i="2"/>
  <c r="AN252" i="2"/>
  <c r="AM252" i="2"/>
  <c r="AL252" i="2"/>
  <c r="AK252" i="2"/>
  <c r="AJ252" i="2"/>
  <c r="AI252" i="2"/>
  <c r="AH252" i="2"/>
  <c r="AG252" i="2"/>
  <c r="AF252" i="2"/>
  <c r="AE252" i="2"/>
  <c r="AD252" i="2"/>
  <c r="AC252" i="2"/>
  <c r="AB252" i="2"/>
  <c r="AA252" i="2"/>
  <c r="Z252" i="2"/>
  <c r="Y252" i="2"/>
  <c r="X252" i="2"/>
  <c r="AV251" i="2"/>
  <c r="AU251" i="2"/>
  <c r="AT251" i="2"/>
  <c r="AS251" i="2"/>
  <c r="AR251" i="2"/>
  <c r="AQ251" i="2"/>
  <c r="AP251" i="2"/>
  <c r="AO251" i="2"/>
  <c r="AN251" i="2"/>
  <c r="AM251" i="2"/>
  <c r="AL251" i="2"/>
  <c r="AK251" i="2"/>
  <c r="AJ251" i="2"/>
  <c r="AI251" i="2"/>
  <c r="AH251" i="2"/>
  <c r="AG251" i="2"/>
  <c r="AF251" i="2"/>
  <c r="V251" i="2" s="1"/>
  <c r="AE251" i="2"/>
  <c r="AD251" i="2"/>
  <c r="AC251" i="2"/>
  <c r="AB251" i="2"/>
  <c r="AA251" i="2"/>
  <c r="Z251" i="2"/>
  <c r="Y251" i="2"/>
  <c r="X251" i="2"/>
  <c r="AV250" i="2"/>
  <c r="AU250" i="2"/>
  <c r="AT250" i="2"/>
  <c r="AS250" i="2"/>
  <c r="AR250" i="2"/>
  <c r="AQ250" i="2"/>
  <c r="AP250" i="2"/>
  <c r="AO250" i="2"/>
  <c r="AN250" i="2"/>
  <c r="AM250" i="2"/>
  <c r="AL250" i="2"/>
  <c r="AK250" i="2"/>
  <c r="AJ250" i="2"/>
  <c r="AI250" i="2"/>
  <c r="AH250" i="2"/>
  <c r="AG250" i="2"/>
  <c r="AF250" i="2"/>
  <c r="AE250" i="2"/>
  <c r="AD250" i="2"/>
  <c r="AC250" i="2"/>
  <c r="AB250" i="2"/>
  <c r="AA250" i="2"/>
  <c r="Z250" i="2"/>
  <c r="Y250" i="2"/>
  <c r="X250" i="2"/>
  <c r="AV249" i="2"/>
  <c r="AU249" i="2"/>
  <c r="AT249" i="2"/>
  <c r="AS249" i="2"/>
  <c r="AR249" i="2"/>
  <c r="AQ249" i="2"/>
  <c r="AP249" i="2"/>
  <c r="AO249" i="2"/>
  <c r="AN249" i="2"/>
  <c r="AM249" i="2"/>
  <c r="AL249" i="2"/>
  <c r="AK249" i="2"/>
  <c r="AJ249" i="2"/>
  <c r="AI249" i="2"/>
  <c r="AH249" i="2"/>
  <c r="AG249" i="2"/>
  <c r="AF249" i="2"/>
  <c r="AE249" i="2"/>
  <c r="AD249" i="2"/>
  <c r="AC249" i="2"/>
  <c r="AB249" i="2"/>
  <c r="AA249" i="2"/>
  <c r="Z249" i="2"/>
  <c r="Y249" i="2"/>
  <c r="X249" i="2"/>
  <c r="AV248" i="2"/>
  <c r="AU248" i="2"/>
  <c r="AT248" i="2"/>
  <c r="AS248" i="2"/>
  <c r="AR248" i="2"/>
  <c r="AQ248" i="2"/>
  <c r="AP248" i="2"/>
  <c r="AO248" i="2"/>
  <c r="AN248" i="2"/>
  <c r="AM248" i="2"/>
  <c r="AL248" i="2"/>
  <c r="AK248" i="2"/>
  <c r="AJ248" i="2"/>
  <c r="AI248" i="2"/>
  <c r="AH248" i="2"/>
  <c r="AG248" i="2"/>
  <c r="AF248" i="2"/>
  <c r="AE248" i="2"/>
  <c r="AD248" i="2"/>
  <c r="AC248" i="2"/>
  <c r="AB248" i="2"/>
  <c r="AA248" i="2"/>
  <c r="Z248" i="2"/>
  <c r="Y248" i="2"/>
  <c r="X248" i="2"/>
  <c r="AV247" i="2"/>
  <c r="AU247" i="2"/>
  <c r="AT247" i="2"/>
  <c r="AS247" i="2"/>
  <c r="AR247" i="2"/>
  <c r="AQ247" i="2"/>
  <c r="AP247" i="2"/>
  <c r="AO247" i="2"/>
  <c r="AN247" i="2"/>
  <c r="AM247" i="2"/>
  <c r="AL247" i="2"/>
  <c r="AK247" i="2"/>
  <c r="AJ247" i="2"/>
  <c r="AI247" i="2"/>
  <c r="AH247" i="2"/>
  <c r="AG247" i="2"/>
  <c r="AF247" i="2"/>
  <c r="AE247" i="2"/>
  <c r="AD247" i="2"/>
  <c r="AC247" i="2"/>
  <c r="AB247" i="2"/>
  <c r="AA247" i="2"/>
  <c r="Z247" i="2"/>
  <c r="Y247" i="2"/>
  <c r="X247" i="2"/>
  <c r="V247" i="2" s="1"/>
  <c r="AV246" i="2"/>
  <c r="AU246" i="2"/>
  <c r="AT246" i="2"/>
  <c r="AS246" i="2"/>
  <c r="AR246" i="2"/>
  <c r="AQ246" i="2"/>
  <c r="AP246" i="2"/>
  <c r="AO246" i="2"/>
  <c r="AN246" i="2"/>
  <c r="AM246" i="2"/>
  <c r="AL246" i="2"/>
  <c r="AK246" i="2"/>
  <c r="AJ246" i="2"/>
  <c r="AI246" i="2"/>
  <c r="AH246" i="2"/>
  <c r="AG246" i="2"/>
  <c r="AF246" i="2"/>
  <c r="AE246" i="2"/>
  <c r="AD246" i="2"/>
  <c r="AC246" i="2"/>
  <c r="AB246" i="2"/>
  <c r="AA246" i="2"/>
  <c r="Z246" i="2"/>
  <c r="Y246" i="2"/>
  <c r="V246" i="2" s="1"/>
  <c r="X246" i="2"/>
  <c r="AV245" i="2"/>
  <c r="AU245" i="2"/>
  <c r="AT245" i="2"/>
  <c r="AS245" i="2"/>
  <c r="AR245" i="2"/>
  <c r="AQ245" i="2"/>
  <c r="AP245" i="2"/>
  <c r="AO245" i="2"/>
  <c r="AN245" i="2"/>
  <c r="AM245" i="2"/>
  <c r="AL245" i="2"/>
  <c r="AK245" i="2"/>
  <c r="AJ245" i="2"/>
  <c r="AI245" i="2"/>
  <c r="AH245" i="2"/>
  <c r="AG245" i="2"/>
  <c r="AF245" i="2"/>
  <c r="AE245" i="2"/>
  <c r="AD245" i="2"/>
  <c r="AC245" i="2"/>
  <c r="AB245" i="2"/>
  <c r="AA245" i="2"/>
  <c r="Z245" i="2"/>
  <c r="Y245" i="2"/>
  <c r="X245" i="2"/>
  <c r="AV244" i="2"/>
  <c r="AU244" i="2"/>
  <c r="AT244" i="2"/>
  <c r="AS244" i="2"/>
  <c r="AR244" i="2"/>
  <c r="AQ244" i="2"/>
  <c r="AP244" i="2"/>
  <c r="AO244" i="2"/>
  <c r="AN244" i="2"/>
  <c r="AM244" i="2"/>
  <c r="AL244" i="2"/>
  <c r="AK244" i="2"/>
  <c r="AJ244" i="2"/>
  <c r="AI244" i="2"/>
  <c r="AH244" i="2"/>
  <c r="AG244" i="2"/>
  <c r="AF244" i="2"/>
  <c r="AE244" i="2"/>
  <c r="AD244" i="2"/>
  <c r="AC244" i="2"/>
  <c r="AB244" i="2"/>
  <c r="AA244" i="2"/>
  <c r="Z244" i="2"/>
  <c r="Y244" i="2"/>
  <c r="X244" i="2"/>
  <c r="AV243" i="2"/>
  <c r="AU243" i="2"/>
  <c r="AT243" i="2"/>
  <c r="AS243" i="2"/>
  <c r="AR243" i="2"/>
  <c r="AQ243" i="2"/>
  <c r="AP243" i="2"/>
  <c r="AO243" i="2"/>
  <c r="AN243" i="2"/>
  <c r="AM243" i="2"/>
  <c r="AL243" i="2"/>
  <c r="AK243" i="2"/>
  <c r="AJ243" i="2"/>
  <c r="AI243" i="2"/>
  <c r="AH243" i="2"/>
  <c r="AG243" i="2"/>
  <c r="AF243" i="2"/>
  <c r="AE243" i="2"/>
  <c r="AD243" i="2"/>
  <c r="AC243" i="2"/>
  <c r="AB243" i="2"/>
  <c r="AA243" i="2"/>
  <c r="Z243" i="2"/>
  <c r="Y243" i="2"/>
  <c r="X243" i="2"/>
  <c r="AV242" i="2"/>
  <c r="AU242" i="2"/>
  <c r="AT242" i="2"/>
  <c r="AS242" i="2"/>
  <c r="AR242" i="2"/>
  <c r="AQ242" i="2"/>
  <c r="AP242" i="2"/>
  <c r="AO242" i="2"/>
  <c r="AN242" i="2"/>
  <c r="AM242" i="2"/>
  <c r="AL242" i="2"/>
  <c r="AK242" i="2"/>
  <c r="AJ242" i="2"/>
  <c r="AI242" i="2"/>
  <c r="AH242" i="2"/>
  <c r="AG242" i="2"/>
  <c r="AF242" i="2"/>
  <c r="AE242" i="2"/>
  <c r="AD242" i="2"/>
  <c r="AC242" i="2"/>
  <c r="AB242" i="2"/>
  <c r="AA242" i="2"/>
  <c r="Z242" i="2"/>
  <c r="Y242" i="2"/>
  <c r="X242" i="2"/>
  <c r="AV241" i="2"/>
  <c r="AU241" i="2"/>
  <c r="AT241" i="2"/>
  <c r="AS241" i="2"/>
  <c r="AR241" i="2"/>
  <c r="AQ241" i="2"/>
  <c r="AP241" i="2"/>
  <c r="AO241" i="2"/>
  <c r="AN241" i="2"/>
  <c r="AM241" i="2"/>
  <c r="AL241" i="2"/>
  <c r="AK241" i="2"/>
  <c r="AJ241" i="2"/>
  <c r="AI241" i="2"/>
  <c r="AH241" i="2"/>
  <c r="AG241" i="2"/>
  <c r="AF241" i="2"/>
  <c r="AE241" i="2"/>
  <c r="AD241" i="2"/>
  <c r="V241" i="2" s="1"/>
  <c r="AC241" i="2"/>
  <c r="AB241" i="2"/>
  <c r="AA241" i="2"/>
  <c r="Z241" i="2"/>
  <c r="Y241" i="2"/>
  <c r="X241" i="2"/>
  <c r="AV240" i="2"/>
  <c r="AU240" i="2"/>
  <c r="AT240" i="2"/>
  <c r="AS240" i="2"/>
  <c r="AR240" i="2"/>
  <c r="AQ240" i="2"/>
  <c r="AP240" i="2"/>
  <c r="AO240" i="2"/>
  <c r="AN240" i="2"/>
  <c r="AM240" i="2"/>
  <c r="AL240" i="2"/>
  <c r="AK240" i="2"/>
  <c r="AJ240" i="2"/>
  <c r="AI240" i="2"/>
  <c r="AH240" i="2"/>
  <c r="AG240" i="2"/>
  <c r="AF240" i="2"/>
  <c r="AE240" i="2"/>
  <c r="AD240" i="2"/>
  <c r="AC240" i="2"/>
  <c r="AB240" i="2"/>
  <c r="AA240" i="2"/>
  <c r="Z240" i="2"/>
  <c r="Y240" i="2"/>
  <c r="X240" i="2"/>
  <c r="AV239" i="2"/>
  <c r="AU239" i="2"/>
  <c r="AT239" i="2"/>
  <c r="AS239" i="2"/>
  <c r="AR239" i="2"/>
  <c r="AQ239" i="2"/>
  <c r="AP239" i="2"/>
  <c r="AO239" i="2"/>
  <c r="AN239" i="2"/>
  <c r="AM239" i="2"/>
  <c r="AL239" i="2"/>
  <c r="AK239" i="2"/>
  <c r="AJ239" i="2"/>
  <c r="AI239" i="2"/>
  <c r="AH239" i="2"/>
  <c r="AG239" i="2"/>
  <c r="AF239" i="2"/>
  <c r="V239" i="2" s="1"/>
  <c r="AE239" i="2"/>
  <c r="AD239" i="2"/>
  <c r="AC239" i="2"/>
  <c r="AB239" i="2"/>
  <c r="AA239" i="2"/>
  <c r="Z239" i="2"/>
  <c r="Y239" i="2"/>
  <c r="X239" i="2"/>
  <c r="AV238" i="2"/>
  <c r="AU238" i="2"/>
  <c r="AT238" i="2"/>
  <c r="AS238" i="2"/>
  <c r="AR238" i="2"/>
  <c r="AQ238" i="2"/>
  <c r="AP238" i="2"/>
  <c r="AO238" i="2"/>
  <c r="AN238" i="2"/>
  <c r="AM238" i="2"/>
  <c r="AL238" i="2"/>
  <c r="AK238" i="2"/>
  <c r="AJ238" i="2"/>
  <c r="AI238" i="2"/>
  <c r="AH238" i="2"/>
  <c r="AG238" i="2"/>
  <c r="AF238" i="2"/>
  <c r="AE238" i="2"/>
  <c r="AD238" i="2"/>
  <c r="AC238" i="2"/>
  <c r="AB238" i="2"/>
  <c r="AA238" i="2"/>
  <c r="Z238" i="2"/>
  <c r="Y238" i="2"/>
  <c r="X238" i="2"/>
  <c r="AV237" i="2"/>
  <c r="AU237" i="2"/>
  <c r="AT237" i="2"/>
  <c r="AS237" i="2"/>
  <c r="AR237" i="2"/>
  <c r="AQ237" i="2"/>
  <c r="AP237" i="2"/>
  <c r="AO237" i="2"/>
  <c r="AN237" i="2"/>
  <c r="AM237" i="2"/>
  <c r="AL237" i="2"/>
  <c r="AK237" i="2"/>
  <c r="AJ237" i="2"/>
  <c r="AI237" i="2"/>
  <c r="AH237" i="2"/>
  <c r="AG237" i="2"/>
  <c r="AF237" i="2"/>
  <c r="AE237" i="2"/>
  <c r="AD237" i="2"/>
  <c r="AC237" i="2"/>
  <c r="AB237" i="2"/>
  <c r="AA237" i="2"/>
  <c r="Z237" i="2"/>
  <c r="Y237" i="2"/>
  <c r="X237" i="2"/>
  <c r="AV236" i="2"/>
  <c r="AU236" i="2"/>
  <c r="AT236" i="2"/>
  <c r="AS236" i="2"/>
  <c r="AR236" i="2"/>
  <c r="AQ236" i="2"/>
  <c r="AP236" i="2"/>
  <c r="AO236" i="2"/>
  <c r="AN236" i="2"/>
  <c r="AM236" i="2"/>
  <c r="AL236" i="2"/>
  <c r="AK236" i="2"/>
  <c r="AJ236" i="2"/>
  <c r="AI236" i="2"/>
  <c r="V236" i="2" s="1"/>
  <c r="AH236" i="2"/>
  <c r="AG236" i="2"/>
  <c r="AF236" i="2"/>
  <c r="AE236" i="2"/>
  <c r="AD236" i="2"/>
  <c r="AC236" i="2"/>
  <c r="AB236" i="2"/>
  <c r="AA236" i="2"/>
  <c r="Z236" i="2"/>
  <c r="Y236" i="2"/>
  <c r="X236" i="2"/>
  <c r="AV235" i="2"/>
  <c r="AU235" i="2"/>
  <c r="AT235" i="2"/>
  <c r="AS235" i="2"/>
  <c r="AR235" i="2"/>
  <c r="AQ235" i="2"/>
  <c r="AP235" i="2"/>
  <c r="AO235" i="2"/>
  <c r="AN235" i="2"/>
  <c r="AM235" i="2"/>
  <c r="AL235" i="2"/>
  <c r="AK235" i="2"/>
  <c r="AJ235" i="2"/>
  <c r="AI235" i="2"/>
  <c r="AH235" i="2"/>
  <c r="AG235" i="2"/>
  <c r="AF235" i="2"/>
  <c r="AE235" i="2"/>
  <c r="AD235" i="2"/>
  <c r="AC235" i="2"/>
  <c r="AB235" i="2"/>
  <c r="AA235" i="2"/>
  <c r="Z235" i="2"/>
  <c r="Y235" i="2"/>
  <c r="X235" i="2"/>
  <c r="V235" i="2" s="1"/>
  <c r="AV234" i="2"/>
  <c r="AU234" i="2"/>
  <c r="AT234" i="2"/>
  <c r="AS234" i="2"/>
  <c r="AR234" i="2"/>
  <c r="AQ234" i="2"/>
  <c r="AP234" i="2"/>
  <c r="AO234" i="2"/>
  <c r="AN234" i="2"/>
  <c r="AM234" i="2"/>
  <c r="AL234" i="2"/>
  <c r="AK234" i="2"/>
  <c r="AJ234" i="2"/>
  <c r="AI234" i="2"/>
  <c r="AH234" i="2"/>
  <c r="AG234" i="2"/>
  <c r="AF234" i="2"/>
  <c r="AE234" i="2"/>
  <c r="AD234" i="2"/>
  <c r="AC234" i="2"/>
  <c r="AB234" i="2"/>
  <c r="AA234" i="2"/>
  <c r="Z234" i="2"/>
  <c r="Y234" i="2"/>
  <c r="V234" i="2" s="1"/>
  <c r="X234" i="2"/>
  <c r="AV233" i="2"/>
  <c r="AU233" i="2"/>
  <c r="AT233" i="2"/>
  <c r="AS233" i="2"/>
  <c r="AR233" i="2"/>
  <c r="AQ233" i="2"/>
  <c r="AP233" i="2"/>
  <c r="AO233" i="2"/>
  <c r="AN233" i="2"/>
  <c r="AM233" i="2"/>
  <c r="AL233" i="2"/>
  <c r="AK233" i="2"/>
  <c r="AJ233" i="2"/>
  <c r="AI233" i="2"/>
  <c r="AH233" i="2"/>
  <c r="AG233" i="2"/>
  <c r="AF233" i="2"/>
  <c r="AE233" i="2"/>
  <c r="AD233" i="2"/>
  <c r="AC233" i="2"/>
  <c r="AB233" i="2"/>
  <c r="AA233" i="2"/>
  <c r="Z233" i="2"/>
  <c r="Y233" i="2"/>
  <c r="X233" i="2"/>
  <c r="AV232" i="2"/>
  <c r="AU232" i="2"/>
  <c r="AT232" i="2"/>
  <c r="AS232" i="2"/>
  <c r="AR232" i="2"/>
  <c r="AQ232" i="2"/>
  <c r="AP232" i="2"/>
  <c r="AO232" i="2"/>
  <c r="AN232" i="2"/>
  <c r="AM232" i="2"/>
  <c r="AL232" i="2"/>
  <c r="AK232" i="2"/>
  <c r="AJ232" i="2"/>
  <c r="AI232" i="2"/>
  <c r="AH232" i="2"/>
  <c r="AG232" i="2"/>
  <c r="AF232" i="2"/>
  <c r="AE232" i="2"/>
  <c r="AD232" i="2"/>
  <c r="AC232" i="2"/>
  <c r="AB232" i="2"/>
  <c r="AA232" i="2"/>
  <c r="Z232" i="2"/>
  <c r="Y232" i="2"/>
  <c r="X232" i="2"/>
  <c r="AV231" i="2"/>
  <c r="AU231" i="2"/>
  <c r="AT231" i="2"/>
  <c r="AS231" i="2"/>
  <c r="AR231" i="2"/>
  <c r="AQ231" i="2"/>
  <c r="AP231" i="2"/>
  <c r="AO231" i="2"/>
  <c r="AN231" i="2"/>
  <c r="AM231" i="2"/>
  <c r="AL231" i="2"/>
  <c r="AK231" i="2"/>
  <c r="AJ231" i="2"/>
  <c r="AI231" i="2"/>
  <c r="AH231" i="2"/>
  <c r="AG231" i="2"/>
  <c r="AF231" i="2"/>
  <c r="AE231" i="2"/>
  <c r="AD231" i="2"/>
  <c r="AC231" i="2"/>
  <c r="AB231" i="2"/>
  <c r="V231" i="2" s="1"/>
  <c r="AA231" i="2"/>
  <c r="Z231" i="2"/>
  <c r="Y231" i="2"/>
  <c r="X231" i="2"/>
  <c r="AV230" i="2"/>
  <c r="AU230" i="2"/>
  <c r="AT230" i="2"/>
  <c r="AS230" i="2"/>
  <c r="AR230" i="2"/>
  <c r="AQ230" i="2"/>
  <c r="AP230" i="2"/>
  <c r="AO230" i="2"/>
  <c r="AN230" i="2"/>
  <c r="AM230" i="2"/>
  <c r="AL230" i="2"/>
  <c r="AK230" i="2"/>
  <c r="AJ230" i="2"/>
  <c r="AI230" i="2"/>
  <c r="AH230" i="2"/>
  <c r="AG230" i="2"/>
  <c r="AF230" i="2"/>
  <c r="AE230" i="2"/>
  <c r="AD230" i="2"/>
  <c r="AC230" i="2"/>
  <c r="AB230" i="2"/>
  <c r="AA230" i="2"/>
  <c r="Z230" i="2"/>
  <c r="Y230" i="2"/>
  <c r="X230" i="2"/>
  <c r="AV229" i="2"/>
  <c r="AU229" i="2"/>
  <c r="AT229" i="2"/>
  <c r="AS229" i="2"/>
  <c r="AR229" i="2"/>
  <c r="AQ229" i="2"/>
  <c r="AP229" i="2"/>
  <c r="AO229" i="2"/>
  <c r="AN229" i="2"/>
  <c r="AM229" i="2"/>
  <c r="AL229" i="2"/>
  <c r="AK229" i="2"/>
  <c r="AJ229" i="2"/>
  <c r="AI229" i="2"/>
  <c r="AH229" i="2"/>
  <c r="AG229" i="2"/>
  <c r="AF229" i="2"/>
  <c r="AE229" i="2"/>
  <c r="AD229" i="2"/>
  <c r="AC229" i="2"/>
  <c r="AB229" i="2"/>
  <c r="AA229" i="2"/>
  <c r="Z229" i="2"/>
  <c r="Y229" i="2"/>
  <c r="X229" i="2"/>
  <c r="AV228" i="2"/>
  <c r="AU228" i="2"/>
  <c r="AT228" i="2"/>
  <c r="AS228" i="2"/>
  <c r="AR228" i="2"/>
  <c r="AQ228" i="2"/>
  <c r="AP228" i="2"/>
  <c r="AO228" i="2"/>
  <c r="AN228" i="2"/>
  <c r="AM228" i="2"/>
  <c r="AL228" i="2"/>
  <c r="AK228" i="2"/>
  <c r="AJ228" i="2"/>
  <c r="AI228" i="2"/>
  <c r="AH228" i="2"/>
  <c r="AG228" i="2"/>
  <c r="AF228" i="2"/>
  <c r="AE228" i="2"/>
  <c r="V228" i="2" s="1"/>
  <c r="AD228" i="2"/>
  <c r="AC228" i="2"/>
  <c r="AB228" i="2"/>
  <c r="AA228" i="2"/>
  <c r="Z228" i="2"/>
  <c r="Y228" i="2"/>
  <c r="X228" i="2"/>
  <c r="AV227" i="2"/>
  <c r="AU227" i="2"/>
  <c r="AT227" i="2"/>
  <c r="AS227" i="2"/>
  <c r="AR227" i="2"/>
  <c r="AQ227" i="2"/>
  <c r="AP227" i="2"/>
  <c r="AO227" i="2"/>
  <c r="AN227" i="2"/>
  <c r="AM227" i="2"/>
  <c r="AL227" i="2"/>
  <c r="AK227" i="2"/>
  <c r="AJ227" i="2"/>
  <c r="AI227" i="2"/>
  <c r="AH227" i="2"/>
  <c r="AG227" i="2"/>
  <c r="AF227" i="2"/>
  <c r="V227" i="2" s="1"/>
  <c r="AE227" i="2"/>
  <c r="AD227" i="2"/>
  <c r="AC227" i="2"/>
  <c r="AB227" i="2"/>
  <c r="AA227" i="2"/>
  <c r="Z227" i="2"/>
  <c r="Y227" i="2"/>
  <c r="X227" i="2"/>
  <c r="AV226" i="2"/>
  <c r="AU226" i="2"/>
  <c r="AT226" i="2"/>
  <c r="AS226" i="2"/>
  <c r="AR226" i="2"/>
  <c r="AQ226" i="2"/>
  <c r="AP226" i="2"/>
  <c r="AO226" i="2"/>
  <c r="AN226" i="2"/>
  <c r="AM226" i="2"/>
  <c r="AL226" i="2"/>
  <c r="AK226" i="2"/>
  <c r="AJ226" i="2"/>
  <c r="AI226" i="2"/>
  <c r="AH226" i="2"/>
  <c r="AG226" i="2"/>
  <c r="V226" i="2" s="1"/>
  <c r="AF226" i="2"/>
  <c r="AE226" i="2"/>
  <c r="AD226" i="2"/>
  <c r="AC226" i="2"/>
  <c r="AB226" i="2"/>
  <c r="AA226" i="2"/>
  <c r="Z226" i="2"/>
  <c r="Y226" i="2"/>
  <c r="X226" i="2"/>
  <c r="AV225" i="2"/>
  <c r="AU225" i="2"/>
  <c r="AT225" i="2"/>
  <c r="AS225" i="2"/>
  <c r="AR225" i="2"/>
  <c r="AQ225" i="2"/>
  <c r="AP225" i="2"/>
  <c r="AO225" i="2"/>
  <c r="AN225" i="2"/>
  <c r="AM225" i="2"/>
  <c r="AL225" i="2"/>
  <c r="AK225" i="2"/>
  <c r="AJ225" i="2"/>
  <c r="AI225" i="2"/>
  <c r="AH225" i="2"/>
  <c r="AG225" i="2"/>
  <c r="AF225" i="2"/>
  <c r="AE225" i="2"/>
  <c r="AD225" i="2"/>
  <c r="AC225" i="2"/>
  <c r="AB225" i="2"/>
  <c r="AA225" i="2"/>
  <c r="Z225" i="2"/>
  <c r="Y225" i="2"/>
  <c r="X225" i="2"/>
  <c r="AV224" i="2"/>
  <c r="AU224" i="2"/>
  <c r="AT224" i="2"/>
  <c r="AS224" i="2"/>
  <c r="AR224" i="2"/>
  <c r="AQ224" i="2"/>
  <c r="AP224" i="2"/>
  <c r="AO224" i="2"/>
  <c r="AN224" i="2"/>
  <c r="AM224" i="2"/>
  <c r="AL224" i="2"/>
  <c r="AK224" i="2"/>
  <c r="AJ224" i="2"/>
  <c r="AI224" i="2"/>
  <c r="AH224" i="2"/>
  <c r="AG224" i="2"/>
  <c r="AF224" i="2"/>
  <c r="AE224" i="2"/>
  <c r="AD224" i="2"/>
  <c r="AC224" i="2"/>
  <c r="AB224" i="2"/>
  <c r="AA224" i="2"/>
  <c r="Z224" i="2"/>
  <c r="Y224" i="2"/>
  <c r="X224" i="2"/>
  <c r="AV223" i="2"/>
  <c r="AU223" i="2"/>
  <c r="AT223" i="2"/>
  <c r="AS223" i="2"/>
  <c r="AR223" i="2"/>
  <c r="AQ223" i="2"/>
  <c r="AP223" i="2"/>
  <c r="AO223" i="2"/>
  <c r="AN223" i="2"/>
  <c r="AM223" i="2"/>
  <c r="AL223" i="2"/>
  <c r="AK223" i="2"/>
  <c r="AJ223" i="2"/>
  <c r="AI223" i="2"/>
  <c r="AH223" i="2"/>
  <c r="AG223" i="2"/>
  <c r="AF223" i="2"/>
  <c r="AE223" i="2"/>
  <c r="AD223" i="2"/>
  <c r="AC223" i="2"/>
  <c r="AB223" i="2"/>
  <c r="AA223" i="2"/>
  <c r="Z223" i="2"/>
  <c r="Y223" i="2"/>
  <c r="X223" i="2"/>
  <c r="V223" i="2" s="1"/>
  <c r="AV222" i="2"/>
  <c r="AU222" i="2"/>
  <c r="AT222" i="2"/>
  <c r="AS222" i="2"/>
  <c r="AR222" i="2"/>
  <c r="AQ222" i="2"/>
  <c r="AP222" i="2"/>
  <c r="AO222" i="2"/>
  <c r="AN222" i="2"/>
  <c r="AM222" i="2"/>
  <c r="AL222" i="2"/>
  <c r="AK222" i="2"/>
  <c r="AJ222" i="2"/>
  <c r="AI222" i="2"/>
  <c r="AH222" i="2"/>
  <c r="AG222" i="2"/>
  <c r="AF222" i="2"/>
  <c r="AE222" i="2"/>
  <c r="AD222" i="2"/>
  <c r="AC222" i="2"/>
  <c r="AB222" i="2"/>
  <c r="AA222" i="2"/>
  <c r="Z222" i="2"/>
  <c r="Y222" i="2"/>
  <c r="X222" i="2"/>
  <c r="AV221" i="2"/>
  <c r="AU221" i="2"/>
  <c r="AT221" i="2"/>
  <c r="AS221" i="2"/>
  <c r="AR221" i="2"/>
  <c r="AQ221" i="2"/>
  <c r="AP221" i="2"/>
  <c r="AO221" i="2"/>
  <c r="AN221" i="2"/>
  <c r="AM221" i="2"/>
  <c r="AL221" i="2"/>
  <c r="AK221" i="2"/>
  <c r="AJ221" i="2"/>
  <c r="AI221" i="2"/>
  <c r="AH221" i="2"/>
  <c r="AG221" i="2"/>
  <c r="AF221" i="2"/>
  <c r="AE221" i="2"/>
  <c r="AD221" i="2"/>
  <c r="AC221" i="2"/>
  <c r="AB221" i="2"/>
  <c r="AA221" i="2"/>
  <c r="Z221" i="2"/>
  <c r="Y221" i="2"/>
  <c r="X221" i="2"/>
  <c r="AV220" i="2"/>
  <c r="AU220" i="2"/>
  <c r="AT220" i="2"/>
  <c r="AS220" i="2"/>
  <c r="AR220" i="2"/>
  <c r="AQ220" i="2"/>
  <c r="AP220" i="2"/>
  <c r="AO220" i="2"/>
  <c r="AN220" i="2"/>
  <c r="AM220" i="2"/>
  <c r="AL220" i="2"/>
  <c r="AK220" i="2"/>
  <c r="AJ220" i="2"/>
  <c r="AI220" i="2"/>
  <c r="AH220" i="2"/>
  <c r="AG220" i="2"/>
  <c r="AF220" i="2"/>
  <c r="AE220" i="2"/>
  <c r="AD220" i="2"/>
  <c r="AC220" i="2"/>
  <c r="AB220" i="2"/>
  <c r="AA220" i="2"/>
  <c r="Z220" i="2"/>
  <c r="Y220" i="2"/>
  <c r="X220" i="2"/>
  <c r="AV219" i="2"/>
  <c r="AU219" i="2"/>
  <c r="AT219" i="2"/>
  <c r="AS219" i="2"/>
  <c r="AR219" i="2"/>
  <c r="AQ219" i="2"/>
  <c r="AP219" i="2"/>
  <c r="AO219" i="2"/>
  <c r="AN219" i="2"/>
  <c r="AM219" i="2"/>
  <c r="AL219" i="2"/>
  <c r="AK219" i="2"/>
  <c r="AJ219" i="2"/>
  <c r="AI219" i="2"/>
  <c r="AH219" i="2"/>
  <c r="AG219" i="2"/>
  <c r="AF219" i="2"/>
  <c r="AE219" i="2"/>
  <c r="AD219" i="2"/>
  <c r="AC219" i="2"/>
  <c r="AB219" i="2"/>
  <c r="AA219" i="2"/>
  <c r="Z219" i="2"/>
  <c r="Y219" i="2"/>
  <c r="X219" i="2"/>
  <c r="AV218" i="2"/>
  <c r="AU218" i="2"/>
  <c r="AT218" i="2"/>
  <c r="AS218" i="2"/>
  <c r="AR218" i="2"/>
  <c r="AQ218" i="2"/>
  <c r="AP218" i="2"/>
  <c r="AO218" i="2"/>
  <c r="AN218" i="2"/>
  <c r="AM218" i="2"/>
  <c r="AL218" i="2"/>
  <c r="AK218" i="2"/>
  <c r="AJ218" i="2"/>
  <c r="AI218" i="2"/>
  <c r="AH218" i="2"/>
  <c r="AG218" i="2"/>
  <c r="AF218" i="2"/>
  <c r="AE218" i="2"/>
  <c r="AD218" i="2"/>
  <c r="AC218" i="2"/>
  <c r="AB218" i="2"/>
  <c r="AA218" i="2"/>
  <c r="Z218" i="2"/>
  <c r="Y218" i="2"/>
  <c r="X218" i="2"/>
  <c r="AV217" i="2"/>
  <c r="AU217" i="2"/>
  <c r="AT217" i="2"/>
  <c r="AS217" i="2"/>
  <c r="AR217" i="2"/>
  <c r="AQ217" i="2"/>
  <c r="AP217" i="2"/>
  <c r="AO217" i="2"/>
  <c r="AN217" i="2"/>
  <c r="AM217" i="2"/>
  <c r="AL217" i="2"/>
  <c r="AK217" i="2"/>
  <c r="AJ217" i="2"/>
  <c r="AI217" i="2"/>
  <c r="AH217" i="2"/>
  <c r="AG217" i="2"/>
  <c r="AF217" i="2"/>
  <c r="AE217" i="2"/>
  <c r="AD217" i="2"/>
  <c r="AC217" i="2"/>
  <c r="AB217" i="2"/>
  <c r="AA217" i="2"/>
  <c r="Z217" i="2"/>
  <c r="Y217" i="2"/>
  <c r="X217" i="2"/>
  <c r="AV216" i="2"/>
  <c r="AU216" i="2"/>
  <c r="AT216" i="2"/>
  <c r="AS216" i="2"/>
  <c r="AR216" i="2"/>
  <c r="AQ216" i="2"/>
  <c r="AP216" i="2"/>
  <c r="AO216" i="2"/>
  <c r="AN216" i="2"/>
  <c r="AM216" i="2"/>
  <c r="AL216" i="2"/>
  <c r="AK216" i="2"/>
  <c r="AJ216" i="2"/>
  <c r="AI216" i="2"/>
  <c r="AH216" i="2"/>
  <c r="AG216" i="2"/>
  <c r="AF216" i="2"/>
  <c r="AE216" i="2"/>
  <c r="V216" i="2" s="1"/>
  <c r="AD216" i="2"/>
  <c r="AC216" i="2"/>
  <c r="AB216" i="2"/>
  <c r="AA216" i="2"/>
  <c r="Z216" i="2"/>
  <c r="Y216" i="2"/>
  <c r="X216" i="2"/>
  <c r="AV215" i="2"/>
  <c r="AU215" i="2"/>
  <c r="AT215" i="2"/>
  <c r="AS215" i="2"/>
  <c r="AR215" i="2"/>
  <c r="AQ215" i="2"/>
  <c r="AP215" i="2"/>
  <c r="AO215" i="2"/>
  <c r="AN215" i="2"/>
  <c r="AM215" i="2"/>
  <c r="AL215" i="2"/>
  <c r="AK215" i="2"/>
  <c r="AJ215" i="2"/>
  <c r="AI215" i="2"/>
  <c r="AH215" i="2"/>
  <c r="AG215" i="2"/>
  <c r="AF215" i="2"/>
  <c r="V215" i="2" s="1"/>
  <c r="AE215" i="2"/>
  <c r="AD215" i="2"/>
  <c r="AC215" i="2"/>
  <c r="AB215" i="2"/>
  <c r="AA215" i="2"/>
  <c r="Z215" i="2"/>
  <c r="Y215" i="2"/>
  <c r="X215" i="2"/>
  <c r="AV214" i="2"/>
  <c r="AU214" i="2"/>
  <c r="AT214" i="2"/>
  <c r="AS214" i="2"/>
  <c r="AR214" i="2"/>
  <c r="AQ214" i="2"/>
  <c r="AP214" i="2"/>
  <c r="AO214" i="2"/>
  <c r="AN214" i="2"/>
  <c r="AM214" i="2"/>
  <c r="AL214" i="2"/>
  <c r="AK214" i="2"/>
  <c r="AJ214" i="2"/>
  <c r="AI214" i="2"/>
  <c r="AH214" i="2"/>
  <c r="AG214" i="2"/>
  <c r="AF214" i="2"/>
  <c r="AE214" i="2"/>
  <c r="AD214" i="2"/>
  <c r="AC214" i="2"/>
  <c r="AB214" i="2"/>
  <c r="AA214" i="2"/>
  <c r="Z214" i="2"/>
  <c r="Y214" i="2"/>
  <c r="X214" i="2"/>
  <c r="AV213" i="2"/>
  <c r="AU213" i="2"/>
  <c r="AT213" i="2"/>
  <c r="AS213" i="2"/>
  <c r="AR213" i="2"/>
  <c r="AQ213" i="2"/>
  <c r="AP213" i="2"/>
  <c r="AO213" i="2"/>
  <c r="AN213" i="2"/>
  <c r="AM213" i="2"/>
  <c r="AL213" i="2"/>
  <c r="AK213" i="2"/>
  <c r="AJ213" i="2"/>
  <c r="AI213" i="2"/>
  <c r="AH213" i="2"/>
  <c r="V213" i="2" s="1"/>
  <c r="AG213" i="2"/>
  <c r="AF213" i="2"/>
  <c r="AE213" i="2"/>
  <c r="AD213" i="2"/>
  <c r="AC213" i="2"/>
  <c r="AB213" i="2"/>
  <c r="AA213" i="2"/>
  <c r="Z213" i="2"/>
  <c r="Y213" i="2"/>
  <c r="X213" i="2"/>
  <c r="AV212" i="2"/>
  <c r="AU212" i="2"/>
  <c r="AT212" i="2"/>
  <c r="AS212" i="2"/>
  <c r="AR212" i="2"/>
  <c r="AQ212" i="2"/>
  <c r="AP212" i="2"/>
  <c r="AO212" i="2"/>
  <c r="AN212" i="2"/>
  <c r="AM212" i="2"/>
  <c r="AL212" i="2"/>
  <c r="AK212" i="2"/>
  <c r="AJ212" i="2"/>
  <c r="AI212" i="2"/>
  <c r="AH212" i="2"/>
  <c r="AG212" i="2"/>
  <c r="AF212" i="2"/>
  <c r="AE212" i="2"/>
  <c r="AD212" i="2"/>
  <c r="AC212" i="2"/>
  <c r="AB212" i="2"/>
  <c r="AA212" i="2"/>
  <c r="Z212" i="2"/>
  <c r="Y212" i="2"/>
  <c r="X212" i="2"/>
  <c r="AV211" i="2"/>
  <c r="AU211" i="2"/>
  <c r="AT211" i="2"/>
  <c r="AS211" i="2"/>
  <c r="AR211" i="2"/>
  <c r="AQ211" i="2"/>
  <c r="AP211" i="2"/>
  <c r="AO211" i="2"/>
  <c r="AN211" i="2"/>
  <c r="AM211" i="2"/>
  <c r="AL211" i="2"/>
  <c r="AK211" i="2"/>
  <c r="AJ211" i="2"/>
  <c r="AI211" i="2"/>
  <c r="AH211" i="2"/>
  <c r="AG211" i="2"/>
  <c r="AF211" i="2"/>
  <c r="AE211" i="2"/>
  <c r="AD211" i="2"/>
  <c r="AC211" i="2"/>
  <c r="AB211" i="2"/>
  <c r="AA211" i="2"/>
  <c r="Z211" i="2"/>
  <c r="Y211" i="2"/>
  <c r="X211" i="2"/>
  <c r="AV210" i="2"/>
  <c r="AU210" i="2"/>
  <c r="AT210" i="2"/>
  <c r="AS210" i="2"/>
  <c r="AR210" i="2"/>
  <c r="AQ210" i="2"/>
  <c r="AP210" i="2"/>
  <c r="AO210" i="2"/>
  <c r="AN210" i="2"/>
  <c r="AM210" i="2"/>
  <c r="AL210" i="2"/>
  <c r="AK210" i="2"/>
  <c r="AJ210" i="2"/>
  <c r="AI210" i="2"/>
  <c r="AH210" i="2"/>
  <c r="AG210" i="2"/>
  <c r="AF210" i="2"/>
  <c r="AE210" i="2"/>
  <c r="AD210" i="2"/>
  <c r="AC210" i="2"/>
  <c r="AB210" i="2"/>
  <c r="AA210" i="2"/>
  <c r="Z210" i="2"/>
  <c r="Y210" i="2"/>
  <c r="X210" i="2"/>
  <c r="AV209" i="2"/>
  <c r="AU209" i="2"/>
  <c r="AT209" i="2"/>
  <c r="AS209" i="2"/>
  <c r="AR209" i="2"/>
  <c r="AQ209" i="2"/>
  <c r="AP209" i="2"/>
  <c r="AO209" i="2"/>
  <c r="AN209" i="2"/>
  <c r="AM209" i="2"/>
  <c r="AL209" i="2"/>
  <c r="AK209" i="2"/>
  <c r="AJ209" i="2"/>
  <c r="AI209" i="2"/>
  <c r="AH209" i="2"/>
  <c r="AG209" i="2"/>
  <c r="AF209" i="2"/>
  <c r="AE209" i="2"/>
  <c r="AD209" i="2"/>
  <c r="AC209" i="2"/>
  <c r="AB209" i="2"/>
  <c r="AA209" i="2"/>
  <c r="Z209" i="2"/>
  <c r="V209" i="2" s="1"/>
  <c r="Y209" i="2"/>
  <c r="X209" i="2"/>
  <c r="AV208" i="2"/>
  <c r="AU208" i="2"/>
  <c r="AT208" i="2"/>
  <c r="AS208" i="2"/>
  <c r="AR208" i="2"/>
  <c r="AQ208" i="2"/>
  <c r="AP208" i="2"/>
  <c r="AO208" i="2"/>
  <c r="AN208" i="2"/>
  <c r="AM208" i="2"/>
  <c r="AL208" i="2"/>
  <c r="AK208" i="2"/>
  <c r="AJ208" i="2"/>
  <c r="AI208" i="2"/>
  <c r="AH208" i="2"/>
  <c r="AG208" i="2"/>
  <c r="AF208" i="2"/>
  <c r="AE208" i="2"/>
  <c r="AD208" i="2"/>
  <c r="AC208" i="2"/>
  <c r="AB208" i="2"/>
  <c r="AA208" i="2"/>
  <c r="Z208" i="2"/>
  <c r="Y208" i="2"/>
  <c r="X208" i="2"/>
  <c r="AV207" i="2"/>
  <c r="AU207" i="2"/>
  <c r="AT207" i="2"/>
  <c r="AS207" i="2"/>
  <c r="AR207" i="2"/>
  <c r="AQ207" i="2"/>
  <c r="AP207" i="2"/>
  <c r="AO207" i="2"/>
  <c r="AN207" i="2"/>
  <c r="AM207" i="2"/>
  <c r="AL207" i="2"/>
  <c r="AK207" i="2"/>
  <c r="AJ207" i="2"/>
  <c r="AI207" i="2"/>
  <c r="AH207" i="2"/>
  <c r="AG207" i="2"/>
  <c r="AF207" i="2"/>
  <c r="AE207" i="2"/>
  <c r="AD207" i="2"/>
  <c r="AC207" i="2"/>
  <c r="AB207" i="2"/>
  <c r="V207" i="2" s="1"/>
  <c r="AA207" i="2"/>
  <c r="Z207" i="2"/>
  <c r="Y207" i="2"/>
  <c r="X207" i="2"/>
  <c r="AV206" i="2"/>
  <c r="AU206" i="2"/>
  <c r="AT206" i="2"/>
  <c r="AS206" i="2"/>
  <c r="AR206" i="2"/>
  <c r="AQ206" i="2"/>
  <c r="AP206" i="2"/>
  <c r="AO206" i="2"/>
  <c r="AN206" i="2"/>
  <c r="AM206" i="2"/>
  <c r="AL206" i="2"/>
  <c r="AK206" i="2"/>
  <c r="AJ206" i="2"/>
  <c r="AI206" i="2"/>
  <c r="AH206" i="2"/>
  <c r="AG206" i="2"/>
  <c r="AF206" i="2"/>
  <c r="AE206" i="2"/>
  <c r="AD206" i="2"/>
  <c r="AC206" i="2"/>
  <c r="AB206" i="2"/>
  <c r="AA206" i="2"/>
  <c r="Z206" i="2"/>
  <c r="Y206" i="2"/>
  <c r="X206" i="2"/>
  <c r="AV205" i="2"/>
  <c r="AU205" i="2"/>
  <c r="AT205" i="2"/>
  <c r="AS205" i="2"/>
  <c r="AR205" i="2"/>
  <c r="AQ205" i="2"/>
  <c r="AP205" i="2"/>
  <c r="AO205" i="2"/>
  <c r="AN205" i="2"/>
  <c r="AM205" i="2"/>
  <c r="AL205" i="2"/>
  <c r="AK205" i="2"/>
  <c r="AJ205" i="2"/>
  <c r="AI205" i="2"/>
  <c r="AH205" i="2"/>
  <c r="AG205" i="2"/>
  <c r="AF205" i="2"/>
  <c r="AE205" i="2"/>
  <c r="AD205" i="2"/>
  <c r="AC205" i="2"/>
  <c r="AB205" i="2"/>
  <c r="AA205" i="2"/>
  <c r="Z205" i="2"/>
  <c r="Y205" i="2"/>
  <c r="X205" i="2"/>
  <c r="AV204" i="2"/>
  <c r="AU204" i="2"/>
  <c r="AT204" i="2"/>
  <c r="AS204" i="2"/>
  <c r="AR204" i="2"/>
  <c r="AQ204" i="2"/>
  <c r="AP204" i="2"/>
  <c r="AO204" i="2"/>
  <c r="AN204" i="2"/>
  <c r="AM204" i="2"/>
  <c r="AL204" i="2"/>
  <c r="AK204" i="2"/>
  <c r="AJ204" i="2"/>
  <c r="AI204" i="2"/>
  <c r="AH204" i="2"/>
  <c r="AG204" i="2"/>
  <c r="AF204" i="2"/>
  <c r="AE204" i="2"/>
  <c r="AD204" i="2"/>
  <c r="AC204" i="2"/>
  <c r="AB204" i="2"/>
  <c r="AA204" i="2"/>
  <c r="Z204" i="2"/>
  <c r="Y204" i="2"/>
  <c r="X204" i="2"/>
  <c r="AV203" i="2"/>
  <c r="AU203" i="2"/>
  <c r="AT203" i="2"/>
  <c r="AS203" i="2"/>
  <c r="AR203" i="2"/>
  <c r="AQ203" i="2"/>
  <c r="AP203" i="2"/>
  <c r="AO203" i="2"/>
  <c r="AN203" i="2"/>
  <c r="AM203" i="2"/>
  <c r="AL203" i="2"/>
  <c r="AK203" i="2"/>
  <c r="AJ203" i="2"/>
  <c r="AI203" i="2"/>
  <c r="AH203" i="2"/>
  <c r="AG203" i="2"/>
  <c r="AF203" i="2"/>
  <c r="V203" i="2" s="1"/>
  <c r="AE203" i="2"/>
  <c r="AD203" i="2"/>
  <c r="AC203" i="2"/>
  <c r="AB203" i="2"/>
  <c r="AA203" i="2"/>
  <c r="Z203" i="2"/>
  <c r="Y203" i="2"/>
  <c r="X203" i="2"/>
  <c r="AV202" i="2"/>
  <c r="AU202" i="2"/>
  <c r="AT202" i="2"/>
  <c r="AS202" i="2"/>
  <c r="AR202" i="2"/>
  <c r="AQ202" i="2"/>
  <c r="AP202" i="2"/>
  <c r="AO202" i="2"/>
  <c r="AN202" i="2"/>
  <c r="AM202" i="2"/>
  <c r="AL202" i="2"/>
  <c r="AK202" i="2"/>
  <c r="AJ202" i="2"/>
  <c r="AI202" i="2"/>
  <c r="AH202" i="2"/>
  <c r="AG202" i="2"/>
  <c r="AF202" i="2"/>
  <c r="AE202" i="2"/>
  <c r="AD202" i="2"/>
  <c r="AC202" i="2"/>
  <c r="AB202" i="2"/>
  <c r="AA202" i="2"/>
  <c r="Z202" i="2"/>
  <c r="Y202" i="2"/>
  <c r="X202" i="2"/>
  <c r="AV201" i="2"/>
  <c r="AU201" i="2"/>
  <c r="AT201" i="2"/>
  <c r="AS201" i="2"/>
  <c r="AR201" i="2"/>
  <c r="AQ201" i="2"/>
  <c r="AP201" i="2"/>
  <c r="AO201" i="2"/>
  <c r="AN201" i="2"/>
  <c r="AM201" i="2"/>
  <c r="AL201" i="2"/>
  <c r="AK201" i="2"/>
  <c r="AJ201" i="2"/>
  <c r="AI201" i="2"/>
  <c r="AH201" i="2"/>
  <c r="AG201" i="2"/>
  <c r="AF201" i="2"/>
  <c r="AE201" i="2"/>
  <c r="AD201" i="2"/>
  <c r="AC201" i="2"/>
  <c r="AB201" i="2"/>
  <c r="AA201" i="2"/>
  <c r="Z201" i="2"/>
  <c r="Y201" i="2"/>
  <c r="X201" i="2"/>
  <c r="AV200" i="2"/>
  <c r="AU200" i="2"/>
  <c r="AT200" i="2"/>
  <c r="AS200" i="2"/>
  <c r="AR200" i="2"/>
  <c r="AQ200" i="2"/>
  <c r="AP200" i="2"/>
  <c r="AO200" i="2"/>
  <c r="AN200" i="2"/>
  <c r="AM200" i="2"/>
  <c r="AL200" i="2"/>
  <c r="AK200" i="2"/>
  <c r="AJ200" i="2"/>
  <c r="AI200" i="2"/>
  <c r="AH200" i="2"/>
  <c r="AG200" i="2"/>
  <c r="AF200" i="2"/>
  <c r="AE200" i="2"/>
  <c r="AD200" i="2"/>
  <c r="AC200" i="2"/>
  <c r="AB200" i="2"/>
  <c r="AA200" i="2"/>
  <c r="Z200" i="2"/>
  <c r="Y200" i="2"/>
  <c r="X200" i="2"/>
  <c r="AV199" i="2"/>
  <c r="AU199" i="2"/>
  <c r="AT199" i="2"/>
  <c r="AS199" i="2"/>
  <c r="AR199" i="2"/>
  <c r="AQ199" i="2"/>
  <c r="AP199" i="2"/>
  <c r="AO199" i="2"/>
  <c r="AN199" i="2"/>
  <c r="AM199" i="2"/>
  <c r="AL199" i="2"/>
  <c r="AK199" i="2"/>
  <c r="AJ199" i="2"/>
  <c r="AI199" i="2"/>
  <c r="AH199" i="2"/>
  <c r="AG199" i="2"/>
  <c r="AF199" i="2"/>
  <c r="AE199" i="2"/>
  <c r="AD199" i="2"/>
  <c r="AC199" i="2"/>
  <c r="AB199" i="2"/>
  <c r="AA199" i="2"/>
  <c r="Z199" i="2"/>
  <c r="Y199" i="2"/>
  <c r="X199" i="2"/>
  <c r="V199" i="2" s="1"/>
  <c r="AV198" i="2"/>
  <c r="AU198" i="2"/>
  <c r="AT198" i="2"/>
  <c r="AS198" i="2"/>
  <c r="AR198" i="2"/>
  <c r="AQ198" i="2"/>
  <c r="AP198" i="2"/>
  <c r="AO198" i="2"/>
  <c r="AN198" i="2"/>
  <c r="AM198" i="2"/>
  <c r="AL198" i="2"/>
  <c r="AK198" i="2"/>
  <c r="AJ198" i="2"/>
  <c r="AI198" i="2"/>
  <c r="AH198" i="2"/>
  <c r="AG198" i="2"/>
  <c r="AF198" i="2"/>
  <c r="AE198" i="2"/>
  <c r="AD198" i="2"/>
  <c r="AC198" i="2"/>
  <c r="AB198" i="2"/>
  <c r="AA198" i="2"/>
  <c r="Z198" i="2"/>
  <c r="Y198" i="2"/>
  <c r="V198" i="2" s="1"/>
  <c r="X198" i="2"/>
  <c r="AV197" i="2"/>
  <c r="AU197" i="2"/>
  <c r="AT197" i="2"/>
  <c r="AS197" i="2"/>
  <c r="AR197" i="2"/>
  <c r="AQ197" i="2"/>
  <c r="AP197" i="2"/>
  <c r="AO197" i="2"/>
  <c r="AN197" i="2"/>
  <c r="AM197" i="2"/>
  <c r="AL197" i="2"/>
  <c r="AK197" i="2"/>
  <c r="AJ197" i="2"/>
  <c r="AI197" i="2"/>
  <c r="AH197" i="2"/>
  <c r="AG197" i="2"/>
  <c r="AF197" i="2"/>
  <c r="AE197" i="2"/>
  <c r="AD197" i="2"/>
  <c r="AC197" i="2"/>
  <c r="AB197" i="2"/>
  <c r="AA197" i="2"/>
  <c r="Z197" i="2"/>
  <c r="Y197" i="2"/>
  <c r="X197" i="2"/>
  <c r="AV196" i="2"/>
  <c r="AU196" i="2"/>
  <c r="AT196" i="2"/>
  <c r="AS196" i="2"/>
  <c r="AR196" i="2"/>
  <c r="AQ196" i="2"/>
  <c r="AP196" i="2"/>
  <c r="AO196" i="2"/>
  <c r="AN196" i="2"/>
  <c r="AM196" i="2"/>
  <c r="AL196" i="2"/>
  <c r="AK196" i="2"/>
  <c r="AJ196" i="2"/>
  <c r="AI196" i="2"/>
  <c r="AH196" i="2"/>
  <c r="AG196" i="2"/>
  <c r="AF196" i="2"/>
  <c r="AE196" i="2"/>
  <c r="AD196" i="2"/>
  <c r="AC196" i="2"/>
  <c r="AB196" i="2"/>
  <c r="AA196" i="2"/>
  <c r="Z196" i="2"/>
  <c r="Y196" i="2"/>
  <c r="X196" i="2"/>
  <c r="AV195" i="2"/>
  <c r="AU195" i="2"/>
  <c r="AT195" i="2"/>
  <c r="AS195" i="2"/>
  <c r="AR195" i="2"/>
  <c r="AQ195" i="2"/>
  <c r="AP195" i="2"/>
  <c r="AO195" i="2"/>
  <c r="AN195" i="2"/>
  <c r="AM195" i="2"/>
  <c r="AL195" i="2"/>
  <c r="AK195" i="2"/>
  <c r="AJ195" i="2"/>
  <c r="AI195" i="2"/>
  <c r="AH195" i="2"/>
  <c r="AG195" i="2"/>
  <c r="AF195" i="2"/>
  <c r="AE195" i="2"/>
  <c r="AD195" i="2"/>
  <c r="AC195" i="2"/>
  <c r="AB195" i="2"/>
  <c r="AA195" i="2"/>
  <c r="Z195" i="2"/>
  <c r="Y195" i="2"/>
  <c r="X195" i="2"/>
  <c r="AV194" i="2"/>
  <c r="AU194" i="2"/>
  <c r="AT194" i="2"/>
  <c r="AS194" i="2"/>
  <c r="AR194" i="2"/>
  <c r="AQ194" i="2"/>
  <c r="AP194" i="2"/>
  <c r="AO194" i="2"/>
  <c r="AN194" i="2"/>
  <c r="AM194" i="2"/>
  <c r="AL194" i="2"/>
  <c r="AK194" i="2"/>
  <c r="AJ194" i="2"/>
  <c r="AI194" i="2"/>
  <c r="AH194" i="2"/>
  <c r="AG194" i="2"/>
  <c r="AF194" i="2"/>
  <c r="AE194" i="2"/>
  <c r="AD194" i="2"/>
  <c r="AC194" i="2"/>
  <c r="AB194" i="2"/>
  <c r="AA194" i="2"/>
  <c r="Z194" i="2"/>
  <c r="Y194" i="2"/>
  <c r="X194" i="2"/>
  <c r="AV193" i="2"/>
  <c r="AU193" i="2"/>
  <c r="AT193" i="2"/>
  <c r="AS193" i="2"/>
  <c r="AR193" i="2"/>
  <c r="AQ193" i="2"/>
  <c r="AP193" i="2"/>
  <c r="AO193" i="2"/>
  <c r="AN193" i="2"/>
  <c r="AM193" i="2"/>
  <c r="AL193" i="2"/>
  <c r="AK193" i="2"/>
  <c r="AJ193" i="2"/>
  <c r="AI193" i="2"/>
  <c r="AH193" i="2"/>
  <c r="AG193" i="2"/>
  <c r="AF193" i="2"/>
  <c r="AE193" i="2"/>
  <c r="AD193" i="2"/>
  <c r="V193" i="2" s="1"/>
  <c r="AC193" i="2"/>
  <c r="AB193" i="2"/>
  <c r="AA193" i="2"/>
  <c r="Z193" i="2"/>
  <c r="Y193" i="2"/>
  <c r="X193" i="2"/>
  <c r="AV192" i="2"/>
  <c r="AU192" i="2"/>
  <c r="AT192" i="2"/>
  <c r="AS192" i="2"/>
  <c r="AR192" i="2"/>
  <c r="AQ192" i="2"/>
  <c r="AP192" i="2"/>
  <c r="AO192" i="2"/>
  <c r="AN192" i="2"/>
  <c r="AM192" i="2"/>
  <c r="AL192" i="2"/>
  <c r="AK192" i="2"/>
  <c r="AJ192" i="2"/>
  <c r="AI192" i="2"/>
  <c r="AH192" i="2"/>
  <c r="AG192" i="2"/>
  <c r="AF192" i="2"/>
  <c r="AE192" i="2"/>
  <c r="V192" i="2" s="1"/>
  <c r="AD192" i="2"/>
  <c r="AC192" i="2"/>
  <c r="AB192" i="2"/>
  <c r="AA192" i="2"/>
  <c r="Z192" i="2"/>
  <c r="Y192" i="2"/>
  <c r="X192" i="2"/>
  <c r="AV191" i="2"/>
  <c r="AU191" i="2"/>
  <c r="AT191" i="2"/>
  <c r="AS191" i="2"/>
  <c r="AR191" i="2"/>
  <c r="AQ191" i="2"/>
  <c r="AP191" i="2"/>
  <c r="AO191" i="2"/>
  <c r="AN191" i="2"/>
  <c r="AM191" i="2"/>
  <c r="AL191" i="2"/>
  <c r="AK191" i="2"/>
  <c r="AJ191" i="2"/>
  <c r="AI191" i="2"/>
  <c r="AH191" i="2"/>
  <c r="AG191" i="2"/>
  <c r="AF191" i="2"/>
  <c r="V191" i="2" s="1"/>
  <c r="AE191" i="2"/>
  <c r="AD191" i="2"/>
  <c r="AC191" i="2"/>
  <c r="AB191" i="2"/>
  <c r="AA191" i="2"/>
  <c r="Z191" i="2"/>
  <c r="Y191" i="2"/>
  <c r="X191" i="2"/>
  <c r="AV190" i="2"/>
  <c r="AU190" i="2"/>
  <c r="AT190" i="2"/>
  <c r="AS190" i="2"/>
  <c r="AR190" i="2"/>
  <c r="AQ190" i="2"/>
  <c r="AP190" i="2"/>
  <c r="AO190" i="2"/>
  <c r="AN190" i="2"/>
  <c r="AM190" i="2"/>
  <c r="AL190" i="2"/>
  <c r="AK190" i="2"/>
  <c r="AJ190" i="2"/>
  <c r="AI190" i="2"/>
  <c r="AH190" i="2"/>
  <c r="AG190" i="2"/>
  <c r="AF190" i="2"/>
  <c r="AE190" i="2"/>
  <c r="AD190" i="2"/>
  <c r="AC190" i="2"/>
  <c r="AB190" i="2"/>
  <c r="AA190" i="2"/>
  <c r="Z190" i="2"/>
  <c r="Y190" i="2"/>
  <c r="X190" i="2"/>
  <c r="AV189" i="2"/>
  <c r="AU189" i="2"/>
  <c r="AT189" i="2"/>
  <c r="AS189" i="2"/>
  <c r="AR189" i="2"/>
  <c r="AQ189" i="2"/>
  <c r="AP189" i="2"/>
  <c r="AO189" i="2"/>
  <c r="AN189" i="2"/>
  <c r="AM189" i="2"/>
  <c r="AL189" i="2"/>
  <c r="AK189" i="2"/>
  <c r="AJ189" i="2"/>
  <c r="AI189" i="2"/>
  <c r="AH189" i="2"/>
  <c r="V189" i="2" s="1"/>
  <c r="AG189" i="2"/>
  <c r="AF189" i="2"/>
  <c r="AE189" i="2"/>
  <c r="AD189" i="2"/>
  <c r="AC189" i="2"/>
  <c r="AB189" i="2"/>
  <c r="AA189" i="2"/>
  <c r="Z189" i="2"/>
  <c r="Y189" i="2"/>
  <c r="X189" i="2"/>
  <c r="AV188" i="2"/>
  <c r="AU188" i="2"/>
  <c r="AT188" i="2"/>
  <c r="AS188" i="2"/>
  <c r="AR188" i="2"/>
  <c r="AQ188" i="2"/>
  <c r="AP188" i="2"/>
  <c r="AO188" i="2"/>
  <c r="AN188" i="2"/>
  <c r="AM188" i="2"/>
  <c r="AL188" i="2"/>
  <c r="AK188" i="2"/>
  <c r="AJ188" i="2"/>
  <c r="AI188" i="2"/>
  <c r="AH188" i="2"/>
  <c r="AG188" i="2"/>
  <c r="AF188" i="2"/>
  <c r="AE188" i="2"/>
  <c r="AD188" i="2"/>
  <c r="AC188" i="2"/>
  <c r="AB188" i="2"/>
  <c r="AA188" i="2"/>
  <c r="Z188" i="2"/>
  <c r="Y188" i="2"/>
  <c r="X188" i="2"/>
  <c r="AV187" i="2"/>
  <c r="AU187" i="2"/>
  <c r="AT187" i="2"/>
  <c r="AS187" i="2"/>
  <c r="AR187" i="2"/>
  <c r="AQ187" i="2"/>
  <c r="AP187" i="2"/>
  <c r="AO187" i="2"/>
  <c r="AN187" i="2"/>
  <c r="AM187" i="2"/>
  <c r="AL187" i="2"/>
  <c r="AK187" i="2"/>
  <c r="AJ187" i="2"/>
  <c r="AI187" i="2"/>
  <c r="AH187" i="2"/>
  <c r="AG187" i="2"/>
  <c r="AF187" i="2"/>
  <c r="AE187" i="2"/>
  <c r="AD187" i="2"/>
  <c r="AC187" i="2"/>
  <c r="AB187" i="2"/>
  <c r="AA187" i="2"/>
  <c r="Z187" i="2"/>
  <c r="Y187" i="2"/>
  <c r="X187" i="2"/>
  <c r="V187" i="2" s="1"/>
  <c r="AV186" i="2"/>
  <c r="AU186" i="2"/>
  <c r="AT186" i="2"/>
  <c r="AS186" i="2"/>
  <c r="AR186" i="2"/>
  <c r="AQ186" i="2"/>
  <c r="AP186" i="2"/>
  <c r="AO186" i="2"/>
  <c r="AN186" i="2"/>
  <c r="AM186" i="2"/>
  <c r="AL186" i="2"/>
  <c r="AK186" i="2"/>
  <c r="AJ186" i="2"/>
  <c r="AI186" i="2"/>
  <c r="AH186" i="2"/>
  <c r="AG186" i="2"/>
  <c r="AF186" i="2"/>
  <c r="AE186" i="2"/>
  <c r="AD186" i="2"/>
  <c r="AC186" i="2"/>
  <c r="AB186" i="2"/>
  <c r="AA186" i="2"/>
  <c r="Z186" i="2"/>
  <c r="Y186" i="2"/>
  <c r="X186" i="2"/>
  <c r="AV185" i="2"/>
  <c r="AU185" i="2"/>
  <c r="AT185" i="2"/>
  <c r="AS185" i="2"/>
  <c r="AR185" i="2"/>
  <c r="AQ185" i="2"/>
  <c r="AP185" i="2"/>
  <c r="AO185" i="2"/>
  <c r="AN185" i="2"/>
  <c r="AM185" i="2"/>
  <c r="AL185" i="2"/>
  <c r="AK185" i="2"/>
  <c r="AJ185" i="2"/>
  <c r="AI185" i="2"/>
  <c r="AH185" i="2"/>
  <c r="AG185" i="2"/>
  <c r="AF185" i="2"/>
  <c r="AE185" i="2"/>
  <c r="AD185" i="2"/>
  <c r="AC185" i="2"/>
  <c r="AB185" i="2"/>
  <c r="AA185" i="2"/>
  <c r="Z185" i="2"/>
  <c r="V185" i="2" s="1"/>
  <c r="Y185" i="2"/>
  <c r="X185" i="2"/>
  <c r="AV184" i="2"/>
  <c r="AU184" i="2"/>
  <c r="AT184" i="2"/>
  <c r="AS184" i="2"/>
  <c r="AR184" i="2"/>
  <c r="AQ184" i="2"/>
  <c r="AP184" i="2"/>
  <c r="AO184" i="2"/>
  <c r="AN184" i="2"/>
  <c r="AM184" i="2"/>
  <c r="AL184" i="2"/>
  <c r="AK184" i="2"/>
  <c r="AJ184" i="2"/>
  <c r="AI184" i="2"/>
  <c r="AH184" i="2"/>
  <c r="AG184" i="2"/>
  <c r="AF184" i="2"/>
  <c r="AE184" i="2"/>
  <c r="AD184" i="2"/>
  <c r="AC184" i="2"/>
  <c r="AB184" i="2"/>
  <c r="AA184" i="2"/>
  <c r="V184" i="2" s="1"/>
  <c r="Z184" i="2"/>
  <c r="Y184" i="2"/>
  <c r="X184" i="2"/>
  <c r="AV183" i="2"/>
  <c r="AU183" i="2"/>
  <c r="AT183" i="2"/>
  <c r="AS183" i="2"/>
  <c r="AR183" i="2"/>
  <c r="AQ183" i="2"/>
  <c r="AP183" i="2"/>
  <c r="AO183" i="2"/>
  <c r="AN183" i="2"/>
  <c r="AM183" i="2"/>
  <c r="AL183" i="2"/>
  <c r="AK183" i="2"/>
  <c r="AJ183" i="2"/>
  <c r="AI183" i="2"/>
  <c r="AH183" i="2"/>
  <c r="AG183" i="2"/>
  <c r="AF183" i="2"/>
  <c r="AE183" i="2"/>
  <c r="AD183" i="2"/>
  <c r="AC183" i="2"/>
  <c r="AB183" i="2"/>
  <c r="AA183" i="2"/>
  <c r="Z183" i="2"/>
  <c r="Y183" i="2"/>
  <c r="X183" i="2"/>
  <c r="AV182" i="2"/>
  <c r="AU182" i="2"/>
  <c r="AT182" i="2"/>
  <c r="AS182" i="2"/>
  <c r="AR182" i="2"/>
  <c r="AQ182" i="2"/>
  <c r="AP182" i="2"/>
  <c r="AO182" i="2"/>
  <c r="AN182" i="2"/>
  <c r="AM182" i="2"/>
  <c r="AL182" i="2"/>
  <c r="AK182" i="2"/>
  <c r="AJ182" i="2"/>
  <c r="AI182" i="2"/>
  <c r="AH182" i="2"/>
  <c r="AG182" i="2"/>
  <c r="AF182" i="2"/>
  <c r="AE182" i="2"/>
  <c r="AD182" i="2"/>
  <c r="AC182" i="2"/>
  <c r="V182" i="2" s="1"/>
  <c r="AB182" i="2"/>
  <c r="AA182" i="2"/>
  <c r="Z182" i="2"/>
  <c r="Y182" i="2"/>
  <c r="X182" i="2"/>
  <c r="AV181" i="2"/>
  <c r="AU181" i="2"/>
  <c r="AT181" i="2"/>
  <c r="AS181" i="2"/>
  <c r="AR181" i="2"/>
  <c r="AQ181" i="2"/>
  <c r="AP181" i="2"/>
  <c r="AO181" i="2"/>
  <c r="AN181" i="2"/>
  <c r="AM181" i="2"/>
  <c r="AL181" i="2"/>
  <c r="AK181" i="2"/>
  <c r="AJ181" i="2"/>
  <c r="AI181" i="2"/>
  <c r="AH181" i="2"/>
  <c r="AG181" i="2"/>
  <c r="AF181" i="2"/>
  <c r="AE181" i="2"/>
  <c r="AD181" i="2"/>
  <c r="AC181" i="2"/>
  <c r="AB181" i="2"/>
  <c r="AA181" i="2"/>
  <c r="Z181" i="2"/>
  <c r="Y181" i="2"/>
  <c r="X181" i="2"/>
  <c r="AV180" i="2"/>
  <c r="AU180" i="2"/>
  <c r="AT180" i="2"/>
  <c r="AS180" i="2"/>
  <c r="AR180" i="2"/>
  <c r="AQ180" i="2"/>
  <c r="AP180" i="2"/>
  <c r="AO180" i="2"/>
  <c r="AN180" i="2"/>
  <c r="AM180" i="2"/>
  <c r="AL180" i="2"/>
  <c r="AK180" i="2"/>
  <c r="AJ180" i="2"/>
  <c r="AI180" i="2"/>
  <c r="AH180" i="2"/>
  <c r="AG180" i="2"/>
  <c r="AF180" i="2"/>
  <c r="AE180" i="2"/>
  <c r="V180" i="2" s="1"/>
  <c r="AD180" i="2"/>
  <c r="AC180" i="2"/>
  <c r="AB180" i="2"/>
  <c r="AA180" i="2"/>
  <c r="Z180" i="2"/>
  <c r="Y180" i="2"/>
  <c r="X180" i="2"/>
  <c r="AV179" i="2"/>
  <c r="AU179" i="2"/>
  <c r="AT179" i="2"/>
  <c r="AS179" i="2"/>
  <c r="AR179" i="2"/>
  <c r="AQ179" i="2"/>
  <c r="AP179" i="2"/>
  <c r="AO179" i="2"/>
  <c r="AN179" i="2"/>
  <c r="AM179" i="2"/>
  <c r="AL179" i="2"/>
  <c r="AK179" i="2"/>
  <c r="AJ179" i="2"/>
  <c r="AI179" i="2"/>
  <c r="AH179" i="2"/>
  <c r="AG179" i="2"/>
  <c r="AF179" i="2"/>
  <c r="AE179" i="2"/>
  <c r="AD179" i="2"/>
  <c r="AC179" i="2"/>
  <c r="AB179" i="2"/>
  <c r="AA179" i="2"/>
  <c r="Z179" i="2"/>
  <c r="Y179" i="2"/>
  <c r="X179" i="2"/>
  <c r="AV178" i="2"/>
  <c r="AU178" i="2"/>
  <c r="AT178" i="2"/>
  <c r="AS178" i="2"/>
  <c r="AR178" i="2"/>
  <c r="AQ178" i="2"/>
  <c r="AP178" i="2"/>
  <c r="AO178" i="2"/>
  <c r="AN178" i="2"/>
  <c r="AM178" i="2"/>
  <c r="AL178" i="2"/>
  <c r="AK178" i="2"/>
  <c r="AJ178" i="2"/>
  <c r="AI178" i="2"/>
  <c r="AH178" i="2"/>
  <c r="AG178" i="2"/>
  <c r="V178" i="2" s="1"/>
  <c r="AF178" i="2"/>
  <c r="AE178" i="2"/>
  <c r="AD178" i="2"/>
  <c r="AC178" i="2"/>
  <c r="AB178" i="2"/>
  <c r="AA178" i="2"/>
  <c r="Z178" i="2"/>
  <c r="Y178" i="2"/>
  <c r="X178" i="2"/>
  <c r="AV177" i="2"/>
  <c r="AU177" i="2"/>
  <c r="AT177" i="2"/>
  <c r="AS177" i="2"/>
  <c r="AR177" i="2"/>
  <c r="AQ177" i="2"/>
  <c r="AP177" i="2"/>
  <c r="AO177" i="2"/>
  <c r="AN177" i="2"/>
  <c r="AM177" i="2"/>
  <c r="AL177" i="2"/>
  <c r="AK177" i="2"/>
  <c r="AJ177" i="2"/>
  <c r="AI177" i="2"/>
  <c r="AH177" i="2"/>
  <c r="V177" i="2" s="1"/>
  <c r="AG177" i="2"/>
  <c r="AF177" i="2"/>
  <c r="AE177" i="2"/>
  <c r="AD177" i="2"/>
  <c r="AC177" i="2"/>
  <c r="AB177" i="2"/>
  <c r="AA177" i="2"/>
  <c r="Z177" i="2"/>
  <c r="Y177" i="2"/>
  <c r="X177" i="2"/>
  <c r="AV176" i="2"/>
  <c r="AU176" i="2"/>
  <c r="AT176" i="2"/>
  <c r="AS176" i="2"/>
  <c r="AR176" i="2"/>
  <c r="AQ176" i="2"/>
  <c r="AP176" i="2"/>
  <c r="AO176" i="2"/>
  <c r="AN176" i="2"/>
  <c r="AM176" i="2"/>
  <c r="AL176" i="2"/>
  <c r="AK176" i="2"/>
  <c r="AJ176" i="2"/>
  <c r="AI176" i="2"/>
  <c r="V176" i="2" s="1"/>
  <c r="AH176" i="2"/>
  <c r="AG176" i="2"/>
  <c r="AF176" i="2"/>
  <c r="AE176" i="2"/>
  <c r="AD176" i="2"/>
  <c r="AC176" i="2"/>
  <c r="AB176" i="2"/>
  <c r="AA176" i="2"/>
  <c r="Z176" i="2"/>
  <c r="Y176" i="2"/>
  <c r="X176" i="2"/>
  <c r="AV175" i="2"/>
  <c r="AU175" i="2"/>
  <c r="AT175" i="2"/>
  <c r="AS175" i="2"/>
  <c r="AR175" i="2"/>
  <c r="AQ175" i="2"/>
  <c r="AP175" i="2"/>
  <c r="AO175" i="2"/>
  <c r="AN175" i="2"/>
  <c r="AM175" i="2"/>
  <c r="AL175" i="2"/>
  <c r="AK175" i="2"/>
  <c r="AJ175" i="2"/>
  <c r="AI175" i="2"/>
  <c r="AH175" i="2"/>
  <c r="AG175" i="2"/>
  <c r="AF175" i="2"/>
  <c r="AE175" i="2"/>
  <c r="AD175" i="2"/>
  <c r="AC175" i="2"/>
  <c r="AB175" i="2"/>
  <c r="AA175" i="2"/>
  <c r="Z175" i="2"/>
  <c r="Y175" i="2"/>
  <c r="X175" i="2"/>
  <c r="V175" i="2" s="1"/>
  <c r="AV174" i="2"/>
  <c r="AU174" i="2"/>
  <c r="AT174" i="2"/>
  <c r="AS174" i="2"/>
  <c r="AR174" i="2"/>
  <c r="AQ174" i="2"/>
  <c r="AP174" i="2"/>
  <c r="AO174" i="2"/>
  <c r="AN174" i="2"/>
  <c r="AM174" i="2"/>
  <c r="AL174" i="2"/>
  <c r="AK174" i="2"/>
  <c r="AJ174" i="2"/>
  <c r="AI174" i="2"/>
  <c r="AH174" i="2"/>
  <c r="AG174" i="2"/>
  <c r="AF174" i="2"/>
  <c r="AE174" i="2"/>
  <c r="AD174" i="2"/>
  <c r="AC174" i="2"/>
  <c r="AB174" i="2"/>
  <c r="AA174" i="2"/>
  <c r="Z174" i="2"/>
  <c r="Y174" i="2"/>
  <c r="X174" i="2"/>
  <c r="AV173" i="2"/>
  <c r="AU173" i="2"/>
  <c r="AT173" i="2"/>
  <c r="AS173" i="2"/>
  <c r="AR173" i="2"/>
  <c r="AQ173" i="2"/>
  <c r="AP173" i="2"/>
  <c r="AO173" i="2"/>
  <c r="AN173" i="2"/>
  <c r="AM173" i="2"/>
  <c r="AL173" i="2"/>
  <c r="AK173" i="2"/>
  <c r="AJ173" i="2"/>
  <c r="AI173" i="2"/>
  <c r="AH173" i="2"/>
  <c r="AG173" i="2"/>
  <c r="AF173" i="2"/>
  <c r="AE173" i="2"/>
  <c r="AD173" i="2"/>
  <c r="AC173" i="2"/>
  <c r="AB173" i="2"/>
  <c r="AA173" i="2"/>
  <c r="Z173" i="2"/>
  <c r="V173" i="2" s="1"/>
  <c r="Y173" i="2"/>
  <c r="X173" i="2"/>
  <c r="AV172" i="2"/>
  <c r="AU172" i="2"/>
  <c r="AT172" i="2"/>
  <c r="AS172" i="2"/>
  <c r="AR172" i="2"/>
  <c r="AQ172" i="2"/>
  <c r="AP172" i="2"/>
  <c r="AO172" i="2"/>
  <c r="AN172" i="2"/>
  <c r="AM172" i="2"/>
  <c r="AL172" i="2"/>
  <c r="AK172" i="2"/>
  <c r="AJ172" i="2"/>
  <c r="AI172" i="2"/>
  <c r="AH172" i="2"/>
  <c r="AG172" i="2"/>
  <c r="AF172" i="2"/>
  <c r="AE172" i="2"/>
  <c r="AD172" i="2"/>
  <c r="AC172" i="2"/>
  <c r="AB172" i="2"/>
  <c r="AA172" i="2"/>
  <c r="Z172" i="2"/>
  <c r="Y172" i="2"/>
  <c r="X172" i="2"/>
  <c r="AV171" i="2"/>
  <c r="AU171" i="2"/>
  <c r="AT171" i="2"/>
  <c r="AS171" i="2"/>
  <c r="AR171" i="2"/>
  <c r="AQ171" i="2"/>
  <c r="AP171" i="2"/>
  <c r="AO171" i="2"/>
  <c r="AN171" i="2"/>
  <c r="AM171" i="2"/>
  <c r="AL171" i="2"/>
  <c r="AK171" i="2"/>
  <c r="AJ171" i="2"/>
  <c r="AI171" i="2"/>
  <c r="AH171" i="2"/>
  <c r="AG171" i="2"/>
  <c r="AF171" i="2"/>
  <c r="AE171" i="2"/>
  <c r="AD171" i="2"/>
  <c r="AC171" i="2"/>
  <c r="AB171" i="2"/>
  <c r="V171" i="2" s="1"/>
  <c r="AA171" i="2"/>
  <c r="Z171" i="2"/>
  <c r="Y171" i="2"/>
  <c r="X171" i="2"/>
  <c r="AV170" i="2"/>
  <c r="AU170" i="2"/>
  <c r="AT170" i="2"/>
  <c r="AS170" i="2"/>
  <c r="AR170" i="2"/>
  <c r="AQ170" i="2"/>
  <c r="AP170" i="2"/>
  <c r="AO170" i="2"/>
  <c r="AN170" i="2"/>
  <c r="AM170" i="2"/>
  <c r="AL170" i="2"/>
  <c r="AK170" i="2"/>
  <c r="AJ170" i="2"/>
  <c r="AI170" i="2"/>
  <c r="AH170" i="2"/>
  <c r="AG170" i="2"/>
  <c r="AF170" i="2"/>
  <c r="AE170" i="2"/>
  <c r="AD170" i="2"/>
  <c r="AC170" i="2"/>
  <c r="V170" i="2" s="1"/>
  <c r="AB170" i="2"/>
  <c r="AA170" i="2"/>
  <c r="Z170" i="2"/>
  <c r="Y170" i="2"/>
  <c r="X170" i="2"/>
  <c r="AV169" i="2"/>
  <c r="AU169" i="2"/>
  <c r="AT169" i="2"/>
  <c r="AS169" i="2"/>
  <c r="AR169" i="2"/>
  <c r="AQ169" i="2"/>
  <c r="AP169" i="2"/>
  <c r="AO169" i="2"/>
  <c r="AN169" i="2"/>
  <c r="AM169" i="2"/>
  <c r="AL169" i="2"/>
  <c r="AK169" i="2"/>
  <c r="AJ169" i="2"/>
  <c r="AI169" i="2"/>
  <c r="AH169" i="2"/>
  <c r="AG169" i="2"/>
  <c r="AF169" i="2"/>
  <c r="AE169" i="2"/>
  <c r="AD169" i="2"/>
  <c r="AC169" i="2"/>
  <c r="AB169" i="2"/>
  <c r="AA169" i="2"/>
  <c r="Z169" i="2"/>
  <c r="Y169" i="2"/>
  <c r="X169" i="2"/>
  <c r="AV168" i="2"/>
  <c r="AU168" i="2"/>
  <c r="AT168" i="2"/>
  <c r="AS168" i="2"/>
  <c r="AR168" i="2"/>
  <c r="AQ168" i="2"/>
  <c r="AP168" i="2"/>
  <c r="AO168" i="2"/>
  <c r="AN168" i="2"/>
  <c r="AM168" i="2"/>
  <c r="AL168" i="2"/>
  <c r="AK168" i="2"/>
  <c r="AJ168" i="2"/>
  <c r="AI168" i="2"/>
  <c r="AH168" i="2"/>
  <c r="AG168" i="2"/>
  <c r="AF168" i="2"/>
  <c r="AE168" i="2"/>
  <c r="AD168" i="2"/>
  <c r="AC168" i="2"/>
  <c r="AB168" i="2"/>
  <c r="AA168" i="2"/>
  <c r="Z168" i="2"/>
  <c r="Y168" i="2"/>
  <c r="X168" i="2"/>
  <c r="AV167" i="2"/>
  <c r="AU167" i="2"/>
  <c r="AT167" i="2"/>
  <c r="AS167" i="2"/>
  <c r="AR167" i="2"/>
  <c r="AQ167" i="2"/>
  <c r="AP167" i="2"/>
  <c r="AO167" i="2"/>
  <c r="AN167" i="2"/>
  <c r="AM167" i="2"/>
  <c r="AL167" i="2"/>
  <c r="AK167" i="2"/>
  <c r="AJ167" i="2"/>
  <c r="AI167" i="2"/>
  <c r="AH167" i="2"/>
  <c r="AG167" i="2"/>
  <c r="AF167" i="2"/>
  <c r="AE167" i="2"/>
  <c r="AD167" i="2"/>
  <c r="AC167" i="2"/>
  <c r="AB167" i="2"/>
  <c r="AA167" i="2"/>
  <c r="Z167" i="2"/>
  <c r="Y167" i="2"/>
  <c r="X167" i="2"/>
  <c r="AV166" i="2"/>
  <c r="AU166" i="2"/>
  <c r="AT166" i="2"/>
  <c r="AS166" i="2"/>
  <c r="AR166" i="2"/>
  <c r="AQ166" i="2"/>
  <c r="AP166" i="2"/>
  <c r="AO166" i="2"/>
  <c r="AN166" i="2"/>
  <c r="AM166" i="2"/>
  <c r="AL166" i="2"/>
  <c r="AK166" i="2"/>
  <c r="AJ166" i="2"/>
  <c r="AI166" i="2"/>
  <c r="AH166" i="2"/>
  <c r="AG166" i="2"/>
  <c r="V166" i="2" s="1"/>
  <c r="AF166" i="2"/>
  <c r="AE166" i="2"/>
  <c r="AD166" i="2"/>
  <c r="AC166" i="2"/>
  <c r="AB166" i="2"/>
  <c r="AA166" i="2"/>
  <c r="Z166" i="2"/>
  <c r="Y166" i="2"/>
  <c r="X166" i="2"/>
  <c r="AV165" i="2"/>
  <c r="AU165" i="2"/>
  <c r="AT165" i="2"/>
  <c r="AS165" i="2"/>
  <c r="AR165" i="2"/>
  <c r="AQ165" i="2"/>
  <c r="AP165" i="2"/>
  <c r="AO165" i="2"/>
  <c r="AN165" i="2"/>
  <c r="AM165" i="2"/>
  <c r="AL165" i="2"/>
  <c r="AK165" i="2"/>
  <c r="AJ165" i="2"/>
  <c r="AI165" i="2"/>
  <c r="AH165" i="2"/>
  <c r="V165" i="2" s="1"/>
  <c r="AG165" i="2"/>
  <c r="AF165" i="2"/>
  <c r="AE165" i="2"/>
  <c r="AD165" i="2"/>
  <c r="AC165" i="2"/>
  <c r="AB165" i="2"/>
  <c r="AA165" i="2"/>
  <c r="Z165" i="2"/>
  <c r="Y165" i="2"/>
  <c r="X165" i="2"/>
  <c r="AV164" i="2"/>
  <c r="AU164" i="2"/>
  <c r="AT164" i="2"/>
  <c r="AS164" i="2"/>
  <c r="AR164" i="2"/>
  <c r="AQ164" i="2"/>
  <c r="AP164" i="2"/>
  <c r="AO164" i="2"/>
  <c r="AN164" i="2"/>
  <c r="AM164" i="2"/>
  <c r="AL164" i="2"/>
  <c r="AK164" i="2"/>
  <c r="AJ164" i="2"/>
  <c r="AI164" i="2"/>
  <c r="AH164" i="2"/>
  <c r="AG164" i="2"/>
  <c r="AF164" i="2"/>
  <c r="AE164" i="2"/>
  <c r="AD164" i="2"/>
  <c r="AC164" i="2"/>
  <c r="AB164" i="2"/>
  <c r="AA164" i="2"/>
  <c r="Z164" i="2"/>
  <c r="Y164" i="2"/>
  <c r="X164" i="2"/>
  <c r="AV163" i="2"/>
  <c r="AU163" i="2"/>
  <c r="AT163" i="2"/>
  <c r="AS163" i="2"/>
  <c r="AR163" i="2"/>
  <c r="AQ163" i="2"/>
  <c r="AP163" i="2"/>
  <c r="AO163" i="2"/>
  <c r="AN163" i="2"/>
  <c r="AM163" i="2"/>
  <c r="AL163" i="2"/>
  <c r="AK163" i="2"/>
  <c r="AJ163" i="2"/>
  <c r="AI163" i="2"/>
  <c r="AH163" i="2"/>
  <c r="AG163" i="2"/>
  <c r="AF163" i="2"/>
  <c r="AE163" i="2"/>
  <c r="AD163" i="2"/>
  <c r="AC163" i="2"/>
  <c r="AB163" i="2"/>
  <c r="AA163" i="2"/>
  <c r="Z163" i="2"/>
  <c r="Y163" i="2"/>
  <c r="X163" i="2"/>
  <c r="AV162" i="2"/>
  <c r="AU162" i="2"/>
  <c r="AT162" i="2"/>
  <c r="AS162" i="2"/>
  <c r="AR162" i="2"/>
  <c r="AQ162" i="2"/>
  <c r="AP162" i="2"/>
  <c r="AO162" i="2"/>
  <c r="AN162" i="2"/>
  <c r="AM162" i="2"/>
  <c r="AL162" i="2"/>
  <c r="AK162" i="2"/>
  <c r="AJ162" i="2"/>
  <c r="AI162" i="2"/>
  <c r="AH162" i="2"/>
  <c r="AG162" i="2"/>
  <c r="AF162" i="2"/>
  <c r="AE162" i="2"/>
  <c r="AD162" i="2"/>
  <c r="AC162" i="2"/>
  <c r="AB162" i="2"/>
  <c r="AA162" i="2"/>
  <c r="Z162" i="2"/>
  <c r="Y162" i="2"/>
  <c r="X162" i="2"/>
  <c r="AV161" i="2"/>
  <c r="AU161" i="2"/>
  <c r="AT161" i="2"/>
  <c r="AS161" i="2"/>
  <c r="AR161" i="2"/>
  <c r="AQ161" i="2"/>
  <c r="AP161" i="2"/>
  <c r="AO161" i="2"/>
  <c r="AN161" i="2"/>
  <c r="AM161" i="2"/>
  <c r="AL161" i="2"/>
  <c r="AK161" i="2"/>
  <c r="AJ161" i="2"/>
  <c r="AI161" i="2"/>
  <c r="AH161" i="2"/>
  <c r="AG161" i="2"/>
  <c r="AF161" i="2"/>
  <c r="AE161" i="2"/>
  <c r="AD161" i="2"/>
  <c r="AC161" i="2"/>
  <c r="AB161" i="2"/>
  <c r="AA161" i="2"/>
  <c r="Z161" i="2"/>
  <c r="Y161" i="2"/>
  <c r="X161" i="2"/>
  <c r="AV160" i="2"/>
  <c r="AU160" i="2"/>
  <c r="AT160" i="2"/>
  <c r="AS160" i="2"/>
  <c r="AR160" i="2"/>
  <c r="AQ160" i="2"/>
  <c r="AP160" i="2"/>
  <c r="AO160" i="2"/>
  <c r="AN160" i="2"/>
  <c r="AM160" i="2"/>
  <c r="AL160" i="2"/>
  <c r="AK160" i="2"/>
  <c r="AJ160" i="2"/>
  <c r="AI160" i="2"/>
  <c r="AH160" i="2"/>
  <c r="AG160" i="2"/>
  <c r="AF160" i="2"/>
  <c r="AE160" i="2"/>
  <c r="AD160" i="2"/>
  <c r="AC160" i="2"/>
  <c r="AB160" i="2"/>
  <c r="AA160" i="2"/>
  <c r="Z160" i="2"/>
  <c r="Y160" i="2"/>
  <c r="X160" i="2"/>
  <c r="AV159" i="2"/>
  <c r="AU159" i="2"/>
  <c r="AT159" i="2"/>
  <c r="AS159" i="2"/>
  <c r="AR159" i="2"/>
  <c r="AQ159" i="2"/>
  <c r="AP159" i="2"/>
  <c r="AO159" i="2"/>
  <c r="AN159" i="2"/>
  <c r="AM159" i="2"/>
  <c r="AL159" i="2"/>
  <c r="AK159" i="2"/>
  <c r="AJ159" i="2"/>
  <c r="AI159" i="2"/>
  <c r="AH159" i="2"/>
  <c r="AG159" i="2"/>
  <c r="AF159" i="2"/>
  <c r="AE159" i="2"/>
  <c r="AD159" i="2"/>
  <c r="AC159" i="2"/>
  <c r="AB159" i="2"/>
  <c r="V159" i="2" s="1"/>
  <c r="AA159" i="2"/>
  <c r="Z159" i="2"/>
  <c r="Y159" i="2"/>
  <c r="X159" i="2"/>
  <c r="AV158" i="2"/>
  <c r="AU158" i="2"/>
  <c r="AT158" i="2"/>
  <c r="AS158" i="2"/>
  <c r="AR158" i="2"/>
  <c r="AQ158" i="2"/>
  <c r="AP158" i="2"/>
  <c r="AO158" i="2"/>
  <c r="AN158" i="2"/>
  <c r="AM158" i="2"/>
  <c r="AL158" i="2"/>
  <c r="AK158" i="2"/>
  <c r="AJ158" i="2"/>
  <c r="AI158" i="2"/>
  <c r="AH158" i="2"/>
  <c r="AG158" i="2"/>
  <c r="AF158" i="2"/>
  <c r="AE158" i="2"/>
  <c r="AD158" i="2"/>
  <c r="AC158" i="2"/>
  <c r="V158" i="2" s="1"/>
  <c r="AB158" i="2"/>
  <c r="AA158" i="2"/>
  <c r="Z158" i="2"/>
  <c r="Y158" i="2"/>
  <c r="X158" i="2"/>
  <c r="AV157" i="2"/>
  <c r="AU157" i="2"/>
  <c r="AT157" i="2"/>
  <c r="AS157" i="2"/>
  <c r="AR157" i="2"/>
  <c r="AQ157" i="2"/>
  <c r="AP157" i="2"/>
  <c r="AO157" i="2"/>
  <c r="AN157" i="2"/>
  <c r="AM157" i="2"/>
  <c r="AL157" i="2"/>
  <c r="AK157" i="2"/>
  <c r="AJ157" i="2"/>
  <c r="AI157" i="2"/>
  <c r="AH157" i="2"/>
  <c r="AG157" i="2"/>
  <c r="AF157" i="2"/>
  <c r="AE157" i="2"/>
  <c r="AD157" i="2"/>
  <c r="AC157" i="2"/>
  <c r="AB157" i="2"/>
  <c r="AA157" i="2"/>
  <c r="Z157" i="2"/>
  <c r="Y157" i="2"/>
  <c r="X157" i="2"/>
  <c r="AV156" i="2"/>
  <c r="AU156" i="2"/>
  <c r="AT156" i="2"/>
  <c r="AS156" i="2"/>
  <c r="AR156" i="2"/>
  <c r="AQ156" i="2"/>
  <c r="AP156" i="2"/>
  <c r="AO156" i="2"/>
  <c r="AN156" i="2"/>
  <c r="AM156" i="2"/>
  <c r="AL156" i="2"/>
  <c r="AK156" i="2"/>
  <c r="AJ156" i="2"/>
  <c r="AI156" i="2"/>
  <c r="AH156" i="2"/>
  <c r="AG156" i="2"/>
  <c r="AF156" i="2"/>
  <c r="AE156" i="2"/>
  <c r="AD156" i="2"/>
  <c r="AC156" i="2"/>
  <c r="AB156" i="2"/>
  <c r="AA156" i="2"/>
  <c r="Z156" i="2"/>
  <c r="Y156" i="2"/>
  <c r="X156" i="2"/>
  <c r="AV155" i="2"/>
  <c r="AU155" i="2"/>
  <c r="AT155" i="2"/>
  <c r="AS155" i="2"/>
  <c r="AR155" i="2"/>
  <c r="AQ155" i="2"/>
  <c r="AP155" i="2"/>
  <c r="AO155" i="2"/>
  <c r="AN155" i="2"/>
  <c r="AM155" i="2"/>
  <c r="AL155" i="2"/>
  <c r="AK155" i="2"/>
  <c r="AJ155" i="2"/>
  <c r="AI155" i="2"/>
  <c r="AH155" i="2"/>
  <c r="AG155" i="2"/>
  <c r="AF155" i="2"/>
  <c r="AE155" i="2"/>
  <c r="AD155" i="2"/>
  <c r="AC155" i="2"/>
  <c r="AB155" i="2"/>
  <c r="AA155" i="2"/>
  <c r="Z155" i="2"/>
  <c r="Y155" i="2"/>
  <c r="X155" i="2"/>
  <c r="AV154" i="2"/>
  <c r="AU154" i="2"/>
  <c r="AT154" i="2"/>
  <c r="AS154" i="2"/>
  <c r="AR154" i="2"/>
  <c r="AQ154" i="2"/>
  <c r="AP154" i="2"/>
  <c r="AO154" i="2"/>
  <c r="AN154" i="2"/>
  <c r="AM154" i="2"/>
  <c r="AL154" i="2"/>
  <c r="AK154" i="2"/>
  <c r="AJ154" i="2"/>
  <c r="AI154" i="2"/>
  <c r="AH154" i="2"/>
  <c r="AG154" i="2"/>
  <c r="AF154" i="2"/>
  <c r="AE154" i="2"/>
  <c r="AD154" i="2"/>
  <c r="AC154" i="2"/>
  <c r="AB154" i="2"/>
  <c r="AA154" i="2"/>
  <c r="Z154" i="2"/>
  <c r="Y154" i="2"/>
  <c r="X154" i="2"/>
  <c r="AV153" i="2"/>
  <c r="AU153" i="2"/>
  <c r="AT153" i="2"/>
  <c r="AS153" i="2"/>
  <c r="AR153" i="2"/>
  <c r="AQ153" i="2"/>
  <c r="AP153" i="2"/>
  <c r="AO153" i="2"/>
  <c r="AN153" i="2"/>
  <c r="AM153" i="2"/>
  <c r="AL153" i="2"/>
  <c r="AK153" i="2"/>
  <c r="AJ153" i="2"/>
  <c r="AI153" i="2"/>
  <c r="AH153" i="2"/>
  <c r="V153" i="2" s="1"/>
  <c r="AG153" i="2"/>
  <c r="AF153" i="2"/>
  <c r="AE153" i="2"/>
  <c r="AD153" i="2"/>
  <c r="AC153" i="2"/>
  <c r="AB153" i="2"/>
  <c r="AA153" i="2"/>
  <c r="Z153" i="2"/>
  <c r="Y153" i="2"/>
  <c r="X153" i="2"/>
  <c r="AV152" i="2"/>
  <c r="AU152" i="2"/>
  <c r="AT152" i="2"/>
  <c r="AS152" i="2"/>
  <c r="AR152" i="2"/>
  <c r="AQ152" i="2"/>
  <c r="AP152" i="2"/>
  <c r="AO152" i="2"/>
  <c r="AN152" i="2"/>
  <c r="AM152" i="2"/>
  <c r="AL152" i="2"/>
  <c r="AK152" i="2"/>
  <c r="AJ152" i="2"/>
  <c r="AI152" i="2"/>
  <c r="AH152" i="2"/>
  <c r="AG152" i="2"/>
  <c r="AF152" i="2"/>
  <c r="AE152" i="2"/>
  <c r="AD152" i="2"/>
  <c r="AC152" i="2"/>
  <c r="AB152" i="2"/>
  <c r="AA152" i="2"/>
  <c r="Z152" i="2"/>
  <c r="Y152" i="2"/>
  <c r="X152" i="2"/>
  <c r="AV151" i="2"/>
  <c r="AU151" i="2"/>
  <c r="AT151" i="2"/>
  <c r="AS151" i="2"/>
  <c r="AR151" i="2"/>
  <c r="AQ151" i="2"/>
  <c r="AP151" i="2"/>
  <c r="AO151" i="2"/>
  <c r="AN151" i="2"/>
  <c r="AM151" i="2"/>
  <c r="AL151" i="2"/>
  <c r="AK151" i="2"/>
  <c r="AJ151" i="2"/>
  <c r="AI151" i="2"/>
  <c r="AH151" i="2"/>
  <c r="AG151" i="2"/>
  <c r="AF151" i="2"/>
  <c r="AE151" i="2"/>
  <c r="AD151" i="2"/>
  <c r="AC151" i="2"/>
  <c r="AB151" i="2"/>
  <c r="AA151" i="2"/>
  <c r="Z151" i="2"/>
  <c r="Y151" i="2"/>
  <c r="X151" i="2"/>
  <c r="AV150" i="2"/>
  <c r="AU150" i="2"/>
  <c r="AT150" i="2"/>
  <c r="AS150" i="2"/>
  <c r="AR150" i="2"/>
  <c r="AQ150" i="2"/>
  <c r="AP150" i="2"/>
  <c r="AO150" i="2"/>
  <c r="AN150" i="2"/>
  <c r="AM150" i="2"/>
  <c r="AL150" i="2"/>
  <c r="AK150" i="2"/>
  <c r="AJ150" i="2"/>
  <c r="AI150" i="2"/>
  <c r="AH150" i="2"/>
  <c r="AG150" i="2"/>
  <c r="AF150" i="2"/>
  <c r="AE150" i="2"/>
  <c r="AD150" i="2"/>
  <c r="AC150" i="2"/>
  <c r="AB150" i="2"/>
  <c r="AA150" i="2"/>
  <c r="Z150" i="2"/>
  <c r="Y150" i="2"/>
  <c r="V150" i="2" s="1"/>
  <c r="X150" i="2"/>
  <c r="AV149" i="2"/>
  <c r="AU149" i="2"/>
  <c r="AT149" i="2"/>
  <c r="AS149" i="2"/>
  <c r="AR149" i="2"/>
  <c r="AQ149" i="2"/>
  <c r="AP149" i="2"/>
  <c r="AO149" i="2"/>
  <c r="AN149" i="2"/>
  <c r="AM149" i="2"/>
  <c r="AL149" i="2"/>
  <c r="AK149" i="2"/>
  <c r="AJ149" i="2"/>
  <c r="AI149" i="2"/>
  <c r="AH149" i="2"/>
  <c r="AG149" i="2"/>
  <c r="AF149" i="2"/>
  <c r="AE149" i="2"/>
  <c r="AD149" i="2"/>
  <c r="AC149" i="2"/>
  <c r="AB149" i="2"/>
  <c r="AA149" i="2"/>
  <c r="Z149" i="2"/>
  <c r="V149" i="2" s="1"/>
  <c r="Y149" i="2"/>
  <c r="X149" i="2"/>
  <c r="AV148" i="2"/>
  <c r="AU148" i="2"/>
  <c r="AT148" i="2"/>
  <c r="AS148" i="2"/>
  <c r="AR148" i="2"/>
  <c r="AQ148" i="2"/>
  <c r="AP148" i="2"/>
  <c r="AO148" i="2"/>
  <c r="AN148" i="2"/>
  <c r="AM148" i="2"/>
  <c r="AL148" i="2"/>
  <c r="AK148" i="2"/>
  <c r="AJ148" i="2"/>
  <c r="AI148" i="2"/>
  <c r="AH148" i="2"/>
  <c r="AG148" i="2"/>
  <c r="AF148" i="2"/>
  <c r="AE148" i="2"/>
  <c r="AD148" i="2"/>
  <c r="AC148" i="2"/>
  <c r="AB148" i="2"/>
  <c r="AA148" i="2"/>
  <c r="V148" i="2" s="1"/>
  <c r="Z148" i="2"/>
  <c r="Y148" i="2"/>
  <c r="X148" i="2"/>
  <c r="AV147" i="2"/>
  <c r="AU147" i="2"/>
  <c r="AT147" i="2"/>
  <c r="AS147" i="2"/>
  <c r="AR147" i="2"/>
  <c r="AQ147" i="2"/>
  <c r="AP147" i="2"/>
  <c r="AO147" i="2"/>
  <c r="AN147" i="2"/>
  <c r="AM147" i="2"/>
  <c r="AL147" i="2"/>
  <c r="AK147" i="2"/>
  <c r="AJ147" i="2"/>
  <c r="AI147" i="2"/>
  <c r="AH147" i="2"/>
  <c r="AG147" i="2"/>
  <c r="AF147" i="2"/>
  <c r="AE147" i="2"/>
  <c r="AD147" i="2"/>
  <c r="AC147" i="2"/>
  <c r="AB147" i="2"/>
  <c r="AA147" i="2"/>
  <c r="Z147" i="2"/>
  <c r="Y147" i="2"/>
  <c r="X147" i="2"/>
  <c r="AV146" i="2"/>
  <c r="AU146" i="2"/>
  <c r="AT146" i="2"/>
  <c r="AS146" i="2"/>
  <c r="AR146" i="2"/>
  <c r="AQ146" i="2"/>
  <c r="AP146" i="2"/>
  <c r="AO146" i="2"/>
  <c r="AN146" i="2"/>
  <c r="AM146" i="2"/>
  <c r="AL146" i="2"/>
  <c r="AK146" i="2"/>
  <c r="AJ146" i="2"/>
  <c r="AI146" i="2"/>
  <c r="AH146" i="2"/>
  <c r="AG146" i="2"/>
  <c r="AF146" i="2"/>
  <c r="AE146" i="2"/>
  <c r="AD146" i="2"/>
  <c r="AC146" i="2"/>
  <c r="V146" i="2" s="1"/>
  <c r="AB146" i="2"/>
  <c r="AA146" i="2"/>
  <c r="Z146" i="2"/>
  <c r="Y146" i="2"/>
  <c r="X146" i="2"/>
  <c r="AV145" i="2"/>
  <c r="AU145" i="2"/>
  <c r="AT145" i="2"/>
  <c r="AS145" i="2"/>
  <c r="AR145" i="2"/>
  <c r="AQ145" i="2"/>
  <c r="AP145" i="2"/>
  <c r="AO145" i="2"/>
  <c r="AN145" i="2"/>
  <c r="AM145" i="2"/>
  <c r="AL145" i="2"/>
  <c r="AK145" i="2"/>
  <c r="AJ145" i="2"/>
  <c r="AI145" i="2"/>
  <c r="AH145" i="2"/>
  <c r="AG145" i="2"/>
  <c r="AF145" i="2"/>
  <c r="AE145" i="2"/>
  <c r="AD145" i="2"/>
  <c r="AC145" i="2"/>
  <c r="AB145" i="2"/>
  <c r="AA145" i="2"/>
  <c r="Z145" i="2"/>
  <c r="Y145" i="2"/>
  <c r="X145" i="2"/>
  <c r="AV144" i="2"/>
  <c r="AU144" i="2"/>
  <c r="AT144" i="2"/>
  <c r="AS144" i="2"/>
  <c r="AR144" i="2"/>
  <c r="AQ144" i="2"/>
  <c r="AP144" i="2"/>
  <c r="AO144" i="2"/>
  <c r="AN144" i="2"/>
  <c r="AM144" i="2"/>
  <c r="AL144" i="2"/>
  <c r="AK144" i="2"/>
  <c r="AJ144" i="2"/>
  <c r="AI144" i="2"/>
  <c r="AH144" i="2"/>
  <c r="AG144" i="2"/>
  <c r="AF144" i="2"/>
  <c r="AE144" i="2"/>
  <c r="AD144" i="2"/>
  <c r="AC144" i="2"/>
  <c r="AB144" i="2"/>
  <c r="AA144" i="2"/>
  <c r="Z144" i="2"/>
  <c r="Y144" i="2"/>
  <c r="X144" i="2"/>
  <c r="AV143" i="2"/>
  <c r="AU143" i="2"/>
  <c r="AT143" i="2"/>
  <c r="AS143" i="2"/>
  <c r="AR143" i="2"/>
  <c r="AQ143" i="2"/>
  <c r="AP143" i="2"/>
  <c r="AO143" i="2"/>
  <c r="AN143" i="2"/>
  <c r="AM143" i="2"/>
  <c r="AL143" i="2"/>
  <c r="AK143" i="2"/>
  <c r="AJ143" i="2"/>
  <c r="AI143" i="2"/>
  <c r="AH143" i="2"/>
  <c r="AG143" i="2"/>
  <c r="AF143" i="2"/>
  <c r="V143" i="2" s="1"/>
  <c r="AE143" i="2"/>
  <c r="AD143" i="2"/>
  <c r="AC143" i="2"/>
  <c r="AB143" i="2"/>
  <c r="AA143" i="2"/>
  <c r="Z143" i="2"/>
  <c r="Y143" i="2"/>
  <c r="X143" i="2"/>
  <c r="AV142" i="2"/>
  <c r="AU142" i="2"/>
  <c r="AT142" i="2"/>
  <c r="AS142" i="2"/>
  <c r="AR142" i="2"/>
  <c r="AQ142" i="2"/>
  <c r="AP142" i="2"/>
  <c r="AO142" i="2"/>
  <c r="AN142" i="2"/>
  <c r="AM142" i="2"/>
  <c r="AL142" i="2"/>
  <c r="AK142" i="2"/>
  <c r="AJ142" i="2"/>
  <c r="AI142" i="2"/>
  <c r="AH142" i="2"/>
  <c r="AG142" i="2"/>
  <c r="AF142" i="2"/>
  <c r="AE142" i="2"/>
  <c r="AD142" i="2"/>
  <c r="AC142" i="2"/>
  <c r="AB142" i="2"/>
  <c r="AA142" i="2"/>
  <c r="Z142" i="2"/>
  <c r="Y142" i="2"/>
  <c r="X142" i="2"/>
  <c r="AV141" i="2"/>
  <c r="AU141" i="2"/>
  <c r="AT141" i="2"/>
  <c r="AS141" i="2"/>
  <c r="AR141" i="2"/>
  <c r="AQ141" i="2"/>
  <c r="AP141" i="2"/>
  <c r="AO141" i="2"/>
  <c r="AN141" i="2"/>
  <c r="AM141" i="2"/>
  <c r="AL141" i="2"/>
  <c r="AK141" i="2"/>
  <c r="AJ141" i="2"/>
  <c r="AI141" i="2"/>
  <c r="AH141" i="2"/>
  <c r="AG141" i="2"/>
  <c r="AF141" i="2"/>
  <c r="AE141" i="2"/>
  <c r="AD141" i="2"/>
  <c r="AC141" i="2"/>
  <c r="AB141" i="2"/>
  <c r="AA141" i="2"/>
  <c r="Z141" i="2"/>
  <c r="Y141" i="2"/>
  <c r="X141" i="2"/>
  <c r="AV140" i="2"/>
  <c r="AU140" i="2"/>
  <c r="AT140" i="2"/>
  <c r="AS140" i="2"/>
  <c r="AR140" i="2"/>
  <c r="AQ140" i="2"/>
  <c r="AP140" i="2"/>
  <c r="AO140" i="2"/>
  <c r="AN140" i="2"/>
  <c r="AM140" i="2"/>
  <c r="AL140" i="2"/>
  <c r="AK140" i="2"/>
  <c r="AJ140" i="2"/>
  <c r="AI140" i="2"/>
  <c r="V140" i="2" s="1"/>
  <c r="AH140" i="2"/>
  <c r="AG140" i="2"/>
  <c r="AF140" i="2"/>
  <c r="AE140" i="2"/>
  <c r="AD140" i="2"/>
  <c r="AC140" i="2"/>
  <c r="AB140" i="2"/>
  <c r="AA140" i="2"/>
  <c r="Z140" i="2"/>
  <c r="Y140" i="2"/>
  <c r="X140" i="2"/>
  <c r="AV139" i="2"/>
  <c r="AU139" i="2"/>
  <c r="AT139" i="2"/>
  <c r="AS139" i="2"/>
  <c r="AR139" i="2"/>
  <c r="AQ139" i="2"/>
  <c r="AP139" i="2"/>
  <c r="AO139" i="2"/>
  <c r="AN139" i="2"/>
  <c r="AM139" i="2"/>
  <c r="AL139" i="2"/>
  <c r="AK139" i="2"/>
  <c r="AJ139" i="2"/>
  <c r="AI139" i="2"/>
  <c r="AH139" i="2"/>
  <c r="AG139" i="2"/>
  <c r="AF139" i="2"/>
  <c r="AE139" i="2"/>
  <c r="AD139" i="2"/>
  <c r="AC139" i="2"/>
  <c r="AB139" i="2"/>
  <c r="AA139" i="2"/>
  <c r="Z139" i="2"/>
  <c r="Y139" i="2"/>
  <c r="X139" i="2"/>
  <c r="AV138" i="2"/>
  <c r="AU138" i="2"/>
  <c r="AT138" i="2"/>
  <c r="AS138" i="2"/>
  <c r="AR138" i="2"/>
  <c r="AQ138" i="2"/>
  <c r="AP138" i="2"/>
  <c r="AO138" i="2"/>
  <c r="AN138" i="2"/>
  <c r="AM138" i="2"/>
  <c r="AL138" i="2"/>
  <c r="AK138" i="2"/>
  <c r="AJ138" i="2"/>
  <c r="AI138" i="2"/>
  <c r="AH138" i="2"/>
  <c r="AG138" i="2"/>
  <c r="AF138" i="2"/>
  <c r="AE138" i="2"/>
  <c r="AD138" i="2"/>
  <c r="AC138" i="2"/>
  <c r="AB138" i="2"/>
  <c r="AA138" i="2"/>
  <c r="Z138" i="2"/>
  <c r="Y138" i="2"/>
  <c r="V138" i="2" s="1"/>
  <c r="X138" i="2"/>
  <c r="AV137" i="2"/>
  <c r="AU137" i="2"/>
  <c r="AT137" i="2"/>
  <c r="AS137" i="2"/>
  <c r="AR137" i="2"/>
  <c r="AQ137" i="2"/>
  <c r="AP137" i="2"/>
  <c r="AO137" i="2"/>
  <c r="AN137" i="2"/>
  <c r="AM137" i="2"/>
  <c r="AL137" i="2"/>
  <c r="AK137" i="2"/>
  <c r="AJ137" i="2"/>
  <c r="AI137" i="2"/>
  <c r="AH137" i="2"/>
  <c r="AG137" i="2"/>
  <c r="AF137" i="2"/>
  <c r="AE137" i="2"/>
  <c r="AD137" i="2"/>
  <c r="AC137" i="2"/>
  <c r="AB137" i="2"/>
  <c r="AA137" i="2"/>
  <c r="Z137" i="2"/>
  <c r="Y137" i="2"/>
  <c r="X137" i="2"/>
  <c r="AV136" i="2"/>
  <c r="AU136" i="2"/>
  <c r="AT136" i="2"/>
  <c r="AS136" i="2"/>
  <c r="AR136" i="2"/>
  <c r="AQ136" i="2"/>
  <c r="AP136" i="2"/>
  <c r="AO136" i="2"/>
  <c r="AN136" i="2"/>
  <c r="AM136" i="2"/>
  <c r="AL136" i="2"/>
  <c r="AK136" i="2"/>
  <c r="AJ136" i="2"/>
  <c r="AI136" i="2"/>
  <c r="AH136" i="2"/>
  <c r="AG136" i="2"/>
  <c r="AF136" i="2"/>
  <c r="AE136" i="2"/>
  <c r="AD136" i="2"/>
  <c r="AC136" i="2"/>
  <c r="AB136" i="2"/>
  <c r="AA136" i="2"/>
  <c r="Z136" i="2"/>
  <c r="Y136" i="2"/>
  <c r="X136" i="2"/>
  <c r="AV135" i="2"/>
  <c r="AU135" i="2"/>
  <c r="AT135" i="2"/>
  <c r="AS135" i="2"/>
  <c r="AR135" i="2"/>
  <c r="AQ135" i="2"/>
  <c r="AP135" i="2"/>
  <c r="AO135" i="2"/>
  <c r="AN135" i="2"/>
  <c r="AM135" i="2"/>
  <c r="AL135" i="2"/>
  <c r="AK135" i="2"/>
  <c r="AJ135" i="2"/>
  <c r="AI135" i="2"/>
  <c r="AH135" i="2"/>
  <c r="AG135" i="2"/>
  <c r="AF135" i="2"/>
  <c r="AE135" i="2"/>
  <c r="AD135" i="2"/>
  <c r="AC135" i="2"/>
  <c r="AB135" i="2"/>
  <c r="AA135" i="2"/>
  <c r="Z135" i="2"/>
  <c r="Y135" i="2"/>
  <c r="X135" i="2"/>
  <c r="AV134" i="2"/>
  <c r="AU134" i="2"/>
  <c r="AT134" i="2"/>
  <c r="AS134" i="2"/>
  <c r="AR134" i="2"/>
  <c r="AQ134" i="2"/>
  <c r="AP134" i="2"/>
  <c r="AO134" i="2"/>
  <c r="AN134" i="2"/>
  <c r="AM134" i="2"/>
  <c r="AL134" i="2"/>
  <c r="AK134" i="2"/>
  <c r="AJ134" i="2"/>
  <c r="AI134" i="2"/>
  <c r="AH134" i="2"/>
  <c r="AG134" i="2"/>
  <c r="AF134" i="2"/>
  <c r="AE134" i="2"/>
  <c r="AD134" i="2"/>
  <c r="AC134" i="2"/>
  <c r="AB134" i="2"/>
  <c r="AA134" i="2"/>
  <c r="Z134" i="2"/>
  <c r="Y134" i="2"/>
  <c r="X134" i="2"/>
  <c r="AV133" i="2"/>
  <c r="AU133" i="2"/>
  <c r="AT133" i="2"/>
  <c r="AS133" i="2"/>
  <c r="AR133" i="2"/>
  <c r="AQ133" i="2"/>
  <c r="AP133" i="2"/>
  <c r="AO133" i="2"/>
  <c r="AN133" i="2"/>
  <c r="AM133" i="2"/>
  <c r="AL133" i="2"/>
  <c r="AK133" i="2"/>
  <c r="AJ133" i="2"/>
  <c r="AI133" i="2"/>
  <c r="AH133" i="2"/>
  <c r="AG133" i="2"/>
  <c r="AF133" i="2"/>
  <c r="AE133" i="2"/>
  <c r="AD133" i="2"/>
  <c r="V133" i="2" s="1"/>
  <c r="AC133" i="2"/>
  <c r="AB133" i="2"/>
  <c r="AA133" i="2"/>
  <c r="Z133" i="2"/>
  <c r="Y133" i="2"/>
  <c r="X133" i="2"/>
  <c r="AV132" i="2"/>
  <c r="AU132" i="2"/>
  <c r="AT132" i="2"/>
  <c r="AS132" i="2"/>
  <c r="AR132" i="2"/>
  <c r="AQ132" i="2"/>
  <c r="AP132" i="2"/>
  <c r="AO132" i="2"/>
  <c r="AN132" i="2"/>
  <c r="AM132" i="2"/>
  <c r="AL132" i="2"/>
  <c r="AK132" i="2"/>
  <c r="AJ132" i="2"/>
  <c r="AI132" i="2"/>
  <c r="AH132" i="2"/>
  <c r="AG132" i="2"/>
  <c r="AF132" i="2"/>
  <c r="AE132" i="2"/>
  <c r="AD132" i="2"/>
  <c r="AC132" i="2"/>
  <c r="AB132" i="2"/>
  <c r="AA132" i="2"/>
  <c r="Z132" i="2"/>
  <c r="Y132" i="2"/>
  <c r="X132" i="2"/>
  <c r="AV131" i="2"/>
  <c r="AU131" i="2"/>
  <c r="AT131" i="2"/>
  <c r="AS131" i="2"/>
  <c r="AR131" i="2"/>
  <c r="AQ131" i="2"/>
  <c r="AP131" i="2"/>
  <c r="AO131" i="2"/>
  <c r="AN131" i="2"/>
  <c r="AM131" i="2"/>
  <c r="AL131" i="2"/>
  <c r="AK131" i="2"/>
  <c r="AJ131" i="2"/>
  <c r="AI131" i="2"/>
  <c r="AH131" i="2"/>
  <c r="AG131" i="2"/>
  <c r="AF131" i="2"/>
  <c r="AE131" i="2"/>
  <c r="AD131" i="2"/>
  <c r="AC131" i="2"/>
  <c r="AB131" i="2"/>
  <c r="AA131" i="2"/>
  <c r="Z131" i="2"/>
  <c r="Y131" i="2"/>
  <c r="X131" i="2"/>
  <c r="AV130" i="2"/>
  <c r="AU130" i="2"/>
  <c r="AT130" i="2"/>
  <c r="AS130" i="2"/>
  <c r="AR130" i="2"/>
  <c r="AQ130" i="2"/>
  <c r="AP130" i="2"/>
  <c r="AO130" i="2"/>
  <c r="AN130" i="2"/>
  <c r="AM130" i="2"/>
  <c r="AL130" i="2"/>
  <c r="AK130" i="2"/>
  <c r="AJ130" i="2"/>
  <c r="AI130" i="2"/>
  <c r="AH130" i="2"/>
  <c r="AG130" i="2"/>
  <c r="AF130" i="2"/>
  <c r="AE130" i="2"/>
  <c r="AD130" i="2"/>
  <c r="AC130" i="2"/>
  <c r="AB130" i="2"/>
  <c r="AA130" i="2"/>
  <c r="Z130" i="2"/>
  <c r="Y130" i="2"/>
  <c r="X130" i="2"/>
  <c r="AV129" i="2"/>
  <c r="AU129" i="2"/>
  <c r="AT129" i="2"/>
  <c r="AS129" i="2"/>
  <c r="AR129" i="2"/>
  <c r="AQ129" i="2"/>
  <c r="AP129" i="2"/>
  <c r="AO129" i="2"/>
  <c r="AN129" i="2"/>
  <c r="AM129" i="2"/>
  <c r="AL129" i="2"/>
  <c r="AK129" i="2"/>
  <c r="AJ129" i="2"/>
  <c r="AI129" i="2"/>
  <c r="AH129" i="2"/>
  <c r="AG129" i="2"/>
  <c r="AF129" i="2"/>
  <c r="AE129" i="2"/>
  <c r="AD129" i="2"/>
  <c r="AC129" i="2"/>
  <c r="AB129" i="2"/>
  <c r="AA129" i="2"/>
  <c r="Z129" i="2"/>
  <c r="Y129" i="2"/>
  <c r="X129" i="2"/>
  <c r="AV128" i="2"/>
  <c r="AU128" i="2"/>
  <c r="AT128" i="2"/>
  <c r="AS128" i="2"/>
  <c r="AR128" i="2"/>
  <c r="AQ128" i="2"/>
  <c r="AP128" i="2"/>
  <c r="AO128" i="2"/>
  <c r="AN128" i="2"/>
  <c r="AM128" i="2"/>
  <c r="AL128" i="2"/>
  <c r="AK128" i="2"/>
  <c r="AJ128" i="2"/>
  <c r="AI128" i="2"/>
  <c r="AH128" i="2"/>
  <c r="AG128" i="2"/>
  <c r="AF128" i="2"/>
  <c r="AE128" i="2"/>
  <c r="AD128" i="2"/>
  <c r="AC128" i="2"/>
  <c r="AB128" i="2"/>
  <c r="AA128" i="2"/>
  <c r="Z128" i="2"/>
  <c r="Y128" i="2"/>
  <c r="X128" i="2"/>
  <c r="AV127" i="2"/>
  <c r="AU127" i="2"/>
  <c r="AT127" i="2"/>
  <c r="AS127" i="2"/>
  <c r="AR127" i="2"/>
  <c r="AQ127" i="2"/>
  <c r="AP127" i="2"/>
  <c r="AO127" i="2"/>
  <c r="AN127" i="2"/>
  <c r="AM127" i="2"/>
  <c r="AL127" i="2"/>
  <c r="AK127" i="2"/>
  <c r="AJ127" i="2"/>
  <c r="AI127" i="2"/>
  <c r="AH127" i="2"/>
  <c r="AG127" i="2"/>
  <c r="AF127" i="2"/>
  <c r="AE127" i="2"/>
  <c r="AD127" i="2"/>
  <c r="AC127" i="2"/>
  <c r="AB127" i="2"/>
  <c r="AA127" i="2"/>
  <c r="Z127" i="2"/>
  <c r="Y127" i="2"/>
  <c r="X127" i="2"/>
  <c r="AV126" i="2"/>
  <c r="AU126" i="2"/>
  <c r="AT126" i="2"/>
  <c r="AS126" i="2"/>
  <c r="AR126" i="2"/>
  <c r="AQ126" i="2"/>
  <c r="AP126" i="2"/>
  <c r="AO126" i="2"/>
  <c r="AN126" i="2"/>
  <c r="AM126" i="2"/>
  <c r="AL126" i="2"/>
  <c r="AK126" i="2"/>
  <c r="AJ126" i="2"/>
  <c r="AI126" i="2"/>
  <c r="AH126" i="2"/>
  <c r="AG126" i="2"/>
  <c r="AF126" i="2"/>
  <c r="AE126" i="2"/>
  <c r="AD126" i="2"/>
  <c r="AC126" i="2"/>
  <c r="AB126" i="2"/>
  <c r="AA126" i="2"/>
  <c r="Z126" i="2"/>
  <c r="Y126" i="2"/>
  <c r="X126" i="2"/>
  <c r="AV125" i="2"/>
  <c r="AU125" i="2"/>
  <c r="AT125" i="2"/>
  <c r="AS125" i="2"/>
  <c r="AR125" i="2"/>
  <c r="AQ125" i="2"/>
  <c r="AP125" i="2"/>
  <c r="AO125" i="2"/>
  <c r="AN125" i="2"/>
  <c r="AM125" i="2"/>
  <c r="AL125" i="2"/>
  <c r="AK125" i="2"/>
  <c r="AJ125" i="2"/>
  <c r="AI125" i="2"/>
  <c r="AH125" i="2"/>
  <c r="AG125" i="2"/>
  <c r="AF125" i="2"/>
  <c r="AE125" i="2"/>
  <c r="AD125" i="2"/>
  <c r="AC125" i="2"/>
  <c r="AB125" i="2"/>
  <c r="AA125" i="2"/>
  <c r="Z125" i="2"/>
  <c r="Y125" i="2"/>
  <c r="X125" i="2"/>
  <c r="AV124" i="2"/>
  <c r="AU124" i="2"/>
  <c r="AT124" i="2"/>
  <c r="AS124" i="2"/>
  <c r="AR124" i="2"/>
  <c r="AQ124" i="2"/>
  <c r="AP124" i="2"/>
  <c r="AO124" i="2"/>
  <c r="AN124" i="2"/>
  <c r="AM124" i="2"/>
  <c r="AL124" i="2"/>
  <c r="AK124" i="2"/>
  <c r="AJ124" i="2"/>
  <c r="AI124" i="2"/>
  <c r="AH124" i="2"/>
  <c r="AG124" i="2"/>
  <c r="AF124" i="2"/>
  <c r="AE124" i="2"/>
  <c r="AD124" i="2"/>
  <c r="AC124" i="2"/>
  <c r="AB124" i="2"/>
  <c r="AA124" i="2"/>
  <c r="Z124" i="2"/>
  <c r="Y124" i="2"/>
  <c r="X124" i="2"/>
  <c r="AV123" i="2"/>
  <c r="AU123" i="2"/>
  <c r="AT123" i="2"/>
  <c r="AS123" i="2"/>
  <c r="AR123" i="2"/>
  <c r="AQ123" i="2"/>
  <c r="AP123" i="2"/>
  <c r="AO123" i="2"/>
  <c r="AN123" i="2"/>
  <c r="AM123" i="2"/>
  <c r="AL123" i="2"/>
  <c r="AK123" i="2"/>
  <c r="AJ123" i="2"/>
  <c r="AI123" i="2"/>
  <c r="AH123" i="2"/>
  <c r="AG123" i="2"/>
  <c r="AF123" i="2"/>
  <c r="AE123" i="2"/>
  <c r="AD123" i="2"/>
  <c r="AC123" i="2"/>
  <c r="AB123" i="2"/>
  <c r="AA123" i="2"/>
  <c r="Z123" i="2"/>
  <c r="Y123" i="2"/>
  <c r="X123" i="2"/>
  <c r="AV122" i="2"/>
  <c r="AU122" i="2"/>
  <c r="AT122" i="2"/>
  <c r="AS122" i="2"/>
  <c r="AR122" i="2"/>
  <c r="AQ122" i="2"/>
  <c r="AP122" i="2"/>
  <c r="AO122" i="2"/>
  <c r="AN122" i="2"/>
  <c r="AM122" i="2"/>
  <c r="AL122" i="2"/>
  <c r="AK122" i="2"/>
  <c r="AJ122" i="2"/>
  <c r="AI122" i="2"/>
  <c r="AH122" i="2"/>
  <c r="AG122" i="2"/>
  <c r="AF122" i="2"/>
  <c r="AE122" i="2"/>
  <c r="AD122" i="2"/>
  <c r="AC122" i="2"/>
  <c r="AB122" i="2"/>
  <c r="AA122" i="2"/>
  <c r="Z122" i="2"/>
  <c r="Y122" i="2"/>
  <c r="X122" i="2"/>
  <c r="AV121" i="2"/>
  <c r="AU121" i="2"/>
  <c r="AT121" i="2"/>
  <c r="AS121" i="2"/>
  <c r="AR121" i="2"/>
  <c r="AQ121" i="2"/>
  <c r="AP121" i="2"/>
  <c r="AO121" i="2"/>
  <c r="AN121" i="2"/>
  <c r="AM121" i="2"/>
  <c r="AL121" i="2"/>
  <c r="AK121" i="2"/>
  <c r="AJ121" i="2"/>
  <c r="AI121" i="2"/>
  <c r="AH121" i="2"/>
  <c r="AG121" i="2"/>
  <c r="AF121" i="2"/>
  <c r="AE121" i="2"/>
  <c r="AD121" i="2"/>
  <c r="V121" i="2" s="1"/>
  <c r="AC121" i="2"/>
  <c r="AB121" i="2"/>
  <c r="AA121" i="2"/>
  <c r="Z121" i="2"/>
  <c r="Y121" i="2"/>
  <c r="X121" i="2"/>
  <c r="AV120" i="2"/>
  <c r="AU120" i="2"/>
  <c r="AT120" i="2"/>
  <c r="AS120" i="2"/>
  <c r="AR120" i="2"/>
  <c r="AQ120" i="2"/>
  <c r="AP120" i="2"/>
  <c r="AO120" i="2"/>
  <c r="AN120" i="2"/>
  <c r="AM120" i="2"/>
  <c r="AL120" i="2"/>
  <c r="AK120" i="2"/>
  <c r="AJ120" i="2"/>
  <c r="AI120" i="2"/>
  <c r="AH120" i="2"/>
  <c r="AG120" i="2"/>
  <c r="AF120" i="2"/>
  <c r="AE120" i="2"/>
  <c r="AD120" i="2"/>
  <c r="AC120" i="2"/>
  <c r="AB120" i="2"/>
  <c r="AA120" i="2"/>
  <c r="Z120" i="2"/>
  <c r="Y120" i="2"/>
  <c r="X120" i="2"/>
  <c r="AV119" i="2"/>
  <c r="AU119" i="2"/>
  <c r="AT119" i="2"/>
  <c r="AS119" i="2"/>
  <c r="AR119" i="2"/>
  <c r="AQ119" i="2"/>
  <c r="AP119" i="2"/>
  <c r="AO119" i="2"/>
  <c r="AN119" i="2"/>
  <c r="AM119" i="2"/>
  <c r="AL119" i="2"/>
  <c r="AK119" i="2"/>
  <c r="AJ119" i="2"/>
  <c r="AI119" i="2"/>
  <c r="AH119" i="2"/>
  <c r="AG119" i="2"/>
  <c r="AF119" i="2"/>
  <c r="AE119" i="2"/>
  <c r="AD119" i="2"/>
  <c r="AC119" i="2"/>
  <c r="AB119" i="2"/>
  <c r="AA119" i="2"/>
  <c r="Z119" i="2"/>
  <c r="Y119" i="2"/>
  <c r="X119" i="2"/>
  <c r="AV118" i="2"/>
  <c r="AU118" i="2"/>
  <c r="AT118" i="2"/>
  <c r="AS118" i="2"/>
  <c r="AR118" i="2"/>
  <c r="AQ118" i="2"/>
  <c r="AP118" i="2"/>
  <c r="AO118" i="2"/>
  <c r="AN118" i="2"/>
  <c r="AM118" i="2"/>
  <c r="AL118" i="2"/>
  <c r="AK118" i="2"/>
  <c r="AJ118" i="2"/>
  <c r="AI118" i="2"/>
  <c r="AH118" i="2"/>
  <c r="AG118" i="2"/>
  <c r="AF118" i="2"/>
  <c r="AE118" i="2"/>
  <c r="AD118" i="2"/>
  <c r="AC118" i="2"/>
  <c r="AB118" i="2"/>
  <c r="AA118" i="2"/>
  <c r="Z118" i="2"/>
  <c r="Y118" i="2"/>
  <c r="X118" i="2"/>
  <c r="AV117" i="2"/>
  <c r="AU117" i="2"/>
  <c r="AT117" i="2"/>
  <c r="AS117" i="2"/>
  <c r="AR117" i="2"/>
  <c r="AQ117" i="2"/>
  <c r="AP117" i="2"/>
  <c r="AO117" i="2"/>
  <c r="AN117" i="2"/>
  <c r="AM117" i="2"/>
  <c r="AL117" i="2"/>
  <c r="AK117" i="2"/>
  <c r="AJ117" i="2"/>
  <c r="AI117" i="2"/>
  <c r="AH117" i="2"/>
  <c r="AG117" i="2"/>
  <c r="AF117" i="2"/>
  <c r="AE117" i="2"/>
  <c r="AD117" i="2"/>
  <c r="AC117" i="2"/>
  <c r="AB117" i="2"/>
  <c r="AA117" i="2"/>
  <c r="Z117" i="2"/>
  <c r="Y117" i="2"/>
  <c r="X117" i="2"/>
  <c r="AV116" i="2"/>
  <c r="AU116" i="2"/>
  <c r="AT116" i="2"/>
  <c r="AS116" i="2"/>
  <c r="AR116" i="2"/>
  <c r="AQ116" i="2"/>
  <c r="AP116" i="2"/>
  <c r="AO116" i="2"/>
  <c r="AN116" i="2"/>
  <c r="AM116" i="2"/>
  <c r="AL116" i="2"/>
  <c r="AK116" i="2"/>
  <c r="AJ116" i="2"/>
  <c r="AI116" i="2"/>
  <c r="AH116" i="2"/>
  <c r="AG116" i="2"/>
  <c r="AF116" i="2"/>
  <c r="AE116" i="2"/>
  <c r="AD116" i="2"/>
  <c r="AC116" i="2"/>
  <c r="AB116" i="2"/>
  <c r="AA116" i="2"/>
  <c r="Z116" i="2"/>
  <c r="Y116" i="2"/>
  <c r="X116" i="2"/>
  <c r="AV115" i="2"/>
  <c r="AU115" i="2"/>
  <c r="AT115" i="2"/>
  <c r="AS115" i="2"/>
  <c r="AR115" i="2"/>
  <c r="AQ115" i="2"/>
  <c r="AP115" i="2"/>
  <c r="AO115" i="2"/>
  <c r="AN115" i="2"/>
  <c r="AM115" i="2"/>
  <c r="AL115" i="2"/>
  <c r="AK115" i="2"/>
  <c r="AJ115" i="2"/>
  <c r="AI115" i="2"/>
  <c r="AH115" i="2"/>
  <c r="AG115" i="2"/>
  <c r="AF115" i="2"/>
  <c r="AE115" i="2"/>
  <c r="AD115" i="2"/>
  <c r="AC115" i="2"/>
  <c r="AB115" i="2"/>
  <c r="AA115" i="2"/>
  <c r="Z115" i="2"/>
  <c r="Y115" i="2"/>
  <c r="X115" i="2"/>
  <c r="AV114" i="2"/>
  <c r="AU114" i="2"/>
  <c r="AT114" i="2"/>
  <c r="AS114" i="2"/>
  <c r="AR114" i="2"/>
  <c r="AQ114" i="2"/>
  <c r="AP114" i="2"/>
  <c r="AO114" i="2"/>
  <c r="AN114" i="2"/>
  <c r="AM114" i="2"/>
  <c r="AL114" i="2"/>
  <c r="AK114" i="2"/>
  <c r="AJ114" i="2"/>
  <c r="AI114" i="2"/>
  <c r="AH114" i="2"/>
  <c r="AG114" i="2"/>
  <c r="AF114" i="2"/>
  <c r="AE114" i="2"/>
  <c r="AD114" i="2"/>
  <c r="AC114" i="2"/>
  <c r="AB114" i="2"/>
  <c r="AA114" i="2"/>
  <c r="Z114" i="2"/>
  <c r="Y114" i="2"/>
  <c r="X114" i="2"/>
  <c r="AV113" i="2"/>
  <c r="AU113" i="2"/>
  <c r="AT113" i="2"/>
  <c r="AS113" i="2"/>
  <c r="AR113" i="2"/>
  <c r="AQ113" i="2"/>
  <c r="AP113" i="2"/>
  <c r="AO113" i="2"/>
  <c r="AN113" i="2"/>
  <c r="AM113" i="2"/>
  <c r="AL113" i="2"/>
  <c r="AK113" i="2"/>
  <c r="AJ113" i="2"/>
  <c r="AI113" i="2"/>
  <c r="AH113" i="2"/>
  <c r="AG113" i="2"/>
  <c r="AF113" i="2"/>
  <c r="AE113" i="2"/>
  <c r="AD113" i="2"/>
  <c r="AC113" i="2"/>
  <c r="AB113" i="2"/>
  <c r="AA113" i="2"/>
  <c r="Z113" i="2"/>
  <c r="Y113" i="2"/>
  <c r="X113" i="2"/>
  <c r="AV112" i="2"/>
  <c r="AU112" i="2"/>
  <c r="AT112" i="2"/>
  <c r="AS112" i="2"/>
  <c r="AR112" i="2"/>
  <c r="AQ112" i="2"/>
  <c r="AP112" i="2"/>
  <c r="AO112" i="2"/>
  <c r="AN112" i="2"/>
  <c r="AM112" i="2"/>
  <c r="AL112" i="2"/>
  <c r="AK112" i="2"/>
  <c r="AJ112" i="2"/>
  <c r="AI112" i="2"/>
  <c r="AH112" i="2"/>
  <c r="AG112" i="2"/>
  <c r="AF112" i="2"/>
  <c r="AE112" i="2"/>
  <c r="AD112" i="2"/>
  <c r="AC112" i="2"/>
  <c r="AB112" i="2"/>
  <c r="AA112" i="2"/>
  <c r="Z112" i="2"/>
  <c r="Y112" i="2"/>
  <c r="X112" i="2"/>
  <c r="AV111" i="2"/>
  <c r="AU111" i="2"/>
  <c r="AT111" i="2"/>
  <c r="AS111" i="2"/>
  <c r="AR111" i="2"/>
  <c r="AQ111" i="2"/>
  <c r="AP111" i="2"/>
  <c r="AO111" i="2"/>
  <c r="AN111" i="2"/>
  <c r="AM111" i="2"/>
  <c r="AL111" i="2"/>
  <c r="AK111" i="2"/>
  <c r="AJ111" i="2"/>
  <c r="AI111" i="2"/>
  <c r="AH111" i="2"/>
  <c r="AG111" i="2"/>
  <c r="AF111" i="2"/>
  <c r="AE111" i="2"/>
  <c r="AD111" i="2"/>
  <c r="AC111" i="2"/>
  <c r="AB111" i="2"/>
  <c r="AA111" i="2"/>
  <c r="Z111" i="2"/>
  <c r="Y111" i="2"/>
  <c r="X111" i="2"/>
  <c r="AV110" i="2"/>
  <c r="AU110" i="2"/>
  <c r="AT110" i="2"/>
  <c r="AS110" i="2"/>
  <c r="AR110" i="2"/>
  <c r="AQ110" i="2"/>
  <c r="AP110" i="2"/>
  <c r="AO110" i="2"/>
  <c r="AN110" i="2"/>
  <c r="AM110" i="2"/>
  <c r="AL110" i="2"/>
  <c r="AK110" i="2"/>
  <c r="AJ110" i="2"/>
  <c r="AI110" i="2"/>
  <c r="AH110" i="2"/>
  <c r="AG110" i="2"/>
  <c r="AF110" i="2"/>
  <c r="AE110" i="2"/>
  <c r="AD110" i="2"/>
  <c r="AC110" i="2"/>
  <c r="AB110" i="2"/>
  <c r="AA110" i="2"/>
  <c r="Z110" i="2"/>
  <c r="Y110" i="2"/>
  <c r="X110" i="2"/>
  <c r="AV109" i="2"/>
  <c r="AU109" i="2"/>
  <c r="AT109" i="2"/>
  <c r="AS109" i="2"/>
  <c r="AR109" i="2"/>
  <c r="AQ109" i="2"/>
  <c r="AP109" i="2"/>
  <c r="AO109" i="2"/>
  <c r="AN109" i="2"/>
  <c r="AM109" i="2"/>
  <c r="AL109" i="2"/>
  <c r="AK109" i="2"/>
  <c r="AJ109" i="2"/>
  <c r="AI109" i="2"/>
  <c r="AH109" i="2"/>
  <c r="AG109" i="2"/>
  <c r="AF109" i="2"/>
  <c r="AE109" i="2"/>
  <c r="AD109" i="2"/>
  <c r="V109" i="2" s="1"/>
  <c r="AC109" i="2"/>
  <c r="AB109" i="2"/>
  <c r="AA109" i="2"/>
  <c r="Z109" i="2"/>
  <c r="Y109" i="2"/>
  <c r="X109" i="2"/>
  <c r="AV108" i="2"/>
  <c r="AU108" i="2"/>
  <c r="AT108" i="2"/>
  <c r="AS108" i="2"/>
  <c r="AR108" i="2"/>
  <c r="AQ108" i="2"/>
  <c r="AP108" i="2"/>
  <c r="AO108" i="2"/>
  <c r="AN108" i="2"/>
  <c r="AM108" i="2"/>
  <c r="AL108" i="2"/>
  <c r="AK108" i="2"/>
  <c r="AJ108" i="2"/>
  <c r="AI108" i="2"/>
  <c r="AH108" i="2"/>
  <c r="AG108" i="2"/>
  <c r="AF108" i="2"/>
  <c r="AE108" i="2"/>
  <c r="AD108" i="2"/>
  <c r="AC108" i="2"/>
  <c r="AB108" i="2"/>
  <c r="AA108" i="2"/>
  <c r="Z108" i="2"/>
  <c r="Y108" i="2"/>
  <c r="X108" i="2"/>
  <c r="AV107" i="2"/>
  <c r="AU107" i="2"/>
  <c r="AT107" i="2"/>
  <c r="AS107" i="2"/>
  <c r="AR107" i="2"/>
  <c r="AQ107" i="2"/>
  <c r="AP107" i="2"/>
  <c r="AO107" i="2"/>
  <c r="AN107" i="2"/>
  <c r="AM107" i="2"/>
  <c r="AL107" i="2"/>
  <c r="AK107" i="2"/>
  <c r="AJ107" i="2"/>
  <c r="AI107" i="2"/>
  <c r="AH107" i="2"/>
  <c r="AG107" i="2"/>
  <c r="AF107" i="2"/>
  <c r="V107" i="2" s="1"/>
  <c r="AE107" i="2"/>
  <c r="AD107" i="2"/>
  <c r="AC107" i="2"/>
  <c r="AB107" i="2"/>
  <c r="AA107" i="2"/>
  <c r="Z107" i="2"/>
  <c r="Y107" i="2"/>
  <c r="X107" i="2"/>
  <c r="AV106" i="2"/>
  <c r="AU106" i="2"/>
  <c r="AT106" i="2"/>
  <c r="AS106" i="2"/>
  <c r="AR106" i="2"/>
  <c r="AQ106" i="2"/>
  <c r="AP106" i="2"/>
  <c r="AO106" i="2"/>
  <c r="AN106" i="2"/>
  <c r="AM106" i="2"/>
  <c r="AL106" i="2"/>
  <c r="AK106" i="2"/>
  <c r="AJ106" i="2"/>
  <c r="AI106" i="2"/>
  <c r="AH106" i="2"/>
  <c r="AG106" i="2"/>
  <c r="V106" i="2" s="1"/>
  <c r="AF106" i="2"/>
  <c r="AE106" i="2"/>
  <c r="AD106" i="2"/>
  <c r="AC106" i="2"/>
  <c r="AB106" i="2"/>
  <c r="AA106" i="2"/>
  <c r="Z106" i="2"/>
  <c r="Y106" i="2"/>
  <c r="X106" i="2"/>
  <c r="AV105" i="2"/>
  <c r="AU105" i="2"/>
  <c r="AT105" i="2"/>
  <c r="AS105" i="2"/>
  <c r="AR105" i="2"/>
  <c r="AQ105" i="2"/>
  <c r="AP105" i="2"/>
  <c r="AO105" i="2"/>
  <c r="AN105" i="2"/>
  <c r="AM105" i="2"/>
  <c r="AL105" i="2"/>
  <c r="AK105" i="2"/>
  <c r="AJ105" i="2"/>
  <c r="AI105" i="2"/>
  <c r="AH105" i="2"/>
  <c r="AG105" i="2"/>
  <c r="AF105" i="2"/>
  <c r="AE105" i="2"/>
  <c r="AD105" i="2"/>
  <c r="AC105" i="2"/>
  <c r="AB105" i="2"/>
  <c r="AA105" i="2"/>
  <c r="Z105" i="2"/>
  <c r="Y105" i="2"/>
  <c r="X105" i="2"/>
  <c r="AV104" i="2"/>
  <c r="AU104" i="2"/>
  <c r="AT104" i="2"/>
  <c r="AS104" i="2"/>
  <c r="AR104" i="2"/>
  <c r="AQ104" i="2"/>
  <c r="AP104" i="2"/>
  <c r="AO104" i="2"/>
  <c r="AN104" i="2"/>
  <c r="AM104" i="2"/>
  <c r="AL104" i="2"/>
  <c r="AK104" i="2"/>
  <c r="AJ104" i="2"/>
  <c r="AI104" i="2"/>
  <c r="V104" i="2" s="1"/>
  <c r="AH104" i="2"/>
  <c r="AG104" i="2"/>
  <c r="AF104" i="2"/>
  <c r="AE104" i="2"/>
  <c r="AD104" i="2"/>
  <c r="AC104" i="2"/>
  <c r="AB104" i="2"/>
  <c r="AA104" i="2"/>
  <c r="Z104" i="2"/>
  <c r="Y104" i="2"/>
  <c r="X104" i="2"/>
  <c r="AV103" i="2"/>
  <c r="AU103" i="2"/>
  <c r="AT103" i="2"/>
  <c r="AS103" i="2"/>
  <c r="AR103" i="2"/>
  <c r="AQ103" i="2"/>
  <c r="AP103" i="2"/>
  <c r="AO103" i="2"/>
  <c r="AN103" i="2"/>
  <c r="AM103" i="2"/>
  <c r="AL103" i="2"/>
  <c r="AK103" i="2"/>
  <c r="AJ103" i="2"/>
  <c r="AI103" i="2"/>
  <c r="AH103" i="2"/>
  <c r="AG103" i="2"/>
  <c r="AF103" i="2"/>
  <c r="AE103" i="2"/>
  <c r="AD103" i="2"/>
  <c r="AC103" i="2"/>
  <c r="AB103" i="2"/>
  <c r="AA103" i="2"/>
  <c r="Z103" i="2"/>
  <c r="Y103" i="2"/>
  <c r="X103" i="2"/>
  <c r="V103" i="2" s="1"/>
  <c r="AV102" i="2"/>
  <c r="AU102" i="2"/>
  <c r="AT102" i="2"/>
  <c r="AS102" i="2"/>
  <c r="AR102" i="2"/>
  <c r="AQ102" i="2"/>
  <c r="AP102" i="2"/>
  <c r="AO102" i="2"/>
  <c r="AN102" i="2"/>
  <c r="AM102" i="2"/>
  <c r="AL102" i="2"/>
  <c r="AK102" i="2"/>
  <c r="AJ102" i="2"/>
  <c r="AI102" i="2"/>
  <c r="AH102" i="2"/>
  <c r="AG102" i="2"/>
  <c r="AF102" i="2"/>
  <c r="AE102" i="2"/>
  <c r="AD102" i="2"/>
  <c r="AC102" i="2"/>
  <c r="AB102" i="2"/>
  <c r="AA102" i="2"/>
  <c r="Z102" i="2"/>
  <c r="Y102" i="2"/>
  <c r="V102" i="2" s="1"/>
  <c r="X102" i="2"/>
  <c r="AV101" i="2"/>
  <c r="AU101" i="2"/>
  <c r="AT101" i="2"/>
  <c r="AS101" i="2"/>
  <c r="AR101" i="2"/>
  <c r="AQ101" i="2"/>
  <c r="AP101" i="2"/>
  <c r="AO101" i="2"/>
  <c r="AN101" i="2"/>
  <c r="AM101" i="2"/>
  <c r="AL101" i="2"/>
  <c r="AK101" i="2"/>
  <c r="AJ101" i="2"/>
  <c r="AI101" i="2"/>
  <c r="AH101" i="2"/>
  <c r="AG101" i="2"/>
  <c r="AF101" i="2"/>
  <c r="AE101" i="2"/>
  <c r="AD101" i="2"/>
  <c r="AC101" i="2"/>
  <c r="AB101" i="2"/>
  <c r="AA101" i="2"/>
  <c r="Z101" i="2"/>
  <c r="Y101" i="2"/>
  <c r="X101" i="2"/>
  <c r="AV100" i="2"/>
  <c r="AU100" i="2"/>
  <c r="AT100" i="2"/>
  <c r="AS100" i="2"/>
  <c r="AR100" i="2"/>
  <c r="AQ100" i="2"/>
  <c r="AP100" i="2"/>
  <c r="AO100" i="2"/>
  <c r="AN100" i="2"/>
  <c r="AM100" i="2"/>
  <c r="AL100" i="2"/>
  <c r="AK100" i="2"/>
  <c r="AJ100" i="2"/>
  <c r="AI100" i="2"/>
  <c r="AH100" i="2"/>
  <c r="AG100" i="2"/>
  <c r="AF100" i="2"/>
  <c r="AE100" i="2"/>
  <c r="AD100" i="2"/>
  <c r="AC100" i="2"/>
  <c r="AB100" i="2"/>
  <c r="AA100" i="2"/>
  <c r="Z100" i="2"/>
  <c r="Y100" i="2"/>
  <c r="X100" i="2"/>
  <c r="AV99" i="2"/>
  <c r="AU99" i="2"/>
  <c r="AT99" i="2"/>
  <c r="AS99" i="2"/>
  <c r="AR99" i="2"/>
  <c r="AQ99" i="2"/>
  <c r="AP99" i="2"/>
  <c r="AO99" i="2"/>
  <c r="AN99" i="2"/>
  <c r="AM99" i="2"/>
  <c r="AL99" i="2"/>
  <c r="AK99" i="2"/>
  <c r="AJ99" i="2"/>
  <c r="AI99" i="2"/>
  <c r="AH99" i="2"/>
  <c r="AG99" i="2"/>
  <c r="AF99" i="2"/>
  <c r="AE99" i="2"/>
  <c r="AD99" i="2"/>
  <c r="AC99" i="2"/>
  <c r="AB99" i="2"/>
  <c r="V99" i="2" s="1"/>
  <c r="AA99" i="2"/>
  <c r="Z99" i="2"/>
  <c r="Y99" i="2"/>
  <c r="X99" i="2"/>
  <c r="AV98" i="2"/>
  <c r="AU98" i="2"/>
  <c r="AT98" i="2"/>
  <c r="AS98" i="2"/>
  <c r="AR98" i="2"/>
  <c r="AQ98" i="2"/>
  <c r="AP98" i="2"/>
  <c r="AO98" i="2"/>
  <c r="AN98" i="2"/>
  <c r="AM98" i="2"/>
  <c r="AL98" i="2"/>
  <c r="AK98" i="2"/>
  <c r="AJ98" i="2"/>
  <c r="AI98" i="2"/>
  <c r="AH98" i="2"/>
  <c r="AG98" i="2"/>
  <c r="AF98" i="2"/>
  <c r="AE98" i="2"/>
  <c r="AD98" i="2"/>
  <c r="AC98" i="2"/>
  <c r="AB98" i="2"/>
  <c r="AA98" i="2"/>
  <c r="Z98" i="2"/>
  <c r="Y98" i="2"/>
  <c r="X98" i="2"/>
  <c r="AV97" i="2"/>
  <c r="AU97" i="2"/>
  <c r="AT97" i="2"/>
  <c r="AS97" i="2"/>
  <c r="AR97" i="2"/>
  <c r="AQ97" i="2"/>
  <c r="AP97" i="2"/>
  <c r="AO97" i="2"/>
  <c r="AN97" i="2"/>
  <c r="AM97" i="2"/>
  <c r="AL97" i="2"/>
  <c r="AK97" i="2"/>
  <c r="AJ97" i="2"/>
  <c r="AI97" i="2"/>
  <c r="AH97" i="2"/>
  <c r="AG97" i="2"/>
  <c r="AF97" i="2"/>
  <c r="AE97" i="2"/>
  <c r="AD97" i="2"/>
  <c r="AC97" i="2"/>
  <c r="AB97" i="2"/>
  <c r="AA97" i="2"/>
  <c r="Z97" i="2"/>
  <c r="Y97" i="2"/>
  <c r="X97" i="2"/>
  <c r="AV96" i="2"/>
  <c r="AU96" i="2"/>
  <c r="AT96" i="2"/>
  <c r="AS96" i="2"/>
  <c r="AR96" i="2"/>
  <c r="AQ96" i="2"/>
  <c r="AP96" i="2"/>
  <c r="AO96" i="2"/>
  <c r="AN96" i="2"/>
  <c r="AM96" i="2"/>
  <c r="AL96" i="2"/>
  <c r="AK96" i="2"/>
  <c r="AJ96" i="2"/>
  <c r="AI96" i="2"/>
  <c r="AH96" i="2"/>
  <c r="AG96" i="2"/>
  <c r="AF96" i="2"/>
  <c r="AE96" i="2"/>
  <c r="V96" i="2" s="1"/>
  <c r="AD96" i="2"/>
  <c r="AC96" i="2"/>
  <c r="AB96" i="2"/>
  <c r="AA96" i="2"/>
  <c r="Z96" i="2"/>
  <c r="Y96" i="2"/>
  <c r="X96" i="2"/>
  <c r="AV95" i="2"/>
  <c r="AU95" i="2"/>
  <c r="AT95" i="2"/>
  <c r="AS95" i="2"/>
  <c r="AR95" i="2"/>
  <c r="AQ95" i="2"/>
  <c r="AP95" i="2"/>
  <c r="AO95" i="2"/>
  <c r="AN95" i="2"/>
  <c r="AM95" i="2"/>
  <c r="AL95" i="2"/>
  <c r="AK95" i="2"/>
  <c r="AJ95" i="2"/>
  <c r="AI95" i="2"/>
  <c r="AH95" i="2"/>
  <c r="AG95" i="2"/>
  <c r="AF95" i="2"/>
  <c r="AE95" i="2"/>
  <c r="AD95" i="2"/>
  <c r="AC95" i="2"/>
  <c r="AB95" i="2"/>
  <c r="AA95" i="2"/>
  <c r="Z95" i="2"/>
  <c r="Y95" i="2"/>
  <c r="X95" i="2"/>
  <c r="AV94" i="2"/>
  <c r="AU94" i="2"/>
  <c r="AT94" i="2"/>
  <c r="AS94" i="2"/>
  <c r="AR94" i="2"/>
  <c r="AQ94" i="2"/>
  <c r="AP94" i="2"/>
  <c r="AO94" i="2"/>
  <c r="AN94" i="2"/>
  <c r="AM94" i="2"/>
  <c r="AL94" i="2"/>
  <c r="AK94" i="2"/>
  <c r="AJ94" i="2"/>
  <c r="AI94" i="2"/>
  <c r="AH94" i="2"/>
  <c r="AG94" i="2"/>
  <c r="AF94" i="2"/>
  <c r="AE94" i="2"/>
  <c r="AD94" i="2"/>
  <c r="AC94" i="2"/>
  <c r="AB94" i="2"/>
  <c r="AA94" i="2"/>
  <c r="Z94" i="2"/>
  <c r="Y94" i="2"/>
  <c r="X94" i="2"/>
  <c r="AV93" i="2"/>
  <c r="AU93" i="2"/>
  <c r="AT93" i="2"/>
  <c r="AS93" i="2"/>
  <c r="AR93" i="2"/>
  <c r="AQ93" i="2"/>
  <c r="AP93" i="2"/>
  <c r="AO93" i="2"/>
  <c r="AN93" i="2"/>
  <c r="AM93" i="2"/>
  <c r="AL93" i="2"/>
  <c r="AK93" i="2"/>
  <c r="AJ93" i="2"/>
  <c r="AI93" i="2"/>
  <c r="AH93" i="2"/>
  <c r="AG93" i="2"/>
  <c r="AF93" i="2"/>
  <c r="AE93" i="2"/>
  <c r="AD93" i="2"/>
  <c r="AC93" i="2"/>
  <c r="AB93" i="2"/>
  <c r="AA93" i="2"/>
  <c r="Z93" i="2"/>
  <c r="Y93" i="2"/>
  <c r="X93" i="2"/>
  <c r="AV92" i="2"/>
  <c r="AU92" i="2"/>
  <c r="AT92" i="2"/>
  <c r="AS92" i="2"/>
  <c r="AR92" i="2"/>
  <c r="AQ92" i="2"/>
  <c r="AP92" i="2"/>
  <c r="AO92" i="2"/>
  <c r="AN92" i="2"/>
  <c r="AM92" i="2"/>
  <c r="AL92" i="2"/>
  <c r="AK92" i="2"/>
  <c r="AJ92" i="2"/>
  <c r="AI92" i="2"/>
  <c r="V92" i="2" s="1"/>
  <c r="AH92" i="2"/>
  <c r="AG92" i="2"/>
  <c r="AF92" i="2"/>
  <c r="AE92" i="2"/>
  <c r="AD92" i="2"/>
  <c r="AC92" i="2"/>
  <c r="AB92" i="2"/>
  <c r="AA92" i="2"/>
  <c r="Z92" i="2"/>
  <c r="Y92" i="2"/>
  <c r="X92" i="2"/>
  <c r="AV91" i="2"/>
  <c r="AU91" i="2"/>
  <c r="AT91" i="2"/>
  <c r="AS91" i="2"/>
  <c r="AR91" i="2"/>
  <c r="AQ91" i="2"/>
  <c r="AP91" i="2"/>
  <c r="AO91" i="2"/>
  <c r="AN91" i="2"/>
  <c r="AM91" i="2"/>
  <c r="AL91" i="2"/>
  <c r="AK91" i="2"/>
  <c r="AJ91" i="2"/>
  <c r="AI91" i="2"/>
  <c r="AH91" i="2"/>
  <c r="AG91" i="2"/>
  <c r="AF91" i="2"/>
  <c r="AE91" i="2"/>
  <c r="AD91" i="2"/>
  <c r="AC91" i="2"/>
  <c r="AB91" i="2"/>
  <c r="AA91" i="2"/>
  <c r="Z91" i="2"/>
  <c r="Y91" i="2"/>
  <c r="X91" i="2"/>
  <c r="AV90" i="2"/>
  <c r="AU90" i="2"/>
  <c r="AT90" i="2"/>
  <c r="AS90" i="2"/>
  <c r="AR90" i="2"/>
  <c r="AQ90" i="2"/>
  <c r="AP90" i="2"/>
  <c r="AO90" i="2"/>
  <c r="AN90" i="2"/>
  <c r="AM90" i="2"/>
  <c r="AL90" i="2"/>
  <c r="AK90" i="2"/>
  <c r="AJ90" i="2"/>
  <c r="AI90" i="2"/>
  <c r="AH90" i="2"/>
  <c r="AG90" i="2"/>
  <c r="AF90" i="2"/>
  <c r="AE90" i="2"/>
  <c r="AD90" i="2"/>
  <c r="AC90" i="2"/>
  <c r="AB90" i="2"/>
  <c r="AA90" i="2"/>
  <c r="Z90" i="2"/>
  <c r="Y90" i="2"/>
  <c r="X90" i="2"/>
  <c r="AV89" i="2"/>
  <c r="AU89" i="2"/>
  <c r="AT89" i="2"/>
  <c r="AS89" i="2"/>
  <c r="AR89" i="2"/>
  <c r="AQ89" i="2"/>
  <c r="AP89" i="2"/>
  <c r="AO89" i="2"/>
  <c r="AN89" i="2"/>
  <c r="AM89" i="2"/>
  <c r="AL89" i="2"/>
  <c r="AK89" i="2"/>
  <c r="AJ89" i="2"/>
  <c r="AI89" i="2"/>
  <c r="AH89" i="2"/>
  <c r="AG89" i="2"/>
  <c r="AF89" i="2"/>
  <c r="AE89" i="2"/>
  <c r="AD89" i="2"/>
  <c r="AC89" i="2"/>
  <c r="AB89" i="2"/>
  <c r="AA89" i="2"/>
  <c r="Z89" i="2"/>
  <c r="V89" i="2" s="1"/>
  <c r="Y89" i="2"/>
  <c r="X89" i="2"/>
  <c r="AV88" i="2"/>
  <c r="AU88" i="2"/>
  <c r="AT88" i="2"/>
  <c r="AS88" i="2"/>
  <c r="AR88" i="2"/>
  <c r="AQ88" i="2"/>
  <c r="AP88" i="2"/>
  <c r="AO88" i="2"/>
  <c r="AN88" i="2"/>
  <c r="AM88" i="2"/>
  <c r="AL88" i="2"/>
  <c r="AK88" i="2"/>
  <c r="AJ88" i="2"/>
  <c r="AI88" i="2"/>
  <c r="AH88" i="2"/>
  <c r="AG88" i="2"/>
  <c r="AF88" i="2"/>
  <c r="AE88" i="2"/>
  <c r="AD88" i="2"/>
  <c r="AC88" i="2"/>
  <c r="AB88" i="2"/>
  <c r="AA88" i="2"/>
  <c r="V88" i="2" s="1"/>
  <c r="Z88" i="2"/>
  <c r="Y88" i="2"/>
  <c r="X88" i="2"/>
  <c r="AV87" i="2"/>
  <c r="AU87" i="2"/>
  <c r="AT87" i="2"/>
  <c r="AS87" i="2"/>
  <c r="AR87" i="2"/>
  <c r="AQ87" i="2"/>
  <c r="AP87" i="2"/>
  <c r="AO87" i="2"/>
  <c r="AN87" i="2"/>
  <c r="AM87" i="2"/>
  <c r="AL87" i="2"/>
  <c r="AK87" i="2"/>
  <c r="AJ87" i="2"/>
  <c r="AI87" i="2"/>
  <c r="AH87" i="2"/>
  <c r="AG87" i="2"/>
  <c r="AF87" i="2"/>
  <c r="AE87" i="2"/>
  <c r="AD87" i="2"/>
  <c r="AC87" i="2"/>
  <c r="AB87" i="2"/>
  <c r="AA87" i="2"/>
  <c r="Z87" i="2"/>
  <c r="Y87" i="2"/>
  <c r="X87" i="2"/>
  <c r="AV86" i="2"/>
  <c r="AU86" i="2"/>
  <c r="AT86" i="2"/>
  <c r="AS86" i="2"/>
  <c r="AR86" i="2"/>
  <c r="AQ86" i="2"/>
  <c r="AP86" i="2"/>
  <c r="AO86" i="2"/>
  <c r="AN86" i="2"/>
  <c r="AM86" i="2"/>
  <c r="AL86" i="2"/>
  <c r="AK86" i="2"/>
  <c r="AJ86" i="2"/>
  <c r="AI86" i="2"/>
  <c r="AH86" i="2"/>
  <c r="AG86" i="2"/>
  <c r="AF86" i="2"/>
  <c r="AE86" i="2"/>
  <c r="AD86" i="2"/>
  <c r="AC86" i="2"/>
  <c r="AB86" i="2"/>
  <c r="AA86" i="2"/>
  <c r="Z86" i="2"/>
  <c r="Y86" i="2"/>
  <c r="X86" i="2"/>
  <c r="AV85" i="2"/>
  <c r="AU85" i="2"/>
  <c r="AT85" i="2"/>
  <c r="AS85" i="2"/>
  <c r="AR85" i="2"/>
  <c r="AQ85" i="2"/>
  <c r="AP85" i="2"/>
  <c r="AO85" i="2"/>
  <c r="AN85" i="2"/>
  <c r="AM85" i="2"/>
  <c r="AL85" i="2"/>
  <c r="AK85" i="2"/>
  <c r="AJ85" i="2"/>
  <c r="AI85" i="2"/>
  <c r="AH85" i="2"/>
  <c r="AG85" i="2"/>
  <c r="AF85" i="2"/>
  <c r="AE85" i="2"/>
  <c r="AD85" i="2"/>
  <c r="V85" i="2" s="1"/>
  <c r="AC85" i="2"/>
  <c r="AB85" i="2"/>
  <c r="AA85" i="2"/>
  <c r="Z85" i="2"/>
  <c r="Y85" i="2"/>
  <c r="X85" i="2"/>
  <c r="AV84" i="2"/>
  <c r="AU84" i="2"/>
  <c r="AT84" i="2"/>
  <c r="AS84" i="2"/>
  <c r="AR84" i="2"/>
  <c r="AQ84" i="2"/>
  <c r="AP84" i="2"/>
  <c r="AO84" i="2"/>
  <c r="AN84" i="2"/>
  <c r="AM84" i="2"/>
  <c r="AL84" i="2"/>
  <c r="AK84" i="2"/>
  <c r="AJ84" i="2"/>
  <c r="AI84" i="2"/>
  <c r="AH84" i="2"/>
  <c r="AG84" i="2"/>
  <c r="AF84" i="2"/>
  <c r="AE84" i="2"/>
  <c r="V84" i="2" s="1"/>
  <c r="AD84" i="2"/>
  <c r="AC84" i="2"/>
  <c r="AB84" i="2"/>
  <c r="AA84" i="2"/>
  <c r="Z84" i="2"/>
  <c r="Y84" i="2"/>
  <c r="X84" i="2"/>
  <c r="AV83" i="2"/>
  <c r="AU83" i="2"/>
  <c r="AT83" i="2"/>
  <c r="AS83" i="2"/>
  <c r="AR83" i="2"/>
  <c r="AQ83" i="2"/>
  <c r="AP83" i="2"/>
  <c r="AO83" i="2"/>
  <c r="AN83" i="2"/>
  <c r="AM83" i="2"/>
  <c r="AL83" i="2"/>
  <c r="AK83" i="2"/>
  <c r="AJ83" i="2"/>
  <c r="AI83" i="2"/>
  <c r="AH83" i="2"/>
  <c r="AG83" i="2"/>
  <c r="AF83" i="2"/>
  <c r="AE83" i="2"/>
  <c r="AD83" i="2"/>
  <c r="AC83" i="2"/>
  <c r="AB83" i="2"/>
  <c r="AA83" i="2"/>
  <c r="Z83" i="2"/>
  <c r="Y83" i="2"/>
  <c r="X83" i="2"/>
  <c r="AV82" i="2"/>
  <c r="AU82" i="2"/>
  <c r="AT82" i="2"/>
  <c r="AS82" i="2"/>
  <c r="AR82" i="2"/>
  <c r="AQ82" i="2"/>
  <c r="AP82" i="2"/>
  <c r="AO82" i="2"/>
  <c r="AN82" i="2"/>
  <c r="AM82" i="2"/>
  <c r="AL82" i="2"/>
  <c r="AK82" i="2"/>
  <c r="AJ82" i="2"/>
  <c r="AI82" i="2"/>
  <c r="AH82" i="2"/>
  <c r="AG82" i="2"/>
  <c r="V82" i="2" s="1"/>
  <c r="AF82" i="2"/>
  <c r="AE82" i="2"/>
  <c r="AD82" i="2"/>
  <c r="AC82" i="2"/>
  <c r="AB82" i="2"/>
  <c r="AA82" i="2"/>
  <c r="Z82" i="2"/>
  <c r="Y82" i="2"/>
  <c r="X82" i="2"/>
  <c r="AV81" i="2"/>
  <c r="AU81" i="2"/>
  <c r="AT81" i="2"/>
  <c r="AS81" i="2"/>
  <c r="AR81" i="2"/>
  <c r="AQ81" i="2"/>
  <c r="AP81" i="2"/>
  <c r="AO81" i="2"/>
  <c r="AN81" i="2"/>
  <c r="AM81" i="2"/>
  <c r="AL81" i="2"/>
  <c r="AK81" i="2"/>
  <c r="AJ81" i="2"/>
  <c r="AI81" i="2"/>
  <c r="AH81" i="2"/>
  <c r="V81" i="2" s="1"/>
  <c r="AG81" i="2"/>
  <c r="AF81" i="2"/>
  <c r="AE81" i="2"/>
  <c r="AD81" i="2"/>
  <c r="AC81" i="2"/>
  <c r="AB81" i="2"/>
  <c r="AA81" i="2"/>
  <c r="Z81" i="2"/>
  <c r="Y81" i="2"/>
  <c r="X81" i="2"/>
  <c r="AV80" i="2"/>
  <c r="AU80" i="2"/>
  <c r="AT80" i="2"/>
  <c r="AS80" i="2"/>
  <c r="AR80" i="2"/>
  <c r="AQ80" i="2"/>
  <c r="AP80" i="2"/>
  <c r="AO80" i="2"/>
  <c r="AN80" i="2"/>
  <c r="AM80" i="2"/>
  <c r="AL80" i="2"/>
  <c r="AK80" i="2"/>
  <c r="AJ80" i="2"/>
  <c r="AI80" i="2"/>
  <c r="AH80" i="2"/>
  <c r="AG80" i="2"/>
  <c r="AF80" i="2"/>
  <c r="AE80" i="2"/>
  <c r="AD80" i="2"/>
  <c r="AC80" i="2"/>
  <c r="AB80" i="2"/>
  <c r="AA80" i="2"/>
  <c r="Z80" i="2"/>
  <c r="Y80" i="2"/>
  <c r="X80" i="2"/>
  <c r="AV79" i="2"/>
  <c r="AU79" i="2"/>
  <c r="AT79" i="2"/>
  <c r="AS79" i="2"/>
  <c r="AR79" i="2"/>
  <c r="AQ79" i="2"/>
  <c r="AP79" i="2"/>
  <c r="AO79" i="2"/>
  <c r="AN79" i="2"/>
  <c r="AM79" i="2"/>
  <c r="AL79" i="2"/>
  <c r="AK79" i="2"/>
  <c r="AJ79" i="2"/>
  <c r="AI79" i="2"/>
  <c r="AH79" i="2"/>
  <c r="AG79" i="2"/>
  <c r="AF79" i="2"/>
  <c r="AE79" i="2"/>
  <c r="AD79" i="2"/>
  <c r="AC79" i="2"/>
  <c r="AB79" i="2"/>
  <c r="AA79" i="2"/>
  <c r="Z79" i="2"/>
  <c r="Y79" i="2"/>
  <c r="X79" i="2"/>
  <c r="AV78" i="2"/>
  <c r="AU78" i="2"/>
  <c r="AT78" i="2"/>
  <c r="AS78" i="2"/>
  <c r="AR78" i="2"/>
  <c r="AQ78" i="2"/>
  <c r="AP78" i="2"/>
  <c r="AO78" i="2"/>
  <c r="AN78" i="2"/>
  <c r="AM78" i="2"/>
  <c r="AL78" i="2"/>
  <c r="AK78" i="2"/>
  <c r="AJ78" i="2"/>
  <c r="AI78" i="2"/>
  <c r="AH78" i="2"/>
  <c r="AG78" i="2"/>
  <c r="AF78" i="2"/>
  <c r="AE78" i="2"/>
  <c r="AD78" i="2"/>
  <c r="AC78" i="2"/>
  <c r="AB78" i="2"/>
  <c r="AA78" i="2"/>
  <c r="Z78" i="2"/>
  <c r="Y78" i="2"/>
  <c r="X78" i="2"/>
  <c r="AV77" i="2"/>
  <c r="AU77" i="2"/>
  <c r="AT77" i="2"/>
  <c r="AS77" i="2"/>
  <c r="AR77" i="2"/>
  <c r="AQ77" i="2"/>
  <c r="AP77" i="2"/>
  <c r="AO77" i="2"/>
  <c r="AN77" i="2"/>
  <c r="AM77" i="2"/>
  <c r="AL77" i="2"/>
  <c r="AK77" i="2"/>
  <c r="AJ77" i="2"/>
  <c r="AI77" i="2"/>
  <c r="AH77" i="2"/>
  <c r="AG77" i="2"/>
  <c r="AF77" i="2"/>
  <c r="AE77" i="2"/>
  <c r="AD77" i="2"/>
  <c r="AC77" i="2"/>
  <c r="AB77" i="2"/>
  <c r="AA77" i="2"/>
  <c r="Z77" i="2"/>
  <c r="V77" i="2" s="1"/>
  <c r="Y77" i="2"/>
  <c r="X77" i="2"/>
  <c r="AV76" i="2"/>
  <c r="AU76" i="2"/>
  <c r="AT76" i="2"/>
  <c r="AS76" i="2"/>
  <c r="AR76" i="2"/>
  <c r="AQ76" i="2"/>
  <c r="AP76" i="2"/>
  <c r="AO76" i="2"/>
  <c r="AN76" i="2"/>
  <c r="AM76" i="2"/>
  <c r="AL76" i="2"/>
  <c r="AK76" i="2"/>
  <c r="AJ76" i="2"/>
  <c r="AI76" i="2"/>
  <c r="AH76" i="2"/>
  <c r="AG76" i="2"/>
  <c r="AF76" i="2"/>
  <c r="AE76" i="2"/>
  <c r="AD76" i="2"/>
  <c r="AC76" i="2"/>
  <c r="AB76" i="2"/>
  <c r="AA76" i="2"/>
  <c r="Z76" i="2"/>
  <c r="Y76" i="2"/>
  <c r="X76" i="2"/>
  <c r="AV75" i="2"/>
  <c r="AU75" i="2"/>
  <c r="AT75" i="2"/>
  <c r="AS75" i="2"/>
  <c r="AR75" i="2"/>
  <c r="AQ75" i="2"/>
  <c r="AP75" i="2"/>
  <c r="AO75" i="2"/>
  <c r="AN75" i="2"/>
  <c r="AM75" i="2"/>
  <c r="AL75" i="2"/>
  <c r="AK75" i="2"/>
  <c r="AJ75" i="2"/>
  <c r="AI75" i="2"/>
  <c r="AH75" i="2"/>
  <c r="AG75" i="2"/>
  <c r="AF75" i="2"/>
  <c r="AE75" i="2"/>
  <c r="AD75" i="2"/>
  <c r="AC75" i="2"/>
  <c r="AB75" i="2"/>
  <c r="AA75" i="2"/>
  <c r="Z75" i="2"/>
  <c r="Y75" i="2"/>
  <c r="X75" i="2"/>
  <c r="AV74" i="2"/>
  <c r="AU74" i="2"/>
  <c r="AT74" i="2"/>
  <c r="AS74" i="2"/>
  <c r="AR74" i="2"/>
  <c r="AQ74" i="2"/>
  <c r="AP74" i="2"/>
  <c r="AO74" i="2"/>
  <c r="AN74" i="2"/>
  <c r="AM74" i="2"/>
  <c r="AL74" i="2"/>
  <c r="AK74" i="2"/>
  <c r="AJ74" i="2"/>
  <c r="AI74" i="2"/>
  <c r="AH74" i="2"/>
  <c r="AG74" i="2"/>
  <c r="AF74" i="2"/>
  <c r="AE74" i="2"/>
  <c r="AD74" i="2"/>
  <c r="AC74" i="2"/>
  <c r="AB74" i="2"/>
  <c r="AA74" i="2"/>
  <c r="Z74" i="2"/>
  <c r="Y74" i="2"/>
  <c r="X74" i="2"/>
  <c r="AV73" i="2"/>
  <c r="AU73" i="2"/>
  <c r="AT73" i="2"/>
  <c r="AS73" i="2"/>
  <c r="AR73" i="2"/>
  <c r="AQ73" i="2"/>
  <c r="AP73" i="2"/>
  <c r="AO73" i="2"/>
  <c r="AN73" i="2"/>
  <c r="AM73" i="2"/>
  <c r="AL73" i="2"/>
  <c r="AK73" i="2"/>
  <c r="AJ73" i="2"/>
  <c r="AI73" i="2"/>
  <c r="AH73" i="2"/>
  <c r="AG73" i="2"/>
  <c r="AF73" i="2"/>
  <c r="AE73" i="2"/>
  <c r="AD73" i="2"/>
  <c r="V73" i="2" s="1"/>
  <c r="AC73" i="2"/>
  <c r="AB73" i="2"/>
  <c r="AA73" i="2"/>
  <c r="Z73" i="2"/>
  <c r="Y73" i="2"/>
  <c r="X73" i="2"/>
  <c r="AV72" i="2"/>
  <c r="AU72" i="2"/>
  <c r="AT72" i="2"/>
  <c r="AS72" i="2"/>
  <c r="AR72" i="2"/>
  <c r="AQ72" i="2"/>
  <c r="AP72" i="2"/>
  <c r="AO72" i="2"/>
  <c r="AN72" i="2"/>
  <c r="AM72" i="2"/>
  <c r="AL72" i="2"/>
  <c r="AK72" i="2"/>
  <c r="AJ72" i="2"/>
  <c r="AI72" i="2"/>
  <c r="AH72" i="2"/>
  <c r="AG72" i="2"/>
  <c r="AF72" i="2"/>
  <c r="AE72" i="2"/>
  <c r="V72" i="2" s="1"/>
  <c r="AD72" i="2"/>
  <c r="AC72" i="2"/>
  <c r="AB72" i="2"/>
  <c r="AA72" i="2"/>
  <c r="Z72" i="2"/>
  <c r="Y72" i="2"/>
  <c r="X72" i="2"/>
  <c r="AV71" i="2"/>
  <c r="AU71" i="2"/>
  <c r="AT71" i="2"/>
  <c r="AS71" i="2"/>
  <c r="AR71" i="2"/>
  <c r="AQ71" i="2"/>
  <c r="AP71" i="2"/>
  <c r="AO71" i="2"/>
  <c r="AN71" i="2"/>
  <c r="AM71" i="2"/>
  <c r="AL71" i="2"/>
  <c r="AK71" i="2"/>
  <c r="AJ71" i="2"/>
  <c r="AI71" i="2"/>
  <c r="AH71" i="2"/>
  <c r="AG71" i="2"/>
  <c r="AF71" i="2"/>
  <c r="AE71" i="2"/>
  <c r="AD71" i="2"/>
  <c r="AC71" i="2"/>
  <c r="AB71" i="2"/>
  <c r="AA71" i="2"/>
  <c r="Z71" i="2"/>
  <c r="Y71" i="2"/>
  <c r="X71" i="2"/>
  <c r="AV70" i="2"/>
  <c r="AU70" i="2"/>
  <c r="AT70" i="2"/>
  <c r="AS70" i="2"/>
  <c r="AR70" i="2"/>
  <c r="AQ70" i="2"/>
  <c r="AP70" i="2"/>
  <c r="AO70" i="2"/>
  <c r="AN70" i="2"/>
  <c r="AM70" i="2"/>
  <c r="AL70" i="2"/>
  <c r="AK70" i="2"/>
  <c r="AJ70" i="2"/>
  <c r="AI70" i="2"/>
  <c r="AH70" i="2"/>
  <c r="AG70" i="2"/>
  <c r="AF70" i="2"/>
  <c r="AE70" i="2"/>
  <c r="AD70" i="2"/>
  <c r="AC70" i="2"/>
  <c r="AB70" i="2"/>
  <c r="AA70" i="2"/>
  <c r="Z70" i="2"/>
  <c r="Y70" i="2"/>
  <c r="X70" i="2"/>
  <c r="AV69" i="2"/>
  <c r="AU69" i="2"/>
  <c r="AT69" i="2"/>
  <c r="AS69" i="2"/>
  <c r="AR69" i="2"/>
  <c r="AQ69" i="2"/>
  <c r="AP69" i="2"/>
  <c r="AO69" i="2"/>
  <c r="AN69" i="2"/>
  <c r="AM69" i="2"/>
  <c r="AL69" i="2"/>
  <c r="AK69" i="2"/>
  <c r="AJ69" i="2"/>
  <c r="AI69" i="2"/>
  <c r="AH69" i="2"/>
  <c r="AG69" i="2"/>
  <c r="AF69" i="2"/>
  <c r="AE69" i="2"/>
  <c r="AD69" i="2"/>
  <c r="AC69" i="2"/>
  <c r="AB69" i="2"/>
  <c r="AA69" i="2"/>
  <c r="Z69" i="2"/>
  <c r="Y69" i="2"/>
  <c r="X69" i="2"/>
  <c r="AV68" i="2"/>
  <c r="AU68" i="2"/>
  <c r="AT68" i="2"/>
  <c r="AS68" i="2"/>
  <c r="AR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X68" i="2"/>
  <c r="AV67" i="2"/>
  <c r="AU67" i="2"/>
  <c r="AT67" i="2"/>
  <c r="AS67" i="2"/>
  <c r="AR67" i="2"/>
  <c r="AQ67" i="2"/>
  <c r="AP67" i="2"/>
  <c r="AO67" i="2"/>
  <c r="AN67" i="2"/>
  <c r="AM67" i="2"/>
  <c r="AL67" i="2"/>
  <c r="AK67" i="2"/>
  <c r="AJ67" i="2"/>
  <c r="AI67" i="2"/>
  <c r="AH67" i="2"/>
  <c r="AG67" i="2"/>
  <c r="AF67" i="2"/>
  <c r="AE67" i="2"/>
  <c r="AD67" i="2"/>
  <c r="AC67" i="2"/>
  <c r="AB67" i="2"/>
  <c r="AA67" i="2"/>
  <c r="Z67" i="2"/>
  <c r="Y67" i="2"/>
  <c r="X67" i="2"/>
  <c r="V67" i="2" s="1"/>
  <c r="AV66" i="2"/>
  <c r="AU66" i="2"/>
  <c r="AT66" i="2"/>
  <c r="AS66" i="2"/>
  <c r="AR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V66" i="2" s="1"/>
  <c r="X66" i="2"/>
  <c r="AV65" i="2"/>
  <c r="AU65" i="2"/>
  <c r="AT65" i="2"/>
  <c r="AS65" i="2"/>
  <c r="AR65" i="2"/>
  <c r="AQ65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AV64" i="2"/>
  <c r="AU64" i="2"/>
  <c r="AT64" i="2"/>
  <c r="AS64" i="2"/>
  <c r="AR64" i="2"/>
  <c r="AQ64" i="2"/>
  <c r="AP64" i="2"/>
  <c r="AO64" i="2"/>
  <c r="AN64" i="2"/>
  <c r="AM64" i="2"/>
  <c r="AL64" i="2"/>
  <c r="AK64" i="2"/>
  <c r="AJ64" i="2"/>
  <c r="AI64" i="2"/>
  <c r="AH64" i="2"/>
  <c r="AG64" i="2"/>
  <c r="AF64" i="2"/>
  <c r="AE64" i="2"/>
  <c r="AD64" i="2"/>
  <c r="AC64" i="2"/>
  <c r="AB64" i="2"/>
  <c r="AA64" i="2"/>
  <c r="Z64" i="2"/>
  <c r="Y64" i="2"/>
  <c r="X64" i="2"/>
  <c r="AV63" i="2"/>
  <c r="AU63" i="2"/>
  <c r="AT63" i="2"/>
  <c r="AS63" i="2"/>
  <c r="AR63" i="2"/>
  <c r="AQ63" i="2"/>
  <c r="AP63" i="2"/>
  <c r="AO63" i="2"/>
  <c r="AN63" i="2"/>
  <c r="AM63" i="2"/>
  <c r="AL63" i="2"/>
  <c r="AK63" i="2"/>
  <c r="AJ63" i="2"/>
  <c r="AI63" i="2"/>
  <c r="AH63" i="2"/>
  <c r="AG63" i="2"/>
  <c r="AF63" i="2"/>
  <c r="AE63" i="2"/>
  <c r="AD63" i="2"/>
  <c r="AC63" i="2"/>
  <c r="AB63" i="2"/>
  <c r="V63" i="2" s="1"/>
  <c r="AA63" i="2"/>
  <c r="Z63" i="2"/>
  <c r="Y63" i="2"/>
  <c r="X63" i="2"/>
  <c r="AV62" i="2"/>
  <c r="AU62" i="2"/>
  <c r="AT62" i="2"/>
  <c r="AS62" i="2"/>
  <c r="AR62" i="2"/>
  <c r="AQ62" i="2"/>
  <c r="AP62" i="2"/>
  <c r="AO62" i="2"/>
  <c r="AN62" i="2"/>
  <c r="AM62" i="2"/>
  <c r="AL62" i="2"/>
  <c r="AK62" i="2"/>
  <c r="AJ62" i="2"/>
  <c r="AI62" i="2"/>
  <c r="AH62" i="2"/>
  <c r="AG62" i="2"/>
  <c r="AF62" i="2"/>
  <c r="AE62" i="2"/>
  <c r="AD62" i="2"/>
  <c r="AC62" i="2"/>
  <c r="V62" i="2" s="1"/>
  <c r="AB62" i="2"/>
  <c r="AA62" i="2"/>
  <c r="Z62" i="2"/>
  <c r="Y62" i="2"/>
  <c r="X62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G61" i="2"/>
  <c r="AF61" i="2"/>
  <c r="AE61" i="2"/>
  <c r="AD61" i="2"/>
  <c r="V61" i="2" s="1"/>
  <c r="AC61" i="2"/>
  <c r="AB61" i="2"/>
  <c r="AA61" i="2"/>
  <c r="Z61" i="2"/>
  <c r="Y61" i="2"/>
  <c r="X61" i="2"/>
  <c r="AV60" i="2"/>
  <c r="AU60" i="2"/>
  <c r="AT60" i="2"/>
  <c r="AS60" i="2"/>
  <c r="AR60" i="2"/>
  <c r="AQ60" i="2"/>
  <c r="AP60" i="2"/>
  <c r="AO60" i="2"/>
  <c r="AN60" i="2"/>
  <c r="AM60" i="2"/>
  <c r="AL60" i="2"/>
  <c r="AK60" i="2"/>
  <c r="AJ60" i="2"/>
  <c r="AI60" i="2"/>
  <c r="AH60" i="2"/>
  <c r="AG60" i="2"/>
  <c r="AF60" i="2"/>
  <c r="AE60" i="2"/>
  <c r="V60" i="2" s="1"/>
  <c r="AD60" i="2"/>
  <c r="AC60" i="2"/>
  <c r="AB60" i="2"/>
  <c r="AA60" i="2"/>
  <c r="Z60" i="2"/>
  <c r="Y60" i="2"/>
  <c r="X60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I58" i="2"/>
  <c r="AH58" i="2"/>
  <c r="AG58" i="2"/>
  <c r="V58" i="2" s="1"/>
  <c r="AF58" i="2"/>
  <c r="AE58" i="2"/>
  <c r="AD58" i="2"/>
  <c r="AC58" i="2"/>
  <c r="AB58" i="2"/>
  <c r="AA58" i="2"/>
  <c r="Z58" i="2"/>
  <c r="Y58" i="2"/>
  <c r="X58" i="2"/>
  <c r="AV57" i="2"/>
  <c r="AU57" i="2"/>
  <c r="AT57" i="2"/>
  <c r="AS57" i="2"/>
  <c r="AR57" i="2"/>
  <c r="AQ57" i="2"/>
  <c r="AP57" i="2"/>
  <c r="AO57" i="2"/>
  <c r="AN57" i="2"/>
  <c r="AM57" i="2"/>
  <c r="AL57" i="2"/>
  <c r="AK57" i="2"/>
  <c r="AJ57" i="2"/>
  <c r="AI57" i="2"/>
  <c r="AH57" i="2"/>
  <c r="V57" i="2" s="1"/>
  <c r="AG57" i="2"/>
  <c r="AF57" i="2"/>
  <c r="AE57" i="2"/>
  <c r="AD57" i="2"/>
  <c r="AC57" i="2"/>
  <c r="AB57" i="2"/>
  <c r="AA57" i="2"/>
  <c r="Z57" i="2"/>
  <c r="Y57" i="2"/>
  <c r="X57" i="2"/>
  <c r="AV56" i="2"/>
  <c r="AU56" i="2"/>
  <c r="AT56" i="2"/>
  <c r="AS56" i="2"/>
  <c r="AR56" i="2"/>
  <c r="AQ56" i="2"/>
  <c r="AP56" i="2"/>
  <c r="AO56" i="2"/>
  <c r="AN56" i="2"/>
  <c r="AM56" i="2"/>
  <c r="AL56" i="2"/>
  <c r="AK56" i="2"/>
  <c r="AJ56" i="2"/>
  <c r="AI56" i="2"/>
  <c r="AH56" i="2"/>
  <c r="AG56" i="2"/>
  <c r="AF56" i="2"/>
  <c r="AE56" i="2"/>
  <c r="AD56" i="2"/>
  <c r="AC56" i="2"/>
  <c r="AB56" i="2"/>
  <c r="AA56" i="2"/>
  <c r="Z56" i="2"/>
  <c r="Y56" i="2"/>
  <c r="X56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AV54" i="2"/>
  <c r="AU54" i="2"/>
  <c r="AT54" i="2"/>
  <c r="AS54" i="2"/>
  <c r="AR54" i="2"/>
  <c r="AQ54" i="2"/>
  <c r="AP54" i="2"/>
  <c r="AO54" i="2"/>
  <c r="AN54" i="2"/>
  <c r="AM54" i="2"/>
  <c r="AL54" i="2"/>
  <c r="AK54" i="2"/>
  <c r="AJ54" i="2"/>
  <c r="AI54" i="2"/>
  <c r="AH54" i="2"/>
  <c r="AG54" i="2"/>
  <c r="AF54" i="2"/>
  <c r="AE54" i="2"/>
  <c r="AD54" i="2"/>
  <c r="AC54" i="2"/>
  <c r="AB54" i="2"/>
  <c r="AA54" i="2"/>
  <c r="Z54" i="2"/>
  <c r="Y54" i="2"/>
  <c r="V54" i="2" s="1"/>
  <c r="X54" i="2"/>
  <c r="AV53" i="2"/>
  <c r="AU53" i="2"/>
  <c r="AT53" i="2"/>
  <c r="AS53" i="2"/>
  <c r="AR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I52" i="2"/>
  <c r="AH52" i="2"/>
  <c r="AG52" i="2"/>
  <c r="AF52" i="2"/>
  <c r="AE52" i="2"/>
  <c r="AD52" i="2"/>
  <c r="AC52" i="2"/>
  <c r="AB52" i="2"/>
  <c r="AA52" i="2"/>
  <c r="V52" i="2" s="1"/>
  <c r="Z52" i="2"/>
  <c r="Y52" i="2"/>
  <c r="X52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C51" i="2"/>
  <c r="AB51" i="2"/>
  <c r="V51" i="2" s="1"/>
  <c r="AA51" i="2"/>
  <c r="Z51" i="2"/>
  <c r="Y51" i="2"/>
  <c r="X51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V50" i="2" s="1"/>
  <c r="AB50" i="2"/>
  <c r="AA50" i="2"/>
  <c r="Z50" i="2"/>
  <c r="Y50" i="2"/>
  <c r="X50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AV47" i="2"/>
  <c r="AU47" i="2"/>
  <c r="AT47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V47" i="2" s="1"/>
  <c r="AE47" i="2"/>
  <c r="AD47" i="2"/>
  <c r="AC47" i="2"/>
  <c r="AB47" i="2"/>
  <c r="AA47" i="2"/>
  <c r="Z47" i="2"/>
  <c r="Y47" i="2"/>
  <c r="X47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AV45" i="2"/>
  <c r="AU45" i="2"/>
  <c r="AT45" i="2"/>
  <c r="AS45" i="2"/>
  <c r="AR45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V43" i="2" s="1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V39" i="2" s="1"/>
  <c r="AA39" i="2"/>
  <c r="Z39" i="2"/>
  <c r="Y39" i="2"/>
  <c r="X39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V37" i="2" s="1"/>
  <c r="AC37" i="2"/>
  <c r="AB37" i="2"/>
  <c r="AA37" i="2"/>
  <c r="Z37" i="2"/>
  <c r="Y37" i="2"/>
  <c r="X37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V36" i="2" s="1"/>
  <c r="AD36" i="2"/>
  <c r="AC36" i="2"/>
  <c r="AB36" i="2"/>
  <c r="AA36" i="2"/>
  <c r="Z36" i="2"/>
  <c r="Y36" i="2"/>
  <c r="X36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V31" i="2" s="1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V29" i="2" s="1"/>
  <c r="Y29" i="2"/>
  <c r="X29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V28" i="2" s="1"/>
  <c r="Z28" i="2"/>
  <c r="Y28" i="2"/>
  <c r="X28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V26" i="2" s="1"/>
  <c r="AB26" i="2"/>
  <c r="AA26" i="2"/>
  <c r="Z26" i="2"/>
  <c r="Y26" i="2"/>
  <c r="X26" i="2"/>
  <c r="AV25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G25" i="2"/>
  <c r="AF25" i="2"/>
  <c r="AE25" i="2"/>
  <c r="AD25" i="2"/>
  <c r="V25" i="2" s="1"/>
  <c r="AC25" i="2"/>
  <c r="AB25" i="2"/>
  <c r="AA25" i="2"/>
  <c r="Z25" i="2"/>
  <c r="Y25" i="2"/>
  <c r="X25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V21" i="2" s="1"/>
  <c r="AG21" i="2"/>
  <c r="AF21" i="2"/>
  <c r="AE21" i="2"/>
  <c r="AD21" i="2"/>
  <c r="AC21" i="2"/>
  <c r="AB21" i="2"/>
  <c r="AA21" i="2"/>
  <c r="Z21" i="2"/>
  <c r="Y21" i="2"/>
  <c r="X21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V20" i="2" s="1"/>
  <c r="AH20" i="2"/>
  <c r="AG20" i="2"/>
  <c r="AF20" i="2"/>
  <c r="AE20" i="2"/>
  <c r="AD20" i="2"/>
  <c r="AC20" i="2"/>
  <c r="AB20" i="2"/>
  <c r="AA20" i="2"/>
  <c r="Z20" i="2"/>
  <c r="Y20" i="2"/>
  <c r="X20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V19" i="2" s="1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V18" i="2" s="1"/>
  <c r="X18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V17" i="2" s="1"/>
  <c r="Y17" i="2"/>
  <c r="X17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V16" i="2" s="1"/>
  <c r="Z16" i="2"/>
  <c r="Y16" i="2"/>
  <c r="X16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V14" i="2" s="1"/>
  <c r="AB14" i="2"/>
  <c r="AA14" i="2"/>
  <c r="Z14" i="2"/>
  <c r="Y14" i="2"/>
  <c r="X14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V11" i="2" s="1"/>
  <c r="AE11" i="2"/>
  <c r="AD11" i="2"/>
  <c r="AC11" i="2"/>
  <c r="AB11" i="2"/>
  <c r="AA11" i="2"/>
  <c r="Z11" i="2"/>
  <c r="Y11" i="2"/>
  <c r="X11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V10" i="2" s="1"/>
  <c r="AF10" i="2"/>
  <c r="AE10" i="2"/>
  <c r="AD10" i="2"/>
  <c r="AC10" i="2"/>
  <c r="AB10" i="2"/>
  <c r="AA10" i="2"/>
  <c r="Z10" i="2"/>
  <c r="Y10" i="2"/>
  <c r="X10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V9" i="2" s="1"/>
  <c r="AG9" i="2"/>
  <c r="AF9" i="2"/>
  <c r="AE9" i="2"/>
  <c r="AD9" i="2"/>
  <c r="AC9" i="2"/>
  <c r="AB9" i="2"/>
  <c r="AA9" i="2"/>
  <c r="Z9" i="2"/>
  <c r="Y9" i="2"/>
  <c r="X9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V8" i="2" s="1"/>
  <c r="AH8" i="2"/>
  <c r="AG8" i="2"/>
  <c r="AF8" i="2"/>
  <c r="AE8" i="2"/>
  <c r="AD8" i="2"/>
  <c r="AC8" i="2"/>
  <c r="AB8" i="2"/>
  <c r="AA8" i="2"/>
  <c r="Z8" i="2"/>
  <c r="Y8" i="2"/>
  <c r="X8" i="2"/>
  <c r="AV7" i="2"/>
  <c r="AN7" i="2"/>
  <c r="AF7" i="2"/>
  <c r="X7" i="2"/>
  <c r="DU150" i="68"/>
  <c r="DU132" i="68"/>
  <c r="EF127" i="68"/>
  <c r="EE127" i="68"/>
  <c r="ED127" i="68"/>
  <c r="EC127" i="68"/>
  <c r="EB127" i="68"/>
  <c r="EA127" i="68"/>
  <c r="DZ127" i="68"/>
  <c r="DY127" i="68"/>
  <c r="DX127" i="68"/>
  <c r="DW127" i="68"/>
  <c r="DV127" i="68"/>
  <c r="DU127" i="68"/>
  <c r="DT127" i="68"/>
  <c r="DS127" i="68"/>
  <c r="DR127" i="68"/>
  <c r="DQ127" i="68"/>
  <c r="DP127" i="68"/>
  <c r="DO127" i="68"/>
  <c r="DN127" i="68"/>
  <c r="DM127" i="68"/>
  <c r="DL127" i="68"/>
  <c r="DK127" i="68"/>
  <c r="DJ127" i="68"/>
  <c r="DI127" i="68"/>
  <c r="DH127" i="68"/>
  <c r="DG127" i="68"/>
  <c r="DF127" i="68"/>
  <c r="DE127" i="68"/>
  <c r="DD127" i="68"/>
  <c r="DC127" i="68"/>
  <c r="DB127" i="68"/>
  <c r="DA127" i="68"/>
  <c r="CZ127" i="68"/>
  <c r="CY127" i="68"/>
  <c r="CX127" i="68"/>
  <c r="CW127" i="68"/>
  <c r="CV127" i="68"/>
  <c r="CU127" i="68"/>
  <c r="CT127" i="68"/>
  <c r="CS127" i="68"/>
  <c r="EF126" i="68"/>
  <c r="EE126" i="68"/>
  <c r="ED126" i="68"/>
  <c r="EC126" i="68"/>
  <c r="EB126" i="68"/>
  <c r="EA126" i="68"/>
  <c r="DZ126" i="68"/>
  <c r="DY126" i="68"/>
  <c r="DX126" i="68"/>
  <c r="DW126" i="68"/>
  <c r="DV126" i="68"/>
  <c r="DU126" i="68"/>
  <c r="DT126" i="68"/>
  <c r="DS126" i="68"/>
  <c r="DR126" i="68"/>
  <c r="DQ126" i="68"/>
  <c r="DP126" i="68"/>
  <c r="DO126" i="68"/>
  <c r="DN126" i="68"/>
  <c r="DM126" i="68"/>
  <c r="DL126" i="68"/>
  <c r="DK126" i="68"/>
  <c r="DJ126" i="68"/>
  <c r="DI126" i="68"/>
  <c r="DH126" i="68"/>
  <c r="DG126" i="68"/>
  <c r="DF126" i="68"/>
  <c r="DE126" i="68"/>
  <c r="DD126" i="68"/>
  <c r="DC126" i="68"/>
  <c r="DB126" i="68"/>
  <c r="DA126" i="68"/>
  <c r="CZ126" i="68"/>
  <c r="CY126" i="68"/>
  <c r="CX126" i="68"/>
  <c r="CW126" i="68"/>
  <c r="CV126" i="68"/>
  <c r="CU126" i="68"/>
  <c r="CT126" i="68"/>
  <c r="CS126" i="68"/>
  <c r="EK121" i="68"/>
  <c r="EG121" i="68"/>
  <c r="N121" i="68"/>
  <c r="M121" i="68"/>
  <c r="HG121" i="68" s="1"/>
  <c r="L121" i="68"/>
  <c r="FT121" i="68" s="1"/>
  <c r="K121" i="68"/>
  <c r="FG121" i="68" s="1"/>
  <c r="J121" i="68"/>
  <c r="H121" i="68"/>
  <c r="EJ121" i="68" s="1"/>
  <c r="D121" i="68"/>
  <c r="EK120" i="68"/>
  <c r="EG120" i="68"/>
  <c r="N120" i="68"/>
  <c r="M120" i="68"/>
  <c r="HE120" i="68" s="1"/>
  <c r="L120" i="68"/>
  <c r="FR120" i="68" s="1"/>
  <c r="K120" i="68"/>
  <c r="FG120" i="68" s="1"/>
  <c r="J120" i="68"/>
  <c r="H120" i="68"/>
  <c r="EJ120" i="68" s="1"/>
  <c r="D120" i="68"/>
  <c r="HD119" i="68"/>
  <c r="EK119" i="68"/>
  <c r="EG119" i="68"/>
  <c r="N119" i="68"/>
  <c r="M119" i="68"/>
  <c r="HO119" i="68" s="1"/>
  <c r="L119" i="68"/>
  <c r="FP119" i="68" s="1"/>
  <c r="K119" i="68"/>
  <c r="FG119" i="68" s="1"/>
  <c r="J119" i="68"/>
  <c r="H119" i="68"/>
  <c r="EJ119" i="68" s="1"/>
  <c r="D119" i="68"/>
  <c r="EK118" i="68"/>
  <c r="EJ118" i="68"/>
  <c r="EG118" i="68"/>
  <c r="N118" i="68"/>
  <c r="M118" i="68"/>
  <c r="HM118" i="68" s="1"/>
  <c r="L118" i="68"/>
  <c r="FN118" i="68" s="1"/>
  <c r="K118" i="68"/>
  <c r="FG118" i="68" s="1"/>
  <c r="J118" i="68"/>
  <c r="H118" i="68"/>
  <c r="D118" i="68"/>
  <c r="GN117" i="68"/>
  <c r="GM117" i="68"/>
  <c r="GL117" i="68"/>
  <c r="EK117" i="68"/>
  <c r="EG117" i="68"/>
  <c r="N117" i="68"/>
  <c r="M117" i="68"/>
  <c r="GK117" i="68" s="1"/>
  <c r="L117" i="68"/>
  <c r="FX117" i="68" s="1"/>
  <c r="K117" i="68"/>
  <c r="FG117" i="68" s="1"/>
  <c r="J117" i="68"/>
  <c r="H117" i="68"/>
  <c r="EJ117" i="68" s="1"/>
  <c r="D117" i="68"/>
  <c r="ET116" i="68"/>
  <c r="EK116" i="68"/>
  <c r="N116" i="68"/>
  <c r="M116" i="68"/>
  <c r="GQ116" i="68" s="1"/>
  <c r="K116" i="68"/>
  <c r="FB116" i="68" s="1"/>
  <c r="J116" i="68"/>
  <c r="I116" i="68"/>
  <c r="H116" i="68"/>
  <c r="EJ116" i="68" s="1"/>
  <c r="C116" i="68"/>
  <c r="EK115" i="68"/>
  <c r="N115" i="68"/>
  <c r="M115" i="68"/>
  <c r="GL115" i="68" s="1"/>
  <c r="K115" i="68"/>
  <c r="EW115" i="68" s="1"/>
  <c r="J115" i="68"/>
  <c r="I115" i="68"/>
  <c r="H115" i="68"/>
  <c r="EJ115" i="68" s="1"/>
  <c r="C115" i="68"/>
  <c r="EK114" i="68"/>
  <c r="N114" i="68"/>
  <c r="M114" i="68"/>
  <c r="GV114" i="68" s="1"/>
  <c r="K114" i="68"/>
  <c r="FB114" i="68" s="1"/>
  <c r="J114" i="68"/>
  <c r="I114" i="68"/>
  <c r="H114" i="68"/>
  <c r="EJ114" i="68" s="1"/>
  <c r="C114" i="68"/>
  <c r="EN113" i="68"/>
  <c r="EK113" i="68"/>
  <c r="N113" i="68"/>
  <c r="M113" i="68"/>
  <c r="GI113" i="68" s="1"/>
  <c r="K113" i="68"/>
  <c r="EU113" i="68" s="1"/>
  <c r="J113" i="68"/>
  <c r="I113" i="68"/>
  <c r="H113" i="68"/>
  <c r="EJ113" i="68" s="1"/>
  <c r="C113" i="68"/>
  <c r="EK112" i="68"/>
  <c r="N112" i="68"/>
  <c r="M112" i="68"/>
  <c r="GR112" i="68" s="1"/>
  <c r="K112" i="68"/>
  <c r="EZ112" i="68" s="1"/>
  <c r="J112" i="68"/>
  <c r="I112" i="68"/>
  <c r="H112" i="68"/>
  <c r="EJ112" i="68" s="1"/>
  <c r="C112" i="68"/>
  <c r="EK111" i="68"/>
  <c r="N111" i="68"/>
  <c r="M111" i="68"/>
  <c r="K111" i="68"/>
  <c r="J111" i="68"/>
  <c r="I111" i="68"/>
  <c r="H111" i="68"/>
  <c r="EJ111" i="68" s="1"/>
  <c r="C111" i="68"/>
  <c r="FY110" i="68"/>
  <c r="EK110" i="68"/>
  <c r="N110" i="68"/>
  <c r="M110" i="68"/>
  <c r="GP110" i="68" s="1"/>
  <c r="K110" i="68"/>
  <c r="FA110" i="68" s="1"/>
  <c r="J110" i="68"/>
  <c r="I110" i="68"/>
  <c r="H110" i="68"/>
  <c r="EJ110" i="68" s="1"/>
  <c r="C110" i="68"/>
  <c r="EK109" i="68"/>
  <c r="N109" i="68"/>
  <c r="M109" i="68"/>
  <c r="GO109" i="68" s="1"/>
  <c r="K109" i="68"/>
  <c r="J109" i="68"/>
  <c r="I109" i="68"/>
  <c r="H109" i="68"/>
  <c r="EJ109" i="68" s="1"/>
  <c r="C109" i="68"/>
  <c r="EK108" i="68"/>
  <c r="EJ108" i="68"/>
  <c r="N108" i="68"/>
  <c r="M108" i="68"/>
  <c r="K108" i="68"/>
  <c r="ET108" i="68" s="1"/>
  <c r="J108" i="68"/>
  <c r="I108" i="68"/>
  <c r="H108" i="68"/>
  <c r="C108" i="68"/>
  <c r="EP107" i="68"/>
  <c r="EO107" i="68"/>
  <c r="EK107" i="68"/>
  <c r="N107" i="68"/>
  <c r="M107" i="68"/>
  <c r="GQ107" i="68" s="1"/>
  <c r="K107" i="68"/>
  <c r="FC107" i="68" s="1"/>
  <c r="J107" i="68"/>
  <c r="I107" i="68"/>
  <c r="H107" i="68"/>
  <c r="EJ107" i="68" s="1"/>
  <c r="C107" i="68"/>
  <c r="EK106" i="68"/>
  <c r="N106" i="68"/>
  <c r="M106" i="68"/>
  <c r="GM106" i="68" s="1"/>
  <c r="K106" i="68"/>
  <c r="ES106" i="68" s="1"/>
  <c r="J106" i="68"/>
  <c r="I106" i="68"/>
  <c r="H106" i="68"/>
  <c r="EJ106" i="68" s="1"/>
  <c r="C106" i="68"/>
  <c r="EK105" i="68"/>
  <c r="N105" i="68"/>
  <c r="M105" i="68"/>
  <c r="GT105" i="68" s="1"/>
  <c r="K105" i="68"/>
  <c r="EW105" i="68" s="1"/>
  <c r="J105" i="68"/>
  <c r="I105" i="68"/>
  <c r="H105" i="68"/>
  <c r="EJ105" i="68" s="1"/>
  <c r="C105" i="68"/>
  <c r="EK104" i="68"/>
  <c r="N104" i="68"/>
  <c r="M104" i="68"/>
  <c r="GC104" i="68" s="1"/>
  <c r="K104" i="68"/>
  <c r="J104" i="68"/>
  <c r="I104" i="68"/>
  <c r="H104" i="68"/>
  <c r="EJ104" i="68" s="1"/>
  <c r="C104" i="68"/>
  <c r="EK103" i="68"/>
  <c r="N103" i="68"/>
  <c r="M103" i="68"/>
  <c r="GP103" i="68" s="1"/>
  <c r="K103" i="68"/>
  <c r="FD103" i="68" s="1"/>
  <c r="J103" i="68"/>
  <c r="I103" i="68"/>
  <c r="H103" i="68"/>
  <c r="EJ103" i="68" s="1"/>
  <c r="C103" i="68"/>
  <c r="EK102" i="68"/>
  <c r="N102" i="68"/>
  <c r="M102" i="68"/>
  <c r="K102" i="68"/>
  <c r="EY102" i="68" s="1"/>
  <c r="J102" i="68"/>
  <c r="I102" i="68"/>
  <c r="H102" i="68"/>
  <c r="EJ102" i="68" s="1"/>
  <c r="C102" i="68"/>
  <c r="EK101" i="68"/>
  <c r="N101" i="68"/>
  <c r="M101" i="68"/>
  <c r="GE101" i="68" s="1"/>
  <c r="K101" i="68"/>
  <c r="FD101" i="68" s="1"/>
  <c r="J101" i="68"/>
  <c r="I101" i="68"/>
  <c r="H101" i="68"/>
  <c r="EJ101" i="68" s="1"/>
  <c r="C101" i="68"/>
  <c r="EK100" i="68"/>
  <c r="N100" i="68"/>
  <c r="M100" i="68"/>
  <c r="GN100" i="68" s="1"/>
  <c r="K100" i="68"/>
  <c r="EW100" i="68" s="1"/>
  <c r="J100" i="68"/>
  <c r="I100" i="68"/>
  <c r="H100" i="68"/>
  <c r="EJ100" i="68" s="1"/>
  <c r="C100" i="68"/>
  <c r="EK99" i="68"/>
  <c r="N99" i="68"/>
  <c r="M99" i="68"/>
  <c r="GT99" i="68" s="1"/>
  <c r="K99" i="68"/>
  <c r="EU99" i="68" s="1"/>
  <c r="J99" i="68"/>
  <c r="I99" i="68"/>
  <c r="H99" i="68"/>
  <c r="EJ99" i="68" s="1"/>
  <c r="C99" i="68"/>
  <c r="EK98" i="68"/>
  <c r="N98" i="68"/>
  <c r="M98" i="68"/>
  <c r="GM98" i="68" s="1"/>
  <c r="K98" i="68"/>
  <c r="ET98" i="68" s="1"/>
  <c r="J98" i="68"/>
  <c r="I98" i="68"/>
  <c r="H98" i="68"/>
  <c r="EJ98" i="68" s="1"/>
  <c r="C98" i="68"/>
  <c r="FY97" i="68"/>
  <c r="EK97" i="68"/>
  <c r="N97" i="68"/>
  <c r="M97" i="68"/>
  <c r="GV97" i="68" s="1"/>
  <c r="K97" i="68"/>
  <c r="FD97" i="68" s="1"/>
  <c r="J97" i="68"/>
  <c r="I97" i="68"/>
  <c r="H97" i="68"/>
  <c r="EJ97" i="68" s="1"/>
  <c r="C97" i="68"/>
  <c r="EK96" i="68"/>
  <c r="N96" i="68"/>
  <c r="M96" i="68"/>
  <c r="GP96" i="68" s="1"/>
  <c r="K96" i="68"/>
  <c r="EW96" i="68" s="1"/>
  <c r="J96" i="68"/>
  <c r="I96" i="68"/>
  <c r="H96" i="68"/>
  <c r="EJ96" i="68" s="1"/>
  <c r="C96" i="68"/>
  <c r="GI95" i="68"/>
  <c r="EK95" i="68"/>
  <c r="N95" i="68"/>
  <c r="M95" i="68"/>
  <c r="GT95" i="68" s="1"/>
  <c r="K95" i="68"/>
  <c r="EZ95" i="68" s="1"/>
  <c r="J95" i="68"/>
  <c r="I95" i="68"/>
  <c r="H95" i="68"/>
  <c r="EJ95" i="68" s="1"/>
  <c r="C95" i="68"/>
  <c r="EK94" i="68"/>
  <c r="N94" i="68"/>
  <c r="M94" i="68"/>
  <c r="GM94" i="68" s="1"/>
  <c r="K94" i="68"/>
  <c r="EU94" i="68" s="1"/>
  <c r="J94" i="68"/>
  <c r="I94" i="68"/>
  <c r="H94" i="68"/>
  <c r="EJ94" i="68" s="1"/>
  <c r="C94" i="68"/>
  <c r="EK93" i="68"/>
  <c r="N93" i="68"/>
  <c r="M93" i="68"/>
  <c r="K93" i="68"/>
  <c r="EZ93" i="68" s="1"/>
  <c r="J93" i="68"/>
  <c r="I93" i="68"/>
  <c r="H93" i="68"/>
  <c r="EJ93" i="68" s="1"/>
  <c r="C93" i="68"/>
  <c r="GR92" i="68"/>
  <c r="GF92" i="68"/>
  <c r="EK92" i="68"/>
  <c r="N92" i="68"/>
  <c r="M92" i="68"/>
  <c r="GC92" i="68" s="1"/>
  <c r="K92" i="68"/>
  <c r="FC92" i="68" s="1"/>
  <c r="J92" i="68"/>
  <c r="I92" i="68"/>
  <c r="H92" i="68"/>
  <c r="EJ92" i="68" s="1"/>
  <c r="C92" i="68"/>
  <c r="ER91" i="68"/>
  <c r="EK91" i="68"/>
  <c r="N91" i="68"/>
  <c r="M91" i="68"/>
  <c r="GN91" i="68" s="1"/>
  <c r="K91" i="68"/>
  <c r="ET91" i="68" s="1"/>
  <c r="J91" i="68"/>
  <c r="I91" i="68"/>
  <c r="H91" i="68"/>
  <c r="EJ91" i="68" s="1"/>
  <c r="C91" i="68"/>
  <c r="EK90" i="68"/>
  <c r="N90" i="68"/>
  <c r="M90" i="68"/>
  <c r="GS90" i="68" s="1"/>
  <c r="K90" i="68"/>
  <c r="EW90" i="68" s="1"/>
  <c r="J90" i="68"/>
  <c r="I90" i="68"/>
  <c r="H90" i="68"/>
  <c r="EJ90" i="68" s="1"/>
  <c r="C90" i="68"/>
  <c r="EK89" i="68"/>
  <c r="N89" i="68"/>
  <c r="M89" i="68"/>
  <c r="GV89" i="68" s="1"/>
  <c r="K89" i="68"/>
  <c r="ET89" i="68" s="1"/>
  <c r="J89" i="68"/>
  <c r="I89" i="68"/>
  <c r="H89" i="68"/>
  <c r="EJ89" i="68" s="1"/>
  <c r="C89" i="68"/>
  <c r="EK88" i="68"/>
  <c r="N88" i="68"/>
  <c r="M88" i="68"/>
  <c r="GQ88" i="68" s="1"/>
  <c r="K88" i="68"/>
  <c r="J88" i="68"/>
  <c r="I88" i="68"/>
  <c r="H88" i="68"/>
  <c r="EJ88" i="68" s="1"/>
  <c r="C88" i="68"/>
  <c r="EW87" i="68"/>
  <c r="EM87" i="68"/>
  <c r="EK87" i="68"/>
  <c r="N87" i="68"/>
  <c r="M87" i="68"/>
  <c r="GV87" i="68" s="1"/>
  <c r="K87" i="68"/>
  <c r="FB87" i="68" s="1"/>
  <c r="J87" i="68"/>
  <c r="I87" i="68"/>
  <c r="H87" i="68"/>
  <c r="EJ87" i="68" s="1"/>
  <c r="C87" i="68"/>
  <c r="FD86" i="68"/>
  <c r="EK86" i="68"/>
  <c r="N86" i="68"/>
  <c r="M86" i="68"/>
  <c r="GH86" i="68" s="1"/>
  <c r="K86" i="68"/>
  <c r="EW86" i="68" s="1"/>
  <c r="J86" i="68"/>
  <c r="I86" i="68"/>
  <c r="H86" i="68"/>
  <c r="EJ86" i="68" s="1"/>
  <c r="C86" i="68"/>
  <c r="EK85" i="68"/>
  <c r="N85" i="68"/>
  <c r="M85" i="68"/>
  <c r="GK85" i="68" s="1"/>
  <c r="K85" i="68"/>
  <c r="FD85" i="68" s="1"/>
  <c r="J85" i="68"/>
  <c r="I85" i="68"/>
  <c r="H85" i="68"/>
  <c r="EJ85" i="68" s="1"/>
  <c r="C85" i="68"/>
  <c r="EK84" i="68"/>
  <c r="N84" i="68"/>
  <c r="M84" i="68"/>
  <c r="K84" i="68"/>
  <c r="EU84" i="68" s="1"/>
  <c r="J84" i="68"/>
  <c r="I84" i="68"/>
  <c r="H84" i="68"/>
  <c r="EJ84" i="68" s="1"/>
  <c r="C84" i="68"/>
  <c r="EK83" i="68"/>
  <c r="N83" i="68"/>
  <c r="M83" i="68"/>
  <c r="GP83" i="68" s="1"/>
  <c r="K83" i="68"/>
  <c r="ET83" i="68" s="1"/>
  <c r="J83" i="68"/>
  <c r="I83" i="68"/>
  <c r="H83" i="68"/>
  <c r="EJ83" i="68" s="1"/>
  <c r="C83" i="68"/>
  <c r="EK82" i="68"/>
  <c r="N82" i="68"/>
  <c r="M82" i="68"/>
  <c r="GM82" i="68" s="1"/>
  <c r="K82" i="68"/>
  <c r="J82" i="68"/>
  <c r="I82" i="68"/>
  <c r="H82" i="68"/>
  <c r="EJ82" i="68" s="1"/>
  <c r="C82" i="68"/>
  <c r="FB81" i="68"/>
  <c r="EK81" i="68"/>
  <c r="N81" i="68"/>
  <c r="M81" i="68"/>
  <c r="GP81" i="68" s="1"/>
  <c r="K81" i="68"/>
  <c r="ET81" i="68" s="1"/>
  <c r="J81" i="68"/>
  <c r="I81" i="68"/>
  <c r="H81" i="68"/>
  <c r="EJ81" i="68" s="1"/>
  <c r="C81" i="68"/>
  <c r="EK80" i="68"/>
  <c r="N80" i="68"/>
  <c r="M80" i="68"/>
  <c r="GH80" i="68" s="1"/>
  <c r="K80" i="68"/>
  <c r="EY80" i="68" s="1"/>
  <c r="J80" i="68"/>
  <c r="I80" i="68"/>
  <c r="H80" i="68"/>
  <c r="EJ80" i="68" s="1"/>
  <c r="C80" i="68"/>
  <c r="EK79" i="68"/>
  <c r="N79" i="68"/>
  <c r="M79" i="68"/>
  <c r="GS79" i="68" s="1"/>
  <c r="K79" i="68"/>
  <c r="ET79" i="68" s="1"/>
  <c r="J79" i="68"/>
  <c r="I79" i="68"/>
  <c r="H79" i="68"/>
  <c r="EJ79" i="68" s="1"/>
  <c r="C79" i="68"/>
  <c r="EK78" i="68"/>
  <c r="N78" i="68"/>
  <c r="M78" i="68"/>
  <c r="GR78" i="68" s="1"/>
  <c r="K78" i="68"/>
  <c r="EP78" i="68" s="1"/>
  <c r="J78" i="68"/>
  <c r="I78" i="68"/>
  <c r="H78" i="68"/>
  <c r="EJ78" i="68" s="1"/>
  <c r="C78" i="68"/>
  <c r="EF77" i="68"/>
  <c r="EE77" i="68"/>
  <c r="ED77" i="68"/>
  <c r="EC77" i="68"/>
  <c r="EB77" i="68"/>
  <c r="EA77" i="68"/>
  <c r="DZ77" i="68"/>
  <c r="DY77" i="68"/>
  <c r="DX77" i="68"/>
  <c r="DW77" i="68"/>
  <c r="DV77" i="68"/>
  <c r="DU77" i="68"/>
  <c r="DT77" i="68"/>
  <c r="DS77" i="68"/>
  <c r="DR77" i="68"/>
  <c r="DQ77" i="68"/>
  <c r="DP77" i="68"/>
  <c r="DO77" i="68"/>
  <c r="DN77" i="68"/>
  <c r="DM77" i="68"/>
  <c r="DL77" i="68"/>
  <c r="DK77" i="68"/>
  <c r="DJ77" i="68"/>
  <c r="DI77" i="68"/>
  <c r="DH77" i="68"/>
  <c r="DG77" i="68"/>
  <c r="DF77" i="68"/>
  <c r="DE77" i="68"/>
  <c r="DD77" i="68"/>
  <c r="DC77" i="68"/>
  <c r="DB77" i="68"/>
  <c r="DA77" i="68"/>
  <c r="CZ77" i="68"/>
  <c r="CY77" i="68"/>
  <c r="CX77" i="68"/>
  <c r="CW77" i="68"/>
  <c r="CV77" i="68"/>
  <c r="CU77" i="68"/>
  <c r="CT77" i="68"/>
  <c r="CS77" i="68"/>
  <c r="F77" i="68"/>
  <c r="EF76" i="68"/>
  <c r="EE76" i="68"/>
  <c r="ED76" i="68"/>
  <c r="EC76" i="68"/>
  <c r="EB76" i="68"/>
  <c r="EA76" i="68"/>
  <c r="DZ76" i="68"/>
  <c r="DY76" i="68"/>
  <c r="DX76" i="68"/>
  <c r="DW76" i="68"/>
  <c r="DV76" i="68"/>
  <c r="DU76" i="68"/>
  <c r="DT76" i="68"/>
  <c r="DS76" i="68"/>
  <c r="DR76" i="68"/>
  <c r="DQ76" i="68"/>
  <c r="DP76" i="68"/>
  <c r="DO76" i="68"/>
  <c r="DN76" i="68"/>
  <c r="DM76" i="68"/>
  <c r="DL76" i="68"/>
  <c r="DK76" i="68"/>
  <c r="DJ76" i="68"/>
  <c r="DI76" i="68"/>
  <c r="DH76" i="68"/>
  <c r="DG76" i="68"/>
  <c r="DF76" i="68"/>
  <c r="DE76" i="68"/>
  <c r="DD76" i="68"/>
  <c r="DC76" i="68"/>
  <c r="DB76" i="68"/>
  <c r="DA76" i="68"/>
  <c r="CZ76" i="68"/>
  <c r="CY76" i="68"/>
  <c r="CX76" i="68"/>
  <c r="CW76" i="68"/>
  <c r="CV76" i="68"/>
  <c r="CU76" i="68"/>
  <c r="CT76" i="68"/>
  <c r="CS76" i="68"/>
  <c r="EF70" i="68"/>
  <c r="EE70" i="68"/>
  <c r="ED70" i="68"/>
  <c r="EC70" i="68"/>
  <c r="EB70" i="68"/>
  <c r="EA70" i="68"/>
  <c r="DZ70" i="68"/>
  <c r="DY70" i="68"/>
  <c r="DX70" i="68"/>
  <c r="DW70" i="68"/>
  <c r="DV70" i="68"/>
  <c r="DU70" i="68"/>
  <c r="DT70" i="68"/>
  <c r="DS70" i="68"/>
  <c r="DR70" i="68"/>
  <c r="DQ70" i="68"/>
  <c r="DP70" i="68"/>
  <c r="DO70" i="68"/>
  <c r="DN70" i="68"/>
  <c r="DM70" i="68"/>
  <c r="DL70" i="68"/>
  <c r="DK70" i="68"/>
  <c r="DJ70" i="68"/>
  <c r="DI70" i="68"/>
  <c r="DH70" i="68"/>
  <c r="DG70" i="68"/>
  <c r="DF70" i="68"/>
  <c r="DE70" i="68"/>
  <c r="DD70" i="68"/>
  <c r="DC70" i="68"/>
  <c r="DB70" i="68"/>
  <c r="DA70" i="68"/>
  <c r="CZ70" i="68"/>
  <c r="CY70" i="68"/>
  <c r="CX70" i="68"/>
  <c r="CW70" i="68"/>
  <c r="CV70" i="68"/>
  <c r="CU70" i="68"/>
  <c r="CT70" i="68"/>
  <c r="CS70" i="68"/>
  <c r="EF67" i="68"/>
  <c r="EE67" i="68"/>
  <c r="ED67" i="68"/>
  <c r="EC67" i="68"/>
  <c r="EB67" i="68"/>
  <c r="EA67" i="68"/>
  <c r="DZ67" i="68"/>
  <c r="DY67" i="68"/>
  <c r="DX67" i="68"/>
  <c r="DW67" i="68"/>
  <c r="DV67" i="68"/>
  <c r="DU67" i="68"/>
  <c r="DT67" i="68"/>
  <c r="DS67" i="68"/>
  <c r="DR67" i="68"/>
  <c r="DQ67" i="68"/>
  <c r="DP67" i="68"/>
  <c r="DO67" i="68"/>
  <c r="DN67" i="68"/>
  <c r="DM67" i="68"/>
  <c r="DL67" i="68"/>
  <c r="DK67" i="68"/>
  <c r="DJ67" i="68"/>
  <c r="DI67" i="68"/>
  <c r="DH67" i="68"/>
  <c r="DG67" i="68"/>
  <c r="DF67" i="68"/>
  <c r="DE67" i="68"/>
  <c r="DD67" i="68"/>
  <c r="DC67" i="68"/>
  <c r="DB67" i="68"/>
  <c r="DA67" i="68"/>
  <c r="CZ67" i="68"/>
  <c r="CY67" i="68"/>
  <c r="CX67" i="68"/>
  <c r="CW67" i="68"/>
  <c r="CV67" i="68"/>
  <c r="CU67" i="68"/>
  <c r="CT67" i="68"/>
  <c r="CS67" i="68"/>
  <c r="EF66" i="68"/>
  <c r="EE66" i="68"/>
  <c r="ED66" i="68"/>
  <c r="EC66" i="68"/>
  <c r="EB66" i="68"/>
  <c r="EA66" i="68"/>
  <c r="DZ66" i="68"/>
  <c r="DY66" i="68"/>
  <c r="DX66" i="68"/>
  <c r="DW66" i="68"/>
  <c r="DV66" i="68"/>
  <c r="DU66" i="68"/>
  <c r="DT66" i="68"/>
  <c r="DS66" i="68"/>
  <c r="DR66" i="68"/>
  <c r="DQ66" i="68"/>
  <c r="DP66" i="68"/>
  <c r="DO66" i="68"/>
  <c r="DN66" i="68"/>
  <c r="DM66" i="68"/>
  <c r="DL66" i="68"/>
  <c r="DK66" i="68"/>
  <c r="DJ66" i="68"/>
  <c r="DI66" i="68"/>
  <c r="DH66" i="68"/>
  <c r="DG66" i="68"/>
  <c r="DF66" i="68"/>
  <c r="DE66" i="68"/>
  <c r="DD66" i="68"/>
  <c r="DC66" i="68"/>
  <c r="DB66" i="68"/>
  <c r="DA66" i="68"/>
  <c r="CZ66" i="68"/>
  <c r="CY66" i="68"/>
  <c r="CX66" i="68"/>
  <c r="CW66" i="68"/>
  <c r="CV66" i="68"/>
  <c r="CU66" i="68"/>
  <c r="CT66" i="68"/>
  <c r="CS66" i="68"/>
  <c r="EF65" i="68"/>
  <c r="EE65" i="68"/>
  <c r="ED65" i="68"/>
  <c r="EC65" i="68"/>
  <c r="EB65" i="68"/>
  <c r="EA65" i="68"/>
  <c r="DZ65" i="68"/>
  <c r="DY65" i="68"/>
  <c r="DX65" i="68"/>
  <c r="DW65" i="68"/>
  <c r="DV65" i="68"/>
  <c r="DU65" i="68"/>
  <c r="DT65" i="68"/>
  <c r="DS65" i="68"/>
  <c r="DR65" i="68"/>
  <c r="DQ65" i="68"/>
  <c r="DP65" i="68"/>
  <c r="DO65" i="68"/>
  <c r="DN65" i="68"/>
  <c r="DM65" i="68"/>
  <c r="DL65" i="68"/>
  <c r="DK65" i="68"/>
  <c r="DJ65" i="68"/>
  <c r="DI65" i="68"/>
  <c r="DH65" i="68"/>
  <c r="DG65" i="68"/>
  <c r="DF65" i="68"/>
  <c r="DE65" i="68"/>
  <c r="DD65" i="68"/>
  <c r="DC65" i="68"/>
  <c r="DB65" i="68"/>
  <c r="DA65" i="68"/>
  <c r="CZ65" i="68"/>
  <c r="CY65" i="68"/>
  <c r="CX65" i="68"/>
  <c r="CW65" i="68"/>
  <c r="CV65" i="68"/>
  <c r="CU65" i="68"/>
  <c r="CT65" i="68"/>
  <c r="CS65" i="68"/>
  <c r="EF64" i="68"/>
  <c r="EE64" i="68"/>
  <c r="ED64" i="68"/>
  <c r="EC64" i="68"/>
  <c r="EB64" i="68"/>
  <c r="EA64" i="68"/>
  <c r="DZ64" i="68"/>
  <c r="DY64" i="68"/>
  <c r="DX64" i="68"/>
  <c r="DW64" i="68"/>
  <c r="DV64" i="68"/>
  <c r="DU64" i="68"/>
  <c r="DT64" i="68"/>
  <c r="DS64" i="68"/>
  <c r="DR64" i="68"/>
  <c r="DQ64" i="68"/>
  <c r="DP64" i="68"/>
  <c r="DO64" i="68"/>
  <c r="DN64" i="68"/>
  <c r="DM64" i="68"/>
  <c r="DL64" i="68"/>
  <c r="DK64" i="68"/>
  <c r="DJ64" i="68"/>
  <c r="DI64" i="68"/>
  <c r="DH64" i="68"/>
  <c r="DG64" i="68"/>
  <c r="DF64" i="68"/>
  <c r="DE64" i="68"/>
  <c r="DD64" i="68"/>
  <c r="DC64" i="68"/>
  <c r="DB64" i="68"/>
  <c r="DA64" i="68"/>
  <c r="CZ64" i="68"/>
  <c r="CY64" i="68"/>
  <c r="CX64" i="68"/>
  <c r="CW64" i="68"/>
  <c r="CV64" i="68"/>
  <c r="CU64" i="68"/>
  <c r="CT64" i="68"/>
  <c r="CS64" i="68"/>
  <c r="EF63" i="68"/>
  <c r="EE63" i="68"/>
  <c r="ED63" i="68"/>
  <c r="EC63" i="68"/>
  <c r="EB63" i="68"/>
  <c r="EA63" i="68"/>
  <c r="DZ63" i="68"/>
  <c r="DY63" i="68"/>
  <c r="DX63" i="68"/>
  <c r="DW63" i="68"/>
  <c r="DV63" i="68"/>
  <c r="DU63" i="68"/>
  <c r="DT63" i="68"/>
  <c r="DS63" i="68"/>
  <c r="DR63" i="68"/>
  <c r="DQ63" i="68"/>
  <c r="DP63" i="68"/>
  <c r="DO63" i="68"/>
  <c r="DN63" i="68"/>
  <c r="DM63" i="68"/>
  <c r="DL63" i="68"/>
  <c r="DK63" i="68"/>
  <c r="DJ63" i="68"/>
  <c r="DI63" i="68"/>
  <c r="DH63" i="68"/>
  <c r="DG63" i="68"/>
  <c r="DF63" i="68"/>
  <c r="DE63" i="68"/>
  <c r="DD63" i="68"/>
  <c r="DC63" i="68"/>
  <c r="DB63" i="68"/>
  <c r="DA63" i="68"/>
  <c r="CZ63" i="68"/>
  <c r="CY63" i="68"/>
  <c r="CX63" i="68"/>
  <c r="CW63" i="68"/>
  <c r="CV63" i="68"/>
  <c r="CU63" i="68"/>
  <c r="CT63" i="68"/>
  <c r="CS63" i="68"/>
  <c r="EF62" i="68"/>
  <c r="EE62" i="68"/>
  <c r="ED62" i="68"/>
  <c r="EC62" i="68"/>
  <c r="EB62" i="68"/>
  <c r="EA62" i="68"/>
  <c r="DZ62" i="68"/>
  <c r="DY62" i="68"/>
  <c r="DX62" i="68"/>
  <c r="DW62" i="68"/>
  <c r="DV62" i="68"/>
  <c r="DU62" i="68"/>
  <c r="DT62" i="68"/>
  <c r="DS62" i="68"/>
  <c r="DR62" i="68"/>
  <c r="DQ62" i="68"/>
  <c r="DP62" i="68"/>
  <c r="DO62" i="68"/>
  <c r="DN62" i="68"/>
  <c r="DM62" i="68"/>
  <c r="DL62" i="68"/>
  <c r="DK62" i="68"/>
  <c r="DJ62" i="68"/>
  <c r="DI62" i="68"/>
  <c r="DH62" i="68"/>
  <c r="DG62" i="68"/>
  <c r="DF62" i="68"/>
  <c r="DE62" i="68"/>
  <c r="DD62" i="68"/>
  <c r="DC62" i="68"/>
  <c r="DB62" i="68"/>
  <c r="DA62" i="68"/>
  <c r="CZ62" i="68"/>
  <c r="CY62" i="68"/>
  <c r="CX62" i="68"/>
  <c r="CW62" i="68"/>
  <c r="CV62" i="68"/>
  <c r="CU62" i="68"/>
  <c r="CT62" i="68"/>
  <c r="CS62" i="68"/>
  <c r="EF61" i="68"/>
  <c r="EE61" i="68"/>
  <c r="ED61" i="68"/>
  <c r="EC61" i="68"/>
  <c r="EB61" i="68"/>
  <c r="EA61" i="68"/>
  <c r="DZ61" i="68"/>
  <c r="DY61" i="68"/>
  <c r="DX61" i="68"/>
  <c r="DW61" i="68"/>
  <c r="DV61" i="68"/>
  <c r="DU61" i="68"/>
  <c r="DT61" i="68"/>
  <c r="DS61" i="68"/>
  <c r="DR61" i="68"/>
  <c r="DQ61" i="68"/>
  <c r="DP61" i="68"/>
  <c r="DO61" i="68"/>
  <c r="DN61" i="68"/>
  <c r="DM61" i="68"/>
  <c r="DL61" i="68"/>
  <c r="DK61" i="68"/>
  <c r="DJ61" i="68"/>
  <c r="DI61" i="68"/>
  <c r="DH61" i="68"/>
  <c r="DG61" i="68"/>
  <c r="DF61" i="68"/>
  <c r="DE61" i="68"/>
  <c r="DD61" i="68"/>
  <c r="DC61" i="68"/>
  <c r="DB61" i="68"/>
  <c r="DA61" i="68"/>
  <c r="CZ61" i="68"/>
  <c r="CY61" i="68"/>
  <c r="CX61" i="68"/>
  <c r="CW61" i="68"/>
  <c r="CV61" i="68"/>
  <c r="CU61" i="68"/>
  <c r="CT61" i="68"/>
  <c r="CS61" i="68"/>
  <c r="EF60" i="68"/>
  <c r="EE60" i="68"/>
  <c r="ED60" i="68"/>
  <c r="EC60" i="68"/>
  <c r="EB60" i="68"/>
  <c r="EA60" i="68"/>
  <c r="DZ60" i="68"/>
  <c r="DY60" i="68"/>
  <c r="DX60" i="68"/>
  <c r="DW60" i="68"/>
  <c r="DV60" i="68"/>
  <c r="DU60" i="68"/>
  <c r="DT60" i="68"/>
  <c r="DS60" i="68"/>
  <c r="DR60" i="68"/>
  <c r="DQ60" i="68"/>
  <c r="DP60" i="68"/>
  <c r="DO60" i="68"/>
  <c r="DN60" i="68"/>
  <c r="DM60" i="68"/>
  <c r="DL60" i="68"/>
  <c r="DK60" i="68"/>
  <c r="DJ60" i="68"/>
  <c r="DI60" i="68"/>
  <c r="DH60" i="68"/>
  <c r="DG60" i="68"/>
  <c r="DF60" i="68"/>
  <c r="DE60" i="68"/>
  <c r="DD60" i="68"/>
  <c r="DC60" i="68"/>
  <c r="DB60" i="68"/>
  <c r="DA60" i="68"/>
  <c r="CZ60" i="68"/>
  <c r="CY60" i="68"/>
  <c r="CX60" i="68"/>
  <c r="CW60" i="68"/>
  <c r="CV60" i="68"/>
  <c r="CU60" i="68"/>
  <c r="CT60" i="68"/>
  <c r="CS60" i="68"/>
  <c r="EF59" i="68"/>
  <c r="EE59" i="68"/>
  <c r="ED59" i="68"/>
  <c r="EC59" i="68"/>
  <c r="EB59" i="68"/>
  <c r="EA59" i="68"/>
  <c r="DZ59" i="68"/>
  <c r="DY59" i="68"/>
  <c r="DX59" i="68"/>
  <c r="DW59" i="68"/>
  <c r="DV59" i="68"/>
  <c r="DU59" i="68"/>
  <c r="DT59" i="68"/>
  <c r="DS59" i="68"/>
  <c r="DR59" i="68"/>
  <c r="DQ59" i="68"/>
  <c r="DP59" i="68"/>
  <c r="DO59" i="68"/>
  <c r="DN59" i="68"/>
  <c r="DM59" i="68"/>
  <c r="DL59" i="68"/>
  <c r="DK59" i="68"/>
  <c r="DJ59" i="68"/>
  <c r="DI59" i="68"/>
  <c r="DH59" i="68"/>
  <c r="DG59" i="68"/>
  <c r="DF59" i="68"/>
  <c r="DE59" i="68"/>
  <c r="DD59" i="68"/>
  <c r="DC59" i="68"/>
  <c r="DB59" i="68"/>
  <c r="DA59" i="68"/>
  <c r="CZ59" i="68"/>
  <c r="CY59" i="68"/>
  <c r="CX59" i="68"/>
  <c r="CW59" i="68"/>
  <c r="CV59" i="68"/>
  <c r="CU59" i="68"/>
  <c r="CT59" i="68"/>
  <c r="CS59" i="68"/>
  <c r="EF58" i="68"/>
  <c r="EE58" i="68"/>
  <c r="ED58" i="68"/>
  <c r="EC58" i="68"/>
  <c r="EB58" i="68"/>
  <c r="EA58" i="68"/>
  <c r="DZ58" i="68"/>
  <c r="DY58" i="68"/>
  <c r="DX58" i="68"/>
  <c r="DW58" i="68"/>
  <c r="DV58" i="68"/>
  <c r="DU58" i="68"/>
  <c r="DT58" i="68"/>
  <c r="DS58" i="68"/>
  <c r="DR58" i="68"/>
  <c r="DQ58" i="68"/>
  <c r="DP58" i="68"/>
  <c r="DO58" i="68"/>
  <c r="DN58" i="68"/>
  <c r="DM58" i="68"/>
  <c r="DL58" i="68"/>
  <c r="DK58" i="68"/>
  <c r="DJ58" i="68"/>
  <c r="DI58" i="68"/>
  <c r="DH58" i="68"/>
  <c r="DG58" i="68"/>
  <c r="DF58" i="68"/>
  <c r="DE58" i="68"/>
  <c r="DD58" i="68"/>
  <c r="DC58" i="68"/>
  <c r="DB58" i="68"/>
  <c r="DA58" i="68"/>
  <c r="CZ58" i="68"/>
  <c r="CY58" i="68"/>
  <c r="CX58" i="68"/>
  <c r="CW58" i="68"/>
  <c r="CV58" i="68"/>
  <c r="CU58" i="68"/>
  <c r="CT58" i="68"/>
  <c r="CS58" i="68"/>
  <c r="EF57" i="68"/>
  <c r="EE57" i="68"/>
  <c r="ED57" i="68"/>
  <c r="EC57" i="68"/>
  <c r="EB57" i="68"/>
  <c r="EA57" i="68"/>
  <c r="DZ57" i="68"/>
  <c r="DY57" i="68"/>
  <c r="DX57" i="68"/>
  <c r="DW57" i="68"/>
  <c r="DV57" i="68"/>
  <c r="DU57" i="68"/>
  <c r="DT57" i="68"/>
  <c r="DS57" i="68"/>
  <c r="DR57" i="68"/>
  <c r="DQ57" i="68"/>
  <c r="DP57" i="68"/>
  <c r="DO57" i="68"/>
  <c r="DN57" i="68"/>
  <c r="DM57" i="68"/>
  <c r="DL57" i="68"/>
  <c r="DK57" i="68"/>
  <c r="DJ57" i="68"/>
  <c r="DI57" i="68"/>
  <c r="DH57" i="68"/>
  <c r="DG57" i="68"/>
  <c r="DF57" i="68"/>
  <c r="DE57" i="68"/>
  <c r="DD57" i="68"/>
  <c r="DC57" i="68"/>
  <c r="DB57" i="68"/>
  <c r="DA57" i="68"/>
  <c r="CZ57" i="68"/>
  <c r="CY57" i="68"/>
  <c r="CX57" i="68"/>
  <c r="CW57" i="68"/>
  <c r="CV57" i="68"/>
  <c r="CU57" i="68"/>
  <c r="CT57" i="68"/>
  <c r="CS57" i="68"/>
  <c r="EF56" i="68"/>
  <c r="EE56" i="68"/>
  <c r="ED56" i="68"/>
  <c r="EC56" i="68"/>
  <c r="EB56" i="68"/>
  <c r="EA56" i="68"/>
  <c r="DZ56" i="68"/>
  <c r="DY56" i="68"/>
  <c r="DX56" i="68"/>
  <c r="DW56" i="68"/>
  <c r="DV56" i="68"/>
  <c r="DU56" i="68"/>
  <c r="DT56" i="68"/>
  <c r="DS56" i="68"/>
  <c r="DR56" i="68"/>
  <c r="DQ56" i="68"/>
  <c r="DP56" i="68"/>
  <c r="DO56" i="68"/>
  <c r="DN56" i="68"/>
  <c r="DM56" i="68"/>
  <c r="DL56" i="68"/>
  <c r="DK56" i="68"/>
  <c r="DJ56" i="68"/>
  <c r="DI56" i="68"/>
  <c r="DH56" i="68"/>
  <c r="DG56" i="68"/>
  <c r="DF56" i="68"/>
  <c r="DE56" i="68"/>
  <c r="DD56" i="68"/>
  <c r="DC56" i="68"/>
  <c r="DB56" i="68"/>
  <c r="DA56" i="68"/>
  <c r="CZ56" i="68"/>
  <c r="CY56" i="68"/>
  <c r="CX56" i="68"/>
  <c r="CW56" i="68"/>
  <c r="CV56" i="68"/>
  <c r="CU56" i="68"/>
  <c r="CT56" i="68"/>
  <c r="CS56" i="68"/>
  <c r="EF55" i="68"/>
  <c r="EE55" i="68"/>
  <c r="ED55" i="68"/>
  <c r="ED43" i="68" s="1"/>
  <c r="EC55" i="68"/>
  <c r="EB55" i="68"/>
  <c r="EA55" i="68"/>
  <c r="DZ55" i="68"/>
  <c r="DY55" i="68"/>
  <c r="DX55" i="68"/>
  <c r="DW55" i="68"/>
  <c r="DV55" i="68"/>
  <c r="DU55" i="68"/>
  <c r="DU43" i="68" s="1"/>
  <c r="DT55" i="68"/>
  <c r="DS55" i="68"/>
  <c r="DR55" i="68"/>
  <c r="DR43" i="68" s="1"/>
  <c r="DQ55" i="68"/>
  <c r="DP55" i="68"/>
  <c r="DO55" i="68"/>
  <c r="DN55" i="68"/>
  <c r="DM55" i="68"/>
  <c r="DL55" i="68"/>
  <c r="DK55" i="68"/>
  <c r="DJ55" i="68"/>
  <c r="DI55" i="68"/>
  <c r="DH55" i="68"/>
  <c r="DG55" i="68"/>
  <c r="DF55" i="68"/>
  <c r="DF43" i="68" s="1"/>
  <c r="DE55" i="68"/>
  <c r="DD55" i="68"/>
  <c r="DC55" i="68"/>
  <c r="DB55" i="68"/>
  <c r="DA55" i="68"/>
  <c r="CZ55" i="68"/>
  <c r="CY55" i="68"/>
  <c r="CX55" i="68"/>
  <c r="CW55" i="68"/>
  <c r="CW43" i="68" s="1"/>
  <c r="CV55" i="68"/>
  <c r="CU55" i="68"/>
  <c r="CT55" i="68"/>
  <c r="CT43" i="68" s="1"/>
  <c r="CS55" i="68"/>
  <c r="EF54" i="68"/>
  <c r="EE54" i="68"/>
  <c r="ED54" i="68"/>
  <c r="EC54" i="68"/>
  <c r="EC43" i="68" s="1"/>
  <c r="EB54" i="68"/>
  <c r="EA54" i="68"/>
  <c r="DZ54" i="68"/>
  <c r="DY54" i="68"/>
  <c r="DX54" i="68"/>
  <c r="DW54" i="68"/>
  <c r="DV54" i="68"/>
  <c r="DV43" i="68" s="1"/>
  <c r="DU54" i="68"/>
  <c r="DT54" i="68"/>
  <c r="DS54" i="68"/>
  <c r="DR54" i="68"/>
  <c r="DQ54" i="68"/>
  <c r="DP54" i="68"/>
  <c r="DO54" i="68"/>
  <c r="DN54" i="68"/>
  <c r="DM54" i="68"/>
  <c r="DL54" i="68"/>
  <c r="DK54" i="68"/>
  <c r="DK43" i="68" s="1"/>
  <c r="DJ54" i="68"/>
  <c r="DJ43" i="68" s="1"/>
  <c r="DI54" i="68"/>
  <c r="DH54" i="68"/>
  <c r="DG54" i="68"/>
  <c r="DF54" i="68"/>
  <c r="DE54" i="68"/>
  <c r="DE43" i="68" s="1"/>
  <c r="DD54" i="68"/>
  <c r="DC54" i="68"/>
  <c r="DB54" i="68"/>
  <c r="DA54" i="68"/>
  <c r="DA43" i="68" s="1"/>
  <c r="CZ54" i="68"/>
  <c r="CY54" i="68"/>
  <c r="CX54" i="68"/>
  <c r="CX43" i="68" s="1"/>
  <c r="CW54" i="68"/>
  <c r="CV54" i="68"/>
  <c r="CU54" i="68"/>
  <c r="CT54" i="68"/>
  <c r="CS54" i="68"/>
  <c r="EF53" i="68"/>
  <c r="EE53" i="68"/>
  <c r="ED53" i="68"/>
  <c r="EC53" i="68"/>
  <c r="EB53" i="68"/>
  <c r="EA53" i="68"/>
  <c r="DZ53" i="68"/>
  <c r="DY53" i="68"/>
  <c r="DX53" i="68"/>
  <c r="DW53" i="68"/>
  <c r="DV53" i="68"/>
  <c r="DU53" i="68"/>
  <c r="DT53" i="68"/>
  <c r="DS53" i="68"/>
  <c r="DR53" i="68"/>
  <c r="DQ53" i="68"/>
  <c r="DP53" i="68"/>
  <c r="DO53" i="68"/>
  <c r="DN53" i="68"/>
  <c r="DM53" i="68"/>
  <c r="DL53" i="68"/>
  <c r="DK53" i="68"/>
  <c r="DJ53" i="68"/>
  <c r="DI53" i="68"/>
  <c r="DH53" i="68"/>
  <c r="DG53" i="68"/>
  <c r="DF53" i="68"/>
  <c r="DE53" i="68"/>
  <c r="DD53" i="68"/>
  <c r="DC53" i="68"/>
  <c r="DB53" i="68"/>
  <c r="DA53" i="68"/>
  <c r="CZ53" i="68"/>
  <c r="CY53" i="68"/>
  <c r="CX53" i="68"/>
  <c r="CW53" i="68"/>
  <c r="CV53" i="68"/>
  <c r="CU53" i="68"/>
  <c r="CT53" i="68"/>
  <c r="CS53" i="68"/>
  <c r="EF52" i="68"/>
  <c r="EE52" i="68"/>
  <c r="ED52" i="68"/>
  <c r="EC52" i="68"/>
  <c r="EB52" i="68"/>
  <c r="EA52" i="68"/>
  <c r="DZ52" i="68"/>
  <c r="DY52" i="68"/>
  <c r="DX52" i="68"/>
  <c r="DW52" i="68"/>
  <c r="DV52" i="68"/>
  <c r="DU52" i="68"/>
  <c r="DT52" i="68"/>
  <c r="DS52" i="68"/>
  <c r="DR52" i="68"/>
  <c r="DQ52" i="68"/>
  <c r="DP52" i="68"/>
  <c r="DO52" i="68"/>
  <c r="DN52" i="68"/>
  <c r="DM52" i="68"/>
  <c r="DL52" i="68"/>
  <c r="DK52" i="68"/>
  <c r="DJ52" i="68"/>
  <c r="DI52" i="68"/>
  <c r="DH52" i="68"/>
  <c r="DG52" i="68"/>
  <c r="DF52" i="68"/>
  <c r="DE52" i="68"/>
  <c r="DD52" i="68"/>
  <c r="DC52" i="68"/>
  <c r="DB52" i="68"/>
  <c r="DA52" i="68"/>
  <c r="CZ52" i="68"/>
  <c r="CY52" i="68"/>
  <c r="CX52" i="68"/>
  <c r="CW52" i="68"/>
  <c r="CV52" i="68"/>
  <c r="CU52" i="68"/>
  <c r="CT52" i="68"/>
  <c r="CS52" i="68"/>
  <c r="EF51" i="68"/>
  <c r="EE51" i="68"/>
  <c r="ED51" i="68"/>
  <c r="EC51" i="68"/>
  <c r="EB51" i="68"/>
  <c r="EA51" i="68"/>
  <c r="DZ51" i="68"/>
  <c r="DY51" i="68"/>
  <c r="DX51" i="68"/>
  <c r="DW51" i="68"/>
  <c r="DV51" i="68"/>
  <c r="DU51" i="68"/>
  <c r="DT51" i="68"/>
  <c r="DS51" i="68"/>
  <c r="DR51" i="68"/>
  <c r="DQ51" i="68"/>
  <c r="DP51" i="68"/>
  <c r="DO51" i="68"/>
  <c r="DN51" i="68"/>
  <c r="DM51" i="68"/>
  <c r="DL51" i="68"/>
  <c r="DK51" i="68"/>
  <c r="DJ51" i="68"/>
  <c r="DI51" i="68"/>
  <c r="DH51" i="68"/>
  <c r="DG51" i="68"/>
  <c r="DF51" i="68"/>
  <c r="DE51" i="68"/>
  <c r="DD51" i="68"/>
  <c r="DC51" i="68"/>
  <c r="DB51" i="68"/>
  <c r="DA51" i="68"/>
  <c r="CZ51" i="68"/>
  <c r="CY51" i="68"/>
  <c r="CX51" i="68"/>
  <c r="CW51" i="68"/>
  <c r="CV51" i="68"/>
  <c r="CU51" i="68"/>
  <c r="CT51" i="68"/>
  <c r="CS51" i="68"/>
  <c r="EF50" i="68"/>
  <c r="EE50" i="68"/>
  <c r="ED50" i="68"/>
  <c r="EC50" i="68"/>
  <c r="EB50" i="68"/>
  <c r="EA50" i="68"/>
  <c r="DZ50" i="68"/>
  <c r="DY50" i="68"/>
  <c r="DX50" i="68"/>
  <c r="DW50" i="68"/>
  <c r="DV50" i="68"/>
  <c r="DU50" i="68"/>
  <c r="DT50" i="68"/>
  <c r="DS50" i="68"/>
  <c r="DR50" i="68"/>
  <c r="DQ50" i="68"/>
  <c r="DP50" i="68"/>
  <c r="DO50" i="68"/>
  <c r="DN50" i="68"/>
  <c r="DM50" i="68"/>
  <c r="DL50" i="68"/>
  <c r="DK50" i="68"/>
  <c r="DJ50" i="68"/>
  <c r="DI50" i="68"/>
  <c r="DH50" i="68"/>
  <c r="DG50" i="68"/>
  <c r="DF50" i="68"/>
  <c r="DE50" i="68"/>
  <c r="DD50" i="68"/>
  <c r="DC50" i="68"/>
  <c r="DB50" i="68"/>
  <c r="DA50" i="68"/>
  <c r="CZ50" i="68"/>
  <c r="CY50" i="68"/>
  <c r="CX50" i="68"/>
  <c r="CW50" i="68"/>
  <c r="CV50" i="68"/>
  <c r="CU50" i="68"/>
  <c r="CT50" i="68"/>
  <c r="CS50" i="68"/>
  <c r="EF49" i="68"/>
  <c r="EE49" i="68"/>
  <c r="ED49" i="68"/>
  <c r="ED41" i="68" s="1"/>
  <c r="EC49" i="68"/>
  <c r="EB49" i="68"/>
  <c r="EA49" i="68"/>
  <c r="DZ49" i="68"/>
  <c r="DY49" i="68"/>
  <c r="DX49" i="68"/>
  <c r="DW49" i="68"/>
  <c r="DV49" i="68"/>
  <c r="DU49" i="68"/>
  <c r="DT49" i="68"/>
  <c r="DS49" i="68"/>
  <c r="DR49" i="68"/>
  <c r="DR41" i="68" s="1"/>
  <c r="DQ49" i="68"/>
  <c r="DP49" i="68"/>
  <c r="DO49" i="68"/>
  <c r="DN49" i="68"/>
  <c r="DM49" i="68"/>
  <c r="DL49" i="68"/>
  <c r="DK49" i="68"/>
  <c r="DJ49" i="68"/>
  <c r="DI49" i="68"/>
  <c r="DH49" i="68"/>
  <c r="DG49" i="68"/>
  <c r="DF49" i="68"/>
  <c r="DF41" i="68" s="1"/>
  <c r="DE49" i="68"/>
  <c r="DD49" i="68"/>
  <c r="DC49" i="68"/>
  <c r="DB49" i="68"/>
  <c r="DA49" i="68"/>
  <c r="CZ49" i="68"/>
  <c r="CY49" i="68"/>
  <c r="CX49" i="68"/>
  <c r="CW49" i="68"/>
  <c r="CV49" i="68"/>
  <c r="CU49" i="68"/>
  <c r="CT49" i="68"/>
  <c r="CT41" i="68" s="1"/>
  <c r="CS49" i="68"/>
  <c r="EF48" i="68"/>
  <c r="EE48" i="68"/>
  <c r="ED48" i="68"/>
  <c r="EC48" i="68"/>
  <c r="EB48" i="68"/>
  <c r="EA48" i="68"/>
  <c r="DZ48" i="68"/>
  <c r="DY48" i="68"/>
  <c r="DX48" i="68"/>
  <c r="DW48" i="68"/>
  <c r="DV48" i="68"/>
  <c r="DV41" i="68" s="1"/>
  <c r="DU48" i="68"/>
  <c r="DT48" i="68"/>
  <c r="DS48" i="68"/>
  <c r="DR48" i="68"/>
  <c r="DQ48" i="68"/>
  <c r="DP48" i="68"/>
  <c r="DO48" i="68"/>
  <c r="DN48" i="68"/>
  <c r="DM48" i="68"/>
  <c r="DL48" i="68"/>
  <c r="DK48" i="68"/>
  <c r="DJ48" i="68"/>
  <c r="DJ41" i="68" s="1"/>
  <c r="DI48" i="68"/>
  <c r="DH48" i="68"/>
  <c r="DG48" i="68"/>
  <c r="DF48" i="68"/>
  <c r="DE48" i="68"/>
  <c r="DD48" i="68"/>
  <c r="DC48" i="68"/>
  <c r="DB48" i="68"/>
  <c r="DA48" i="68"/>
  <c r="CZ48" i="68"/>
  <c r="CY48" i="68"/>
  <c r="CX48" i="68"/>
  <c r="CX41" i="68" s="1"/>
  <c r="CW48" i="68"/>
  <c r="CV48" i="68"/>
  <c r="CU48" i="68"/>
  <c r="CT48" i="68"/>
  <c r="CS48" i="68"/>
  <c r="EF47" i="68"/>
  <c r="EE47" i="68"/>
  <c r="ED47" i="68"/>
  <c r="EC47" i="68"/>
  <c r="EB47" i="68"/>
  <c r="EA47" i="68"/>
  <c r="DZ47" i="68"/>
  <c r="DZ41" i="68" s="1"/>
  <c r="DY47" i="68"/>
  <c r="DX47" i="68"/>
  <c r="DW47" i="68"/>
  <c r="DV47" i="68"/>
  <c r="DU47" i="68"/>
  <c r="DT47" i="68"/>
  <c r="DS47" i="68"/>
  <c r="DR47" i="68"/>
  <c r="DQ47" i="68"/>
  <c r="DP47" i="68"/>
  <c r="DO47" i="68"/>
  <c r="DN47" i="68"/>
  <c r="DN41" i="68" s="1"/>
  <c r="DM47" i="68"/>
  <c r="DL47" i="68"/>
  <c r="DK47" i="68"/>
  <c r="DJ47" i="68"/>
  <c r="DI47" i="68"/>
  <c r="DH47" i="68"/>
  <c r="DG47" i="68"/>
  <c r="DF47" i="68"/>
  <c r="DE47" i="68"/>
  <c r="DD47" i="68"/>
  <c r="DC47" i="68"/>
  <c r="DB47" i="68"/>
  <c r="DB41" i="68" s="1"/>
  <c r="DA47" i="68"/>
  <c r="CZ47" i="68"/>
  <c r="CY47" i="68"/>
  <c r="CX47" i="68"/>
  <c r="CW47" i="68"/>
  <c r="CV47" i="68"/>
  <c r="CU47" i="68"/>
  <c r="CT47" i="68"/>
  <c r="CS47" i="68"/>
  <c r="BD47" i="68"/>
  <c r="O47" i="68"/>
  <c r="DQ43" i="68"/>
  <c r="DM43" i="68"/>
  <c r="DI43" i="68"/>
  <c r="CS43" i="68"/>
  <c r="EF42" i="68"/>
  <c r="EE42" i="68"/>
  <c r="ED42" i="68"/>
  <c r="EC42" i="68"/>
  <c r="EB42" i="68"/>
  <c r="EA42" i="68"/>
  <c r="DZ42" i="68"/>
  <c r="DY42" i="68"/>
  <c r="DX42" i="68"/>
  <c r="DW42" i="68"/>
  <c r="DV42" i="68"/>
  <c r="DU42" i="68"/>
  <c r="DT42" i="68"/>
  <c r="DS42" i="68"/>
  <c r="DR42" i="68"/>
  <c r="DQ42" i="68"/>
  <c r="DP42" i="68"/>
  <c r="DO42" i="68"/>
  <c r="DN42" i="68"/>
  <c r="DM42" i="68"/>
  <c r="DL42" i="68"/>
  <c r="DK42" i="68"/>
  <c r="DJ42" i="68"/>
  <c r="DI42" i="68"/>
  <c r="DH42" i="68"/>
  <c r="DG42" i="68"/>
  <c r="DF42" i="68"/>
  <c r="DE42" i="68"/>
  <c r="DD42" i="68"/>
  <c r="DC42" i="68"/>
  <c r="DB42" i="68"/>
  <c r="DA42" i="68"/>
  <c r="CZ42" i="68"/>
  <c r="CY42" i="68"/>
  <c r="CX42" i="68"/>
  <c r="CW42" i="68"/>
  <c r="CV42" i="68"/>
  <c r="CU42" i="68"/>
  <c r="CT42" i="68"/>
  <c r="CS42" i="68"/>
  <c r="EF40" i="68"/>
  <c r="EE40" i="68"/>
  <c r="ED40" i="68"/>
  <c r="EC40" i="68"/>
  <c r="EB40" i="68"/>
  <c r="EA40" i="68"/>
  <c r="DZ40" i="68"/>
  <c r="DY40" i="68"/>
  <c r="DX40" i="68"/>
  <c r="DW40" i="68"/>
  <c r="DV40" i="68"/>
  <c r="DU40" i="68"/>
  <c r="DT40" i="68"/>
  <c r="DS40" i="68"/>
  <c r="DR40" i="68"/>
  <c r="DQ40" i="68"/>
  <c r="DP40" i="68"/>
  <c r="DO40" i="68"/>
  <c r="DN40" i="68"/>
  <c r="DM40" i="68"/>
  <c r="DL40" i="68"/>
  <c r="DK40" i="68"/>
  <c r="DJ40" i="68"/>
  <c r="DI40" i="68"/>
  <c r="DH40" i="68"/>
  <c r="DG40" i="68"/>
  <c r="DF40" i="68"/>
  <c r="DE40" i="68"/>
  <c r="DD40" i="68"/>
  <c r="DC40" i="68"/>
  <c r="DB40" i="68"/>
  <c r="DA40" i="68"/>
  <c r="CZ40" i="68"/>
  <c r="CY40" i="68"/>
  <c r="CX40" i="68"/>
  <c r="CW40" i="68"/>
  <c r="CV40" i="68"/>
  <c r="CU40" i="68"/>
  <c r="CT40" i="68"/>
  <c r="CS40" i="68"/>
  <c r="EK39" i="68"/>
  <c r="EG39" i="68"/>
  <c r="N39" i="68"/>
  <c r="M39" i="68"/>
  <c r="HL39" i="68" s="1"/>
  <c r="L39" i="68"/>
  <c r="FP39" i="68" s="1"/>
  <c r="K39" i="68"/>
  <c r="FG39" i="68" s="1"/>
  <c r="J39" i="68"/>
  <c r="H39" i="68"/>
  <c r="EJ39" i="68" s="1"/>
  <c r="D39" i="68"/>
  <c r="EK38" i="68"/>
  <c r="EG38" i="68"/>
  <c r="N38" i="68"/>
  <c r="M38" i="68"/>
  <c r="HM38" i="68" s="1"/>
  <c r="L38" i="68"/>
  <c r="FQ38" i="68" s="1"/>
  <c r="K38" i="68"/>
  <c r="FG38" i="68" s="1"/>
  <c r="J38" i="68"/>
  <c r="H38" i="68"/>
  <c r="EJ38" i="68" s="1"/>
  <c r="D38" i="68"/>
  <c r="EK37" i="68"/>
  <c r="N37" i="68"/>
  <c r="M37" i="68"/>
  <c r="GB37" i="68" s="1"/>
  <c r="K37" i="68"/>
  <c r="J37" i="68"/>
  <c r="I37" i="68"/>
  <c r="H37" i="68"/>
  <c r="EJ37" i="68" s="1"/>
  <c r="C37" i="68"/>
  <c r="EK36" i="68"/>
  <c r="N36" i="68"/>
  <c r="M36" i="68"/>
  <c r="GQ36" i="68" s="1"/>
  <c r="K36" i="68"/>
  <c r="EO36" i="68" s="1"/>
  <c r="J36" i="68"/>
  <c r="I36" i="68"/>
  <c r="H36" i="68"/>
  <c r="EJ36" i="68" s="1"/>
  <c r="C36" i="68"/>
  <c r="EK35" i="68"/>
  <c r="N35" i="68"/>
  <c r="M35" i="68"/>
  <c r="GL35" i="68" s="1"/>
  <c r="K35" i="68"/>
  <c r="EY35" i="68" s="1"/>
  <c r="J35" i="68"/>
  <c r="I35" i="68"/>
  <c r="H35" i="68"/>
  <c r="EJ35" i="68" s="1"/>
  <c r="C35" i="68"/>
  <c r="EQ34" i="68"/>
  <c r="EK34" i="68"/>
  <c r="N34" i="68"/>
  <c r="M34" i="68"/>
  <c r="GR34" i="68" s="1"/>
  <c r="K34" i="68"/>
  <c r="EZ34" i="68" s="1"/>
  <c r="J34" i="68"/>
  <c r="I34" i="68"/>
  <c r="H34" i="68"/>
  <c r="EJ34" i="68" s="1"/>
  <c r="C34" i="68"/>
  <c r="EK33" i="68"/>
  <c r="N33" i="68"/>
  <c r="M33" i="68"/>
  <c r="GW33" i="68" s="1"/>
  <c r="K33" i="68"/>
  <c r="J33" i="68"/>
  <c r="I33" i="68"/>
  <c r="H33" i="68"/>
  <c r="EJ33" i="68" s="1"/>
  <c r="C33" i="68"/>
  <c r="EO32" i="68"/>
  <c r="EK32" i="68"/>
  <c r="N32" i="68"/>
  <c r="M32" i="68"/>
  <c r="GP32" i="68" s="1"/>
  <c r="K32" i="68"/>
  <c r="EX32" i="68" s="1"/>
  <c r="J32" i="68"/>
  <c r="I32" i="68"/>
  <c r="H32" i="68"/>
  <c r="EJ32" i="68" s="1"/>
  <c r="C32" i="68"/>
  <c r="EK31" i="68"/>
  <c r="N31" i="68"/>
  <c r="M31" i="68"/>
  <c r="GU31" i="68" s="1"/>
  <c r="K31" i="68"/>
  <c r="J31" i="68"/>
  <c r="I31" i="68"/>
  <c r="H31" i="68"/>
  <c r="EJ31" i="68" s="1"/>
  <c r="C31" i="68"/>
  <c r="GW30" i="68"/>
  <c r="EK30" i="68"/>
  <c r="N30" i="68"/>
  <c r="M30" i="68"/>
  <c r="GN30" i="68" s="1"/>
  <c r="K30" i="68"/>
  <c r="FA30" i="68" s="1"/>
  <c r="J30" i="68"/>
  <c r="I30" i="68"/>
  <c r="H30" i="68"/>
  <c r="EJ30" i="68" s="1"/>
  <c r="C30" i="68"/>
  <c r="EK29" i="68"/>
  <c r="N29" i="68"/>
  <c r="M29" i="68"/>
  <c r="GS29" i="68" s="1"/>
  <c r="K29" i="68"/>
  <c r="FA29" i="68" s="1"/>
  <c r="J29" i="68"/>
  <c r="I29" i="68"/>
  <c r="H29" i="68"/>
  <c r="EJ29" i="68" s="1"/>
  <c r="C29" i="68"/>
  <c r="EK28" i="68"/>
  <c r="N28" i="68"/>
  <c r="M28" i="68"/>
  <c r="GA28" i="68" s="1"/>
  <c r="K28" i="68"/>
  <c r="ET28" i="68" s="1"/>
  <c r="J28" i="68"/>
  <c r="I28" i="68"/>
  <c r="H28" i="68"/>
  <c r="EJ28" i="68" s="1"/>
  <c r="C28" i="68"/>
  <c r="EP27" i="68"/>
  <c r="EK27" i="68"/>
  <c r="N27" i="68"/>
  <c r="M27" i="68"/>
  <c r="GQ27" i="68" s="1"/>
  <c r="K27" i="68"/>
  <c r="EY27" i="68" s="1"/>
  <c r="J27" i="68"/>
  <c r="I27" i="68"/>
  <c r="H27" i="68"/>
  <c r="EJ27" i="68" s="1"/>
  <c r="C27" i="68"/>
  <c r="EK26" i="68"/>
  <c r="N26" i="68"/>
  <c r="M26" i="68"/>
  <c r="GA26" i="68" s="1"/>
  <c r="K26" i="68"/>
  <c r="FD26" i="68" s="1"/>
  <c r="J26" i="68"/>
  <c r="I26" i="68"/>
  <c r="H26" i="68"/>
  <c r="EJ26" i="68" s="1"/>
  <c r="C26" i="68"/>
  <c r="EK25" i="68"/>
  <c r="N25" i="68"/>
  <c r="M25" i="68"/>
  <c r="GO25" i="68" s="1"/>
  <c r="K25" i="68"/>
  <c r="FB25" i="68" s="1"/>
  <c r="J25" i="68"/>
  <c r="I25" i="68"/>
  <c r="H25" i="68"/>
  <c r="EJ25" i="68" s="1"/>
  <c r="C25" i="68"/>
  <c r="EK24" i="68"/>
  <c r="N24" i="68"/>
  <c r="M24" i="68"/>
  <c r="GI24" i="68" s="1"/>
  <c r="K24" i="68"/>
  <c r="FB24" i="68" s="1"/>
  <c r="J24" i="68"/>
  <c r="I24" i="68"/>
  <c r="H24" i="68"/>
  <c r="EJ24" i="68" s="1"/>
  <c r="C24" i="68"/>
  <c r="EK23" i="68"/>
  <c r="N23" i="68"/>
  <c r="M23" i="68"/>
  <c r="GM23" i="68" s="1"/>
  <c r="K23" i="68"/>
  <c r="FD23" i="68" s="1"/>
  <c r="J23" i="68"/>
  <c r="I23" i="68"/>
  <c r="H23" i="68"/>
  <c r="EJ23" i="68" s="1"/>
  <c r="C23" i="68"/>
  <c r="EK22" i="68"/>
  <c r="N22" i="68"/>
  <c r="M22" i="68"/>
  <c r="GV22" i="68" s="1"/>
  <c r="K22" i="68"/>
  <c r="EP22" i="68" s="1"/>
  <c r="J22" i="68"/>
  <c r="T22" i="68" s="1"/>
  <c r="I22" i="68"/>
  <c r="H22" i="68"/>
  <c r="EJ22" i="68" s="1"/>
  <c r="C22" i="68"/>
  <c r="GH21" i="68"/>
  <c r="EK21" i="68"/>
  <c r="N21" i="68"/>
  <c r="M21" i="68"/>
  <c r="GP21" i="68" s="1"/>
  <c r="K21" i="68"/>
  <c r="EX21" i="68" s="1"/>
  <c r="J21" i="68"/>
  <c r="I21" i="68"/>
  <c r="H21" i="68"/>
  <c r="EJ21" i="68" s="1"/>
  <c r="C21" i="68"/>
  <c r="EK20" i="68"/>
  <c r="N20" i="68"/>
  <c r="M20" i="68"/>
  <c r="GU20" i="68" s="1"/>
  <c r="K20" i="68"/>
  <c r="FC20" i="68" s="1"/>
  <c r="J20" i="68"/>
  <c r="I20" i="68"/>
  <c r="H20" i="68"/>
  <c r="EJ20" i="68" s="1"/>
  <c r="C20" i="68"/>
  <c r="EK19" i="68"/>
  <c r="N19" i="68"/>
  <c r="M19" i="68"/>
  <c r="GN19" i="68" s="1"/>
  <c r="K19" i="68"/>
  <c r="EV19" i="68" s="1"/>
  <c r="J19" i="68"/>
  <c r="I19" i="68"/>
  <c r="H19" i="68"/>
  <c r="EJ19" i="68" s="1"/>
  <c r="C19" i="68"/>
  <c r="C11" i="68"/>
  <c r="D6" i="68"/>
  <c r="EI2" i="68"/>
  <c r="DU150" i="67"/>
  <c r="DU132" i="67"/>
  <c r="EF127" i="67"/>
  <c r="EE127" i="67"/>
  <c r="ED127" i="67"/>
  <c r="EC127" i="67"/>
  <c r="EB127" i="67"/>
  <c r="EA127" i="67"/>
  <c r="DZ127" i="67"/>
  <c r="DY127" i="67"/>
  <c r="DX127" i="67"/>
  <c r="DW127" i="67"/>
  <c r="DV127" i="67"/>
  <c r="DU127" i="67"/>
  <c r="DT127" i="67"/>
  <c r="DS127" i="67"/>
  <c r="DR127" i="67"/>
  <c r="DQ127" i="67"/>
  <c r="DP127" i="67"/>
  <c r="DO127" i="67"/>
  <c r="DN127" i="67"/>
  <c r="DM127" i="67"/>
  <c r="DL127" i="67"/>
  <c r="DK127" i="67"/>
  <c r="DJ127" i="67"/>
  <c r="DI127" i="67"/>
  <c r="DH127" i="67"/>
  <c r="DG127" i="67"/>
  <c r="DF127" i="67"/>
  <c r="DE127" i="67"/>
  <c r="DD127" i="67"/>
  <c r="DC127" i="67"/>
  <c r="DB127" i="67"/>
  <c r="DA127" i="67"/>
  <c r="CZ127" i="67"/>
  <c r="CY127" i="67"/>
  <c r="CX127" i="67"/>
  <c r="CW127" i="67"/>
  <c r="CV127" i="67"/>
  <c r="CU127" i="67"/>
  <c r="CT127" i="67"/>
  <c r="CS127" i="67"/>
  <c r="EF126" i="67"/>
  <c r="EE126" i="67"/>
  <c r="ED126" i="67"/>
  <c r="EC126" i="67"/>
  <c r="EB126" i="67"/>
  <c r="EA126" i="67"/>
  <c r="DZ126" i="67"/>
  <c r="DY126" i="67"/>
  <c r="DX126" i="67"/>
  <c r="DW126" i="67"/>
  <c r="DV126" i="67"/>
  <c r="DU126" i="67"/>
  <c r="DT126" i="67"/>
  <c r="DS126" i="67"/>
  <c r="DR126" i="67"/>
  <c r="DQ126" i="67"/>
  <c r="DP126" i="67"/>
  <c r="DO126" i="67"/>
  <c r="DN126" i="67"/>
  <c r="DM126" i="67"/>
  <c r="DL126" i="67"/>
  <c r="DK126" i="67"/>
  <c r="DJ126" i="67"/>
  <c r="DI126" i="67"/>
  <c r="DH126" i="67"/>
  <c r="DG126" i="67"/>
  <c r="DF126" i="67"/>
  <c r="DE126" i="67"/>
  <c r="DD126" i="67"/>
  <c r="DC126" i="67"/>
  <c r="DB126" i="67"/>
  <c r="DA126" i="67"/>
  <c r="CZ126" i="67"/>
  <c r="CY126" i="67"/>
  <c r="CX126" i="67"/>
  <c r="CW126" i="67"/>
  <c r="CV126" i="67"/>
  <c r="CU126" i="67"/>
  <c r="CT126" i="67"/>
  <c r="CS126" i="67"/>
  <c r="EK121" i="67"/>
  <c r="EG121" i="67"/>
  <c r="N121" i="67"/>
  <c r="M121" i="67"/>
  <c r="HG121" i="67" s="1"/>
  <c r="L121" i="67"/>
  <c r="FT121" i="67" s="1"/>
  <c r="K121" i="67"/>
  <c r="FG121" i="67" s="1"/>
  <c r="J121" i="67"/>
  <c r="H121" i="67"/>
  <c r="EJ121" i="67" s="1"/>
  <c r="D121" i="67"/>
  <c r="EK120" i="67"/>
  <c r="EG120" i="67"/>
  <c r="N120" i="67"/>
  <c r="M120" i="67"/>
  <c r="HE120" i="67" s="1"/>
  <c r="L120" i="67"/>
  <c r="FR120" i="67" s="1"/>
  <c r="K120" i="67"/>
  <c r="FG120" i="67" s="1"/>
  <c r="J120" i="67"/>
  <c r="H120" i="67"/>
  <c r="EJ120" i="67" s="1"/>
  <c r="D120" i="67"/>
  <c r="EK119" i="67"/>
  <c r="EG119" i="67"/>
  <c r="N119" i="67"/>
  <c r="M119" i="67"/>
  <c r="HO119" i="67" s="1"/>
  <c r="L119" i="67"/>
  <c r="FP119" i="67" s="1"/>
  <c r="K119" i="67"/>
  <c r="FG119" i="67" s="1"/>
  <c r="J119" i="67"/>
  <c r="H119" i="67"/>
  <c r="EJ119" i="67" s="1"/>
  <c r="D119" i="67"/>
  <c r="EK118" i="67"/>
  <c r="EG118" i="67"/>
  <c r="N118" i="67"/>
  <c r="M118" i="67"/>
  <c r="L118" i="67"/>
  <c r="FN118" i="67" s="1"/>
  <c r="K118" i="67"/>
  <c r="FG118" i="67" s="1"/>
  <c r="J118" i="67"/>
  <c r="H118" i="67"/>
  <c r="EJ118" i="67" s="1"/>
  <c r="D118" i="67"/>
  <c r="EK117" i="67"/>
  <c r="EG117" i="67"/>
  <c r="N117" i="67"/>
  <c r="M117" i="67"/>
  <c r="GZ117" i="67" s="1"/>
  <c r="L117" i="67"/>
  <c r="K117" i="67"/>
  <c r="FG117" i="67" s="1"/>
  <c r="J117" i="67"/>
  <c r="H117" i="67"/>
  <c r="EJ117" i="67" s="1"/>
  <c r="D117" i="67"/>
  <c r="GJ116" i="67"/>
  <c r="EK116" i="67"/>
  <c r="N116" i="67"/>
  <c r="M116" i="67"/>
  <c r="GQ116" i="67" s="1"/>
  <c r="K116" i="67"/>
  <c r="EY116" i="67" s="1"/>
  <c r="J116" i="67"/>
  <c r="I116" i="67"/>
  <c r="H116" i="67"/>
  <c r="EJ116" i="67" s="1"/>
  <c r="C116" i="67"/>
  <c r="EK115" i="67"/>
  <c r="N115" i="67"/>
  <c r="M115" i="67"/>
  <c r="GS115" i="67" s="1"/>
  <c r="K115" i="67"/>
  <c r="EW115" i="67" s="1"/>
  <c r="J115" i="67"/>
  <c r="I115" i="67"/>
  <c r="H115" i="67"/>
  <c r="EJ115" i="67" s="1"/>
  <c r="C115" i="67"/>
  <c r="EK114" i="67"/>
  <c r="N114" i="67"/>
  <c r="M114" i="67"/>
  <c r="GT114" i="67" s="1"/>
  <c r="K114" i="67"/>
  <c r="FB114" i="67" s="1"/>
  <c r="J114" i="67"/>
  <c r="I114" i="67"/>
  <c r="H114" i="67"/>
  <c r="EJ114" i="67" s="1"/>
  <c r="C114" i="67"/>
  <c r="EK113" i="67"/>
  <c r="N113" i="67"/>
  <c r="M113" i="67"/>
  <c r="GM113" i="67" s="1"/>
  <c r="K113" i="67"/>
  <c r="EU113" i="67" s="1"/>
  <c r="J113" i="67"/>
  <c r="I113" i="67"/>
  <c r="H113" i="67"/>
  <c r="EJ113" i="67" s="1"/>
  <c r="C113" i="67"/>
  <c r="EK112" i="67"/>
  <c r="N112" i="67"/>
  <c r="M112" i="67"/>
  <c r="GR112" i="67" s="1"/>
  <c r="K112" i="67"/>
  <c r="EZ112" i="67" s="1"/>
  <c r="J112" i="67"/>
  <c r="I112" i="67"/>
  <c r="H112" i="67"/>
  <c r="EJ112" i="67" s="1"/>
  <c r="C112" i="67"/>
  <c r="EK111" i="67"/>
  <c r="N111" i="67"/>
  <c r="M111" i="67"/>
  <c r="GM111" i="67" s="1"/>
  <c r="K111" i="67"/>
  <c r="EU111" i="67" s="1"/>
  <c r="J111" i="67"/>
  <c r="I111" i="67"/>
  <c r="H111" i="67"/>
  <c r="EJ111" i="67" s="1"/>
  <c r="C111" i="67"/>
  <c r="EK110" i="67"/>
  <c r="N110" i="67"/>
  <c r="M110" i="67"/>
  <c r="GP110" i="67" s="1"/>
  <c r="K110" i="67"/>
  <c r="EX110" i="67" s="1"/>
  <c r="J110" i="67"/>
  <c r="I110" i="67"/>
  <c r="H110" i="67"/>
  <c r="EJ110" i="67" s="1"/>
  <c r="C110" i="67"/>
  <c r="ET109" i="67"/>
  <c r="EK109" i="67"/>
  <c r="N109" i="67"/>
  <c r="M109" i="67"/>
  <c r="GV109" i="67" s="1"/>
  <c r="K109" i="67"/>
  <c r="FD109" i="67" s="1"/>
  <c r="J109" i="67"/>
  <c r="I109" i="67"/>
  <c r="H109" i="67"/>
  <c r="EJ109" i="67" s="1"/>
  <c r="C109" i="67"/>
  <c r="EK108" i="67"/>
  <c r="N108" i="67"/>
  <c r="M108" i="67"/>
  <c r="GN108" i="67" s="1"/>
  <c r="K108" i="67"/>
  <c r="EV108" i="67" s="1"/>
  <c r="J108" i="67"/>
  <c r="I108" i="67"/>
  <c r="H108" i="67"/>
  <c r="EJ108" i="67" s="1"/>
  <c r="C108" i="67"/>
  <c r="EK107" i="67"/>
  <c r="N107" i="67"/>
  <c r="M107" i="67"/>
  <c r="K107" i="67"/>
  <c r="ES107" i="67" s="1"/>
  <c r="J107" i="67"/>
  <c r="I107" i="67"/>
  <c r="H107" i="67"/>
  <c r="EJ107" i="67" s="1"/>
  <c r="C107" i="67"/>
  <c r="EK106" i="67"/>
  <c r="N106" i="67"/>
  <c r="M106" i="67"/>
  <c r="GL106" i="67" s="1"/>
  <c r="K106" i="67"/>
  <c r="FA106" i="67" s="1"/>
  <c r="J106" i="67"/>
  <c r="I106" i="67"/>
  <c r="H106" i="67"/>
  <c r="EJ106" i="67" s="1"/>
  <c r="C106" i="67"/>
  <c r="EK105" i="67"/>
  <c r="N105" i="67"/>
  <c r="M105" i="67"/>
  <c r="K105" i="67"/>
  <c r="J105" i="67"/>
  <c r="I105" i="67"/>
  <c r="H105" i="67"/>
  <c r="EJ105" i="67" s="1"/>
  <c r="C105" i="67"/>
  <c r="EK104" i="67"/>
  <c r="N104" i="67"/>
  <c r="M104" i="67"/>
  <c r="GQ104" i="67" s="1"/>
  <c r="K104" i="67"/>
  <c r="J104" i="67"/>
  <c r="I104" i="67"/>
  <c r="H104" i="67"/>
  <c r="EJ104" i="67" s="1"/>
  <c r="C104" i="67"/>
  <c r="EK103" i="67"/>
  <c r="N103" i="67"/>
  <c r="M103" i="67"/>
  <c r="GV103" i="67" s="1"/>
  <c r="K103" i="67"/>
  <c r="FD103" i="67" s="1"/>
  <c r="J103" i="67"/>
  <c r="I103" i="67"/>
  <c r="H103" i="67"/>
  <c r="EJ103" i="67" s="1"/>
  <c r="C103" i="67"/>
  <c r="EK102" i="67"/>
  <c r="N102" i="67"/>
  <c r="M102" i="67"/>
  <c r="GO102" i="67" s="1"/>
  <c r="K102" i="67"/>
  <c r="EW102" i="67" s="1"/>
  <c r="J102" i="67"/>
  <c r="I102" i="67"/>
  <c r="H102" i="67"/>
  <c r="EJ102" i="67" s="1"/>
  <c r="C102" i="67"/>
  <c r="EK101" i="67"/>
  <c r="N101" i="67"/>
  <c r="M101" i="67"/>
  <c r="K101" i="67"/>
  <c r="ET101" i="67" s="1"/>
  <c r="J101" i="67"/>
  <c r="I101" i="67"/>
  <c r="H101" i="67"/>
  <c r="EJ101" i="67" s="1"/>
  <c r="C101" i="67"/>
  <c r="EK100" i="67"/>
  <c r="N100" i="67"/>
  <c r="M100" i="67"/>
  <c r="GN100" i="67" s="1"/>
  <c r="K100" i="67"/>
  <c r="EW100" i="67" s="1"/>
  <c r="J100" i="67"/>
  <c r="I100" i="67"/>
  <c r="H100" i="67"/>
  <c r="EJ100" i="67" s="1"/>
  <c r="C100" i="67"/>
  <c r="EK99" i="67"/>
  <c r="N99" i="67"/>
  <c r="M99" i="67"/>
  <c r="GV99" i="67" s="1"/>
  <c r="K99" i="67"/>
  <c r="FD99" i="67" s="1"/>
  <c r="J99" i="67"/>
  <c r="I99" i="67"/>
  <c r="H99" i="67"/>
  <c r="EJ99" i="67" s="1"/>
  <c r="C99" i="67"/>
  <c r="EK98" i="67"/>
  <c r="N98" i="67"/>
  <c r="M98" i="67"/>
  <c r="GP98" i="67" s="1"/>
  <c r="K98" i="67"/>
  <c r="EW98" i="67" s="1"/>
  <c r="J98" i="67"/>
  <c r="I98" i="67"/>
  <c r="H98" i="67"/>
  <c r="EJ98" i="67" s="1"/>
  <c r="C98" i="67"/>
  <c r="EZ97" i="67"/>
  <c r="EK97" i="67"/>
  <c r="N97" i="67"/>
  <c r="M97" i="67"/>
  <c r="GT97" i="67" s="1"/>
  <c r="K97" i="67"/>
  <c r="FB97" i="67" s="1"/>
  <c r="J97" i="67"/>
  <c r="I97" i="67"/>
  <c r="H97" i="67"/>
  <c r="EJ97" i="67" s="1"/>
  <c r="C97" i="67"/>
  <c r="EK96" i="67"/>
  <c r="N96" i="67"/>
  <c r="M96" i="67"/>
  <c r="GT96" i="67" s="1"/>
  <c r="K96" i="67"/>
  <c r="EU96" i="67" s="1"/>
  <c r="J96" i="67"/>
  <c r="I96" i="67"/>
  <c r="H96" i="67"/>
  <c r="EJ96" i="67" s="1"/>
  <c r="C96" i="67"/>
  <c r="EK95" i="67"/>
  <c r="N95" i="67"/>
  <c r="M95" i="67"/>
  <c r="K95" i="67"/>
  <c r="EZ95" i="67" s="1"/>
  <c r="J95" i="67"/>
  <c r="I95" i="67"/>
  <c r="H95" i="67"/>
  <c r="EJ95" i="67" s="1"/>
  <c r="C95" i="67"/>
  <c r="EK94" i="67"/>
  <c r="N94" i="67"/>
  <c r="M94" i="67"/>
  <c r="K94" i="67"/>
  <c r="FA94" i="67" s="1"/>
  <c r="J94" i="67"/>
  <c r="I94" i="67"/>
  <c r="H94" i="67"/>
  <c r="EJ94" i="67" s="1"/>
  <c r="C94" i="67"/>
  <c r="ET93" i="67"/>
  <c r="EK93" i="67"/>
  <c r="N93" i="67"/>
  <c r="M93" i="67"/>
  <c r="GP93" i="67" s="1"/>
  <c r="K93" i="67"/>
  <c r="FB93" i="67" s="1"/>
  <c r="J93" i="67"/>
  <c r="I93" i="67"/>
  <c r="H93" i="67"/>
  <c r="EJ93" i="67" s="1"/>
  <c r="C93" i="67"/>
  <c r="EK92" i="67"/>
  <c r="N92" i="67"/>
  <c r="M92" i="67"/>
  <c r="GW92" i="67" s="1"/>
  <c r="K92" i="67"/>
  <c r="EU92" i="67" s="1"/>
  <c r="J92" i="67"/>
  <c r="I92" i="67"/>
  <c r="H92" i="67"/>
  <c r="EJ92" i="67" s="1"/>
  <c r="C92" i="67"/>
  <c r="EK91" i="67"/>
  <c r="N91" i="67"/>
  <c r="M91" i="67"/>
  <c r="GX91" i="67" s="1"/>
  <c r="K91" i="67"/>
  <c r="J91" i="67"/>
  <c r="I91" i="67"/>
  <c r="H91" i="67"/>
  <c r="EJ91" i="67" s="1"/>
  <c r="C91" i="67"/>
  <c r="EK90" i="67"/>
  <c r="N90" i="67"/>
  <c r="M90" i="67"/>
  <c r="K90" i="67"/>
  <c r="EX90" i="67" s="1"/>
  <c r="J90" i="67"/>
  <c r="I90" i="67"/>
  <c r="H90" i="67"/>
  <c r="EJ90" i="67" s="1"/>
  <c r="C90" i="67"/>
  <c r="EK89" i="67"/>
  <c r="N89" i="67"/>
  <c r="M89" i="67"/>
  <c r="GU89" i="67" s="1"/>
  <c r="K89" i="67"/>
  <c r="FC89" i="67" s="1"/>
  <c r="J89" i="67"/>
  <c r="I89" i="67"/>
  <c r="H89" i="67"/>
  <c r="EJ89" i="67" s="1"/>
  <c r="C89" i="67"/>
  <c r="EK88" i="67"/>
  <c r="N88" i="67"/>
  <c r="M88" i="67"/>
  <c r="GN88" i="67" s="1"/>
  <c r="K88" i="67"/>
  <c r="J88" i="67"/>
  <c r="I88" i="67"/>
  <c r="H88" i="67"/>
  <c r="EJ88" i="67" s="1"/>
  <c r="C88" i="67"/>
  <c r="EK87" i="67"/>
  <c r="N87" i="67"/>
  <c r="M87" i="67"/>
  <c r="GS87" i="67" s="1"/>
  <c r="K87" i="67"/>
  <c r="FA87" i="67" s="1"/>
  <c r="J87" i="67"/>
  <c r="I87" i="67"/>
  <c r="H87" i="67"/>
  <c r="EJ87" i="67" s="1"/>
  <c r="C87" i="67"/>
  <c r="EK86" i="67"/>
  <c r="N86" i="67"/>
  <c r="M86" i="67"/>
  <c r="GO86" i="67" s="1"/>
  <c r="K86" i="67"/>
  <c r="EW86" i="67" s="1"/>
  <c r="J86" i="67"/>
  <c r="I86" i="67"/>
  <c r="H86" i="67"/>
  <c r="EJ86" i="67" s="1"/>
  <c r="C86" i="67"/>
  <c r="EK85" i="67"/>
  <c r="N85" i="67"/>
  <c r="M85" i="67"/>
  <c r="GS85" i="67" s="1"/>
  <c r="K85" i="67"/>
  <c r="EQ85" i="67" s="1"/>
  <c r="J85" i="67"/>
  <c r="I85" i="67"/>
  <c r="H85" i="67"/>
  <c r="EJ85" i="67" s="1"/>
  <c r="C85" i="67"/>
  <c r="EK84" i="67"/>
  <c r="N84" i="67"/>
  <c r="M84" i="67"/>
  <c r="GK84" i="67" s="1"/>
  <c r="K84" i="67"/>
  <c r="J84" i="67"/>
  <c r="I84" i="67"/>
  <c r="H84" i="67"/>
  <c r="EJ84" i="67" s="1"/>
  <c r="C84" i="67"/>
  <c r="EK83" i="67"/>
  <c r="N83" i="67"/>
  <c r="M83" i="67"/>
  <c r="K83" i="67"/>
  <c r="J83" i="67"/>
  <c r="I83" i="67"/>
  <c r="H83" i="67"/>
  <c r="EJ83" i="67" s="1"/>
  <c r="C83" i="67"/>
  <c r="EK82" i="67"/>
  <c r="N82" i="67"/>
  <c r="M82" i="67"/>
  <c r="GO82" i="67" s="1"/>
  <c r="K82" i="67"/>
  <c r="EZ82" i="67" s="1"/>
  <c r="J82" i="67"/>
  <c r="I82" i="67"/>
  <c r="H82" i="67"/>
  <c r="EJ82" i="67" s="1"/>
  <c r="C82" i="67"/>
  <c r="EK81" i="67"/>
  <c r="N81" i="67"/>
  <c r="M81" i="67"/>
  <c r="GT81" i="67" s="1"/>
  <c r="K81" i="67"/>
  <c r="FB81" i="67" s="1"/>
  <c r="J81" i="67"/>
  <c r="I81" i="67"/>
  <c r="H81" i="67"/>
  <c r="EJ81" i="67" s="1"/>
  <c r="C81" i="67"/>
  <c r="EK80" i="67"/>
  <c r="N80" i="67"/>
  <c r="M80" i="67"/>
  <c r="GM80" i="67" s="1"/>
  <c r="K80" i="67"/>
  <c r="EU80" i="67" s="1"/>
  <c r="J80" i="67"/>
  <c r="I80" i="67"/>
  <c r="H80" i="67"/>
  <c r="EJ80" i="67" s="1"/>
  <c r="C80" i="67"/>
  <c r="EK79" i="67"/>
  <c r="N79" i="67"/>
  <c r="M79" i="67"/>
  <c r="GR79" i="67" s="1"/>
  <c r="K79" i="67"/>
  <c r="EZ79" i="67" s="1"/>
  <c r="J79" i="67"/>
  <c r="I79" i="67"/>
  <c r="H79" i="67"/>
  <c r="EJ79" i="67" s="1"/>
  <c r="C79" i="67"/>
  <c r="EK78" i="67"/>
  <c r="N78" i="67"/>
  <c r="M78" i="67"/>
  <c r="GC78" i="67" s="1"/>
  <c r="K78" i="67"/>
  <c r="FA78" i="67" s="1"/>
  <c r="J78" i="67"/>
  <c r="I78" i="67"/>
  <c r="H78" i="67"/>
  <c r="EJ78" i="67" s="1"/>
  <c r="C78" i="67"/>
  <c r="EF77" i="67"/>
  <c r="EE77" i="67"/>
  <c r="ED77" i="67"/>
  <c r="EC77" i="67"/>
  <c r="EB77" i="67"/>
  <c r="EA77" i="67"/>
  <c r="DZ77" i="67"/>
  <c r="DY77" i="67"/>
  <c r="DX77" i="67"/>
  <c r="DW77" i="67"/>
  <c r="DV77" i="67"/>
  <c r="DU77" i="67"/>
  <c r="DT77" i="67"/>
  <c r="DS77" i="67"/>
  <c r="DR77" i="67"/>
  <c r="DQ77" i="67"/>
  <c r="DP77" i="67"/>
  <c r="DO77" i="67"/>
  <c r="DN77" i="67"/>
  <c r="DM77" i="67"/>
  <c r="DL77" i="67"/>
  <c r="DK77" i="67"/>
  <c r="DJ77" i="67"/>
  <c r="DI77" i="67"/>
  <c r="DH77" i="67"/>
  <c r="DG77" i="67"/>
  <c r="DF77" i="67"/>
  <c r="DE77" i="67"/>
  <c r="DD77" i="67"/>
  <c r="DC77" i="67"/>
  <c r="DB77" i="67"/>
  <c r="DA77" i="67"/>
  <c r="CZ77" i="67"/>
  <c r="CY77" i="67"/>
  <c r="CX77" i="67"/>
  <c r="CW77" i="67"/>
  <c r="CV77" i="67"/>
  <c r="CU77" i="67"/>
  <c r="CT77" i="67"/>
  <c r="CS77" i="67"/>
  <c r="F77" i="67"/>
  <c r="EF76" i="67"/>
  <c r="EE76" i="67"/>
  <c r="ED76" i="67"/>
  <c r="EC76" i="67"/>
  <c r="EB76" i="67"/>
  <c r="EA76" i="67"/>
  <c r="DZ76" i="67"/>
  <c r="DY76" i="67"/>
  <c r="DX76" i="67"/>
  <c r="DW76" i="67"/>
  <c r="DV76" i="67"/>
  <c r="DU76" i="67"/>
  <c r="DT76" i="67"/>
  <c r="DS76" i="67"/>
  <c r="DR76" i="67"/>
  <c r="DQ76" i="67"/>
  <c r="DP76" i="67"/>
  <c r="DO76" i="67"/>
  <c r="DN76" i="67"/>
  <c r="DM76" i="67"/>
  <c r="DL76" i="67"/>
  <c r="DK76" i="67"/>
  <c r="DJ76" i="67"/>
  <c r="DI76" i="67"/>
  <c r="DH76" i="67"/>
  <c r="DG76" i="67"/>
  <c r="DF76" i="67"/>
  <c r="DE76" i="67"/>
  <c r="DD76" i="67"/>
  <c r="DC76" i="67"/>
  <c r="DB76" i="67"/>
  <c r="DA76" i="67"/>
  <c r="CZ76" i="67"/>
  <c r="CY76" i="67"/>
  <c r="CX76" i="67"/>
  <c r="CW76" i="67"/>
  <c r="CV76" i="67"/>
  <c r="CU76" i="67"/>
  <c r="CT76" i="67"/>
  <c r="CS76" i="67"/>
  <c r="EF70" i="67"/>
  <c r="EE70" i="67"/>
  <c r="ED70" i="67"/>
  <c r="EC70" i="67"/>
  <c r="EB70" i="67"/>
  <c r="EA70" i="67"/>
  <c r="DZ70" i="67"/>
  <c r="DY70" i="67"/>
  <c r="DX70" i="67"/>
  <c r="DW70" i="67"/>
  <c r="DV70" i="67"/>
  <c r="DU70" i="67"/>
  <c r="DT70" i="67"/>
  <c r="DS70" i="67"/>
  <c r="DR70" i="67"/>
  <c r="DQ70" i="67"/>
  <c r="DP70" i="67"/>
  <c r="DO70" i="67"/>
  <c r="DN70" i="67"/>
  <c r="DM70" i="67"/>
  <c r="DL70" i="67"/>
  <c r="DK70" i="67"/>
  <c r="DJ70" i="67"/>
  <c r="DI70" i="67"/>
  <c r="DH70" i="67"/>
  <c r="DG70" i="67"/>
  <c r="DF70" i="67"/>
  <c r="DE70" i="67"/>
  <c r="DD70" i="67"/>
  <c r="DC70" i="67"/>
  <c r="DB70" i="67"/>
  <c r="DA70" i="67"/>
  <c r="CZ70" i="67"/>
  <c r="CY70" i="67"/>
  <c r="CX70" i="67"/>
  <c r="CW70" i="67"/>
  <c r="CV70" i="67"/>
  <c r="CU70" i="67"/>
  <c r="CT70" i="67"/>
  <c r="CS70" i="67"/>
  <c r="EF67" i="67"/>
  <c r="EE67" i="67"/>
  <c r="ED67" i="67"/>
  <c r="EC67" i="67"/>
  <c r="EB67" i="67"/>
  <c r="EA67" i="67"/>
  <c r="DZ67" i="67"/>
  <c r="DY67" i="67"/>
  <c r="DX67" i="67"/>
  <c r="DW67" i="67"/>
  <c r="DV67" i="67"/>
  <c r="DU67" i="67"/>
  <c r="DT67" i="67"/>
  <c r="DS67" i="67"/>
  <c r="DR67" i="67"/>
  <c r="DQ67" i="67"/>
  <c r="DP67" i="67"/>
  <c r="DO67" i="67"/>
  <c r="DN67" i="67"/>
  <c r="DM67" i="67"/>
  <c r="DL67" i="67"/>
  <c r="DK67" i="67"/>
  <c r="DJ67" i="67"/>
  <c r="DI67" i="67"/>
  <c r="DH67" i="67"/>
  <c r="DG67" i="67"/>
  <c r="DF67" i="67"/>
  <c r="DE67" i="67"/>
  <c r="DD67" i="67"/>
  <c r="DC67" i="67"/>
  <c r="DB67" i="67"/>
  <c r="DA67" i="67"/>
  <c r="CZ67" i="67"/>
  <c r="CY67" i="67"/>
  <c r="CX67" i="67"/>
  <c r="CW67" i="67"/>
  <c r="CV67" i="67"/>
  <c r="CU67" i="67"/>
  <c r="CT67" i="67"/>
  <c r="CS67" i="67"/>
  <c r="EF66" i="67"/>
  <c r="EE66" i="67"/>
  <c r="ED66" i="67"/>
  <c r="EC66" i="67"/>
  <c r="EB66" i="67"/>
  <c r="EA66" i="67"/>
  <c r="DZ66" i="67"/>
  <c r="DY66" i="67"/>
  <c r="DX66" i="67"/>
  <c r="DW66" i="67"/>
  <c r="DV66" i="67"/>
  <c r="DU66" i="67"/>
  <c r="DT66" i="67"/>
  <c r="DS66" i="67"/>
  <c r="DR66" i="67"/>
  <c r="DQ66" i="67"/>
  <c r="DP66" i="67"/>
  <c r="DO66" i="67"/>
  <c r="DN66" i="67"/>
  <c r="DM66" i="67"/>
  <c r="DL66" i="67"/>
  <c r="DK66" i="67"/>
  <c r="DJ66" i="67"/>
  <c r="DI66" i="67"/>
  <c r="DH66" i="67"/>
  <c r="DG66" i="67"/>
  <c r="DF66" i="67"/>
  <c r="DE66" i="67"/>
  <c r="DD66" i="67"/>
  <c r="DC66" i="67"/>
  <c r="DB66" i="67"/>
  <c r="DA66" i="67"/>
  <c r="CZ66" i="67"/>
  <c r="CY66" i="67"/>
  <c r="CX66" i="67"/>
  <c r="CW66" i="67"/>
  <c r="CV66" i="67"/>
  <c r="CU66" i="67"/>
  <c r="CT66" i="67"/>
  <c r="CS66" i="67"/>
  <c r="EF65" i="67"/>
  <c r="EE65" i="67"/>
  <c r="ED65" i="67"/>
  <c r="EC65" i="67"/>
  <c r="EB65" i="67"/>
  <c r="EA65" i="67"/>
  <c r="DZ65" i="67"/>
  <c r="DY65" i="67"/>
  <c r="DX65" i="67"/>
  <c r="DW65" i="67"/>
  <c r="DV65" i="67"/>
  <c r="DU65" i="67"/>
  <c r="DT65" i="67"/>
  <c r="DS65" i="67"/>
  <c r="DR65" i="67"/>
  <c r="DQ65" i="67"/>
  <c r="DP65" i="67"/>
  <c r="DO65" i="67"/>
  <c r="DN65" i="67"/>
  <c r="DM65" i="67"/>
  <c r="DL65" i="67"/>
  <c r="DK65" i="67"/>
  <c r="DJ65" i="67"/>
  <c r="DI65" i="67"/>
  <c r="DH65" i="67"/>
  <c r="DG65" i="67"/>
  <c r="DF65" i="67"/>
  <c r="DE65" i="67"/>
  <c r="DD65" i="67"/>
  <c r="DC65" i="67"/>
  <c r="DB65" i="67"/>
  <c r="DA65" i="67"/>
  <c r="CZ65" i="67"/>
  <c r="CY65" i="67"/>
  <c r="CX65" i="67"/>
  <c r="CW65" i="67"/>
  <c r="CV65" i="67"/>
  <c r="CU65" i="67"/>
  <c r="CT65" i="67"/>
  <c r="CS65" i="67"/>
  <c r="EF64" i="67"/>
  <c r="EE64" i="67"/>
  <c r="ED64" i="67"/>
  <c r="EC64" i="67"/>
  <c r="EB64" i="67"/>
  <c r="EA64" i="67"/>
  <c r="DZ64" i="67"/>
  <c r="DY64" i="67"/>
  <c r="DX64" i="67"/>
  <c r="DW64" i="67"/>
  <c r="DV64" i="67"/>
  <c r="DU64" i="67"/>
  <c r="DT64" i="67"/>
  <c r="DS64" i="67"/>
  <c r="DR64" i="67"/>
  <c r="DQ64" i="67"/>
  <c r="DP64" i="67"/>
  <c r="DO64" i="67"/>
  <c r="DN64" i="67"/>
  <c r="DM64" i="67"/>
  <c r="DL64" i="67"/>
  <c r="DK64" i="67"/>
  <c r="DJ64" i="67"/>
  <c r="DI64" i="67"/>
  <c r="DH64" i="67"/>
  <c r="DG64" i="67"/>
  <c r="DF64" i="67"/>
  <c r="DE64" i="67"/>
  <c r="DD64" i="67"/>
  <c r="DC64" i="67"/>
  <c r="DB64" i="67"/>
  <c r="DA64" i="67"/>
  <c r="CZ64" i="67"/>
  <c r="CY64" i="67"/>
  <c r="CX64" i="67"/>
  <c r="CW64" i="67"/>
  <c r="CV64" i="67"/>
  <c r="CU64" i="67"/>
  <c r="CT64" i="67"/>
  <c r="CS64" i="67"/>
  <c r="EF63" i="67"/>
  <c r="EE63" i="67"/>
  <c r="ED63" i="67"/>
  <c r="EC63" i="67"/>
  <c r="EB63" i="67"/>
  <c r="EA63" i="67"/>
  <c r="DZ63" i="67"/>
  <c r="DY63" i="67"/>
  <c r="DX63" i="67"/>
  <c r="DW63" i="67"/>
  <c r="DV63" i="67"/>
  <c r="DU63" i="67"/>
  <c r="DT63" i="67"/>
  <c r="DS63" i="67"/>
  <c r="DR63" i="67"/>
  <c r="DQ63" i="67"/>
  <c r="DP63" i="67"/>
  <c r="DO63" i="67"/>
  <c r="DN63" i="67"/>
  <c r="DM63" i="67"/>
  <c r="DL63" i="67"/>
  <c r="DK63" i="67"/>
  <c r="DJ63" i="67"/>
  <c r="DI63" i="67"/>
  <c r="DH63" i="67"/>
  <c r="DG63" i="67"/>
  <c r="DF63" i="67"/>
  <c r="DE63" i="67"/>
  <c r="DD63" i="67"/>
  <c r="DC63" i="67"/>
  <c r="DB63" i="67"/>
  <c r="DA63" i="67"/>
  <c r="CZ63" i="67"/>
  <c r="CY63" i="67"/>
  <c r="CX63" i="67"/>
  <c r="CW63" i="67"/>
  <c r="CV63" i="67"/>
  <c r="CU63" i="67"/>
  <c r="CT63" i="67"/>
  <c r="CS63" i="67"/>
  <c r="EF62" i="67"/>
  <c r="EE62" i="67"/>
  <c r="ED62" i="67"/>
  <c r="EC62" i="67"/>
  <c r="EB62" i="67"/>
  <c r="EA62" i="67"/>
  <c r="DZ62" i="67"/>
  <c r="DY62" i="67"/>
  <c r="DX62" i="67"/>
  <c r="DW62" i="67"/>
  <c r="DV62" i="67"/>
  <c r="DU62" i="67"/>
  <c r="DT62" i="67"/>
  <c r="DS62" i="67"/>
  <c r="DR62" i="67"/>
  <c r="DQ62" i="67"/>
  <c r="DP62" i="67"/>
  <c r="DO62" i="67"/>
  <c r="DN62" i="67"/>
  <c r="DM62" i="67"/>
  <c r="DL62" i="67"/>
  <c r="DK62" i="67"/>
  <c r="DJ62" i="67"/>
  <c r="DI62" i="67"/>
  <c r="DH62" i="67"/>
  <c r="DG62" i="67"/>
  <c r="DF62" i="67"/>
  <c r="DE62" i="67"/>
  <c r="DD62" i="67"/>
  <c r="DC62" i="67"/>
  <c r="DB62" i="67"/>
  <c r="DA62" i="67"/>
  <c r="CZ62" i="67"/>
  <c r="CY62" i="67"/>
  <c r="CX62" i="67"/>
  <c r="CW62" i="67"/>
  <c r="CV62" i="67"/>
  <c r="CU62" i="67"/>
  <c r="CT62" i="67"/>
  <c r="CS62" i="67"/>
  <c r="EF61" i="67"/>
  <c r="EE61" i="67"/>
  <c r="ED61" i="67"/>
  <c r="EC61" i="67"/>
  <c r="EB61" i="67"/>
  <c r="EA61" i="67"/>
  <c r="DZ61" i="67"/>
  <c r="DY61" i="67"/>
  <c r="DX61" i="67"/>
  <c r="DW61" i="67"/>
  <c r="DV61" i="67"/>
  <c r="DU61" i="67"/>
  <c r="DT61" i="67"/>
  <c r="DS61" i="67"/>
  <c r="DR61" i="67"/>
  <c r="DQ61" i="67"/>
  <c r="DP61" i="67"/>
  <c r="DO61" i="67"/>
  <c r="DN61" i="67"/>
  <c r="DM61" i="67"/>
  <c r="DL61" i="67"/>
  <c r="DK61" i="67"/>
  <c r="DJ61" i="67"/>
  <c r="DI61" i="67"/>
  <c r="DH61" i="67"/>
  <c r="DG61" i="67"/>
  <c r="DF61" i="67"/>
  <c r="DE61" i="67"/>
  <c r="DD61" i="67"/>
  <c r="DC61" i="67"/>
  <c r="DB61" i="67"/>
  <c r="DA61" i="67"/>
  <c r="CZ61" i="67"/>
  <c r="CY61" i="67"/>
  <c r="CX61" i="67"/>
  <c r="CW61" i="67"/>
  <c r="CV61" i="67"/>
  <c r="CU61" i="67"/>
  <c r="CT61" i="67"/>
  <c r="CS61" i="67"/>
  <c r="EF60" i="67"/>
  <c r="EE60" i="67"/>
  <c r="ED60" i="67"/>
  <c r="EC60" i="67"/>
  <c r="EB60" i="67"/>
  <c r="EA60" i="67"/>
  <c r="DZ60" i="67"/>
  <c r="DY60" i="67"/>
  <c r="DX60" i="67"/>
  <c r="DW60" i="67"/>
  <c r="DV60" i="67"/>
  <c r="DU60" i="67"/>
  <c r="DT60" i="67"/>
  <c r="DS60" i="67"/>
  <c r="DR60" i="67"/>
  <c r="DQ60" i="67"/>
  <c r="DP60" i="67"/>
  <c r="DO60" i="67"/>
  <c r="DN60" i="67"/>
  <c r="DM60" i="67"/>
  <c r="DL60" i="67"/>
  <c r="DK60" i="67"/>
  <c r="DJ60" i="67"/>
  <c r="DI60" i="67"/>
  <c r="DH60" i="67"/>
  <c r="DG60" i="67"/>
  <c r="DF60" i="67"/>
  <c r="DE60" i="67"/>
  <c r="DD60" i="67"/>
  <c r="DC60" i="67"/>
  <c r="DB60" i="67"/>
  <c r="DA60" i="67"/>
  <c r="CZ60" i="67"/>
  <c r="CY60" i="67"/>
  <c r="CX60" i="67"/>
  <c r="CW60" i="67"/>
  <c r="CV60" i="67"/>
  <c r="CU60" i="67"/>
  <c r="CT60" i="67"/>
  <c r="CS60" i="67"/>
  <c r="EF59" i="67"/>
  <c r="EE59" i="67"/>
  <c r="ED59" i="67"/>
  <c r="EC59" i="67"/>
  <c r="EB59" i="67"/>
  <c r="EA59" i="67"/>
  <c r="DZ59" i="67"/>
  <c r="DY59" i="67"/>
  <c r="DX59" i="67"/>
  <c r="DW59" i="67"/>
  <c r="DV59" i="67"/>
  <c r="DU59" i="67"/>
  <c r="DT59" i="67"/>
  <c r="DS59" i="67"/>
  <c r="DR59" i="67"/>
  <c r="DQ59" i="67"/>
  <c r="DP59" i="67"/>
  <c r="DO59" i="67"/>
  <c r="DN59" i="67"/>
  <c r="DM59" i="67"/>
  <c r="DL59" i="67"/>
  <c r="DK59" i="67"/>
  <c r="DJ59" i="67"/>
  <c r="DI59" i="67"/>
  <c r="DH59" i="67"/>
  <c r="DG59" i="67"/>
  <c r="DF59" i="67"/>
  <c r="DE59" i="67"/>
  <c r="DD59" i="67"/>
  <c r="DC59" i="67"/>
  <c r="DB59" i="67"/>
  <c r="DA59" i="67"/>
  <c r="CZ59" i="67"/>
  <c r="CY59" i="67"/>
  <c r="CX59" i="67"/>
  <c r="CW59" i="67"/>
  <c r="CV59" i="67"/>
  <c r="CU59" i="67"/>
  <c r="CT59" i="67"/>
  <c r="CS59" i="67"/>
  <c r="EF58" i="67"/>
  <c r="EE58" i="67"/>
  <c r="ED58" i="67"/>
  <c r="EC58" i="67"/>
  <c r="EB58" i="67"/>
  <c r="EA58" i="67"/>
  <c r="DZ58" i="67"/>
  <c r="DY58" i="67"/>
  <c r="DX58" i="67"/>
  <c r="DW58" i="67"/>
  <c r="DV58" i="67"/>
  <c r="DU58" i="67"/>
  <c r="DT58" i="67"/>
  <c r="DS58" i="67"/>
  <c r="DR58" i="67"/>
  <c r="DQ58" i="67"/>
  <c r="DP58" i="67"/>
  <c r="DO58" i="67"/>
  <c r="DN58" i="67"/>
  <c r="DM58" i="67"/>
  <c r="DL58" i="67"/>
  <c r="DK58" i="67"/>
  <c r="DJ58" i="67"/>
  <c r="DI58" i="67"/>
  <c r="DH58" i="67"/>
  <c r="DG58" i="67"/>
  <c r="DF58" i="67"/>
  <c r="DE58" i="67"/>
  <c r="DD58" i="67"/>
  <c r="DC58" i="67"/>
  <c r="DB58" i="67"/>
  <c r="DA58" i="67"/>
  <c r="CZ58" i="67"/>
  <c r="CY58" i="67"/>
  <c r="CX58" i="67"/>
  <c r="CW58" i="67"/>
  <c r="CV58" i="67"/>
  <c r="CU58" i="67"/>
  <c r="CT58" i="67"/>
  <c r="CS58" i="67"/>
  <c r="EF57" i="67"/>
  <c r="EE57" i="67"/>
  <c r="ED57" i="67"/>
  <c r="EC57" i="67"/>
  <c r="EB57" i="67"/>
  <c r="EA57" i="67"/>
  <c r="DZ57" i="67"/>
  <c r="DY57" i="67"/>
  <c r="DX57" i="67"/>
  <c r="DW57" i="67"/>
  <c r="DV57" i="67"/>
  <c r="DU57" i="67"/>
  <c r="DT57" i="67"/>
  <c r="DS57" i="67"/>
  <c r="DR57" i="67"/>
  <c r="DQ57" i="67"/>
  <c r="DP57" i="67"/>
  <c r="DO57" i="67"/>
  <c r="DN57" i="67"/>
  <c r="DM57" i="67"/>
  <c r="DL57" i="67"/>
  <c r="DK57" i="67"/>
  <c r="DJ57" i="67"/>
  <c r="DI57" i="67"/>
  <c r="DH57" i="67"/>
  <c r="DG57" i="67"/>
  <c r="DF57" i="67"/>
  <c r="DE57" i="67"/>
  <c r="DD57" i="67"/>
  <c r="DC57" i="67"/>
  <c r="DB57" i="67"/>
  <c r="DA57" i="67"/>
  <c r="CZ57" i="67"/>
  <c r="CY57" i="67"/>
  <c r="CX57" i="67"/>
  <c r="CW57" i="67"/>
  <c r="CV57" i="67"/>
  <c r="CU57" i="67"/>
  <c r="CT57" i="67"/>
  <c r="CS57" i="67"/>
  <c r="EF56" i="67"/>
  <c r="EE56" i="67"/>
  <c r="ED56" i="67"/>
  <c r="EC56" i="67"/>
  <c r="EB56" i="67"/>
  <c r="EA56" i="67"/>
  <c r="DZ56" i="67"/>
  <c r="DY56" i="67"/>
  <c r="DX56" i="67"/>
  <c r="DW56" i="67"/>
  <c r="DV56" i="67"/>
  <c r="DU56" i="67"/>
  <c r="DT56" i="67"/>
  <c r="DS56" i="67"/>
  <c r="DR56" i="67"/>
  <c r="DQ56" i="67"/>
  <c r="DP56" i="67"/>
  <c r="DO56" i="67"/>
  <c r="DN56" i="67"/>
  <c r="DM56" i="67"/>
  <c r="DL56" i="67"/>
  <c r="DK56" i="67"/>
  <c r="DJ56" i="67"/>
  <c r="DI56" i="67"/>
  <c r="DH56" i="67"/>
  <c r="DG56" i="67"/>
  <c r="DF56" i="67"/>
  <c r="DE56" i="67"/>
  <c r="DD56" i="67"/>
  <c r="DC56" i="67"/>
  <c r="DB56" i="67"/>
  <c r="DA56" i="67"/>
  <c r="CZ56" i="67"/>
  <c r="CY56" i="67"/>
  <c r="CX56" i="67"/>
  <c r="CW56" i="67"/>
  <c r="CV56" i="67"/>
  <c r="CU56" i="67"/>
  <c r="CT56" i="67"/>
  <c r="CS56" i="67"/>
  <c r="EF55" i="67"/>
  <c r="EE55" i="67"/>
  <c r="ED55" i="67"/>
  <c r="EC55" i="67"/>
  <c r="EB55" i="67"/>
  <c r="EA55" i="67"/>
  <c r="DZ55" i="67"/>
  <c r="DY55" i="67"/>
  <c r="DX55" i="67"/>
  <c r="DW55" i="67"/>
  <c r="DV55" i="67"/>
  <c r="DU55" i="67"/>
  <c r="DT55" i="67"/>
  <c r="DS55" i="67"/>
  <c r="DR55" i="67"/>
  <c r="DQ55" i="67"/>
  <c r="DP55" i="67"/>
  <c r="DO55" i="67"/>
  <c r="DN55" i="67"/>
  <c r="DM55" i="67"/>
  <c r="DL55" i="67"/>
  <c r="DK55" i="67"/>
  <c r="DJ55" i="67"/>
  <c r="DI55" i="67"/>
  <c r="DH55" i="67"/>
  <c r="DG55" i="67"/>
  <c r="DF55" i="67"/>
  <c r="DE55" i="67"/>
  <c r="DD55" i="67"/>
  <c r="DC55" i="67"/>
  <c r="DB55" i="67"/>
  <c r="DA55" i="67"/>
  <c r="CZ55" i="67"/>
  <c r="CY55" i="67"/>
  <c r="CX55" i="67"/>
  <c r="CW55" i="67"/>
  <c r="CV55" i="67"/>
  <c r="CU55" i="67"/>
  <c r="CT55" i="67"/>
  <c r="CS55" i="67"/>
  <c r="EF54" i="67"/>
  <c r="EE54" i="67"/>
  <c r="ED54" i="67"/>
  <c r="EC54" i="67"/>
  <c r="EB54" i="67"/>
  <c r="EA54" i="67"/>
  <c r="DZ54" i="67"/>
  <c r="DY54" i="67"/>
  <c r="DX54" i="67"/>
  <c r="DW54" i="67"/>
  <c r="DV54" i="67"/>
  <c r="DU54" i="67"/>
  <c r="DT54" i="67"/>
  <c r="DS54" i="67"/>
  <c r="DR54" i="67"/>
  <c r="DQ54" i="67"/>
  <c r="DP54" i="67"/>
  <c r="DO54" i="67"/>
  <c r="DN54" i="67"/>
  <c r="DM54" i="67"/>
  <c r="DL54" i="67"/>
  <c r="DK54" i="67"/>
  <c r="DJ54" i="67"/>
  <c r="DI54" i="67"/>
  <c r="DH54" i="67"/>
  <c r="DG54" i="67"/>
  <c r="DF54" i="67"/>
  <c r="DE54" i="67"/>
  <c r="DD54" i="67"/>
  <c r="DC54" i="67"/>
  <c r="DB54" i="67"/>
  <c r="DB43" i="67" s="1"/>
  <c r="DA54" i="67"/>
  <c r="CZ54" i="67"/>
  <c r="CY54" i="67"/>
  <c r="CX54" i="67"/>
  <c r="CW54" i="67"/>
  <c r="CV54" i="67"/>
  <c r="CU54" i="67"/>
  <c r="CT54" i="67"/>
  <c r="CS54" i="67"/>
  <c r="EF53" i="67"/>
  <c r="EE53" i="67"/>
  <c r="ED53" i="67"/>
  <c r="EC53" i="67"/>
  <c r="EB53" i="67"/>
  <c r="EA53" i="67"/>
  <c r="DZ53" i="67"/>
  <c r="DY53" i="67"/>
  <c r="DX53" i="67"/>
  <c r="DW53" i="67"/>
  <c r="DV53" i="67"/>
  <c r="DU53" i="67"/>
  <c r="DT53" i="67"/>
  <c r="DS53" i="67"/>
  <c r="DR53" i="67"/>
  <c r="DQ53" i="67"/>
  <c r="DP53" i="67"/>
  <c r="DO53" i="67"/>
  <c r="DN53" i="67"/>
  <c r="DM53" i="67"/>
  <c r="DL53" i="67"/>
  <c r="DK53" i="67"/>
  <c r="DJ53" i="67"/>
  <c r="DI53" i="67"/>
  <c r="DH53" i="67"/>
  <c r="DG53" i="67"/>
  <c r="DF53" i="67"/>
  <c r="DE53" i="67"/>
  <c r="DD53" i="67"/>
  <c r="DC53" i="67"/>
  <c r="DB53" i="67"/>
  <c r="DA53" i="67"/>
  <c r="CZ53" i="67"/>
  <c r="CY53" i="67"/>
  <c r="CX53" i="67"/>
  <c r="CW53" i="67"/>
  <c r="CV53" i="67"/>
  <c r="CU53" i="67"/>
  <c r="CT53" i="67"/>
  <c r="CS53" i="67"/>
  <c r="EF52" i="67"/>
  <c r="EE52" i="67"/>
  <c r="ED52" i="67"/>
  <c r="EC52" i="67"/>
  <c r="EB52" i="67"/>
  <c r="EA52" i="67"/>
  <c r="DZ52" i="67"/>
  <c r="DY52" i="67"/>
  <c r="DX52" i="67"/>
  <c r="DW52" i="67"/>
  <c r="DV52" i="67"/>
  <c r="DU52" i="67"/>
  <c r="DT52" i="67"/>
  <c r="DS52" i="67"/>
  <c r="DR52" i="67"/>
  <c r="DQ52" i="67"/>
  <c r="DP52" i="67"/>
  <c r="DO52" i="67"/>
  <c r="DN52" i="67"/>
  <c r="DM52" i="67"/>
  <c r="DL52" i="67"/>
  <c r="DK52" i="67"/>
  <c r="DJ52" i="67"/>
  <c r="DI52" i="67"/>
  <c r="DH52" i="67"/>
  <c r="DG52" i="67"/>
  <c r="DF52" i="67"/>
  <c r="DE52" i="67"/>
  <c r="DD52" i="67"/>
  <c r="DC52" i="67"/>
  <c r="DB52" i="67"/>
  <c r="DA52" i="67"/>
  <c r="CZ52" i="67"/>
  <c r="CY52" i="67"/>
  <c r="CX52" i="67"/>
  <c r="CW52" i="67"/>
  <c r="CV52" i="67"/>
  <c r="CU52" i="67"/>
  <c r="CT52" i="67"/>
  <c r="CS52" i="67"/>
  <c r="EF51" i="67"/>
  <c r="EE51" i="67"/>
  <c r="ED51" i="67"/>
  <c r="EC51" i="67"/>
  <c r="EB51" i="67"/>
  <c r="EA51" i="67"/>
  <c r="DZ51" i="67"/>
  <c r="DY51" i="67"/>
  <c r="DX51" i="67"/>
  <c r="DW51" i="67"/>
  <c r="DV51" i="67"/>
  <c r="DU51" i="67"/>
  <c r="DT51" i="67"/>
  <c r="DS51" i="67"/>
  <c r="DR51" i="67"/>
  <c r="DQ51" i="67"/>
  <c r="DP51" i="67"/>
  <c r="DO51" i="67"/>
  <c r="DN51" i="67"/>
  <c r="DM51" i="67"/>
  <c r="DL51" i="67"/>
  <c r="DK51" i="67"/>
  <c r="DJ51" i="67"/>
  <c r="DI51" i="67"/>
  <c r="DH51" i="67"/>
  <c r="DG51" i="67"/>
  <c r="DF51" i="67"/>
  <c r="DE51" i="67"/>
  <c r="DD51" i="67"/>
  <c r="DC51" i="67"/>
  <c r="DB51" i="67"/>
  <c r="DA51" i="67"/>
  <c r="CZ51" i="67"/>
  <c r="CY51" i="67"/>
  <c r="CX51" i="67"/>
  <c r="CW51" i="67"/>
  <c r="CV51" i="67"/>
  <c r="CU51" i="67"/>
  <c r="CT51" i="67"/>
  <c r="CS51" i="67"/>
  <c r="EF50" i="67"/>
  <c r="EE50" i="67"/>
  <c r="ED50" i="67"/>
  <c r="EC50" i="67"/>
  <c r="EB50" i="67"/>
  <c r="EA50" i="67"/>
  <c r="DZ50" i="67"/>
  <c r="DY50" i="67"/>
  <c r="DX50" i="67"/>
  <c r="DW50" i="67"/>
  <c r="DV50" i="67"/>
  <c r="DU50" i="67"/>
  <c r="DT50" i="67"/>
  <c r="DS50" i="67"/>
  <c r="DR50" i="67"/>
  <c r="DQ50" i="67"/>
  <c r="DP50" i="67"/>
  <c r="DO50" i="67"/>
  <c r="DN50" i="67"/>
  <c r="DM50" i="67"/>
  <c r="DL50" i="67"/>
  <c r="DK50" i="67"/>
  <c r="DJ50" i="67"/>
  <c r="DI50" i="67"/>
  <c r="DH50" i="67"/>
  <c r="DG50" i="67"/>
  <c r="DF50" i="67"/>
  <c r="DE50" i="67"/>
  <c r="DD50" i="67"/>
  <c r="DC50" i="67"/>
  <c r="DB50" i="67"/>
  <c r="DA50" i="67"/>
  <c r="CZ50" i="67"/>
  <c r="CY50" i="67"/>
  <c r="CX50" i="67"/>
  <c r="CW50" i="67"/>
  <c r="CV50" i="67"/>
  <c r="CU50" i="67"/>
  <c r="CT50" i="67"/>
  <c r="CS50" i="67"/>
  <c r="EF49" i="67"/>
  <c r="EE49" i="67"/>
  <c r="ED49" i="67"/>
  <c r="EC49" i="67"/>
  <c r="EB49" i="67"/>
  <c r="EA49" i="67"/>
  <c r="DZ49" i="67"/>
  <c r="DY49" i="67"/>
  <c r="DX49" i="67"/>
  <c r="DW49" i="67"/>
  <c r="DV49" i="67"/>
  <c r="DU49" i="67"/>
  <c r="DT49" i="67"/>
  <c r="DS49" i="67"/>
  <c r="DR49" i="67"/>
  <c r="DQ49" i="67"/>
  <c r="DP49" i="67"/>
  <c r="DO49" i="67"/>
  <c r="DN49" i="67"/>
  <c r="DM49" i="67"/>
  <c r="DL49" i="67"/>
  <c r="DK49" i="67"/>
  <c r="DJ49" i="67"/>
  <c r="DI49" i="67"/>
  <c r="DH49" i="67"/>
  <c r="DG49" i="67"/>
  <c r="DF49" i="67"/>
  <c r="DE49" i="67"/>
  <c r="DD49" i="67"/>
  <c r="DC49" i="67"/>
  <c r="DB49" i="67"/>
  <c r="DA49" i="67"/>
  <c r="CZ49" i="67"/>
  <c r="CY49" i="67"/>
  <c r="CX49" i="67"/>
  <c r="CW49" i="67"/>
  <c r="CV49" i="67"/>
  <c r="CU49" i="67"/>
  <c r="CT49" i="67"/>
  <c r="CS49" i="67"/>
  <c r="EF48" i="67"/>
  <c r="EE48" i="67"/>
  <c r="ED48" i="67"/>
  <c r="EC48" i="67"/>
  <c r="EB48" i="67"/>
  <c r="EA48" i="67"/>
  <c r="DZ48" i="67"/>
  <c r="DY48" i="67"/>
  <c r="DX48" i="67"/>
  <c r="DW48" i="67"/>
  <c r="DV48" i="67"/>
  <c r="DU48" i="67"/>
  <c r="DT48" i="67"/>
  <c r="DS48" i="67"/>
  <c r="DR48" i="67"/>
  <c r="DQ48" i="67"/>
  <c r="DP48" i="67"/>
  <c r="DO48" i="67"/>
  <c r="DN48" i="67"/>
  <c r="DM48" i="67"/>
  <c r="DL48" i="67"/>
  <c r="DK48" i="67"/>
  <c r="DJ48" i="67"/>
  <c r="DI48" i="67"/>
  <c r="DH48" i="67"/>
  <c r="DG48" i="67"/>
  <c r="DF48" i="67"/>
  <c r="DE48" i="67"/>
  <c r="DD48" i="67"/>
  <c r="DC48" i="67"/>
  <c r="DB48" i="67"/>
  <c r="DA48" i="67"/>
  <c r="CZ48" i="67"/>
  <c r="CY48" i="67"/>
  <c r="CX48" i="67"/>
  <c r="CW48" i="67"/>
  <c r="CV48" i="67"/>
  <c r="CU48" i="67"/>
  <c r="CT48" i="67"/>
  <c r="CS48" i="67"/>
  <c r="EF47" i="67"/>
  <c r="EE47" i="67"/>
  <c r="ED47" i="67"/>
  <c r="ED41" i="67" s="1"/>
  <c r="EC47" i="67"/>
  <c r="EB47" i="67"/>
  <c r="EA47" i="67"/>
  <c r="DZ47" i="67"/>
  <c r="DY47" i="67"/>
  <c r="DX47" i="67"/>
  <c r="DW47" i="67"/>
  <c r="DV47" i="67"/>
  <c r="DU47" i="67"/>
  <c r="DT47" i="67"/>
  <c r="DS47" i="67"/>
  <c r="DR47" i="67"/>
  <c r="DR41" i="67" s="1"/>
  <c r="DQ47" i="67"/>
  <c r="DP47" i="67"/>
  <c r="DO47" i="67"/>
  <c r="DN47" i="67"/>
  <c r="DM47" i="67"/>
  <c r="DL47" i="67"/>
  <c r="DK47" i="67"/>
  <c r="DJ47" i="67"/>
  <c r="DI47" i="67"/>
  <c r="DH47" i="67"/>
  <c r="DG47" i="67"/>
  <c r="DF47" i="67"/>
  <c r="DF41" i="67" s="1"/>
  <c r="DE47" i="67"/>
  <c r="DD47" i="67"/>
  <c r="DC47" i="67"/>
  <c r="DB47" i="67"/>
  <c r="DA47" i="67"/>
  <c r="CZ47" i="67"/>
  <c r="CY47" i="67"/>
  <c r="CX47" i="67"/>
  <c r="CW47" i="67"/>
  <c r="CV47" i="67"/>
  <c r="CU47" i="67"/>
  <c r="CT47" i="67"/>
  <c r="CT41" i="67" s="1"/>
  <c r="CS47" i="67"/>
  <c r="BD47" i="67"/>
  <c r="O47" i="67"/>
  <c r="EF42" i="67"/>
  <c r="EE42" i="67"/>
  <c r="ED42" i="67"/>
  <c r="EC42" i="67"/>
  <c r="EB42" i="67"/>
  <c r="EA42" i="67"/>
  <c r="DZ42" i="67"/>
  <c r="DY42" i="67"/>
  <c r="DX42" i="67"/>
  <c r="DW42" i="67"/>
  <c r="DV42" i="67"/>
  <c r="DU42" i="67"/>
  <c r="DT42" i="67"/>
  <c r="DS42" i="67"/>
  <c r="DR42" i="67"/>
  <c r="DQ42" i="67"/>
  <c r="DP42" i="67"/>
  <c r="DO42" i="67"/>
  <c r="DN42" i="67"/>
  <c r="DM42" i="67"/>
  <c r="DL42" i="67"/>
  <c r="DK42" i="67"/>
  <c r="DJ42" i="67"/>
  <c r="DI42" i="67"/>
  <c r="DH42" i="67"/>
  <c r="DG42" i="67"/>
  <c r="DF42" i="67"/>
  <c r="DE42" i="67"/>
  <c r="DD42" i="67"/>
  <c r="DC42" i="67"/>
  <c r="DB42" i="67"/>
  <c r="DA42" i="67"/>
  <c r="CZ42" i="67"/>
  <c r="CY42" i="67"/>
  <c r="CX42" i="67"/>
  <c r="CW42" i="67"/>
  <c r="CV42" i="67"/>
  <c r="CU42" i="67"/>
  <c r="CT42" i="67"/>
  <c r="CS42" i="67"/>
  <c r="EF40" i="67"/>
  <c r="EE40" i="67"/>
  <c r="ED40" i="67"/>
  <c r="EC40" i="67"/>
  <c r="EB40" i="67"/>
  <c r="EA40" i="67"/>
  <c r="DZ40" i="67"/>
  <c r="DY40" i="67"/>
  <c r="DX40" i="67"/>
  <c r="DW40" i="67"/>
  <c r="DV40" i="67"/>
  <c r="DU40" i="67"/>
  <c r="DT40" i="67"/>
  <c r="DS40" i="67"/>
  <c r="DR40" i="67"/>
  <c r="DQ40" i="67"/>
  <c r="DP40" i="67"/>
  <c r="DO40" i="67"/>
  <c r="DN40" i="67"/>
  <c r="DM40" i="67"/>
  <c r="DL40" i="67"/>
  <c r="DK40" i="67"/>
  <c r="DJ40" i="67"/>
  <c r="DI40" i="67"/>
  <c r="DH40" i="67"/>
  <c r="DG40" i="67"/>
  <c r="DF40" i="67"/>
  <c r="DE40" i="67"/>
  <c r="DD40" i="67"/>
  <c r="DC40" i="67"/>
  <c r="DB40" i="67"/>
  <c r="DA40" i="67"/>
  <c r="CZ40" i="67"/>
  <c r="CY40" i="67"/>
  <c r="CX40" i="67"/>
  <c r="CW40" i="67"/>
  <c r="CV40" i="67"/>
  <c r="CU40" i="67"/>
  <c r="CT40" i="67"/>
  <c r="CS40" i="67"/>
  <c r="EK39" i="67"/>
  <c r="EG39" i="67"/>
  <c r="N39" i="67"/>
  <c r="M39" i="67"/>
  <c r="GJ39" i="67" s="1"/>
  <c r="L39" i="67"/>
  <c r="FN39" i="67" s="1"/>
  <c r="K39" i="67"/>
  <c r="FG39" i="67" s="1"/>
  <c r="J39" i="67"/>
  <c r="H39" i="67"/>
  <c r="EJ39" i="67" s="1"/>
  <c r="D39" i="67"/>
  <c r="FI38" i="67"/>
  <c r="EK38" i="67"/>
  <c r="EG38" i="67"/>
  <c r="N38" i="67"/>
  <c r="M38" i="67"/>
  <c r="HI38" i="67" s="1"/>
  <c r="L38" i="67"/>
  <c r="FM38" i="67" s="1"/>
  <c r="K38" i="67"/>
  <c r="FG38" i="67" s="1"/>
  <c r="J38" i="67"/>
  <c r="H38" i="67"/>
  <c r="EJ38" i="67" s="1"/>
  <c r="D38" i="67"/>
  <c r="EK37" i="67"/>
  <c r="N37" i="67"/>
  <c r="M37" i="67"/>
  <c r="GR37" i="67" s="1"/>
  <c r="K37" i="67"/>
  <c r="EZ37" i="67" s="1"/>
  <c r="J37" i="67"/>
  <c r="I37" i="67"/>
  <c r="H37" i="67"/>
  <c r="EJ37" i="67" s="1"/>
  <c r="C37" i="67"/>
  <c r="EK36" i="67"/>
  <c r="N36" i="67"/>
  <c r="M36" i="67"/>
  <c r="FZ36" i="67" s="1"/>
  <c r="K36" i="67"/>
  <c r="ET36" i="67" s="1"/>
  <c r="J36" i="67"/>
  <c r="I36" i="67"/>
  <c r="H36" i="67"/>
  <c r="EJ36" i="67" s="1"/>
  <c r="C36" i="67"/>
  <c r="EK35" i="67"/>
  <c r="N35" i="67"/>
  <c r="M35" i="67"/>
  <c r="K35" i="67"/>
  <c r="EX35" i="67" s="1"/>
  <c r="J35" i="67"/>
  <c r="I35" i="67"/>
  <c r="H35" i="67"/>
  <c r="EJ35" i="67" s="1"/>
  <c r="C35" i="67"/>
  <c r="EK34" i="67"/>
  <c r="N34" i="67"/>
  <c r="M34" i="67"/>
  <c r="K34" i="67"/>
  <c r="ER34" i="67" s="1"/>
  <c r="J34" i="67"/>
  <c r="I34" i="67"/>
  <c r="H34" i="67"/>
  <c r="EJ34" i="67" s="1"/>
  <c r="C34" i="67"/>
  <c r="EK33" i="67"/>
  <c r="N33" i="67"/>
  <c r="M33" i="67"/>
  <c r="GS33" i="67" s="1"/>
  <c r="K33" i="67"/>
  <c r="FC33" i="67" s="1"/>
  <c r="J33" i="67"/>
  <c r="I33" i="67"/>
  <c r="H33" i="67"/>
  <c r="EJ33" i="67" s="1"/>
  <c r="C33" i="67"/>
  <c r="EK32" i="67"/>
  <c r="N32" i="67"/>
  <c r="M32" i="67"/>
  <c r="GM32" i="67" s="1"/>
  <c r="K32" i="67"/>
  <c r="EU32" i="67" s="1"/>
  <c r="J32" i="67"/>
  <c r="I32" i="67"/>
  <c r="H32" i="67"/>
  <c r="EJ32" i="67" s="1"/>
  <c r="C32" i="67"/>
  <c r="EK31" i="67"/>
  <c r="N31" i="67"/>
  <c r="M31" i="67"/>
  <c r="GR31" i="67" s="1"/>
  <c r="K31" i="67"/>
  <c r="EZ31" i="67" s="1"/>
  <c r="J31" i="67"/>
  <c r="I31" i="67"/>
  <c r="H31" i="67"/>
  <c r="EJ31" i="67" s="1"/>
  <c r="C31" i="67"/>
  <c r="EK30" i="67"/>
  <c r="N30" i="67"/>
  <c r="M30" i="67"/>
  <c r="GW30" i="67" s="1"/>
  <c r="K30" i="67"/>
  <c r="EV30" i="67" s="1"/>
  <c r="J30" i="67"/>
  <c r="I30" i="67"/>
  <c r="H30" i="67"/>
  <c r="EJ30" i="67" s="1"/>
  <c r="C30" i="67"/>
  <c r="EK29" i="67"/>
  <c r="N29" i="67"/>
  <c r="M29" i="67"/>
  <c r="GP29" i="67" s="1"/>
  <c r="K29" i="67"/>
  <c r="EX29" i="67" s="1"/>
  <c r="J29" i="67"/>
  <c r="I29" i="67"/>
  <c r="H29" i="67"/>
  <c r="EJ29" i="67" s="1"/>
  <c r="C29" i="67"/>
  <c r="EK28" i="67"/>
  <c r="N28" i="67"/>
  <c r="M28" i="67"/>
  <c r="GU28" i="67" s="1"/>
  <c r="K28" i="67"/>
  <c r="J28" i="67"/>
  <c r="I28" i="67"/>
  <c r="H28" i="67"/>
  <c r="EJ28" i="67" s="1"/>
  <c r="C28" i="67"/>
  <c r="EK27" i="67"/>
  <c r="N27" i="67"/>
  <c r="M27" i="67"/>
  <c r="GN27" i="67" s="1"/>
  <c r="K27" i="67"/>
  <c r="EV27" i="67" s="1"/>
  <c r="J27" i="67"/>
  <c r="I27" i="67"/>
  <c r="H27" i="67"/>
  <c r="EJ27" i="67" s="1"/>
  <c r="C27" i="67"/>
  <c r="EK26" i="67"/>
  <c r="N26" i="67"/>
  <c r="M26" i="67"/>
  <c r="GV26" i="67" s="1"/>
  <c r="K26" i="67"/>
  <c r="FA26" i="67" s="1"/>
  <c r="J26" i="67"/>
  <c r="I26" i="67"/>
  <c r="CP26" i="67" s="1"/>
  <c r="H26" i="67"/>
  <c r="EJ26" i="67" s="1"/>
  <c r="C26" i="67"/>
  <c r="EK25" i="67"/>
  <c r="N25" i="67"/>
  <c r="M25" i="67"/>
  <c r="K25" i="67"/>
  <c r="ET25" i="67" s="1"/>
  <c r="J25" i="67"/>
  <c r="I25" i="67"/>
  <c r="H25" i="67"/>
  <c r="EJ25" i="67" s="1"/>
  <c r="C25" i="67"/>
  <c r="EK24" i="67"/>
  <c r="N24" i="67"/>
  <c r="M24" i="67"/>
  <c r="K24" i="67"/>
  <c r="EY24" i="67" s="1"/>
  <c r="J24" i="67"/>
  <c r="I24" i="67"/>
  <c r="H24" i="67"/>
  <c r="EJ24" i="67" s="1"/>
  <c r="C24" i="67"/>
  <c r="EK23" i="67"/>
  <c r="N23" i="67"/>
  <c r="M23" i="67"/>
  <c r="K23" i="67"/>
  <c r="ES23" i="67" s="1"/>
  <c r="J23" i="67"/>
  <c r="I23" i="67"/>
  <c r="H23" i="67"/>
  <c r="EJ23" i="67" s="1"/>
  <c r="C23" i="67"/>
  <c r="EK22" i="67"/>
  <c r="N22" i="67"/>
  <c r="M22" i="67"/>
  <c r="GP22" i="67" s="1"/>
  <c r="K22" i="67"/>
  <c r="FA22" i="67" s="1"/>
  <c r="J22" i="67"/>
  <c r="I22" i="67"/>
  <c r="H22" i="67"/>
  <c r="EJ22" i="67" s="1"/>
  <c r="C22" i="67"/>
  <c r="EK21" i="67"/>
  <c r="N21" i="67"/>
  <c r="M21" i="67"/>
  <c r="GV21" i="67" s="1"/>
  <c r="K21" i="67"/>
  <c r="FD21" i="67" s="1"/>
  <c r="J21" i="67"/>
  <c r="I21" i="67"/>
  <c r="H21" i="67"/>
  <c r="EJ21" i="67" s="1"/>
  <c r="C21" i="67"/>
  <c r="EK20" i="67"/>
  <c r="N20" i="67"/>
  <c r="M20" i="67"/>
  <c r="GO20" i="67" s="1"/>
  <c r="K20" i="67"/>
  <c r="EW20" i="67" s="1"/>
  <c r="J20" i="67"/>
  <c r="I20" i="67"/>
  <c r="H20" i="67"/>
  <c r="EJ20" i="67" s="1"/>
  <c r="C20" i="67"/>
  <c r="EK19" i="67"/>
  <c r="N19" i="67"/>
  <c r="M19" i="67"/>
  <c r="GT19" i="67" s="1"/>
  <c r="K19" i="67"/>
  <c r="FB19" i="67" s="1"/>
  <c r="J19" i="67"/>
  <c r="I19" i="67"/>
  <c r="H19" i="67"/>
  <c r="EJ19" i="67" s="1"/>
  <c r="C19" i="67"/>
  <c r="C11" i="67"/>
  <c r="D6" i="67"/>
  <c r="EI2" i="67"/>
  <c r="EF67" i="7"/>
  <c r="EE67" i="7"/>
  <c r="ED67" i="7"/>
  <c r="EC67" i="7"/>
  <c r="EB67" i="7"/>
  <c r="EA67" i="7"/>
  <c r="DZ67" i="7"/>
  <c r="DY67" i="7"/>
  <c r="DX67" i="7"/>
  <c r="DW67" i="7"/>
  <c r="DV67" i="7"/>
  <c r="DU67" i="7"/>
  <c r="DT67" i="7"/>
  <c r="DS67" i="7"/>
  <c r="DR67" i="7"/>
  <c r="DQ67" i="7"/>
  <c r="DP67" i="7"/>
  <c r="DO67" i="7"/>
  <c r="DN67" i="7"/>
  <c r="DM67" i="7"/>
  <c r="DL67" i="7"/>
  <c r="DK67" i="7"/>
  <c r="DJ67" i="7"/>
  <c r="DI67" i="7"/>
  <c r="DH67" i="7"/>
  <c r="DG67" i="7"/>
  <c r="DF67" i="7"/>
  <c r="DE67" i="7"/>
  <c r="DD67" i="7"/>
  <c r="DC67" i="7"/>
  <c r="DB67" i="7"/>
  <c r="DA67" i="7"/>
  <c r="CZ67" i="7"/>
  <c r="CY67" i="7"/>
  <c r="CX67" i="7"/>
  <c r="CW67" i="7"/>
  <c r="CV67" i="7"/>
  <c r="CU67" i="7"/>
  <c r="CT67" i="7"/>
  <c r="EF66" i="7"/>
  <c r="EE66" i="7"/>
  <c r="ED66" i="7"/>
  <c r="EC66" i="7"/>
  <c r="EB66" i="7"/>
  <c r="EA66" i="7"/>
  <c r="DZ66" i="7"/>
  <c r="DY66" i="7"/>
  <c r="DX66" i="7"/>
  <c r="DW66" i="7"/>
  <c r="DV66" i="7"/>
  <c r="DU66" i="7"/>
  <c r="DT66" i="7"/>
  <c r="DS66" i="7"/>
  <c r="DR66" i="7"/>
  <c r="DQ66" i="7"/>
  <c r="DP66" i="7"/>
  <c r="DO66" i="7"/>
  <c r="DN66" i="7"/>
  <c r="DM66" i="7"/>
  <c r="DL66" i="7"/>
  <c r="DK66" i="7"/>
  <c r="DJ66" i="7"/>
  <c r="DI66" i="7"/>
  <c r="DH66" i="7"/>
  <c r="DG66" i="7"/>
  <c r="DF66" i="7"/>
  <c r="DE66" i="7"/>
  <c r="DD66" i="7"/>
  <c r="DC66" i="7"/>
  <c r="DB66" i="7"/>
  <c r="DA66" i="7"/>
  <c r="CZ66" i="7"/>
  <c r="CY66" i="7"/>
  <c r="CX66" i="7"/>
  <c r="CW66" i="7"/>
  <c r="CV66" i="7"/>
  <c r="CU66" i="7"/>
  <c r="CT66" i="7"/>
  <c r="EF65" i="7"/>
  <c r="EE65" i="7"/>
  <c r="ED65" i="7"/>
  <c r="EC65" i="7"/>
  <c r="EB65" i="7"/>
  <c r="EA65" i="7"/>
  <c r="DZ65" i="7"/>
  <c r="DY65" i="7"/>
  <c r="DX65" i="7"/>
  <c r="DW65" i="7"/>
  <c r="DV65" i="7"/>
  <c r="DU65" i="7"/>
  <c r="DT65" i="7"/>
  <c r="DS65" i="7"/>
  <c r="DR65" i="7"/>
  <c r="DQ65" i="7"/>
  <c r="DP65" i="7"/>
  <c r="DO65" i="7"/>
  <c r="DN65" i="7"/>
  <c r="DM65" i="7"/>
  <c r="DL65" i="7"/>
  <c r="DK65" i="7"/>
  <c r="DJ65" i="7"/>
  <c r="DI65" i="7"/>
  <c r="DH65" i="7"/>
  <c r="DG65" i="7"/>
  <c r="DF65" i="7"/>
  <c r="DE65" i="7"/>
  <c r="DD65" i="7"/>
  <c r="DC65" i="7"/>
  <c r="DB65" i="7"/>
  <c r="DA65" i="7"/>
  <c r="CZ65" i="7"/>
  <c r="CY65" i="7"/>
  <c r="CX65" i="7"/>
  <c r="CW65" i="7"/>
  <c r="CV65" i="7"/>
  <c r="CU65" i="7"/>
  <c r="CT65" i="7"/>
  <c r="EF64" i="7"/>
  <c r="EE64" i="7"/>
  <c r="ED64" i="7"/>
  <c r="EC64" i="7"/>
  <c r="EB64" i="7"/>
  <c r="EA64" i="7"/>
  <c r="DZ64" i="7"/>
  <c r="DY64" i="7"/>
  <c r="DX64" i="7"/>
  <c r="DW64" i="7"/>
  <c r="DV64" i="7"/>
  <c r="DU64" i="7"/>
  <c r="DT64" i="7"/>
  <c r="DS64" i="7"/>
  <c r="DR64" i="7"/>
  <c r="DQ64" i="7"/>
  <c r="DP64" i="7"/>
  <c r="DO64" i="7"/>
  <c r="DN64" i="7"/>
  <c r="DM64" i="7"/>
  <c r="DL64" i="7"/>
  <c r="DK64" i="7"/>
  <c r="DJ64" i="7"/>
  <c r="DI64" i="7"/>
  <c r="DH64" i="7"/>
  <c r="DG64" i="7"/>
  <c r="DF64" i="7"/>
  <c r="DE64" i="7"/>
  <c r="DD64" i="7"/>
  <c r="DC64" i="7"/>
  <c r="DB64" i="7"/>
  <c r="DA64" i="7"/>
  <c r="CZ64" i="7"/>
  <c r="CY64" i="7"/>
  <c r="CX64" i="7"/>
  <c r="CW64" i="7"/>
  <c r="CV64" i="7"/>
  <c r="CU64" i="7"/>
  <c r="CT64" i="7"/>
  <c r="EF63" i="7"/>
  <c r="EE63" i="7"/>
  <c r="ED63" i="7"/>
  <c r="EC63" i="7"/>
  <c r="EB63" i="7"/>
  <c r="EA63" i="7"/>
  <c r="DZ63" i="7"/>
  <c r="DY63" i="7"/>
  <c r="DX63" i="7"/>
  <c r="DW63" i="7"/>
  <c r="DV63" i="7"/>
  <c r="DU63" i="7"/>
  <c r="DT63" i="7"/>
  <c r="DS63" i="7"/>
  <c r="DR63" i="7"/>
  <c r="DQ63" i="7"/>
  <c r="DP63" i="7"/>
  <c r="DO63" i="7"/>
  <c r="DN63" i="7"/>
  <c r="DM63" i="7"/>
  <c r="DL63" i="7"/>
  <c r="DK63" i="7"/>
  <c r="DJ63" i="7"/>
  <c r="DI63" i="7"/>
  <c r="DH63" i="7"/>
  <c r="DG63" i="7"/>
  <c r="DF63" i="7"/>
  <c r="DE63" i="7"/>
  <c r="DD63" i="7"/>
  <c r="DC63" i="7"/>
  <c r="DB63" i="7"/>
  <c r="DA63" i="7"/>
  <c r="CZ63" i="7"/>
  <c r="CY63" i="7"/>
  <c r="CX63" i="7"/>
  <c r="CW63" i="7"/>
  <c r="CV63" i="7"/>
  <c r="CU63" i="7"/>
  <c r="CT63" i="7"/>
  <c r="EF62" i="7"/>
  <c r="EE62" i="7"/>
  <c r="ED62" i="7"/>
  <c r="EC62" i="7"/>
  <c r="EB62" i="7"/>
  <c r="EA62" i="7"/>
  <c r="DZ62" i="7"/>
  <c r="DY62" i="7"/>
  <c r="DX62" i="7"/>
  <c r="DW62" i="7"/>
  <c r="DV62" i="7"/>
  <c r="DU62" i="7"/>
  <c r="DT62" i="7"/>
  <c r="DS62" i="7"/>
  <c r="DR62" i="7"/>
  <c r="DQ62" i="7"/>
  <c r="DP62" i="7"/>
  <c r="DO62" i="7"/>
  <c r="DN62" i="7"/>
  <c r="DM62" i="7"/>
  <c r="DL62" i="7"/>
  <c r="DK62" i="7"/>
  <c r="DJ62" i="7"/>
  <c r="DI62" i="7"/>
  <c r="DH62" i="7"/>
  <c r="DG62" i="7"/>
  <c r="DF62" i="7"/>
  <c r="DE62" i="7"/>
  <c r="DD62" i="7"/>
  <c r="DC62" i="7"/>
  <c r="DB62" i="7"/>
  <c r="DA62" i="7"/>
  <c r="CZ62" i="7"/>
  <c r="CY62" i="7"/>
  <c r="CX62" i="7"/>
  <c r="CW62" i="7"/>
  <c r="CV62" i="7"/>
  <c r="CU62" i="7"/>
  <c r="CT62" i="7"/>
  <c r="EF61" i="7"/>
  <c r="EE61" i="7"/>
  <c r="ED61" i="7"/>
  <c r="EC61" i="7"/>
  <c r="EB61" i="7"/>
  <c r="EA61" i="7"/>
  <c r="DZ61" i="7"/>
  <c r="DY61" i="7"/>
  <c r="DX61" i="7"/>
  <c r="DW61" i="7"/>
  <c r="DV61" i="7"/>
  <c r="DU61" i="7"/>
  <c r="DT61" i="7"/>
  <c r="DS61" i="7"/>
  <c r="DR61" i="7"/>
  <c r="DQ61" i="7"/>
  <c r="DP61" i="7"/>
  <c r="DO61" i="7"/>
  <c r="DN61" i="7"/>
  <c r="DM61" i="7"/>
  <c r="DL61" i="7"/>
  <c r="DK61" i="7"/>
  <c r="DJ61" i="7"/>
  <c r="DI61" i="7"/>
  <c r="DH61" i="7"/>
  <c r="DG61" i="7"/>
  <c r="DF61" i="7"/>
  <c r="DE61" i="7"/>
  <c r="DD61" i="7"/>
  <c r="DC61" i="7"/>
  <c r="DB61" i="7"/>
  <c r="DA61" i="7"/>
  <c r="CZ61" i="7"/>
  <c r="CY61" i="7"/>
  <c r="CX61" i="7"/>
  <c r="CW61" i="7"/>
  <c r="CV61" i="7"/>
  <c r="CU61" i="7"/>
  <c r="CT61" i="7"/>
  <c r="CS67" i="7"/>
  <c r="CS66" i="7"/>
  <c r="CS65" i="7"/>
  <c r="CS64" i="7"/>
  <c r="CS63" i="7"/>
  <c r="CS62" i="7"/>
  <c r="CS61" i="7"/>
  <c r="EG121" i="7"/>
  <c r="EG120" i="7"/>
  <c r="EG119" i="7"/>
  <c r="EG118" i="7"/>
  <c r="EG117" i="7"/>
  <c r="EG39" i="7"/>
  <c r="EG38" i="7"/>
  <c r="DD42" i="7"/>
  <c r="T104" i="2"/>
  <c r="T103" i="2"/>
  <c r="T100" i="2"/>
  <c r="T99" i="2"/>
  <c r="T96" i="2"/>
  <c r="T95" i="2"/>
  <c r="T92" i="2"/>
  <c r="T91" i="2"/>
  <c r="T88" i="2"/>
  <c r="T87" i="2"/>
  <c r="T84" i="2"/>
  <c r="T83" i="2"/>
  <c r="T80" i="2"/>
  <c r="T79" i="2"/>
  <c r="T76" i="2"/>
  <c r="T75" i="2"/>
  <c r="T72" i="2"/>
  <c r="T71" i="2"/>
  <c r="T68" i="2"/>
  <c r="T67" i="2"/>
  <c r="I113" i="7"/>
  <c r="T64" i="2"/>
  <c r="T63" i="2"/>
  <c r="T60" i="2"/>
  <c r="T59" i="2"/>
  <c r="I105" i="7"/>
  <c r="T56" i="2"/>
  <c r="I102" i="7"/>
  <c r="T55" i="2"/>
  <c r="T52" i="2"/>
  <c r="T51" i="2"/>
  <c r="I97" i="7"/>
  <c r="T48" i="2"/>
  <c r="I94" i="7"/>
  <c r="T47" i="2"/>
  <c r="T44" i="2"/>
  <c r="T43" i="2"/>
  <c r="I89" i="7"/>
  <c r="T40" i="2"/>
  <c r="I86" i="7"/>
  <c r="T39" i="2"/>
  <c r="T36" i="2"/>
  <c r="T35" i="2"/>
  <c r="I81" i="7"/>
  <c r="T32" i="2"/>
  <c r="I78" i="7"/>
  <c r="T31" i="2"/>
  <c r="T28" i="2"/>
  <c r="T24" i="2"/>
  <c r="T23" i="2"/>
  <c r="I35" i="7"/>
  <c r="CQ35" i="7" s="1"/>
  <c r="T20" i="2"/>
  <c r="I32" i="7"/>
  <c r="T19" i="2"/>
  <c r="S374" i="2"/>
  <c r="U390" i="2"/>
  <c r="T390" i="2"/>
  <c r="R390" i="2"/>
  <c r="S390" i="2" s="1"/>
  <c r="Q390" i="2"/>
  <c r="U389" i="2"/>
  <c r="T389" i="2"/>
  <c r="R389" i="2"/>
  <c r="S389" i="2" s="1"/>
  <c r="AY389" i="2" s="1"/>
  <c r="Q389" i="2"/>
  <c r="U388" i="2"/>
  <c r="T388" i="2"/>
  <c r="R388" i="2"/>
  <c r="S388" i="2" s="1"/>
  <c r="Q388" i="2"/>
  <c r="U387" i="2"/>
  <c r="T387" i="2"/>
  <c r="R387" i="2"/>
  <c r="S387" i="2"/>
  <c r="Q387" i="2"/>
  <c r="U386" i="2"/>
  <c r="T386" i="2"/>
  <c r="R386" i="2"/>
  <c r="S386" i="2" s="1"/>
  <c r="Q386" i="2"/>
  <c r="U385" i="2"/>
  <c r="T385" i="2"/>
  <c r="R385" i="2"/>
  <c r="S385" i="2" s="1"/>
  <c r="Q385" i="2"/>
  <c r="U384" i="2"/>
  <c r="T384" i="2"/>
  <c r="R384" i="2"/>
  <c r="S384" i="2" s="1"/>
  <c r="Q384" i="2"/>
  <c r="U383" i="2"/>
  <c r="T383" i="2"/>
  <c r="R383" i="2"/>
  <c r="S383" i="2" s="1"/>
  <c r="Q383" i="2"/>
  <c r="U382" i="2"/>
  <c r="T382" i="2"/>
  <c r="R382" i="2"/>
  <c r="S382" i="2" s="1"/>
  <c r="Q382" i="2"/>
  <c r="U381" i="2"/>
  <c r="T381" i="2"/>
  <c r="R381" i="2"/>
  <c r="S381" i="2"/>
  <c r="Q381" i="2"/>
  <c r="U380" i="2"/>
  <c r="T380" i="2"/>
  <c r="R380" i="2"/>
  <c r="S380" i="2" s="1"/>
  <c r="BU380" i="2" s="1"/>
  <c r="Q380" i="2"/>
  <c r="U379" i="2"/>
  <c r="T379" i="2"/>
  <c r="R379" i="2"/>
  <c r="S379" i="2" s="1"/>
  <c r="Q379" i="2"/>
  <c r="U378" i="2"/>
  <c r="T378" i="2"/>
  <c r="R378" i="2"/>
  <c r="S378" i="2" s="1"/>
  <c r="Q378" i="2"/>
  <c r="U377" i="2"/>
  <c r="T377" i="2"/>
  <c r="R377" i="2"/>
  <c r="S377" i="2" s="1"/>
  <c r="BR377" i="2" s="1"/>
  <c r="Q377" i="2"/>
  <c r="U376" i="2"/>
  <c r="T376" i="2"/>
  <c r="R376" i="2"/>
  <c r="S376" i="2" s="1"/>
  <c r="Q376" i="2"/>
  <c r="U375" i="2"/>
  <c r="T375" i="2"/>
  <c r="R375" i="2"/>
  <c r="S375" i="2"/>
  <c r="Q375" i="2"/>
  <c r="U374" i="2"/>
  <c r="T374" i="2"/>
  <c r="R374" i="2"/>
  <c r="Q374" i="2"/>
  <c r="U373" i="2"/>
  <c r="T373" i="2"/>
  <c r="R373" i="2"/>
  <c r="S373" i="2"/>
  <c r="Q373" i="2"/>
  <c r="U372" i="2"/>
  <c r="T372" i="2"/>
  <c r="R372" i="2"/>
  <c r="S372" i="2" s="1"/>
  <c r="Q372" i="2"/>
  <c r="U371" i="2"/>
  <c r="T371" i="2"/>
  <c r="R371" i="2"/>
  <c r="S371" i="2" s="1"/>
  <c r="AY371" i="2" s="1"/>
  <c r="Q371" i="2"/>
  <c r="U370" i="2"/>
  <c r="T370" i="2"/>
  <c r="R370" i="2"/>
  <c r="S370" i="2" s="1"/>
  <c r="CS370" i="2" s="1"/>
  <c r="Q370" i="2"/>
  <c r="U369" i="2"/>
  <c r="T369" i="2"/>
  <c r="R369" i="2"/>
  <c r="S369" i="2" s="1"/>
  <c r="BM369" i="2" s="1"/>
  <c r="Q369" i="2"/>
  <c r="U368" i="2"/>
  <c r="T368" i="2"/>
  <c r="R368" i="2"/>
  <c r="S368" i="2" s="1"/>
  <c r="Q368" i="2"/>
  <c r="U367" i="2"/>
  <c r="T367" i="2"/>
  <c r="R367" i="2"/>
  <c r="S367" i="2" s="1"/>
  <c r="Q367" i="2"/>
  <c r="U366" i="2"/>
  <c r="T366" i="2"/>
  <c r="R366" i="2"/>
  <c r="S366" i="2" s="1"/>
  <c r="Q366" i="2"/>
  <c r="U365" i="2"/>
  <c r="T365" i="2"/>
  <c r="R365" i="2"/>
  <c r="S365" i="2"/>
  <c r="Q365" i="2"/>
  <c r="U364" i="2"/>
  <c r="T364" i="2"/>
  <c r="R364" i="2"/>
  <c r="S364" i="2" s="1"/>
  <c r="Q364" i="2"/>
  <c r="U363" i="2"/>
  <c r="T363" i="2"/>
  <c r="R363" i="2"/>
  <c r="S363" i="2" s="1"/>
  <c r="AY363" i="2" s="1"/>
  <c r="Q363" i="2"/>
  <c r="U362" i="2"/>
  <c r="T362" i="2"/>
  <c r="R362" i="2"/>
  <c r="S362" i="2" s="1"/>
  <c r="Q362" i="2"/>
  <c r="U361" i="2"/>
  <c r="T361" i="2"/>
  <c r="R361" i="2"/>
  <c r="S361" i="2" s="1"/>
  <c r="AY361" i="2" s="1"/>
  <c r="Q361" i="2"/>
  <c r="U360" i="2"/>
  <c r="T360" i="2"/>
  <c r="R360" i="2"/>
  <c r="S360" i="2"/>
  <c r="Q360" i="2"/>
  <c r="U359" i="2"/>
  <c r="T359" i="2"/>
  <c r="R359" i="2"/>
  <c r="S359" i="2"/>
  <c r="Q359" i="2"/>
  <c r="U358" i="2"/>
  <c r="T358" i="2"/>
  <c r="R358" i="2"/>
  <c r="S358" i="2" s="1"/>
  <c r="Q358" i="2"/>
  <c r="U357" i="2"/>
  <c r="T357" i="2"/>
  <c r="R357" i="2"/>
  <c r="S357" i="2" s="1"/>
  <c r="AY357" i="2" s="1"/>
  <c r="Q357" i="2"/>
  <c r="U356" i="2"/>
  <c r="T356" i="2"/>
  <c r="R356" i="2"/>
  <c r="S356" i="2"/>
  <c r="Q356" i="2"/>
  <c r="U355" i="2"/>
  <c r="T355" i="2"/>
  <c r="R355" i="2"/>
  <c r="S355" i="2" s="1"/>
  <c r="AY355" i="2" s="1"/>
  <c r="Q355" i="2"/>
  <c r="U354" i="2"/>
  <c r="T354" i="2"/>
  <c r="R354" i="2"/>
  <c r="S354" i="2" s="1"/>
  <c r="Q354" i="2"/>
  <c r="U353" i="2"/>
  <c r="T353" i="2"/>
  <c r="R353" i="2"/>
  <c r="S353" i="2" s="1"/>
  <c r="Q353" i="2"/>
  <c r="U352" i="2"/>
  <c r="T352" i="2"/>
  <c r="R352" i="2"/>
  <c r="S352" i="2" s="1"/>
  <c r="BV352" i="2" s="1"/>
  <c r="W352" i="2" s="1"/>
  <c r="Q352" i="2"/>
  <c r="U351" i="2"/>
  <c r="T351" i="2"/>
  <c r="R351" i="2"/>
  <c r="S351" i="2" s="1"/>
  <c r="AY351" i="2" s="1"/>
  <c r="Q351" i="2"/>
  <c r="U350" i="2"/>
  <c r="T350" i="2"/>
  <c r="R350" i="2"/>
  <c r="S350" i="2" s="1"/>
  <c r="Q350" i="2"/>
  <c r="U349" i="2"/>
  <c r="T349" i="2"/>
  <c r="R349" i="2"/>
  <c r="S349" i="2" s="1"/>
  <c r="AY349" i="2" s="1"/>
  <c r="Q349" i="2"/>
  <c r="U348" i="2"/>
  <c r="T348" i="2"/>
  <c r="R348" i="2"/>
  <c r="S348" i="2"/>
  <c r="Q348" i="2"/>
  <c r="U347" i="2"/>
  <c r="T347" i="2"/>
  <c r="R347" i="2"/>
  <c r="S347" i="2" s="1"/>
  <c r="Q347" i="2"/>
  <c r="U346" i="2"/>
  <c r="T346" i="2"/>
  <c r="R346" i="2"/>
  <c r="S346" i="2" s="1"/>
  <c r="AZ346" i="2" s="1"/>
  <c r="Q346" i="2"/>
  <c r="U345" i="2"/>
  <c r="T345" i="2"/>
  <c r="R345" i="2"/>
  <c r="S345" i="2" s="1"/>
  <c r="Q345" i="2"/>
  <c r="U344" i="2"/>
  <c r="T344" i="2"/>
  <c r="R344" i="2"/>
  <c r="S344" i="2" s="1"/>
  <c r="Q344" i="2"/>
  <c r="U343" i="2"/>
  <c r="T343" i="2"/>
  <c r="R343" i="2"/>
  <c r="S343" i="2" s="1"/>
  <c r="Q343" i="2"/>
  <c r="U342" i="2"/>
  <c r="T342" i="2"/>
  <c r="R342" i="2"/>
  <c r="S342" i="2" s="1"/>
  <c r="AZ342" i="2" s="1"/>
  <c r="Q342" i="2"/>
  <c r="U341" i="2"/>
  <c r="T341" i="2"/>
  <c r="R341" i="2"/>
  <c r="S341" i="2"/>
  <c r="Q341" i="2"/>
  <c r="U340" i="2"/>
  <c r="T340" i="2"/>
  <c r="R340" i="2"/>
  <c r="S340" i="2" s="1"/>
  <c r="BY340" i="2" s="1"/>
  <c r="Q340" i="2"/>
  <c r="U339" i="2"/>
  <c r="T339" i="2"/>
  <c r="R339" i="2"/>
  <c r="S339" i="2"/>
  <c r="Q339" i="2"/>
  <c r="U338" i="2"/>
  <c r="T338" i="2"/>
  <c r="R338" i="2"/>
  <c r="S338" i="2" s="1"/>
  <c r="Q338" i="2"/>
  <c r="U337" i="2"/>
  <c r="T337" i="2"/>
  <c r="R337" i="2"/>
  <c r="S337" i="2" s="1"/>
  <c r="Q337" i="2"/>
  <c r="U336" i="2"/>
  <c r="T336" i="2"/>
  <c r="R336" i="2"/>
  <c r="S336" i="2"/>
  <c r="AY336" i="2" s="1"/>
  <c r="Q336" i="2"/>
  <c r="U335" i="2"/>
  <c r="T335" i="2"/>
  <c r="R335" i="2"/>
  <c r="S335" i="2"/>
  <c r="Q335" i="2"/>
  <c r="U334" i="2"/>
  <c r="T334" i="2"/>
  <c r="R334" i="2"/>
  <c r="S334" i="2"/>
  <c r="Q334" i="2"/>
  <c r="U333" i="2"/>
  <c r="T333" i="2"/>
  <c r="R333" i="2"/>
  <c r="S333" i="2"/>
  <c r="Q333" i="2"/>
  <c r="U332" i="2"/>
  <c r="T332" i="2"/>
  <c r="R332" i="2"/>
  <c r="S332" i="2" s="1"/>
  <c r="Q332" i="2"/>
  <c r="U331" i="2"/>
  <c r="T331" i="2"/>
  <c r="R331" i="2"/>
  <c r="S331" i="2"/>
  <c r="Q331" i="2"/>
  <c r="U330" i="2"/>
  <c r="T330" i="2"/>
  <c r="R330" i="2"/>
  <c r="S330" i="2"/>
  <c r="Q330" i="2"/>
  <c r="U329" i="2"/>
  <c r="T329" i="2"/>
  <c r="R329" i="2"/>
  <c r="S329" i="2"/>
  <c r="Q329" i="2"/>
  <c r="U328" i="2"/>
  <c r="T328" i="2"/>
  <c r="R328" i="2"/>
  <c r="S328" i="2"/>
  <c r="Q328" i="2"/>
  <c r="U327" i="2"/>
  <c r="T327" i="2"/>
  <c r="R327" i="2"/>
  <c r="S327" i="2"/>
  <c r="Q327" i="2"/>
  <c r="U326" i="2"/>
  <c r="T326" i="2"/>
  <c r="R326" i="2"/>
  <c r="S326" i="2" s="1"/>
  <c r="AY326" i="2" s="1"/>
  <c r="Q326" i="2"/>
  <c r="U325" i="2"/>
  <c r="T325" i="2"/>
  <c r="R325" i="2"/>
  <c r="S325" i="2"/>
  <c r="Q325" i="2"/>
  <c r="U324" i="2"/>
  <c r="T324" i="2"/>
  <c r="R324" i="2"/>
  <c r="S324" i="2"/>
  <c r="Q324" i="2"/>
  <c r="U323" i="2"/>
  <c r="T323" i="2"/>
  <c r="R323" i="2"/>
  <c r="S323" i="2"/>
  <c r="Q323" i="2"/>
  <c r="U322" i="2"/>
  <c r="T322" i="2"/>
  <c r="R322" i="2"/>
  <c r="S322" i="2"/>
  <c r="Q322" i="2"/>
  <c r="U321" i="2"/>
  <c r="T321" i="2"/>
  <c r="R321" i="2"/>
  <c r="S321" i="2"/>
  <c r="Q321" i="2"/>
  <c r="U320" i="2"/>
  <c r="T320" i="2"/>
  <c r="R320" i="2"/>
  <c r="S320" i="2" s="1"/>
  <c r="Q320" i="2"/>
  <c r="U319" i="2"/>
  <c r="T319" i="2"/>
  <c r="R319" i="2"/>
  <c r="S319" i="2"/>
  <c r="Q319" i="2"/>
  <c r="U318" i="2"/>
  <c r="T318" i="2"/>
  <c r="R318" i="2"/>
  <c r="S318" i="2"/>
  <c r="Q318" i="2"/>
  <c r="U317" i="2"/>
  <c r="T317" i="2"/>
  <c r="R317" i="2"/>
  <c r="S317" i="2"/>
  <c r="Q317" i="2"/>
  <c r="U316" i="2"/>
  <c r="T316" i="2"/>
  <c r="R316" i="2"/>
  <c r="S316" i="2"/>
  <c r="Q316" i="2"/>
  <c r="U315" i="2"/>
  <c r="T315" i="2"/>
  <c r="R315" i="2"/>
  <c r="S315" i="2" s="1"/>
  <c r="Q315" i="2"/>
  <c r="U314" i="2"/>
  <c r="T314" i="2"/>
  <c r="R314" i="2"/>
  <c r="S314" i="2" s="1"/>
  <c r="Q314" i="2"/>
  <c r="U313" i="2"/>
  <c r="T313" i="2"/>
  <c r="R313" i="2"/>
  <c r="S313" i="2"/>
  <c r="Q313" i="2"/>
  <c r="U312" i="2"/>
  <c r="T312" i="2"/>
  <c r="R312" i="2"/>
  <c r="S312" i="2"/>
  <c r="Q312" i="2"/>
  <c r="U311" i="2"/>
  <c r="T311" i="2"/>
  <c r="R311" i="2"/>
  <c r="S311" i="2" s="1"/>
  <c r="Q311" i="2"/>
  <c r="U310" i="2"/>
  <c r="T310" i="2"/>
  <c r="R310" i="2"/>
  <c r="S310" i="2" s="1"/>
  <c r="Q310" i="2"/>
  <c r="U309" i="2"/>
  <c r="T309" i="2"/>
  <c r="R309" i="2"/>
  <c r="S309" i="2" s="1"/>
  <c r="Q309" i="2"/>
  <c r="U308" i="2"/>
  <c r="T308" i="2"/>
  <c r="R308" i="2"/>
  <c r="S308" i="2" s="1"/>
  <c r="Q308" i="2"/>
  <c r="U307" i="2"/>
  <c r="T307" i="2"/>
  <c r="R307" i="2"/>
  <c r="S307" i="2" s="1"/>
  <c r="Q307" i="2"/>
  <c r="U306" i="2"/>
  <c r="T306" i="2"/>
  <c r="R306" i="2"/>
  <c r="S306" i="2" s="1"/>
  <c r="Q306" i="2"/>
  <c r="U305" i="2"/>
  <c r="T305" i="2"/>
  <c r="R305" i="2"/>
  <c r="S305" i="2"/>
  <c r="Q305" i="2"/>
  <c r="U304" i="2"/>
  <c r="T304" i="2"/>
  <c r="R304" i="2"/>
  <c r="S304" i="2"/>
  <c r="Q304" i="2"/>
  <c r="U303" i="2"/>
  <c r="T303" i="2"/>
  <c r="R303" i="2"/>
  <c r="S303" i="2" s="1"/>
  <c r="Q303" i="2"/>
  <c r="U302" i="2"/>
  <c r="T302" i="2"/>
  <c r="R302" i="2"/>
  <c r="S302" i="2"/>
  <c r="Q302" i="2"/>
  <c r="U301" i="2"/>
  <c r="T301" i="2"/>
  <c r="R301" i="2"/>
  <c r="S301" i="2" s="1"/>
  <c r="Q301" i="2"/>
  <c r="U300" i="2"/>
  <c r="T300" i="2"/>
  <c r="R300" i="2"/>
  <c r="S300" i="2" s="1"/>
  <c r="Q300" i="2"/>
  <c r="U299" i="2"/>
  <c r="T299" i="2"/>
  <c r="R299" i="2"/>
  <c r="S299" i="2" s="1"/>
  <c r="Q299" i="2"/>
  <c r="U298" i="2"/>
  <c r="T298" i="2"/>
  <c r="R298" i="2"/>
  <c r="S298" i="2" s="1"/>
  <c r="AZ298" i="2" s="1"/>
  <c r="Q298" i="2"/>
  <c r="U297" i="2"/>
  <c r="T297" i="2"/>
  <c r="R297" i="2"/>
  <c r="S297" i="2" s="1"/>
  <c r="Q297" i="2"/>
  <c r="U296" i="2"/>
  <c r="T296" i="2"/>
  <c r="R296" i="2"/>
  <c r="S296" i="2" s="1"/>
  <c r="Q296" i="2"/>
  <c r="U295" i="2"/>
  <c r="T295" i="2"/>
  <c r="R295" i="2"/>
  <c r="S295" i="2" s="1"/>
  <c r="CM295" i="2" s="1"/>
  <c r="Q295" i="2"/>
  <c r="U294" i="2"/>
  <c r="T294" i="2"/>
  <c r="R294" i="2"/>
  <c r="S294" i="2"/>
  <c r="Q294" i="2"/>
  <c r="U293" i="2"/>
  <c r="T293" i="2"/>
  <c r="R293" i="2"/>
  <c r="S293" i="2" s="1"/>
  <c r="Q293" i="2"/>
  <c r="U292" i="2"/>
  <c r="T292" i="2"/>
  <c r="R292" i="2"/>
  <c r="S292" i="2" s="1"/>
  <c r="AZ292" i="2" s="1"/>
  <c r="Q292" i="2"/>
  <c r="U291" i="2"/>
  <c r="T291" i="2"/>
  <c r="R291" i="2"/>
  <c r="S291" i="2"/>
  <c r="Q291" i="2"/>
  <c r="U290" i="2"/>
  <c r="T290" i="2"/>
  <c r="R290" i="2"/>
  <c r="S290" i="2" s="1"/>
  <c r="Q290" i="2"/>
  <c r="U289" i="2"/>
  <c r="T289" i="2"/>
  <c r="R289" i="2"/>
  <c r="S289" i="2"/>
  <c r="Q289" i="2"/>
  <c r="U288" i="2"/>
  <c r="T288" i="2"/>
  <c r="R288" i="2"/>
  <c r="S288" i="2" s="1"/>
  <c r="Q288" i="2"/>
  <c r="U287" i="2"/>
  <c r="T287" i="2"/>
  <c r="R287" i="2"/>
  <c r="S287" i="2" s="1"/>
  <c r="Q287" i="2"/>
  <c r="U286" i="2"/>
  <c r="T286" i="2"/>
  <c r="R286" i="2"/>
  <c r="S286" i="2" s="1"/>
  <c r="Q286" i="2"/>
  <c r="U285" i="2"/>
  <c r="T285" i="2"/>
  <c r="R285" i="2"/>
  <c r="S285" i="2" s="1"/>
  <c r="Q285" i="2"/>
  <c r="U284" i="2"/>
  <c r="T284" i="2"/>
  <c r="R284" i="2"/>
  <c r="S284" i="2" s="1"/>
  <c r="Q284" i="2"/>
  <c r="U283" i="2"/>
  <c r="T283" i="2"/>
  <c r="R283" i="2"/>
  <c r="S283" i="2" s="1"/>
  <c r="Q283" i="2"/>
  <c r="U282" i="2"/>
  <c r="T282" i="2"/>
  <c r="R282" i="2"/>
  <c r="S282" i="2" s="1"/>
  <c r="Q282" i="2"/>
  <c r="U281" i="2"/>
  <c r="T281" i="2"/>
  <c r="R281" i="2"/>
  <c r="S281" i="2"/>
  <c r="Q281" i="2"/>
  <c r="U280" i="2"/>
  <c r="T280" i="2"/>
  <c r="R280" i="2"/>
  <c r="S280" i="2" s="1"/>
  <c r="Q280" i="2"/>
  <c r="U279" i="2"/>
  <c r="T279" i="2"/>
  <c r="R279" i="2"/>
  <c r="S279" i="2" s="1"/>
  <c r="Q279" i="2"/>
  <c r="U278" i="2"/>
  <c r="T278" i="2"/>
  <c r="R278" i="2"/>
  <c r="S278" i="2" s="1"/>
  <c r="Q278" i="2"/>
  <c r="U277" i="2"/>
  <c r="T277" i="2"/>
  <c r="R277" i="2"/>
  <c r="S277" i="2" s="1"/>
  <c r="Q277" i="2"/>
  <c r="U276" i="2"/>
  <c r="T276" i="2"/>
  <c r="R276" i="2"/>
  <c r="S276" i="2" s="1"/>
  <c r="Q276" i="2"/>
  <c r="U275" i="2"/>
  <c r="T275" i="2"/>
  <c r="R275" i="2"/>
  <c r="S275" i="2"/>
  <c r="Q275" i="2"/>
  <c r="U274" i="2"/>
  <c r="T274" i="2"/>
  <c r="R274" i="2"/>
  <c r="S274" i="2" s="1"/>
  <c r="Q274" i="2"/>
  <c r="U273" i="2"/>
  <c r="T273" i="2"/>
  <c r="R273" i="2"/>
  <c r="S273" i="2" s="1"/>
  <c r="Q273" i="2"/>
  <c r="U272" i="2"/>
  <c r="T272" i="2"/>
  <c r="R272" i="2"/>
  <c r="S272" i="2" s="1"/>
  <c r="Q272" i="2"/>
  <c r="U271" i="2"/>
  <c r="T271" i="2"/>
  <c r="R271" i="2"/>
  <c r="S271" i="2" s="1"/>
  <c r="Q271" i="2"/>
  <c r="U270" i="2"/>
  <c r="T270" i="2"/>
  <c r="R270" i="2"/>
  <c r="S270" i="2" s="1"/>
  <c r="AZ270" i="2" s="1"/>
  <c r="Q270" i="2"/>
  <c r="U269" i="2"/>
  <c r="T269" i="2"/>
  <c r="R269" i="2"/>
  <c r="S269" i="2" s="1"/>
  <c r="Q269" i="2"/>
  <c r="U268" i="2"/>
  <c r="T268" i="2"/>
  <c r="R268" i="2"/>
  <c r="S268" i="2"/>
  <c r="Q268" i="2"/>
  <c r="U267" i="2"/>
  <c r="T267" i="2"/>
  <c r="R267" i="2"/>
  <c r="S267" i="2"/>
  <c r="Q267" i="2"/>
  <c r="U266" i="2"/>
  <c r="T266" i="2"/>
  <c r="R266" i="2"/>
  <c r="S266" i="2"/>
  <c r="Q266" i="2"/>
  <c r="U265" i="2"/>
  <c r="T265" i="2"/>
  <c r="R265" i="2"/>
  <c r="S265" i="2" s="1"/>
  <c r="Q265" i="2"/>
  <c r="U264" i="2"/>
  <c r="T264" i="2"/>
  <c r="R264" i="2"/>
  <c r="S264" i="2" s="1"/>
  <c r="Q264" i="2"/>
  <c r="U263" i="2"/>
  <c r="T263" i="2"/>
  <c r="R263" i="2"/>
  <c r="S263" i="2" s="1"/>
  <c r="Q263" i="2"/>
  <c r="U262" i="2"/>
  <c r="T262" i="2"/>
  <c r="R262" i="2"/>
  <c r="S262" i="2"/>
  <c r="Q262" i="2"/>
  <c r="U261" i="2"/>
  <c r="T261" i="2"/>
  <c r="R261" i="2"/>
  <c r="S261" i="2"/>
  <c r="Q261" i="2"/>
  <c r="U260" i="2"/>
  <c r="T260" i="2"/>
  <c r="R260" i="2"/>
  <c r="S260" i="2" s="1"/>
  <c r="Q260" i="2"/>
  <c r="U259" i="2"/>
  <c r="T259" i="2"/>
  <c r="R259" i="2"/>
  <c r="S259" i="2" s="1"/>
  <c r="Q259" i="2"/>
  <c r="U258" i="2"/>
  <c r="T258" i="2"/>
  <c r="R258" i="2"/>
  <c r="S258" i="2" s="1"/>
  <c r="Q258" i="2"/>
  <c r="U257" i="2"/>
  <c r="T257" i="2"/>
  <c r="R257" i="2"/>
  <c r="S257" i="2" s="1"/>
  <c r="Q257" i="2"/>
  <c r="U256" i="2"/>
  <c r="T256" i="2"/>
  <c r="R256" i="2"/>
  <c r="S256" i="2"/>
  <c r="Q256" i="2"/>
  <c r="U255" i="2"/>
  <c r="T255" i="2"/>
  <c r="R255" i="2"/>
  <c r="S255" i="2" s="1"/>
  <c r="Q255" i="2"/>
  <c r="U254" i="2"/>
  <c r="T254" i="2"/>
  <c r="R254" i="2"/>
  <c r="S254" i="2"/>
  <c r="Q254" i="2"/>
  <c r="U253" i="2"/>
  <c r="T253" i="2"/>
  <c r="R253" i="2"/>
  <c r="S253" i="2" s="1"/>
  <c r="BB253" i="2" s="1"/>
  <c r="Q253" i="2"/>
  <c r="U252" i="2"/>
  <c r="T252" i="2"/>
  <c r="R252" i="2"/>
  <c r="S252" i="2" s="1"/>
  <c r="Q252" i="2"/>
  <c r="U251" i="2"/>
  <c r="T251" i="2"/>
  <c r="R251" i="2"/>
  <c r="S251" i="2" s="1"/>
  <c r="Q251" i="2"/>
  <c r="U250" i="2"/>
  <c r="T250" i="2"/>
  <c r="R250" i="2"/>
  <c r="S250" i="2" s="1"/>
  <c r="Q250" i="2"/>
  <c r="U249" i="2"/>
  <c r="T249" i="2"/>
  <c r="R249" i="2"/>
  <c r="S249" i="2" s="1"/>
  <c r="Q249" i="2"/>
  <c r="U248" i="2"/>
  <c r="T248" i="2"/>
  <c r="R248" i="2"/>
  <c r="S248" i="2"/>
  <c r="Q248" i="2"/>
  <c r="U247" i="2"/>
  <c r="T247" i="2"/>
  <c r="R247" i="2"/>
  <c r="S247" i="2"/>
  <c r="Q247" i="2"/>
  <c r="U246" i="2"/>
  <c r="T246" i="2"/>
  <c r="R246" i="2"/>
  <c r="S246" i="2"/>
  <c r="Q246" i="2"/>
  <c r="U245" i="2"/>
  <c r="T245" i="2"/>
  <c r="R245" i="2"/>
  <c r="S245" i="2" s="1"/>
  <c r="Q245" i="2"/>
  <c r="U244" i="2"/>
  <c r="T244" i="2"/>
  <c r="R244" i="2"/>
  <c r="S244" i="2" s="1"/>
  <c r="AY244" i="2" s="1"/>
  <c r="Q244" i="2"/>
  <c r="U243" i="2"/>
  <c r="T243" i="2"/>
  <c r="R243" i="2"/>
  <c r="S243" i="2" s="1"/>
  <c r="Q243" i="2"/>
  <c r="U242" i="2"/>
  <c r="T242" i="2"/>
  <c r="R242" i="2"/>
  <c r="S242" i="2" s="1"/>
  <c r="Q242" i="2"/>
  <c r="U241" i="2"/>
  <c r="T241" i="2"/>
  <c r="R241" i="2"/>
  <c r="S241" i="2" s="1"/>
  <c r="Q241" i="2"/>
  <c r="U240" i="2"/>
  <c r="T240" i="2"/>
  <c r="R240" i="2"/>
  <c r="S240" i="2"/>
  <c r="Q240" i="2"/>
  <c r="U239" i="2"/>
  <c r="T239" i="2"/>
  <c r="R239" i="2"/>
  <c r="S239" i="2"/>
  <c r="Q239" i="2"/>
  <c r="U238" i="2"/>
  <c r="T238" i="2"/>
  <c r="R238" i="2"/>
  <c r="S238" i="2" s="1"/>
  <c r="Q238" i="2"/>
  <c r="U237" i="2"/>
  <c r="T237" i="2"/>
  <c r="R237" i="2"/>
  <c r="S237" i="2" s="1"/>
  <c r="Q237" i="2"/>
  <c r="U236" i="2"/>
  <c r="T236" i="2"/>
  <c r="R236" i="2"/>
  <c r="S236" i="2" s="1"/>
  <c r="Q236" i="2"/>
  <c r="U235" i="2"/>
  <c r="T235" i="2"/>
  <c r="R235" i="2"/>
  <c r="S235" i="2" s="1"/>
  <c r="Q235" i="2"/>
  <c r="U234" i="2"/>
  <c r="T234" i="2"/>
  <c r="R234" i="2"/>
  <c r="S234" i="2" s="1"/>
  <c r="Q234" i="2"/>
  <c r="U233" i="2"/>
  <c r="T233" i="2"/>
  <c r="R233" i="2"/>
  <c r="S233" i="2" s="1"/>
  <c r="Q233" i="2"/>
  <c r="U232" i="2"/>
  <c r="T232" i="2"/>
  <c r="R232" i="2"/>
  <c r="S232" i="2" s="1"/>
  <c r="Q232" i="2"/>
  <c r="U231" i="2"/>
  <c r="T231" i="2"/>
  <c r="R231" i="2"/>
  <c r="S231" i="2"/>
  <c r="AY231" i="2" s="1"/>
  <c r="Q231" i="2"/>
  <c r="U230" i="2"/>
  <c r="T230" i="2"/>
  <c r="R230" i="2"/>
  <c r="S230" i="2"/>
  <c r="Q230" i="2"/>
  <c r="U229" i="2"/>
  <c r="T229" i="2"/>
  <c r="R229" i="2"/>
  <c r="S229" i="2" s="1"/>
  <c r="AY229" i="2" s="1"/>
  <c r="Q229" i="2"/>
  <c r="U228" i="2"/>
  <c r="T228" i="2"/>
  <c r="R228" i="2"/>
  <c r="S228" i="2" s="1"/>
  <c r="Q228" i="2"/>
  <c r="U227" i="2"/>
  <c r="T227" i="2"/>
  <c r="R227" i="2"/>
  <c r="S227" i="2" s="1"/>
  <c r="Q227" i="2"/>
  <c r="U226" i="2"/>
  <c r="T226" i="2"/>
  <c r="R226" i="2"/>
  <c r="S226" i="2" s="1"/>
  <c r="Q226" i="2"/>
  <c r="U225" i="2"/>
  <c r="T225" i="2"/>
  <c r="R225" i="2"/>
  <c r="S225" i="2" s="1"/>
  <c r="AY225" i="2" s="1"/>
  <c r="Q225" i="2"/>
  <c r="U224" i="2"/>
  <c r="T224" i="2"/>
  <c r="R224" i="2"/>
  <c r="S224" i="2"/>
  <c r="Q224" i="2"/>
  <c r="U223" i="2"/>
  <c r="T223" i="2"/>
  <c r="R223" i="2"/>
  <c r="S223" i="2"/>
  <c r="Q223" i="2"/>
  <c r="U222" i="2"/>
  <c r="T222" i="2"/>
  <c r="R222" i="2"/>
  <c r="S222" i="2"/>
  <c r="Q222" i="2"/>
  <c r="U221" i="2"/>
  <c r="T221" i="2"/>
  <c r="R221" i="2"/>
  <c r="S221" i="2" s="1"/>
  <c r="AY221" i="2" s="1"/>
  <c r="Q221" i="2"/>
  <c r="U220" i="2"/>
  <c r="T220" i="2"/>
  <c r="R220" i="2"/>
  <c r="S220" i="2" s="1"/>
  <c r="Q220" i="2"/>
  <c r="U219" i="2"/>
  <c r="T219" i="2"/>
  <c r="R219" i="2"/>
  <c r="S219" i="2" s="1"/>
  <c r="Q219" i="2"/>
  <c r="U218" i="2"/>
  <c r="T218" i="2"/>
  <c r="R218" i="2"/>
  <c r="S218" i="2" s="1"/>
  <c r="AY218" i="2" s="1"/>
  <c r="Q218" i="2"/>
  <c r="U217" i="2"/>
  <c r="T217" i="2"/>
  <c r="R217" i="2"/>
  <c r="S217" i="2"/>
  <c r="AZ217" i="2" s="1"/>
  <c r="Q217" i="2"/>
  <c r="U216" i="2"/>
  <c r="T216" i="2"/>
  <c r="R216" i="2"/>
  <c r="S216" i="2" s="1"/>
  <c r="Q216" i="2"/>
  <c r="U215" i="2"/>
  <c r="T215" i="2"/>
  <c r="R215" i="2"/>
  <c r="S215" i="2" s="1"/>
  <c r="Q215" i="2"/>
  <c r="U214" i="2"/>
  <c r="T214" i="2"/>
  <c r="R214" i="2"/>
  <c r="S214" i="2"/>
  <c r="CO214" i="2" s="1"/>
  <c r="Q214" i="2"/>
  <c r="U213" i="2"/>
  <c r="T213" i="2"/>
  <c r="R213" i="2"/>
  <c r="S213" i="2" s="1"/>
  <c r="AY213" i="2" s="1"/>
  <c r="Q213" i="2"/>
  <c r="U212" i="2"/>
  <c r="T212" i="2"/>
  <c r="R212" i="2"/>
  <c r="S212" i="2" s="1"/>
  <c r="Q212" i="2"/>
  <c r="U211" i="2"/>
  <c r="T211" i="2"/>
  <c r="R211" i="2"/>
  <c r="S211" i="2" s="1"/>
  <c r="BA211" i="2" s="1"/>
  <c r="Q211" i="2"/>
  <c r="U210" i="2"/>
  <c r="T210" i="2"/>
  <c r="R210" i="2"/>
  <c r="S210" i="2" s="1"/>
  <c r="Q210" i="2"/>
  <c r="U209" i="2"/>
  <c r="T209" i="2"/>
  <c r="R209" i="2"/>
  <c r="S209" i="2" s="1"/>
  <c r="Q209" i="2"/>
  <c r="U208" i="2"/>
  <c r="T208" i="2"/>
  <c r="R208" i="2"/>
  <c r="S208" i="2" s="1"/>
  <c r="Q208" i="2"/>
  <c r="U207" i="2"/>
  <c r="T207" i="2"/>
  <c r="R207" i="2"/>
  <c r="S207" i="2" s="1"/>
  <c r="AY207" i="2" s="1"/>
  <c r="Q207" i="2"/>
  <c r="U206" i="2"/>
  <c r="T206" i="2"/>
  <c r="R206" i="2"/>
  <c r="S206" i="2" s="1"/>
  <c r="Q206" i="2"/>
  <c r="U205" i="2"/>
  <c r="T205" i="2"/>
  <c r="R205" i="2"/>
  <c r="S205" i="2" s="1"/>
  <c r="Q205" i="2"/>
  <c r="U204" i="2"/>
  <c r="T204" i="2"/>
  <c r="R204" i="2"/>
  <c r="S204" i="2" s="1"/>
  <c r="Q204" i="2"/>
  <c r="U203" i="2"/>
  <c r="T203" i="2"/>
  <c r="R203" i="2"/>
  <c r="S203" i="2" s="1"/>
  <c r="Q203" i="2"/>
  <c r="U202" i="2"/>
  <c r="T202" i="2"/>
  <c r="R202" i="2"/>
  <c r="S202" i="2" s="1"/>
  <c r="BQ202" i="2" s="1"/>
  <c r="Q202" i="2"/>
  <c r="U201" i="2"/>
  <c r="T201" i="2"/>
  <c r="R201" i="2"/>
  <c r="S201" i="2"/>
  <c r="Q201" i="2"/>
  <c r="U200" i="2"/>
  <c r="T200" i="2"/>
  <c r="R200" i="2"/>
  <c r="S200" i="2"/>
  <c r="Q200" i="2"/>
  <c r="U199" i="2"/>
  <c r="T199" i="2"/>
  <c r="R199" i="2"/>
  <c r="S199" i="2" s="1"/>
  <c r="AY199" i="2" s="1"/>
  <c r="Q199" i="2"/>
  <c r="U198" i="2"/>
  <c r="T198" i="2"/>
  <c r="R198" i="2"/>
  <c r="S198" i="2" s="1"/>
  <c r="Q198" i="2"/>
  <c r="U197" i="2"/>
  <c r="T197" i="2"/>
  <c r="R197" i="2"/>
  <c r="S197" i="2" s="1"/>
  <c r="AY197" i="2" s="1"/>
  <c r="Q197" i="2"/>
  <c r="U196" i="2"/>
  <c r="T196" i="2"/>
  <c r="R196" i="2"/>
  <c r="S196" i="2" s="1"/>
  <c r="Q196" i="2"/>
  <c r="U195" i="2"/>
  <c r="T195" i="2"/>
  <c r="R195" i="2"/>
  <c r="S195" i="2"/>
  <c r="Q195" i="2"/>
  <c r="U194" i="2"/>
  <c r="T194" i="2"/>
  <c r="R194" i="2"/>
  <c r="S194" i="2"/>
  <c r="Q194" i="2"/>
  <c r="U193" i="2"/>
  <c r="T193" i="2"/>
  <c r="R193" i="2"/>
  <c r="S193" i="2" s="1"/>
  <c r="Q193" i="2"/>
  <c r="U192" i="2"/>
  <c r="T192" i="2"/>
  <c r="R192" i="2"/>
  <c r="S192" i="2"/>
  <c r="Q192" i="2"/>
  <c r="U191" i="2"/>
  <c r="T191" i="2"/>
  <c r="R191" i="2"/>
  <c r="S191" i="2" s="1"/>
  <c r="Q191" i="2"/>
  <c r="U190" i="2"/>
  <c r="T190" i="2"/>
  <c r="R190" i="2"/>
  <c r="S190" i="2" s="1"/>
  <c r="AY190" i="2" s="1"/>
  <c r="Q190" i="2"/>
  <c r="U189" i="2"/>
  <c r="T189" i="2"/>
  <c r="R189" i="2"/>
  <c r="S189" i="2" s="1"/>
  <c r="Q189" i="2"/>
  <c r="U188" i="2"/>
  <c r="T188" i="2"/>
  <c r="R188" i="2"/>
  <c r="S188" i="2" s="1"/>
  <c r="Q188" i="2"/>
  <c r="U187" i="2"/>
  <c r="T187" i="2"/>
  <c r="R187" i="2"/>
  <c r="S187" i="2" s="1"/>
  <c r="Q187" i="2"/>
  <c r="U186" i="2"/>
  <c r="T186" i="2"/>
  <c r="R186" i="2"/>
  <c r="S186" i="2" s="1"/>
  <c r="Q186" i="2"/>
  <c r="U185" i="2"/>
  <c r="T185" i="2"/>
  <c r="R185" i="2"/>
  <c r="S185" i="2" s="1"/>
  <c r="Q185" i="2"/>
  <c r="U184" i="2"/>
  <c r="T184" i="2"/>
  <c r="R184" i="2"/>
  <c r="S184" i="2" s="1"/>
  <c r="Q184" i="2"/>
  <c r="U183" i="2"/>
  <c r="T183" i="2"/>
  <c r="R183" i="2"/>
  <c r="S183" i="2" s="1"/>
  <c r="Q183" i="2"/>
  <c r="U182" i="2"/>
  <c r="T182" i="2"/>
  <c r="R182" i="2"/>
  <c r="S182" i="2" s="1"/>
  <c r="BJ182" i="2" s="1"/>
  <c r="Q182" i="2"/>
  <c r="U181" i="2"/>
  <c r="T181" i="2"/>
  <c r="R181" i="2"/>
  <c r="S181" i="2"/>
  <c r="Q181" i="2"/>
  <c r="U180" i="2"/>
  <c r="T180" i="2"/>
  <c r="R180" i="2"/>
  <c r="S180" i="2"/>
  <c r="Q180" i="2"/>
  <c r="U179" i="2"/>
  <c r="T179" i="2"/>
  <c r="R179" i="2"/>
  <c r="S179" i="2" s="1"/>
  <c r="Q179" i="2"/>
  <c r="U178" i="2"/>
  <c r="T178" i="2"/>
  <c r="R178" i="2"/>
  <c r="S178" i="2" s="1"/>
  <c r="Q178" i="2"/>
  <c r="U177" i="2"/>
  <c r="T177" i="2"/>
  <c r="R177" i="2"/>
  <c r="S177" i="2" s="1"/>
  <c r="Q177" i="2"/>
  <c r="U176" i="2"/>
  <c r="T176" i="2"/>
  <c r="R176" i="2"/>
  <c r="S176" i="2" s="1"/>
  <c r="Q176" i="2"/>
  <c r="U175" i="2"/>
  <c r="T175" i="2"/>
  <c r="R175" i="2"/>
  <c r="S175" i="2" s="1"/>
  <c r="AY175" i="2" s="1"/>
  <c r="Q175" i="2"/>
  <c r="U174" i="2"/>
  <c r="T174" i="2"/>
  <c r="R174" i="2"/>
  <c r="S174" i="2"/>
  <c r="Q174" i="2"/>
  <c r="U173" i="2"/>
  <c r="T173" i="2"/>
  <c r="R173" i="2"/>
  <c r="S173" i="2"/>
  <c r="Q173" i="2"/>
  <c r="U172" i="2"/>
  <c r="T172" i="2"/>
  <c r="R172" i="2"/>
  <c r="S172" i="2" s="1"/>
  <c r="Q172" i="2"/>
  <c r="U171" i="2"/>
  <c r="T171" i="2"/>
  <c r="R171" i="2"/>
  <c r="S171" i="2" s="1"/>
  <c r="AY171" i="2" s="1"/>
  <c r="Q171" i="2"/>
  <c r="U170" i="2"/>
  <c r="T170" i="2"/>
  <c r="R170" i="2"/>
  <c r="S170" i="2" s="1"/>
  <c r="Q170" i="2"/>
  <c r="U169" i="2"/>
  <c r="T169" i="2"/>
  <c r="R169" i="2"/>
  <c r="S169" i="2" s="1"/>
  <c r="Q169" i="2"/>
  <c r="U168" i="2"/>
  <c r="T168" i="2"/>
  <c r="R168" i="2"/>
  <c r="S168" i="2" s="1"/>
  <c r="Q168" i="2"/>
  <c r="U167" i="2"/>
  <c r="T167" i="2"/>
  <c r="R167" i="2"/>
  <c r="S167" i="2"/>
  <c r="Q167" i="2"/>
  <c r="U166" i="2"/>
  <c r="T166" i="2"/>
  <c r="R166" i="2"/>
  <c r="S166" i="2" s="1"/>
  <c r="Q166" i="2"/>
  <c r="U165" i="2"/>
  <c r="T165" i="2"/>
  <c r="R165" i="2"/>
  <c r="S165" i="2" s="1"/>
  <c r="Q165" i="2"/>
  <c r="U164" i="2"/>
  <c r="T164" i="2"/>
  <c r="R164" i="2"/>
  <c r="S164" i="2" s="1"/>
  <c r="Q164" i="2"/>
  <c r="U163" i="2"/>
  <c r="T163" i="2"/>
  <c r="R163" i="2"/>
  <c r="S163" i="2"/>
  <c r="Q163" i="2"/>
  <c r="U162" i="2"/>
  <c r="T162" i="2"/>
  <c r="R162" i="2"/>
  <c r="S162" i="2" s="1"/>
  <c r="Q162" i="2"/>
  <c r="U161" i="2"/>
  <c r="T161" i="2"/>
  <c r="R161" i="2"/>
  <c r="S161" i="2" s="1"/>
  <c r="Q161" i="2"/>
  <c r="U160" i="2"/>
  <c r="T160" i="2"/>
  <c r="R160" i="2"/>
  <c r="S160" i="2" s="1"/>
  <c r="Q160" i="2"/>
  <c r="U159" i="2"/>
  <c r="T159" i="2"/>
  <c r="R159" i="2"/>
  <c r="S159" i="2" s="1"/>
  <c r="Q159" i="2"/>
  <c r="U158" i="2"/>
  <c r="T158" i="2"/>
  <c r="R158" i="2"/>
  <c r="S158" i="2" s="1"/>
  <c r="AY158" i="2" s="1"/>
  <c r="Q158" i="2"/>
  <c r="U157" i="2"/>
  <c r="T157" i="2"/>
  <c r="R157" i="2"/>
  <c r="S157" i="2" s="1"/>
  <c r="Q157" i="2"/>
  <c r="U156" i="2"/>
  <c r="T156" i="2"/>
  <c r="R156" i="2"/>
  <c r="S156" i="2" s="1"/>
  <c r="Q156" i="2"/>
  <c r="U155" i="2"/>
  <c r="T155" i="2"/>
  <c r="R155" i="2"/>
  <c r="S155" i="2"/>
  <c r="Q155" i="2"/>
  <c r="U154" i="2"/>
  <c r="T154" i="2"/>
  <c r="R154" i="2"/>
  <c r="S154" i="2" s="1"/>
  <c r="CE154" i="2" s="1"/>
  <c r="Q154" i="2"/>
  <c r="U153" i="2"/>
  <c r="T153" i="2"/>
  <c r="R153" i="2"/>
  <c r="S153" i="2" s="1"/>
  <c r="Q153" i="2"/>
  <c r="U152" i="2"/>
  <c r="T152" i="2"/>
  <c r="R152" i="2"/>
  <c r="S152" i="2" s="1"/>
  <c r="Q152" i="2"/>
  <c r="U151" i="2"/>
  <c r="T151" i="2"/>
  <c r="R151" i="2"/>
  <c r="S151" i="2" s="1"/>
  <c r="AY151" i="2" s="1"/>
  <c r="Q151" i="2"/>
  <c r="U150" i="2"/>
  <c r="T150" i="2"/>
  <c r="R150" i="2"/>
  <c r="S150" i="2"/>
  <c r="Q150" i="2"/>
  <c r="U149" i="2"/>
  <c r="T149" i="2"/>
  <c r="R149" i="2"/>
  <c r="S149" i="2" s="1"/>
  <c r="Q149" i="2"/>
  <c r="U148" i="2"/>
  <c r="T148" i="2"/>
  <c r="R148" i="2"/>
  <c r="S148" i="2"/>
  <c r="AY148" i="2" s="1"/>
  <c r="Q148" i="2"/>
  <c r="U147" i="2"/>
  <c r="T147" i="2"/>
  <c r="R147" i="2"/>
  <c r="S147" i="2" s="1"/>
  <c r="Q147" i="2"/>
  <c r="U146" i="2"/>
  <c r="T146" i="2"/>
  <c r="R146" i="2"/>
  <c r="S146" i="2" s="1"/>
  <c r="Q146" i="2"/>
  <c r="U145" i="2"/>
  <c r="T145" i="2"/>
  <c r="R145" i="2"/>
  <c r="S145" i="2" s="1"/>
  <c r="CO145" i="2" s="1"/>
  <c r="Q145" i="2"/>
  <c r="U144" i="2"/>
  <c r="T144" i="2"/>
  <c r="R144" i="2"/>
  <c r="S144" i="2" s="1"/>
  <c r="Q144" i="2"/>
  <c r="U143" i="2"/>
  <c r="T143" i="2"/>
  <c r="R143" i="2"/>
  <c r="S143" i="2"/>
  <c r="Q143" i="2"/>
  <c r="U142" i="2"/>
  <c r="T142" i="2"/>
  <c r="R142" i="2"/>
  <c r="S142" i="2"/>
  <c r="AZ142" i="2" s="1"/>
  <c r="Q142" i="2"/>
  <c r="U141" i="2"/>
  <c r="T141" i="2"/>
  <c r="R141" i="2"/>
  <c r="S141" i="2"/>
  <c r="Q141" i="2"/>
  <c r="U140" i="2"/>
  <c r="T140" i="2"/>
  <c r="R140" i="2"/>
  <c r="S140" i="2"/>
  <c r="CR140" i="2" s="1"/>
  <c r="Q140" i="2"/>
  <c r="U139" i="2"/>
  <c r="T139" i="2"/>
  <c r="R139" i="2"/>
  <c r="S139" i="2" s="1"/>
  <c r="AY139" i="2" s="1"/>
  <c r="Q139" i="2"/>
  <c r="U138" i="2"/>
  <c r="T138" i="2"/>
  <c r="R138" i="2"/>
  <c r="S138" i="2"/>
  <c r="Q138" i="2"/>
  <c r="U137" i="2"/>
  <c r="T137" i="2"/>
  <c r="R137" i="2"/>
  <c r="S137" i="2" s="1"/>
  <c r="AY137" i="2" s="1"/>
  <c r="Q137" i="2"/>
  <c r="U136" i="2"/>
  <c r="T136" i="2"/>
  <c r="R136" i="2"/>
  <c r="S136" i="2"/>
  <c r="Q136" i="2"/>
  <c r="U135" i="2"/>
  <c r="T135" i="2"/>
  <c r="R135" i="2"/>
  <c r="S135" i="2"/>
  <c r="Q135" i="2"/>
  <c r="U134" i="2"/>
  <c r="T134" i="2"/>
  <c r="R134" i="2"/>
  <c r="S134" i="2" s="1"/>
  <c r="AY134" i="2" s="1"/>
  <c r="Q134" i="2"/>
  <c r="U133" i="2"/>
  <c r="T133" i="2"/>
  <c r="R133" i="2"/>
  <c r="S133" i="2" s="1"/>
  <c r="AY133" i="2" s="1"/>
  <c r="Q133" i="2"/>
  <c r="U132" i="2"/>
  <c r="T132" i="2"/>
  <c r="R132" i="2"/>
  <c r="S132" i="2"/>
  <c r="Q132" i="2"/>
  <c r="U131" i="2"/>
  <c r="T131" i="2"/>
  <c r="R131" i="2"/>
  <c r="S131" i="2"/>
  <c r="AY131" i="2" s="1"/>
  <c r="Q131" i="2"/>
  <c r="U130" i="2"/>
  <c r="T130" i="2"/>
  <c r="R130" i="2"/>
  <c r="S130" i="2" s="1"/>
  <c r="Q130" i="2"/>
  <c r="U129" i="2"/>
  <c r="T129" i="2"/>
  <c r="R129" i="2"/>
  <c r="S129" i="2" s="1"/>
  <c r="Q129" i="2"/>
  <c r="U128" i="2"/>
  <c r="T128" i="2"/>
  <c r="R128" i="2"/>
  <c r="S128" i="2" s="1"/>
  <c r="Q128" i="2"/>
  <c r="U127" i="2"/>
  <c r="T127" i="2"/>
  <c r="R127" i="2"/>
  <c r="S127" i="2" s="1"/>
  <c r="Q127" i="2"/>
  <c r="U126" i="2"/>
  <c r="T126" i="2"/>
  <c r="R126" i="2"/>
  <c r="S126" i="2"/>
  <c r="Q126" i="2"/>
  <c r="U125" i="2"/>
  <c r="T125" i="2"/>
  <c r="R125" i="2"/>
  <c r="S125" i="2"/>
  <c r="AY125" i="2" s="1"/>
  <c r="Q125" i="2"/>
  <c r="U124" i="2"/>
  <c r="T124" i="2"/>
  <c r="R124" i="2"/>
  <c r="S124" i="2"/>
  <c r="Q124" i="2"/>
  <c r="U123" i="2"/>
  <c r="T123" i="2"/>
  <c r="R123" i="2"/>
  <c r="S123" i="2" s="1"/>
  <c r="Q123" i="2"/>
  <c r="U122" i="2"/>
  <c r="T122" i="2"/>
  <c r="R122" i="2"/>
  <c r="S122" i="2"/>
  <c r="Q122" i="2"/>
  <c r="U121" i="2"/>
  <c r="T121" i="2"/>
  <c r="R121" i="2"/>
  <c r="S121" i="2"/>
  <c r="AY121" i="2" s="1"/>
  <c r="Q121" i="2"/>
  <c r="U120" i="2"/>
  <c r="T120" i="2"/>
  <c r="R120" i="2"/>
  <c r="S120" i="2" s="1"/>
  <c r="Q120" i="2"/>
  <c r="U119" i="2"/>
  <c r="T119" i="2"/>
  <c r="R119" i="2"/>
  <c r="S119" i="2"/>
  <c r="AY119" i="2"/>
  <c r="Q119" i="2"/>
  <c r="U118" i="2"/>
  <c r="T118" i="2"/>
  <c r="R118" i="2"/>
  <c r="S118" i="2" s="1"/>
  <c r="Q118" i="2"/>
  <c r="U117" i="2"/>
  <c r="T117" i="2"/>
  <c r="R117" i="2"/>
  <c r="S117" i="2" s="1"/>
  <c r="AY117" i="2" s="1"/>
  <c r="Q117" i="2"/>
  <c r="U116" i="2"/>
  <c r="T116" i="2"/>
  <c r="R116" i="2"/>
  <c r="S116" i="2"/>
  <c r="Q116" i="2"/>
  <c r="U115" i="2"/>
  <c r="T115" i="2"/>
  <c r="R115" i="2"/>
  <c r="S115" i="2"/>
  <c r="Q115" i="2"/>
  <c r="U114" i="2"/>
  <c r="T114" i="2"/>
  <c r="R114" i="2"/>
  <c r="S114" i="2" s="1"/>
  <c r="BR114" i="2" s="1"/>
  <c r="Q114" i="2"/>
  <c r="U113" i="2"/>
  <c r="T113" i="2"/>
  <c r="R113" i="2"/>
  <c r="S113" i="2" s="1"/>
  <c r="AY113" i="2" s="1"/>
  <c r="Q113" i="2"/>
  <c r="U112" i="2"/>
  <c r="T112" i="2"/>
  <c r="R112" i="2"/>
  <c r="S112" i="2" s="1"/>
  <c r="Q112" i="2"/>
  <c r="U111" i="2"/>
  <c r="T111" i="2"/>
  <c r="R111" i="2"/>
  <c r="S111" i="2"/>
  <c r="AY111" i="2" s="1"/>
  <c r="Q111" i="2"/>
  <c r="U110" i="2"/>
  <c r="T110" i="2"/>
  <c r="R110" i="2"/>
  <c r="S110" i="2" s="1"/>
  <c r="Q110" i="2"/>
  <c r="U109" i="2"/>
  <c r="T109" i="2"/>
  <c r="R109" i="2"/>
  <c r="S109" i="2"/>
  <c r="Q109" i="2"/>
  <c r="U108" i="2"/>
  <c r="T108" i="2"/>
  <c r="R108" i="2"/>
  <c r="S108" i="2"/>
  <c r="Q108" i="2"/>
  <c r="U107" i="2"/>
  <c r="T107" i="2"/>
  <c r="R107" i="2"/>
  <c r="S107" i="2"/>
  <c r="AY107" i="2" s="1"/>
  <c r="Q107" i="2"/>
  <c r="U106" i="2"/>
  <c r="T106" i="2"/>
  <c r="R106" i="2"/>
  <c r="S106" i="2" s="1"/>
  <c r="Q106" i="2"/>
  <c r="U105" i="2"/>
  <c r="T105" i="2"/>
  <c r="R105" i="2"/>
  <c r="S105" i="2"/>
  <c r="Q105" i="2"/>
  <c r="U104" i="2"/>
  <c r="R104" i="2"/>
  <c r="S104" i="2"/>
  <c r="AY104" i="2" s="1"/>
  <c r="Q104" i="2"/>
  <c r="U103" i="2"/>
  <c r="R103" i="2"/>
  <c r="S103" i="2"/>
  <c r="Q103" i="2"/>
  <c r="U102" i="2"/>
  <c r="T102" i="2"/>
  <c r="R102" i="2"/>
  <c r="S102" i="2"/>
  <c r="Q102" i="2"/>
  <c r="U101" i="2"/>
  <c r="T101" i="2"/>
  <c r="R101" i="2"/>
  <c r="S101" i="2" s="1"/>
  <c r="AW101" i="2" s="1"/>
  <c r="Q101" i="2"/>
  <c r="U100" i="2"/>
  <c r="R100" i="2"/>
  <c r="S100" i="2" s="1"/>
  <c r="Q100" i="2"/>
  <c r="U99" i="2"/>
  <c r="R99" i="2"/>
  <c r="S99" i="2"/>
  <c r="Q99" i="2"/>
  <c r="U98" i="2"/>
  <c r="T98" i="2"/>
  <c r="R98" i="2"/>
  <c r="S98" i="2" s="1"/>
  <c r="Q98" i="2"/>
  <c r="U97" i="2"/>
  <c r="T97" i="2"/>
  <c r="R97" i="2"/>
  <c r="S97" i="2"/>
  <c r="Q97" i="2"/>
  <c r="U96" i="2"/>
  <c r="R96" i="2"/>
  <c r="S96" i="2" s="1"/>
  <c r="Q96" i="2"/>
  <c r="U95" i="2"/>
  <c r="R95" i="2"/>
  <c r="S95" i="2"/>
  <c r="AY95" i="2" s="1"/>
  <c r="Q95" i="2"/>
  <c r="U94" i="2"/>
  <c r="T94" i="2"/>
  <c r="R94" i="2"/>
  <c r="S94" i="2" s="1"/>
  <c r="Q94" i="2"/>
  <c r="U93" i="2"/>
  <c r="T93" i="2"/>
  <c r="R93" i="2"/>
  <c r="S93" i="2" s="1"/>
  <c r="AY93" i="2" s="1"/>
  <c r="Q93" i="2"/>
  <c r="U92" i="2"/>
  <c r="R92" i="2"/>
  <c r="S92" i="2" s="1"/>
  <c r="Q92" i="2"/>
  <c r="U91" i="2"/>
  <c r="R91" i="2"/>
  <c r="S91" i="2"/>
  <c r="Q91" i="2"/>
  <c r="U90" i="2"/>
  <c r="T90" i="2"/>
  <c r="R90" i="2"/>
  <c r="S90" i="2"/>
  <c r="Q90" i="2"/>
  <c r="U89" i="2"/>
  <c r="T89" i="2"/>
  <c r="R89" i="2"/>
  <c r="S89" i="2" s="1"/>
  <c r="Q89" i="2"/>
  <c r="U88" i="2"/>
  <c r="R88" i="2"/>
  <c r="S88" i="2" s="1"/>
  <c r="AY88" i="2" s="1"/>
  <c r="Q88" i="2"/>
  <c r="U87" i="2"/>
  <c r="R87" i="2"/>
  <c r="S87" i="2"/>
  <c r="AY87" i="2" s="1"/>
  <c r="Q87" i="2"/>
  <c r="U86" i="2"/>
  <c r="T86" i="2"/>
  <c r="R86" i="2"/>
  <c r="S86" i="2"/>
  <c r="BQ86" i="2" s="1"/>
  <c r="Q86" i="2"/>
  <c r="U85" i="2"/>
  <c r="T85" i="2"/>
  <c r="R85" i="2"/>
  <c r="S85" i="2" s="1"/>
  <c r="Q85" i="2"/>
  <c r="U84" i="2"/>
  <c r="R84" i="2"/>
  <c r="S84" i="2" s="1"/>
  <c r="Q84" i="2"/>
  <c r="U83" i="2"/>
  <c r="R83" i="2"/>
  <c r="S83" i="2" s="1"/>
  <c r="Q83" i="2"/>
  <c r="U82" i="2"/>
  <c r="T82" i="2"/>
  <c r="R82" i="2"/>
  <c r="S82" i="2"/>
  <c r="Q82" i="2"/>
  <c r="U81" i="2"/>
  <c r="T81" i="2"/>
  <c r="R81" i="2"/>
  <c r="S81" i="2"/>
  <c r="Q81" i="2"/>
  <c r="U80" i="2"/>
  <c r="R80" i="2"/>
  <c r="S80" i="2"/>
  <c r="AY80" i="2" s="1"/>
  <c r="Q80" i="2"/>
  <c r="U79" i="2"/>
  <c r="R79" i="2"/>
  <c r="S79" i="2"/>
  <c r="AY79" i="2" s="1"/>
  <c r="Q79" i="2"/>
  <c r="U78" i="2"/>
  <c r="T78" i="2"/>
  <c r="R78" i="2"/>
  <c r="S78" i="2" s="1"/>
  <c r="AY78" i="2" s="1"/>
  <c r="Q78" i="2"/>
  <c r="U77" i="2"/>
  <c r="T77" i="2"/>
  <c r="R77" i="2"/>
  <c r="S77" i="2" s="1"/>
  <c r="Q77" i="2"/>
  <c r="U76" i="2"/>
  <c r="R76" i="2"/>
  <c r="S76" i="2"/>
  <c r="Q76" i="2"/>
  <c r="U75" i="2"/>
  <c r="R75" i="2"/>
  <c r="S75" i="2"/>
  <c r="Q75" i="2"/>
  <c r="U74" i="2"/>
  <c r="T74" i="2"/>
  <c r="R74" i="2"/>
  <c r="S74" i="2"/>
  <c r="Q74" i="2"/>
  <c r="U73" i="2"/>
  <c r="T73" i="2"/>
  <c r="R73" i="2"/>
  <c r="S73" i="2" s="1"/>
  <c r="AY73" i="2" s="1"/>
  <c r="Q73" i="2"/>
  <c r="U72" i="2"/>
  <c r="R72" i="2"/>
  <c r="S72" i="2"/>
  <c r="Q72" i="2"/>
  <c r="U71" i="2"/>
  <c r="R71" i="2"/>
  <c r="S71" i="2" s="1"/>
  <c r="AY71" i="2" s="1"/>
  <c r="Q71" i="2"/>
  <c r="U70" i="2"/>
  <c r="J39" i="7"/>
  <c r="T70" i="2"/>
  <c r="R70" i="2"/>
  <c r="S70" i="2" s="1"/>
  <c r="Q70" i="2"/>
  <c r="U69" i="2"/>
  <c r="J115" i="7"/>
  <c r="T69" i="2"/>
  <c r="R69" i="2"/>
  <c r="S69" i="2" s="1"/>
  <c r="Q69" i="2"/>
  <c r="U68" i="2"/>
  <c r="R68" i="2"/>
  <c r="S68" i="2" s="1"/>
  <c r="Q68" i="2"/>
  <c r="U67" i="2"/>
  <c r="J113" i="7"/>
  <c r="R67" i="2"/>
  <c r="S67" i="2"/>
  <c r="Q67" i="2"/>
  <c r="U66" i="2"/>
  <c r="J112" i="7"/>
  <c r="T66" i="2"/>
  <c r="I112" i="7"/>
  <c r="R66" i="2"/>
  <c r="S66" i="2" s="1"/>
  <c r="Q66" i="2"/>
  <c r="U65" i="2"/>
  <c r="J111" i="7"/>
  <c r="T65" i="2"/>
  <c r="I111" i="7"/>
  <c r="R65" i="2"/>
  <c r="S65" i="2" s="1"/>
  <c r="Q65" i="2"/>
  <c r="U64" i="2"/>
  <c r="J110" i="7"/>
  <c r="R64" i="2"/>
  <c r="S64" i="2" s="1"/>
  <c r="N110" i="7"/>
  <c r="Q64" i="2"/>
  <c r="U63" i="2"/>
  <c r="J109" i="7"/>
  <c r="R63" i="2"/>
  <c r="S63" i="2"/>
  <c r="Q63" i="2"/>
  <c r="U62" i="2"/>
  <c r="J108" i="7"/>
  <c r="T62" i="2"/>
  <c r="I108" i="7"/>
  <c r="R62" i="2"/>
  <c r="S62" i="2"/>
  <c r="Q62" i="2"/>
  <c r="U61" i="2"/>
  <c r="J107" i="7"/>
  <c r="T61" i="2"/>
  <c r="I107" i="7"/>
  <c r="R61" i="2"/>
  <c r="S61" i="2"/>
  <c r="Q61" i="2"/>
  <c r="U60" i="2"/>
  <c r="J106" i="7"/>
  <c r="R60" i="2"/>
  <c r="S60" i="2"/>
  <c r="Q60" i="2"/>
  <c r="U59" i="2"/>
  <c r="J105" i="7"/>
  <c r="R59" i="2"/>
  <c r="S59" i="2"/>
  <c r="Q59" i="2"/>
  <c r="U58" i="2"/>
  <c r="J104" i="7"/>
  <c r="T58" i="2"/>
  <c r="I104" i="7"/>
  <c r="R58" i="2"/>
  <c r="S58" i="2" s="1"/>
  <c r="N104" i="7"/>
  <c r="EK104" i="7"/>
  <c r="Q58" i="2"/>
  <c r="U57" i="2"/>
  <c r="J103" i="7"/>
  <c r="T57" i="2"/>
  <c r="I103" i="7"/>
  <c r="R57" i="2"/>
  <c r="S57" i="2" s="1"/>
  <c r="Q57" i="2"/>
  <c r="U56" i="2"/>
  <c r="J102" i="7"/>
  <c r="R56" i="2"/>
  <c r="S56" i="2" s="1"/>
  <c r="AY56" i="2" s="1"/>
  <c r="Q56" i="2"/>
  <c r="U55" i="2"/>
  <c r="R55" i="2"/>
  <c r="S55" i="2"/>
  <c r="Q55" i="2"/>
  <c r="U54" i="2"/>
  <c r="T54" i="2"/>
  <c r="R54" i="2"/>
  <c r="S54" i="2"/>
  <c r="Q54" i="2"/>
  <c r="U53" i="2"/>
  <c r="J99" i="7"/>
  <c r="T53" i="2"/>
  <c r="R53" i="2"/>
  <c r="S53" i="2" s="1"/>
  <c r="Q53" i="2"/>
  <c r="U52" i="2"/>
  <c r="R52" i="2"/>
  <c r="S52" i="2" s="1"/>
  <c r="AY52" i="2" s="1"/>
  <c r="Q52" i="2"/>
  <c r="U51" i="2"/>
  <c r="J97" i="7"/>
  <c r="R51" i="2"/>
  <c r="S51" i="2"/>
  <c r="AY51" i="2"/>
  <c r="Q51" i="2"/>
  <c r="U50" i="2"/>
  <c r="J96" i="7"/>
  <c r="T50" i="2"/>
  <c r="I96" i="7"/>
  <c r="R50" i="2"/>
  <c r="S50" i="2"/>
  <c r="Q50" i="2"/>
  <c r="U49" i="2"/>
  <c r="J95" i="7"/>
  <c r="T49" i="2"/>
  <c r="I95" i="7"/>
  <c r="R49" i="2"/>
  <c r="S49" i="2"/>
  <c r="Q49" i="2"/>
  <c r="U48" i="2"/>
  <c r="J94" i="7"/>
  <c r="R48" i="2"/>
  <c r="S48" i="2"/>
  <c r="Q48" i="2"/>
  <c r="U47" i="2"/>
  <c r="R47" i="2"/>
  <c r="S47" i="2"/>
  <c r="Q47" i="2"/>
  <c r="U46" i="2"/>
  <c r="J92" i="7"/>
  <c r="T46" i="2"/>
  <c r="R46" i="2"/>
  <c r="S46" i="2" s="1"/>
  <c r="Q46" i="2"/>
  <c r="U45" i="2"/>
  <c r="J91" i="7"/>
  <c r="T45" i="2"/>
  <c r="I91" i="7"/>
  <c r="R45" i="2"/>
  <c r="S45" i="2"/>
  <c r="Q45" i="2"/>
  <c r="U44" i="2"/>
  <c r="R44" i="2"/>
  <c r="S44" i="2" s="1"/>
  <c r="AY44" i="2" s="1"/>
  <c r="Q44" i="2"/>
  <c r="U43" i="2"/>
  <c r="J89" i="7"/>
  <c r="R43" i="2"/>
  <c r="S43" i="2"/>
  <c r="BL43" i="2" s="1"/>
  <c r="Q43" i="2"/>
  <c r="U42" i="2"/>
  <c r="J88" i="7"/>
  <c r="T42" i="2"/>
  <c r="I88" i="7"/>
  <c r="R42" i="2"/>
  <c r="S42" i="2" s="1"/>
  <c r="Q42" i="2"/>
  <c r="U41" i="2"/>
  <c r="J87" i="7"/>
  <c r="T41" i="2"/>
  <c r="I87" i="7"/>
  <c r="R41" i="2"/>
  <c r="S41" i="2"/>
  <c r="Q41" i="2"/>
  <c r="U40" i="2"/>
  <c r="J86" i="7"/>
  <c r="R40" i="2"/>
  <c r="S40" i="2" s="1"/>
  <c r="Q40" i="2"/>
  <c r="U39" i="2"/>
  <c r="R39" i="2"/>
  <c r="S39" i="2"/>
  <c r="Q39" i="2"/>
  <c r="U38" i="2"/>
  <c r="J84" i="7"/>
  <c r="T38" i="2"/>
  <c r="R38" i="2"/>
  <c r="S38" i="2"/>
  <c r="Q38" i="2"/>
  <c r="U37" i="2"/>
  <c r="J83" i="7"/>
  <c r="T37" i="2"/>
  <c r="R37" i="2"/>
  <c r="S37" i="2"/>
  <c r="AY37" i="2" s="1"/>
  <c r="Q37" i="2"/>
  <c r="U36" i="2"/>
  <c r="R36" i="2"/>
  <c r="S36" i="2"/>
  <c r="Q36" i="2"/>
  <c r="U35" i="2"/>
  <c r="J81" i="7"/>
  <c r="R35" i="2"/>
  <c r="S35" i="2" s="1"/>
  <c r="AY35" i="2" s="1"/>
  <c r="Q35" i="2"/>
  <c r="U34" i="2"/>
  <c r="J80" i="7"/>
  <c r="T34" i="2"/>
  <c r="I80" i="7"/>
  <c r="R34" i="2"/>
  <c r="S34" i="2"/>
  <c r="Q34" i="2"/>
  <c r="U33" i="2"/>
  <c r="J79" i="7"/>
  <c r="T33" i="2"/>
  <c r="R33" i="2"/>
  <c r="S33" i="2"/>
  <c r="AZ33" i="2" s="1"/>
  <c r="AY33" i="2"/>
  <c r="Q33" i="2"/>
  <c r="U32" i="2"/>
  <c r="J78" i="7"/>
  <c r="R32" i="2"/>
  <c r="S32" i="2" s="1"/>
  <c r="AZ32" i="2" s="1"/>
  <c r="N78" i="7"/>
  <c r="Q32" i="2"/>
  <c r="U31" i="2"/>
  <c r="R31" i="2"/>
  <c r="S31" i="2"/>
  <c r="Q31" i="2"/>
  <c r="U30" i="2"/>
  <c r="J117" i="7"/>
  <c r="T30" i="2"/>
  <c r="R30" i="2"/>
  <c r="S30" i="2" s="1"/>
  <c r="AY30" i="2" s="1"/>
  <c r="Q30" i="2"/>
  <c r="U29" i="2"/>
  <c r="T29" i="2"/>
  <c r="R29" i="2"/>
  <c r="S29" i="2"/>
  <c r="Q29" i="2"/>
  <c r="U28" i="2"/>
  <c r="J120" i="7"/>
  <c r="R28" i="2"/>
  <c r="S28" i="2"/>
  <c r="AY28" i="2" s="1"/>
  <c r="Q28" i="2"/>
  <c r="R27" i="2"/>
  <c r="Q27" i="2"/>
  <c r="U26" i="2"/>
  <c r="J37" i="7"/>
  <c r="T26" i="2"/>
  <c r="I37" i="7"/>
  <c r="R26" i="2"/>
  <c r="S26" i="2"/>
  <c r="Q26" i="2"/>
  <c r="U25" i="2"/>
  <c r="T25" i="2"/>
  <c r="R25" i="2"/>
  <c r="S25" i="2" s="1"/>
  <c r="Q25" i="2"/>
  <c r="U24" i="2"/>
  <c r="J36" i="7"/>
  <c r="R24" i="2"/>
  <c r="S24" i="2"/>
  <c r="Q24" i="2"/>
  <c r="U23" i="2"/>
  <c r="J35" i="7"/>
  <c r="R23" i="2"/>
  <c r="S23" i="2"/>
  <c r="AY23" i="2" s="1"/>
  <c r="Q23" i="2"/>
  <c r="U22" i="2"/>
  <c r="T22" i="2"/>
  <c r="I34" i="7"/>
  <c r="BH34" i="7" s="1"/>
  <c r="R22" i="2"/>
  <c r="S22" i="2"/>
  <c r="BG22" i="2" s="1"/>
  <c r="Q22" i="2"/>
  <c r="U21" i="2"/>
  <c r="J33" i="7"/>
  <c r="T21" i="2"/>
  <c r="I33" i="7"/>
  <c r="R21" i="2"/>
  <c r="S21" i="2" s="1"/>
  <c r="Q21" i="2"/>
  <c r="U20" i="2"/>
  <c r="J32" i="7"/>
  <c r="R20" i="2"/>
  <c r="S20" i="2"/>
  <c r="N32" i="7"/>
  <c r="EK32" i="7"/>
  <c r="Q20" i="2"/>
  <c r="U19" i="2"/>
  <c r="R19" i="2"/>
  <c r="S19" i="2" s="1"/>
  <c r="AY19" i="2" s="1"/>
  <c r="Q19" i="2"/>
  <c r="T18" i="2"/>
  <c r="I30" i="7"/>
  <c r="R18" i="2"/>
  <c r="S18" i="2"/>
  <c r="Q18" i="2"/>
  <c r="U18" i="2"/>
  <c r="J30" i="7"/>
  <c r="U17" i="2"/>
  <c r="J29" i="7"/>
  <c r="R17" i="2"/>
  <c r="S17" i="2" s="1"/>
  <c r="Q17" i="2"/>
  <c r="R16" i="2"/>
  <c r="S16" i="2" s="1"/>
  <c r="AZ16" i="2" s="1"/>
  <c r="Q16" i="2"/>
  <c r="R15" i="2"/>
  <c r="S15" i="2"/>
  <c r="Q15" i="2"/>
  <c r="U14" i="2"/>
  <c r="R14" i="2"/>
  <c r="S14" i="2" s="1"/>
  <c r="AY14" i="2" s="1"/>
  <c r="Q14" i="2"/>
  <c r="T14" i="2"/>
  <c r="T13" i="2"/>
  <c r="I25" i="7"/>
  <c r="U13" i="2"/>
  <c r="J25" i="7"/>
  <c r="R13" i="2"/>
  <c r="S13" i="2"/>
  <c r="Q13" i="2"/>
  <c r="R12" i="2"/>
  <c r="S12" i="2"/>
  <c r="Q12" i="2"/>
  <c r="R11" i="2"/>
  <c r="S11" i="2"/>
  <c r="Q11" i="2"/>
  <c r="T10" i="2"/>
  <c r="I22" i="7"/>
  <c r="R10" i="2"/>
  <c r="S10" i="2"/>
  <c r="Q10" i="2"/>
  <c r="U10" i="2"/>
  <c r="J22" i="7"/>
  <c r="U9" i="2"/>
  <c r="J21" i="7"/>
  <c r="R9" i="2"/>
  <c r="S9" i="2" s="1"/>
  <c r="Q9" i="2"/>
  <c r="R8" i="2"/>
  <c r="S8" i="2"/>
  <c r="Q8" i="2"/>
  <c r="U11" i="2"/>
  <c r="J23" i="7"/>
  <c r="T15" i="2"/>
  <c r="T9" i="2"/>
  <c r="U12" i="2"/>
  <c r="J24" i="7"/>
  <c r="P24" i="7" s="1"/>
  <c r="T12" i="2"/>
  <c r="I24" i="7"/>
  <c r="T17" i="2"/>
  <c r="I29" i="7"/>
  <c r="U8" i="2"/>
  <c r="J20" i="7"/>
  <c r="T8" i="2"/>
  <c r="I20" i="7"/>
  <c r="T11" i="2"/>
  <c r="U15" i="2"/>
  <c r="U16" i="2"/>
  <c r="J28" i="7"/>
  <c r="T16" i="2"/>
  <c r="C11" i="7"/>
  <c r="EI2" i="7" s="1"/>
  <c r="Q7" i="2"/>
  <c r="EF56" i="7"/>
  <c r="EF57" i="7"/>
  <c r="EF60" i="7"/>
  <c r="EF70" i="7"/>
  <c r="EE57" i="7"/>
  <c r="EE59" i="7"/>
  <c r="EE60" i="7"/>
  <c r="EE70" i="7"/>
  <c r="ED56" i="7"/>
  <c r="ED57" i="7"/>
  <c r="ED60" i="7"/>
  <c r="ED70" i="7"/>
  <c r="EC57" i="7"/>
  <c r="EC59" i="7"/>
  <c r="EC60" i="7"/>
  <c r="EC70" i="7"/>
  <c r="EB56" i="7"/>
  <c r="EB57" i="7"/>
  <c r="EB60" i="7"/>
  <c r="EB70" i="7"/>
  <c r="EA57" i="7"/>
  <c r="EA59" i="7"/>
  <c r="EA60" i="7"/>
  <c r="EA70" i="7"/>
  <c r="DZ56" i="7"/>
  <c r="DZ57" i="7"/>
  <c r="DZ60" i="7"/>
  <c r="DZ70" i="7"/>
  <c r="DY57" i="7"/>
  <c r="DY59" i="7"/>
  <c r="DY60" i="7"/>
  <c r="DY70" i="7"/>
  <c r="DX56" i="7"/>
  <c r="DX43" i="7" s="1"/>
  <c r="DX57" i="7"/>
  <c r="DX60" i="7"/>
  <c r="DX70" i="7"/>
  <c r="DW57" i="7"/>
  <c r="DW59" i="7"/>
  <c r="DW60" i="7"/>
  <c r="DW70" i="7"/>
  <c r="DV56" i="7"/>
  <c r="DV57" i="7"/>
  <c r="DV60" i="7"/>
  <c r="DV70" i="7"/>
  <c r="DU55" i="7"/>
  <c r="DU57" i="7"/>
  <c r="DU59" i="7"/>
  <c r="DU60" i="7"/>
  <c r="DU70" i="7"/>
  <c r="DT56" i="7"/>
  <c r="DT57" i="7"/>
  <c r="DT60" i="7"/>
  <c r="DT70" i="7"/>
  <c r="DS57" i="7"/>
  <c r="DS59" i="7"/>
  <c r="DS60" i="7"/>
  <c r="DS70" i="7"/>
  <c r="DR56" i="7"/>
  <c r="DR57" i="7"/>
  <c r="DR60" i="7"/>
  <c r="DR70" i="7"/>
  <c r="DQ57" i="7"/>
  <c r="DQ59" i="7"/>
  <c r="DQ60" i="7"/>
  <c r="DQ70" i="7"/>
  <c r="DP56" i="7"/>
  <c r="DP57" i="7"/>
  <c r="DP60" i="7"/>
  <c r="DP70" i="7"/>
  <c r="DO57" i="7"/>
  <c r="DO59" i="7"/>
  <c r="DO60" i="7"/>
  <c r="DO70" i="7"/>
  <c r="DN56" i="7"/>
  <c r="DN57" i="7"/>
  <c r="DN60" i="7"/>
  <c r="DN70" i="7"/>
  <c r="DM57" i="7"/>
  <c r="DM59" i="7"/>
  <c r="DM60" i="7"/>
  <c r="DM70" i="7"/>
  <c r="DL55" i="7"/>
  <c r="DL56" i="7"/>
  <c r="DL57" i="7"/>
  <c r="DL60" i="7"/>
  <c r="DL70" i="7"/>
  <c r="DK57" i="7"/>
  <c r="DK59" i="7"/>
  <c r="DK60" i="7"/>
  <c r="DK70" i="7"/>
  <c r="DJ56" i="7"/>
  <c r="DJ57" i="7"/>
  <c r="DJ60" i="7"/>
  <c r="DJ70" i="7"/>
  <c r="DI57" i="7"/>
  <c r="DI59" i="7"/>
  <c r="DI60" i="7"/>
  <c r="DI70" i="7"/>
  <c r="DH56" i="7"/>
  <c r="DH57" i="7"/>
  <c r="DH60" i="7"/>
  <c r="DH70" i="7"/>
  <c r="DG57" i="7"/>
  <c r="DG59" i="7"/>
  <c r="DG60" i="7"/>
  <c r="DG70" i="7"/>
  <c r="DF56" i="7"/>
  <c r="DF57" i="7"/>
  <c r="DF60" i="7"/>
  <c r="DF70" i="7"/>
  <c r="DE57" i="7"/>
  <c r="DE59" i="7"/>
  <c r="DE60" i="7"/>
  <c r="DE70" i="7"/>
  <c r="DD56" i="7"/>
  <c r="DD57" i="7"/>
  <c r="DD60" i="7"/>
  <c r="DD70" i="7"/>
  <c r="DC57" i="7"/>
  <c r="DC59" i="7"/>
  <c r="DC60" i="7"/>
  <c r="DC70" i="7"/>
  <c r="DB56" i="7"/>
  <c r="DB57" i="7"/>
  <c r="DB60" i="7"/>
  <c r="DB70" i="7"/>
  <c r="DA57" i="7"/>
  <c r="DA59" i="7"/>
  <c r="DA60" i="7"/>
  <c r="DA70" i="7"/>
  <c r="CZ56" i="7"/>
  <c r="CZ57" i="7"/>
  <c r="CZ60" i="7"/>
  <c r="CZ70" i="7"/>
  <c r="CY57" i="7"/>
  <c r="CY59" i="7"/>
  <c r="CY60" i="7"/>
  <c r="CY70" i="7"/>
  <c r="CX56" i="7"/>
  <c r="CX57" i="7"/>
  <c r="CX60" i="7"/>
  <c r="CX70" i="7"/>
  <c r="CW57" i="7"/>
  <c r="CW59" i="7"/>
  <c r="CW60" i="7"/>
  <c r="CW70" i="7"/>
  <c r="CV56" i="7"/>
  <c r="CV57" i="7"/>
  <c r="CV60" i="7"/>
  <c r="CV70" i="7"/>
  <c r="CU57" i="7"/>
  <c r="CU59" i="7"/>
  <c r="CU60" i="7"/>
  <c r="CU70" i="7"/>
  <c r="CT56" i="7"/>
  <c r="CT57" i="7"/>
  <c r="CT60" i="7"/>
  <c r="CT70" i="7"/>
  <c r="CS57" i="7"/>
  <c r="CS59" i="7"/>
  <c r="CS60" i="7"/>
  <c r="CS40" i="7"/>
  <c r="CS70" i="7"/>
  <c r="H29" i="7"/>
  <c r="EJ29" i="7" s="1"/>
  <c r="N117" i="7"/>
  <c r="AU117" i="7" s="1"/>
  <c r="EK117" i="7"/>
  <c r="J118" i="7"/>
  <c r="N120" i="7"/>
  <c r="J121" i="7"/>
  <c r="J31" i="7"/>
  <c r="J34" i="7"/>
  <c r="J82" i="7"/>
  <c r="J85" i="7"/>
  <c r="J90" i="7"/>
  <c r="J93" i="7"/>
  <c r="J98" i="7"/>
  <c r="J100" i="7"/>
  <c r="J101" i="7"/>
  <c r="J114" i="7"/>
  <c r="J116" i="7"/>
  <c r="H39" i="7"/>
  <c r="EJ39" i="7" s="1"/>
  <c r="H38" i="7"/>
  <c r="EJ38" i="7" s="1"/>
  <c r="H37" i="7"/>
  <c r="EJ37" i="7" s="1"/>
  <c r="H36" i="7"/>
  <c r="EJ36" i="7" s="1"/>
  <c r="H35" i="7"/>
  <c r="EJ35" i="7" s="1"/>
  <c r="H34" i="7"/>
  <c r="EJ34" i="7" s="1"/>
  <c r="H33" i="7"/>
  <c r="EJ33" i="7" s="1"/>
  <c r="H32" i="7"/>
  <c r="EJ32" i="7" s="1"/>
  <c r="H31" i="7"/>
  <c r="EJ31" i="7" s="1"/>
  <c r="H30" i="7"/>
  <c r="EJ30" i="7" s="1"/>
  <c r="H28" i="7"/>
  <c r="EJ28" i="7" s="1"/>
  <c r="H27" i="7"/>
  <c r="EJ27" i="7" s="1"/>
  <c r="H26" i="7"/>
  <c r="EJ26" i="7" s="1"/>
  <c r="H25" i="7"/>
  <c r="EJ25" i="7" s="1"/>
  <c r="H24" i="7"/>
  <c r="EJ24" i="7" s="1"/>
  <c r="H23" i="7"/>
  <c r="EJ23" i="7" s="1"/>
  <c r="H22" i="7"/>
  <c r="EJ22" i="7" s="1"/>
  <c r="H21" i="7"/>
  <c r="EJ21" i="7" s="1"/>
  <c r="H20" i="7"/>
  <c r="EJ20" i="7" s="1"/>
  <c r="R7" i="2"/>
  <c r="EF49" i="7"/>
  <c r="EF50" i="7"/>
  <c r="EF53" i="7"/>
  <c r="I31" i="7"/>
  <c r="I36" i="7"/>
  <c r="DI42" i="7"/>
  <c r="I79" i="7"/>
  <c r="I82" i="7"/>
  <c r="I83" i="7"/>
  <c r="I84" i="7"/>
  <c r="I85" i="7"/>
  <c r="I90" i="7"/>
  <c r="I92" i="7"/>
  <c r="I93" i="7"/>
  <c r="I98" i="7"/>
  <c r="I99" i="7"/>
  <c r="I100" i="7"/>
  <c r="I101" i="7"/>
  <c r="EE50" i="7"/>
  <c r="EE52" i="7"/>
  <c r="EE53" i="7"/>
  <c r="ED49" i="7"/>
  <c r="ED50" i="7"/>
  <c r="ED52" i="7"/>
  <c r="EC49" i="7"/>
  <c r="EC50" i="7"/>
  <c r="EC53" i="7"/>
  <c r="EB49" i="7"/>
  <c r="EB52" i="7"/>
  <c r="EB53" i="7"/>
  <c r="EA50" i="7"/>
  <c r="EA52" i="7"/>
  <c r="EA53" i="7"/>
  <c r="DZ49" i="7"/>
  <c r="DZ50" i="7"/>
  <c r="DZ52" i="7"/>
  <c r="DY49" i="7"/>
  <c r="DY50" i="7"/>
  <c r="DY53" i="7"/>
  <c r="DX49" i="7"/>
  <c r="DX52" i="7"/>
  <c r="DX53" i="7"/>
  <c r="DW50" i="7"/>
  <c r="DW52" i="7"/>
  <c r="DW53" i="7"/>
  <c r="DV49" i="7"/>
  <c r="DV50" i="7"/>
  <c r="DV52" i="7"/>
  <c r="DU49" i="7"/>
  <c r="DU50" i="7"/>
  <c r="DU53" i="7"/>
  <c r="DT49" i="7"/>
  <c r="DT52" i="7"/>
  <c r="DT53" i="7"/>
  <c r="DS50" i="7"/>
  <c r="DS52" i="7"/>
  <c r="DS53" i="7"/>
  <c r="DR49" i="7"/>
  <c r="DR50" i="7"/>
  <c r="DR52" i="7"/>
  <c r="DQ49" i="7"/>
  <c r="DQ50" i="7"/>
  <c r="DQ53" i="7"/>
  <c r="DP49" i="7"/>
  <c r="DP52" i="7"/>
  <c r="DP53" i="7"/>
  <c r="DO50" i="7"/>
  <c r="DO52" i="7"/>
  <c r="DO53" i="7"/>
  <c r="DN49" i="7"/>
  <c r="DN50" i="7"/>
  <c r="DN52" i="7"/>
  <c r="DM49" i="7"/>
  <c r="DM50" i="7"/>
  <c r="DM53" i="7"/>
  <c r="DL49" i="7"/>
  <c r="DL52" i="7"/>
  <c r="DL53" i="7"/>
  <c r="DK50" i="7"/>
  <c r="DK52" i="7"/>
  <c r="DK53" i="7"/>
  <c r="DJ49" i="7"/>
  <c r="DJ50" i="7"/>
  <c r="DJ52" i="7"/>
  <c r="DI49" i="7"/>
  <c r="DI50" i="7"/>
  <c r="DI53" i="7"/>
  <c r="DH49" i="7"/>
  <c r="DH52" i="7"/>
  <c r="DH53" i="7"/>
  <c r="DG50" i="7"/>
  <c r="DG52" i="7"/>
  <c r="DG53" i="7"/>
  <c r="DF49" i="7"/>
  <c r="DF50" i="7"/>
  <c r="DF52" i="7"/>
  <c r="DE49" i="7"/>
  <c r="DE50" i="7"/>
  <c r="DE53" i="7"/>
  <c r="DD49" i="7"/>
  <c r="DD52" i="7"/>
  <c r="DD53" i="7"/>
  <c r="DC50" i="7"/>
  <c r="DC52" i="7"/>
  <c r="DC53" i="7"/>
  <c r="DB49" i="7"/>
  <c r="DB50" i="7"/>
  <c r="DB52" i="7"/>
  <c r="DA48" i="7"/>
  <c r="DA49" i="7"/>
  <c r="DA50" i="7"/>
  <c r="DA53" i="7"/>
  <c r="CZ48" i="7"/>
  <c r="CZ49" i="7"/>
  <c r="CZ52" i="7"/>
  <c r="CZ53" i="7"/>
  <c r="CY48" i="7"/>
  <c r="CY50" i="7"/>
  <c r="CY52" i="7"/>
  <c r="CY53" i="7"/>
  <c r="CX49" i="7"/>
  <c r="CX41" i="7" s="1"/>
  <c r="CX50" i="7"/>
  <c r="CX52" i="7"/>
  <c r="CW49" i="7"/>
  <c r="CW50" i="7"/>
  <c r="CW53" i="7"/>
  <c r="CV49" i="7"/>
  <c r="CV52" i="7"/>
  <c r="CV53" i="7"/>
  <c r="CU50" i="7"/>
  <c r="CU52" i="7"/>
  <c r="CU53" i="7"/>
  <c r="CT49" i="7"/>
  <c r="CT50" i="7"/>
  <c r="CT52" i="7"/>
  <c r="CS49" i="7"/>
  <c r="CS50" i="7"/>
  <c r="CS53" i="7"/>
  <c r="CT40" i="7"/>
  <c r="CU40" i="7"/>
  <c r="CW40" i="7"/>
  <c r="CX40" i="7"/>
  <c r="CY40" i="7"/>
  <c r="DA40" i="7"/>
  <c r="DB40" i="7"/>
  <c r="DC40" i="7"/>
  <c r="DE40" i="7"/>
  <c r="DG40" i="7"/>
  <c r="DH40" i="7"/>
  <c r="DI40" i="7"/>
  <c r="DJ40" i="7"/>
  <c r="DK40" i="7"/>
  <c r="DL40" i="7"/>
  <c r="DN40" i="7"/>
  <c r="DO40" i="7"/>
  <c r="CV40" i="7"/>
  <c r="CZ40" i="7"/>
  <c r="DD40" i="7"/>
  <c r="DF40" i="7"/>
  <c r="DM40" i="7"/>
  <c r="DP40" i="7"/>
  <c r="DQ40" i="7"/>
  <c r="DR40" i="7"/>
  <c r="DS40" i="7"/>
  <c r="DT40" i="7"/>
  <c r="DU40" i="7"/>
  <c r="I116" i="7"/>
  <c r="I115" i="7"/>
  <c r="I114" i="7"/>
  <c r="I110" i="7"/>
  <c r="I109" i="7"/>
  <c r="I106" i="7"/>
  <c r="DV40" i="7"/>
  <c r="DW40" i="7"/>
  <c r="DX40" i="7"/>
  <c r="DY40" i="7"/>
  <c r="DZ40" i="7"/>
  <c r="EA40" i="7"/>
  <c r="EB40" i="7"/>
  <c r="EC40" i="7"/>
  <c r="ED40" i="7"/>
  <c r="EE40" i="7"/>
  <c r="EF40" i="7"/>
  <c r="N114" i="7"/>
  <c r="EK114" i="7"/>
  <c r="N113" i="7"/>
  <c r="EK113" i="7"/>
  <c r="N112" i="7"/>
  <c r="EK112" i="7"/>
  <c r="EK110" i="7"/>
  <c r="N109" i="7"/>
  <c r="EK109" i="7"/>
  <c r="N108" i="7"/>
  <c r="EK108" i="7"/>
  <c r="N107" i="7"/>
  <c r="EK107" i="7"/>
  <c r="N103" i="7"/>
  <c r="EK103" i="7"/>
  <c r="N102" i="7"/>
  <c r="EK102" i="7"/>
  <c r="N100" i="7"/>
  <c r="EK100" i="7"/>
  <c r="N99" i="7"/>
  <c r="EK99" i="7"/>
  <c r="N95" i="7"/>
  <c r="EK95" i="7"/>
  <c r="N93" i="7"/>
  <c r="EK93" i="7"/>
  <c r="N92" i="7"/>
  <c r="EK92" i="7"/>
  <c r="N91" i="7"/>
  <c r="EK91" i="7"/>
  <c r="N90" i="7"/>
  <c r="EK90" i="7"/>
  <c r="N89" i="7"/>
  <c r="EK89" i="7"/>
  <c r="N82" i="7"/>
  <c r="EK82" i="7"/>
  <c r="N81" i="7"/>
  <c r="EK81" i="7"/>
  <c r="N80" i="7"/>
  <c r="EK80" i="7"/>
  <c r="N79" i="7"/>
  <c r="EK79" i="7"/>
  <c r="EK78" i="7"/>
  <c r="N37" i="7"/>
  <c r="EK37" i="7"/>
  <c r="N36" i="7"/>
  <c r="EK36" i="7"/>
  <c r="N35" i="7"/>
  <c r="EK35" i="7"/>
  <c r="N34" i="7"/>
  <c r="EK34" i="7"/>
  <c r="N33" i="7"/>
  <c r="EK33" i="7"/>
  <c r="N31" i="7"/>
  <c r="EK31" i="7"/>
  <c r="H103" i="7"/>
  <c r="EJ103" i="7" s="1"/>
  <c r="C103" i="7"/>
  <c r="H102" i="7"/>
  <c r="EJ102" i="7" s="1"/>
  <c r="C102" i="7"/>
  <c r="H101" i="7"/>
  <c r="EJ101" i="7" s="1"/>
  <c r="C101" i="7"/>
  <c r="H100" i="7"/>
  <c r="EJ100" i="7" s="1"/>
  <c r="C100" i="7"/>
  <c r="H99" i="7"/>
  <c r="EJ99" i="7" s="1"/>
  <c r="C99" i="7"/>
  <c r="H98" i="7"/>
  <c r="EJ98" i="7" s="1"/>
  <c r="C98" i="7"/>
  <c r="D6" i="7"/>
  <c r="G150" i="7"/>
  <c r="O47" i="7"/>
  <c r="EF127" i="7"/>
  <c r="EE127" i="7"/>
  <c r="ED127" i="7"/>
  <c r="EC127" i="7"/>
  <c r="EB127" i="7"/>
  <c r="EA127" i="7"/>
  <c r="DZ127" i="7"/>
  <c r="DY127" i="7"/>
  <c r="DX127" i="7"/>
  <c r="DW127" i="7"/>
  <c r="DV127" i="7"/>
  <c r="DU127" i="7"/>
  <c r="DT127" i="7"/>
  <c r="DS127" i="7"/>
  <c r="DR127" i="7"/>
  <c r="DQ127" i="7"/>
  <c r="DP127" i="7"/>
  <c r="DO127" i="7"/>
  <c r="DN127" i="7"/>
  <c r="DM127" i="7"/>
  <c r="DL127" i="7"/>
  <c r="DK127" i="7"/>
  <c r="DJ127" i="7"/>
  <c r="DI127" i="7"/>
  <c r="DH127" i="7"/>
  <c r="DG127" i="7"/>
  <c r="DF127" i="7"/>
  <c r="DE127" i="7"/>
  <c r="DD127" i="7"/>
  <c r="DC127" i="7"/>
  <c r="DB127" i="7"/>
  <c r="DA127" i="7"/>
  <c r="CZ127" i="7"/>
  <c r="CY127" i="7"/>
  <c r="CX127" i="7"/>
  <c r="CW127" i="7"/>
  <c r="CV127" i="7"/>
  <c r="CU127" i="7"/>
  <c r="CT127" i="7"/>
  <c r="EF126" i="7"/>
  <c r="EE126" i="7"/>
  <c r="ED126" i="7"/>
  <c r="EC126" i="7"/>
  <c r="EB126" i="7"/>
  <c r="EA126" i="7"/>
  <c r="DZ126" i="7"/>
  <c r="DY126" i="7"/>
  <c r="DX126" i="7"/>
  <c r="DW126" i="7"/>
  <c r="DV126" i="7"/>
  <c r="DU126" i="7"/>
  <c r="DT126" i="7"/>
  <c r="DS126" i="7"/>
  <c r="DR126" i="7"/>
  <c r="DQ126" i="7"/>
  <c r="DP126" i="7"/>
  <c r="DO126" i="7"/>
  <c r="DN126" i="7"/>
  <c r="DM126" i="7"/>
  <c r="DL126" i="7"/>
  <c r="DK126" i="7"/>
  <c r="DJ126" i="7"/>
  <c r="DI126" i="7"/>
  <c r="DH126" i="7"/>
  <c r="DG126" i="7"/>
  <c r="DF126" i="7"/>
  <c r="DE126" i="7"/>
  <c r="DD126" i="7"/>
  <c r="DC126" i="7"/>
  <c r="DB126" i="7"/>
  <c r="DA126" i="7"/>
  <c r="CZ126" i="7"/>
  <c r="CY126" i="7"/>
  <c r="CX126" i="7"/>
  <c r="CW126" i="7"/>
  <c r="CV126" i="7"/>
  <c r="CU126" i="7"/>
  <c r="CT126" i="7"/>
  <c r="CS127" i="7"/>
  <c r="CS126" i="7"/>
  <c r="H19" i="7"/>
  <c r="EJ19" i="7" s="1"/>
  <c r="H121" i="7"/>
  <c r="EJ121" i="7" s="1"/>
  <c r="H120" i="7"/>
  <c r="EJ120" i="7" s="1"/>
  <c r="H119" i="7"/>
  <c r="EJ119" i="7" s="1"/>
  <c r="H118" i="7"/>
  <c r="EJ118" i="7" s="1"/>
  <c r="H117" i="7"/>
  <c r="EJ117" i="7" s="1"/>
  <c r="H116" i="7"/>
  <c r="EJ116" i="7" s="1"/>
  <c r="H115" i="7"/>
  <c r="EJ115" i="7" s="1"/>
  <c r="H114" i="7"/>
  <c r="EJ114" i="7" s="1"/>
  <c r="H113" i="7"/>
  <c r="EJ113" i="7" s="1"/>
  <c r="H112" i="7"/>
  <c r="EJ112" i="7" s="1"/>
  <c r="H111" i="7"/>
  <c r="EJ111" i="7" s="1"/>
  <c r="H110" i="7"/>
  <c r="EJ110" i="7" s="1"/>
  <c r="H109" i="7"/>
  <c r="EJ109" i="7" s="1"/>
  <c r="H108" i="7"/>
  <c r="EJ108" i="7" s="1"/>
  <c r="H107" i="7"/>
  <c r="EJ107" i="7" s="1"/>
  <c r="H106" i="7"/>
  <c r="EJ106" i="7" s="1"/>
  <c r="H105" i="7"/>
  <c r="EJ105" i="7" s="1"/>
  <c r="H104" i="7"/>
  <c r="EJ104" i="7" s="1"/>
  <c r="H97" i="7"/>
  <c r="EJ97" i="7" s="1"/>
  <c r="H96" i="7"/>
  <c r="EJ96" i="7" s="1"/>
  <c r="H95" i="7"/>
  <c r="EJ95" i="7" s="1"/>
  <c r="H94" i="7"/>
  <c r="EJ94" i="7" s="1"/>
  <c r="H93" i="7"/>
  <c r="EJ93" i="7" s="1"/>
  <c r="H92" i="7"/>
  <c r="EJ92" i="7" s="1"/>
  <c r="H91" i="7"/>
  <c r="EJ91" i="7" s="1"/>
  <c r="H90" i="7"/>
  <c r="EJ90" i="7" s="1"/>
  <c r="H89" i="7"/>
  <c r="EJ89" i="7" s="1"/>
  <c r="H88" i="7"/>
  <c r="EJ88" i="7" s="1"/>
  <c r="H87" i="7"/>
  <c r="EJ87" i="7" s="1"/>
  <c r="H86" i="7"/>
  <c r="EJ86" i="7" s="1"/>
  <c r="H85" i="7"/>
  <c r="EJ85" i="7" s="1"/>
  <c r="H84" i="7"/>
  <c r="EJ84" i="7" s="1"/>
  <c r="H83" i="7"/>
  <c r="EJ83" i="7" s="1"/>
  <c r="H82" i="7"/>
  <c r="EJ82" i="7" s="1"/>
  <c r="H81" i="7"/>
  <c r="EJ81" i="7" s="1"/>
  <c r="H80" i="7"/>
  <c r="EJ80" i="7" s="1"/>
  <c r="H79" i="7"/>
  <c r="EJ79" i="7" s="1"/>
  <c r="H78" i="7"/>
  <c r="EJ78" i="7" s="1"/>
  <c r="EF77" i="7"/>
  <c r="EE77" i="7"/>
  <c r="ED77" i="7"/>
  <c r="EC77" i="7"/>
  <c r="EB77" i="7"/>
  <c r="EA77" i="7"/>
  <c r="DZ77" i="7"/>
  <c r="DY77" i="7"/>
  <c r="DX77" i="7"/>
  <c r="DW77" i="7"/>
  <c r="DV77" i="7"/>
  <c r="DU77" i="7"/>
  <c r="DT77" i="7"/>
  <c r="DS77" i="7"/>
  <c r="DR77" i="7"/>
  <c r="DQ77" i="7"/>
  <c r="DP77" i="7"/>
  <c r="DO77" i="7"/>
  <c r="DN77" i="7"/>
  <c r="DM77" i="7"/>
  <c r="DL77" i="7"/>
  <c r="DK77" i="7"/>
  <c r="DJ77" i="7"/>
  <c r="DI77" i="7"/>
  <c r="DH77" i="7"/>
  <c r="DG77" i="7"/>
  <c r="DF77" i="7"/>
  <c r="DE77" i="7"/>
  <c r="DD77" i="7"/>
  <c r="DC77" i="7"/>
  <c r="DB77" i="7"/>
  <c r="DA77" i="7"/>
  <c r="CZ77" i="7"/>
  <c r="CY77" i="7"/>
  <c r="CX77" i="7"/>
  <c r="CW77" i="7"/>
  <c r="CV77" i="7"/>
  <c r="CU77" i="7"/>
  <c r="CT77" i="7"/>
  <c r="EF76" i="7"/>
  <c r="EE76" i="7"/>
  <c r="ED76" i="7"/>
  <c r="EC76" i="7"/>
  <c r="EB76" i="7"/>
  <c r="EA76" i="7"/>
  <c r="DZ76" i="7"/>
  <c r="DY76" i="7"/>
  <c r="DX76" i="7"/>
  <c r="DW76" i="7"/>
  <c r="DV76" i="7"/>
  <c r="DU76" i="7"/>
  <c r="DT76" i="7"/>
  <c r="DS76" i="7"/>
  <c r="DR76" i="7"/>
  <c r="DQ76" i="7"/>
  <c r="DP76" i="7"/>
  <c r="DO76" i="7"/>
  <c r="DN76" i="7"/>
  <c r="DM76" i="7"/>
  <c r="DL76" i="7"/>
  <c r="DK76" i="7"/>
  <c r="DJ76" i="7"/>
  <c r="DI76" i="7"/>
  <c r="DH76" i="7"/>
  <c r="DG76" i="7"/>
  <c r="DF76" i="7"/>
  <c r="DE76" i="7"/>
  <c r="DD76" i="7"/>
  <c r="DC76" i="7"/>
  <c r="DB76" i="7"/>
  <c r="DA76" i="7"/>
  <c r="CZ76" i="7"/>
  <c r="CY76" i="7"/>
  <c r="CX76" i="7"/>
  <c r="CW76" i="7"/>
  <c r="CV76" i="7"/>
  <c r="CU76" i="7"/>
  <c r="CT76" i="7"/>
  <c r="CS77" i="7"/>
  <c r="CS76" i="7"/>
  <c r="DU150" i="7"/>
  <c r="DU132" i="7"/>
  <c r="F77" i="7"/>
  <c r="D119" i="7"/>
  <c r="D118" i="7"/>
  <c r="D117" i="7"/>
  <c r="C89" i="7"/>
  <c r="C88" i="7"/>
  <c r="C87" i="7"/>
  <c r="C86" i="7"/>
  <c r="C85" i="7"/>
  <c r="C84" i="7"/>
  <c r="C83" i="7"/>
  <c r="C82" i="7"/>
  <c r="C81" i="7"/>
  <c r="C80" i="7"/>
  <c r="C79" i="7"/>
  <c r="C7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D38" i="7"/>
  <c r="D39" i="7"/>
  <c r="C90" i="7"/>
  <c r="C91" i="7"/>
  <c r="C92" i="7"/>
  <c r="C93" i="7"/>
  <c r="C94" i="7"/>
  <c r="C95" i="7"/>
  <c r="C96" i="7"/>
  <c r="C97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D120" i="7"/>
  <c r="D121" i="7"/>
  <c r="CA67" i="2"/>
  <c r="BK67" i="2"/>
  <c r="BX67" i="2"/>
  <c r="CO67" i="2"/>
  <c r="BC67" i="2"/>
  <c r="CD102" i="2"/>
  <c r="BY124" i="2"/>
  <c r="BA124" i="2"/>
  <c r="BP130" i="2"/>
  <c r="BY172" i="2"/>
  <c r="CF172" i="2"/>
  <c r="CI172" i="2"/>
  <c r="BR172" i="2"/>
  <c r="BN172" i="2"/>
  <c r="CD172" i="2"/>
  <c r="CB242" i="2"/>
  <c r="BL242" i="2"/>
  <c r="CP242" i="2"/>
  <c r="BS242" i="2"/>
  <c r="CC242" i="2"/>
  <c r="BV252" i="2"/>
  <c r="CF252" i="2"/>
  <c r="CB268" i="2"/>
  <c r="BU268" i="2"/>
  <c r="BU306" i="2"/>
  <c r="CE306" i="2"/>
  <c r="BK322" i="2"/>
  <c r="BG322" i="2"/>
  <c r="CL322" i="2"/>
  <c r="BZ322" i="2"/>
  <c r="BT322" i="2"/>
  <c r="CC322" i="2"/>
  <c r="BX322" i="2"/>
  <c r="BL322" i="2"/>
  <c r="CH322" i="2"/>
  <c r="CH332" i="2"/>
  <c r="CK332" i="2"/>
  <c r="BW332" i="2"/>
  <c r="BS332" i="2"/>
  <c r="CI338" i="2"/>
  <c r="BF338" i="2"/>
  <c r="BT364" i="2"/>
  <c r="BS364" i="2"/>
  <c r="BO384" i="2"/>
  <c r="BC384" i="2"/>
  <c r="BX51" i="2"/>
  <c r="CD83" i="2"/>
  <c r="BP115" i="2"/>
  <c r="BQ128" i="2"/>
  <c r="AX144" i="2"/>
  <c r="BK144" i="2"/>
  <c r="BY152" i="2"/>
  <c r="BO152" i="2"/>
  <c r="CM160" i="2"/>
  <c r="CE160" i="2"/>
  <c r="BH168" i="2"/>
  <c r="CM168" i="2"/>
  <c r="BI176" i="2"/>
  <c r="CO184" i="2"/>
  <c r="CF184" i="2"/>
  <c r="CO192" i="2"/>
  <c r="BI192" i="2"/>
  <c r="CD192" i="2"/>
  <c r="BN192" i="2"/>
  <c r="BS192" i="2"/>
  <c r="BR192" i="2"/>
  <c r="CR200" i="2"/>
  <c r="AW200" i="2"/>
  <c r="CQ232" i="2"/>
  <c r="BK232" i="2"/>
  <c r="CL232" i="2"/>
  <c r="CF240" i="2"/>
  <c r="CB240" i="2"/>
  <c r="CI240" i="2"/>
  <c r="BS240" i="2"/>
  <c r="BZ240" i="2"/>
  <c r="BR240" i="2"/>
  <c r="BJ240" i="2"/>
  <c r="BY240" i="2"/>
  <c r="BI240" i="2"/>
  <c r="BM240" i="2"/>
  <c r="CA248" i="2"/>
  <c r="BA248" i="2"/>
  <c r="BS248" i="2"/>
  <c r="CM256" i="2"/>
  <c r="CE256" i="2"/>
  <c r="CH256" i="2"/>
  <c r="BV256" i="2"/>
  <c r="BR256" i="2"/>
  <c r="CC256" i="2"/>
  <c r="BC256" i="2"/>
  <c r="CJ256" i="2"/>
  <c r="CB256" i="2"/>
  <c r="BP256" i="2"/>
  <c r="CO256" i="2"/>
  <c r="BH256" i="2"/>
  <c r="BY256" i="2"/>
  <c r="CM272" i="2"/>
  <c r="BA272" i="2"/>
  <c r="CD272" i="2"/>
  <c r="BU272" i="2"/>
  <c r="CJ272" i="2"/>
  <c r="BQ272" i="2"/>
  <c r="CM288" i="2"/>
  <c r="CE288" i="2"/>
  <c r="CA288" i="2"/>
  <c r="BO288" i="2"/>
  <c r="BK288" i="2"/>
  <c r="BG288" i="2"/>
  <c r="CL288" i="2"/>
  <c r="CH288" i="2"/>
  <c r="BV288" i="2"/>
  <c r="BR288" i="2"/>
  <c r="BN288" i="2"/>
  <c r="CK288" i="2"/>
  <c r="CC288" i="2"/>
  <c r="BC288" i="2"/>
  <c r="CJ288" i="2"/>
  <c r="CB288" i="2"/>
  <c r="BL288" i="2"/>
  <c r="CG288" i="2"/>
  <c r="CF288" i="2"/>
  <c r="BP288" i="2"/>
  <c r="CO288" i="2"/>
  <c r="BI288" i="2"/>
  <c r="BH288" i="2"/>
  <c r="BY288" i="2"/>
  <c r="BT304" i="2"/>
  <c r="BP304" i="2"/>
  <c r="BH304" i="2"/>
  <c r="BB304" i="2"/>
  <c r="AW304" i="2"/>
  <c r="CQ304" i="2"/>
  <c r="CM304" i="2"/>
  <c r="CE304" i="2"/>
  <c r="CA304" i="2"/>
  <c r="BW304" i="2"/>
  <c r="CG304" i="2"/>
  <c r="BY304" i="2"/>
  <c r="BQ304" i="2"/>
  <c r="BN304" i="2"/>
  <c r="CS304" i="2"/>
  <c r="CC304" i="2"/>
  <c r="BM304" i="2"/>
  <c r="BU304" i="2"/>
  <c r="CR312" i="2"/>
  <c r="CN312" i="2"/>
  <c r="CE312" i="2"/>
  <c r="CA312" i="2"/>
  <c r="BW312" i="2"/>
  <c r="BS312" i="2"/>
  <c r="CP312" i="2"/>
  <c r="CH312" i="2"/>
  <c r="CG312" i="2"/>
  <c r="BF312" i="2"/>
  <c r="BC312" i="2"/>
  <c r="BN312" i="2"/>
  <c r="CC312" i="2"/>
  <c r="CC320" i="2"/>
  <c r="BQ320" i="2"/>
  <c r="BM320" i="2"/>
  <c r="CI320" i="2"/>
  <c r="CD320" i="2"/>
  <c r="CR320" i="2"/>
  <c r="CM320" i="2"/>
  <c r="CQ320" i="2"/>
  <c r="CP320" i="2"/>
  <c r="CE320" i="2"/>
  <c r="CA320" i="2"/>
  <c r="BF320" i="2"/>
  <c r="CP328" i="2"/>
  <c r="CL328" i="2"/>
  <c r="CD328" i="2"/>
  <c r="BZ328" i="2"/>
  <c r="BV328" i="2"/>
  <c r="CS328" i="2"/>
  <c r="CO328" i="2"/>
  <c r="BM328" i="2"/>
  <c r="BI328" i="2"/>
  <c r="AX328" i="2"/>
  <c r="CB328" i="2"/>
  <c r="BT328" i="2"/>
  <c r="BB328" i="2"/>
  <c r="BA328" i="2"/>
  <c r="CF328" i="2"/>
  <c r="BP328" i="2"/>
  <c r="CN328" i="2"/>
  <c r="BH328" i="2"/>
  <c r="CM328" i="2"/>
  <c r="BG328" i="2"/>
  <c r="CL336" i="2"/>
  <c r="CO336" i="2"/>
  <c r="CG336" i="2"/>
  <c r="CC336" i="2"/>
  <c r="BY336" i="2"/>
  <c r="BU336" i="2"/>
  <c r="CB336" i="2"/>
  <c r="CQ336" i="2"/>
  <c r="BK336" i="2"/>
  <c r="BA336" i="2"/>
  <c r="BX336" i="2"/>
  <c r="CM336" i="2"/>
  <c r="BW336" i="2"/>
  <c r="BQ344" i="2"/>
  <c r="CR368" i="2"/>
  <c r="CJ368" i="2"/>
  <c r="BP368" i="2"/>
  <c r="AW368" i="2"/>
  <c r="CD368" i="2"/>
  <c r="BW368" i="2"/>
  <c r="CK376" i="2"/>
  <c r="BU376" i="2"/>
  <c r="BQ376" i="2"/>
  <c r="CM376" i="2"/>
  <c r="BW376" i="2"/>
  <c r="BL376" i="2"/>
  <c r="CR386" i="2"/>
  <c r="CN386" i="2"/>
  <c r="CJ386" i="2"/>
  <c r="CF386" i="2"/>
  <c r="CB386" i="2"/>
  <c r="BX386" i="2"/>
  <c r="BT386" i="2"/>
  <c r="BP386" i="2"/>
  <c r="BL386" i="2"/>
  <c r="BH386" i="2"/>
  <c r="BB386" i="2"/>
  <c r="AW386" i="2"/>
  <c r="CQ386" i="2"/>
  <c r="CM386" i="2"/>
  <c r="CI386" i="2"/>
  <c r="CE386" i="2"/>
  <c r="CA386" i="2"/>
  <c r="BW386" i="2"/>
  <c r="BS386" i="2"/>
  <c r="BO386" i="2"/>
  <c r="BK386" i="2"/>
  <c r="BG386" i="2"/>
  <c r="BA386" i="2"/>
  <c r="CL386" i="2"/>
  <c r="CD386" i="2"/>
  <c r="BV386" i="2"/>
  <c r="BN386" i="2"/>
  <c r="BF386" i="2"/>
  <c r="CS386" i="2"/>
  <c r="CK386" i="2"/>
  <c r="CC386" i="2"/>
  <c r="BU386" i="2"/>
  <c r="BM386" i="2"/>
  <c r="BC386" i="2"/>
  <c r="CH386" i="2"/>
  <c r="BR386" i="2"/>
  <c r="CG386" i="2"/>
  <c r="BQ386" i="2"/>
  <c r="AX386" i="2"/>
  <c r="BZ386" i="2"/>
  <c r="BY386" i="2"/>
  <c r="CP386" i="2"/>
  <c r="CO386" i="2"/>
  <c r="BJ386" i="2"/>
  <c r="BI386" i="2"/>
  <c r="AX42" i="2"/>
  <c r="CO45" i="2"/>
  <c r="CK45" i="2"/>
  <c r="AX45" i="2"/>
  <c r="CR45" i="2"/>
  <c r="BH45" i="2"/>
  <c r="AW45" i="2"/>
  <c r="BZ45" i="2"/>
  <c r="CE45" i="2"/>
  <c r="BW45" i="2"/>
  <c r="BA45" i="2"/>
  <c r="CM45" i="2"/>
  <c r="CP66" i="2"/>
  <c r="CL66" i="2"/>
  <c r="CH66" i="2"/>
  <c r="CD66" i="2"/>
  <c r="BZ66" i="2"/>
  <c r="BV66" i="2"/>
  <c r="BR66" i="2"/>
  <c r="BN66" i="2"/>
  <c r="BJ66" i="2"/>
  <c r="BF66" i="2"/>
  <c r="CS66" i="2"/>
  <c r="CO66" i="2"/>
  <c r="CK66" i="2"/>
  <c r="CG66" i="2"/>
  <c r="CC66" i="2"/>
  <c r="BY66" i="2"/>
  <c r="BU66" i="2"/>
  <c r="BQ66" i="2"/>
  <c r="BM66" i="2"/>
  <c r="BI66" i="2"/>
  <c r="BC66" i="2"/>
  <c r="AX66" i="2"/>
  <c r="CQ66" i="2"/>
  <c r="CI66" i="2"/>
  <c r="CA66" i="2"/>
  <c r="BS66" i="2"/>
  <c r="BK66" i="2"/>
  <c r="BA66" i="2"/>
  <c r="CM66" i="2"/>
  <c r="BO66" i="2"/>
  <c r="CJ66" i="2"/>
  <c r="BT66" i="2"/>
  <c r="BB66" i="2"/>
  <c r="CN66" i="2"/>
  <c r="CF66" i="2"/>
  <c r="BX66" i="2"/>
  <c r="BP66" i="2"/>
  <c r="BH66" i="2"/>
  <c r="AW66" i="2"/>
  <c r="CE66" i="2"/>
  <c r="BW66" i="2"/>
  <c r="BG66" i="2"/>
  <c r="CR66" i="2"/>
  <c r="CB66" i="2"/>
  <c r="BL66" i="2"/>
  <c r="CL69" i="2"/>
  <c r="BO69" i="2"/>
  <c r="CO78" i="2"/>
  <c r="CI98" i="2"/>
  <c r="BK98" i="2"/>
  <c r="BR98" i="2"/>
  <c r="BY98" i="2"/>
  <c r="CF98" i="2"/>
  <c r="BB98" i="2"/>
  <c r="BT98" i="2"/>
  <c r="BV129" i="2"/>
  <c r="BR129" i="2"/>
  <c r="BF129" i="2"/>
  <c r="CS129" i="2"/>
  <c r="CO129" i="2"/>
  <c r="CC129" i="2"/>
  <c r="BY129" i="2"/>
  <c r="CE129" i="2"/>
  <c r="BW129" i="2"/>
  <c r="BG129" i="2"/>
  <c r="CI129" i="2"/>
  <c r="BS129" i="2"/>
  <c r="CA129" i="2"/>
  <c r="CQ129" i="2"/>
  <c r="CJ129" i="2"/>
  <c r="BB129" i="2"/>
  <c r="CE134" i="2"/>
  <c r="CD134" i="2"/>
  <c r="BR134" i="2"/>
  <c r="CK134" i="2"/>
  <c r="BC134" i="2"/>
  <c r="CO134" i="2"/>
  <c r="BI134" i="2"/>
  <c r="CJ134" i="2"/>
  <c r="BL134" i="2"/>
  <c r="AX134" i="2"/>
  <c r="BX134" i="2"/>
  <c r="CH145" i="2"/>
  <c r="CD145" i="2"/>
  <c r="BV145" i="2"/>
  <c r="BR145" i="2"/>
  <c r="BN145" i="2"/>
  <c r="CK145" i="2"/>
  <c r="CG145" i="2"/>
  <c r="BC145" i="2"/>
  <c r="BH145" i="2"/>
  <c r="AW145" i="2"/>
  <c r="BW145" i="2"/>
  <c r="BO145" i="2"/>
  <c r="BA145" i="2"/>
  <c r="BK145" i="2"/>
  <c r="CI145" i="2"/>
  <c r="CL161" i="2"/>
  <c r="CS161" i="2"/>
  <c r="BU161" i="2"/>
  <c r="BP161" i="2"/>
  <c r="BL161" i="2"/>
  <c r="BT161" i="2"/>
  <c r="CA161" i="2"/>
  <c r="CP177" i="2"/>
  <c r="CH177" i="2"/>
  <c r="BF177" i="2"/>
  <c r="CH182" i="2"/>
  <c r="CJ182" i="2"/>
  <c r="BL209" i="2"/>
  <c r="BV209" i="2"/>
  <c r="CH214" i="2"/>
  <c r="BZ214" i="2"/>
  <c r="BV214" i="2"/>
  <c r="BR214" i="2"/>
  <c r="CS214" i="2"/>
  <c r="CK214" i="2"/>
  <c r="BI214" i="2"/>
  <c r="BC214" i="2"/>
  <c r="BP214" i="2"/>
  <c r="BH214" i="2"/>
  <c r="CR214" i="2"/>
  <c r="CB214" i="2"/>
  <c r="BK214" i="2"/>
  <c r="CJ214" i="2"/>
  <c r="BB214" i="2"/>
  <c r="BS214" i="2"/>
  <c r="CO225" i="2"/>
  <c r="CK225" i="2"/>
  <c r="CG225" i="2"/>
  <c r="BY225" i="2"/>
  <c r="BU225" i="2"/>
  <c r="BQ225" i="2"/>
  <c r="BI225" i="2"/>
  <c r="BC225" i="2"/>
  <c r="AX225" i="2"/>
  <c r="CR225" i="2"/>
  <c r="CN225" i="2"/>
  <c r="CF225" i="2"/>
  <c r="CB225" i="2"/>
  <c r="BX225" i="2"/>
  <c r="BP225" i="2"/>
  <c r="BL225" i="2"/>
  <c r="BH225" i="2"/>
  <c r="AW225" i="2"/>
  <c r="CI225" i="2"/>
  <c r="CA225" i="2"/>
  <c r="BS225" i="2"/>
  <c r="BA225" i="2"/>
  <c r="CP225" i="2"/>
  <c r="CH225" i="2"/>
  <c r="BZ225" i="2"/>
  <c r="BJ225" i="2"/>
  <c r="CE225" i="2"/>
  <c r="BO225" i="2"/>
  <c r="CM225" i="2"/>
  <c r="BG225" i="2"/>
  <c r="BN225" i="2"/>
  <c r="BF225" i="2"/>
  <c r="BV225" i="2"/>
  <c r="CL225" i="2"/>
  <c r="CP230" i="2"/>
  <c r="BV230" i="2"/>
  <c r="CO241" i="2"/>
  <c r="CK241" i="2"/>
  <c r="CG241" i="2"/>
  <c r="BY241" i="2"/>
  <c r="BU241" i="2"/>
  <c r="BQ241" i="2"/>
  <c r="BI241" i="2"/>
  <c r="BC241" i="2"/>
  <c r="AX241" i="2"/>
  <c r="CR241" i="2"/>
  <c r="CN241" i="2"/>
  <c r="CF241" i="2"/>
  <c r="CB241" i="2"/>
  <c r="BX241" i="2"/>
  <c r="BP241" i="2"/>
  <c r="BL241" i="2"/>
  <c r="BH241" i="2"/>
  <c r="AW241" i="2"/>
  <c r="CI241" i="2"/>
  <c r="CA241" i="2"/>
  <c r="BS241" i="2"/>
  <c r="BA241" i="2"/>
  <c r="CP241" i="2"/>
  <c r="CH241" i="2"/>
  <c r="BZ241" i="2"/>
  <c r="BJ241" i="2"/>
  <c r="CE241" i="2"/>
  <c r="BO241" i="2"/>
  <c r="CM241" i="2"/>
  <c r="BG241" i="2"/>
  <c r="BN241" i="2"/>
  <c r="BV241" i="2"/>
  <c r="CL241" i="2"/>
  <c r="CB246" i="2"/>
  <c r="BL246" i="2"/>
  <c r="AW246" i="2"/>
  <c r="BJ246" i="2"/>
  <c r="CM246" i="2"/>
  <c r="BR246" i="2"/>
  <c r="BG246" i="2"/>
  <c r="CR257" i="2"/>
  <c r="CN257" i="2"/>
  <c r="CJ257" i="2"/>
  <c r="CF257" i="2"/>
  <c r="CB257" i="2"/>
  <c r="BX257" i="2"/>
  <c r="BT257" i="2"/>
  <c r="BP257" i="2"/>
  <c r="BL257" i="2"/>
  <c r="BH257" i="2"/>
  <c r="BB257" i="2"/>
  <c r="AW257" i="2"/>
  <c r="CQ257" i="2"/>
  <c r="CM257" i="2"/>
  <c r="CI257" i="2"/>
  <c r="CE257" i="2"/>
  <c r="CA257" i="2"/>
  <c r="BW257" i="2"/>
  <c r="BS257" i="2"/>
  <c r="BO257" i="2"/>
  <c r="BK257" i="2"/>
  <c r="BG257" i="2"/>
  <c r="BA257" i="2"/>
  <c r="CL257" i="2"/>
  <c r="CD257" i="2"/>
  <c r="BV257" i="2"/>
  <c r="BN257" i="2"/>
  <c r="BF257" i="2"/>
  <c r="CS257" i="2"/>
  <c r="CK257" i="2"/>
  <c r="CC257" i="2"/>
  <c r="BU257" i="2"/>
  <c r="BM257" i="2"/>
  <c r="BC257" i="2"/>
  <c r="CP257" i="2"/>
  <c r="BZ257" i="2"/>
  <c r="BJ257" i="2"/>
  <c r="CO257" i="2"/>
  <c r="BY257" i="2"/>
  <c r="BI257" i="2"/>
  <c r="CH257" i="2"/>
  <c r="CG257" i="2"/>
  <c r="AX257" i="2"/>
  <c r="BR257" i="2"/>
  <c r="BQ257" i="2"/>
  <c r="AX273" i="2"/>
  <c r="CR289" i="2"/>
  <c r="CN289" i="2"/>
  <c r="CB289" i="2"/>
  <c r="BX289" i="2"/>
  <c r="BT289" i="2"/>
  <c r="CI289" i="2"/>
  <c r="CE289" i="2"/>
  <c r="CA289" i="2"/>
  <c r="CL289" i="2"/>
  <c r="CD289" i="2"/>
  <c r="BV289" i="2"/>
  <c r="BM289" i="2"/>
  <c r="BC289" i="2"/>
  <c r="CP289" i="2"/>
  <c r="BZ289" i="2"/>
  <c r="CG289" i="2"/>
  <c r="BQ289" i="2"/>
  <c r="CO294" i="2"/>
  <c r="CG294" i="2"/>
  <c r="CC294" i="2"/>
  <c r="BY294" i="2"/>
  <c r="BU294" i="2"/>
  <c r="CF294" i="2"/>
  <c r="CI294" i="2"/>
  <c r="BK294" i="2"/>
  <c r="BJ294" i="2"/>
  <c r="BW294" i="2"/>
  <c r="BU305" i="2"/>
  <c r="BX305" i="2"/>
  <c r="BH305" i="2"/>
  <c r="CL310" i="2"/>
  <c r="BF310" i="2"/>
  <c r="CO310" i="2"/>
  <c r="CG310" i="2"/>
  <c r="BY310" i="2"/>
  <c r="BM310" i="2"/>
  <c r="BI310" i="2"/>
  <c r="CN310" i="2"/>
  <c r="BT310" i="2"/>
  <c r="CI310" i="2"/>
  <c r="BS310" i="2"/>
  <c r="BA310" i="2"/>
  <c r="CB310" i="2"/>
  <c r="CS321" i="2"/>
  <c r="CF326" i="2"/>
  <c r="CB326" i="2"/>
  <c r="BT326" i="2"/>
  <c r="BP326" i="2"/>
  <c r="BL326" i="2"/>
  <c r="CQ326" i="2"/>
  <c r="CM326" i="2"/>
  <c r="CI326" i="2"/>
  <c r="BG326" i="2"/>
  <c r="BA326" i="2"/>
  <c r="BR326" i="2"/>
  <c r="BJ326" i="2"/>
  <c r="CO326" i="2"/>
  <c r="BN326" i="2"/>
  <c r="BU326" i="2"/>
  <c r="CL326" i="2"/>
  <c r="CK326" i="2"/>
  <c r="BF326" i="2"/>
  <c r="BA337" i="2"/>
  <c r="CP337" i="2"/>
  <c r="CH337" i="2"/>
  <c r="CS337" i="2"/>
  <c r="CC337" i="2"/>
  <c r="CJ337" i="2"/>
  <c r="AW337" i="2"/>
  <c r="CO337" i="2"/>
  <c r="BH337" i="2"/>
  <c r="BY337" i="2"/>
  <c r="CR342" i="2"/>
  <c r="CN342" i="2"/>
  <c r="CJ342" i="2"/>
  <c r="CF342" i="2"/>
  <c r="CB342" i="2"/>
  <c r="BX342" i="2"/>
  <c r="BT342" i="2"/>
  <c r="BP342" i="2"/>
  <c r="BL342" i="2"/>
  <c r="BH342" i="2"/>
  <c r="BB342" i="2"/>
  <c r="AW342" i="2"/>
  <c r="CQ342" i="2"/>
  <c r="CM342" i="2"/>
  <c r="CI342" i="2"/>
  <c r="CE342" i="2"/>
  <c r="CA342" i="2"/>
  <c r="BW342" i="2"/>
  <c r="BS342" i="2"/>
  <c r="BO342" i="2"/>
  <c r="BK342" i="2"/>
  <c r="BG342" i="2"/>
  <c r="BA342" i="2"/>
  <c r="CP342" i="2"/>
  <c r="CH342" i="2"/>
  <c r="BZ342" i="2"/>
  <c r="BR342" i="2"/>
  <c r="BJ342" i="2"/>
  <c r="CO342" i="2"/>
  <c r="CG342" i="2"/>
  <c r="BY342" i="2"/>
  <c r="BQ342" i="2"/>
  <c r="BI342" i="2"/>
  <c r="AX342" i="2"/>
  <c r="CD342" i="2"/>
  <c r="BN342" i="2"/>
  <c r="CS342" i="2"/>
  <c r="CC342" i="2"/>
  <c r="BM342" i="2"/>
  <c r="CL342" i="2"/>
  <c r="BF342" i="2"/>
  <c r="CK342" i="2"/>
  <c r="BC342" i="2"/>
  <c r="BV342" i="2"/>
  <c r="BU342" i="2"/>
  <c r="BO353" i="2"/>
  <c r="BV353" i="2"/>
  <c r="BH353" i="2"/>
  <c r="BN358" i="2"/>
  <c r="BF358" i="2"/>
  <c r="CR358" i="2"/>
  <c r="BW358" i="2"/>
  <c r="BQ358" i="2"/>
  <c r="BG358" i="2"/>
  <c r="CJ358" i="2"/>
  <c r="BY358" i="2"/>
  <c r="BK358" i="2"/>
  <c r="CO369" i="2"/>
  <c r="CN374" i="2"/>
  <c r="BX374" i="2"/>
  <c r="BT374" i="2"/>
  <c r="BB374" i="2"/>
  <c r="AW374" i="2"/>
  <c r="CE374" i="2"/>
  <c r="CA374" i="2"/>
  <c r="BK374" i="2"/>
  <c r="BG374" i="2"/>
  <c r="CD374" i="2"/>
  <c r="BV374" i="2"/>
  <c r="BU374" i="2"/>
  <c r="BC374" i="2"/>
  <c r="CP374" i="2"/>
  <c r="BZ374" i="2"/>
  <c r="CO374" i="2"/>
  <c r="BY374" i="2"/>
  <c r="CH374" i="2"/>
  <c r="AX374" i="2"/>
  <c r="BQ374" i="2"/>
  <c r="BY53" i="2"/>
  <c r="BQ53" i="2"/>
  <c r="BI53" i="2"/>
  <c r="BC53" i="2"/>
  <c r="CF53" i="2"/>
  <c r="BP53" i="2"/>
  <c r="BL53" i="2"/>
  <c r="BG53" i="2"/>
  <c r="CQ53" i="2"/>
  <c r="CA53" i="2"/>
  <c r="CP62" i="2"/>
  <c r="BJ62" i="2"/>
  <c r="CS62" i="2"/>
  <c r="CC62" i="2"/>
  <c r="BW62" i="2"/>
  <c r="BT62" i="2"/>
  <c r="BA62" i="2"/>
  <c r="CH82" i="2"/>
  <c r="CD82" i="2"/>
  <c r="BN82" i="2"/>
  <c r="BJ82" i="2"/>
  <c r="BQ82" i="2"/>
  <c r="BM82" i="2"/>
  <c r="BW82" i="2"/>
  <c r="BB82" i="2"/>
  <c r="BX82" i="2"/>
  <c r="CB82" i="2"/>
  <c r="BL82" i="2"/>
  <c r="CP117" i="2"/>
  <c r="CH117" i="2"/>
  <c r="BM117" i="2"/>
  <c r="BC117" i="2"/>
  <c r="CB117" i="2"/>
  <c r="BL117" i="2"/>
  <c r="BA117" i="2"/>
  <c r="BH117" i="2"/>
  <c r="CF117" i="2"/>
  <c r="CQ170" i="2"/>
  <c r="CA170" i="2"/>
  <c r="BW170" i="2"/>
  <c r="BG170" i="2"/>
  <c r="BA170" i="2"/>
  <c r="CH170" i="2"/>
  <c r="CD170" i="2"/>
  <c r="BN170" i="2"/>
  <c r="BJ170" i="2"/>
  <c r="BY170" i="2"/>
  <c r="BQ170" i="2"/>
  <c r="BC170" i="2"/>
  <c r="CN170" i="2"/>
  <c r="BH170" i="2"/>
  <c r="AW170" i="2"/>
  <c r="CK170" i="2"/>
  <c r="BM170" i="2"/>
  <c r="BB170" i="2"/>
  <c r="CB170" i="2"/>
  <c r="CR170" i="2"/>
  <c r="BA186" i="2"/>
  <c r="CS186" i="2"/>
  <c r="BM186" i="2"/>
  <c r="CP218" i="2"/>
  <c r="CL218" i="2"/>
  <c r="CH218" i="2"/>
  <c r="CD218" i="2"/>
  <c r="BZ218" i="2"/>
  <c r="BV218" i="2"/>
  <c r="BR218" i="2"/>
  <c r="BN218" i="2"/>
  <c r="BJ218" i="2"/>
  <c r="BF218" i="2"/>
  <c r="CS218" i="2"/>
  <c r="CO218" i="2"/>
  <c r="CK218" i="2"/>
  <c r="CG218" i="2"/>
  <c r="CC218" i="2"/>
  <c r="BY218" i="2"/>
  <c r="BU218" i="2"/>
  <c r="BQ218" i="2"/>
  <c r="BM218" i="2"/>
  <c r="BI218" i="2"/>
  <c r="BC218" i="2"/>
  <c r="AX218" i="2"/>
  <c r="CR218" i="2"/>
  <c r="CJ218" i="2"/>
  <c r="CB218" i="2"/>
  <c r="BT218" i="2"/>
  <c r="BL218" i="2"/>
  <c r="BB218" i="2"/>
  <c r="CQ218" i="2"/>
  <c r="CI218" i="2"/>
  <c r="CA218" i="2"/>
  <c r="BS218" i="2"/>
  <c r="BK218" i="2"/>
  <c r="BA218" i="2"/>
  <c r="CF218" i="2"/>
  <c r="BP218" i="2"/>
  <c r="AW218" i="2"/>
  <c r="BX218" i="2"/>
  <c r="CE218" i="2"/>
  <c r="BO218" i="2"/>
  <c r="CN218" i="2"/>
  <c r="BH218" i="2"/>
  <c r="BG218" i="2"/>
  <c r="CM218" i="2"/>
  <c r="BW218" i="2"/>
  <c r="CI234" i="2"/>
  <c r="CM234" i="2"/>
  <c r="CO266" i="2"/>
  <c r="CO282" i="2"/>
  <c r="BU282" i="2"/>
  <c r="BQ282" i="2"/>
  <c r="BI282" i="2"/>
  <c r="BP282" i="2"/>
  <c r="BL282" i="2"/>
  <c r="BH282" i="2"/>
  <c r="AW282" i="2"/>
  <c r="CD282" i="2"/>
  <c r="BF282" i="2"/>
  <c r="CA282" i="2"/>
  <c r="BK282" i="2"/>
  <c r="BZ282" i="2"/>
  <c r="BS282" i="2"/>
  <c r="BA282" i="2"/>
  <c r="CL314" i="2"/>
  <c r="BN314" i="2"/>
  <c r="BQ314" i="2"/>
  <c r="BM314" i="2"/>
  <c r="BS314" i="2"/>
  <c r="CR330" i="2"/>
  <c r="CN330" i="2"/>
  <c r="CJ330" i="2"/>
  <c r="CF330" i="2"/>
  <c r="CB330" i="2"/>
  <c r="CI330" i="2"/>
  <c r="CE330" i="2"/>
  <c r="CA330" i="2"/>
  <c r="BW330" i="2"/>
  <c r="BS330" i="2"/>
  <c r="BO330" i="2"/>
  <c r="CD330" i="2"/>
  <c r="BV330" i="2"/>
  <c r="BN330" i="2"/>
  <c r="BF330" i="2"/>
  <c r="CK330" i="2"/>
  <c r="BM330" i="2"/>
  <c r="BC330" i="2"/>
  <c r="CG330" i="2"/>
  <c r="AX330" i="2"/>
  <c r="BZ330" i="2"/>
  <c r="BJ330" i="2"/>
  <c r="CQ346" i="2"/>
  <c r="CM346" i="2"/>
  <c r="CI346" i="2"/>
  <c r="CE346" i="2"/>
  <c r="CA346" i="2"/>
  <c r="BW346" i="2"/>
  <c r="BS346" i="2"/>
  <c r="BO346" i="2"/>
  <c r="BK346" i="2"/>
  <c r="BG346" i="2"/>
  <c r="BA346" i="2"/>
  <c r="CR346" i="2"/>
  <c r="CL346" i="2"/>
  <c r="CG346" i="2"/>
  <c r="CB346" i="2"/>
  <c r="BV346" i="2"/>
  <c r="BQ346" i="2"/>
  <c r="BL346" i="2"/>
  <c r="BF346" i="2"/>
  <c r="AX346" i="2"/>
  <c r="CP346" i="2"/>
  <c r="CK346" i="2"/>
  <c r="CF346" i="2"/>
  <c r="BZ346" i="2"/>
  <c r="BU346" i="2"/>
  <c r="BP346" i="2"/>
  <c r="BJ346" i="2"/>
  <c r="BC346" i="2"/>
  <c r="AW346" i="2"/>
  <c r="CJ346" i="2"/>
  <c r="BY346" i="2"/>
  <c r="BN346" i="2"/>
  <c r="BB346" i="2"/>
  <c r="CS346" i="2"/>
  <c r="CH346" i="2"/>
  <c r="BX346" i="2"/>
  <c r="BM346" i="2"/>
  <c r="CO346" i="2"/>
  <c r="BT346" i="2"/>
  <c r="CN346" i="2"/>
  <c r="BR346" i="2"/>
  <c r="CD346" i="2"/>
  <c r="CC346" i="2"/>
  <c r="BI346" i="2"/>
  <c r="BH346" i="2"/>
  <c r="CM362" i="2"/>
  <c r="CE362" i="2"/>
  <c r="BO362" i="2"/>
  <c r="BK362" i="2"/>
  <c r="CP362" i="2"/>
  <c r="BZ362" i="2"/>
  <c r="BV362" i="2"/>
  <c r="BF362" i="2"/>
  <c r="CS362" i="2"/>
  <c r="BM362" i="2"/>
  <c r="BC362" i="2"/>
  <c r="CR362" i="2"/>
  <c r="CJ362" i="2"/>
  <c r="BB362" i="2"/>
  <c r="BY362" i="2"/>
  <c r="BI362" i="2"/>
  <c r="CN362" i="2"/>
  <c r="BX362" i="2"/>
  <c r="CG362" i="2"/>
  <c r="AW362" i="2"/>
  <c r="BP362" i="2"/>
  <c r="CQ378" i="2"/>
  <c r="CM378" i="2"/>
  <c r="CI378" i="2"/>
  <c r="CE378" i="2"/>
  <c r="CA378" i="2"/>
  <c r="BW378" i="2"/>
  <c r="BS378" i="2"/>
  <c r="BO378" i="2"/>
  <c r="BK378" i="2"/>
  <c r="BG378" i="2"/>
  <c r="BA378" i="2"/>
  <c r="CP378" i="2"/>
  <c r="CL378" i="2"/>
  <c r="CH378" i="2"/>
  <c r="CD378" i="2"/>
  <c r="BZ378" i="2"/>
  <c r="BV378" i="2"/>
  <c r="BR378" i="2"/>
  <c r="BN378" i="2"/>
  <c r="BJ378" i="2"/>
  <c r="BF378" i="2"/>
  <c r="CS378" i="2"/>
  <c r="CK378" i="2"/>
  <c r="CC378" i="2"/>
  <c r="BU378" i="2"/>
  <c r="BM378" i="2"/>
  <c r="BC378" i="2"/>
  <c r="CR378" i="2"/>
  <c r="CJ378" i="2"/>
  <c r="CB378" i="2"/>
  <c r="BT378" i="2"/>
  <c r="BL378" i="2"/>
  <c r="BB378" i="2"/>
  <c r="CG378" i="2"/>
  <c r="BQ378" i="2"/>
  <c r="AX378" i="2"/>
  <c r="CF378" i="2"/>
  <c r="BP378" i="2"/>
  <c r="AW378" i="2"/>
  <c r="BY378" i="2"/>
  <c r="BX378" i="2"/>
  <c r="CO378" i="2"/>
  <c r="CN378" i="2"/>
  <c r="BI378" i="2"/>
  <c r="BH378" i="2"/>
  <c r="CS385" i="2"/>
  <c r="BQ385" i="2"/>
  <c r="BM385" i="2"/>
  <c r="BC385" i="2"/>
  <c r="AX385" i="2"/>
  <c r="CR385" i="2"/>
  <c r="BP385" i="2"/>
  <c r="BL385" i="2"/>
  <c r="BB385" i="2"/>
  <c r="AW385" i="2"/>
  <c r="CI385" i="2"/>
  <c r="CA385" i="2"/>
  <c r="BK385" i="2"/>
  <c r="BA385" i="2"/>
  <c r="BZ385" i="2"/>
  <c r="BR385" i="2"/>
  <c r="CD385" i="2"/>
  <c r="BN385" i="2"/>
  <c r="BW385" i="2"/>
  <c r="CM385" i="2"/>
  <c r="CL385" i="2"/>
  <c r="CP388" i="2"/>
  <c r="BN388" i="2"/>
  <c r="CC388" i="2"/>
  <c r="BQ388" i="2"/>
  <c r="CN388" i="2"/>
  <c r="BG388" i="2"/>
  <c r="BA388" i="2"/>
  <c r="CR388" i="2"/>
  <c r="BX76" i="2"/>
  <c r="BT76" i="2"/>
  <c r="BP76" i="2"/>
  <c r="BL76" i="2"/>
  <c r="BH76" i="2"/>
  <c r="BB76" i="2"/>
  <c r="AW76" i="2"/>
  <c r="CI76" i="2"/>
  <c r="CE76" i="2"/>
  <c r="CA76" i="2"/>
  <c r="BW76" i="2"/>
  <c r="BS76" i="2"/>
  <c r="BA76" i="2"/>
  <c r="CS76" i="2"/>
  <c r="BM76" i="2"/>
  <c r="BC76" i="2"/>
  <c r="CG76" i="2"/>
  <c r="AX76" i="2"/>
  <c r="CP76" i="2"/>
  <c r="CH76" i="2"/>
  <c r="BZ76" i="2"/>
  <c r="BR76" i="2"/>
  <c r="BJ76" i="2"/>
  <c r="BF76" i="2"/>
  <c r="BX81" i="2"/>
  <c r="AW81" i="2"/>
  <c r="CM90" i="2"/>
  <c r="BW90" i="2"/>
  <c r="CO90" i="2"/>
  <c r="BX90" i="2"/>
  <c r="BK90" i="2"/>
  <c r="AW90" i="2"/>
  <c r="BT90" i="2"/>
  <c r="BA90" i="2"/>
  <c r="CS108" i="2"/>
  <c r="CO108" i="2"/>
  <c r="CK108" i="2"/>
  <c r="CG108" i="2"/>
  <c r="CC108" i="2"/>
  <c r="BY108" i="2"/>
  <c r="BU108" i="2"/>
  <c r="BQ108" i="2"/>
  <c r="BM108" i="2"/>
  <c r="BI108" i="2"/>
  <c r="BC108" i="2"/>
  <c r="AX108" i="2"/>
  <c r="CR108" i="2"/>
  <c r="CN108" i="2"/>
  <c r="CJ108" i="2"/>
  <c r="CF108" i="2"/>
  <c r="CB108" i="2"/>
  <c r="BX108" i="2"/>
  <c r="BT108" i="2"/>
  <c r="BP108" i="2"/>
  <c r="BL108" i="2"/>
  <c r="BH108" i="2"/>
  <c r="BB108" i="2"/>
  <c r="AW108" i="2"/>
  <c r="CQ108" i="2"/>
  <c r="CI108" i="2"/>
  <c r="CA108" i="2"/>
  <c r="BS108" i="2"/>
  <c r="BK108" i="2"/>
  <c r="BA108" i="2"/>
  <c r="CP108" i="2"/>
  <c r="CH108" i="2"/>
  <c r="BZ108" i="2"/>
  <c r="BR108" i="2"/>
  <c r="BJ108" i="2"/>
  <c r="CL108" i="2"/>
  <c r="BV108" i="2"/>
  <c r="BF108" i="2"/>
  <c r="BN108" i="2"/>
  <c r="BW108" i="2"/>
  <c r="CE108" i="2"/>
  <c r="BO108" i="2"/>
  <c r="CD108" i="2"/>
  <c r="CM108" i="2"/>
  <c r="BG108" i="2"/>
  <c r="CP113" i="2"/>
  <c r="CL113" i="2"/>
  <c r="CH113" i="2"/>
  <c r="CD113" i="2"/>
  <c r="BZ113" i="2"/>
  <c r="BV113" i="2"/>
  <c r="BR113" i="2"/>
  <c r="BN113" i="2"/>
  <c r="BJ113" i="2"/>
  <c r="CS113" i="2"/>
  <c r="CO113" i="2"/>
  <c r="CK113" i="2"/>
  <c r="CG113" i="2"/>
  <c r="CC113" i="2"/>
  <c r="BM113" i="2"/>
  <c r="BI113" i="2"/>
  <c r="BC113" i="2"/>
  <c r="AX113" i="2"/>
  <c r="BX113" i="2"/>
  <c r="BP113" i="2"/>
  <c r="BH113" i="2"/>
  <c r="AW113" i="2"/>
  <c r="CM113" i="2"/>
  <c r="CE113" i="2"/>
  <c r="CI113" i="2"/>
  <c r="BS113" i="2"/>
  <c r="BA113" i="2"/>
  <c r="CA113" i="2"/>
  <c r="CR113" i="2"/>
  <c r="CB113" i="2"/>
  <c r="BL113" i="2"/>
  <c r="CQ113" i="2"/>
  <c r="BK113" i="2"/>
  <c r="CJ113" i="2"/>
  <c r="CE122" i="2"/>
  <c r="BP122" i="2"/>
  <c r="CR122" i="2"/>
  <c r="BC122" i="2"/>
  <c r="CM127" i="2"/>
  <c r="BW127" i="2"/>
  <c r="CS132" i="2"/>
  <c r="CO132" i="2"/>
  <c r="CK132" i="2"/>
  <c r="CG132" i="2"/>
  <c r="CC132" i="2"/>
  <c r="BY132" i="2"/>
  <c r="BU132" i="2"/>
  <c r="BQ132" i="2"/>
  <c r="BM132" i="2"/>
  <c r="BI132" i="2"/>
  <c r="BC132" i="2"/>
  <c r="AX132" i="2"/>
  <c r="CR132" i="2"/>
  <c r="CN132" i="2"/>
  <c r="CJ132" i="2"/>
  <c r="CF132" i="2"/>
  <c r="CB132" i="2"/>
  <c r="BX132" i="2"/>
  <c r="BT132" i="2"/>
  <c r="BP132" i="2"/>
  <c r="BL132" i="2"/>
  <c r="BH132" i="2"/>
  <c r="BB132" i="2"/>
  <c r="AW132" i="2"/>
  <c r="CQ132" i="2"/>
  <c r="CI132" i="2"/>
  <c r="CA132" i="2"/>
  <c r="BS132" i="2"/>
  <c r="BK132" i="2"/>
  <c r="BA132" i="2"/>
  <c r="CM132" i="2"/>
  <c r="BO132" i="2"/>
  <c r="CP132" i="2"/>
  <c r="CH132" i="2"/>
  <c r="BZ132" i="2"/>
  <c r="BR132" i="2"/>
  <c r="BJ132" i="2"/>
  <c r="CE132" i="2"/>
  <c r="BW132" i="2"/>
  <c r="BG132" i="2"/>
  <c r="BN132" i="2"/>
  <c r="CD132" i="2"/>
  <c r="CL132" i="2"/>
  <c r="BF132" i="2"/>
  <c r="BV132" i="2"/>
  <c r="CR191" i="2"/>
  <c r="CN191" i="2"/>
  <c r="CJ191" i="2"/>
  <c r="CF191" i="2"/>
  <c r="CB191" i="2"/>
  <c r="BX191" i="2"/>
  <c r="BT191" i="2"/>
  <c r="BP191" i="2"/>
  <c r="BL191" i="2"/>
  <c r="BH191" i="2"/>
  <c r="BB191" i="2"/>
  <c r="AW191" i="2"/>
  <c r="CQ191" i="2"/>
  <c r="CM191" i="2"/>
  <c r="CI191" i="2"/>
  <c r="CE191" i="2"/>
  <c r="CA191" i="2"/>
  <c r="BW191" i="2"/>
  <c r="BS191" i="2"/>
  <c r="BO191" i="2"/>
  <c r="BK191" i="2"/>
  <c r="BG191" i="2"/>
  <c r="BA191" i="2"/>
  <c r="CL191" i="2"/>
  <c r="CD191" i="2"/>
  <c r="BV191" i="2"/>
  <c r="BN191" i="2"/>
  <c r="BF191" i="2"/>
  <c r="CP191" i="2"/>
  <c r="BZ191" i="2"/>
  <c r="BJ191" i="2"/>
  <c r="CS191" i="2"/>
  <c r="CK191" i="2"/>
  <c r="CC191" i="2"/>
  <c r="BU191" i="2"/>
  <c r="BM191" i="2"/>
  <c r="BC191" i="2"/>
  <c r="CH191" i="2"/>
  <c r="BR191" i="2"/>
  <c r="BQ191" i="2"/>
  <c r="CO191" i="2"/>
  <c r="BI191" i="2"/>
  <c r="CG191" i="2"/>
  <c r="AX191" i="2"/>
  <c r="BY191" i="2"/>
  <c r="CS196" i="2"/>
  <c r="CO196" i="2"/>
  <c r="CK196" i="2"/>
  <c r="CG196" i="2"/>
  <c r="CC196" i="2"/>
  <c r="BY196" i="2"/>
  <c r="BU196" i="2"/>
  <c r="BQ196" i="2"/>
  <c r="BM196" i="2"/>
  <c r="BI196" i="2"/>
  <c r="BC196" i="2"/>
  <c r="AX196" i="2"/>
  <c r="CR196" i="2"/>
  <c r="CN196" i="2"/>
  <c r="CJ196" i="2"/>
  <c r="CF196" i="2"/>
  <c r="CB196" i="2"/>
  <c r="BX196" i="2"/>
  <c r="BT196" i="2"/>
  <c r="BP196" i="2"/>
  <c r="BL196" i="2"/>
  <c r="BH196" i="2"/>
  <c r="BB196" i="2"/>
  <c r="AW196" i="2"/>
  <c r="CQ196" i="2"/>
  <c r="CI196" i="2"/>
  <c r="CA196" i="2"/>
  <c r="BS196" i="2"/>
  <c r="BK196" i="2"/>
  <c r="BA196" i="2"/>
  <c r="CE196" i="2"/>
  <c r="BO196" i="2"/>
  <c r="CP196" i="2"/>
  <c r="CH196" i="2"/>
  <c r="BZ196" i="2"/>
  <c r="BR196" i="2"/>
  <c r="BJ196" i="2"/>
  <c r="CM196" i="2"/>
  <c r="BW196" i="2"/>
  <c r="BG196" i="2"/>
  <c r="W196" i="2"/>
  <c r="BN196" i="2"/>
  <c r="BV196" i="2"/>
  <c r="CL196" i="2"/>
  <c r="BF196" i="2"/>
  <c r="CD196" i="2"/>
  <c r="CQ223" i="2"/>
  <c r="CM223" i="2"/>
  <c r="CI223" i="2"/>
  <c r="CE223" i="2"/>
  <c r="CA223" i="2"/>
  <c r="BW223" i="2"/>
  <c r="BS223" i="2"/>
  <c r="BO223" i="2"/>
  <c r="BK223" i="2"/>
  <c r="BG223" i="2"/>
  <c r="BA223" i="2"/>
  <c r="CP223" i="2"/>
  <c r="CL223" i="2"/>
  <c r="CH223" i="2"/>
  <c r="CD223" i="2"/>
  <c r="BZ223" i="2"/>
  <c r="BV223" i="2"/>
  <c r="BR223" i="2"/>
  <c r="BN223" i="2"/>
  <c r="BJ223" i="2"/>
  <c r="BF223" i="2"/>
  <c r="CO223" i="2"/>
  <c r="CG223" i="2"/>
  <c r="BY223" i="2"/>
  <c r="BQ223" i="2"/>
  <c r="BI223" i="2"/>
  <c r="AX223" i="2"/>
  <c r="CN223" i="2"/>
  <c r="CF223" i="2"/>
  <c r="BX223" i="2"/>
  <c r="BP223" i="2"/>
  <c r="BH223" i="2"/>
  <c r="AW223" i="2"/>
  <c r="CS223" i="2"/>
  <c r="CC223" i="2"/>
  <c r="BM223" i="2"/>
  <c r="BU223" i="2"/>
  <c r="CR223" i="2"/>
  <c r="CB223" i="2"/>
  <c r="BL223" i="2"/>
  <c r="CK223" i="2"/>
  <c r="BC223" i="2"/>
  <c r="BT223" i="2"/>
  <c r="CJ223" i="2"/>
  <c r="BB223" i="2"/>
  <c r="BL228" i="2"/>
  <c r="BA228" i="2"/>
  <c r="BF228" i="2"/>
  <c r="CH228" i="2"/>
  <c r="CL255" i="2"/>
  <c r="CD255" i="2"/>
  <c r="BF255" i="2"/>
  <c r="CS255" i="2"/>
  <c r="BT255" i="2"/>
  <c r="BL255" i="2"/>
  <c r="CI255" i="2"/>
  <c r="BW255" i="2"/>
  <c r="BK260" i="2"/>
  <c r="BC260" i="2"/>
  <c r="CB260" i="2"/>
  <c r="CR367" i="2"/>
  <c r="CN367" i="2"/>
  <c r="CJ367" i="2"/>
  <c r="CB367" i="2"/>
  <c r="BX367" i="2"/>
  <c r="BT367" i="2"/>
  <c r="BL367" i="2"/>
  <c r="BH367" i="2"/>
  <c r="BB367" i="2"/>
  <c r="CQ367" i="2"/>
  <c r="CI367" i="2"/>
  <c r="CE367" i="2"/>
  <c r="CA367" i="2"/>
  <c r="BS367" i="2"/>
  <c r="BO367" i="2"/>
  <c r="BK367" i="2"/>
  <c r="BA367" i="2"/>
  <c r="CP367" i="2"/>
  <c r="CH367" i="2"/>
  <c r="BZ367" i="2"/>
  <c r="BJ367" i="2"/>
  <c r="CO367" i="2"/>
  <c r="CG367" i="2"/>
  <c r="BY367" i="2"/>
  <c r="BI367" i="2"/>
  <c r="AX367" i="2"/>
  <c r="CL367" i="2"/>
  <c r="BF367" i="2"/>
  <c r="CK367" i="2"/>
  <c r="BC367" i="2"/>
  <c r="CD367" i="2"/>
  <c r="CC367" i="2"/>
  <c r="BN367" i="2"/>
  <c r="CS367" i="2"/>
  <c r="BI381" i="2"/>
  <c r="CF381" i="2"/>
  <c r="BX381" i="2"/>
  <c r="AW381" i="2"/>
  <c r="CM381" i="2"/>
  <c r="CR381" i="2"/>
  <c r="CI381" i="2"/>
  <c r="CE47" i="2"/>
  <c r="CA47" i="2"/>
  <c r="BS47" i="2"/>
  <c r="BG47" i="2"/>
  <c r="BA47" i="2"/>
  <c r="CP47" i="2"/>
  <c r="CL47" i="2"/>
  <c r="CD47" i="2"/>
  <c r="BF47" i="2"/>
  <c r="CN47" i="2"/>
  <c r="AW47" i="2"/>
  <c r="CJ47" i="2"/>
  <c r="BL47" i="2"/>
  <c r="CG47" i="2"/>
  <c r="BQ47" i="2"/>
  <c r="CS47" i="2"/>
  <c r="CK47" i="2"/>
  <c r="BU47" i="2"/>
  <c r="CR47" i="2"/>
  <c r="BB47" i="2"/>
  <c r="CO47" i="2"/>
  <c r="BI47" i="2"/>
  <c r="CR68" i="2"/>
  <c r="CN68" i="2"/>
  <c r="BH68" i="2"/>
  <c r="AW68" i="2"/>
  <c r="BW68" i="2"/>
  <c r="BS68" i="2"/>
  <c r="BO68" i="2"/>
  <c r="CS68" i="2"/>
  <c r="CK68" i="2"/>
  <c r="CO68" i="2"/>
  <c r="BI68" i="2"/>
  <c r="CF95" i="2"/>
  <c r="BT95" i="2"/>
  <c r="AW95" i="2"/>
  <c r="CM95" i="2"/>
  <c r="CA95" i="2"/>
  <c r="BG95" i="2"/>
  <c r="BV95" i="2"/>
  <c r="CC95" i="2"/>
  <c r="BQ95" i="2"/>
  <c r="CP95" i="2"/>
  <c r="BY95" i="2"/>
  <c r="CR111" i="2"/>
  <c r="CN111" i="2"/>
  <c r="CJ111" i="2"/>
  <c r="CF111" i="2"/>
  <c r="CB111" i="2"/>
  <c r="BX111" i="2"/>
  <c r="BT111" i="2"/>
  <c r="BP111" i="2"/>
  <c r="BL111" i="2"/>
  <c r="BH111" i="2"/>
  <c r="BB111" i="2"/>
  <c r="AW111" i="2"/>
  <c r="CQ111" i="2"/>
  <c r="CM111" i="2"/>
  <c r="CI111" i="2"/>
  <c r="CE111" i="2"/>
  <c r="CA111" i="2"/>
  <c r="BW111" i="2"/>
  <c r="BS111" i="2"/>
  <c r="BO111" i="2"/>
  <c r="BK111" i="2"/>
  <c r="BG111" i="2"/>
  <c r="BA111" i="2"/>
  <c r="CL111" i="2"/>
  <c r="CD111" i="2"/>
  <c r="BV111" i="2"/>
  <c r="BN111" i="2"/>
  <c r="BF111" i="2"/>
  <c r="CS111" i="2"/>
  <c r="CK111" i="2"/>
  <c r="CC111" i="2"/>
  <c r="BU111" i="2"/>
  <c r="BM111" i="2"/>
  <c r="BC111" i="2"/>
  <c r="CG111" i="2"/>
  <c r="BQ111" i="2"/>
  <c r="AX111" i="2"/>
  <c r="BY111" i="2"/>
  <c r="CH111" i="2"/>
  <c r="CP111" i="2"/>
  <c r="BZ111" i="2"/>
  <c r="BJ111" i="2"/>
  <c r="CO111" i="2"/>
  <c r="BI111" i="2"/>
  <c r="BR111" i="2"/>
  <c r="CS116" i="2"/>
  <c r="CO116" i="2"/>
  <c r="CK116" i="2"/>
  <c r="CG116" i="2"/>
  <c r="CC116" i="2"/>
  <c r="BY116" i="2"/>
  <c r="BU116" i="2"/>
  <c r="BQ116" i="2"/>
  <c r="BM116" i="2"/>
  <c r="BI116" i="2"/>
  <c r="BC116" i="2"/>
  <c r="AX116" i="2"/>
  <c r="CR116" i="2"/>
  <c r="CN116" i="2"/>
  <c r="CJ116" i="2"/>
  <c r="CF116" i="2"/>
  <c r="CB116" i="2"/>
  <c r="BX116" i="2"/>
  <c r="BT116" i="2"/>
  <c r="BP116" i="2"/>
  <c r="BL116" i="2"/>
  <c r="BH116" i="2"/>
  <c r="BB116" i="2"/>
  <c r="AW116" i="2"/>
  <c r="CQ116" i="2"/>
  <c r="CI116" i="2"/>
  <c r="CA116" i="2"/>
  <c r="BS116" i="2"/>
  <c r="BK116" i="2"/>
  <c r="BA116" i="2"/>
  <c r="CP116" i="2"/>
  <c r="CH116" i="2"/>
  <c r="BZ116" i="2"/>
  <c r="BR116" i="2"/>
  <c r="BJ116" i="2"/>
  <c r="CD116" i="2"/>
  <c r="BN116" i="2"/>
  <c r="BV116" i="2"/>
  <c r="BO116" i="2"/>
  <c r="CM116" i="2"/>
  <c r="BW116" i="2"/>
  <c r="BG116" i="2"/>
  <c r="CL116" i="2"/>
  <c r="BF116" i="2"/>
  <c r="CE116" i="2"/>
  <c r="CP137" i="2"/>
  <c r="CL137" i="2"/>
  <c r="CH137" i="2"/>
  <c r="CD137" i="2"/>
  <c r="BZ137" i="2"/>
  <c r="BV137" i="2"/>
  <c r="BR137" i="2"/>
  <c r="BN137" i="2"/>
  <c r="BJ137" i="2"/>
  <c r="BF137" i="2"/>
  <c r="CS137" i="2"/>
  <c r="CO137" i="2"/>
  <c r="CK137" i="2"/>
  <c r="CG137" i="2"/>
  <c r="CC137" i="2"/>
  <c r="BY137" i="2"/>
  <c r="BU137" i="2"/>
  <c r="BQ137" i="2"/>
  <c r="BM137" i="2"/>
  <c r="BI137" i="2"/>
  <c r="BC137" i="2"/>
  <c r="AX137" i="2"/>
  <c r="CN137" i="2"/>
  <c r="CF137" i="2"/>
  <c r="BX137" i="2"/>
  <c r="BP137" i="2"/>
  <c r="BH137" i="2"/>
  <c r="AW137" i="2"/>
  <c r="CJ137" i="2"/>
  <c r="BL137" i="2"/>
  <c r="CM137" i="2"/>
  <c r="CE137" i="2"/>
  <c r="BW137" i="2"/>
  <c r="BO137" i="2"/>
  <c r="BG137" i="2"/>
  <c r="CR137" i="2"/>
  <c r="CB137" i="2"/>
  <c r="BT137" i="2"/>
  <c r="BB137" i="2"/>
  <c r="CQ137" i="2"/>
  <c r="BK137" i="2"/>
  <c r="BS137" i="2"/>
  <c r="CI137" i="2"/>
  <c r="BA137" i="2"/>
  <c r="CA137" i="2"/>
  <c r="CP141" i="2"/>
  <c r="CD141" i="2"/>
  <c r="BZ141" i="2"/>
  <c r="BN141" i="2"/>
  <c r="BJ141" i="2"/>
  <c r="BF141" i="2"/>
  <c r="CG141" i="2"/>
  <c r="CC141" i="2"/>
  <c r="BY141" i="2"/>
  <c r="BU141" i="2"/>
  <c r="BQ141" i="2"/>
  <c r="BM141" i="2"/>
  <c r="BI141" i="2"/>
  <c r="BC141" i="2"/>
  <c r="CR141" i="2"/>
  <c r="CJ141" i="2"/>
  <c r="CB141" i="2"/>
  <c r="BT141" i="2"/>
  <c r="BL141" i="2"/>
  <c r="BB141" i="2"/>
  <c r="BP141" i="2"/>
  <c r="CQ141" i="2"/>
  <c r="CI141" i="2"/>
  <c r="CA141" i="2"/>
  <c r="BS141" i="2"/>
  <c r="BK141" i="2"/>
  <c r="CN141" i="2"/>
  <c r="BX141" i="2"/>
  <c r="BH141" i="2"/>
  <c r="AW141" i="2"/>
  <c r="BO141" i="2"/>
  <c r="CE141" i="2"/>
  <c r="CM141" i="2"/>
  <c r="BW141" i="2"/>
  <c r="CN155" i="2"/>
  <c r="CJ155" i="2"/>
  <c r="BS155" i="2"/>
  <c r="CP155" i="2"/>
  <c r="CH155" i="2"/>
  <c r="BY155" i="2"/>
  <c r="AX155" i="2"/>
  <c r="BM155" i="2"/>
  <c r="CI169" i="2"/>
  <c r="CL173" i="2"/>
  <c r="CD173" i="2"/>
  <c r="BV173" i="2"/>
  <c r="BI173" i="2"/>
  <c r="CB173" i="2"/>
  <c r="BB173" i="2"/>
  <c r="CF173" i="2"/>
  <c r="CE173" i="2"/>
  <c r="CB183" i="2"/>
  <c r="BT183" i="2"/>
  <c r="BL183" i="2"/>
  <c r="BH183" i="2"/>
  <c r="BA183" i="2"/>
  <c r="BF183" i="2"/>
  <c r="CP183" i="2"/>
  <c r="BJ183" i="2"/>
  <c r="BQ183" i="2"/>
  <c r="CR187" i="2"/>
  <c r="CN187" i="2"/>
  <c r="CJ187" i="2"/>
  <c r="CF187" i="2"/>
  <c r="CB187" i="2"/>
  <c r="BX187" i="2"/>
  <c r="BT187" i="2"/>
  <c r="BP187" i="2"/>
  <c r="BL187" i="2"/>
  <c r="BH187" i="2"/>
  <c r="BB187" i="2"/>
  <c r="AW187" i="2"/>
  <c r="CQ187" i="2"/>
  <c r="CM187" i="2"/>
  <c r="CI187" i="2"/>
  <c r="CE187" i="2"/>
  <c r="CA187" i="2"/>
  <c r="BW187" i="2"/>
  <c r="BS187" i="2"/>
  <c r="BO187" i="2"/>
  <c r="BK187" i="2"/>
  <c r="BG187" i="2"/>
  <c r="BA187" i="2"/>
  <c r="CP187" i="2"/>
  <c r="CH187" i="2"/>
  <c r="BZ187" i="2"/>
  <c r="BR187" i="2"/>
  <c r="BJ187" i="2"/>
  <c r="CL187" i="2"/>
  <c r="BN187" i="2"/>
  <c r="CO187" i="2"/>
  <c r="CG187" i="2"/>
  <c r="BY187" i="2"/>
  <c r="BQ187" i="2"/>
  <c r="BI187" i="2"/>
  <c r="AX187" i="2"/>
  <c r="CD187" i="2"/>
  <c r="BV187" i="2"/>
  <c r="BF187" i="2"/>
  <c r="CS187" i="2"/>
  <c r="BM187" i="2"/>
  <c r="CK187" i="2"/>
  <c r="BC187" i="2"/>
  <c r="CC187" i="2"/>
  <c r="BU187" i="2"/>
  <c r="CR201" i="2"/>
  <c r="CN201" i="2"/>
  <c r="CB201" i="2"/>
  <c r="CG201" i="2"/>
  <c r="CO201" i="2"/>
  <c r="CS201" i="2"/>
  <c r="CQ215" i="2"/>
  <c r="BO215" i="2"/>
  <c r="BG215" i="2"/>
  <c r="BA215" i="2"/>
  <c r="CG215" i="2"/>
  <c r="CN215" i="2"/>
  <c r="CF215" i="2"/>
  <c r="AW215" i="2"/>
  <c r="CB215" i="2"/>
  <c r="CQ219" i="2"/>
  <c r="CM219" i="2"/>
  <c r="CA219" i="2"/>
  <c r="BW219" i="2"/>
  <c r="BG219" i="2"/>
  <c r="CD219" i="2"/>
  <c r="BN219" i="2"/>
  <c r="CJ219" i="2"/>
  <c r="CO219" i="2"/>
  <c r="BQ219" i="2"/>
  <c r="CG219" i="2"/>
  <c r="AX219" i="2"/>
  <c r="BP219" i="2"/>
  <c r="AW219" i="2"/>
  <c r="CS233" i="2"/>
  <c r="CO233" i="2"/>
  <c r="BM233" i="2"/>
  <c r="BC233" i="2"/>
  <c r="AX233" i="2"/>
  <c r="CB233" i="2"/>
  <c r="BX233" i="2"/>
  <c r="BP233" i="2"/>
  <c r="BL233" i="2"/>
  <c r="BH233" i="2"/>
  <c r="AW233" i="2"/>
  <c r="CI233" i="2"/>
  <c r="CA233" i="2"/>
  <c r="BA233" i="2"/>
  <c r="CP233" i="2"/>
  <c r="CH233" i="2"/>
  <c r="BZ233" i="2"/>
  <c r="BR233" i="2"/>
  <c r="BJ233" i="2"/>
  <c r="CM233" i="2"/>
  <c r="BO233" i="2"/>
  <c r="CL233" i="2"/>
  <c r="BV233" i="2"/>
  <c r="BF233" i="2"/>
  <c r="CS237" i="2"/>
  <c r="CO237" i="2"/>
  <c r="CG237" i="2"/>
  <c r="CC237" i="2"/>
  <c r="BY237" i="2"/>
  <c r="BQ237" i="2"/>
  <c r="BC237" i="2"/>
  <c r="AX237" i="2"/>
  <c r="CN237" i="2"/>
  <c r="CB237" i="2"/>
  <c r="BX237" i="2"/>
  <c r="BT237" i="2"/>
  <c r="BP237" i="2"/>
  <c r="BL237" i="2"/>
  <c r="BH237" i="2"/>
  <c r="CM237" i="2"/>
  <c r="CE237" i="2"/>
  <c r="BW237" i="2"/>
  <c r="BO237" i="2"/>
  <c r="BG237" i="2"/>
  <c r="BN237" i="2"/>
  <c r="BF237" i="2"/>
  <c r="CQ237" i="2"/>
  <c r="BK237" i="2"/>
  <c r="CI237" i="2"/>
  <c r="BA237" i="2"/>
  <c r="CP237" i="2"/>
  <c r="CC247" i="2"/>
  <c r="BY247" i="2"/>
  <c r="CD247" i="2"/>
  <c r="BX247" i="2"/>
  <c r="BR247" i="2"/>
  <c r="BL247" i="2"/>
  <c r="CQ247" i="2"/>
  <c r="CF247" i="2"/>
  <c r="CE247" i="2"/>
  <c r="BT247" i="2"/>
  <c r="BP247" i="2"/>
  <c r="CJ247" i="2"/>
  <c r="CP251" i="2"/>
  <c r="CL251" i="2"/>
  <c r="CH251" i="2"/>
  <c r="CD251" i="2"/>
  <c r="BZ251" i="2"/>
  <c r="BV251" i="2"/>
  <c r="BR251" i="2"/>
  <c r="BN251" i="2"/>
  <c r="BJ251" i="2"/>
  <c r="BF251" i="2"/>
  <c r="CS251" i="2"/>
  <c r="CO251" i="2"/>
  <c r="CK251" i="2"/>
  <c r="CG251" i="2"/>
  <c r="CC251" i="2"/>
  <c r="BY251" i="2"/>
  <c r="BU251" i="2"/>
  <c r="BQ251" i="2"/>
  <c r="BM251" i="2"/>
  <c r="BI251" i="2"/>
  <c r="BC251" i="2"/>
  <c r="AX251" i="2"/>
  <c r="CN251" i="2"/>
  <c r="CF251" i="2"/>
  <c r="BX251" i="2"/>
  <c r="BP251" i="2"/>
  <c r="BH251" i="2"/>
  <c r="AW251" i="2"/>
  <c r="CM251" i="2"/>
  <c r="CE251" i="2"/>
  <c r="BW251" i="2"/>
  <c r="BO251" i="2"/>
  <c r="BG251" i="2"/>
  <c r="CJ251" i="2"/>
  <c r="BT251" i="2"/>
  <c r="BB251" i="2"/>
  <c r="CI251" i="2"/>
  <c r="BS251" i="2"/>
  <c r="BA251" i="2"/>
  <c r="CR251" i="2"/>
  <c r="BL251" i="2"/>
  <c r="CQ251" i="2"/>
  <c r="BK251" i="2"/>
  <c r="CB251" i="2"/>
  <c r="CA251" i="2"/>
  <c r="CR265" i="2"/>
  <c r="CN265" i="2"/>
  <c r="CJ265" i="2"/>
  <c r="CF265" i="2"/>
  <c r="CB265" i="2"/>
  <c r="BX265" i="2"/>
  <c r="BT265" i="2"/>
  <c r="BP265" i="2"/>
  <c r="BL265" i="2"/>
  <c r="BH265" i="2"/>
  <c r="BB265" i="2"/>
  <c r="AW265" i="2"/>
  <c r="CQ265" i="2"/>
  <c r="CM265" i="2"/>
  <c r="CI265" i="2"/>
  <c r="CE265" i="2"/>
  <c r="CA265" i="2"/>
  <c r="BW265" i="2"/>
  <c r="BS265" i="2"/>
  <c r="BO265" i="2"/>
  <c r="BK265" i="2"/>
  <c r="BG265" i="2"/>
  <c r="BA265" i="2"/>
  <c r="CL265" i="2"/>
  <c r="CD265" i="2"/>
  <c r="BV265" i="2"/>
  <c r="BN265" i="2"/>
  <c r="BF265" i="2"/>
  <c r="CS265" i="2"/>
  <c r="CK265" i="2"/>
  <c r="CC265" i="2"/>
  <c r="BU265" i="2"/>
  <c r="BM265" i="2"/>
  <c r="BC265" i="2"/>
  <c r="CH265" i="2"/>
  <c r="BR265" i="2"/>
  <c r="CG265" i="2"/>
  <c r="BQ265" i="2"/>
  <c r="AX265" i="2"/>
  <c r="CP265" i="2"/>
  <c r="BJ265" i="2"/>
  <c r="CO265" i="2"/>
  <c r="BI265" i="2"/>
  <c r="BZ265" i="2"/>
  <c r="BY265" i="2"/>
  <c r="CR269" i="2"/>
  <c r="CN269" i="2"/>
  <c r="CJ269" i="2"/>
  <c r="CF269" i="2"/>
  <c r="CB269" i="2"/>
  <c r="BX269" i="2"/>
  <c r="BT269" i="2"/>
  <c r="BP269" i="2"/>
  <c r="BL269" i="2"/>
  <c r="BH269" i="2"/>
  <c r="BB269" i="2"/>
  <c r="AW269" i="2"/>
  <c r="CQ269" i="2"/>
  <c r="CM269" i="2"/>
  <c r="CI269" i="2"/>
  <c r="CE269" i="2"/>
  <c r="CA269" i="2"/>
  <c r="BW269" i="2"/>
  <c r="BS269" i="2"/>
  <c r="BO269" i="2"/>
  <c r="BK269" i="2"/>
  <c r="BG269" i="2"/>
  <c r="BA269" i="2"/>
  <c r="CP269" i="2"/>
  <c r="CH269" i="2"/>
  <c r="BZ269" i="2"/>
  <c r="BR269" i="2"/>
  <c r="BJ269" i="2"/>
  <c r="CO269" i="2"/>
  <c r="CG269" i="2"/>
  <c r="BY269" i="2"/>
  <c r="BQ269" i="2"/>
  <c r="BI269" i="2"/>
  <c r="AX269" i="2"/>
  <c r="CL269" i="2"/>
  <c r="BV269" i="2"/>
  <c r="BF269" i="2"/>
  <c r="CK269" i="2"/>
  <c r="BU269" i="2"/>
  <c r="BC269" i="2"/>
  <c r="BN269" i="2"/>
  <c r="CS269" i="2"/>
  <c r="BM269" i="2"/>
  <c r="CD269" i="2"/>
  <c r="CC269" i="2"/>
  <c r="CP279" i="2"/>
  <c r="CL279" i="2"/>
  <c r="CH279" i="2"/>
  <c r="CD279" i="2"/>
  <c r="BZ279" i="2"/>
  <c r="BV279" i="2"/>
  <c r="BF279" i="2"/>
  <c r="CS279" i="2"/>
  <c r="CO279" i="2"/>
  <c r="CK279" i="2"/>
  <c r="CG279" i="2"/>
  <c r="BY279" i="2"/>
  <c r="BC279" i="2"/>
  <c r="AX279" i="2"/>
  <c r="CB279" i="2"/>
  <c r="BT279" i="2"/>
  <c r="BL279" i="2"/>
  <c r="CA279" i="2"/>
  <c r="BA279" i="2"/>
  <c r="CF279" i="2"/>
  <c r="BP279" i="2"/>
  <c r="BO279" i="2"/>
  <c r="CN279" i="2"/>
  <c r="BX279" i="2"/>
  <c r="CM279" i="2"/>
  <c r="BG279" i="2"/>
  <c r="CP283" i="2"/>
  <c r="CL283" i="2"/>
  <c r="CH283" i="2"/>
  <c r="CD283" i="2"/>
  <c r="BZ283" i="2"/>
  <c r="BV283" i="2"/>
  <c r="BR283" i="2"/>
  <c r="BN283" i="2"/>
  <c r="BJ283" i="2"/>
  <c r="BF283" i="2"/>
  <c r="CS283" i="2"/>
  <c r="CO283" i="2"/>
  <c r="CK283" i="2"/>
  <c r="CG283" i="2"/>
  <c r="CC283" i="2"/>
  <c r="BY283" i="2"/>
  <c r="BU283" i="2"/>
  <c r="BQ283" i="2"/>
  <c r="BM283" i="2"/>
  <c r="BI283" i="2"/>
  <c r="BC283" i="2"/>
  <c r="AX283" i="2"/>
  <c r="CN283" i="2"/>
  <c r="CF283" i="2"/>
  <c r="BX283" i="2"/>
  <c r="BP283" i="2"/>
  <c r="BH283" i="2"/>
  <c r="AW283" i="2"/>
  <c r="CM283" i="2"/>
  <c r="CE283" i="2"/>
  <c r="BW283" i="2"/>
  <c r="BO283" i="2"/>
  <c r="BG283" i="2"/>
  <c r="CJ283" i="2"/>
  <c r="BT283" i="2"/>
  <c r="BB283" i="2"/>
  <c r="CI283" i="2"/>
  <c r="BS283" i="2"/>
  <c r="BA283" i="2"/>
  <c r="CR283" i="2"/>
  <c r="BL283" i="2"/>
  <c r="CQ283" i="2"/>
  <c r="BK283" i="2"/>
  <c r="CB283" i="2"/>
  <c r="CA283" i="2"/>
  <c r="CN297" i="2"/>
  <c r="CB297" i="2"/>
  <c r="BP297" i="2"/>
  <c r="BL297" i="2"/>
  <c r="BB297" i="2"/>
  <c r="AW297" i="2"/>
  <c r="CS297" i="2"/>
  <c r="CC297" i="2"/>
  <c r="BW297" i="2"/>
  <c r="BR297" i="2"/>
  <c r="BM297" i="2"/>
  <c r="CL297" i="2"/>
  <c r="CG297" i="2"/>
  <c r="CA297" i="2"/>
  <c r="BV297" i="2"/>
  <c r="BQ297" i="2"/>
  <c r="BK297" i="2"/>
  <c r="BF297" i="2"/>
  <c r="CE297" i="2"/>
  <c r="BU297" i="2"/>
  <c r="BJ297" i="2"/>
  <c r="CO297" i="2"/>
  <c r="BI297" i="2"/>
  <c r="BZ297" i="2"/>
  <c r="BY297" i="2"/>
  <c r="BO297" i="2"/>
  <c r="BN297" i="2"/>
  <c r="CQ311" i="2"/>
  <c r="CM311" i="2"/>
  <c r="CI311" i="2"/>
  <c r="CE311" i="2"/>
  <c r="CA311" i="2"/>
  <c r="BW311" i="2"/>
  <c r="BS311" i="2"/>
  <c r="BO311" i="2"/>
  <c r="BK311" i="2"/>
  <c r="BG311" i="2"/>
  <c r="BA311" i="2"/>
  <c r="CP311" i="2"/>
  <c r="CL311" i="2"/>
  <c r="CH311" i="2"/>
  <c r="CD311" i="2"/>
  <c r="BZ311" i="2"/>
  <c r="BV311" i="2"/>
  <c r="BR311" i="2"/>
  <c r="BN311" i="2"/>
  <c r="BJ311" i="2"/>
  <c r="BF311" i="2"/>
  <c r="CO311" i="2"/>
  <c r="CG311" i="2"/>
  <c r="BY311" i="2"/>
  <c r="BQ311" i="2"/>
  <c r="BI311" i="2"/>
  <c r="AX311" i="2"/>
  <c r="CN311" i="2"/>
  <c r="CF311" i="2"/>
  <c r="BX311" i="2"/>
  <c r="BP311" i="2"/>
  <c r="BH311" i="2"/>
  <c r="AW311" i="2"/>
  <c r="CS311" i="2"/>
  <c r="CC311" i="2"/>
  <c r="BM311" i="2"/>
  <c r="CR311" i="2"/>
  <c r="CB311" i="2"/>
  <c r="BL311" i="2"/>
  <c r="BU311" i="2"/>
  <c r="BT311" i="2"/>
  <c r="BC311" i="2"/>
  <c r="BB311" i="2"/>
  <c r="CK311" i="2"/>
  <c r="CJ311" i="2"/>
  <c r="CI315" i="2"/>
  <c r="BW315" i="2"/>
  <c r="BA315" i="2"/>
  <c r="CP315" i="2"/>
  <c r="CD315" i="2"/>
  <c r="BZ315" i="2"/>
  <c r="BU315" i="2"/>
  <c r="BM315" i="2"/>
  <c r="CB315" i="2"/>
  <c r="BT315" i="2"/>
  <c r="AX315" i="2"/>
  <c r="AW315" i="2"/>
  <c r="BX315" i="2"/>
  <c r="CN315" i="2"/>
  <c r="BH315" i="2"/>
  <c r="CL329" i="2"/>
  <c r="CH329" i="2"/>
  <c r="BZ329" i="2"/>
  <c r="BV329" i="2"/>
  <c r="BC329" i="2"/>
  <c r="BT329" i="2"/>
  <c r="BB329" i="2"/>
  <c r="BX329" i="2"/>
  <c r="AX329" i="2"/>
  <c r="CF329" i="2"/>
  <c r="CN343" i="2"/>
  <c r="CJ343" i="2"/>
  <c r="CG343" i="2"/>
  <c r="CC343" i="2"/>
  <c r="BQ343" i="2"/>
  <c r="BM343" i="2"/>
  <c r="AX343" i="2"/>
  <c r="CK343" i="2"/>
  <c r="CF343" i="2"/>
  <c r="BT343" i="2"/>
  <c r="BP343" i="2"/>
  <c r="BB343" i="2"/>
  <c r="AW343" i="2"/>
  <c r="CI343" i="2"/>
  <c r="CA343" i="2"/>
  <c r="BA343" i="2"/>
  <c r="CS343" i="2"/>
  <c r="CH343" i="2"/>
  <c r="BJ343" i="2"/>
  <c r="CO343" i="2"/>
  <c r="BW343" i="2"/>
  <c r="CM343" i="2"/>
  <c r="CE343" i="2"/>
  <c r="BN343" i="2"/>
  <c r="CN347" i="2"/>
  <c r="BT347" i="2"/>
  <c r="BH347" i="2"/>
  <c r="BU347" i="2"/>
  <c r="BC347" i="2"/>
  <c r="CD347" i="2"/>
  <c r="BA347" i="2"/>
  <c r="BR347" i="2"/>
  <c r="BF347" i="2"/>
  <c r="CH347" i="2"/>
  <c r="AX347" i="2"/>
  <c r="CP361" i="2"/>
  <c r="CL361" i="2"/>
  <c r="CH361" i="2"/>
  <c r="CD361" i="2"/>
  <c r="BZ361" i="2"/>
  <c r="BV361" i="2"/>
  <c r="BR361" i="2"/>
  <c r="BN361" i="2"/>
  <c r="BJ361" i="2"/>
  <c r="BF361" i="2"/>
  <c r="CS361" i="2"/>
  <c r="CO361" i="2"/>
  <c r="CK361" i="2"/>
  <c r="CG361" i="2"/>
  <c r="CC361" i="2"/>
  <c r="BY361" i="2"/>
  <c r="BU361" i="2"/>
  <c r="BQ361" i="2"/>
  <c r="BM361" i="2"/>
  <c r="BI361" i="2"/>
  <c r="BC361" i="2"/>
  <c r="AX361" i="2"/>
  <c r="CR361" i="2"/>
  <c r="CJ361" i="2"/>
  <c r="CB361" i="2"/>
  <c r="BT361" i="2"/>
  <c r="BL361" i="2"/>
  <c r="BB361" i="2"/>
  <c r="CQ361" i="2"/>
  <c r="CI361" i="2"/>
  <c r="CA361" i="2"/>
  <c r="BS361" i="2"/>
  <c r="BK361" i="2"/>
  <c r="BA361" i="2"/>
  <c r="CF361" i="2"/>
  <c r="BP361" i="2"/>
  <c r="AW361" i="2"/>
  <c r="CE361" i="2"/>
  <c r="BO361" i="2"/>
  <c r="CN361" i="2"/>
  <c r="BH361" i="2"/>
  <c r="CM361" i="2"/>
  <c r="BG361" i="2"/>
  <c r="BX361" i="2"/>
  <c r="BW361" i="2"/>
  <c r="BR365" i="2"/>
  <c r="CS365" i="2"/>
  <c r="CO365" i="2"/>
  <c r="CG365" i="2"/>
  <c r="AW365" i="2"/>
  <c r="CJ365" i="2"/>
  <c r="BB365" i="2"/>
  <c r="CI365" i="2"/>
  <c r="CQ365" i="2"/>
  <c r="CO375" i="2"/>
  <c r="CK375" i="2"/>
  <c r="CC375" i="2"/>
  <c r="BY375" i="2"/>
  <c r="BU375" i="2"/>
  <c r="BQ375" i="2"/>
  <c r="BM375" i="2"/>
  <c r="BI375" i="2"/>
  <c r="BC375" i="2"/>
  <c r="CR375" i="2"/>
  <c r="CN375" i="2"/>
  <c r="CJ375" i="2"/>
  <c r="CF375" i="2"/>
  <c r="CB375" i="2"/>
  <c r="BP375" i="2"/>
  <c r="BL375" i="2"/>
  <c r="BB375" i="2"/>
  <c r="AW375" i="2"/>
  <c r="CE375" i="2"/>
  <c r="BW375" i="2"/>
  <c r="BG375" i="2"/>
  <c r="CL375" i="2"/>
  <c r="CD375" i="2"/>
  <c r="BF375" i="2"/>
  <c r="CI375" i="2"/>
  <c r="BS375" i="2"/>
  <c r="BA375" i="2"/>
  <c r="CH375" i="2"/>
  <c r="BR375" i="2"/>
  <c r="BZ375" i="2"/>
  <c r="CQ375" i="2"/>
  <c r="CP375" i="2"/>
  <c r="BK375" i="2"/>
  <c r="BJ375" i="2"/>
  <c r="CQ389" i="2"/>
  <c r="BK389" i="2"/>
  <c r="BA389" i="2"/>
  <c r="CH389" i="2"/>
  <c r="BZ389" i="2"/>
  <c r="BV389" i="2"/>
  <c r="BR389" i="2"/>
  <c r="CO389" i="2"/>
  <c r="CG389" i="2"/>
  <c r="BY389" i="2"/>
  <c r="CF389" i="2"/>
  <c r="BP389" i="2"/>
  <c r="BH389" i="2"/>
  <c r="AW389" i="2"/>
  <c r="CB389" i="2"/>
  <c r="BL389" i="2"/>
  <c r="CR64" i="2"/>
  <c r="CN64" i="2"/>
  <c r="CJ64" i="2"/>
  <c r="CF64" i="2"/>
  <c r="CB64" i="2"/>
  <c r="BX64" i="2"/>
  <c r="BT64" i="2"/>
  <c r="BP64" i="2"/>
  <c r="BL64" i="2"/>
  <c r="BH64" i="2"/>
  <c r="BB64" i="2"/>
  <c r="AW64" i="2"/>
  <c r="CQ64" i="2"/>
  <c r="CM64" i="2"/>
  <c r="CI64" i="2"/>
  <c r="CE64" i="2"/>
  <c r="CA64" i="2"/>
  <c r="BW64" i="2"/>
  <c r="BS64" i="2"/>
  <c r="BO64" i="2"/>
  <c r="BK64" i="2"/>
  <c r="BG64" i="2"/>
  <c r="BA64" i="2"/>
  <c r="CO64" i="2"/>
  <c r="CG64" i="2"/>
  <c r="BY64" i="2"/>
  <c r="BQ64" i="2"/>
  <c r="BI64" i="2"/>
  <c r="AX64" i="2"/>
  <c r="CK64" i="2"/>
  <c r="BM64" i="2"/>
  <c r="CH64" i="2"/>
  <c r="BR64" i="2"/>
  <c r="CL64" i="2"/>
  <c r="CD64" i="2"/>
  <c r="BV64" i="2"/>
  <c r="BN64" i="2"/>
  <c r="BF64" i="2"/>
  <c r="CS64" i="2"/>
  <c r="CC64" i="2"/>
  <c r="BU64" i="2"/>
  <c r="BC64" i="2"/>
  <c r="CP64" i="2"/>
  <c r="BZ64" i="2"/>
  <c r="BJ64" i="2"/>
  <c r="CB126" i="2"/>
  <c r="CQ158" i="2"/>
  <c r="CM158" i="2"/>
  <c r="CI158" i="2"/>
  <c r="CE158" i="2"/>
  <c r="CA158" i="2"/>
  <c r="BW158" i="2"/>
  <c r="BS158" i="2"/>
  <c r="BO158" i="2"/>
  <c r="BK158" i="2"/>
  <c r="BG158" i="2"/>
  <c r="BA158" i="2"/>
  <c r="CP158" i="2"/>
  <c r="CL158" i="2"/>
  <c r="CH158" i="2"/>
  <c r="CD158" i="2"/>
  <c r="BZ158" i="2"/>
  <c r="BV158" i="2"/>
  <c r="BR158" i="2"/>
  <c r="BN158" i="2"/>
  <c r="BJ158" i="2"/>
  <c r="BF158" i="2"/>
  <c r="CS158" i="2"/>
  <c r="CK158" i="2"/>
  <c r="CC158" i="2"/>
  <c r="BU158" i="2"/>
  <c r="BM158" i="2"/>
  <c r="BC158" i="2"/>
  <c r="CG158" i="2"/>
  <c r="BQ158" i="2"/>
  <c r="AX158" i="2"/>
  <c r="CR158" i="2"/>
  <c r="CJ158" i="2"/>
  <c r="CB158" i="2"/>
  <c r="BT158" i="2"/>
  <c r="BL158" i="2"/>
  <c r="BB158" i="2"/>
  <c r="CO158" i="2"/>
  <c r="BY158" i="2"/>
  <c r="BI158" i="2"/>
  <c r="BX158" i="2"/>
  <c r="BH158" i="2"/>
  <c r="CF158" i="2"/>
  <c r="BP158" i="2"/>
  <c r="CN158" i="2"/>
  <c r="AW158" i="2"/>
  <c r="CM174" i="2"/>
  <c r="CI174" i="2"/>
  <c r="CE174" i="2"/>
  <c r="BG174" i="2"/>
  <c r="CD174" i="2"/>
  <c r="BN174" i="2"/>
  <c r="BJ174" i="2"/>
  <c r="BF174" i="2"/>
  <c r="CK174" i="2"/>
  <c r="BU174" i="2"/>
  <c r="BM174" i="2"/>
  <c r="CJ174" i="2"/>
  <c r="BT174" i="2"/>
  <c r="CG174" i="2"/>
  <c r="AX174" i="2"/>
  <c r="CN174" i="2"/>
  <c r="BH174" i="2"/>
  <c r="BP174" i="2"/>
  <c r="CQ190" i="2"/>
  <c r="CM190" i="2"/>
  <c r="CI190" i="2"/>
  <c r="CE190" i="2"/>
  <c r="CA190" i="2"/>
  <c r="BW190" i="2"/>
  <c r="BS190" i="2"/>
  <c r="BO190" i="2"/>
  <c r="BK190" i="2"/>
  <c r="BG190" i="2"/>
  <c r="BA190" i="2"/>
  <c r="CP190" i="2"/>
  <c r="CL190" i="2"/>
  <c r="CH190" i="2"/>
  <c r="CD190" i="2"/>
  <c r="BZ190" i="2"/>
  <c r="BV190" i="2"/>
  <c r="BR190" i="2"/>
  <c r="BN190" i="2"/>
  <c r="BJ190" i="2"/>
  <c r="BF190" i="2"/>
  <c r="CS190" i="2"/>
  <c r="CK190" i="2"/>
  <c r="CC190" i="2"/>
  <c r="BU190" i="2"/>
  <c r="BM190" i="2"/>
  <c r="BC190" i="2"/>
  <c r="CG190" i="2"/>
  <c r="BQ190" i="2"/>
  <c r="AX190" i="2"/>
  <c r="CR190" i="2"/>
  <c r="CJ190" i="2"/>
  <c r="CB190" i="2"/>
  <c r="BT190" i="2"/>
  <c r="BL190" i="2"/>
  <c r="BB190" i="2"/>
  <c r="CO190" i="2"/>
  <c r="BY190" i="2"/>
  <c r="BI190" i="2"/>
  <c r="BX190" i="2"/>
  <c r="AW190" i="2"/>
  <c r="BP190" i="2"/>
  <c r="CN190" i="2"/>
  <c r="BH190" i="2"/>
  <c r="CF190" i="2"/>
  <c r="CP206" i="2"/>
  <c r="CL206" i="2"/>
  <c r="CH206" i="2"/>
  <c r="CD206" i="2"/>
  <c r="BZ206" i="2"/>
  <c r="BV206" i="2"/>
  <c r="BR206" i="2"/>
  <c r="BN206" i="2"/>
  <c r="BJ206" i="2"/>
  <c r="BF206" i="2"/>
  <c r="CS206" i="2"/>
  <c r="CO206" i="2"/>
  <c r="CK206" i="2"/>
  <c r="CG206" i="2"/>
  <c r="CC206" i="2"/>
  <c r="BY206" i="2"/>
  <c r="BU206" i="2"/>
  <c r="BQ206" i="2"/>
  <c r="BM206" i="2"/>
  <c r="BI206" i="2"/>
  <c r="BC206" i="2"/>
  <c r="AX206" i="2"/>
  <c r="CN206" i="2"/>
  <c r="CF206" i="2"/>
  <c r="BX206" i="2"/>
  <c r="BP206" i="2"/>
  <c r="BH206" i="2"/>
  <c r="AW206" i="2"/>
  <c r="CM206" i="2"/>
  <c r="CE206" i="2"/>
  <c r="BW206" i="2"/>
  <c r="BO206" i="2"/>
  <c r="BG206" i="2"/>
  <c r="CJ206" i="2"/>
  <c r="BT206" i="2"/>
  <c r="BB206" i="2"/>
  <c r="CR206" i="2"/>
  <c r="CB206" i="2"/>
  <c r="CI206" i="2"/>
  <c r="BS206" i="2"/>
  <c r="BA206" i="2"/>
  <c r="BL206" i="2"/>
  <c r="BK206" i="2"/>
  <c r="CA206" i="2"/>
  <c r="CQ206" i="2"/>
  <c r="CP222" i="2"/>
  <c r="CL222" i="2"/>
  <c r="CH222" i="2"/>
  <c r="CD222" i="2"/>
  <c r="BR222" i="2"/>
  <c r="BN222" i="2"/>
  <c r="BF222" i="2"/>
  <c r="CK222" i="2"/>
  <c r="CG222" i="2"/>
  <c r="BY222" i="2"/>
  <c r="BU222" i="2"/>
  <c r="BQ222" i="2"/>
  <c r="BM222" i="2"/>
  <c r="BI222" i="2"/>
  <c r="BC222" i="2"/>
  <c r="AX222" i="2"/>
  <c r="CN222" i="2"/>
  <c r="CF222" i="2"/>
  <c r="BX222" i="2"/>
  <c r="BP222" i="2"/>
  <c r="BH222" i="2"/>
  <c r="AW222" i="2"/>
  <c r="CM222" i="2"/>
  <c r="BW222" i="2"/>
  <c r="BO222" i="2"/>
  <c r="BG222" i="2"/>
  <c r="BB222" i="2"/>
  <c r="CI222" i="2"/>
  <c r="BS222" i="2"/>
  <c r="BA222" i="2"/>
  <c r="CR222" i="2"/>
  <c r="BL222" i="2"/>
  <c r="BK222" i="2"/>
  <c r="CQ222" i="2"/>
  <c r="BH254" i="2"/>
  <c r="BZ254" i="2"/>
  <c r="BR254" i="2"/>
  <c r="CS270" i="2"/>
  <c r="CO270" i="2"/>
  <c r="CK270" i="2"/>
  <c r="CG270" i="2"/>
  <c r="CC270" i="2"/>
  <c r="BY270" i="2"/>
  <c r="BU270" i="2"/>
  <c r="BQ270" i="2"/>
  <c r="BM270" i="2"/>
  <c r="BI270" i="2"/>
  <c r="BC270" i="2"/>
  <c r="AX270" i="2"/>
  <c r="CR270" i="2"/>
  <c r="CN270" i="2"/>
  <c r="CJ270" i="2"/>
  <c r="CF270" i="2"/>
  <c r="CB270" i="2"/>
  <c r="BX270" i="2"/>
  <c r="BT270" i="2"/>
  <c r="BP270" i="2"/>
  <c r="BL270" i="2"/>
  <c r="BH270" i="2"/>
  <c r="BB270" i="2"/>
  <c r="AW270" i="2"/>
  <c r="CQ270" i="2"/>
  <c r="CI270" i="2"/>
  <c r="CA270" i="2"/>
  <c r="BS270" i="2"/>
  <c r="BK270" i="2"/>
  <c r="BA270" i="2"/>
  <c r="CP270" i="2"/>
  <c r="CH270" i="2"/>
  <c r="BZ270" i="2"/>
  <c r="BR270" i="2"/>
  <c r="BJ270" i="2"/>
  <c r="CE270" i="2"/>
  <c r="BO270" i="2"/>
  <c r="CD270" i="2"/>
  <c r="BN270" i="2"/>
  <c r="CM270" i="2"/>
  <c r="BG270" i="2"/>
  <c r="BW270" i="2"/>
  <c r="CL270" i="2"/>
  <c r="BF270" i="2"/>
  <c r="W270" i="2" s="1"/>
  <c r="BV270" i="2"/>
  <c r="CK302" i="2"/>
  <c r="BQ302" i="2"/>
  <c r="BM302" i="2"/>
  <c r="AW302" i="2"/>
  <c r="CE302" i="2"/>
  <c r="BK302" i="2"/>
  <c r="BT302" i="2"/>
  <c r="BS302" i="2"/>
  <c r="CI318" i="2"/>
  <c r="CE318" i="2"/>
  <c r="BR318" i="2"/>
  <c r="BJ318" i="2"/>
  <c r="BF318" i="2"/>
  <c r="CP318" i="2"/>
  <c r="CF318" i="2"/>
  <c r="BU318" i="2"/>
  <c r="BY318" i="2"/>
  <c r="BP318" i="2"/>
  <c r="CS318" i="2"/>
  <c r="BX318" i="2"/>
  <c r="BG318" i="2"/>
  <c r="CO318" i="2"/>
  <c r="CR334" i="2"/>
  <c r="CN334" i="2"/>
  <c r="CJ334" i="2"/>
  <c r="CF334" i="2"/>
  <c r="CB334" i="2"/>
  <c r="BX334" i="2"/>
  <c r="BT334" i="2"/>
  <c r="BP334" i="2"/>
  <c r="BL334" i="2"/>
  <c r="BH334" i="2"/>
  <c r="BB334" i="2"/>
  <c r="AW334" i="2"/>
  <c r="CQ334" i="2"/>
  <c r="CM334" i="2"/>
  <c r="CI334" i="2"/>
  <c r="CE334" i="2"/>
  <c r="CA334" i="2"/>
  <c r="BW334" i="2"/>
  <c r="BS334" i="2"/>
  <c r="BO334" i="2"/>
  <c r="BK334" i="2"/>
  <c r="BG334" i="2"/>
  <c r="BA334" i="2"/>
  <c r="CP334" i="2"/>
  <c r="CH334" i="2"/>
  <c r="BZ334" i="2"/>
  <c r="BR334" i="2"/>
  <c r="BJ334" i="2"/>
  <c r="CO334" i="2"/>
  <c r="CG334" i="2"/>
  <c r="BY334" i="2"/>
  <c r="BQ334" i="2"/>
  <c r="BI334" i="2"/>
  <c r="AX334" i="2"/>
  <c r="CL334" i="2"/>
  <c r="BV334" i="2"/>
  <c r="BF334" i="2"/>
  <c r="CK334" i="2"/>
  <c r="BU334" i="2"/>
  <c r="BC334" i="2"/>
  <c r="CD334" i="2"/>
  <c r="CC334" i="2"/>
  <c r="CS334" i="2"/>
  <c r="BN334" i="2"/>
  <c r="BM334" i="2"/>
  <c r="CR350" i="2"/>
  <c r="CN350" i="2"/>
  <c r="CJ350" i="2"/>
  <c r="CF350" i="2"/>
  <c r="CB350" i="2"/>
  <c r="BX350" i="2"/>
  <c r="BT350" i="2"/>
  <c r="BP350" i="2"/>
  <c r="BL350" i="2"/>
  <c r="BH350" i="2"/>
  <c r="BB350" i="2"/>
  <c r="AW350" i="2"/>
  <c r="CQ350" i="2"/>
  <c r="CM350" i="2"/>
  <c r="CI350" i="2"/>
  <c r="CE350" i="2"/>
  <c r="CA350" i="2"/>
  <c r="BW350" i="2"/>
  <c r="BS350" i="2"/>
  <c r="BO350" i="2"/>
  <c r="BK350" i="2"/>
  <c r="BG350" i="2"/>
  <c r="BA350" i="2"/>
  <c r="CP350" i="2"/>
  <c r="CH350" i="2"/>
  <c r="BZ350" i="2"/>
  <c r="BR350" i="2"/>
  <c r="BJ350" i="2"/>
  <c r="CO350" i="2"/>
  <c r="CG350" i="2"/>
  <c r="BY350" i="2"/>
  <c r="BQ350" i="2"/>
  <c r="BI350" i="2"/>
  <c r="AX350" i="2"/>
  <c r="CL350" i="2"/>
  <c r="BV350" i="2"/>
  <c r="BF350" i="2"/>
  <c r="CK350" i="2"/>
  <c r="BU350" i="2"/>
  <c r="BC350" i="2"/>
  <c r="BN350" i="2"/>
  <c r="CS350" i="2"/>
  <c r="BM350" i="2"/>
  <c r="CD350" i="2"/>
  <c r="CC350" i="2"/>
  <c r="CF366" i="2"/>
  <c r="CR390" i="2"/>
  <c r="CN390" i="2"/>
  <c r="CJ390" i="2"/>
  <c r="CF390" i="2"/>
  <c r="CB390" i="2"/>
  <c r="BX390" i="2"/>
  <c r="BT390" i="2"/>
  <c r="BP390" i="2"/>
  <c r="BL390" i="2"/>
  <c r="BH390" i="2"/>
  <c r="BB390" i="2"/>
  <c r="AW390" i="2"/>
  <c r="CQ390" i="2"/>
  <c r="CM390" i="2"/>
  <c r="CI390" i="2"/>
  <c r="CE390" i="2"/>
  <c r="CA390" i="2"/>
  <c r="BW390" i="2"/>
  <c r="BS390" i="2"/>
  <c r="BO390" i="2"/>
  <c r="BK390" i="2"/>
  <c r="BG390" i="2"/>
  <c r="BA390" i="2"/>
  <c r="CP390" i="2"/>
  <c r="CH390" i="2"/>
  <c r="BZ390" i="2"/>
  <c r="BR390" i="2"/>
  <c r="BJ390" i="2"/>
  <c r="CO390" i="2"/>
  <c r="CG390" i="2"/>
  <c r="BY390" i="2"/>
  <c r="BQ390" i="2"/>
  <c r="BI390" i="2"/>
  <c r="AX390" i="2"/>
  <c r="CL390" i="2"/>
  <c r="BV390" i="2"/>
  <c r="BF390" i="2"/>
  <c r="CK390" i="2"/>
  <c r="BU390" i="2"/>
  <c r="W390" i="2" s="1"/>
  <c r="BC390" i="2"/>
  <c r="CD390" i="2"/>
  <c r="CC390" i="2"/>
  <c r="BN390" i="2"/>
  <c r="BM390" i="2"/>
  <c r="CS390" i="2"/>
  <c r="CS57" i="2"/>
  <c r="CO57" i="2"/>
  <c r="CK57" i="2"/>
  <c r="CG57" i="2"/>
  <c r="CC57" i="2"/>
  <c r="BY57" i="2"/>
  <c r="BU57" i="2"/>
  <c r="BQ57" i="2"/>
  <c r="BM57" i="2"/>
  <c r="BI57" i="2"/>
  <c r="BC57" i="2"/>
  <c r="AX57" i="2"/>
  <c r="CR57" i="2"/>
  <c r="CN57" i="2"/>
  <c r="CJ57" i="2"/>
  <c r="CF57" i="2"/>
  <c r="CB57" i="2"/>
  <c r="BX57" i="2"/>
  <c r="BT57" i="2"/>
  <c r="BP57" i="2"/>
  <c r="BL57" i="2"/>
  <c r="BH57" i="2"/>
  <c r="BB57" i="2"/>
  <c r="AW57" i="2"/>
  <c r="CP57" i="2"/>
  <c r="CH57" i="2"/>
  <c r="BZ57" i="2"/>
  <c r="BR57" i="2"/>
  <c r="BJ57" i="2"/>
  <c r="CL57" i="2"/>
  <c r="BN57" i="2"/>
  <c r="CQ57" i="2"/>
  <c r="CA57" i="2"/>
  <c r="BS57" i="2"/>
  <c r="BA57" i="2"/>
  <c r="CM57" i="2"/>
  <c r="CE57" i="2"/>
  <c r="BW57" i="2"/>
  <c r="BO57" i="2"/>
  <c r="BG57" i="2"/>
  <c r="CD57" i="2"/>
  <c r="BV57" i="2"/>
  <c r="BF57" i="2"/>
  <c r="CI57" i="2"/>
  <c r="BK57" i="2"/>
  <c r="CS61" i="2"/>
  <c r="CO61" i="2"/>
  <c r="CK61" i="2"/>
  <c r="CG61" i="2"/>
  <c r="CC61" i="2"/>
  <c r="BY61" i="2"/>
  <c r="BU61" i="2"/>
  <c r="BQ61" i="2"/>
  <c r="BM61" i="2"/>
  <c r="BI61" i="2"/>
  <c r="BC61" i="2"/>
  <c r="AX61" i="2"/>
  <c r="CR61" i="2"/>
  <c r="CN61" i="2"/>
  <c r="CJ61" i="2"/>
  <c r="CF61" i="2"/>
  <c r="CB61" i="2"/>
  <c r="BX61" i="2"/>
  <c r="BT61" i="2"/>
  <c r="BP61" i="2"/>
  <c r="BL61" i="2"/>
  <c r="BH61" i="2"/>
  <c r="BB61" i="2"/>
  <c r="AW61" i="2"/>
  <c r="CL61" i="2"/>
  <c r="CD61" i="2"/>
  <c r="BV61" i="2"/>
  <c r="BN61" i="2"/>
  <c r="BF61" i="2"/>
  <c r="CH61" i="2"/>
  <c r="BR61" i="2"/>
  <c r="CE61" i="2"/>
  <c r="BW61" i="2"/>
  <c r="BG61" i="2"/>
  <c r="CQ61" i="2"/>
  <c r="CI61" i="2"/>
  <c r="CA61" i="2"/>
  <c r="BS61" i="2"/>
  <c r="BK61" i="2"/>
  <c r="BA61" i="2"/>
  <c r="CP61" i="2"/>
  <c r="BZ61" i="2"/>
  <c r="BJ61" i="2"/>
  <c r="CM61" i="2"/>
  <c r="BO61" i="2"/>
  <c r="CM71" i="2"/>
  <c r="BS71" i="2"/>
  <c r="BG71" i="2"/>
  <c r="BZ71" i="2"/>
  <c r="BN71" i="2"/>
  <c r="BP71" i="2"/>
  <c r="BQ71" i="2"/>
  <c r="CC71" i="2"/>
  <c r="BC71" i="2"/>
  <c r="CB71" i="2"/>
  <c r="CS73" i="2"/>
  <c r="CO73" i="2"/>
  <c r="CG73" i="2"/>
  <c r="CC73" i="2"/>
  <c r="BY73" i="2"/>
  <c r="BQ73" i="2"/>
  <c r="BM73" i="2"/>
  <c r="BI73" i="2"/>
  <c r="AX73" i="2"/>
  <c r="CN73" i="2"/>
  <c r="CJ73" i="2"/>
  <c r="CF73" i="2"/>
  <c r="BX73" i="2"/>
  <c r="BT73" i="2"/>
  <c r="BP73" i="2"/>
  <c r="BH73" i="2"/>
  <c r="BB73" i="2"/>
  <c r="AW73" i="2"/>
  <c r="CP73" i="2"/>
  <c r="CH73" i="2"/>
  <c r="BR73" i="2"/>
  <c r="BJ73" i="2"/>
  <c r="CD73" i="2"/>
  <c r="W73" i="2" s="1"/>
  <c r="BN73" i="2"/>
  <c r="CI73" i="2"/>
  <c r="BS73" i="2"/>
  <c r="CM73" i="2"/>
  <c r="CE73" i="2"/>
  <c r="BO73" i="2"/>
  <c r="BG73" i="2"/>
  <c r="BV73" i="2"/>
  <c r="BF73" i="2"/>
  <c r="CA73" i="2"/>
  <c r="BK73" i="2"/>
  <c r="BA73" i="2"/>
  <c r="CQ75" i="2"/>
  <c r="CM75" i="2"/>
  <c r="CI75" i="2"/>
  <c r="CE75" i="2"/>
  <c r="CA75" i="2"/>
  <c r="BW75" i="2"/>
  <c r="BS75" i="2"/>
  <c r="BO75" i="2"/>
  <c r="BK75" i="2"/>
  <c r="BG75" i="2"/>
  <c r="BA75" i="2"/>
  <c r="CP75" i="2"/>
  <c r="CL75" i="2"/>
  <c r="CH75" i="2"/>
  <c r="CD75" i="2"/>
  <c r="BZ75" i="2"/>
  <c r="BV75" i="2"/>
  <c r="BR75" i="2"/>
  <c r="BN75" i="2"/>
  <c r="BJ75" i="2"/>
  <c r="BF75" i="2"/>
  <c r="CR75" i="2"/>
  <c r="CJ75" i="2"/>
  <c r="CB75" i="2"/>
  <c r="BT75" i="2"/>
  <c r="BL75" i="2"/>
  <c r="BB75" i="2"/>
  <c r="CF75" i="2"/>
  <c r="BP75" i="2"/>
  <c r="AW75" i="2"/>
  <c r="CK75" i="2"/>
  <c r="BU75" i="2"/>
  <c r="BC75" i="2"/>
  <c r="CO75" i="2"/>
  <c r="CG75" i="2"/>
  <c r="BY75" i="2"/>
  <c r="BQ75" i="2"/>
  <c r="BI75" i="2"/>
  <c r="AX75" i="2"/>
  <c r="CN75" i="2"/>
  <c r="BX75" i="2"/>
  <c r="BH75" i="2"/>
  <c r="CS75" i="2"/>
  <c r="CC75" i="2"/>
  <c r="BM75" i="2"/>
  <c r="CL77" i="2"/>
  <c r="BW87" i="2"/>
  <c r="CD87" i="2"/>
  <c r="BX87" i="2"/>
  <c r="BY87" i="2"/>
  <c r="BM87" i="2"/>
  <c r="BT87" i="2"/>
  <c r="AX87" i="2"/>
  <c r="CS89" i="2"/>
  <c r="CO89" i="2"/>
  <c r="CK89" i="2"/>
  <c r="CG89" i="2"/>
  <c r="CC89" i="2"/>
  <c r="BY89" i="2"/>
  <c r="BU89" i="2"/>
  <c r="BQ89" i="2"/>
  <c r="BM89" i="2"/>
  <c r="BI89" i="2"/>
  <c r="BC89" i="2"/>
  <c r="AX89" i="2"/>
  <c r="CN89" i="2"/>
  <c r="CI89" i="2"/>
  <c r="CD89" i="2"/>
  <c r="BX89" i="2"/>
  <c r="BS89" i="2"/>
  <c r="BN89" i="2"/>
  <c r="BH89" i="2"/>
  <c r="BA89" i="2"/>
  <c r="CR89" i="2"/>
  <c r="CM89" i="2"/>
  <c r="CH89" i="2"/>
  <c r="CB89" i="2"/>
  <c r="BW89" i="2"/>
  <c r="BR89" i="2"/>
  <c r="BL89" i="2"/>
  <c r="BG89" i="2"/>
  <c r="CJ89" i="2"/>
  <c r="BZ89" i="2"/>
  <c r="BO89" i="2"/>
  <c r="BB89" i="2"/>
  <c r="CE89" i="2"/>
  <c r="BJ89" i="2"/>
  <c r="CL89" i="2"/>
  <c r="BP89" i="2"/>
  <c r="CQ89" i="2"/>
  <c r="CF89" i="2"/>
  <c r="BV89" i="2"/>
  <c r="BK89" i="2"/>
  <c r="AW89" i="2"/>
  <c r="CP89" i="2"/>
  <c r="BT89" i="2"/>
  <c r="CA89" i="2"/>
  <c r="BF89" i="2"/>
  <c r="W89" i="2" s="1"/>
  <c r="CJ91" i="2"/>
  <c r="BK91" i="2"/>
  <c r="BZ91" i="2"/>
  <c r="CL91" i="2"/>
  <c r="CP93" i="2"/>
  <c r="BV93" i="2"/>
  <c r="BJ93" i="2"/>
  <c r="CC93" i="2"/>
  <c r="BQ93" i="2"/>
  <c r="CB93" i="2"/>
  <c r="BB93" i="2"/>
  <c r="CI93" i="2"/>
  <c r="BK93" i="2"/>
  <c r="CE93" i="2"/>
  <c r="AW93" i="2"/>
  <c r="BH93" i="2"/>
  <c r="BP93" i="2"/>
  <c r="CN103" i="2"/>
  <c r="BH103" i="2"/>
  <c r="BO103" i="2"/>
  <c r="CC103" i="2"/>
  <c r="BC103" i="2"/>
  <c r="CH103" i="2"/>
  <c r="CP105" i="2"/>
  <c r="CH105" i="2"/>
  <c r="CD105" i="2"/>
  <c r="BZ105" i="2"/>
  <c r="BR105" i="2"/>
  <c r="BN105" i="2"/>
  <c r="BJ105" i="2"/>
  <c r="CS105" i="2"/>
  <c r="CK105" i="2"/>
  <c r="CG105" i="2"/>
  <c r="CC105" i="2"/>
  <c r="BU105" i="2"/>
  <c r="BQ105" i="2"/>
  <c r="BM105" i="2"/>
  <c r="BC105" i="2"/>
  <c r="AX105" i="2"/>
  <c r="CN105" i="2"/>
  <c r="CF105" i="2"/>
  <c r="BX105" i="2"/>
  <c r="BH105" i="2"/>
  <c r="AW105" i="2"/>
  <c r="CM105" i="2"/>
  <c r="CE105" i="2"/>
  <c r="BO105" i="2"/>
  <c r="BG105" i="2"/>
  <c r="CQ105" i="2"/>
  <c r="BK105" i="2"/>
  <c r="CR105" i="2"/>
  <c r="BL105" i="2"/>
  <c r="W105" i="2" s="1"/>
  <c r="CJ105" i="2"/>
  <c r="BT105" i="2"/>
  <c r="BB105" i="2"/>
  <c r="CI105" i="2"/>
  <c r="BA105" i="2"/>
  <c r="CB105" i="2"/>
  <c r="CR107" i="2"/>
  <c r="CN107" i="2"/>
  <c r="CJ107" i="2"/>
  <c r="CF107" i="2"/>
  <c r="CB107" i="2"/>
  <c r="BX107" i="2"/>
  <c r="BT107" i="2"/>
  <c r="BP107" i="2"/>
  <c r="BL107" i="2"/>
  <c r="BH107" i="2"/>
  <c r="BB107" i="2"/>
  <c r="AW107" i="2"/>
  <c r="CQ107" i="2"/>
  <c r="CM107" i="2"/>
  <c r="CI107" i="2"/>
  <c r="CE107" i="2"/>
  <c r="CA107" i="2"/>
  <c r="BW107" i="2"/>
  <c r="BS107" i="2"/>
  <c r="BO107" i="2"/>
  <c r="BK107" i="2"/>
  <c r="BG107" i="2"/>
  <c r="BA107" i="2"/>
  <c r="CP107" i="2"/>
  <c r="CH107" i="2"/>
  <c r="BZ107" i="2"/>
  <c r="BR107" i="2"/>
  <c r="BJ107" i="2"/>
  <c r="CO107" i="2"/>
  <c r="CG107" i="2"/>
  <c r="BY107" i="2"/>
  <c r="BQ107" i="2"/>
  <c r="BI107" i="2"/>
  <c r="AX107" i="2"/>
  <c r="CS107" i="2"/>
  <c r="CC107" i="2"/>
  <c r="BM107" i="2"/>
  <c r="BU107" i="2"/>
  <c r="CD107" i="2"/>
  <c r="CL107" i="2"/>
  <c r="BV107" i="2"/>
  <c r="BF107" i="2"/>
  <c r="CK107" i="2"/>
  <c r="BC107" i="2"/>
  <c r="BN107" i="2"/>
  <c r="CP109" i="2"/>
  <c r="CH109" i="2"/>
  <c r="CD109" i="2"/>
  <c r="BZ109" i="2"/>
  <c r="BR109" i="2"/>
  <c r="BN109" i="2"/>
  <c r="BJ109" i="2"/>
  <c r="CS109" i="2"/>
  <c r="CK109" i="2"/>
  <c r="CG109" i="2"/>
  <c r="CC109" i="2"/>
  <c r="BU109" i="2"/>
  <c r="BQ109" i="2"/>
  <c r="BM109" i="2"/>
  <c r="BC109" i="2"/>
  <c r="AX109" i="2"/>
  <c r="CR109" i="2"/>
  <c r="CJ109" i="2"/>
  <c r="CB109" i="2"/>
  <c r="BL109" i="2"/>
  <c r="BB109" i="2"/>
  <c r="CQ109" i="2"/>
  <c r="CI109" i="2"/>
  <c r="BS109" i="2"/>
  <c r="BK109" i="2"/>
  <c r="BA109" i="2"/>
  <c r="CE109" i="2"/>
  <c r="CM109" i="2"/>
  <c r="BP109" i="2"/>
  <c r="BX109" i="2"/>
  <c r="BH109" i="2"/>
  <c r="BW109" i="2"/>
  <c r="AW109" i="2"/>
  <c r="CR119" i="2"/>
  <c r="CN119" i="2"/>
  <c r="CJ119" i="2"/>
  <c r="CF119" i="2"/>
  <c r="CB119" i="2"/>
  <c r="BX119" i="2"/>
  <c r="BT119" i="2"/>
  <c r="BP119" i="2"/>
  <c r="BL119" i="2"/>
  <c r="BH119" i="2"/>
  <c r="BB119" i="2"/>
  <c r="AW119" i="2"/>
  <c r="CQ119" i="2"/>
  <c r="CM119" i="2"/>
  <c r="CI119" i="2"/>
  <c r="CE119" i="2"/>
  <c r="CA119" i="2"/>
  <c r="BW119" i="2"/>
  <c r="BS119" i="2"/>
  <c r="BO119" i="2"/>
  <c r="BK119" i="2"/>
  <c r="BG119" i="2"/>
  <c r="BA119" i="2"/>
  <c r="CL119" i="2"/>
  <c r="CD119" i="2"/>
  <c r="BV119" i="2"/>
  <c r="BN119" i="2"/>
  <c r="BF119" i="2"/>
  <c r="CS119" i="2"/>
  <c r="CK119" i="2"/>
  <c r="CC119" i="2"/>
  <c r="BU119" i="2"/>
  <c r="BM119" i="2"/>
  <c r="BC119" i="2"/>
  <c r="CO119" i="2"/>
  <c r="BY119" i="2"/>
  <c r="BI119" i="2"/>
  <c r="CG119" i="2"/>
  <c r="AX119" i="2"/>
  <c r="BZ119" i="2"/>
  <c r="CH119" i="2"/>
  <c r="BR119" i="2"/>
  <c r="BQ119" i="2"/>
  <c r="CP119" i="2"/>
  <c r="BJ119" i="2"/>
  <c r="CP121" i="2"/>
  <c r="CL121" i="2"/>
  <c r="CH121" i="2"/>
  <c r="CD121" i="2"/>
  <c r="BZ121" i="2"/>
  <c r="BV121" i="2"/>
  <c r="BR121" i="2"/>
  <c r="BN121" i="2"/>
  <c r="BJ121" i="2"/>
  <c r="BF121" i="2"/>
  <c r="CS121" i="2"/>
  <c r="CO121" i="2"/>
  <c r="CK121" i="2"/>
  <c r="CG121" i="2"/>
  <c r="CC121" i="2"/>
  <c r="BY121" i="2"/>
  <c r="BU121" i="2"/>
  <c r="BQ121" i="2"/>
  <c r="BM121" i="2"/>
  <c r="BI121" i="2"/>
  <c r="BC121" i="2"/>
  <c r="AX121" i="2"/>
  <c r="CN121" i="2"/>
  <c r="CF121" i="2"/>
  <c r="BX121" i="2"/>
  <c r="BP121" i="2"/>
  <c r="BH121" i="2"/>
  <c r="AW121" i="2"/>
  <c r="CM121" i="2"/>
  <c r="CE121" i="2"/>
  <c r="BW121" i="2"/>
  <c r="BO121" i="2"/>
  <c r="BG121" i="2"/>
  <c r="CQ121" i="2"/>
  <c r="CA121" i="2"/>
  <c r="BK121" i="2"/>
  <c r="BS121" i="2"/>
  <c r="CJ121" i="2"/>
  <c r="BT121" i="2"/>
  <c r="BB121" i="2"/>
  <c r="CI121" i="2"/>
  <c r="BA121" i="2"/>
  <c r="CR121" i="2"/>
  <c r="CB121" i="2"/>
  <c r="BL121" i="2"/>
  <c r="CR131" i="2"/>
  <c r="CN131" i="2"/>
  <c r="CF131" i="2"/>
  <c r="CB131" i="2"/>
  <c r="BX131" i="2"/>
  <c r="BP131" i="2"/>
  <c r="BL131" i="2"/>
  <c r="BH131" i="2"/>
  <c r="AW131" i="2"/>
  <c r="CM131" i="2"/>
  <c r="CI131" i="2"/>
  <c r="CE131" i="2"/>
  <c r="BW131" i="2"/>
  <c r="BS131" i="2"/>
  <c r="BO131" i="2"/>
  <c r="BG131" i="2"/>
  <c r="BA131" i="2"/>
  <c r="CP131" i="2"/>
  <c r="CH131" i="2"/>
  <c r="BZ131" i="2"/>
  <c r="BR131" i="2"/>
  <c r="BJ131" i="2"/>
  <c r="CL131" i="2"/>
  <c r="CO131" i="2"/>
  <c r="CG131" i="2"/>
  <c r="BY131" i="2"/>
  <c r="BQ131" i="2"/>
  <c r="BI131" i="2"/>
  <c r="AX131" i="2"/>
  <c r="CD131" i="2"/>
  <c r="BV131" i="2"/>
  <c r="BU131" i="2"/>
  <c r="BC131" i="2"/>
  <c r="CK131" i="2"/>
  <c r="BF131" i="2"/>
  <c r="CS131" i="2"/>
  <c r="BN131" i="2"/>
  <c r="BM131" i="2"/>
  <c r="CC131" i="2"/>
  <c r="CP133" i="2"/>
  <c r="CL133" i="2"/>
  <c r="CH133" i="2"/>
  <c r="CD133" i="2"/>
  <c r="BZ133" i="2"/>
  <c r="BV133" i="2"/>
  <c r="BR133" i="2"/>
  <c r="BN133" i="2"/>
  <c r="BJ133" i="2"/>
  <c r="BF133" i="2"/>
  <c r="CS133" i="2"/>
  <c r="CO133" i="2"/>
  <c r="CK133" i="2"/>
  <c r="CG133" i="2"/>
  <c r="CC133" i="2"/>
  <c r="BY133" i="2"/>
  <c r="BU133" i="2"/>
  <c r="BQ133" i="2"/>
  <c r="BM133" i="2"/>
  <c r="BI133" i="2"/>
  <c r="BC133" i="2"/>
  <c r="AX133" i="2"/>
  <c r="CR133" i="2"/>
  <c r="CJ133" i="2"/>
  <c r="CB133" i="2"/>
  <c r="BT133" i="2"/>
  <c r="BL133" i="2"/>
  <c r="BB133" i="2"/>
  <c r="CN133" i="2"/>
  <c r="BX133" i="2"/>
  <c r="BH133" i="2"/>
  <c r="CQ133" i="2"/>
  <c r="CI133" i="2"/>
  <c r="CA133" i="2"/>
  <c r="BS133" i="2"/>
  <c r="BK133" i="2"/>
  <c r="W133" i="2" s="1"/>
  <c r="BA133" i="2"/>
  <c r="CF133" i="2"/>
  <c r="BP133" i="2"/>
  <c r="AW133" i="2"/>
  <c r="CM133" i="2"/>
  <c r="BG133" i="2"/>
  <c r="CE133" i="2"/>
  <c r="BW133" i="2"/>
  <c r="BO133" i="2"/>
  <c r="CR147" i="2"/>
  <c r="CN147" i="2"/>
  <c r="CJ147" i="2"/>
  <c r="CF147" i="2"/>
  <c r="CB147" i="2"/>
  <c r="BX147" i="2"/>
  <c r="BT147" i="2"/>
  <c r="BP147" i="2"/>
  <c r="BL147" i="2"/>
  <c r="BH147" i="2"/>
  <c r="BB147" i="2"/>
  <c r="AW147" i="2"/>
  <c r="CQ147" i="2"/>
  <c r="CM147" i="2"/>
  <c r="CI147" i="2"/>
  <c r="CE147" i="2"/>
  <c r="CA147" i="2"/>
  <c r="BW147" i="2"/>
  <c r="BS147" i="2"/>
  <c r="BO147" i="2"/>
  <c r="BK147" i="2"/>
  <c r="BG147" i="2"/>
  <c r="BA147" i="2"/>
  <c r="CP147" i="2"/>
  <c r="CH147" i="2"/>
  <c r="BZ147" i="2"/>
  <c r="BR147" i="2"/>
  <c r="BJ147" i="2"/>
  <c r="CD147" i="2"/>
  <c r="BN147" i="2"/>
  <c r="CO147" i="2"/>
  <c r="CG147" i="2"/>
  <c r="BY147" i="2"/>
  <c r="BQ147" i="2"/>
  <c r="BI147" i="2"/>
  <c r="AX147" i="2"/>
  <c r="CL147" i="2"/>
  <c r="BV147" i="2"/>
  <c r="BF147" i="2"/>
  <c r="CK147" i="2"/>
  <c r="BC147" i="2"/>
  <c r="CS147" i="2"/>
  <c r="CC147" i="2"/>
  <c r="BU147" i="2"/>
  <c r="BM147" i="2"/>
  <c r="CH149" i="2"/>
  <c r="CD149" i="2"/>
  <c r="BZ149" i="2"/>
  <c r="BV149" i="2"/>
  <c r="CS149" i="2"/>
  <c r="BI149" i="2"/>
  <c r="CJ149" i="2"/>
  <c r="BL149" i="2"/>
  <c r="CF149" i="2"/>
  <c r="BH149" i="2"/>
  <c r="CR163" i="2"/>
  <c r="CN163" i="2"/>
  <c r="CJ163" i="2"/>
  <c r="CF163" i="2"/>
  <c r="CB163" i="2"/>
  <c r="BX163" i="2"/>
  <c r="BT163" i="2"/>
  <c r="BP163" i="2"/>
  <c r="BL163" i="2"/>
  <c r="BH163" i="2"/>
  <c r="BB163" i="2"/>
  <c r="AW163" i="2"/>
  <c r="CQ163" i="2"/>
  <c r="CM163" i="2"/>
  <c r="CI163" i="2"/>
  <c r="CE163" i="2"/>
  <c r="CA163" i="2"/>
  <c r="BW163" i="2"/>
  <c r="BS163" i="2"/>
  <c r="BO163" i="2"/>
  <c r="BK163" i="2"/>
  <c r="BG163" i="2"/>
  <c r="BA163" i="2"/>
  <c r="CP163" i="2"/>
  <c r="CH163" i="2"/>
  <c r="BZ163" i="2"/>
  <c r="BR163" i="2"/>
  <c r="BJ163" i="2"/>
  <c r="CD163" i="2"/>
  <c r="BN163" i="2"/>
  <c r="CO163" i="2"/>
  <c r="CG163" i="2"/>
  <c r="BY163" i="2"/>
  <c r="BQ163" i="2"/>
  <c r="BI163" i="2"/>
  <c r="AX163" i="2"/>
  <c r="CL163" i="2"/>
  <c r="BV163" i="2"/>
  <c r="BF163" i="2"/>
  <c r="BU163" i="2"/>
  <c r="CK163" i="2"/>
  <c r="CS163" i="2"/>
  <c r="BM163" i="2"/>
  <c r="BC163" i="2"/>
  <c r="CC163" i="2"/>
  <c r="CH165" i="2"/>
  <c r="CD165" i="2"/>
  <c r="BZ165" i="2"/>
  <c r="BV165" i="2"/>
  <c r="BR165" i="2"/>
  <c r="BN165" i="2"/>
  <c r="BJ165" i="2"/>
  <c r="BF165" i="2"/>
  <c r="CS165" i="2"/>
  <c r="CO165" i="2"/>
  <c r="CK165" i="2"/>
  <c r="CG165" i="2"/>
  <c r="CC165" i="2"/>
  <c r="BY165" i="2"/>
  <c r="BU165" i="2"/>
  <c r="BQ165" i="2"/>
  <c r="BC165" i="2"/>
  <c r="AX165" i="2"/>
  <c r="CR165" i="2"/>
  <c r="CJ165" i="2"/>
  <c r="BL165" i="2"/>
  <c r="BB165" i="2"/>
  <c r="CN165" i="2"/>
  <c r="BX165" i="2"/>
  <c r="BH165" i="2"/>
  <c r="CA165" i="2"/>
  <c r="BS165" i="2"/>
  <c r="BK165" i="2"/>
  <c r="BA165" i="2"/>
  <c r="CF165" i="2"/>
  <c r="BP165" i="2"/>
  <c r="AW165" i="2"/>
  <c r="BG165" i="2"/>
  <c r="CE165" i="2"/>
  <c r="BW165" i="2"/>
  <c r="BO165" i="2"/>
  <c r="BP179" i="2"/>
  <c r="BW179" i="2"/>
  <c r="BO179" i="2"/>
  <c r="BN179" i="2"/>
  <c r="CO179" i="2"/>
  <c r="CG179" i="2"/>
  <c r="BI179" i="2"/>
  <c r="CP181" i="2"/>
  <c r="CL181" i="2"/>
  <c r="CH181" i="2"/>
  <c r="CD181" i="2"/>
  <c r="BZ181" i="2"/>
  <c r="BV181" i="2"/>
  <c r="BR181" i="2"/>
  <c r="BN181" i="2"/>
  <c r="BJ181" i="2"/>
  <c r="BF181" i="2"/>
  <c r="CS181" i="2"/>
  <c r="CO181" i="2"/>
  <c r="CK181" i="2"/>
  <c r="CG181" i="2"/>
  <c r="CC181" i="2"/>
  <c r="BY181" i="2"/>
  <c r="BU181" i="2"/>
  <c r="BQ181" i="2"/>
  <c r="BM181" i="2"/>
  <c r="BI181" i="2"/>
  <c r="BC181" i="2"/>
  <c r="AX181" i="2"/>
  <c r="CR181" i="2"/>
  <c r="CJ181" i="2"/>
  <c r="CB181" i="2"/>
  <c r="BT181" i="2"/>
  <c r="BL181" i="2"/>
  <c r="BB181" i="2"/>
  <c r="CF181" i="2"/>
  <c r="BP181" i="2"/>
  <c r="AW181" i="2"/>
  <c r="CQ181" i="2"/>
  <c r="CI181" i="2"/>
  <c r="CA181" i="2"/>
  <c r="BS181" i="2"/>
  <c r="BK181" i="2"/>
  <c r="BA181" i="2"/>
  <c r="CN181" i="2"/>
  <c r="BX181" i="2"/>
  <c r="BH181" i="2"/>
  <c r="BW181" i="2"/>
  <c r="BO181" i="2"/>
  <c r="CM181" i="2"/>
  <c r="BG181" i="2"/>
  <c r="CE181" i="2"/>
  <c r="CR195" i="2"/>
  <c r="CN195" i="2"/>
  <c r="CJ195" i="2"/>
  <c r="CF195" i="2"/>
  <c r="CB195" i="2"/>
  <c r="BX195" i="2"/>
  <c r="BL195" i="2"/>
  <c r="BH195" i="2"/>
  <c r="BB195" i="2"/>
  <c r="AW195" i="2"/>
  <c r="CI195" i="2"/>
  <c r="CE195" i="2"/>
  <c r="CA195" i="2"/>
  <c r="BW195" i="2"/>
  <c r="BS195" i="2"/>
  <c r="BO195" i="2"/>
  <c r="BK195" i="2"/>
  <c r="BG195" i="2"/>
  <c r="BA195" i="2"/>
  <c r="CP195" i="2"/>
  <c r="CH195" i="2"/>
  <c r="BZ195" i="2"/>
  <c r="BR195" i="2"/>
  <c r="BJ195" i="2"/>
  <c r="CD195" i="2"/>
  <c r="BN195" i="2"/>
  <c r="CO195" i="2"/>
  <c r="CG195" i="2"/>
  <c r="BY195" i="2"/>
  <c r="BQ195" i="2"/>
  <c r="BI195" i="2"/>
  <c r="AX195" i="2"/>
  <c r="CL195" i="2"/>
  <c r="BV195" i="2"/>
  <c r="BF195" i="2"/>
  <c r="BU195" i="2"/>
  <c r="CC195" i="2"/>
  <c r="CS195" i="2"/>
  <c r="BM195" i="2"/>
  <c r="BC195" i="2"/>
  <c r="CP197" i="2"/>
  <c r="CL197" i="2"/>
  <c r="CH197" i="2"/>
  <c r="CD197" i="2"/>
  <c r="BZ197" i="2"/>
  <c r="BV197" i="2"/>
  <c r="BR197" i="2"/>
  <c r="BN197" i="2"/>
  <c r="BJ197" i="2"/>
  <c r="BF197" i="2"/>
  <c r="CS197" i="2"/>
  <c r="CO197" i="2"/>
  <c r="CK197" i="2"/>
  <c r="CG197" i="2"/>
  <c r="CC197" i="2"/>
  <c r="BY197" i="2"/>
  <c r="BU197" i="2"/>
  <c r="BQ197" i="2"/>
  <c r="BM197" i="2"/>
  <c r="BI197" i="2"/>
  <c r="BC197" i="2"/>
  <c r="AX197" i="2"/>
  <c r="CR197" i="2"/>
  <c r="CJ197" i="2"/>
  <c r="CB197" i="2"/>
  <c r="BT197" i="2"/>
  <c r="BL197" i="2"/>
  <c r="BB197" i="2"/>
  <c r="CF197" i="2"/>
  <c r="BP197" i="2"/>
  <c r="AW197" i="2"/>
  <c r="CQ197" i="2"/>
  <c r="CI197" i="2"/>
  <c r="CA197" i="2"/>
  <c r="BS197" i="2"/>
  <c r="BK197" i="2"/>
  <c r="BA197" i="2"/>
  <c r="CN197" i="2"/>
  <c r="BX197" i="2"/>
  <c r="BH197" i="2"/>
  <c r="CM197" i="2"/>
  <c r="BG197" i="2"/>
  <c r="BO197" i="2"/>
  <c r="CE197" i="2"/>
  <c r="BW197" i="2"/>
  <c r="CS213" i="2"/>
  <c r="CO213" i="2"/>
  <c r="CK213" i="2"/>
  <c r="CG213" i="2"/>
  <c r="CC213" i="2"/>
  <c r="BY213" i="2"/>
  <c r="BU213" i="2"/>
  <c r="BQ213" i="2"/>
  <c r="BM213" i="2"/>
  <c r="BI213" i="2"/>
  <c r="BC213" i="2"/>
  <c r="AX213" i="2"/>
  <c r="CR213" i="2"/>
  <c r="CN213" i="2"/>
  <c r="CJ213" i="2"/>
  <c r="CF213" i="2"/>
  <c r="CB213" i="2"/>
  <c r="BX213" i="2"/>
  <c r="BT213" i="2"/>
  <c r="BP213" i="2"/>
  <c r="BL213" i="2"/>
  <c r="BH213" i="2"/>
  <c r="BB213" i="2"/>
  <c r="AW213" i="2"/>
  <c r="CM213" i="2"/>
  <c r="CE213" i="2"/>
  <c r="BW213" i="2"/>
  <c r="BO213" i="2"/>
  <c r="BG213" i="2"/>
  <c r="CL213" i="2"/>
  <c r="CD213" i="2"/>
  <c r="BV213" i="2"/>
  <c r="BN213" i="2"/>
  <c r="BF213" i="2"/>
  <c r="CI213" i="2"/>
  <c r="BS213" i="2"/>
  <c r="BA213" i="2"/>
  <c r="CA213" i="2"/>
  <c r="CH213" i="2"/>
  <c r="BR213" i="2"/>
  <c r="CQ213" i="2"/>
  <c r="BK213" i="2"/>
  <c r="BZ213" i="2"/>
  <c r="BJ213" i="2"/>
  <c r="CP213" i="2"/>
  <c r="CA227" i="2"/>
  <c r="BS227" i="2"/>
  <c r="BK227" i="2"/>
  <c r="CN227" i="2"/>
  <c r="CS229" i="2"/>
  <c r="CO229" i="2"/>
  <c r="CK229" i="2"/>
  <c r="CG229" i="2"/>
  <c r="CC229" i="2"/>
  <c r="BY229" i="2"/>
  <c r="BU229" i="2"/>
  <c r="BQ229" i="2"/>
  <c r="BM229" i="2"/>
  <c r="BI229" i="2"/>
  <c r="BC229" i="2"/>
  <c r="AX229" i="2"/>
  <c r="CR229" i="2"/>
  <c r="CN229" i="2"/>
  <c r="CJ229" i="2"/>
  <c r="CF229" i="2"/>
  <c r="CB229" i="2"/>
  <c r="BX229" i="2"/>
  <c r="BT229" i="2"/>
  <c r="BP229" i="2"/>
  <c r="BL229" i="2"/>
  <c r="BH229" i="2"/>
  <c r="BB229" i="2"/>
  <c r="AW229" i="2"/>
  <c r="CM229" i="2"/>
  <c r="CE229" i="2"/>
  <c r="BW229" i="2"/>
  <c r="BO229" i="2"/>
  <c r="BG229" i="2"/>
  <c r="CL229" i="2"/>
  <c r="CD229" i="2"/>
  <c r="BV229" i="2"/>
  <c r="BN229" i="2"/>
  <c r="BF229" i="2"/>
  <c r="CI229" i="2"/>
  <c r="BS229" i="2"/>
  <c r="BA229" i="2"/>
  <c r="CQ229" i="2"/>
  <c r="BK229" i="2"/>
  <c r="CH229" i="2"/>
  <c r="BR229" i="2"/>
  <c r="CA229" i="2"/>
  <c r="CP229" i="2"/>
  <c r="BZ229" i="2"/>
  <c r="BJ229" i="2"/>
  <c r="CS243" i="2"/>
  <c r="BU243" i="2"/>
  <c r="BM243" i="2"/>
  <c r="BC243" i="2"/>
  <c r="AX243" i="2"/>
  <c r="CP243" i="2"/>
  <c r="CE243" i="2"/>
  <c r="BT243" i="2"/>
  <c r="CI243" i="2"/>
  <c r="BX243" i="2"/>
  <c r="BS243" i="2"/>
  <c r="BN243" i="2"/>
  <c r="CM243" i="2"/>
  <c r="BR243" i="2"/>
  <c r="BG243" i="2"/>
  <c r="BL243" i="2"/>
  <c r="BW243" i="2"/>
  <c r="CQ243" i="2"/>
  <c r="AW243" i="2"/>
  <c r="CQ245" i="2"/>
  <c r="CM245" i="2"/>
  <c r="CI245" i="2"/>
  <c r="CE245" i="2"/>
  <c r="CA245" i="2"/>
  <c r="BW245" i="2"/>
  <c r="BS245" i="2"/>
  <c r="BO245" i="2"/>
  <c r="BK245" i="2"/>
  <c r="BG245" i="2"/>
  <c r="BA245" i="2"/>
  <c r="CR245" i="2"/>
  <c r="CL245" i="2"/>
  <c r="CG245" i="2"/>
  <c r="CB245" i="2"/>
  <c r="BV245" i="2"/>
  <c r="BQ245" i="2"/>
  <c r="BL245" i="2"/>
  <c r="BF245" i="2"/>
  <c r="AX245" i="2"/>
  <c r="CP245" i="2"/>
  <c r="CK245" i="2"/>
  <c r="CF245" i="2"/>
  <c r="BZ245" i="2"/>
  <c r="BU245" i="2"/>
  <c r="BP245" i="2"/>
  <c r="BJ245" i="2"/>
  <c r="BC245" i="2"/>
  <c r="AW245" i="2"/>
  <c r="CJ245" i="2"/>
  <c r="BY245" i="2"/>
  <c r="BN245" i="2"/>
  <c r="BB245" i="2"/>
  <c r="CS245" i="2"/>
  <c r="CH245" i="2"/>
  <c r="BX245" i="2"/>
  <c r="BM245" i="2"/>
  <c r="CO245" i="2"/>
  <c r="BT245" i="2"/>
  <c r="BI245" i="2"/>
  <c r="CN245" i="2"/>
  <c r="BR245" i="2"/>
  <c r="CD245" i="2"/>
  <c r="CC245" i="2"/>
  <c r="BH245" i="2"/>
  <c r="CP259" i="2"/>
  <c r="CL259" i="2"/>
  <c r="CH259" i="2"/>
  <c r="CD259" i="2"/>
  <c r="BZ259" i="2"/>
  <c r="BV259" i="2"/>
  <c r="BR259" i="2"/>
  <c r="BN259" i="2"/>
  <c r="BJ259" i="2"/>
  <c r="BF259" i="2"/>
  <c r="CS259" i="2"/>
  <c r="CO259" i="2"/>
  <c r="CK259" i="2"/>
  <c r="CG259" i="2"/>
  <c r="CC259" i="2"/>
  <c r="BY259" i="2"/>
  <c r="BU259" i="2"/>
  <c r="BQ259" i="2"/>
  <c r="BM259" i="2"/>
  <c r="BI259" i="2"/>
  <c r="BC259" i="2"/>
  <c r="AX259" i="2"/>
  <c r="CN259" i="2"/>
  <c r="CF259" i="2"/>
  <c r="BX259" i="2"/>
  <c r="BP259" i="2"/>
  <c r="BH259" i="2"/>
  <c r="AW259" i="2"/>
  <c r="CM259" i="2"/>
  <c r="CE259" i="2"/>
  <c r="BW259" i="2"/>
  <c r="BO259" i="2"/>
  <c r="BG259" i="2"/>
  <c r="CR259" i="2"/>
  <c r="CB259" i="2"/>
  <c r="BL259" i="2"/>
  <c r="CQ259" i="2"/>
  <c r="CA259" i="2"/>
  <c r="BK259" i="2"/>
  <c r="BT259" i="2"/>
  <c r="CJ259" i="2"/>
  <c r="BS259" i="2"/>
  <c r="BB259" i="2"/>
  <c r="BA259" i="2"/>
  <c r="CI259" i="2"/>
  <c r="CR261" i="2"/>
  <c r="CJ261" i="2"/>
  <c r="CB261" i="2"/>
  <c r="BX261" i="2"/>
  <c r="BT261" i="2"/>
  <c r="BK261" i="2"/>
  <c r="BA261" i="2"/>
  <c r="CP261" i="2"/>
  <c r="BZ261" i="2"/>
  <c r="BJ261" i="2"/>
  <c r="BI261" i="2"/>
  <c r="CD261" i="2"/>
  <c r="BN261" i="2"/>
  <c r="CL261" i="2"/>
  <c r="BV261" i="2"/>
  <c r="CK261" i="2"/>
  <c r="BC261" i="2"/>
  <c r="CL275" i="2"/>
  <c r="BN275" i="2"/>
  <c r="CK275" i="2"/>
  <c r="CC275" i="2"/>
  <c r="BY275" i="2"/>
  <c r="BP275" i="2"/>
  <c r="BH275" i="2"/>
  <c r="CB275" i="2"/>
  <c r="CA275" i="2"/>
  <c r="BS275" i="2"/>
  <c r="CR277" i="2"/>
  <c r="CN277" i="2"/>
  <c r="CJ277" i="2"/>
  <c r="CF277" i="2"/>
  <c r="CB277" i="2"/>
  <c r="BX277" i="2"/>
  <c r="BT277" i="2"/>
  <c r="BP277" i="2"/>
  <c r="BL277" i="2"/>
  <c r="BH277" i="2"/>
  <c r="BB277" i="2"/>
  <c r="AW277" i="2"/>
  <c r="CQ277" i="2"/>
  <c r="CM277" i="2"/>
  <c r="CI277" i="2"/>
  <c r="CE277" i="2"/>
  <c r="CA277" i="2"/>
  <c r="BW277" i="2"/>
  <c r="BS277" i="2"/>
  <c r="BO277" i="2"/>
  <c r="BK277" i="2"/>
  <c r="BG277" i="2"/>
  <c r="BA277" i="2"/>
  <c r="CP277" i="2"/>
  <c r="CH277" i="2"/>
  <c r="BZ277" i="2"/>
  <c r="BR277" i="2"/>
  <c r="BJ277" i="2"/>
  <c r="CO277" i="2"/>
  <c r="CG277" i="2"/>
  <c r="BY277" i="2"/>
  <c r="BQ277" i="2"/>
  <c r="BI277" i="2"/>
  <c r="AX277" i="2"/>
  <c r="CD277" i="2"/>
  <c r="BN277" i="2"/>
  <c r="CS277" i="2"/>
  <c r="CC277" i="2"/>
  <c r="BM277" i="2"/>
  <c r="BV277" i="2"/>
  <c r="CL277" i="2"/>
  <c r="BU277" i="2"/>
  <c r="BF277" i="2"/>
  <c r="BC277" i="2"/>
  <c r="CK277" i="2"/>
  <c r="CP291" i="2"/>
  <c r="CL291" i="2"/>
  <c r="CH291" i="2"/>
  <c r="CD291" i="2"/>
  <c r="BZ291" i="2"/>
  <c r="BV291" i="2"/>
  <c r="BR291" i="2"/>
  <c r="BF291" i="2"/>
  <c r="CS291" i="2"/>
  <c r="CO291" i="2"/>
  <c r="CK291" i="2"/>
  <c r="BY291" i="2"/>
  <c r="BU291" i="2"/>
  <c r="BQ291" i="2"/>
  <c r="BM291" i="2"/>
  <c r="BI291" i="2"/>
  <c r="BC291" i="2"/>
  <c r="AX291" i="2"/>
  <c r="CN291" i="2"/>
  <c r="CF291" i="2"/>
  <c r="BX291" i="2"/>
  <c r="BP291" i="2"/>
  <c r="BH291" i="2"/>
  <c r="AW291" i="2"/>
  <c r="BW291" i="2"/>
  <c r="BO291" i="2"/>
  <c r="BG291" i="2"/>
  <c r="CR291" i="2"/>
  <c r="CB291" i="2"/>
  <c r="BL291" i="2"/>
  <c r="CQ291" i="2"/>
  <c r="CA291" i="2"/>
  <c r="BK291" i="2"/>
  <c r="BT291" i="2"/>
  <c r="BS291" i="2"/>
  <c r="CJ291" i="2"/>
  <c r="CI291" i="2"/>
  <c r="CR293" i="2"/>
  <c r="CN293" i="2"/>
  <c r="CJ293" i="2"/>
  <c r="CF293" i="2"/>
  <c r="CB293" i="2"/>
  <c r="BX293" i="2"/>
  <c r="BT293" i="2"/>
  <c r="BP293" i="2"/>
  <c r="BL293" i="2"/>
  <c r="BH293" i="2"/>
  <c r="BB293" i="2"/>
  <c r="AW293" i="2"/>
  <c r="CQ293" i="2"/>
  <c r="CM293" i="2"/>
  <c r="CI293" i="2"/>
  <c r="CE293" i="2"/>
  <c r="CA293" i="2"/>
  <c r="BW293" i="2"/>
  <c r="BS293" i="2"/>
  <c r="BO293" i="2"/>
  <c r="BK293" i="2"/>
  <c r="BG293" i="2"/>
  <c r="BA293" i="2"/>
  <c r="CP293" i="2"/>
  <c r="CH293" i="2"/>
  <c r="BZ293" i="2"/>
  <c r="BR293" i="2"/>
  <c r="BJ293" i="2"/>
  <c r="CO293" i="2"/>
  <c r="CG293" i="2"/>
  <c r="BY293" i="2"/>
  <c r="BQ293" i="2"/>
  <c r="BI293" i="2"/>
  <c r="AX293" i="2"/>
  <c r="CD293" i="2"/>
  <c r="BN293" i="2"/>
  <c r="CS293" i="2"/>
  <c r="CC293" i="2"/>
  <c r="BM293" i="2"/>
  <c r="CL293" i="2"/>
  <c r="BF293" i="2"/>
  <c r="CK293" i="2"/>
  <c r="BC293" i="2"/>
  <c r="BV293" i="2"/>
  <c r="BU293" i="2"/>
  <c r="CQ307" i="2"/>
  <c r="CM307" i="2"/>
  <c r="CE307" i="2"/>
  <c r="CA307" i="2"/>
  <c r="BW307" i="2"/>
  <c r="BO307" i="2"/>
  <c r="BK307" i="2"/>
  <c r="BG307" i="2"/>
  <c r="CL307" i="2"/>
  <c r="CH307" i="2"/>
  <c r="CD307" i="2"/>
  <c r="BV307" i="2"/>
  <c r="BR307" i="2"/>
  <c r="BN307" i="2"/>
  <c r="BF307" i="2"/>
  <c r="CK307" i="2"/>
  <c r="CC307" i="2"/>
  <c r="BU307" i="2"/>
  <c r="BC307" i="2"/>
  <c r="CR307" i="2"/>
  <c r="CJ307" i="2"/>
  <c r="CB307" i="2"/>
  <c r="BL307" i="2"/>
  <c r="BB307" i="2"/>
  <c r="CO307" i="2"/>
  <c r="BY307" i="2"/>
  <c r="CN307" i="2"/>
  <c r="BH307" i="2"/>
  <c r="BP307" i="2"/>
  <c r="AX307" i="2"/>
  <c r="CF307" i="2"/>
  <c r="AW307" i="2"/>
  <c r="CS323" i="2"/>
  <c r="CG323" i="2"/>
  <c r="CC323" i="2"/>
  <c r="BY323" i="2"/>
  <c r="BQ323" i="2"/>
  <c r="BP323" i="2"/>
  <c r="CE323" i="2"/>
  <c r="BG323" i="2"/>
  <c r="CH323" i="2"/>
  <c r="BK323" i="2"/>
  <c r="CP323" i="2"/>
  <c r="CS339" i="2"/>
  <c r="CC339" i="2"/>
  <c r="BM339" i="2"/>
  <c r="BI339" i="2"/>
  <c r="BT339" i="2"/>
  <c r="BB339" i="2"/>
  <c r="CM339" i="2"/>
  <c r="BN339" i="2"/>
  <c r="CH339" i="2"/>
  <c r="CA339" i="2"/>
  <c r="CS355" i="2"/>
  <c r="CO355" i="2"/>
  <c r="CK355" i="2"/>
  <c r="CG355" i="2"/>
  <c r="CC355" i="2"/>
  <c r="BY355" i="2"/>
  <c r="BU355" i="2"/>
  <c r="BQ355" i="2"/>
  <c r="BM355" i="2"/>
  <c r="BI355" i="2"/>
  <c r="BC355" i="2"/>
  <c r="AX355" i="2"/>
  <c r="CR355" i="2"/>
  <c r="CN355" i="2"/>
  <c r="CJ355" i="2"/>
  <c r="CF355" i="2"/>
  <c r="CB355" i="2"/>
  <c r="BX355" i="2"/>
  <c r="BT355" i="2"/>
  <c r="BP355" i="2"/>
  <c r="BL355" i="2"/>
  <c r="BH355" i="2"/>
  <c r="BB355" i="2"/>
  <c r="AW355" i="2"/>
  <c r="CM355" i="2"/>
  <c r="CE355" i="2"/>
  <c r="BW355" i="2"/>
  <c r="BO355" i="2"/>
  <c r="BG355" i="2"/>
  <c r="CL355" i="2"/>
  <c r="CD355" i="2"/>
  <c r="BV355" i="2"/>
  <c r="BN355" i="2"/>
  <c r="BF355" i="2"/>
  <c r="CI355" i="2"/>
  <c r="BS355" i="2"/>
  <c r="BA355" i="2"/>
  <c r="CH355" i="2"/>
  <c r="BR355" i="2"/>
  <c r="CQ355" i="2"/>
  <c r="BK355" i="2"/>
  <c r="CP355" i="2"/>
  <c r="BJ355" i="2"/>
  <c r="CA355" i="2"/>
  <c r="BZ355" i="2"/>
  <c r="CS357" i="2"/>
  <c r="CO357" i="2"/>
  <c r="CK357" i="2"/>
  <c r="CG357" i="2"/>
  <c r="CP357" i="2"/>
  <c r="CJ357" i="2"/>
  <c r="CE357" i="2"/>
  <c r="CA357" i="2"/>
  <c r="BW357" i="2"/>
  <c r="BS357" i="2"/>
  <c r="BO357" i="2"/>
  <c r="BK357" i="2"/>
  <c r="BG357" i="2"/>
  <c r="BA357" i="2"/>
  <c r="CN357" i="2"/>
  <c r="CI357" i="2"/>
  <c r="CD357" i="2"/>
  <c r="BZ357" i="2"/>
  <c r="BV357" i="2"/>
  <c r="BR357" i="2"/>
  <c r="BN357" i="2"/>
  <c r="BJ357" i="2"/>
  <c r="BF357" i="2"/>
  <c r="CR357" i="2"/>
  <c r="CH357" i="2"/>
  <c r="BY357" i="2"/>
  <c r="BQ357" i="2"/>
  <c r="BI357" i="2"/>
  <c r="AX357" i="2"/>
  <c r="CQ357" i="2"/>
  <c r="CF357" i="2"/>
  <c r="BX357" i="2"/>
  <c r="BP357" i="2"/>
  <c r="BH357" i="2"/>
  <c r="AW357" i="2"/>
  <c r="CM357" i="2"/>
  <c r="BU357" i="2"/>
  <c r="BC357" i="2"/>
  <c r="CL357" i="2"/>
  <c r="BT357" i="2"/>
  <c r="BB357" i="2"/>
  <c r="CC357" i="2"/>
  <c r="CB357" i="2"/>
  <c r="BM357" i="2"/>
  <c r="BL357" i="2"/>
  <c r="CR371" i="2"/>
  <c r="CN371" i="2"/>
  <c r="CJ371" i="2"/>
  <c r="CF371" i="2"/>
  <c r="CB371" i="2"/>
  <c r="BX371" i="2"/>
  <c r="BT371" i="2"/>
  <c r="BP371" i="2"/>
  <c r="BL371" i="2"/>
  <c r="BH371" i="2"/>
  <c r="BB371" i="2"/>
  <c r="AW371" i="2"/>
  <c r="CQ371" i="2"/>
  <c r="CM371" i="2"/>
  <c r="CI371" i="2"/>
  <c r="CE371" i="2"/>
  <c r="CA371" i="2"/>
  <c r="BW371" i="2"/>
  <c r="BS371" i="2"/>
  <c r="BO371" i="2"/>
  <c r="BK371" i="2"/>
  <c r="BG371" i="2"/>
  <c r="BA371" i="2"/>
  <c r="CL371" i="2"/>
  <c r="CD371" i="2"/>
  <c r="BV371" i="2"/>
  <c r="BN371" i="2"/>
  <c r="BF371" i="2"/>
  <c r="CS371" i="2"/>
  <c r="CK371" i="2"/>
  <c r="CC371" i="2"/>
  <c r="BU371" i="2"/>
  <c r="BM371" i="2"/>
  <c r="BC371" i="2"/>
  <c r="CP371" i="2"/>
  <c r="BZ371" i="2"/>
  <c r="BJ371" i="2"/>
  <c r="CO371" i="2"/>
  <c r="BY371" i="2"/>
  <c r="BI371" i="2"/>
  <c r="CH371" i="2"/>
  <c r="CG371" i="2"/>
  <c r="AX371" i="2"/>
  <c r="BR371" i="2"/>
  <c r="BQ371" i="2"/>
  <c r="CR56" i="2"/>
  <c r="CN56" i="2"/>
  <c r="CJ56" i="2"/>
  <c r="CF56" i="2"/>
  <c r="CB56" i="2"/>
  <c r="BX56" i="2"/>
  <c r="BT56" i="2"/>
  <c r="BP56" i="2"/>
  <c r="BL56" i="2"/>
  <c r="BH56" i="2"/>
  <c r="BB56" i="2"/>
  <c r="AW56" i="2"/>
  <c r="CQ56" i="2"/>
  <c r="CM56" i="2"/>
  <c r="CI56" i="2"/>
  <c r="CE56" i="2"/>
  <c r="CA56" i="2"/>
  <c r="BW56" i="2"/>
  <c r="BS56" i="2"/>
  <c r="BO56" i="2"/>
  <c r="BK56" i="2"/>
  <c r="BG56" i="2"/>
  <c r="BA56" i="2"/>
  <c r="CO56" i="2"/>
  <c r="CG56" i="2"/>
  <c r="BY56" i="2"/>
  <c r="BQ56" i="2"/>
  <c r="BI56" i="2"/>
  <c r="AX56" i="2"/>
  <c r="CK56" i="2"/>
  <c r="BM56" i="2"/>
  <c r="CP56" i="2"/>
  <c r="BZ56" i="2"/>
  <c r="BJ56" i="2"/>
  <c r="CL56" i="2"/>
  <c r="CD56" i="2"/>
  <c r="BV56" i="2"/>
  <c r="BN56" i="2"/>
  <c r="BF56" i="2"/>
  <c r="CS56" i="2"/>
  <c r="CC56" i="2"/>
  <c r="BU56" i="2"/>
  <c r="BC56" i="2"/>
  <c r="CH56" i="2"/>
  <c r="BR56" i="2"/>
  <c r="CO65" i="2"/>
  <c r="CC65" i="2"/>
  <c r="BI65" i="2"/>
  <c r="CJ65" i="2"/>
  <c r="BP65" i="2"/>
  <c r="BB65" i="2"/>
  <c r="CP65" i="2"/>
  <c r="CQ65" i="2"/>
  <c r="BO65" i="2"/>
  <c r="BF65" i="2"/>
  <c r="BS65" i="2"/>
  <c r="CD74" i="2"/>
  <c r="BV74" i="2"/>
  <c r="BR74" i="2"/>
  <c r="BN74" i="2"/>
  <c r="CO74" i="2"/>
  <c r="CK74" i="2"/>
  <c r="CG74" i="2"/>
  <c r="AX74" i="2"/>
  <c r="BA74" i="2"/>
  <c r="CM74" i="2"/>
  <c r="CN74" i="2"/>
  <c r="CF74" i="2"/>
  <c r="BX74" i="2"/>
  <c r="BO74" i="2"/>
  <c r="CJ74" i="2"/>
  <c r="BT74" i="2"/>
  <c r="BP88" i="2"/>
  <c r="CS92" i="2"/>
  <c r="CO92" i="2"/>
  <c r="CK92" i="2"/>
  <c r="CG92" i="2"/>
  <c r="CC92" i="2"/>
  <c r="BY92" i="2"/>
  <c r="BU92" i="2"/>
  <c r="BQ92" i="2"/>
  <c r="BM92" i="2"/>
  <c r="BI92" i="2"/>
  <c r="BC92" i="2"/>
  <c r="AX92" i="2"/>
  <c r="CR92" i="2"/>
  <c r="CN92" i="2"/>
  <c r="CJ92" i="2"/>
  <c r="CF92" i="2"/>
  <c r="CB92" i="2"/>
  <c r="BX92" i="2"/>
  <c r="BT92" i="2"/>
  <c r="BP92" i="2"/>
  <c r="BL92" i="2"/>
  <c r="BH92" i="2"/>
  <c r="BB92" i="2"/>
  <c r="AW92" i="2"/>
  <c r="CQ92" i="2"/>
  <c r="CI92" i="2"/>
  <c r="CA92" i="2"/>
  <c r="BS92" i="2"/>
  <c r="BK92" i="2"/>
  <c r="BA92" i="2"/>
  <c r="CP92" i="2"/>
  <c r="CH92" i="2"/>
  <c r="BZ92" i="2"/>
  <c r="BR92" i="2"/>
  <c r="BJ92" i="2"/>
  <c r="CL92" i="2"/>
  <c r="BV92" i="2"/>
  <c r="BF92" i="2"/>
  <c r="BN92" i="2"/>
  <c r="CM92" i="2"/>
  <c r="BG92" i="2"/>
  <c r="CE92" i="2"/>
  <c r="BO92" i="2"/>
  <c r="CD92" i="2"/>
  <c r="BW92" i="2"/>
  <c r="CQ106" i="2"/>
  <c r="CM106" i="2"/>
  <c r="CI106" i="2"/>
  <c r="CE106" i="2"/>
  <c r="CA106" i="2"/>
  <c r="BW106" i="2"/>
  <c r="BS106" i="2"/>
  <c r="BO106" i="2"/>
  <c r="BK106" i="2"/>
  <c r="BG106" i="2"/>
  <c r="BA106" i="2"/>
  <c r="CP106" i="2"/>
  <c r="CL106" i="2"/>
  <c r="CH106" i="2"/>
  <c r="CD106" i="2"/>
  <c r="BZ106" i="2"/>
  <c r="BV106" i="2"/>
  <c r="BR106" i="2"/>
  <c r="BN106" i="2"/>
  <c r="BJ106" i="2"/>
  <c r="BF106" i="2"/>
  <c r="CO106" i="2"/>
  <c r="CG106" i="2"/>
  <c r="BY106" i="2"/>
  <c r="BQ106" i="2"/>
  <c r="BI106" i="2"/>
  <c r="AX106" i="2"/>
  <c r="CN106" i="2"/>
  <c r="CF106" i="2"/>
  <c r="BX106" i="2"/>
  <c r="BP106" i="2"/>
  <c r="BH106" i="2"/>
  <c r="AW106" i="2"/>
  <c r="CJ106" i="2"/>
  <c r="BT106" i="2"/>
  <c r="BB106" i="2"/>
  <c r="CR106" i="2"/>
  <c r="BL106" i="2"/>
  <c r="CK106" i="2"/>
  <c r="BC106" i="2"/>
  <c r="CS106" i="2"/>
  <c r="CC106" i="2"/>
  <c r="BM106" i="2"/>
  <c r="CB106" i="2"/>
  <c r="BU106" i="2"/>
  <c r="CS120" i="2"/>
  <c r="CO120" i="2"/>
  <c r="CK120" i="2"/>
  <c r="CG120" i="2"/>
  <c r="CC120" i="2"/>
  <c r="BY120" i="2"/>
  <c r="BU120" i="2"/>
  <c r="BQ120" i="2"/>
  <c r="BM120" i="2"/>
  <c r="BI120" i="2"/>
  <c r="BC120" i="2"/>
  <c r="AX120" i="2"/>
  <c r="CR120" i="2"/>
  <c r="CN120" i="2"/>
  <c r="CJ120" i="2"/>
  <c r="CF120" i="2"/>
  <c r="CB120" i="2"/>
  <c r="BX120" i="2"/>
  <c r="BT120" i="2"/>
  <c r="BP120" i="2"/>
  <c r="BL120" i="2"/>
  <c r="BH120" i="2"/>
  <c r="BB120" i="2"/>
  <c r="AW120" i="2"/>
  <c r="CM120" i="2"/>
  <c r="CE120" i="2"/>
  <c r="BW120" i="2"/>
  <c r="BO120" i="2"/>
  <c r="BG120" i="2"/>
  <c r="CL120" i="2"/>
  <c r="CD120" i="2"/>
  <c r="BV120" i="2"/>
  <c r="BN120" i="2"/>
  <c r="BF120" i="2"/>
  <c r="CH120" i="2"/>
  <c r="BR120" i="2"/>
  <c r="BZ120" i="2"/>
  <c r="BJ120" i="2"/>
  <c r="CQ120" i="2"/>
  <c r="CA120" i="2"/>
  <c r="BK120" i="2"/>
  <c r="CP120" i="2"/>
  <c r="CI120" i="2"/>
  <c r="BS120" i="2"/>
  <c r="BA120" i="2"/>
  <c r="CS148" i="2"/>
  <c r="CO148" i="2"/>
  <c r="CK148" i="2"/>
  <c r="CG148" i="2"/>
  <c r="CC148" i="2"/>
  <c r="BY148" i="2"/>
  <c r="BU148" i="2"/>
  <c r="BQ148" i="2"/>
  <c r="BM148" i="2"/>
  <c r="BI148" i="2"/>
  <c r="BC148" i="2"/>
  <c r="AX148" i="2"/>
  <c r="CR148" i="2"/>
  <c r="CN148" i="2"/>
  <c r="CJ148" i="2"/>
  <c r="CF148" i="2"/>
  <c r="CB148" i="2"/>
  <c r="BX148" i="2"/>
  <c r="BT148" i="2"/>
  <c r="BP148" i="2"/>
  <c r="BL148" i="2"/>
  <c r="BH148" i="2"/>
  <c r="BB148" i="2"/>
  <c r="AW148" i="2"/>
  <c r="CQ148" i="2"/>
  <c r="CI148" i="2"/>
  <c r="CA148" i="2"/>
  <c r="BS148" i="2"/>
  <c r="BK148" i="2"/>
  <c r="BA148" i="2"/>
  <c r="CE148" i="2"/>
  <c r="BO148" i="2"/>
  <c r="CP148" i="2"/>
  <c r="CH148" i="2"/>
  <c r="BZ148" i="2"/>
  <c r="BR148" i="2"/>
  <c r="BJ148" i="2"/>
  <c r="CM148" i="2"/>
  <c r="BW148" i="2"/>
  <c r="BG148" i="2"/>
  <c r="CD148" i="2"/>
  <c r="BF148" i="2"/>
  <c r="BV148" i="2"/>
  <c r="BN148" i="2"/>
  <c r="CL148" i="2"/>
  <c r="CR159" i="2"/>
  <c r="CJ159" i="2"/>
  <c r="CB159" i="2"/>
  <c r="BX159" i="2"/>
  <c r="BT159" i="2"/>
  <c r="CQ159" i="2"/>
  <c r="BS159" i="2"/>
  <c r="BK159" i="2"/>
  <c r="BA159" i="2"/>
  <c r="CL159" i="2"/>
  <c r="BV159" i="2"/>
  <c r="BF159" i="2"/>
  <c r="CK159" i="2"/>
  <c r="BU159" i="2"/>
  <c r="BC159" i="2"/>
  <c r="BY159" i="2"/>
  <c r="CO159" i="2"/>
  <c r="BI159" i="2"/>
  <c r="CC164" i="2"/>
  <c r="BU164" i="2"/>
  <c r="BQ164" i="2"/>
  <c r="BM164" i="2"/>
  <c r="BI164" i="2"/>
  <c r="BC164" i="2"/>
  <c r="CN164" i="2"/>
  <c r="CB164" i="2"/>
  <c r="BH164" i="2"/>
  <c r="BB164" i="2"/>
  <c r="BK164" i="2"/>
  <c r="CM164" i="2"/>
  <c r="BO164" i="2"/>
  <c r="BZ164" i="2"/>
  <c r="BR164" i="2"/>
  <c r="BW164" i="2"/>
  <c r="CL164" i="2"/>
  <c r="BF164" i="2"/>
  <c r="BV164" i="2"/>
  <c r="CR175" i="2"/>
  <c r="CN175" i="2"/>
  <c r="CJ175" i="2"/>
  <c r="CF175" i="2"/>
  <c r="CB175" i="2"/>
  <c r="BX175" i="2"/>
  <c r="BT175" i="2"/>
  <c r="BP175" i="2"/>
  <c r="BL175" i="2"/>
  <c r="BH175" i="2"/>
  <c r="BB175" i="2"/>
  <c r="AW175" i="2"/>
  <c r="CQ175" i="2"/>
  <c r="CM175" i="2"/>
  <c r="CI175" i="2"/>
  <c r="CE175" i="2"/>
  <c r="CA175" i="2"/>
  <c r="BW175" i="2"/>
  <c r="BS175" i="2"/>
  <c r="BO175" i="2"/>
  <c r="BK175" i="2"/>
  <c r="BG175" i="2"/>
  <c r="BA175" i="2"/>
  <c r="CL175" i="2"/>
  <c r="CD175" i="2"/>
  <c r="BV175" i="2"/>
  <c r="BN175" i="2"/>
  <c r="BF175" i="2"/>
  <c r="CP175" i="2"/>
  <c r="BZ175" i="2"/>
  <c r="BR175" i="2"/>
  <c r="CS175" i="2"/>
  <c r="CK175" i="2"/>
  <c r="CC175" i="2"/>
  <c r="BU175" i="2"/>
  <c r="BM175" i="2"/>
  <c r="BC175" i="2"/>
  <c r="CH175" i="2"/>
  <c r="BJ175" i="2"/>
  <c r="CG175" i="2"/>
  <c r="AX175" i="2"/>
  <c r="CO175" i="2"/>
  <c r="BY175" i="2"/>
  <c r="BQ175" i="2"/>
  <c r="BI175" i="2"/>
  <c r="CS180" i="2"/>
  <c r="CO180" i="2"/>
  <c r="CK180" i="2"/>
  <c r="CG180" i="2"/>
  <c r="CC180" i="2"/>
  <c r="BY180" i="2"/>
  <c r="BU180" i="2"/>
  <c r="BQ180" i="2"/>
  <c r="BM180" i="2"/>
  <c r="BI180" i="2"/>
  <c r="BC180" i="2"/>
  <c r="AX180" i="2"/>
  <c r="CR180" i="2"/>
  <c r="CN180" i="2"/>
  <c r="CJ180" i="2"/>
  <c r="CF180" i="2"/>
  <c r="CB180" i="2"/>
  <c r="BX180" i="2"/>
  <c r="BT180" i="2"/>
  <c r="BP180" i="2"/>
  <c r="BL180" i="2"/>
  <c r="BH180" i="2"/>
  <c r="BB180" i="2"/>
  <c r="AW180" i="2"/>
  <c r="CQ180" i="2"/>
  <c r="CI180" i="2"/>
  <c r="CA180" i="2"/>
  <c r="BS180" i="2"/>
  <c r="BK180" i="2"/>
  <c r="BA180" i="2"/>
  <c r="CE180" i="2"/>
  <c r="BW180" i="2"/>
  <c r="BG180" i="2"/>
  <c r="CP180" i="2"/>
  <c r="CH180" i="2"/>
  <c r="BZ180" i="2"/>
  <c r="BR180" i="2"/>
  <c r="BJ180" i="2"/>
  <c r="CM180" i="2"/>
  <c r="BO180" i="2"/>
  <c r="CD180" i="2"/>
  <c r="BF180" i="2"/>
  <c r="BV180" i="2"/>
  <c r="BN180" i="2"/>
  <c r="CL180" i="2"/>
  <c r="CQ207" i="2"/>
  <c r="CM207" i="2"/>
  <c r="CI207" i="2"/>
  <c r="CE207" i="2"/>
  <c r="CA207" i="2"/>
  <c r="BW207" i="2"/>
  <c r="BS207" i="2"/>
  <c r="BO207" i="2"/>
  <c r="BK207" i="2"/>
  <c r="BG207" i="2"/>
  <c r="BA207" i="2"/>
  <c r="CP207" i="2"/>
  <c r="CL207" i="2"/>
  <c r="CH207" i="2"/>
  <c r="CD207" i="2"/>
  <c r="BZ207" i="2"/>
  <c r="BV207" i="2"/>
  <c r="BR207" i="2"/>
  <c r="BN207" i="2"/>
  <c r="BJ207" i="2"/>
  <c r="BF207" i="2"/>
  <c r="CO207" i="2"/>
  <c r="CG207" i="2"/>
  <c r="BY207" i="2"/>
  <c r="BQ207" i="2"/>
  <c r="BI207" i="2"/>
  <c r="AX207" i="2"/>
  <c r="CN207" i="2"/>
  <c r="CF207" i="2"/>
  <c r="BX207" i="2"/>
  <c r="BP207" i="2"/>
  <c r="BH207" i="2"/>
  <c r="AW207" i="2"/>
  <c r="CS207" i="2"/>
  <c r="CC207" i="2"/>
  <c r="BM207" i="2"/>
  <c r="CK207" i="2"/>
  <c r="BU207" i="2"/>
  <c r="CR207" i="2"/>
  <c r="CB207" i="2"/>
  <c r="BL207" i="2"/>
  <c r="BC207" i="2"/>
  <c r="BB207" i="2"/>
  <c r="BT207" i="2"/>
  <c r="CJ207" i="2"/>
  <c r="CR212" i="2"/>
  <c r="CN212" i="2"/>
  <c r="CJ212" i="2"/>
  <c r="CF212" i="2"/>
  <c r="CB212" i="2"/>
  <c r="BX212" i="2"/>
  <c r="BT212" i="2"/>
  <c r="BP212" i="2"/>
  <c r="BL212" i="2"/>
  <c r="BH212" i="2"/>
  <c r="BB212" i="2"/>
  <c r="AW212" i="2"/>
  <c r="CQ212" i="2"/>
  <c r="CM212" i="2"/>
  <c r="CI212" i="2"/>
  <c r="CE212" i="2"/>
  <c r="CA212" i="2"/>
  <c r="BW212" i="2"/>
  <c r="BS212" i="2"/>
  <c r="BO212" i="2"/>
  <c r="BK212" i="2"/>
  <c r="BG212" i="2"/>
  <c r="BA212" i="2"/>
  <c r="CL212" i="2"/>
  <c r="CD212" i="2"/>
  <c r="BV212" i="2"/>
  <c r="BN212" i="2"/>
  <c r="BF212" i="2"/>
  <c r="CS212" i="2"/>
  <c r="CK212" i="2"/>
  <c r="CC212" i="2"/>
  <c r="BU212" i="2"/>
  <c r="BM212" i="2"/>
  <c r="BC212" i="2"/>
  <c r="CP212" i="2"/>
  <c r="BZ212" i="2"/>
  <c r="BJ212" i="2"/>
  <c r="CH212" i="2"/>
  <c r="CO212" i="2"/>
  <c r="BY212" i="2"/>
  <c r="BI212" i="2"/>
  <c r="BR212" i="2"/>
  <c r="CG212" i="2"/>
  <c r="BQ212" i="2"/>
  <c r="AX212" i="2"/>
  <c r="CQ239" i="2"/>
  <c r="CA239" i="2"/>
  <c r="BW239" i="2"/>
  <c r="BS239" i="2"/>
  <c r="BO239" i="2"/>
  <c r="CP239" i="2"/>
  <c r="BN239" i="2"/>
  <c r="BF239" i="2"/>
  <c r="CN239" i="2"/>
  <c r="AW239" i="2"/>
  <c r="CS239" i="2"/>
  <c r="CC239" i="2"/>
  <c r="BL239" i="2"/>
  <c r="CJ239" i="2"/>
  <c r="BT239" i="2"/>
  <c r="CP244" i="2"/>
  <c r="CL244" i="2"/>
  <c r="CH244" i="2"/>
  <c r="CD244" i="2"/>
  <c r="BZ244" i="2"/>
  <c r="BV244" i="2"/>
  <c r="BR244" i="2"/>
  <c r="BN244" i="2"/>
  <c r="BJ244" i="2"/>
  <c r="BF244" i="2"/>
  <c r="CS244" i="2"/>
  <c r="CN244" i="2"/>
  <c r="CI244" i="2"/>
  <c r="CC244" i="2"/>
  <c r="BX244" i="2"/>
  <c r="BS244" i="2"/>
  <c r="BM244" i="2"/>
  <c r="BH244" i="2"/>
  <c r="BA244" i="2"/>
  <c r="CR244" i="2"/>
  <c r="CM244" i="2"/>
  <c r="CG244" i="2"/>
  <c r="CB244" i="2"/>
  <c r="BW244" i="2"/>
  <c r="BQ244" i="2"/>
  <c r="BL244" i="2"/>
  <c r="BG244" i="2"/>
  <c r="AX244" i="2"/>
  <c r="CQ244" i="2"/>
  <c r="CF244" i="2"/>
  <c r="BU244" i="2"/>
  <c r="BK244" i="2"/>
  <c r="AW244" i="2"/>
  <c r="CO244" i="2"/>
  <c r="CE244" i="2"/>
  <c r="BT244" i="2"/>
  <c r="BI244" i="2"/>
  <c r="CA244" i="2"/>
  <c r="BC244" i="2"/>
  <c r="CK244" i="2"/>
  <c r="BY244" i="2"/>
  <c r="BB244" i="2"/>
  <c r="BP244" i="2"/>
  <c r="CJ244" i="2"/>
  <c r="BO244" i="2"/>
  <c r="CP271" i="2"/>
  <c r="CL271" i="2"/>
  <c r="CH271" i="2"/>
  <c r="CD271" i="2"/>
  <c r="BZ271" i="2"/>
  <c r="BV271" i="2"/>
  <c r="BR271" i="2"/>
  <c r="BN271" i="2"/>
  <c r="BJ271" i="2"/>
  <c r="BF271" i="2"/>
  <c r="CS271" i="2"/>
  <c r="CO271" i="2"/>
  <c r="CK271" i="2"/>
  <c r="CG271" i="2"/>
  <c r="CC271" i="2"/>
  <c r="BY271" i="2"/>
  <c r="BU271" i="2"/>
  <c r="BQ271" i="2"/>
  <c r="BM271" i="2"/>
  <c r="BI271" i="2"/>
  <c r="BC271" i="2"/>
  <c r="AX271" i="2"/>
  <c r="CR271" i="2"/>
  <c r="CJ271" i="2"/>
  <c r="CB271" i="2"/>
  <c r="BT271" i="2"/>
  <c r="BL271" i="2"/>
  <c r="BB271" i="2"/>
  <c r="CQ271" i="2"/>
  <c r="CI271" i="2"/>
  <c r="CA271" i="2"/>
  <c r="BS271" i="2"/>
  <c r="BK271" i="2"/>
  <c r="BA271" i="2"/>
  <c r="CN271" i="2"/>
  <c r="BX271" i="2"/>
  <c r="BH271" i="2"/>
  <c r="CM271" i="2"/>
  <c r="BW271" i="2"/>
  <c r="BG271" i="2"/>
  <c r="CF271" i="2"/>
  <c r="AW271" i="2"/>
  <c r="BP271" i="2"/>
  <c r="CE271" i="2"/>
  <c r="BO271" i="2"/>
  <c r="CQ276" i="2"/>
  <c r="CM276" i="2"/>
  <c r="CI276" i="2"/>
  <c r="CE276" i="2"/>
  <c r="CA276" i="2"/>
  <c r="BW276" i="2"/>
  <c r="BS276" i="2"/>
  <c r="BO276" i="2"/>
  <c r="BK276" i="2"/>
  <c r="BG276" i="2"/>
  <c r="BA276" i="2"/>
  <c r="CP276" i="2"/>
  <c r="CL276" i="2"/>
  <c r="CH276" i="2"/>
  <c r="CD276" i="2"/>
  <c r="BZ276" i="2"/>
  <c r="BV276" i="2"/>
  <c r="BR276" i="2"/>
  <c r="BN276" i="2"/>
  <c r="BJ276" i="2"/>
  <c r="BF276" i="2"/>
  <c r="CO276" i="2"/>
  <c r="CG276" i="2"/>
  <c r="BY276" i="2"/>
  <c r="BQ276" i="2"/>
  <c r="BI276" i="2"/>
  <c r="AX276" i="2"/>
  <c r="CN276" i="2"/>
  <c r="CF276" i="2"/>
  <c r="BX276" i="2"/>
  <c r="BP276" i="2"/>
  <c r="BH276" i="2"/>
  <c r="AW276" i="2"/>
  <c r="CK276" i="2"/>
  <c r="BU276" i="2"/>
  <c r="BC276" i="2"/>
  <c r="CJ276" i="2"/>
  <c r="BT276" i="2"/>
  <c r="BB276" i="2"/>
  <c r="CC276" i="2"/>
  <c r="CS276" i="2"/>
  <c r="CB276" i="2"/>
  <c r="BM276" i="2"/>
  <c r="CR276" i="2"/>
  <c r="BL276" i="2"/>
  <c r="CP287" i="2"/>
  <c r="CD287" i="2"/>
  <c r="BJ287" i="2"/>
  <c r="BF287" i="2"/>
  <c r="BY287" i="2"/>
  <c r="BI287" i="2"/>
  <c r="BC287" i="2"/>
  <c r="AX287" i="2"/>
  <c r="CJ287" i="2"/>
  <c r="BB287" i="2"/>
  <c r="BK287" i="2"/>
  <c r="BA287" i="2"/>
  <c r="CE287" i="2"/>
  <c r="CQ292" i="2"/>
  <c r="CM292" i="2"/>
  <c r="CI292" i="2"/>
  <c r="CE292" i="2"/>
  <c r="CA292" i="2"/>
  <c r="BW292" i="2"/>
  <c r="BS292" i="2"/>
  <c r="BO292" i="2"/>
  <c r="BK292" i="2"/>
  <c r="BG292" i="2"/>
  <c r="BA292" i="2"/>
  <c r="CP292" i="2"/>
  <c r="CL292" i="2"/>
  <c r="CH292" i="2"/>
  <c r="CD292" i="2"/>
  <c r="BZ292" i="2"/>
  <c r="BV292" i="2"/>
  <c r="BR292" i="2"/>
  <c r="BN292" i="2"/>
  <c r="BJ292" i="2"/>
  <c r="BF292" i="2"/>
  <c r="CO292" i="2"/>
  <c r="CG292" i="2"/>
  <c r="BY292" i="2"/>
  <c r="BQ292" i="2"/>
  <c r="BI292" i="2"/>
  <c r="AX292" i="2"/>
  <c r="CN292" i="2"/>
  <c r="CF292" i="2"/>
  <c r="BX292" i="2"/>
  <c r="BP292" i="2"/>
  <c r="BH292" i="2"/>
  <c r="AW292" i="2"/>
  <c r="CK292" i="2"/>
  <c r="BU292" i="2"/>
  <c r="BC292" i="2"/>
  <c r="CJ292" i="2"/>
  <c r="BT292" i="2"/>
  <c r="BB292" i="2"/>
  <c r="CS292" i="2"/>
  <c r="BM292" i="2"/>
  <c r="CR292" i="2"/>
  <c r="BL292" i="2"/>
  <c r="CC292" i="2"/>
  <c r="CB292" i="2"/>
  <c r="BA303" i="2"/>
  <c r="BR303" i="2"/>
  <c r="BJ303" i="2"/>
  <c r="CR303" i="2"/>
  <c r="BL303" i="2"/>
  <c r="CB303" i="2"/>
  <c r="CR308" i="2"/>
  <c r="CN308" i="2"/>
  <c r="CJ308" i="2"/>
  <c r="CF308" i="2"/>
  <c r="CB308" i="2"/>
  <c r="BX308" i="2"/>
  <c r="BT308" i="2"/>
  <c r="BP308" i="2"/>
  <c r="BL308" i="2"/>
  <c r="BH308" i="2"/>
  <c r="BB308" i="2"/>
  <c r="AW308" i="2"/>
  <c r="CQ308" i="2"/>
  <c r="CM308" i="2"/>
  <c r="CI308" i="2"/>
  <c r="CE308" i="2"/>
  <c r="CA308" i="2"/>
  <c r="BW308" i="2"/>
  <c r="BS308" i="2"/>
  <c r="BO308" i="2"/>
  <c r="BK308" i="2"/>
  <c r="BG308" i="2"/>
  <c r="BA308" i="2"/>
  <c r="CL308" i="2"/>
  <c r="CD308" i="2"/>
  <c r="BV308" i="2"/>
  <c r="BN308" i="2"/>
  <c r="BF308" i="2"/>
  <c r="CS308" i="2"/>
  <c r="CK308" i="2"/>
  <c r="CC308" i="2"/>
  <c r="BU308" i="2"/>
  <c r="BM308" i="2"/>
  <c r="BC308" i="2"/>
  <c r="CH308" i="2"/>
  <c r="BR308" i="2"/>
  <c r="CG308" i="2"/>
  <c r="BQ308" i="2"/>
  <c r="AX308" i="2"/>
  <c r="CP308" i="2"/>
  <c r="BJ308" i="2"/>
  <c r="CO308" i="2"/>
  <c r="BI308" i="2"/>
  <c r="BZ308" i="2"/>
  <c r="BY308" i="2"/>
  <c r="CR319" i="2"/>
  <c r="CN319" i="2"/>
  <c r="CJ319" i="2"/>
  <c r="CF319" i="2"/>
  <c r="CB319" i="2"/>
  <c r="BX319" i="2"/>
  <c r="BT319" i="2"/>
  <c r="BP319" i="2"/>
  <c r="BL319" i="2"/>
  <c r="BH319" i="2"/>
  <c r="BB319" i="2"/>
  <c r="AW319" i="2"/>
  <c r="CP319" i="2"/>
  <c r="CK319" i="2"/>
  <c r="CE319" i="2"/>
  <c r="BZ319" i="2"/>
  <c r="BU319" i="2"/>
  <c r="BO319" i="2"/>
  <c r="BJ319" i="2"/>
  <c r="BC319" i="2"/>
  <c r="CO319" i="2"/>
  <c r="CI319" i="2"/>
  <c r="CD319" i="2"/>
  <c r="BY319" i="2"/>
  <c r="BS319" i="2"/>
  <c r="BN319" i="2"/>
  <c r="BI319" i="2"/>
  <c r="BA319" i="2"/>
  <c r="CM319" i="2"/>
  <c r="CC319" i="2"/>
  <c r="BR319" i="2"/>
  <c r="BG319" i="2"/>
  <c r="CL319" i="2"/>
  <c r="CA319" i="2"/>
  <c r="BQ319" i="2"/>
  <c r="BF319" i="2"/>
  <c r="CS319" i="2"/>
  <c r="BW319" i="2"/>
  <c r="CQ319" i="2"/>
  <c r="BV319" i="2"/>
  <c r="AX319" i="2"/>
  <c r="BM319" i="2"/>
  <c r="BK319" i="2"/>
  <c r="CH319" i="2"/>
  <c r="CG319" i="2"/>
  <c r="CP324" i="2"/>
  <c r="CL324" i="2"/>
  <c r="CH324" i="2"/>
  <c r="CD324" i="2"/>
  <c r="BZ324" i="2"/>
  <c r="BV324" i="2"/>
  <c r="BR324" i="2"/>
  <c r="BN324" i="2"/>
  <c r="BJ324" i="2"/>
  <c r="BF324" i="2"/>
  <c r="CS324" i="2"/>
  <c r="CO324" i="2"/>
  <c r="CK324" i="2"/>
  <c r="CG324" i="2"/>
  <c r="CC324" i="2"/>
  <c r="BY324" i="2"/>
  <c r="BU324" i="2"/>
  <c r="BQ324" i="2"/>
  <c r="BM324" i="2"/>
  <c r="BI324" i="2"/>
  <c r="BC324" i="2"/>
  <c r="AX324" i="2"/>
  <c r="CN324" i="2"/>
  <c r="CF324" i="2"/>
  <c r="BX324" i="2"/>
  <c r="BP324" i="2"/>
  <c r="BH324" i="2"/>
  <c r="AW324" i="2"/>
  <c r="CM324" i="2"/>
  <c r="CE324" i="2"/>
  <c r="BW324" i="2"/>
  <c r="BO324" i="2"/>
  <c r="BG324" i="2"/>
  <c r="CR324" i="2"/>
  <c r="CB324" i="2"/>
  <c r="BL324" i="2"/>
  <c r="CQ324" i="2"/>
  <c r="CA324" i="2"/>
  <c r="BK324" i="2"/>
  <c r="CJ324" i="2"/>
  <c r="BB324" i="2"/>
  <c r="CI324" i="2"/>
  <c r="BA324" i="2"/>
  <c r="BT324" i="2"/>
  <c r="BS324" i="2"/>
  <c r="CS335" i="2"/>
  <c r="CO335" i="2"/>
  <c r="CK335" i="2"/>
  <c r="BC335" i="2"/>
  <c r="CF335" i="2"/>
  <c r="CB335" i="2"/>
  <c r="BT335" i="2"/>
  <c r="BB335" i="2"/>
  <c r="CQ335" i="2"/>
  <c r="CI335" i="2"/>
  <c r="CA335" i="2"/>
  <c r="BS335" i="2"/>
  <c r="BK335" i="2"/>
  <c r="CP335" i="2"/>
  <c r="CD335" i="2"/>
  <c r="BN335" i="2"/>
  <c r="BW335" i="2"/>
  <c r="BV335" i="2"/>
  <c r="CS351" i="2"/>
  <c r="CO351" i="2"/>
  <c r="CK351" i="2"/>
  <c r="CG351" i="2"/>
  <c r="CC351" i="2"/>
  <c r="BY351" i="2"/>
  <c r="BU351" i="2"/>
  <c r="BQ351" i="2"/>
  <c r="BM351" i="2"/>
  <c r="BI351" i="2"/>
  <c r="BC351" i="2"/>
  <c r="AX351" i="2"/>
  <c r="CR351" i="2"/>
  <c r="CN351" i="2"/>
  <c r="CJ351" i="2"/>
  <c r="CF351" i="2"/>
  <c r="CB351" i="2"/>
  <c r="BX351" i="2"/>
  <c r="BT351" i="2"/>
  <c r="BP351" i="2"/>
  <c r="BL351" i="2"/>
  <c r="BH351" i="2"/>
  <c r="BB351" i="2"/>
  <c r="AW351" i="2"/>
  <c r="CQ351" i="2"/>
  <c r="CI351" i="2"/>
  <c r="CA351" i="2"/>
  <c r="BS351" i="2"/>
  <c r="BK351" i="2"/>
  <c r="BA351" i="2"/>
  <c r="CP351" i="2"/>
  <c r="CH351" i="2"/>
  <c r="BZ351" i="2"/>
  <c r="BR351" i="2"/>
  <c r="BJ351" i="2"/>
  <c r="CE351" i="2"/>
  <c r="BO351" i="2"/>
  <c r="CD351" i="2"/>
  <c r="BN351" i="2"/>
  <c r="CM351" i="2"/>
  <c r="BG351" i="2"/>
  <c r="CL351" i="2"/>
  <c r="BF351" i="2"/>
  <c r="BW351" i="2"/>
  <c r="BV351" i="2"/>
  <c r="CD356" i="2"/>
  <c r="BZ356" i="2"/>
  <c r="BF356" i="2"/>
  <c r="CS356" i="2"/>
  <c r="CK356" i="2"/>
  <c r="CG356" i="2"/>
  <c r="CC356" i="2"/>
  <c r="BY356" i="2"/>
  <c r="BU356" i="2"/>
  <c r="CN356" i="2"/>
  <c r="AW356" i="2"/>
  <c r="CM356" i="2"/>
  <c r="CE356" i="2"/>
  <c r="CR356" i="2"/>
  <c r="CQ356" i="2"/>
  <c r="CA356" i="2"/>
  <c r="CJ356" i="2"/>
  <c r="BB356" i="2"/>
  <c r="BA356" i="2"/>
  <c r="CP372" i="2"/>
  <c r="CL372" i="2"/>
  <c r="CH372" i="2"/>
  <c r="CD372" i="2"/>
  <c r="BZ372" i="2"/>
  <c r="BV372" i="2"/>
  <c r="BR372" i="2"/>
  <c r="BN372" i="2"/>
  <c r="BJ372" i="2"/>
  <c r="BF372" i="2"/>
  <c r="CS372" i="2"/>
  <c r="CO372" i="2"/>
  <c r="CK372" i="2"/>
  <c r="CG372" i="2"/>
  <c r="CC372" i="2"/>
  <c r="BY372" i="2"/>
  <c r="BU372" i="2"/>
  <c r="BQ372" i="2"/>
  <c r="BM372" i="2"/>
  <c r="BI372" i="2"/>
  <c r="BC372" i="2"/>
  <c r="AX372" i="2"/>
  <c r="CR372" i="2"/>
  <c r="CJ372" i="2"/>
  <c r="CB372" i="2"/>
  <c r="BT372" i="2"/>
  <c r="BL372" i="2"/>
  <c r="BB372" i="2"/>
  <c r="CQ372" i="2"/>
  <c r="CI372" i="2"/>
  <c r="CA372" i="2"/>
  <c r="BS372" i="2"/>
  <c r="BK372" i="2"/>
  <c r="BA372" i="2"/>
  <c r="CN372" i="2"/>
  <c r="BX372" i="2"/>
  <c r="BH372" i="2"/>
  <c r="CM372" i="2"/>
  <c r="BW372" i="2"/>
  <c r="BG372" i="2"/>
  <c r="BP372" i="2"/>
  <c r="BO372" i="2"/>
  <c r="AW372" i="2"/>
  <c r="CF372" i="2"/>
  <c r="CE372" i="2"/>
  <c r="CR44" i="2"/>
  <c r="CN44" i="2"/>
  <c r="CJ44" i="2"/>
  <c r="CF44" i="2"/>
  <c r="CB44" i="2"/>
  <c r="BX44" i="2"/>
  <c r="BT44" i="2"/>
  <c r="BP44" i="2"/>
  <c r="BL44" i="2"/>
  <c r="BH44" i="2"/>
  <c r="BB44" i="2"/>
  <c r="AW44" i="2"/>
  <c r="CQ44" i="2"/>
  <c r="CM44" i="2"/>
  <c r="CI44" i="2"/>
  <c r="CE44" i="2"/>
  <c r="CA44" i="2"/>
  <c r="BW44" i="2"/>
  <c r="BS44" i="2"/>
  <c r="BO44" i="2"/>
  <c r="BK44" i="2"/>
  <c r="BG44" i="2"/>
  <c r="BA44" i="2"/>
  <c r="CS44" i="2"/>
  <c r="CK44" i="2"/>
  <c r="CC44" i="2"/>
  <c r="BU44" i="2"/>
  <c r="BM44" i="2"/>
  <c r="BC44" i="2"/>
  <c r="CO44" i="2"/>
  <c r="BY44" i="2"/>
  <c r="BI44" i="2"/>
  <c r="CD44" i="2"/>
  <c r="BN44" i="2"/>
  <c r="CP44" i="2"/>
  <c r="CH44" i="2"/>
  <c r="BZ44" i="2"/>
  <c r="BR44" i="2"/>
  <c r="BJ44" i="2"/>
  <c r="CG44" i="2"/>
  <c r="BQ44" i="2"/>
  <c r="AX44" i="2"/>
  <c r="CL44" i="2"/>
  <c r="BV44" i="2"/>
  <c r="BF44" i="2"/>
  <c r="CQ63" i="2"/>
  <c r="CM63" i="2"/>
  <c r="CI63" i="2"/>
  <c r="CE63" i="2"/>
  <c r="CA63" i="2"/>
  <c r="BW63" i="2"/>
  <c r="BS63" i="2"/>
  <c r="BO63" i="2"/>
  <c r="BK63" i="2"/>
  <c r="BG63" i="2"/>
  <c r="BA63" i="2"/>
  <c r="CP63" i="2"/>
  <c r="CL63" i="2"/>
  <c r="CH63" i="2"/>
  <c r="CD63" i="2"/>
  <c r="BZ63" i="2"/>
  <c r="BV63" i="2"/>
  <c r="BR63" i="2"/>
  <c r="BN63" i="2"/>
  <c r="BJ63" i="2"/>
  <c r="BF63" i="2"/>
  <c r="CN63" i="2"/>
  <c r="CF63" i="2"/>
  <c r="BX63" i="2"/>
  <c r="BP63" i="2"/>
  <c r="BH63" i="2"/>
  <c r="AW63" i="2"/>
  <c r="CJ63" i="2"/>
  <c r="BT63" i="2"/>
  <c r="BB63" i="2"/>
  <c r="CG63" i="2"/>
  <c r="BQ63" i="2"/>
  <c r="AX63" i="2"/>
  <c r="CS63" i="2"/>
  <c r="CK63" i="2"/>
  <c r="CC63" i="2"/>
  <c r="BU63" i="2"/>
  <c r="BM63" i="2"/>
  <c r="BC63" i="2"/>
  <c r="CR63" i="2"/>
  <c r="CB63" i="2"/>
  <c r="BL63" i="2"/>
  <c r="CO63" i="2"/>
  <c r="BY63" i="2"/>
  <c r="BI63" i="2"/>
  <c r="CQ79" i="2"/>
  <c r="CM79" i="2"/>
  <c r="CA79" i="2"/>
  <c r="BW79" i="2"/>
  <c r="BK79" i="2"/>
  <c r="BG79" i="2"/>
  <c r="CH79" i="2"/>
  <c r="CD79" i="2"/>
  <c r="BR79" i="2"/>
  <c r="BN79" i="2"/>
  <c r="CF79" i="2"/>
  <c r="BX79" i="2"/>
  <c r="AW79" i="2"/>
  <c r="CJ79" i="2"/>
  <c r="BL79" i="2"/>
  <c r="CG79" i="2"/>
  <c r="BQ79" i="2"/>
  <c r="CS79" i="2"/>
  <c r="CK79" i="2"/>
  <c r="BM79" i="2"/>
  <c r="BC79" i="2"/>
  <c r="CR79" i="2"/>
  <c r="BB79" i="2"/>
  <c r="BI79" i="2"/>
  <c r="CS100" i="2"/>
  <c r="CO100" i="2"/>
  <c r="CK100" i="2"/>
  <c r="CG100" i="2"/>
  <c r="CC100" i="2"/>
  <c r="BY100" i="2"/>
  <c r="BU100" i="2"/>
  <c r="BQ100" i="2"/>
  <c r="BM100" i="2"/>
  <c r="BI100" i="2"/>
  <c r="BC100" i="2"/>
  <c r="AX100" i="2"/>
  <c r="CR100" i="2"/>
  <c r="CN100" i="2"/>
  <c r="CJ100" i="2"/>
  <c r="CF100" i="2"/>
  <c r="CB100" i="2"/>
  <c r="BX100" i="2"/>
  <c r="BT100" i="2"/>
  <c r="BP100" i="2"/>
  <c r="BL100" i="2"/>
  <c r="BH100" i="2"/>
  <c r="BB100" i="2"/>
  <c r="AW100" i="2"/>
  <c r="CQ100" i="2"/>
  <c r="CI100" i="2"/>
  <c r="CA100" i="2"/>
  <c r="BS100" i="2"/>
  <c r="BK100" i="2"/>
  <c r="BA100" i="2"/>
  <c r="CP100" i="2"/>
  <c r="CH100" i="2"/>
  <c r="BZ100" i="2"/>
  <c r="BR100" i="2"/>
  <c r="BJ100" i="2"/>
  <c r="CD100" i="2"/>
  <c r="BN100" i="2"/>
  <c r="BV100" i="2"/>
  <c r="CE100" i="2"/>
  <c r="CM100" i="2"/>
  <c r="BW100" i="2"/>
  <c r="BG100" i="2"/>
  <c r="CL100" i="2"/>
  <c r="BF100" i="2"/>
  <c r="BO100" i="2"/>
  <c r="CP125" i="2"/>
  <c r="CL125" i="2"/>
  <c r="CH125" i="2"/>
  <c r="CD125" i="2"/>
  <c r="BZ125" i="2"/>
  <c r="BV125" i="2"/>
  <c r="BR125" i="2"/>
  <c r="BN125" i="2"/>
  <c r="BJ125" i="2"/>
  <c r="BF125" i="2"/>
  <c r="CS125" i="2"/>
  <c r="CO125" i="2"/>
  <c r="CK125" i="2"/>
  <c r="CG125" i="2"/>
  <c r="CC125" i="2"/>
  <c r="BY125" i="2"/>
  <c r="BU125" i="2"/>
  <c r="BQ125" i="2"/>
  <c r="BM125" i="2"/>
  <c r="BI125" i="2"/>
  <c r="BC125" i="2"/>
  <c r="AX125" i="2"/>
  <c r="CR125" i="2"/>
  <c r="CJ125" i="2"/>
  <c r="CB125" i="2"/>
  <c r="BT125" i="2"/>
  <c r="BL125" i="2"/>
  <c r="BB125" i="2"/>
  <c r="CQ125" i="2"/>
  <c r="CI125" i="2"/>
  <c r="CA125" i="2"/>
  <c r="BS125" i="2"/>
  <c r="BK125" i="2"/>
  <c r="BA125" i="2"/>
  <c r="CE125" i="2"/>
  <c r="BO125" i="2"/>
  <c r="CM125" i="2"/>
  <c r="BG125" i="2"/>
  <c r="CF125" i="2"/>
  <c r="AW125" i="2"/>
  <c r="CN125" i="2"/>
  <c r="BX125" i="2"/>
  <c r="BH125" i="2"/>
  <c r="BW125" i="2"/>
  <c r="BP125" i="2"/>
  <c r="CF135" i="2"/>
  <c r="CB135" i="2"/>
  <c r="BT135" i="2"/>
  <c r="BP135" i="2"/>
  <c r="BL135" i="2"/>
  <c r="BH135" i="2"/>
  <c r="CI135" i="2"/>
  <c r="CE135" i="2"/>
  <c r="CA135" i="2"/>
  <c r="BK135" i="2"/>
  <c r="BG135" i="2"/>
  <c r="BA135" i="2"/>
  <c r="BN135" i="2"/>
  <c r="BF135" i="2"/>
  <c r="CH135" i="2"/>
  <c r="BR135" i="2"/>
  <c r="BM135" i="2"/>
  <c r="CP135" i="2"/>
  <c r="BZ135" i="2"/>
  <c r="BI135" i="2"/>
  <c r="AX135" i="2"/>
  <c r="CR139" i="2"/>
  <c r="CN139" i="2"/>
  <c r="CJ139" i="2"/>
  <c r="CF139" i="2"/>
  <c r="CB139" i="2"/>
  <c r="BX139" i="2"/>
  <c r="BT139" i="2"/>
  <c r="BP139" i="2"/>
  <c r="BL139" i="2"/>
  <c r="BH139" i="2"/>
  <c r="BB139" i="2"/>
  <c r="AW139" i="2"/>
  <c r="CQ139" i="2"/>
  <c r="CM139" i="2"/>
  <c r="CI139" i="2"/>
  <c r="CE139" i="2"/>
  <c r="CA139" i="2"/>
  <c r="BW139" i="2"/>
  <c r="BS139" i="2"/>
  <c r="BO139" i="2"/>
  <c r="BK139" i="2"/>
  <c r="BG139" i="2"/>
  <c r="BA139" i="2"/>
  <c r="CP139" i="2"/>
  <c r="CH139" i="2"/>
  <c r="BZ139" i="2"/>
  <c r="BR139" i="2"/>
  <c r="BJ139" i="2"/>
  <c r="CD139" i="2"/>
  <c r="BN139" i="2"/>
  <c r="CO139" i="2"/>
  <c r="CG139" i="2"/>
  <c r="BY139" i="2"/>
  <c r="BQ139" i="2"/>
  <c r="BI139" i="2"/>
  <c r="AX139" i="2"/>
  <c r="CL139" i="2"/>
  <c r="BV139" i="2"/>
  <c r="BF139" i="2"/>
  <c r="CC139" i="2"/>
  <c r="CS139" i="2"/>
  <c r="BC139" i="2"/>
  <c r="BU139" i="2"/>
  <c r="BM139" i="2"/>
  <c r="CK139" i="2"/>
  <c r="CP153" i="2"/>
  <c r="CL153" i="2"/>
  <c r="CH153" i="2"/>
  <c r="CD153" i="2"/>
  <c r="BZ153" i="2"/>
  <c r="BV153" i="2"/>
  <c r="BR153" i="2"/>
  <c r="BN153" i="2"/>
  <c r="BJ153" i="2"/>
  <c r="BF153" i="2"/>
  <c r="CS153" i="2"/>
  <c r="CO153" i="2"/>
  <c r="CK153" i="2"/>
  <c r="CG153" i="2"/>
  <c r="CC153" i="2"/>
  <c r="BY153" i="2"/>
  <c r="BU153" i="2"/>
  <c r="BQ153" i="2"/>
  <c r="BM153" i="2"/>
  <c r="BI153" i="2"/>
  <c r="BC153" i="2"/>
  <c r="AX153" i="2"/>
  <c r="CN153" i="2"/>
  <c r="CF153" i="2"/>
  <c r="BX153" i="2"/>
  <c r="BP153" i="2"/>
  <c r="BH153" i="2"/>
  <c r="AW153" i="2"/>
  <c r="CR153" i="2"/>
  <c r="CB153" i="2"/>
  <c r="BL153" i="2"/>
  <c r="CM153" i="2"/>
  <c r="CE153" i="2"/>
  <c r="BW153" i="2"/>
  <c r="BO153" i="2"/>
  <c r="BG153" i="2"/>
  <c r="CJ153" i="2"/>
  <c r="BT153" i="2"/>
  <c r="BB153" i="2"/>
  <c r="CA153" i="2"/>
  <c r="BK153" i="2"/>
  <c r="CI153" i="2"/>
  <c r="BS153" i="2"/>
  <c r="CQ153" i="2"/>
  <c r="BA153" i="2"/>
  <c r="CP157" i="2"/>
  <c r="CL157" i="2"/>
  <c r="CH157" i="2"/>
  <c r="CD157" i="2"/>
  <c r="BZ157" i="2"/>
  <c r="BV157" i="2"/>
  <c r="BR157" i="2"/>
  <c r="BN157" i="2"/>
  <c r="BJ157" i="2"/>
  <c r="BF157" i="2"/>
  <c r="CS157" i="2"/>
  <c r="CO157" i="2"/>
  <c r="CK157" i="2"/>
  <c r="CG157" i="2"/>
  <c r="CC157" i="2"/>
  <c r="BY157" i="2"/>
  <c r="BU157" i="2"/>
  <c r="BQ157" i="2"/>
  <c r="BM157" i="2"/>
  <c r="BI157" i="2"/>
  <c r="BC157" i="2"/>
  <c r="AX157" i="2"/>
  <c r="CR157" i="2"/>
  <c r="CJ157" i="2"/>
  <c r="CB157" i="2"/>
  <c r="BT157" i="2"/>
  <c r="BL157" i="2"/>
  <c r="BB157" i="2"/>
  <c r="CN157" i="2"/>
  <c r="BX157" i="2"/>
  <c r="BH157" i="2"/>
  <c r="CQ157" i="2"/>
  <c r="CI157" i="2"/>
  <c r="CA157" i="2"/>
  <c r="BS157" i="2"/>
  <c r="BK157" i="2"/>
  <c r="BA157" i="2"/>
  <c r="CF157" i="2"/>
  <c r="BP157" i="2"/>
  <c r="AW157" i="2"/>
  <c r="CE157" i="2"/>
  <c r="CM157" i="2"/>
  <c r="BW157" i="2"/>
  <c r="BO157" i="2"/>
  <c r="BG157" i="2"/>
  <c r="CR167" i="2"/>
  <c r="CJ167" i="2"/>
  <c r="BT167" i="2"/>
  <c r="CQ167" i="2"/>
  <c r="BK167" i="2"/>
  <c r="CL167" i="2"/>
  <c r="BV167" i="2"/>
  <c r="CS167" i="2"/>
  <c r="CC167" i="2"/>
  <c r="BU167" i="2"/>
  <c r="BM167" i="2"/>
  <c r="BC167" i="2"/>
  <c r="CG167" i="2"/>
  <c r="BQ167" i="2"/>
  <c r="CR171" i="2"/>
  <c r="CN171" i="2"/>
  <c r="CJ171" i="2"/>
  <c r="CF171" i="2"/>
  <c r="CB171" i="2"/>
  <c r="BX171" i="2"/>
  <c r="BT171" i="2"/>
  <c r="BP171" i="2"/>
  <c r="BL171" i="2"/>
  <c r="BH171" i="2"/>
  <c r="BB171" i="2"/>
  <c r="AW171" i="2"/>
  <c r="CQ171" i="2"/>
  <c r="CM171" i="2"/>
  <c r="CI171" i="2"/>
  <c r="CE171" i="2"/>
  <c r="CA171" i="2"/>
  <c r="BW171" i="2"/>
  <c r="BS171" i="2"/>
  <c r="BO171" i="2"/>
  <c r="BK171" i="2"/>
  <c r="BG171" i="2"/>
  <c r="BA171" i="2"/>
  <c r="CP171" i="2"/>
  <c r="CH171" i="2"/>
  <c r="BZ171" i="2"/>
  <c r="BR171" i="2"/>
  <c r="BJ171" i="2"/>
  <c r="CL171" i="2"/>
  <c r="BV171" i="2"/>
  <c r="BF171" i="2"/>
  <c r="CO171" i="2"/>
  <c r="CG171" i="2"/>
  <c r="BY171" i="2"/>
  <c r="BQ171" i="2"/>
  <c r="BI171" i="2"/>
  <c r="AX171" i="2"/>
  <c r="CD171" i="2"/>
  <c r="BN171" i="2"/>
  <c r="CC171" i="2"/>
  <c r="BC171" i="2"/>
  <c r="BU171" i="2"/>
  <c r="CS171" i="2"/>
  <c r="BM171" i="2"/>
  <c r="CK171" i="2"/>
  <c r="CH185" i="2"/>
  <c r="CD185" i="2"/>
  <c r="BZ185" i="2"/>
  <c r="BR185" i="2"/>
  <c r="BN185" i="2"/>
  <c r="BJ185" i="2"/>
  <c r="CG185" i="2"/>
  <c r="CC185" i="2"/>
  <c r="BY185" i="2"/>
  <c r="BU185" i="2"/>
  <c r="BC185" i="2"/>
  <c r="AX185" i="2"/>
  <c r="BH185" i="2"/>
  <c r="AW185" i="2"/>
  <c r="CR185" i="2"/>
  <c r="CB185" i="2"/>
  <c r="BO185" i="2"/>
  <c r="CJ185" i="2"/>
  <c r="BL185" i="2"/>
  <c r="BA185" i="2"/>
  <c r="BO189" i="2"/>
  <c r="CP199" i="2"/>
  <c r="CL199" i="2"/>
  <c r="CH199" i="2"/>
  <c r="CD199" i="2"/>
  <c r="BZ199" i="2"/>
  <c r="BV199" i="2"/>
  <c r="BR199" i="2"/>
  <c r="BN199" i="2"/>
  <c r="BJ199" i="2"/>
  <c r="BF199" i="2"/>
  <c r="CO199" i="2"/>
  <c r="CJ199" i="2"/>
  <c r="CE199" i="2"/>
  <c r="BY199" i="2"/>
  <c r="BT199" i="2"/>
  <c r="BO199" i="2"/>
  <c r="BI199" i="2"/>
  <c r="BB199" i="2"/>
  <c r="CS199" i="2"/>
  <c r="CN199" i="2"/>
  <c r="CI199" i="2"/>
  <c r="CC199" i="2"/>
  <c r="BX199" i="2"/>
  <c r="BS199" i="2"/>
  <c r="BM199" i="2"/>
  <c r="BH199" i="2"/>
  <c r="BA199" i="2"/>
  <c r="CR199" i="2"/>
  <c r="CG199" i="2"/>
  <c r="BW199" i="2"/>
  <c r="BL199" i="2"/>
  <c r="AX199" i="2"/>
  <c r="CM199" i="2"/>
  <c r="BQ199" i="2"/>
  <c r="CQ199" i="2"/>
  <c r="CF199" i="2"/>
  <c r="BU199" i="2"/>
  <c r="BK199" i="2"/>
  <c r="AW199" i="2"/>
  <c r="CB199" i="2"/>
  <c r="BG199" i="2"/>
  <c r="BP199" i="2"/>
  <c r="CA199" i="2"/>
  <c r="BC199" i="2"/>
  <c r="CK199" i="2"/>
  <c r="BV203" i="2"/>
  <c r="BR203" i="2"/>
  <c r="BN203" i="2"/>
  <c r="BF203" i="2"/>
  <c r="CI203" i="2"/>
  <c r="BM203" i="2"/>
  <c r="BH203" i="2"/>
  <c r="BA203" i="2"/>
  <c r="CR203" i="2"/>
  <c r="BQ203" i="2"/>
  <c r="CA203" i="2"/>
  <c r="BP203" i="2"/>
  <c r="BC203" i="2"/>
  <c r="CJ203" i="2"/>
  <c r="CF203" i="2"/>
  <c r="AW203" i="2"/>
  <c r="CO203" i="2"/>
  <c r="BT203" i="2"/>
  <c r="CS217" i="2"/>
  <c r="CO217" i="2"/>
  <c r="CK217" i="2"/>
  <c r="CG217" i="2"/>
  <c r="CC217" i="2"/>
  <c r="BY217" i="2"/>
  <c r="BU217" i="2"/>
  <c r="BQ217" i="2"/>
  <c r="BM217" i="2"/>
  <c r="BI217" i="2"/>
  <c r="BC217" i="2"/>
  <c r="AX217" i="2"/>
  <c r="CR217" i="2"/>
  <c r="CN217" i="2"/>
  <c r="CJ217" i="2"/>
  <c r="CF217" i="2"/>
  <c r="CB217" i="2"/>
  <c r="BX217" i="2"/>
  <c r="BT217" i="2"/>
  <c r="BP217" i="2"/>
  <c r="BL217" i="2"/>
  <c r="BH217" i="2"/>
  <c r="BB217" i="2"/>
  <c r="AW217" i="2"/>
  <c r="CQ217" i="2"/>
  <c r="CI217" i="2"/>
  <c r="CA217" i="2"/>
  <c r="BS217" i="2"/>
  <c r="BK217" i="2"/>
  <c r="BA217" i="2"/>
  <c r="CP217" i="2"/>
  <c r="CH217" i="2"/>
  <c r="BZ217" i="2"/>
  <c r="BR217" i="2"/>
  <c r="BJ217" i="2"/>
  <c r="CM217" i="2"/>
  <c r="BW217" i="2"/>
  <c r="BG217" i="2"/>
  <c r="CE217" i="2"/>
  <c r="CL217" i="2"/>
  <c r="BV217" i="2"/>
  <c r="BF217" i="2"/>
  <c r="BO217" i="2"/>
  <c r="CD217" i="2"/>
  <c r="BN217" i="2"/>
  <c r="CS221" i="2"/>
  <c r="CO221" i="2"/>
  <c r="CK221" i="2"/>
  <c r="CG221" i="2"/>
  <c r="CC221" i="2"/>
  <c r="BY221" i="2"/>
  <c r="BU221" i="2"/>
  <c r="BQ221" i="2"/>
  <c r="BM221" i="2"/>
  <c r="BI221" i="2"/>
  <c r="BC221" i="2"/>
  <c r="AX221" i="2"/>
  <c r="CR221" i="2"/>
  <c r="CN221" i="2"/>
  <c r="CJ221" i="2"/>
  <c r="CF221" i="2"/>
  <c r="CB221" i="2"/>
  <c r="BX221" i="2"/>
  <c r="BT221" i="2"/>
  <c r="BP221" i="2"/>
  <c r="BL221" i="2"/>
  <c r="BH221" i="2"/>
  <c r="BB221" i="2"/>
  <c r="AW221" i="2"/>
  <c r="CM221" i="2"/>
  <c r="CE221" i="2"/>
  <c r="BW221" i="2"/>
  <c r="BO221" i="2"/>
  <c r="BG221" i="2"/>
  <c r="CL221" i="2"/>
  <c r="CD221" i="2"/>
  <c r="BV221" i="2"/>
  <c r="BN221" i="2"/>
  <c r="BF221" i="2"/>
  <c r="CQ221" i="2"/>
  <c r="CA221" i="2"/>
  <c r="BK221" i="2"/>
  <c r="CI221" i="2"/>
  <c r="BA221" i="2"/>
  <c r="CP221" i="2"/>
  <c r="BZ221" i="2"/>
  <c r="BJ221" i="2"/>
  <c r="BS221" i="2"/>
  <c r="CH221" i="2"/>
  <c r="BR221" i="2"/>
  <c r="CQ231" i="2"/>
  <c r="CM231" i="2"/>
  <c r="CI231" i="2"/>
  <c r="CE231" i="2"/>
  <c r="CA231" i="2"/>
  <c r="BW231" i="2"/>
  <c r="BS231" i="2"/>
  <c r="BO231" i="2"/>
  <c r="BK231" i="2"/>
  <c r="BG231" i="2"/>
  <c r="BA231" i="2"/>
  <c r="CP231" i="2"/>
  <c r="CL231" i="2"/>
  <c r="CH231" i="2"/>
  <c r="CD231" i="2"/>
  <c r="BZ231" i="2"/>
  <c r="BV231" i="2"/>
  <c r="BR231" i="2"/>
  <c r="BN231" i="2"/>
  <c r="BJ231" i="2"/>
  <c r="BF231" i="2"/>
  <c r="CO231" i="2"/>
  <c r="CG231" i="2"/>
  <c r="BY231" i="2"/>
  <c r="BQ231" i="2"/>
  <c r="BI231" i="2"/>
  <c r="AX231" i="2"/>
  <c r="CN231" i="2"/>
  <c r="CF231" i="2"/>
  <c r="BX231" i="2"/>
  <c r="BP231" i="2"/>
  <c r="BH231" i="2"/>
  <c r="AW231" i="2"/>
  <c r="CK231" i="2"/>
  <c r="BU231" i="2"/>
  <c r="BC231" i="2"/>
  <c r="CC231" i="2"/>
  <c r="CJ231" i="2"/>
  <c r="BT231" i="2"/>
  <c r="BB231" i="2"/>
  <c r="CS231" i="2"/>
  <c r="BM231" i="2"/>
  <c r="CB231" i="2"/>
  <c r="BL231" i="2"/>
  <c r="CR231" i="2"/>
  <c r="CQ235" i="2"/>
  <c r="CM235" i="2"/>
  <c r="CI235" i="2"/>
  <c r="CE235" i="2"/>
  <c r="CA235" i="2"/>
  <c r="BW235" i="2"/>
  <c r="BS235" i="2"/>
  <c r="BO235" i="2"/>
  <c r="BK235" i="2"/>
  <c r="BG235" i="2"/>
  <c r="BA235" i="2"/>
  <c r="CP235" i="2"/>
  <c r="CL235" i="2"/>
  <c r="CH235" i="2"/>
  <c r="CD235" i="2"/>
  <c r="BZ235" i="2"/>
  <c r="BV235" i="2"/>
  <c r="BR235" i="2"/>
  <c r="BN235" i="2"/>
  <c r="BJ235" i="2"/>
  <c r="BF235" i="2"/>
  <c r="CS235" i="2"/>
  <c r="CK235" i="2"/>
  <c r="CC235" i="2"/>
  <c r="BU235" i="2"/>
  <c r="BM235" i="2"/>
  <c r="BC235" i="2"/>
  <c r="CR235" i="2"/>
  <c r="CJ235" i="2"/>
  <c r="CB235" i="2"/>
  <c r="BT235" i="2"/>
  <c r="BL235" i="2"/>
  <c r="BB235" i="2"/>
  <c r="CO235" i="2"/>
  <c r="BY235" i="2"/>
  <c r="BI235" i="2"/>
  <c r="BQ235" i="2"/>
  <c r="CN235" i="2"/>
  <c r="BX235" i="2"/>
  <c r="BH235" i="2"/>
  <c r="CG235" i="2"/>
  <c r="AX235" i="2"/>
  <c r="AW235" i="2"/>
  <c r="CF235" i="2"/>
  <c r="BP235" i="2"/>
  <c r="CQ249" i="2"/>
  <c r="CM249" i="2"/>
  <c r="CI249" i="2"/>
  <c r="CE249" i="2"/>
  <c r="CA249" i="2"/>
  <c r="BW249" i="2"/>
  <c r="BS249" i="2"/>
  <c r="BO249" i="2"/>
  <c r="BK249" i="2"/>
  <c r="BG249" i="2"/>
  <c r="BA249" i="2"/>
  <c r="CP249" i="2"/>
  <c r="CK249" i="2"/>
  <c r="CF249" i="2"/>
  <c r="BZ249" i="2"/>
  <c r="BU249" i="2"/>
  <c r="BP249" i="2"/>
  <c r="BJ249" i="2"/>
  <c r="BC249" i="2"/>
  <c r="AW249" i="2"/>
  <c r="CO249" i="2"/>
  <c r="CJ249" i="2"/>
  <c r="CD249" i="2"/>
  <c r="BY249" i="2"/>
  <c r="BT249" i="2"/>
  <c r="BN249" i="2"/>
  <c r="BI249" i="2"/>
  <c r="BB249" i="2"/>
  <c r="CN249" i="2"/>
  <c r="CC249" i="2"/>
  <c r="BR249" i="2"/>
  <c r="BH249" i="2"/>
  <c r="CL249" i="2"/>
  <c r="CB249" i="2"/>
  <c r="BQ249" i="2"/>
  <c r="BF249" i="2"/>
  <c r="CH249" i="2"/>
  <c r="BM249" i="2"/>
  <c r="CS249" i="2"/>
  <c r="CG249" i="2"/>
  <c r="BL249" i="2"/>
  <c r="BX249" i="2"/>
  <c r="CR249" i="2"/>
  <c r="BV249" i="2"/>
  <c r="AX249" i="2"/>
  <c r="CP263" i="2"/>
  <c r="CL263" i="2"/>
  <c r="CH263" i="2"/>
  <c r="CD263" i="2"/>
  <c r="BZ263" i="2"/>
  <c r="BV263" i="2"/>
  <c r="BR263" i="2"/>
  <c r="BN263" i="2"/>
  <c r="BJ263" i="2"/>
  <c r="BF263" i="2"/>
  <c r="CS263" i="2"/>
  <c r="CO263" i="2"/>
  <c r="CK263" i="2"/>
  <c r="CG263" i="2"/>
  <c r="CC263" i="2"/>
  <c r="BY263" i="2"/>
  <c r="BU263" i="2"/>
  <c r="BQ263" i="2"/>
  <c r="BM263" i="2"/>
  <c r="BI263" i="2"/>
  <c r="BC263" i="2"/>
  <c r="AX263" i="2"/>
  <c r="CR263" i="2"/>
  <c r="CJ263" i="2"/>
  <c r="CB263" i="2"/>
  <c r="BT263" i="2"/>
  <c r="BL263" i="2"/>
  <c r="BB263" i="2"/>
  <c r="CQ263" i="2"/>
  <c r="CI263" i="2"/>
  <c r="CA263" i="2"/>
  <c r="BS263" i="2"/>
  <c r="BK263" i="2"/>
  <c r="BA263" i="2"/>
  <c r="CF263" i="2"/>
  <c r="BP263" i="2"/>
  <c r="AW263" i="2"/>
  <c r="CE263" i="2"/>
  <c r="BO263" i="2"/>
  <c r="BX263" i="2"/>
  <c r="CN263" i="2"/>
  <c r="BW263" i="2"/>
  <c r="BH263" i="2"/>
  <c r="CM263" i="2"/>
  <c r="BG263" i="2"/>
  <c r="CP267" i="2"/>
  <c r="CL267" i="2"/>
  <c r="CH267" i="2"/>
  <c r="CD267" i="2"/>
  <c r="BZ267" i="2"/>
  <c r="BV267" i="2"/>
  <c r="BR267" i="2"/>
  <c r="BN267" i="2"/>
  <c r="BJ267" i="2"/>
  <c r="BF267" i="2"/>
  <c r="CS267" i="2"/>
  <c r="CO267" i="2"/>
  <c r="CK267" i="2"/>
  <c r="CG267" i="2"/>
  <c r="CC267" i="2"/>
  <c r="BY267" i="2"/>
  <c r="BU267" i="2"/>
  <c r="BQ267" i="2"/>
  <c r="BM267" i="2"/>
  <c r="BI267" i="2"/>
  <c r="BC267" i="2"/>
  <c r="AX267" i="2"/>
  <c r="CN267" i="2"/>
  <c r="CF267" i="2"/>
  <c r="BX267" i="2"/>
  <c r="BP267" i="2"/>
  <c r="BH267" i="2"/>
  <c r="AW267" i="2"/>
  <c r="CM267" i="2"/>
  <c r="CE267" i="2"/>
  <c r="BW267" i="2"/>
  <c r="BO267" i="2"/>
  <c r="BG267" i="2"/>
  <c r="CJ267" i="2"/>
  <c r="BT267" i="2"/>
  <c r="BB267" i="2"/>
  <c r="CI267" i="2"/>
  <c r="BS267" i="2"/>
  <c r="BA267" i="2"/>
  <c r="CB267" i="2"/>
  <c r="BL267" i="2"/>
  <c r="CA267" i="2"/>
  <c r="CR267" i="2"/>
  <c r="CQ267" i="2"/>
  <c r="BK267" i="2"/>
  <c r="CR281" i="2"/>
  <c r="CB281" i="2"/>
  <c r="BX281" i="2"/>
  <c r="AW281" i="2"/>
  <c r="BW281" i="2"/>
  <c r="BS281" i="2"/>
  <c r="BA281" i="2"/>
  <c r="CL281" i="2"/>
  <c r="BF281" i="2"/>
  <c r="BU281" i="2"/>
  <c r="BM281" i="2"/>
  <c r="CH281" i="2"/>
  <c r="BZ281" i="2"/>
  <c r="CP281" i="2"/>
  <c r="CR285" i="2"/>
  <c r="CN285" i="2"/>
  <c r="CJ285" i="2"/>
  <c r="CF285" i="2"/>
  <c r="CB285" i="2"/>
  <c r="BX285" i="2"/>
  <c r="BT285" i="2"/>
  <c r="BP285" i="2"/>
  <c r="BL285" i="2"/>
  <c r="BH285" i="2"/>
  <c r="BB285" i="2"/>
  <c r="AW285" i="2"/>
  <c r="CQ285" i="2"/>
  <c r="CM285" i="2"/>
  <c r="CI285" i="2"/>
  <c r="CE285" i="2"/>
  <c r="CA285" i="2"/>
  <c r="BW285" i="2"/>
  <c r="BS285" i="2"/>
  <c r="BO285" i="2"/>
  <c r="BK285" i="2"/>
  <c r="BG285" i="2"/>
  <c r="BA285" i="2"/>
  <c r="CP285" i="2"/>
  <c r="CH285" i="2"/>
  <c r="BZ285" i="2"/>
  <c r="BR285" i="2"/>
  <c r="BJ285" i="2"/>
  <c r="CO285" i="2"/>
  <c r="CG285" i="2"/>
  <c r="BY285" i="2"/>
  <c r="BQ285" i="2"/>
  <c r="BI285" i="2"/>
  <c r="AX285" i="2"/>
  <c r="CL285" i="2"/>
  <c r="BV285" i="2"/>
  <c r="BF285" i="2"/>
  <c r="CK285" i="2"/>
  <c r="BU285" i="2"/>
  <c r="BC285" i="2"/>
  <c r="CD285" i="2"/>
  <c r="CC285" i="2"/>
  <c r="BN285" i="2"/>
  <c r="CS285" i="2"/>
  <c r="BM285" i="2"/>
  <c r="CP299" i="2"/>
  <c r="CL299" i="2"/>
  <c r="CH299" i="2"/>
  <c r="CD299" i="2"/>
  <c r="BZ299" i="2"/>
  <c r="BV299" i="2"/>
  <c r="BR299" i="2"/>
  <c r="BN299" i="2"/>
  <c r="BJ299" i="2"/>
  <c r="BF299" i="2"/>
  <c r="CO299" i="2"/>
  <c r="CJ299" i="2"/>
  <c r="CE299" i="2"/>
  <c r="BY299" i="2"/>
  <c r="BT299" i="2"/>
  <c r="BO299" i="2"/>
  <c r="BI299" i="2"/>
  <c r="BB299" i="2"/>
  <c r="CS299" i="2"/>
  <c r="CN299" i="2"/>
  <c r="CI299" i="2"/>
  <c r="CC299" i="2"/>
  <c r="BX299" i="2"/>
  <c r="BS299" i="2"/>
  <c r="BM299" i="2"/>
  <c r="BH299" i="2"/>
  <c r="BA299" i="2"/>
  <c r="CM299" i="2"/>
  <c r="CB299" i="2"/>
  <c r="BQ299" i="2"/>
  <c r="BG299" i="2"/>
  <c r="CK299" i="2"/>
  <c r="CA299" i="2"/>
  <c r="BP299" i="2"/>
  <c r="BC299" i="2"/>
  <c r="CG299" i="2"/>
  <c r="BL299" i="2"/>
  <c r="CF299" i="2"/>
  <c r="BK299" i="2"/>
  <c r="CR299" i="2"/>
  <c r="AX299" i="2"/>
  <c r="CQ299" i="2"/>
  <c r="AW299" i="2"/>
  <c r="BW299" i="2"/>
  <c r="BU299" i="2"/>
  <c r="CS313" i="2"/>
  <c r="CO313" i="2"/>
  <c r="CK313" i="2"/>
  <c r="CG313" i="2"/>
  <c r="CC313" i="2"/>
  <c r="BY313" i="2"/>
  <c r="BU313" i="2"/>
  <c r="BQ313" i="2"/>
  <c r="BM313" i="2"/>
  <c r="BI313" i="2"/>
  <c r="BC313" i="2"/>
  <c r="AX313" i="2"/>
  <c r="CR313" i="2"/>
  <c r="CN313" i="2"/>
  <c r="CJ313" i="2"/>
  <c r="CF313" i="2"/>
  <c r="CB313" i="2"/>
  <c r="BX313" i="2"/>
  <c r="BT313" i="2"/>
  <c r="BP313" i="2"/>
  <c r="BL313" i="2"/>
  <c r="BH313" i="2"/>
  <c r="BB313" i="2"/>
  <c r="AW313" i="2"/>
  <c r="CQ313" i="2"/>
  <c r="CI313" i="2"/>
  <c r="CA313" i="2"/>
  <c r="BS313" i="2"/>
  <c r="BK313" i="2"/>
  <c r="BA313" i="2"/>
  <c r="CP313" i="2"/>
  <c r="CH313" i="2"/>
  <c r="BZ313" i="2"/>
  <c r="BR313" i="2"/>
  <c r="BJ313" i="2"/>
  <c r="CE313" i="2"/>
  <c r="BO313" i="2"/>
  <c r="CD313" i="2"/>
  <c r="BN313" i="2"/>
  <c r="CM313" i="2"/>
  <c r="BG313" i="2"/>
  <c r="CL313" i="2"/>
  <c r="BF313" i="2"/>
  <c r="BW313" i="2"/>
  <c r="BV313" i="2"/>
  <c r="CS327" i="2"/>
  <c r="CO327" i="2"/>
  <c r="CK327" i="2"/>
  <c r="CG327" i="2"/>
  <c r="CC327" i="2"/>
  <c r="BY327" i="2"/>
  <c r="BU327" i="2"/>
  <c r="BQ327" i="2"/>
  <c r="BM327" i="2"/>
  <c r="BI327" i="2"/>
  <c r="BC327" i="2"/>
  <c r="AX327" i="2"/>
  <c r="CR327" i="2"/>
  <c r="CN327" i="2"/>
  <c r="CJ327" i="2"/>
  <c r="CF327" i="2"/>
  <c r="CB327" i="2"/>
  <c r="BX327" i="2"/>
  <c r="BT327" i="2"/>
  <c r="BP327" i="2"/>
  <c r="BL327" i="2"/>
  <c r="BH327" i="2"/>
  <c r="BB327" i="2"/>
  <c r="AW327" i="2"/>
  <c r="CQ327" i="2"/>
  <c r="CI327" i="2"/>
  <c r="CA327" i="2"/>
  <c r="BS327" i="2"/>
  <c r="BK327" i="2"/>
  <c r="BA327" i="2"/>
  <c r="CP327" i="2"/>
  <c r="CH327" i="2"/>
  <c r="BZ327" i="2"/>
  <c r="BR327" i="2"/>
  <c r="BJ327" i="2"/>
  <c r="CM327" i="2"/>
  <c r="BW327" i="2"/>
  <c r="BG327" i="2"/>
  <c r="CL327" i="2"/>
  <c r="BV327" i="2"/>
  <c r="BF327" i="2"/>
  <c r="BO327" i="2"/>
  <c r="BN327" i="2"/>
  <c r="CE327" i="2"/>
  <c r="CD327" i="2"/>
  <c r="CS331" i="2"/>
  <c r="CO331" i="2"/>
  <c r="CK331" i="2"/>
  <c r="CG331" i="2"/>
  <c r="CC331" i="2"/>
  <c r="BY331" i="2"/>
  <c r="BU331" i="2"/>
  <c r="BQ331" i="2"/>
  <c r="BM331" i="2"/>
  <c r="BI331" i="2"/>
  <c r="BC331" i="2"/>
  <c r="AX331" i="2"/>
  <c r="CR331" i="2"/>
  <c r="CN331" i="2"/>
  <c r="CJ331" i="2"/>
  <c r="CF331" i="2"/>
  <c r="CB331" i="2"/>
  <c r="BX331" i="2"/>
  <c r="BT331" i="2"/>
  <c r="BP331" i="2"/>
  <c r="BL331" i="2"/>
  <c r="BH331" i="2"/>
  <c r="BB331" i="2"/>
  <c r="AW331" i="2"/>
  <c r="CM331" i="2"/>
  <c r="CE331" i="2"/>
  <c r="BW331" i="2"/>
  <c r="BO331" i="2"/>
  <c r="BG331" i="2"/>
  <c r="CL331" i="2"/>
  <c r="CD331" i="2"/>
  <c r="BV331" i="2"/>
  <c r="BN331" i="2"/>
  <c r="BF331" i="2"/>
  <c r="CQ331" i="2"/>
  <c r="CA331" i="2"/>
  <c r="BK331" i="2"/>
  <c r="CP331" i="2"/>
  <c r="BZ331" i="2"/>
  <c r="BJ331" i="2"/>
  <c r="BS331" i="2"/>
  <c r="BR331" i="2"/>
  <c r="BA331" i="2"/>
  <c r="CI331" i="2"/>
  <c r="CH331" i="2"/>
  <c r="CP345" i="2"/>
  <c r="CL345" i="2"/>
  <c r="CH345" i="2"/>
  <c r="CD345" i="2"/>
  <c r="BZ345" i="2"/>
  <c r="BV345" i="2"/>
  <c r="BR345" i="2"/>
  <c r="BN345" i="2"/>
  <c r="BJ345" i="2"/>
  <c r="BF345" i="2"/>
  <c r="CS345" i="2"/>
  <c r="CN345" i="2"/>
  <c r="CI345" i="2"/>
  <c r="CC345" i="2"/>
  <c r="BX345" i="2"/>
  <c r="BS345" i="2"/>
  <c r="BM345" i="2"/>
  <c r="BH345" i="2"/>
  <c r="BA345" i="2"/>
  <c r="CR345" i="2"/>
  <c r="CM345" i="2"/>
  <c r="CG345" i="2"/>
  <c r="CB345" i="2"/>
  <c r="BW345" i="2"/>
  <c r="BQ345" i="2"/>
  <c r="BL345" i="2"/>
  <c r="BG345" i="2"/>
  <c r="AX345" i="2"/>
  <c r="CQ345" i="2"/>
  <c r="CF345" i="2"/>
  <c r="BU345" i="2"/>
  <c r="BK345" i="2"/>
  <c r="AW345" i="2"/>
  <c r="CO345" i="2"/>
  <c r="CE345" i="2"/>
  <c r="BT345" i="2"/>
  <c r="BI345" i="2"/>
  <c r="CA345" i="2"/>
  <c r="BC345" i="2"/>
  <c r="BY345" i="2"/>
  <c r="BB345" i="2"/>
  <c r="BP345" i="2"/>
  <c r="BO345" i="2"/>
  <c r="CK345" i="2"/>
  <c r="CJ345" i="2"/>
  <c r="CQ349" i="2"/>
  <c r="CM349" i="2"/>
  <c r="CI349" i="2"/>
  <c r="CE349" i="2"/>
  <c r="CA349" i="2"/>
  <c r="BW349" i="2"/>
  <c r="BS349" i="2"/>
  <c r="BO349" i="2"/>
  <c r="BK349" i="2"/>
  <c r="BG349" i="2"/>
  <c r="BA349" i="2"/>
  <c r="CP349" i="2"/>
  <c r="CL349" i="2"/>
  <c r="CH349" i="2"/>
  <c r="CD349" i="2"/>
  <c r="BZ349" i="2"/>
  <c r="BV349" i="2"/>
  <c r="BR349" i="2"/>
  <c r="BN349" i="2"/>
  <c r="BJ349" i="2"/>
  <c r="BF349" i="2"/>
  <c r="CO349" i="2"/>
  <c r="CG349" i="2"/>
  <c r="BY349" i="2"/>
  <c r="BQ349" i="2"/>
  <c r="BI349" i="2"/>
  <c r="AX349" i="2"/>
  <c r="CN349" i="2"/>
  <c r="CF349" i="2"/>
  <c r="BX349" i="2"/>
  <c r="BP349" i="2"/>
  <c r="BH349" i="2"/>
  <c r="AW349" i="2"/>
  <c r="CS349" i="2"/>
  <c r="CC349" i="2"/>
  <c r="BM349" i="2"/>
  <c r="CR349" i="2"/>
  <c r="CB349" i="2"/>
  <c r="BL349" i="2"/>
  <c r="BU349" i="2"/>
  <c r="BT349" i="2"/>
  <c r="BC349" i="2"/>
  <c r="BB349" i="2"/>
  <c r="CK349" i="2"/>
  <c r="CJ349" i="2"/>
  <c r="CF359" i="2"/>
  <c r="CQ359" i="2"/>
  <c r="CM359" i="2"/>
  <c r="CE359" i="2"/>
  <c r="CA359" i="2"/>
  <c r="BW359" i="2"/>
  <c r="CP359" i="2"/>
  <c r="CH359" i="2"/>
  <c r="BL359" i="2"/>
  <c r="BF359" i="2"/>
  <c r="BJ359" i="2"/>
  <c r="BC359" i="2"/>
  <c r="AW359" i="2"/>
  <c r="CS359" i="2"/>
  <c r="BY359" i="2"/>
  <c r="BN359" i="2"/>
  <c r="CR363" i="2"/>
  <c r="CN363" i="2"/>
  <c r="CJ363" i="2"/>
  <c r="CF363" i="2"/>
  <c r="CB363" i="2"/>
  <c r="BX363" i="2"/>
  <c r="BT363" i="2"/>
  <c r="BP363" i="2"/>
  <c r="BL363" i="2"/>
  <c r="BH363" i="2"/>
  <c r="BB363" i="2"/>
  <c r="AW363" i="2"/>
  <c r="CQ363" i="2"/>
  <c r="CM363" i="2"/>
  <c r="CI363" i="2"/>
  <c r="CE363" i="2"/>
  <c r="CA363" i="2"/>
  <c r="BW363" i="2"/>
  <c r="BS363" i="2"/>
  <c r="BO363" i="2"/>
  <c r="BK363" i="2"/>
  <c r="BG363" i="2"/>
  <c r="BA363" i="2"/>
  <c r="CL363" i="2"/>
  <c r="CD363" i="2"/>
  <c r="BV363" i="2"/>
  <c r="BN363" i="2"/>
  <c r="BF363" i="2"/>
  <c r="CS363" i="2"/>
  <c r="CK363" i="2"/>
  <c r="CC363" i="2"/>
  <c r="BU363" i="2"/>
  <c r="BM363" i="2"/>
  <c r="BC363" i="2"/>
  <c r="CH363" i="2"/>
  <c r="BR363" i="2"/>
  <c r="CG363" i="2"/>
  <c r="BQ363" i="2"/>
  <c r="AX363" i="2"/>
  <c r="BZ363" i="2"/>
  <c r="BY363" i="2"/>
  <c r="CP363" i="2"/>
  <c r="CO363" i="2"/>
  <c r="BJ363" i="2"/>
  <c r="BI363" i="2"/>
  <c r="CS112" i="2"/>
  <c r="CO112" i="2"/>
  <c r="CK112" i="2"/>
  <c r="CG112" i="2"/>
  <c r="CC112" i="2"/>
  <c r="BY112" i="2"/>
  <c r="BU112" i="2"/>
  <c r="BQ112" i="2"/>
  <c r="BM112" i="2"/>
  <c r="BI112" i="2"/>
  <c r="BC112" i="2"/>
  <c r="AX112" i="2"/>
  <c r="CR112" i="2"/>
  <c r="CN112" i="2"/>
  <c r="CJ112" i="2"/>
  <c r="CF112" i="2"/>
  <c r="CB112" i="2"/>
  <c r="BX112" i="2"/>
  <c r="BT112" i="2"/>
  <c r="BP112" i="2"/>
  <c r="BL112" i="2"/>
  <c r="BH112" i="2"/>
  <c r="BB112" i="2"/>
  <c r="AW112" i="2"/>
  <c r="CM112" i="2"/>
  <c r="CE112" i="2"/>
  <c r="BW112" i="2"/>
  <c r="BO112" i="2"/>
  <c r="BG112" i="2"/>
  <c r="CL112" i="2"/>
  <c r="CD112" i="2"/>
  <c r="BV112" i="2"/>
  <c r="BN112" i="2"/>
  <c r="BF112" i="2"/>
  <c r="CP112" i="2"/>
  <c r="BZ112" i="2"/>
  <c r="BJ112" i="2"/>
  <c r="CH112" i="2"/>
  <c r="CA112" i="2"/>
  <c r="CI112" i="2"/>
  <c r="BS112" i="2"/>
  <c r="BA112" i="2"/>
  <c r="BR112" i="2"/>
  <c r="CQ112" i="2"/>
  <c r="BK112" i="2"/>
  <c r="W112" i="2" s="1"/>
  <c r="CQ142" i="2"/>
  <c r="CM142" i="2"/>
  <c r="CI142" i="2"/>
  <c r="CE142" i="2"/>
  <c r="CA142" i="2"/>
  <c r="BW142" i="2"/>
  <c r="BS142" i="2"/>
  <c r="BO142" i="2"/>
  <c r="BK142" i="2"/>
  <c r="BG142" i="2"/>
  <c r="BA142" i="2"/>
  <c r="CP142" i="2"/>
  <c r="CL142" i="2"/>
  <c r="CH142" i="2"/>
  <c r="CD142" i="2"/>
  <c r="BZ142" i="2"/>
  <c r="BV142" i="2"/>
  <c r="BR142" i="2"/>
  <c r="BN142" i="2"/>
  <c r="BJ142" i="2"/>
  <c r="BF142" i="2"/>
  <c r="CS142" i="2"/>
  <c r="CK142" i="2"/>
  <c r="CC142" i="2"/>
  <c r="BU142" i="2"/>
  <c r="BM142" i="2"/>
  <c r="BC142" i="2"/>
  <c r="CG142" i="2"/>
  <c r="BQ142" i="2"/>
  <c r="AX142" i="2"/>
  <c r="CR142" i="2"/>
  <c r="CJ142" i="2"/>
  <c r="CB142" i="2"/>
  <c r="BT142" i="2"/>
  <c r="BL142" i="2"/>
  <c r="BB142" i="2"/>
  <c r="CO142" i="2"/>
  <c r="BY142" i="2"/>
  <c r="BI142" i="2"/>
  <c r="CN142" i="2"/>
  <c r="BH142" i="2"/>
  <c r="CF142" i="2"/>
  <c r="AW142" i="2"/>
  <c r="BX142" i="2"/>
  <c r="BP142" i="2"/>
  <c r="CP238" i="2"/>
  <c r="CS238" i="2"/>
  <c r="CO238" i="2"/>
  <c r="CK238" i="2"/>
  <c r="BM238" i="2"/>
  <c r="BI238" i="2"/>
  <c r="BX238" i="2"/>
  <c r="CJ238" i="2"/>
  <c r="BT238" i="2"/>
  <c r="CQ238" i="2"/>
  <c r="CA238" i="2"/>
  <c r="CQ37" i="2"/>
  <c r="CM37" i="2"/>
  <c r="CA37" i="2"/>
  <c r="BW37" i="2"/>
  <c r="BK37" i="2"/>
  <c r="BG37" i="2"/>
  <c r="CF37" i="2"/>
  <c r="BZ37" i="2"/>
  <c r="BJ37" i="2"/>
  <c r="BC37" i="2"/>
  <c r="BX37" i="2"/>
  <c r="BM37" i="2"/>
  <c r="CO37" i="2"/>
  <c r="BT37" i="2"/>
  <c r="BN37" i="2"/>
  <c r="CC37" i="2"/>
  <c r="BR37" i="2"/>
  <c r="CR37" i="2"/>
  <c r="CB37" i="2"/>
  <c r="BV37" i="2"/>
  <c r="CO39" i="2"/>
  <c r="CK39" i="2"/>
  <c r="BY39" i="2"/>
  <c r="BU39" i="2"/>
  <c r="BI39" i="2"/>
  <c r="BC39" i="2"/>
  <c r="CR39" i="2"/>
  <c r="CB39" i="2"/>
  <c r="BW39" i="2"/>
  <c r="BG39" i="2"/>
  <c r="BZ39" i="2"/>
  <c r="BO39" i="2"/>
  <c r="CN39" i="2"/>
  <c r="CQ39" i="2"/>
  <c r="CL39" i="2"/>
  <c r="BV39" i="2"/>
  <c r="BP39" i="2"/>
  <c r="AW39" i="2"/>
  <c r="CP39" i="2"/>
  <c r="BJ39" i="2"/>
  <c r="CI39" i="2"/>
  <c r="BS39" i="2"/>
  <c r="BH39" i="2"/>
  <c r="BA39" i="2"/>
  <c r="CP36" i="2"/>
  <c r="CL36" i="2"/>
  <c r="CH36" i="2"/>
  <c r="CD36" i="2"/>
  <c r="BZ36" i="2"/>
  <c r="BV36" i="2"/>
  <c r="BR36" i="2"/>
  <c r="BN36" i="2"/>
  <c r="BJ36" i="2"/>
  <c r="BF36" i="2"/>
  <c r="CR36" i="2"/>
  <c r="CM36" i="2"/>
  <c r="CG36" i="2"/>
  <c r="CB36" i="2"/>
  <c r="BW36" i="2"/>
  <c r="BQ36" i="2"/>
  <c r="BL36" i="2"/>
  <c r="BG36" i="2"/>
  <c r="AX36" i="2"/>
  <c r="CQ36" i="2"/>
  <c r="CF36" i="2"/>
  <c r="BU36" i="2"/>
  <c r="BK36" i="2"/>
  <c r="AW36" i="2"/>
  <c r="CO36" i="2"/>
  <c r="CE36" i="2"/>
  <c r="BT36" i="2"/>
  <c r="BI36" i="2"/>
  <c r="BB36" i="2"/>
  <c r="CK36" i="2"/>
  <c r="CA36" i="2"/>
  <c r="BP36" i="2"/>
  <c r="BC36" i="2"/>
  <c r="CJ36" i="2"/>
  <c r="BY36" i="2"/>
  <c r="BO36" i="2"/>
  <c r="CN36" i="2"/>
  <c r="BS36" i="2"/>
  <c r="CC36" i="2"/>
  <c r="BX36" i="2"/>
  <c r="CI36" i="2"/>
  <c r="BM36" i="2"/>
  <c r="BH36" i="2"/>
  <c r="CS36" i="2"/>
  <c r="BA36" i="2"/>
  <c r="CO35" i="2"/>
  <c r="CG35" i="2"/>
  <c r="BY35" i="2"/>
  <c r="BQ35" i="2"/>
  <c r="BI35" i="2"/>
  <c r="AX35" i="2"/>
  <c r="CI35" i="2"/>
  <c r="BX35" i="2"/>
  <c r="BN35" i="2"/>
  <c r="BA35" i="2"/>
  <c r="CB35" i="2"/>
  <c r="BL35" i="2"/>
  <c r="CQ35" i="2"/>
  <c r="BP35" i="2"/>
  <c r="BF35" i="2"/>
  <c r="CR35" i="2"/>
  <c r="CH35" i="2"/>
  <c r="BR35" i="2"/>
  <c r="BG35" i="2"/>
  <c r="CL35" i="2"/>
  <c r="CA35" i="2"/>
  <c r="BV35" i="2"/>
  <c r="BK35" i="2"/>
  <c r="AW35" i="2"/>
  <c r="BZ35" i="2"/>
  <c r="BB35" i="2"/>
  <c r="BO35" i="2"/>
  <c r="CP35" i="2"/>
  <c r="BT35" i="2"/>
  <c r="CJ35" i="2"/>
  <c r="CE35" i="2"/>
  <c r="BJ35" i="2"/>
  <c r="CR38" i="2"/>
  <c r="CN38" i="2"/>
  <c r="CB38" i="2"/>
  <c r="BX38" i="2"/>
  <c r="BL38" i="2"/>
  <c r="BH38" i="2"/>
  <c r="CD38" i="2"/>
  <c r="BY38" i="2"/>
  <c r="BI38" i="2"/>
  <c r="BA38" i="2"/>
  <c r="CG38" i="2"/>
  <c r="BQ38" i="2"/>
  <c r="CS38" i="2"/>
  <c r="CC38" i="2"/>
  <c r="BW38" i="2"/>
  <c r="BG38" i="2"/>
  <c r="CA38" i="2"/>
  <c r="BV38" i="2"/>
  <c r="BO38" i="2"/>
  <c r="BU38" i="2"/>
  <c r="CE38" i="2"/>
  <c r="CI12" i="2"/>
  <c r="CE12" i="2"/>
  <c r="BS12" i="2"/>
  <c r="BO12" i="2"/>
  <c r="BA12" i="2"/>
  <c r="CR12" i="2"/>
  <c r="CL12" i="2"/>
  <c r="CG12" i="2"/>
  <c r="CB12" i="2"/>
  <c r="BV12" i="2"/>
  <c r="BQ12" i="2"/>
  <c r="BL12" i="2"/>
  <c r="BF12" i="2"/>
  <c r="AX12" i="2"/>
  <c r="CN12" i="2"/>
  <c r="CF12" i="2"/>
  <c r="BY12" i="2"/>
  <c r="BR12" i="2"/>
  <c r="BJ12" i="2"/>
  <c r="BB12" i="2"/>
  <c r="CK12" i="2"/>
  <c r="CD12" i="2"/>
  <c r="BX12" i="2"/>
  <c r="BI12" i="2"/>
  <c r="CS12" i="2"/>
  <c r="BP12" i="2"/>
  <c r="CO12" i="2"/>
  <c r="CH12" i="2"/>
  <c r="BZ12" i="2"/>
  <c r="BT12" i="2"/>
  <c r="BM12" i="2"/>
  <c r="BC12" i="2"/>
  <c r="CJ12" i="2"/>
  <c r="BH12" i="2"/>
  <c r="CC12" i="2"/>
  <c r="AW12" i="2"/>
  <c r="BU12" i="2"/>
  <c r="CP12" i="2"/>
  <c r="BN12" i="2"/>
  <c r="CR30" i="2"/>
  <c r="CN30" i="2"/>
  <c r="CJ30" i="2"/>
  <c r="CF30" i="2"/>
  <c r="CB30" i="2"/>
  <c r="BX30" i="2"/>
  <c r="BT30" i="2"/>
  <c r="BP30" i="2"/>
  <c r="BL30" i="2"/>
  <c r="BH30" i="2"/>
  <c r="BB30" i="2"/>
  <c r="AW30" i="2"/>
  <c r="CP30" i="2"/>
  <c r="CK30" i="2"/>
  <c r="CE30" i="2"/>
  <c r="BZ30" i="2"/>
  <c r="BU30" i="2"/>
  <c r="BO30" i="2"/>
  <c r="BJ30" i="2"/>
  <c r="BC30" i="2"/>
  <c r="CO30" i="2"/>
  <c r="CH30" i="2"/>
  <c r="CA30" i="2"/>
  <c r="BS30" i="2"/>
  <c r="BM30" i="2"/>
  <c r="BF30" i="2"/>
  <c r="CG30" i="2"/>
  <c r="BY30" i="2"/>
  <c r="BK30" i="2"/>
  <c r="BA30" i="2"/>
  <c r="CM30" i="2"/>
  <c r="BR30" i="2"/>
  <c r="CS30" i="2"/>
  <c r="CD30" i="2"/>
  <c r="BQ30" i="2"/>
  <c r="CI30" i="2"/>
  <c r="BV30" i="2"/>
  <c r="BG30" i="2"/>
  <c r="M117" i="7"/>
  <c r="BW30" i="2"/>
  <c r="CQ30" i="2"/>
  <c r="BN30" i="2"/>
  <c r="BI30" i="2"/>
  <c r="CL30" i="2"/>
  <c r="CC30" i="2"/>
  <c r="AX30" i="2"/>
  <c r="CQ20" i="2"/>
  <c r="CM20" i="2"/>
  <c r="CI20" i="2"/>
  <c r="CE20" i="2"/>
  <c r="CA20" i="2"/>
  <c r="BW20" i="2"/>
  <c r="BS20" i="2"/>
  <c r="BO20" i="2"/>
  <c r="BK20" i="2"/>
  <c r="BG20" i="2"/>
  <c r="BA20" i="2"/>
  <c r="CS20" i="2"/>
  <c r="CN20" i="2"/>
  <c r="CH20" i="2"/>
  <c r="CC20" i="2"/>
  <c r="BX20" i="2"/>
  <c r="BR20" i="2"/>
  <c r="BM20" i="2"/>
  <c r="BH20" i="2"/>
  <c r="K32" i="7"/>
  <c r="CR20" i="2"/>
  <c r="CK20" i="2"/>
  <c r="CD20" i="2"/>
  <c r="BV20" i="2"/>
  <c r="BP20" i="2"/>
  <c r="BI20" i="2"/>
  <c r="AX20" i="2"/>
  <c r="CP20" i="2"/>
  <c r="CB20" i="2"/>
  <c r="BU20" i="2"/>
  <c r="BN20" i="2"/>
  <c r="AW20" i="2"/>
  <c r="CO20" i="2"/>
  <c r="BT20" i="2"/>
  <c r="CJ20" i="2"/>
  <c r="BF20" i="2"/>
  <c r="BZ20" i="2"/>
  <c r="BC20" i="2"/>
  <c r="CL20" i="2"/>
  <c r="CF20" i="2"/>
  <c r="BY20" i="2"/>
  <c r="BQ20" i="2"/>
  <c r="BJ20" i="2"/>
  <c r="M32" i="7"/>
  <c r="BB20" i="2"/>
  <c r="CG20" i="2"/>
  <c r="BL20" i="2"/>
  <c r="CS31" i="2"/>
  <c r="CO31" i="2"/>
  <c r="CK31" i="2"/>
  <c r="CG31" i="2"/>
  <c r="CC31" i="2"/>
  <c r="BY31" i="2"/>
  <c r="BU31" i="2"/>
  <c r="BQ31" i="2"/>
  <c r="BM31" i="2"/>
  <c r="BI31" i="2"/>
  <c r="BC31" i="2"/>
  <c r="AX31" i="2"/>
  <c r="CN31" i="2"/>
  <c r="CI31" i="2"/>
  <c r="CD31" i="2"/>
  <c r="BX31" i="2"/>
  <c r="BS31" i="2"/>
  <c r="BN31" i="2"/>
  <c r="BH31" i="2"/>
  <c r="BA31" i="2"/>
  <c r="CP31" i="2"/>
  <c r="CH31" i="2"/>
  <c r="CA31" i="2"/>
  <c r="BT31" i="2"/>
  <c r="BL31" i="2"/>
  <c r="BF31" i="2"/>
  <c r="CM31" i="2"/>
  <c r="BZ31" i="2"/>
  <c r="BR31" i="2"/>
  <c r="BK31" i="2"/>
  <c r="BB31" i="2"/>
  <c r="CF31" i="2"/>
  <c r="CR31" i="2"/>
  <c r="CE31" i="2"/>
  <c r="BP31" i="2"/>
  <c r="CJ31" i="2"/>
  <c r="BV31" i="2"/>
  <c r="BG31" i="2"/>
  <c r="CL31" i="2"/>
  <c r="BJ31" i="2"/>
  <c r="CB31" i="2"/>
  <c r="AW31" i="2"/>
  <c r="BW31" i="2"/>
  <c r="CQ31" i="2"/>
  <c r="BO31" i="2"/>
  <c r="CR21" i="2"/>
  <c r="CN21" i="2"/>
  <c r="CJ21" i="2"/>
  <c r="CF21" i="2"/>
  <c r="CB21" i="2"/>
  <c r="BX21" i="2"/>
  <c r="BT21" i="2"/>
  <c r="BP21" i="2"/>
  <c r="BL21" i="2"/>
  <c r="BH21" i="2"/>
  <c r="BB21" i="2"/>
  <c r="AW21" i="2"/>
  <c r="CQ21" i="2"/>
  <c r="CL21" i="2"/>
  <c r="CG21" i="2"/>
  <c r="CA21" i="2"/>
  <c r="BV21" i="2"/>
  <c r="BQ21" i="2"/>
  <c r="BK21" i="2"/>
  <c r="BF21" i="2"/>
  <c r="AX21" i="2"/>
  <c r="CS21" i="2"/>
  <c r="CK21" i="2"/>
  <c r="CD21" i="2"/>
  <c r="BW21" i="2"/>
  <c r="BO21" i="2"/>
  <c r="BI21" i="2"/>
  <c r="CP21" i="2"/>
  <c r="CI21" i="2"/>
  <c r="CC21" i="2"/>
  <c r="BN21" i="2"/>
  <c r="BG21" i="2"/>
  <c r="W21" i="2" s="1"/>
  <c r="BZ21" i="2"/>
  <c r="BS21" i="2"/>
  <c r="BU21" i="2"/>
  <c r="CO21" i="2"/>
  <c r="BM21" i="2"/>
  <c r="CM21" i="2"/>
  <c r="CE21" i="2"/>
  <c r="BY21" i="2"/>
  <c r="BR21" i="2"/>
  <c r="BJ21" i="2"/>
  <c r="BA21" i="2"/>
  <c r="CH21" i="2"/>
  <c r="BC21" i="2"/>
  <c r="CS24" i="2"/>
  <c r="CO24" i="2"/>
  <c r="CK24" i="2"/>
  <c r="CG24" i="2"/>
  <c r="CC24" i="2"/>
  <c r="BY24" i="2"/>
  <c r="BU24" i="2"/>
  <c r="BQ24" i="2"/>
  <c r="BM24" i="2"/>
  <c r="BI24" i="2"/>
  <c r="BC24" i="2"/>
  <c r="AX24" i="2"/>
  <c r="CR24" i="2"/>
  <c r="CM24" i="2"/>
  <c r="CH24" i="2"/>
  <c r="CB24" i="2"/>
  <c r="BW24" i="2"/>
  <c r="BR24" i="2"/>
  <c r="BL24" i="2"/>
  <c r="BG24" i="2"/>
  <c r="CL24" i="2"/>
  <c r="CE24" i="2"/>
  <c r="BX24" i="2"/>
  <c r="BP24" i="2"/>
  <c r="BJ24" i="2"/>
  <c r="BA24" i="2"/>
  <c r="CN24" i="2"/>
  <c r="CF24" i="2"/>
  <c r="BZ24" i="2"/>
  <c r="BS24" i="2"/>
  <c r="BK24" i="2"/>
  <c r="BB24" i="2"/>
  <c r="CJ24" i="2"/>
  <c r="BV24" i="2"/>
  <c r="BH24" i="2"/>
  <c r="BT24" i="2"/>
  <c r="BF24" i="2"/>
  <c r="CD24" i="2"/>
  <c r="AW24" i="2"/>
  <c r="CI24" i="2"/>
  <c r="CQ24" i="2"/>
  <c r="CP24" i="2"/>
  <c r="CA24" i="2"/>
  <c r="BN24" i="2"/>
  <c r="BO24" i="2"/>
  <c r="CP32" i="2"/>
  <c r="CL32" i="2"/>
  <c r="CH32" i="2"/>
  <c r="BR32" i="2"/>
  <c r="BN32" i="2"/>
  <c r="BJ32" i="2"/>
  <c r="CG32" i="2"/>
  <c r="CB32" i="2"/>
  <c r="BW32" i="2"/>
  <c r="BL32" i="2"/>
  <c r="BG32" i="2"/>
  <c r="AX32" i="2"/>
  <c r="CO32" i="2"/>
  <c r="CI32" i="2"/>
  <c r="CA32" i="2"/>
  <c r="BM32" i="2"/>
  <c r="BC32" i="2"/>
  <c r="BS32" i="2"/>
  <c r="BK32" i="2"/>
  <c r="BB32" i="2"/>
  <c r="BY32" i="2"/>
  <c r="CQ32" i="2"/>
  <c r="CS32" i="2"/>
  <c r="BP32" i="2"/>
  <c r="BA32" i="2"/>
  <c r="BX32" i="2"/>
  <c r="BH32" i="2"/>
  <c r="CE32" i="2"/>
  <c r="BI32" i="2"/>
  <c r="CK32" i="2"/>
  <c r="BZ15" i="2"/>
  <c r="CC15" i="2"/>
  <c r="BU15" i="2"/>
  <c r="N30" i="7"/>
  <c r="EK30" i="7"/>
  <c r="N28" i="7"/>
  <c r="EK28" i="7"/>
  <c r="CR23" i="2"/>
  <c r="CN23" i="2"/>
  <c r="CJ23" i="2"/>
  <c r="CF23" i="2"/>
  <c r="CB23" i="2"/>
  <c r="BX23" i="2"/>
  <c r="BT23" i="2"/>
  <c r="BP23" i="2"/>
  <c r="BL23" i="2"/>
  <c r="BH23" i="2"/>
  <c r="BB23" i="2"/>
  <c r="AW23" i="2"/>
  <c r="CO23" i="2"/>
  <c r="CI23" i="2"/>
  <c r="CD23" i="2"/>
  <c r="BY23" i="2"/>
  <c r="BS23" i="2"/>
  <c r="BN23" i="2"/>
  <c r="BI23" i="2"/>
  <c r="BA23" i="2"/>
  <c r="CS23" i="2"/>
  <c r="CL23" i="2"/>
  <c r="CE23" i="2"/>
  <c r="BW23" i="2"/>
  <c r="BQ23" i="2"/>
  <c r="BJ23" i="2"/>
  <c r="CM23" i="2"/>
  <c r="CG23" i="2"/>
  <c r="BZ23" i="2"/>
  <c r="BR23" i="2"/>
  <c r="BK23" i="2"/>
  <c r="BC23" i="2"/>
  <c r="CK23" i="2"/>
  <c r="BV23" i="2"/>
  <c r="BG23" i="2"/>
  <c r="CH23" i="2"/>
  <c r="BU23" i="2"/>
  <c r="CC23" i="2"/>
  <c r="AX23" i="2"/>
  <c r="BF23" i="2"/>
  <c r="BO23" i="2"/>
  <c r="CP23" i="2"/>
  <c r="CA23" i="2"/>
  <c r="BM23" i="2"/>
  <c r="CQ23" i="2"/>
  <c r="CS14" i="2"/>
  <c r="CO14" i="2"/>
  <c r="CK14" i="2"/>
  <c r="CG14" i="2"/>
  <c r="CC14" i="2"/>
  <c r="BY14" i="2"/>
  <c r="BU14" i="2"/>
  <c r="BQ14" i="2"/>
  <c r="BM14" i="2"/>
  <c r="BI14" i="2"/>
  <c r="BC14" i="2"/>
  <c r="AX14" i="2"/>
  <c r="CN14" i="2"/>
  <c r="CI14" i="2"/>
  <c r="CD14" i="2"/>
  <c r="BX14" i="2"/>
  <c r="BS14" i="2"/>
  <c r="BN14" i="2"/>
  <c r="BH14" i="2"/>
  <c r="BA14" i="2"/>
  <c r="CM14" i="2"/>
  <c r="CF14" i="2"/>
  <c r="BZ14" i="2"/>
  <c r="BR14" i="2"/>
  <c r="BK14" i="2"/>
  <c r="BB14" i="2"/>
  <c r="CL14" i="2"/>
  <c r="CE14" i="2"/>
  <c r="BP14" i="2"/>
  <c r="BJ14" i="2"/>
  <c r="CR14" i="2"/>
  <c r="BW14" i="2"/>
  <c r="CP14" i="2"/>
  <c r="CH14" i="2"/>
  <c r="CA14" i="2"/>
  <c r="BT14" i="2"/>
  <c r="BL14" i="2"/>
  <c r="BF14" i="2"/>
  <c r="CJ14" i="2"/>
  <c r="BG14" i="2"/>
  <c r="CB14" i="2"/>
  <c r="AW14" i="2"/>
  <c r="BV14" i="2"/>
  <c r="CQ14" i="2"/>
  <c r="BO14" i="2"/>
  <c r="CR17" i="2"/>
  <c r="CN17" i="2"/>
  <c r="CJ17" i="2"/>
  <c r="CF17" i="2"/>
  <c r="CB17" i="2"/>
  <c r="BX17" i="2"/>
  <c r="BT17" i="2"/>
  <c r="BP17" i="2"/>
  <c r="BL17" i="2"/>
  <c r="BH17" i="2"/>
  <c r="BB17" i="2"/>
  <c r="AW17" i="2"/>
  <c r="CO17" i="2"/>
  <c r="CI17" i="2"/>
  <c r="CD17" i="2"/>
  <c r="BY17" i="2"/>
  <c r="BS17" i="2"/>
  <c r="BN17" i="2"/>
  <c r="BI17" i="2"/>
  <c r="BA17" i="2"/>
  <c r="CM17" i="2"/>
  <c r="CG17" i="2"/>
  <c r="BZ17" i="2"/>
  <c r="BR17" i="2"/>
  <c r="BK17" i="2"/>
  <c r="BC17" i="2"/>
  <c r="CS17" i="2"/>
  <c r="CE17" i="2"/>
  <c r="BW17" i="2"/>
  <c r="BJ17" i="2"/>
  <c r="CK17" i="2"/>
  <c r="BO17" i="2"/>
  <c r="AX17" i="2"/>
  <c r="CL17" i="2"/>
  <c r="BQ17" i="2"/>
  <c r="CC17" i="2"/>
  <c r="BG17" i="2"/>
  <c r="CP17" i="2"/>
  <c r="CH17" i="2"/>
  <c r="CA17" i="2"/>
  <c r="BU17" i="2"/>
  <c r="BM17" i="2"/>
  <c r="BF17" i="2"/>
  <c r="CQ17" i="2"/>
  <c r="BV17" i="2"/>
  <c r="BS29" i="2"/>
  <c r="BO29" i="2"/>
  <c r="BG29" i="2"/>
  <c r="BA29" i="2"/>
  <c r="BV29" i="2"/>
  <c r="BQ29" i="2"/>
  <c r="BF29" i="2"/>
  <c r="AX29" i="2"/>
  <c r="BZ29" i="2"/>
  <c r="BT29" i="2"/>
  <c r="BC29" i="2"/>
  <c r="BI29" i="2"/>
  <c r="AW29" i="2"/>
  <c r="CN29" i="2"/>
  <c r="CP29" i="2"/>
  <c r="BX29" i="2"/>
  <c r="BP29" i="2"/>
  <c r="BY29" i="2"/>
  <c r="BH29" i="2"/>
  <c r="BN29" i="2"/>
  <c r="CQ33" i="2"/>
  <c r="CM33" i="2"/>
  <c r="CI33" i="2"/>
  <c r="CE33" i="2"/>
  <c r="CA33" i="2"/>
  <c r="BW33" i="2"/>
  <c r="BS33" i="2"/>
  <c r="BO33" i="2"/>
  <c r="BK33" i="2"/>
  <c r="BG33" i="2"/>
  <c r="BA33" i="2"/>
  <c r="CP33" i="2"/>
  <c r="CK33" i="2"/>
  <c r="CF33" i="2"/>
  <c r="BZ33" i="2"/>
  <c r="BU33" i="2"/>
  <c r="BP33" i="2"/>
  <c r="BJ33" i="2"/>
  <c r="BC33" i="2"/>
  <c r="AW33" i="2"/>
  <c r="CO33" i="2"/>
  <c r="CH33" i="2"/>
  <c r="CB33" i="2"/>
  <c r="BT33" i="2"/>
  <c r="BM33" i="2"/>
  <c r="BF33" i="2"/>
  <c r="CG33" i="2"/>
  <c r="BY33" i="2"/>
  <c r="BR33" i="2"/>
  <c r="BL33" i="2"/>
  <c r="BB33" i="2"/>
  <c r="CN33" i="2"/>
  <c r="CR33" i="2"/>
  <c r="CJ33" i="2"/>
  <c r="CC33" i="2"/>
  <c r="BV33" i="2"/>
  <c r="BN33" i="2"/>
  <c r="BH33" i="2"/>
  <c r="AX33" i="2"/>
  <c r="CD33" i="2"/>
  <c r="CL33" i="2"/>
  <c r="BI33" i="2"/>
  <c r="BQ33" i="2"/>
  <c r="BX33" i="2"/>
  <c r="CS33" i="2"/>
  <c r="BQ18" i="2"/>
  <c r="K30" i="7"/>
  <c r="CS28" i="2"/>
  <c r="CO28" i="2"/>
  <c r="CK28" i="2"/>
  <c r="CG28" i="2"/>
  <c r="CC28" i="2"/>
  <c r="BY28" i="2"/>
  <c r="BU28" i="2"/>
  <c r="BQ28" i="2"/>
  <c r="BM28" i="2"/>
  <c r="BI28" i="2"/>
  <c r="BC28" i="2"/>
  <c r="AX28" i="2"/>
  <c r="CN28" i="2"/>
  <c r="CI28" i="2"/>
  <c r="CD28" i="2"/>
  <c r="BX28" i="2"/>
  <c r="BS28" i="2"/>
  <c r="BN28" i="2"/>
  <c r="BH28" i="2"/>
  <c r="BA28" i="2"/>
  <c r="CM28" i="2"/>
  <c r="CF28" i="2"/>
  <c r="BZ28" i="2"/>
  <c r="BR28" i="2"/>
  <c r="BK28" i="2"/>
  <c r="BB28" i="2"/>
  <c r="CP28" i="2"/>
  <c r="CH28" i="2"/>
  <c r="CA28" i="2"/>
  <c r="BT28" i="2"/>
  <c r="BL28" i="2"/>
  <c r="BF28" i="2"/>
  <c r="CQ28" i="2"/>
  <c r="CB28" i="2"/>
  <c r="BO28" i="2"/>
  <c r="AW28" i="2"/>
  <c r="CL28" i="2"/>
  <c r="BW28" i="2"/>
  <c r="BG28" i="2"/>
  <c r="BJ28" i="2"/>
  <c r="BV28" i="2"/>
  <c r="CR28" i="2"/>
  <c r="CE28" i="2"/>
  <c r="BP28" i="2"/>
  <c r="CJ28" i="2"/>
  <c r="CS10" i="2"/>
  <c r="CO10" i="2"/>
  <c r="CK10" i="2"/>
  <c r="CG10" i="2"/>
  <c r="CC10" i="2"/>
  <c r="BY10" i="2"/>
  <c r="BU10" i="2"/>
  <c r="BQ10" i="2"/>
  <c r="BM10" i="2"/>
  <c r="BI10" i="2"/>
  <c r="BC10" i="2"/>
  <c r="AX10" i="2"/>
  <c r="CQ10" i="2"/>
  <c r="CL10" i="2"/>
  <c r="CF10" i="2"/>
  <c r="CA10" i="2"/>
  <c r="BV10" i="2"/>
  <c r="BP10" i="2"/>
  <c r="BK10" i="2"/>
  <c r="BF10" i="2"/>
  <c r="AW10" i="2"/>
  <c r="CR10" i="2"/>
  <c r="CJ10" i="2"/>
  <c r="CD10" i="2"/>
  <c r="BW10" i="2"/>
  <c r="BO10" i="2"/>
  <c r="BH10" i="2"/>
  <c r="CP10" i="2"/>
  <c r="CB10" i="2"/>
  <c r="BT10" i="2"/>
  <c r="BN10" i="2"/>
  <c r="BG10" i="2"/>
  <c r="CI10" i="2"/>
  <c r="CM10" i="2"/>
  <c r="CE10" i="2"/>
  <c r="BX10" i="2"/>
  <c r="BR10" i="2"/>
  <c r="BJ10" i="2"/>
  <c r="M22" i="7"/>
  <c r="BA10" i="2"/>
  <c r="CN10" i="2"/>
  <c r="BL10" i="2"/>
  <c r="CH10" i="2"/>
  <c r="BB10" i="2"/>
  <c r="BZ10" i="2"/>
  <c r="BS10" i="2"/>
  <c r="CJ13" i="2"/>
  <c r="CO13" i="2"/>
  <c r="CQ13" i="2"/>
  <c r="M25" i="7"/>
  <c r="GB25" i="7" s="1"/>
  <c r="CQ16" i="2"/>
  <c r="CM16" i="2"/>
  <c r="CI16" i="2"/>
  <c r="CE16" i="2"/>
  <c r="CA16" i="2"/>
  <c r="BW16" i="2"/>
  <c r="BS16" i="2"/>
  <c r="BO16" i="2"/>
  <c r="BK16" i="2"/>
  <c r="BG16" i="2"/>
  <c r="BA16" i="2"/>
  <c r="CP16" i="2"/>
  <c r="CK16" i="2"/>
  <c r="CF16" i="2"/>
  <c r="BZ16" i="2"/>
  <c r="BU16" i="2"/>
  <c r="BP16" i="2"/>
  <c r="BJ16" i="2"/>
  <c r="BC16" i="2"/>
  <c r="AW16" i="2"/>
  <c r="CN16" i="2"/>
  <c r="CG16" i="2"/>
  <c r="BY16" i="2"/>
  <c r="BR16" i="2"/>
  <c r="BL16" i="2"/>
  <c r="BB16" i="2"/>
  <c r="CL16" i="2"/>
  <c r="CD16" i="2"/>
  <c r="BX16" i="2"/>
  <c r="BI16" i="2"/>
  <c r="CC16" i="2"/>
  <c r="BV16" i="2"/>
  <c r="AX16" i="2"/>
  <c r="CS16" i="2"/>
  <c r="BQ16" i="2"/>
  <c r="CR16" i="2"/>
  <c r="BN16" i="2"/>
  <c r="CO16" i="2"/>
  <c r="CH16" i="2"/>
  <c r="CB16" i="2"/>
  <c r="BT16" i="2"/>
  <c r="BM16" i="2"/>
  <c r="BF16" i="2"/>
  <c r="CJ16" i="2"/>
  <c r="BH16" i="2"/>
  <c r="CQ22" i="2"/>
  <c r="CM22" i="2"/>
  <c r="CI22" i="2"/>
  <c r="CA22" i="2"/>
  <c r="BW22" i="2"/>
  <c r="BS22" i="2"/>
  <c r="BO22" i="2"/>
  <c r="BK22" i="2"/>
  <c r="CP22" i="2"/>
  <c r="CF22" i="2"/>
  <c r="BZ22" i="2"/>
  <c r="BU22" i="2"/>
  <c r="BP22" i="2"/>
  <c r="BJ22" i="2"/>
  <c r="CS22" i="2"/>
  <c r="CL22" i="2"/>
  <c r="CD22" i="2"/>
  <c r="BX22" i="2"/>
  <c r="BQ22" i="2"/>
  <c r="CN22" i="2"/>
  <c r="BY22" i="2"/>
  <c r="BR22" i="2"/>
  <c r="BL22" i="2"/>
  <c r="BB22" i="2"/>
  <c r="CJ22" i="2"/>
  <c r="BV22" i="2"/>
  <c r="BH22" i="2"/>
  <c r="BT22" i="2"/>
  <c r="BF22" i="2"/>
  <c r="CR22" i="2"/>
  <c r="CC22" i="2"/>
  <c r="CB22" i="2"/>
  <c r="BM22" i="2"/>
  <c r="N29" i="7"/>
  <c r="EK29" i="7"/>
  <c r="N26" i="7"/>
  <c r="EK26" i="7"/>
  <c r="M21" i="7"/>
  <c r="BX9" i="2"/>
  <c r="N27" i="7"/>
  <c r="EK27" i="7"/>
  <c r="CP8" i="2"/>
  <c r="CL8" i="2"/>
  <c r="CH8" i="2"/>
  <c r="CD8" i="2"/>
  <c r="BZ8" i="2"/>
  <c r="BV8" i="2"/>
  <c r="BR8" i="2"/>
  <c r="BN8" i="2"/>
  <c r="BJ8" i="2"/>
  <c r="BF8" i="2"/>
  <c r="CC8" i="2"/>
  <c r="BQ8" i="2"/>
  <c r="BI8" i="2"/>
  <c r="AX8" i="2"/>
  <c r="CR8" i="2"/>
  <c r="CJ8" i="2"/>
  <c r="CF8" i="2"/>
  <c r="CB8" i="2"/>
  <c r="BT8" i="2"/>
  <c r="BL8" i="2"/>
  <c r="AW8" i="2"/>
  <c r="CQ8" i="2"/>
  <c r="CI8" i="2"/>
  <c r="CA8" i="2"/>
  <c r="BS8" i="2"/>
  <c r="BK8" i="2"/>
  <c r="BG8" i="2"/>
  <c r="CS8" i="2"/>
  <c r="CO8" i="2"/>
  <c r="CK8" i="2"/>
  <c r="CG8" i="2"/>
  <c r="BY8" i="2"/>
  <c r="BU8" i="2"/>
  <c r="BM8" i="2"/>
  <c r="BC8" i="2"/>
  <c r="CN8" i="2"/>
  <c r="BX8" i="2"/>
  <c r="BP8" i="2"/>
  <c r="BH8" i="2"/>
  <c r="BB8" i="2"/>
  <c r="CM8" i="2"/>
  <c r="CE8" i="2"/>
  <c r="BW8" i="2"/>
  <c r="BO8" i="2"/>
  <c r="BA8" i="2"/>
  <c r="EB47" i="7"/>
  <c r="DR47" i="7"/>
  <c r="DO47" i="7"/>
  <c r="DL47" i="7"/>
  <c r="DB47" i="7"/>
  <c r="CY47" i="7"/>
  <c r="CV47" i="7"/>
  <c r="DQ47" i="7"/>
  <c r="DA47" i="7"/>
  <c r="EE54" i="7"/>
  <c r="EA54" i="7"/>
  <c r="DW54" i="7"/>
  <c r="DS54" i="7"/>
  <c r="DO54" i="7"/>
  <c r="DK54" i="7"/>
  <c r="DG54" i="7"/>
  <c r="DC54" i="7"/>
  <c r="CY54" i="7"/>
  <c r="CU54" i="7"/>
  <c r="EE47" i="7"/>
  <c r="DZ47" i="7"/>
  <c r="DW47" i="7"/>
  <c r="DT47" i="7"/>
  <c r="DG47" i="7"/>
  <c r="N24" i="7"/>
  <c r="EK24" i="7"/>
  <c r="DY47" i="7"/>
  <c r="CS47" i="7"/>
  <c r="DY54" i="7"/>
  <c r="DQ54" i="7"/>
  <c r="DI54" i="7"/>
  <c r="DA54" i="7"/>
  <c r="CS54" i="7"/>
  <c r="ED47" i="7"/>
  <c r="DX47" i="7"/>
  <c r="DK47" i="7"/>
  <c r="CU47" i="7"/>
  <c r="N23" i="7"/>
  <c r="EK23" i="7"/>
  <c r="DU47" i="7"/>
  <c r="DE47" i="7"/>
  <c r="EB54" i="7"/>
  <c r="DX54" i="7"/>
  <c r="DP54" i="7"/>
  <c r="DH54" i="7"/>
  <c r="CZ54" i="7"/>
  <c r="N38" i="7"/>
  <c r="BJ38" i="7" s="1"/>
  <c r="DV47" i="7"/>
  <c r="DS47" i="7"/>
  <c r="DP47" i="7"/>
  <c r="DF47" i="7"/>
  <c r="DC47" i="7"/>
  <c r="CZ47" i="7"/>
  <c r="N25" i="7"/>
  <c r="EK25" i="7"/>
  <c r="EC47" i="7"/>
  <c r="DM47" i="7"/>
  <c r="CW47" i="7"/>
  <c r="ED54" i="7"/>
  <c r="ED43" i="7" s="1"/>
  <c r="DZ54" i="7"/>
  <c r="DV54" i="7"/>
  <c r="DR54" i="7"/>
  <c r="DN54" i="7"/>
  <c r="DJ54" i="7"/>
  <c r="DF54" i="7"/>
  <c r="DB54" i="7"/>
  <c r="CX54" i="7"/>
  <c r="CT54" i="7"/>
  <c r="EF47" i="7"/>
  <c r="DJ47" i="7"/>
  <c r="DD47" i="7"/>
  <c r="CT47" i="7"/>
  <c r="DI47" i="7"/>
  <c r="EC54" i="7"/>
  <c r="DU54" i="7"/>
  <c r="DM54" i="7"/>
  <c r="DE54" i="7"/>
  <c r="CW54" i="7"/>
  <c r="EA47" i="7"/>
  <c r="DN47" i="7"/>
  <c r="DH47" i="7"/>
  <c r="CX47" i="7"/>
  <c r="EF54" i="7"/>
  <c r="EF43" i="7" s="1"/>
  <c r="BC24" i="7" s="1"/>
  <c r="DT54" i="7"/>
  <c r="DL54" i="7"/>
  <c r="DD54" i="7"/>
  <c r="CV54" i="7"/>
  <c r="N20" i="7"/>
  <c r="EK20" i="7"/>
  <c r="N21" i="7"/>
  <c r="EK21" i="7"/>
  <c r="N22" i="7"/>
  <c r="EK22" i="7"/>
  <c r="I26" i="7"/>
  <c r="I28" i="7"/>
  <c r="BJ28" i="7" s="1"/>
  <c r="J26" i="7"/>
  <c r="I27" i="7"/>
  <c r="I23" i="7"/>
  <c r="I21" i="7"/>
  <c r="M24" i="7"/>
  <c r="GA24" i="7" s="1"/>
  <c r="M100" i="7"/>
  <c r="M120" i="7"/>
  <c r="GP120" i="7" s="1"/>
  <c r="M35" i="7"/>
  <c r="M103" i="7"/>
  <c r="CX42" i="7"/>
  <c r="M81" i="7"/>
  <c r="M102" i="7"/>
  <c r="GQ102" i="7" s="1"/>
  <c r="M107" i="7"/>
  <c r="M118" i="7"/>
  <c r="M114" i="7"/>
  <c r="GD114" i="7" s="1"/>
  <c r="M104" i="7"/>
  <c r="M108" i="7"/>
  <c r="M99" i="7"/>
  <c r="M91" i="7"/>
  <c r="GV91" i="7" s="1"/>
  <c r="M113" i="7"/>
  <c r="GO113" i="7" s="1"/>
  <c r="M95" i="7"/>
  <c r="M92" i="7"/>
  <c r="GJ92" i="7" s="1"/>
  <c r="M101" i="7"/>
  <c r="CT42" i="7"/>
  <c r="DB42" i="7"/>
  <c r="EA42" i="7"/>
  <c r="DF42" i="7"/>
  <c r="DA42" i="7"/>
  <c r="CS42" i="7"/>
  <c r="CU42" i="7"/>
  <c r="DR42" i="7"/>
  <c r="DZ42" i="7"/>
  <c r="CY42" i="7"/>
  <c r="DM42" i="7"/>
  <c r="DG42" i="7"/>
  <c r="DX42" i="7"/>
  <c r="EE42" i="7"/>
  <c r="S7" i="2"/>
  <c r="DL42" i="7"/>
  <c r="EB42" i="7"/>
  <c r="DT42" i="7"/>
  <c r="EC42" i="7"/>
  <c r="DV42" i="7"/>
  <c r="U7" i="2"/>
  <c r="J19" i="7"/>
  <c r="K101" i="7"/>
  <c r="EV101" i="7" s="1"/>
  <c r="DH42" i="7"/>
  <c r="DS42" i="7"/>
  <c r="CV42" i="7"/>
  <c r="DW42" i="7"/>
  <c r="DY42" i="7"/>
  <c r="CZ42" i="7"/>
  <c r="ED42" i="7"/>
  <c r="EF42" i="7"/>
  <c r="DQ42" i="7"/>
  <c r="DN42" i="7"/>
  <c r="DO42" i="7"/>
  <c r="DE42" i="7"/>
  <c r="DU42" i="7"/>
  <c r="DK42" i="7"/>
  <c r="CW42" i="7"/>
  <c r="DC42" i="7"/>
  <c r="DP42" i="7"/>
  <c r="DJ42" i="7"/>
  <c r="S27" i="2"/>
  <c r="CD27" i="2" s="1"/>
  <c r="U27" i="2"/>
  <c r="J119" i="7"/>
  <c r="ED58" i="7"/>
  <c r="DV58" i="7"/>
  <c r="DR58" i="7"/>
  <c r="DN58" i="7"/>
  <c r="DF58" i="7"/>
  <c r="DB58" i="7"/>
  <c r="CX58" i="7"/>
  <c r="N119" i="7"/>
  <c r="EE58" i="7"/>
  <c r="DY58" i="7"/>
  <c r="DO58" i="7"/>
  <c r="DL58" i="7"/>
  <c r="CY58" i="7"/>
  <c r="CV58" i="7"/>
  <c r="CS58" i="7"/>
  <c r="EF58" i="7"/>
  <c r="EC58" i="7"/>
  <c r="EC43" i="7" s="1"/>
  <c r="DS58" i="7"/>
  <c r="DM58" i="7"/>
  <c r="DC58" i="7"/>
  <c r="CZ58" i="7"/>
  <c r="ED51" i="7"/>
  <c r="EB51" i="7"/>
  <c r="DZ51" i="7"/>
  <c r="DV51" i="7"/>
  <c r="DT51" i="7"/>
  <c r="DR51" i="7"/>
  <c r="DN51" i="7"/>
  <c r="DL51" i="7"/>
  <c r="DJ51" i="7"/>
  <c r="DF51" i="7"/>
  <c r="DD51" i="7"/>
  <c r="DB51" i="7"/>
  <c r="CX51" i="7"/>
  <c r="CV51" i="7"/>
  <c r="CT51" i="7"/>
  <c r="DW58" i="7"/>
  <c r="DT58" i="7"/>
  <c r="DG58" i="7"/>
  <c r="DD58" i="7"/>
  <c r="DA58" i="7"/>
  <c r="EK38" i="7"/>
  <c r="K92" i="7"/>
  <c r="K108" i="7"/>
  <c r="T7" i="2"/>
  <c r="I19" i="7"/>
  <c r="K110" i="7"/>
  <c r="L118" i="7"/>
  <c r="FN118" i="7" s="1"/>
  <c r="K118" i="7"/>
  <c r="FG118" i="7" s="1"/>
  <c r="DU58" i="7"/>
  <c r="DH58" i="7"/>
  <c r="CU58" i="7"/>
  <c r="EC51" i="7"/>
  <c r="DU51" i="7"/>
  <c r="DM51" i="7"/>
  <c r="DE51" i="7"/>
  <c r="CW51" i="7"/>
  <c r="EA58" i="7"/>
  <c r="DI51" i="7"/>
  <c r="CS51" i="7"/>
  <c r="DE58" i="7"/>
  <c r="DS51" i="7"/>
  <c r="DC51" i="7"/>
  <c r="CU51" i="7"/>
  <c r="DX58" i="7"/>
  <c r="DK58" i="7"/>
  <c r="EE51" i="7"/>
  <c r="DW51" i="7"/>
  <c r="DO51" i="7"/>
  <c r="DG51" i="7"/>
  <c r="CY51" i="7"/>
  <c r="T27" i="2"/>
  <c r="DY51" i="7"/>
  <c r="DQ51" i="7"/>
  <c r="DA51" i="7"/>
  <c r="EA51" i="7"/>
  <c r="DK51" i="7"/>
  <c r="DK41" i="7" s="1"/>
  <c r="BD47" i="7"/>
  <c r="K26" i="7"/>
  <c r="FC26" i="7" s="1"/>
  <c r="N87" i="7"/>
  <c r="EK87" i="7"/>
  <c r="CK41" i="2"/>
  <c r="BU41" i="2"/>
  <c r="BC41" i="2"/>
  <c r="CR41" i="2"/>
  <c r="CB41" i="2"/>
  <c r="BL41" i="2"/>
  <c r="BZ41" i="2"/>
  <c r="BN41" i="2"/>
  <c r="CA41" i="2"/>
  <c r="CM41" i="2"/>
  <c r="BG41" i="2"/>
  <c r="CG41" i="2"/>
  <c r="BQ41" i="2"/>
  <c r="AX41" i="2"/>
  <c r="CN41" i="2"/>
  <c r="BX41" i="2"/>
  <c r="BH41" i="2"/>
  <c r="BR41" i="2"/>
  <c r="BS41" i="2"/>
  <c r="CE41" i="2"/>
  <c r="CL41" i="2"/>
  <c r="CI41" i="2"/>
  <c r="BY41" i="2"/>
  <c r="CF41" i="2"/>
  <c r="AW41" i="2"/>
  <c r="CH41" i="2"/>
  <c r="CD41" i="2"/>
  <c r="CS41" i="2"/>
  <c r="BM41" i="2"/>
  <c r="BT41" i="2"/>
  <c r="BJ41" i="2"/>
  <c r="BW41" i="2"/>
  <c r="BV41" i="2"/>
  <c r="BI41" i="2"/>
  <c r="BP41" i="2"/>
  <c r="BO41" i="2"/>
  <c r="BB41" i="2"/>
  <c r="CO41" i="2"/>
  <c r="BF41" i="2"/>
  <c r="CC41" i="2"/>
  <c r="CP41" i="2"/>
  <c r="BK41" i="2"/>
  <c r="CQ41" i="2"/>
  <c r="CJ41" i="2"/>
  <c r="N94" i="7"/>
  <c r="EK94" i="7"/>
  <c r="CR48" i="2"/>
  <c r="CB48" i="2"/>
  <c r="BL48" i="2"/>
  <c r="CI48" i="2"/>
  <c r="BS48" i="2"/>
  <c r="BA48" i="2"/>
  <c r="CO48" i="2"/>
  <c r="BI48" i="2"/>
  <c r="BV48" i="2"/>
  <c r="BU48" i="2"/>
  <c r="BJ48" i="2"/>
  <c r="CN48" i="2"/>
  <c r="BX48" i="2"/>
  <c r="BH48" i="2"/>
  <c r="CE48" i="2"/>
  <c r="BO48" i="2"/>
  <c r="CG48" i="2"/>
  <c r="AX48" i="2"/>
  <c r="CK48" i="2"/>
  <c r="CP48" i="2"/>
  <c r="BN48" i="2"/>
  <c r="BC48" i="2"/>
  <c r="CF48" i="2"/>
  <c r="AW48" i="2"/>
  <c r="CM48" i="2"/>
  <c r="BG48" i="2"/>
  <c r="BR48" i="2"/>
  <c r="CH48" i="2"/>
  <c r="BT48" i="2"/>
  <c r="CA48" i="2"/>
  <c r="BY48" i="2"/>
  <c r="BM48" i="2"/>
  <c r="CL48" i="2"/>
  <c r="CS48" i="2"/>
  <c r="CC48" i="2"/>
  <c r="CJ48" i="2"/>
  <c r="CQ48" i="2"/>
  <c r="BZ48" i="2"/>
  <c r="BK48" i="2"/>
  <c r="BF48" i="2"/>
  <c r="BB48" i="2"/>
  <c r="BW48" i="2"/>
  <c r="BQ48" i="2"/>
  <c r="CD48" i="2"/>
  <c r="CP50" i="2"/>
  <c r="BZ50" i="2"/>
  <c r="BJ50" i="2"/>
  <c r="CG50" i="2"/>
  <c r="BQ50" i="2"/>
  <c r="AX50" i="2"/>
  <c r="CI50" i="2"/>
  <c r="BA50" i="2"/>
  <c r="CM50" i="2"/>
  <c r="BB50" i="2"/>
  <c r="BX50" i="2"/>
  <c r="BO50" i="2"/>
  <c r="BL50" i="2"/>
  <c r="N96" i="7"/>
  <c r="EK96" i="7"/>
  <c r="CL50" i="2"/>
  <c r="BV50" i="2"/>
  <c r="BF50" i="2"/>
  <c r="CS50" i="2"/>
  <c r="CC50" i="2"/>
  <c r="BM50" i="2"/>
  <c r="CA50" i="2"/>
  <c r="BW50" i="2"/>
  <c r="CR50" i="2"/>
  <c r="BP50" i="2"/>
  <c r="BR50" i="2"/>
  <c r="BY50" i="2"/>
  <c r="BS50" i="2"/>
  <c r="BG50" i="2"/>
  <c r="CN50" i="2"/>
  <c r="BN50" i="2"/>
  <c r="BU50" i="2"/>
  <c r="BK50" i="2"/>
  <c r="CF50" i="2"/>
  <c r="CE50" i="2"/>
  <c r="CH50" i="2"/>
  <c r="CO50" i="2"/>
  <c r="CB50" i="2"/>
  <c r="CD50" i="2"/>
  <c r="CK50" i="2"/>
  <c r="CQ50" i="2"/>
  <c r="BT50" i="2"/>
  <c r="CJ50" i="2"/>
  <c r="BC50" i="2"/>
  <c r="AW50" i="2"/>
  <c r="BH50" i="2"/>
  <c r="N98" i="7"/>
  <c r="EK98" i="7"/>
  <c r="CJ52" i="2"/>
  <c r="BT52" i="2"/>
  <c r="BB52" i="2"/>
  <c r="CQ52" i="2"/>
  <c r="CA52" i="2"/>
  <c r="BK52" i="2"/>
  <c r="CC52" i="2"/>
  <c r="BY52" i="2"/>
  <c r="CL52" i="2"/>
  <c r="CP52" i="2"/>
  <c r="BJ52" i="2"/>
  <c r="CF52" i="2"/>
  <c r="BP52" i="2"/>
  <c r="AW52" i="2"/>
  <c r="CM52" i="2"/>
  <c r="BW52" i="2"/>
  <c r="BG52" i="2"/>
  <c r="BU52" i="2"/>
  <c r="BI52" i="2"/>
  <c r="BV52" i="2"/>
  <c r="CH52" i="2"/>
  <c r="CG52" i="2"/>
  <c r="CD52" i="2"/>
  <c r="CB52" i="2"/>
  <c r="CI52" i="2"/>
  <c r="BA52" i="2"/>
  <c r="CS52" i="2"/>
  <c r="BF52" i="2"/>
  <c r="BN52" i="2"/>
  <c r="BX52" i="2"/>
  <c r="CE52" i="2"/>
  <c r="CK52" i="2"/>
  <c r="CO52" i="2"/>
  <c r="BH52" i="2"/>
  <c r="BO52" i="2"/>
  <c r="BC52" i="2"/>
  <c r="BR52" i="2"/>
  <c r="CN52" i="2"/>
  <c r="AX52" i="2"/>
  <c r="CR52" i="2"/>
  <c r="BQ52" i="2"/>
  <c r="BL52" i="2"/>
  <c r="BM52" i="2"/>
  <c r="N105" i="7"/>
  <c r="EK105" i="7"/>
  <c r="CM59" i="2"/>
  <c r="BW59" i="2"/>
  <c r="BG59" i="2"/>
  <c r="CD59" i="2"/>
  <c r="BN59" i="2"/>
  <c r="CB59" i="2"/>
  <c r="BP59" i="2"/>
  <c r="CC59" i="2"/>
  <c r="CO59" i="2"/>
  <c r="BI59" i="2"/>
  <c r="CI59" i="2"/>
  <c r="BS59" i="2"/>
  <c r="BA59" i="2"/>
  <c r="CP59" i="2"/>
  <c r="BZ59" i="2"/>
  <c r="BJ59" i="2"/>
  <c r="BT59" i="2"/>
  <c r="AW59" i="2"/>
  <c r="BU59" i="2"/>
  <c r="CG59" i="2"/>
  <c r="AX59" i="2"/>
  <c r="CN59" i="2"/>
  <c r="BO59" i="2"/>
  <c r="BV59" i="2"/>
  <c r="BL59" i="2"/>
  <c r="BY59" i="2"/>
  <c r="BX59" i="2"/>
  <c r="CQ59" i="2"/>
  <c r="BK59" i="2"/>
  <c r="BR59" i="2"/>
  <c r="BB59" i="2"/>
  <c r="CS59" i="2"/>
  <c r="BQ59" i="2"/>
  <c r="BH59" i="2"/>
  <c r="CA59" i="2"/>
  <c r="CH59" i="2"/>
  <c r="CJ59" i="2"/>
  <c r="BM59" i="2"/>
  <c r="CF59" i="2"/>
  <c r="CE59" i="2"/>
  <c r="CR59" i="2"/>
  <c r="CK59" i="2"/>
  <c r="BC59" i="2"/>
  <c r="CL59" i="2"/>
  <c r="N106" i="7"/>
  <c r="EK106" i="7"/>
  <c r="CN60" i="2"/>
  <c r="BX60" i="2"/>
  <c r="BH60" i="2"/>
  <c r="CE60" i="2"/>
  <c r="BO60" i="2"/>
  <c r="CK60" i="2"/>
  <c r="BC60" i="2"/>
  <c r="CG60" i="2"/>
  <c r="CD60" i="2"/>
  <c r="CP60" i="2"/>
  <c r="BJ60" i="2"/>
  <c r="CJ60" i="2"/>
  <c r="BT60" i="2"/>
  <c r="BB60" i="2"/>
  <c r="CQ60" i="2"/>
  <c r="CA60" i="2"/>
  <c r="BK60" i="2"/>
  <c r="CC60" i="2"/>
  <c r="BQ60" i="2"/>
  <c r="BV60" i="2"/>
  <c r="CH60" i="2"/>
  <c r="CO60" i="2"/>
  <c r="CB60" i="2"/>
  <c r="CI60" i="2"/>
  <c r="BA60" i="2"/>
  <c r="CS60" i="2"/>
  <c r="BN60" i="2"/>
  <c r="BP60" i="2"/>
  <c r="BW60" i="2"/>
  <c r="BU60" i="2"/>
  <c r="AX60" i="2"/>
  <c r="BZ60" i="2"/>
  <c r="BY60" i="2"/>
  <c r="AW60" i="2"/>
  <c r="BG60" i="2"/>
  <c r="CF60" i="2"/>
  <c r="CM60" i="2"/>
  <c r="BF60" i="2"/>
  <c r="CL60" i="2"/>
  <c r="BS60" i="2"/>
  <c r="BR60" i="2"/>
  <c r="BL60" i="2"/>
  <c r="CR60" i="2"/>
  <c r="BI60" i="2"/>
  <c r="BM60" i="2"/>
  <c r="CF72" i="2"/>
  <c r="BP72" i="2"/>
  <c r="AW72" i="2"/>
  <c r="CM72" i="2"/>
  <c r="BW72" i="2"/>
  <c r="BG72" i="2"/>
  <c r="BQ72" i="2"/>
  <c r="BV72" i="2"/>
  <c r="BU72" i="2"/>
  <c r="BZ72" i="2"/>
  <c r="CR72" i="2"/>
  <c r="CB72" i="2"/>
  <c r="BL72" i="2"/>
  <c r="CI72" i="2"/>
  <c r="BS72" i="2"/>
  <c r="BA72" i="2"/>
  <c r="CO72" i="2"/>
  <c r="BI72" i="2"/>
  <c r="BN72" i="2"/>
  <c r="BC72" i="2"/>
  <c r="BJ72" i="2"/>
  <c r="CJ72" i="2"/>
  <c r="BB72" i="2"/>
  <c r="CQ72" i="2"/>
  <c r="BK72" i="2"/>
  <c r="BR72" i="2"/>
  <c r="CP72" i="2"/>
  <c r="BX72" i="2"/>
  <c r="CE72" i="2"/>
  <c r="CG72" i="2"/>
  <c r="CK72" i="2"/>
  <c r="CL72" i="2"/>
  <c r="CS72" i="2"/>
  <c r="BH72" i="2"/>
  <c r="BO72" i="2"/>
  <c r="AX72" i="2"/>
  <c r="BF72" i="2"/>
  <c r="CN72" i="2"/>
  <c r="CH72" i="2"/>
  <c r="BM72" i="2"/>
  <c r="CC72" i="2"/>
  <c r="CA72" i="2"/>
  <c r="CD72" i="2"/>
  <c r="BI50" i="2"/>
  <c r="BP48" i="2"/>
  <c r="K112" i="7"/>
  <c r="ER112" i="7" s="1"/>
  <c r="K104" i="7"/>
  <c r="K79" i="7"/>
  <c r="ER79" i="7" s="1"/>
  <c r="K22" i="7"/>
  <c r="K91" i="7"/>
  <c r="K25" i="7"/>
  <c r="K34" i="7"/>
  <c r="K21" i="7"/>
  <c r="ET21" i="7" s="1"/>
  <c r="K103" i="7"/>
  <c r="K93" i="7"/>
  <c r="EP93" i="7" s="1"/>
  <c r="N19" i="7"/>
  <c r="EK19" i="7"/>
  <c r="K114" i="7"/>
  <c r="K99" i="7"/>
  <c r="EW99" i="7" s="1"/>
  <c r="K36" i="7"/>
  <c r="EP36" i="7" s="1"/>
  <c r="K109" i="7"/>
  <c r="EY109" i="7" s="1"/>
  <c r="K100" i="7"/>
  <c r="FC100" i="7" s="1"/>
  <c r="K107" i="7"/>
  <c r="EZ107" i="7" s="1"/>
  <c r="K113" i="7"/>
  <c r="K102" i="7"/>
  <c r="ER102" i="7" s="1"/>
  <c r="K28" i="7"/>
  <c r="FC28" i="7" s="1"/>
  <c r="K95" i="7"/>
  <c r="K82" i="7"/>
  <c r="EM82" i="7" s="1"/>
  <c r="BZ52" i="2"/>
  <c r="BY72" i="2"/>
  <c r="K29" i="7"/>
  <c r="EP29" i="7" s="1"/>
  <c r="K78" i="7"/>
  <c r="K81" i="7"/>
  <c r="M112" i="7"/>
  <c r="GV112" i="7" s="1"/>
  <c r="N86" i="7"/>
  <c r="EK86" i="7"/>
  <c r="CF40" i="2"/>
  <c r="BP40" i="2"/>
  <c r="AW40" i="2"/>
  <c r="CM40" i="2"/>
  <c r="BW40" i="2"/>
  <c r="BG40" i="2"/>
  <c r="BQ40" i="2"/>
  <c r="BJ40" i="2"/>
  <c r="CD40" i="2"/>
  <c r="CC40" i="2"/>
  <c r="CH40" i="2"/>
  <c r="CR40" i="2"/>
  <c r="CB40" i="2"/>
  <c r="BL40" i="2"/>
  <c r="CI40" i="2"/>
  <c r="BS40" i="2"/>
  <c r="BA40" i="2"/>
  <c r="CO40" i="2"/>
  <c r="BI40" i="2"/>
  <c r="BV40" i="2"/>
  <c r="BU40" i="2"/>
  <c r="BR40" i="2"/>
  <c r="BX40" i="2"/>
  <c r="CE40" i="2"/>
  <c r="CG40" i="2"/>
  <c r="CK40" i="2"/>
  <c r="BT40" i="2"/>
  <c r="CA40" i="2"/>
  <c r="BY40" i="2"/>
  <c r="BM40" i="2"/>
  <c r="CL40" i="2"/>
  <c r="CS40" i="2"/>
  <c r="BH40" i="2"/>
  <c r="BO40" i="2"/>
  <c r="AX40" i="2"/>
  <c r="BN40" i="2"/>
  <c r="BB40" i="2"/>
  <c r="BK40" i="2"/>
  <c r="BF40" i="2"/>
  <c r="CJ40" i="2"/>
  <c r="CQ40" i="2"/>
  <c r="BZ40" i="2"/>
  <c r="CP40" i="2"/>
  <c r="CN40" i="2"/>
  <c r="BC40" i="2"/>
  <c r="CJ80" i="2"/>
  <c r="BT80" i="2"/>
  <c r="BB80" i="2"/>
  <c r="CQ80" i="2"/>
  <c r="CA80" i="2"/>
  <c r="BK80" i="2"/>
  <c r="BY80" i="2"/>
  <c r="BM80" i="2"/>
  <c r="BJ80" i="2"/>
  <c r="CD80" i="2"/>
  <c r="CC80" i="2"/>
  <c r="CP80" i="2"/>
  <c r="CF80" i="2"/>
  <c r="BP80" i="2"/>
  <c r="AW80" i="2"/>
  <c r="CM80" i="2"/>
  <c r="BW80" i="2"/>
  <c r="BG80" i="2"/>
  <c r="BQ80" i="2"/>
  <c r="BV80" i="2"/>
  <c r="BU80" i="2"/>
  <c r="BZ80" i="2"/>
  <c r="BX80" i="2"/>
  <c r="CE80" i="2"/>
  <c r="CG80" i="2"/>
  <c r="CK80" i="2"/>
  <c r="CL80" i="2"/>
  <c r="CS80" i="2"/>
  <c r="CN80" i="2"/>
  <c r="BH80" i="2"/>
  <c r="BO80" i="2"/>
  <c r="AX80" i="2"/>
  <c r="CH80" i="2"/>
  <c r="BF80" i="2"/>
  <c r="CR80" i="2"/>
  <c r="BC80" i="2"/>
  <c r="BS80" i="2"/>
  <c r="BI80" i="2"/>
  <c r="CB80" i="2"/>
  <c r="CI80" i="2"/>
  <c r="CO80" i="2"/>
  <c r="BR80" i="2"/>
  <c r="BL80" i="2"/>
  <c r="BN80" i="2"/>
  <c r="CR88" i="2"/>
  <c r="CB88" i="2"/>
  <c r="BL88" i="2"/>
  <c r="CK88" i="2"/>
  <c r="BO88" i="2"/>
  <c r="CD88" i="2"/>
  <c r="BI88" i="2"/>
  <c r="CN88" i="2"/>
  <c r="BX88" i="2"/>
  <c r="BH88" i="2"/>
  <c r="CE88" i="2"/>
  <c r="BJ88" i="2"/>
  <c r="BY88" i="2"/>
  <c r="BA88" i="2"/>
  <c r="CQ88" i="2"/>
  <c r="CJ88" i="2"/>
  <c r="BB88" i="2"/>
  <c r="BC88" i="2"/>
  <c r="CO88" i="2"/>
  <c r="AX88" i="2"/>
  <c r="CA88" i="2"/>
  <c r="BW88" i="2"/>
  <c r="CC88" i="2"/>
  <c r="CF88" i="2"/>
  <c r="CP88" i="2"/>
  <c r="AW88" i="2"/>
  <c r="CI88" i="2"/>
  <c r="CG88" i="2"/>
  <c r="BQ88" i="2"/>
  <c r="BR88" i="2"/>
  <c r="BT88" i="2"/>
  <c r="CL88" i="2"/>
  <c r="BZ88" i="2"/>
  <c r="BS88" i="2"/>
  <c r="BV88" i="2"/>
  <c r="BG88" i="2"/>
  <c r="CH88" i="2"/>
  <c r="BU88" i="2"/>
  <c r="BK88" i="2"/>
  <c r="CS88" i="2"/>
  <c r="BF88" i="2"/>
  <c r="BN88" i="2"/>
  <c r="BM88" i="2"/>
  <c r="CG104" i="2"/>
  <c r="BQ104" i="2"/>
  <c r="AX104" i="2"/>
  <c r="CN104" i="2"/>
  <c r="BX104" i="2"/>
  <c r="BH104" i="2"/>
  <c r="BO104" i="2"/>
  <c r="BV104" i="2"/>
  <c r="BS104" i="2"/>
  <c r="BK104" i="2"/>
  <c r="BJ104" i="2"/>
  <c r="CS104" i="2"/>
  <c r="CC104" i="2"/>
  <c r="BM104" i="2"/>
  <c r="CJ104" i="2"/>
  <c r="BT104" i="2"/>
  <c r="BB104" i="2"/>
  <c r="CM104" i="2"/>
  <c r="BG104" i="2"/>
  <c r="BN104" i="2"/>
  <c r="CO104" i="2"/>
  <c r="BI104" i="2"/>
  <c r="BP104" i="2"/>
  <c r="BF104" i="2"/>
  <c r="BZ104" i="2"/>
  <c r="CK104" i="2"/>
  <c r="BC104" i="2"/>
  <c r="CR104" i="2"/>
  <c r="BL104" i="2"/>
  <c r="CP104" i="2"/>
  <c r="CD104" i="2"/>
  <c r="CA104" i="2"/>
  <c r="BU104" i="2"/>
  <c r="CB104" i="2"/>
  <c r="BW104" i="2"/>
  <c r="BR104" i="2"/>
  <c r="BA104" i="2"/>
  <c r="AW104" i="2"/>
  <c r="CQ104" i="2"/>
  <c r="BY104" i="2"/>
  <c r="CE104" i="2"/>
  <c r="CI104" i="2"/>
  <c r="CL104" i="2"/>
  <c r="BF59" i="2"/>
  <c r="M105" i="7"/>
  <c r="BA41" i="2"/>
  <c r="K20" i="7"/>
  <c r="BA80" i="2"/>
  <c r="BS52" i="2"/>
  <c r="CF104" i="2"/>
  <c r="BT72" i="2"/>
  <c r="M20" i="7"/>
  <c r="M34" i="7"/>
  <c r="GM34" i="7" s="1"/>
  <c r="M121" i="7"/>
  <c r="HK121" i="7" s="1"/>
  <c r="M29" i="7"/>
  <c r="M26" i="7"/>
  <c r="GT26" i="7" s="1"/>
  <c r="K35" i="7"/>
  <c r="M33" i="7"/>
  <c r="GA33" i="7" s="1"/>
  <c r="M110" i="7"/>
  <c r="K33" i="7"/>
  <c r="K24" i="7"/>
  <c r="EN24" i="7" s="1"/>
  <c r="K90" i="7"/>
  <c r="M90" i="7"/>
  <c r="M93" i="7"/>
  <c r="GB93" i="7" s="1"/>
  <c r="M28" i="7"/>
  <c r="FZ28" i="7" s="1"/>
  <c r="M30" i="7"/>
  <c r="GM30" i="7" s="1"/>
  <c r="M79" i="7"/>
  <c r="GL79" i="7" s="1"/>
  <c r="M78" i="7"/>
  <c r="M36" i="7"/>
  <c r="GO36" i="7" s="1"/>
  <c r="N83" i="7"/>
  <c r="EK83" i="7"/>
  <c r="CI37" i="2"/>
  <c r="BS37" i="2"/>
  <c r="BA37" i="2"/>
  <c r="CP37" i="2"/>
  <c r="BU37" i="2"/>
  <c r="AW37" i="2"/>
  <c r="CS37" i="2"/>
  <c r="CD37" i="2"/>
  <c r="BI37" i="2"/>
  <c r="BH37" i="2"/>
  <c r="CG37" i="2"/>
  <c r="AX37" i="2"/>
  <c r="BF37" i="2"/>
  <c r="BQ37" i="2"/>
  <c r="CE37" i="2"/>
  <c r="BO37" i="2"/>
  <c r="CK37" i="2"/>
  <c r="BP37" i="2"/>
  <c r="CJ37" i="2"/>
  <c r="CH37" i="2"/>
  <c r="BY37" i="2"/>
  <c r="BB37" i="2"/>
  <c r="CN37" i="2"/>
  <c r="BL37" i="2"/>
  <c r="CL37" i="2"/>
  <c r="N84" i="7"/>
  <c r="EK84" i="7"/>
  <c r="CJ38" i="2"/>
  <c r="BT38" i="2"/>
  <c r="BB38" i="2"/>
  <c r="CO38" i="2"/>
  <c r="BS38" i="2"/>
  <c r="BF38" i="2"/>
  <c r="CM38" i="2"/>
  <c r="BR38" i="2"/>
  <c r="BK38" i="2"/>
  <c r="BZ38" i="2"/>
  <c r="BJ38" i="2"/>
  <c r="CF38" i="2"/>
  <c r="BP38" i="2"/>
  <c r="AW38" i="2"/>
  <c r="CI38" i="2"/>
  <c r="BN38" i="2"/>
  <c r="CQ38" i="2"/>
  <c r="CH38" i="2"/>
  <c r="BM38" i="2"/>
  <c r="CL38" i="2"/>
  <c r="AX38" i="2"/>
  <c r="BC38" i="2"/>
  <c r="CP38" i="2"/>
  <c r="CK38" i="2"/>
  <c r="N85" i="7"/>
  <c r="EK85" i="7"/>
  <c r="CG39" i="2"/>
  <c r="BQ39" i="2"/>
  <c r="AX39" i="2"/>
  <c r="CM39" i="2"/>
  <c r="BR39" i="2"/>
  <c r="BB39" i="2"/>
  <c r="CD39" i="2"/>
  <c r="CF39" i="2"/>
  <c r="BK39" i="2"/>
  <c r="CE39" i="2"/>
  <c r="BN39" i="2"/>
  <c r="CS39" i="2"/>
  <c r="CC39" i="2"/>
  <c r="BM39" i="2"/>
  <c r="CH39" i="2"/>
  <c r="BL39" i="2"/>
  <c r="CJ39" i="2"/>
  <c r="BX39" i="2"/>
  <c r="CA39" i="2"/>
  <c r="BF39" i="2"/>
  <c r="BT39" i="2"/>
  <c r="N88" i="7"/>
  <c r="EK88" i="7"/>
  <c r="CH42" i="2"/>
  <c r="BR42" i="2"/>
  <c r="CO42" i="2"/>
  <c r="BY42" i="2"/>
  <c r="BI42" i="2"/>
  <c r="BS42" i="2"/>
  <c r="BT42" i="2"/>
  <c r="CF42" i="2"/>
  <c r="AW42" i="2"/>
  <c r="CE42" i="2"/>
  <c r="CD42" i="2"/>
  <c r="BN42" i="2"/>
  <c r="CK42" i="2"/>
  <c r="BU42" i="2"/>
  <c r="BC42" i="2"/>
  <c r="CQ42" i="2"/>
  <c r="BK42" i="2"/>
  <c r="BB42" i="2"/>
  <c r="BX42" i="2"/>
  <c r="BW42" i="2"/>
  <c r="CJ42" i="2"/>
  <c r="CP42" i="2"/>
  <c r="BJ42" i="2"/>
  <c r="BQ42" i="2"/>
  <c r="BA42" i="2"/>
  <c r="CR42" i="2"/>
  <c r="BP42" i="2"/>
  <c r="BG42" i="2"/>
  <c r="CL42" i="2"/>
  <c r="BF42" i="2"/>
  <c r="CS42" i="2"/>
  <c r="BM42" i="2"/>
  <c r="CB42" i="2"/>
  <c r="BH42" i="2"/>
  <c r="BZ42" i="2"/>
  <c r="CG42" i="2"/>
  <c r="CI42" i="2"/>
  <c r="BL42" i="2"/>
  <c r="BV42" i="2"/>
  <c r="CC42" i="2"/>
  <c r="CA42" i="2"/>
  <c r="CN42" i="2"/>
  <c r="CE51" i="2"/>
  <c r="BO51" i="2"/>
  <c r="CL51" i="2"/>
  <c r="BV51" i="2"/>
  <c r="BF51" i="2"/>
  <c r="CR51" i="2"/>
  <c r="BL51" i="2"/>
  <c r="BU51" i="2"/>
  <c r="CG51" i="2"/>
  <c r="AX51" i="2"/>
  <c r="CF51" i="2"/>
  <c r="CK51" i="2"/>
  <c r="CQ51" i="2"/>
  <c r="CA51" i="2"/>
  <c r="BK51" i="2"/>
  <c r="CH51" i="2"/>
  <c r="BR51" i="2"/>
  <c r="CJ51" i="2"/>
  <c r="BB51" i="2"/>
  <c r="CN51" i="2"/>
  <c r="BC51" i="2"/>
  <c r="BY51" i="2"/>
  <c r="BP51" i="2"/>
  <c r="BM51" i="2"/>
  <c r="N97" i="7"/>
  <c r="EK97" i="7"/>
  <c r="BS51" i="2"/>
  <c r="BZ51" i="2"/>
  <c r="BT51" i="2"/>
  <c r="BH51" i="2"/>
  <c r="CO51" i="2"/>
  <c r="CM51" i="2"/>
  <c r="BG51" i="2"/>
  <c r="BN51" i="2"/>
  <c r="CS51" i="2"/>
  <c r="BQ51" i="2"/>
  <c r="AW51" i="2"/>
  <c r="CI51" i="2"/>
  <c r="CP51" i="2"/>
  <c r="CC51" i="2"/>
  <c r="BW51" i="2"/>
  <c r="CD51" i="2"/>
  <c r="CB51" i="2"/>
  <c r="BJ51" i="2"/>
  <c r="BI51" i="2"/>
  <c r="N111" i="7"/>
  <c r="EK111" i="7"/>
  <c r="CK65" i="2"/>
  <c r="BU65" i="2"/>
  <c r="BC65" i="2"/>
  <c r="CR65" i="2"/>
  <c r="CB65" i="2"/>
  <c r="BL65" i="2"/>
  <c r="BZ65" i="2"/>
  <c r="BN65" i="2"/>
  <c r="CA65" i="2"/>
  <c r="CM65" i="2"/>
  <c r="BG65" i="2"/>
  <c r="M111" i="7"/>
  <c r="GA111" i="7" s="1"/>
  <c r="CG65" i="2"/>
  <c r="BQ65" i="2"/>
  <c r="AX65" i="2"/>
  <c r="CN65" i="2"/>
  <c r="BX65" i="2"/>
  <c r="BH65" i="2"/>
  <c r="BR65" i="2"/>
  <c r="BK65" i="2"/>
  <c r="CE65" i="2"/>
  <c r="CD65" i="2"/>
  <c r="CI65" i="2"/>
  <c r="BY65" i="2"/>
  <c r="CF65" i="2"/>
  <c r="AW65" i="2"/>
  <c r="CH65" i="2"/>
  <c r="CL65" i="2"/>
  <c r="BA65" i="2"/>
  <c r="CS65" i="2"/>
  <c r="BM65" i="2"/>
  <c r="BT65" i="2"/>
  <c r="BJ65" i="2"/>
  <c r="BW65" i="2"/>
  <c r="BV65" i="2"/>
  <c r="N115" i="7"/>
  <c r="EK115" i="7"/>
  <c r="CK69" i="2"/>
  <c r="BU69" i="2"/>
  <c r="BC69" i="2"/>
  <c r="CR69" i="2"/>
  <c r="CB69" i="2"/>
  <c r="BL69" i="2"/>
  <c r="BV69" i="2"/>
  <c r="BG69" i="2"/>
  <c r="CI69" i="2"/>
  <c r="BA69" i="2"/>
  <c r="CP69" i="2"/>
  <c r="CG69" i="2"/>
  <c r="BQ69" i="2"/>
  <c r="AX69" i="2"/>
  <c r="CN69" i="2"/>
  <c r="BX69" i="2"/>
  <c r="BH69" i="2"/>
  <c r="K115" i="7"/>
  <c r="EM115" i="7" s="1"/>
  <c r="BN69" i="2"/>
  <c r="CA69" i="2"/>
  <c r="BZ69" i="2"/>
  <c r="CE69" i="2"/>
  <c r="BY69" i="2"/>
  <c r="CF69" i="2"/>
  <c r="AW69" i="2"/>
  <c r="CD69" i="2"/>
  <c r="BR69" i="2"/>
  <c r="CQ69" i="2"/>
  <c r="CS69" i="2"/>
  <c r="BM69" i="2"/>
  <c r="BT69" i="2"/>
  <c r="BF69" i="2"/>
  <c r="CM69" i="2"/>
  <c r="BS69" i="2"/>
  <c r="BJ69" i="2"/>
  <c r="BB69" i="2"/>
  <c r="CH69" i="2"/>
  <c r="CO69" i="2"/>
  <c r="BW69" i="2"/>
  <c r="N39" i="7"/>
  <c r="EK39" i="7"/>
  <c r="ED48" i="7"/>
  <c r="DZ48" i="7"/>
  <c r="DV48" i="7"/>
  <c r="DV41" i="7" s="1"/>
  <c r="DR48" i="7"/>
  <c r="DN48" i="7"/>
  <c r="DJ48" i="7"/>
  <c r="DF48" i="7"/>
  <c r="DB48" i="7"/>
  <c r="CX48" i="7"/>
  <c r="CT48" i="7"/>
  <c r="EE55" i="7"/>
  <c r="EA55" i="7"/>
  <c r="DW55" i="7"/>
  <c r="DS55" i="7"/>
  <c r="DO55" i="7"/>
  <c r="DK55" i="7"/>
  <c r="DG55" i="7"/>
  <c r="DC55" i="7"/>
  <c r="CY55" i="7"/>
  <c r="CU55" i="7"/>
  <c r="EF48" i="7"/>
  <c r="DU48" i="7"/>
  <c r="DT48" i="7"/>
  <c r="DS48" i="7"/>
  <c r="DE48" i="7"/>
  <c r="DD48" i="7"/>
  <c r="DC48" i="7"/>
  <c r="CH70" i="2"/>
  <c r="BR70" i="2"/>
  <c r="CO70" i="2"/>
  <c r="BY70" i="2"/>
  <c r="BI70" i="2"/>
  <c r="BO70" i="2"/>
  <c r="AW70" i="2"/>
  <c r="CB70" i="2"/>
  <c r="CA70" i="2"/>
  <c r="CN70" i="2"/>
  <c r="ED55" i="7"/>
  <c r="DZ55" i="7"/>
  <c r="DV55" i="7"/>
  <c r="DR55" i="7"/>
  <c r="DN55" i="7"/>
  <c r="DJ55" i="7"/>
  <c r="DF55" i="7"/>
  <c r="DB55" i="7"/>
  <c r="CX55" i="7"/>
  <c r="CT55" i="7"/>
  <c r="DY48" i="7"/>
  <c r="DX48" i="7"/>
  <c r="DW48" i="7"/>
  <c r="DI48" i="7"/>
  <c r="DH48" i="7"/>
  <c r="DG48" i="7"/>
  <c r="CS48" i="7"/>
  <c r="CD70" i="2"/>
  <c r="BN70" i="2"/>
  <c r="CK70" i="2"/>
  <c r="BU70" i="2"/>
  <c r="BC70" i="2"/>
  <c r="CM70" i="2"/>
  <c r="BG70" i="2"/>
  <c r="BT70" i="2"/>
  <c r="BS70" i="2"/>
  <c r="BX70" i="2"/>
  <c r="DY55" i="7"/>
  <c r="DQ55" i="7"/>
  <c r="DI55" i="7"/>
  <c r="DA55" i="7"/>
  <c r="CS55" i="7"/>
  <c r="DQ48" i="7"/>
  <c r="DP48" i="7"/>
  <c r="DO48" i="7"/>
  <c r="CP70" i="2"/>
  <c r="BJ70" i="2"/>
  <c r="BQ70" i="2"/>
  <c r="CF70" i="2"/>
  <c r="BL70" i="2"/>
  <c r="BA70" i="2"/>
  <c r="EF55" i="7"/>
  <c r="DX55" i="7"/>
  <c r="DP55" i="7"/>
  <c r="DH55" i="7"/>
  <c r="CZ55" i="7"/>
  <c r="EC48" i="7"/>
  <c r="EB48" i="7"/>
  <c r="EA48" i="7"/>
  <c r="CW48" i="7"/>
  <c r="CV48" i="7"/>
  <c r="CU48" i="7"/>
  <c r="N116" i="7"/>
  <c r="EK116" i="7"/>
  <c r="CL70" i="2"/>
  <c r="BF70" i="2"/>
  <c r="CS70" i="2"/>
  <c r="BM70" i="2"/>
  <c r="BP70" i="2"/>
  <c r="BB70" i="2"/>
  <c r="DT55" i="7"/>
  <c r="DD55" i="7"/>
  <c r="DD72" i="7" s="1"/>
  <c r="DD129" i="7" s="1"/>
  <c r="EE48" i="7"/>
  <c r="BV70" i="2"/>
  <c r="CC70" i="2"/>
  <c r="BW70" i="2"/>
  <c r="CJ70" i="2"/>
  <c r="EC55" i="7"/>
  <c r="DM55" i="7"/>
  <c r="CW55" i="7"/>
  <c r="AX70" i="2"/>
  <c r="CI70" i="2"/>
  <c r="DE55" i="7"/>
  <c r="DM48" i="7"/>
  <c r="DL48" i="7"/>
  <c r="DK48" i="7"/>
  <c r="CG70" i="2"/>
  <c r="CR70" i="2"/>
  <c r="EB55" i="7"/>
  <c r="CV55" i="7"/>
  <c r="CQ70" i="2"/>
  <c r="CE71" i="2"/>
  <c r="BO71" i="2"/>
  <c r="CL71" i="2"/>
  <c r="BV71" i="2"/>
  <c r="BF71" i="2"/>
  <c r="CN71" i="2"/>
  <c r="BH71" i="2"/>
  <c r="BU71" i="2"/>
  <c r="BT71" i="2"/>
  <c r="BY71" i="2"/>
  <c r="CQ71" i="2"/>
  <c r="CA71" i="2"/>
  <c r="BK71" i="2"/>
  <c r="CH71" i="2"/>
  <c r="BR71" i="2"/>
  <c r="CF71" i="2"/>
  <c r="AW71" i="2"/>
  <c r="CJ71" i="2"/>
  <c r="CG71" i="2"/>
  <c r="CS71" i="2"/>
  <c r="BM71" i="2"/>
  <c r="BB71" i="2"/>
  <c r="BI71" i="2"/>
  <c r="CI71" i="2"/>
  <c r="BA71" i="2"/>
  <c r="CP71" i="2"/>
  <c r="BJ71" i="2"/>
  <c r="AX71" i="2"/>
  <c r="CO71" i="2"/>
  <c r="BW71" i="2"/>
  <c r="CD71" i="2"/>
  <c r="BX71" i="2"/>
  <c r="BL71" i="2"/>
  <c r="CK71" i="2"/>
  <c r="CR71" i="2"/>
  <c r="CK77" i="2"/>
  <c r="BU77" i="2"/>
  <c r="BC77" i="2"/>
  <c r="BV77" i="2"/>
  <c r="CA77" i="2"/>
  <c r="CN77" i="2"/>
  <c r="BH77" i="2"/>
  <c r="BJ77" i="2"/>
  <c r="BW77" i="2"/>
  <c r="CF77" i="2"/>
  <c r="AW77" i="2"/>
  <c r="BM77" i="2"/>
  <c r="BF77" i="2"/>
  <c r="CE77" i="2"/>
  <c r="CD78" i="2"/>
  <c r="BN78" i="2"/>
  <c r="CK78" i="2"/>
  <c r="BU78" i="2"/>
  <c r="BC78" i="2"/>
  <c r="CM78" i="2"/>
  <c r="BG78" i="2"/>
  <c r="BT78" i="2"/>
  <c r="BS78" i="2"/>
  <c r="BX78" i="2"/>
  <c r="CP78" i="2"/>
  <c r="BZ78" i="2"/>
  <c r="BJ78" i="2"/>
  <c r="CG78" i="2"/>
  <c r="BQ78" i="2"/>
  <c r="AX78" i="2"/>
  <c r="CE78" i="2"/>
  <c r="CI78" i="2"/>
  <c r="CF78" i="2"/>
  <c r="CR78" i="2"/>
  <c r="BL78" i="2"/>
  <c r="BA78" i="2"/>
  <c r="BH78" i="2"/>
  <c r="BR78" i="2"/>
  <c r="BY78" i="2"/>
  <c r="BO78" i="2"/>
  <c r="CB78" i="2"/>
  <c r="CA78" i="2"/>
  <c r="CL78" i="2"/>
  <c r="BF78" i="2"/>
  <c r="CS78" i="2"/>
  <c r="BM78" i="2"/>
  <c r="BP78" i="2"/>
  <c r="BB78" i="2"/>
  <c r="BV78" i="2"/>
  <c r="CC78" i="2"/>
  <c r="BW78" i="2"/>
  <c r="CJ78" i="2"/>
  <c r="BI78" i="2"/>
  <c r="CI79" i="2"/>
  <c r="BS79" i="2"/>
  <c r="BA79" i="2"/>
  <c r="CP79" i="2"/>
  <c r="BZ79" i="2"/>
  <c r="BJ79" i="2"/>
  <c r="BP79" i="2"/>
  <c r="AX79" i="2"/>
  <c r="CC79" i="2"/>
  <c r="CB79" i="2"/>
  <c r="CO79" i="2"/>
  <c r="CE79" i="2"/>
  <c r="BO79" i="2"/>
  <c r="CL79" i="2"/>
  <c r="BV79" i="2"/>
  <c r="BF79" i="2"/>
  <c r="CN79" i="2"/>
  <c r="W79" i="2" s="1"/>
  <c r="BH79" i="2"/>
  <c r="BU79" i="2"/>
  <c r="BT79" i="2"/>
  <c r="BY79" i="2"/>
  <c r="BI85" i="2"/>
  <c r="BX85" i="2"/>
  <c r="CH86" i="2"/>
  <c r="BR86" i="2"/>
  <c r="CO86" i="2"/>
  <c r="BY86" i="2"/>
  <c r="BI86" i="2"/>
  <c r="BO86" i="2"/>
  <c r="BX86" i="2"/>
  <c r="CR86" i="2"/>
  <c r="BL86" i="2"/>
  <c r="BS86" i="2"/>
  <c r="CD86" i="2"/>
  <c r="BN86" i="2"/>
  <c r="CK86" i="2"/>
  <c r="BU86" i="2"/>
  <c r="BC86" i="2"/>
  <c r="CL86" i="2"/>
  <c r="BF86" i="2"/>
  <c r="CS86" i="2"/>
  <c r="BM86" i="2"/>
  <c r="BW86" i="2"/>
  <c r="BT86" i="2"/>
  <c r="CQ86" i="2"/>
  <c r="BA86" i="2"/>
  <c r="AW86" i="2"/>
  <c r="BZ86" i="2"/>
  <c r="CG86" i="2"/>
  <c r="AX86" i="2"/>
  <c r="BG86" i="2"/>
  <c r="BB86" i="2"/>
  <c r="CI86" i="2"/>
  <c r="CP86" i="2"/>
  <c r="CB86" i="2"/>
  <c r="BK86" i="2"/>
  <c r="BV86" i="2"/>
  <c r="CC86" i="2"/>
  <c r="CM86" i="2"/>
  <c r="CN86" i="2"/>
  <c r="CF86" i="2"/>
  <c r="BJ86" i="2"/>
  <c r="CE86" i="2"/>
  <c r="CA86" i="2"/>
  <c r="CE87" i="2"/>
  <c r="BO87" i="2"/>
  <c r="CL87" i="2"/>
  <c r="BV87" i="2"/>
  <c r="BF87" i="2"/>
  <c r="CN87" i="2"/>
  <c r="BH87" i="2"/>
  <c r="CC87" i="2"/>
  <c r="CJ87" i="2"/>
  <c r="BB87" i="2"/>
  <c r="CG87" i="2"/>
  <c r="CQ87" i="2"/>
  <c r="CA87" i="2"/>
  <c r="BK87" i="2"/>
  <c r="CH87" i="2"/>
  <c r="BR87" i="2"/>
  <c r="CF87" i="2"/>
  <c r="AW87" i="2"/>
  <c r="CO87" i="2"/>
  <c r="BU87" i="2"/>
  <c r="CB87" i="2"/>
  <c r="BQ87" i="2"/>
  <c r="BS87" i="2"/>
  <c r="BZ87" i="2"/>
  <c r="BP87" i="2"/>
  <c r="BI87" i="2"/>
  <c r="BC87" i="2"/>
  <c r="BL87" i="2"/>
  <c r="CM87" i="2"/>
  <c r="BG87" i="2"/>
  <c r="W87" i="2" s="1"/>
  <c r="BN87" i="2"/>
  <c r="CS87" i="2"/>
  <c r="CH93" i="2"/>
  <c r="BR93" i="2"/>
  <c r="CO93" i="2"/>
  <c r="BY93" i="2"/>
  <c r="BI93" i="2"/>
  <c r="BT93" i="2"/>
  <c r="CA93" i="2"/>
  <c r="BO93" i="2"/>
  <c r="BG93" i="2"/>
  <c r="CN93" i="2"/>
  <c r="CD93" i="2"/>
  <c r="BN93" i="2"/>
  <c r="CK93" i="2"/>
  <c r="BU93" i="2"/>
  <c r="BC93" i="2"/>
  <c r="CR93" i="2"/>
  <c r="BL93" i="2"/>
  <c r="BS93" i="2"/>
  <c r="BX93" i="2"/>
  <c r="BW93" i="2"/>
  <c r="CL93" i="2"/>
  <c r="BF93" i="2"/>
  <c r="CS93" i="2"/>
  <c r="BM93" i="2"/>
  <c r="BA93" i="2"/>
  <c r="CM93" i="2"/>
  <c r="BZ93" i="2"/>
  <c r="CG93" i="2"/>
  <c r="AX93" i="2"/>
  <c r="CJ93" i="2"/>
  <c r="CQ93" i="2"/>
  <c r="CF93" i="2"/>
  <c r="CM94" i="2"/>
  <c r="BW94" i="2"/>
  <c r="BG94" i="2"/>
  <c r="CD94" i="2"/>
  <c r="BN94" i="2"/>
  <c r="CC94" i="2"/>
  <c r="CJ94" i="2"/>
  <c r="BB94" i="2"/>
  <c r="CN94" i="2"/>
  <c r="BI94" i="2"/>
  <c r="CQ94" i="2"/>
  <c r="BS94" i="2"/>
  <c r="BZ94" i="2"/>
  <c r="BF94" i="2"/>
  <c r="BU94" i="2"/>
  <c r="BL94" i="2"/>
  <c r="BX94" i="2"/>
  <c r="AW94" i="2"/>
  <c r="AX94" i="2"/>
  <c r="CI94" i="2"/>
  <c r="BO94" i="2"/>
  <c r="CP94" i="2"/>
  <c r="BV94" i="2"/>
  <c r="BM94" i="2"/>
  <c r="CR94" i="2"/>
  <c r="BH94" i="2"/>
  <c r="BY94" i="2"/>
  <c r="BP94" i="2"/>
  <c r="BA94" i="2"/>
  <c r="CH94" i="2"/>
  <c r="BQ94" i="2"/>
  <c r="CE94" i="2"/>
  <c r="BR94" i="2"/>
  <c r="CS94" i="2"/>
  <c r="CB94" i="2"/>
  <c r="CR95" i="2"/>
  <c r="CB95" i="2"/>
  <c r="BL95" i="2"/>
  <c r="CI95" i="2"/>
  <c r="BS95" i="2"/>
  <c r="BA95" i="2"/>
  <c r="CL95" i="2"/>
  <c r="BF95" i="2"/>
  <c r="CS95" i="2"/>
  <c r="BM95" i="2"/>
  <c r="BR95" i="2"/>
  <c r="BJ95" i="2"/>
  <c r="CN95" i="2"/>
  <c r="BX95" i="2"/>
  <c r="BH95" i="2"/>
  <c r="CE95" i="2"/>
  <c r="BO95" i="2"/>
  <c r="CD95" i="2"/>
  <c r="CK95" i="2"/>
  <c r="BC95" i="2"/>
  <c r="CG95" i="2"/>
  <c r="CO95" i="2"/>
  <c r="CH95" i="2"/>
  <c r="BP95" i="2"/>
  <c r="BW95" i="2"/>
  <c r="BN95" i="2"/>
  <c r="BU95" i="2"/>
  <c r="AX95" i="2"/>
  <c r="BZ95" i="2"/>
  <c r="CJ95" i="2"/>
  <c r="BB95" i="2"/>
  <c r="CQ95" i="2"/>
  <c r="BK95" i="2"/>
  <c r="BI95" i="2"/>
  <c r="CF103" i="2"/>
  <c r="BP103" i="2"/>
  <c r="AW103" i="2"/>
  <c r="CM103" i="2"/>
  <c r="BW103" i="2"/>
  <c r="BG103" i="2"/>
  <c r="BN103" i="2"/>
  <c r="BU103" i="2"/>
  <c r="BI103" i="2"/>
  <c r="AX103" i="2"/>
  <c r="BR103" i="2"/>
  <c r="CR103" i="2"/>
  <c r="CB103" i="2"/>
  <c r="BL103" i="2"/>
  <c r="CI103" i="2"/>
  <c r="BS103" i="2"/>
  <c r="BA103" i="2"/>
  <c r="CL103" i="2"/>
  <c r="BF103" i="2"/>
  <c r="CS103" i="2"/>
  <c r="BM103" i="2"/>
  <c r="BZ103" i="2"/>
  <c r="CP103" i="2"/>
  <c r="CJ103" i="2"/>
  <c r="BB103" i="2"/>
  <c r="CQ103" i="2"/>
  <c r="BK103" i="2"/>
  <c r="CG103" i="2"/>
  <c r="BQ103" i="2"/>
  <c r="BX103" i="2"/>
  <c r="CE103" i="2"/>
  <c r="CD103" i="2"/>
  <c r="CK103" i="2"/>
  <c r="CO103" i="2"/>
  <c r="BJ103" i="2"/>
  <c r="DZ58" i="7"/>
  <c r="DJ58" i="7"/>
  <c r="CT58" i="7"/>
  <c r="EB58" i="7"/>
  <c r="DI58" i="7"/>
  <c r="DP58" i="7"/>
  <c r="CW58" i="7"/>
  <c r="DX51" i="7"/>
  <c r="DP51" i="7"/>
  <c r="DH51" i="7"/>
  <c r="CZ51" i="7"/>
  <c r="DQ58" i="7"/>
  <c r="EF51" i="7"/>
  <c r="M82" i="7"/>
  <c r="GE82" i="7" s="1"/>
  <c r="M109" i="7"/>
  <c r="GI109" i="7" s="1"/>
  <c r="N121" i="7"/>
  <c r="EK121" i="7"/>
  <c r="ED53" i="7"/>
  <c r="DZ53" i="7"/>
  <c r="DV53" i="7"/>
  <c r="DR53" i="7"/>
  <c r="DN53" i="7"/>
  <c r="DJ53" i="7"/>
  <c r="DF53" i="7"/>
  <c r="DB53" i="7"/>
  <c r="DB41" i="7" s="1"/>
  <c r="CX53" i="7"/>
  <c r="CT53" i="7"/>
  <c r="EE56" i="7"/>
  <c r="EC56" i="7"/>
  <c r="EA56" i="7"/>
  <c r="DY56" i="7"/>
  <c r="DW56" i="7"/>
  <c r="DW43" i="7" s="1"/>
  <c r="DU56" i="7"/>
  <c r="DS56" i="7"/>
  <c r="DQ56" i="7"/>
  <c r="DO56" i="7"/>
  <c r="DM56" i="7"/>
  <c r="DK56" i="7"/>
  <c r="DI56" i="7"/>
  <c r="DG56" i="7"/>
  <c r="DE56" i="7"/>
  <c r="DC56" i="7"/>
  <c r="DA56" i="7"/>
  <c r="CY56" i="7"/>
  <c r="CW56" i="7"/>
  <c r="CU56" i="7"/>
  <c r="CS56" i="7"/>
  <c r="EE49" i="7"/>
  <c r="EA49" i="7"/>
  <c r="DW49" i="7"/>
  <c r="DS49" i="7"/>
  <c r="DO49" i="7"/>
  <c r="DK49" i="7"/>
  <c r="DG49" i="7"/>
  <c r="DG41" i="7" s="1"/>
  <c r="DC49" i="7"/>
  <c r="CY49" i="7"/>
  <c r="CU49" i="7"/>
  <c r="CN34" i="2"/>
  <c r="CR34" i="2"/>
  <c r="CH34" i="2"/>
  <c r="BX34" i="2"/>
  <c r="BN34" i="2"/>
  <c r="BB34" i="2"/>
  <c r="AW34" i="2"/>
  <c r="CG34" i="2"/>
  <c r="BP34" i="2"/>
  <c r="BG34" i="2"/>
  <c r="BT34" i="2"/>
  <c r="CL34" i="2"/>
  <c r="BR34" i="2"/>
  <c r="CS34" i="2"/>
  <c r="BU34" i="2"/>
  <c r="K80" i="7"/>
  <c r="EZ80" i="7" s="1"/>
  <c r="CE34" i="2"/>
  <c r="CQ43" i="2"/>
  <c r="CA43" i="2"/>
  <c r="BK43" i="2"/>
  <c r="CH43" i="2"/>
  <c r="BR43" i="2"/>
  <c r="CJ43" i="2"/>
  <c r="BB43" i="2"/>
  <c r="CF43" i="2"/>
  <c r="CK43" i="2"/>
  <c r="CG43" i="2"/>
  <c r="AX43" i="2"/>
  <c r="CN43" i="2"/>
  <c r="K89" i="7"/>
  <c r="EO89" i="7" s="1"/>
  <c r="EF59" i="7"/>
  <c r="ED59" i="7"/>
  <c r="EB59" i="7"/>
  <c r="DZ59" i="7"/>
  <c r="DX59" i="7"/>
  <c r="DV59" i="7"/>
  <c r="DT59" i="7"/>
  <c r="DR59" i="7"/>
  <c r="DR72" i="7" s="1"/>
  <c r="DR129" i="7" s="1"/>
  <c r="DP59" i="7"/>
  <c r="DN59" i="7"/>
  <c r="DL59" i="7"/>
  <c r="DJ59" i="7"/>
  <c r="DH59" i="7"/>
  <c r="DF59" i="7"/>
  <c r="DD59" i="7"/>
  <c r="DB59" i="7"/>
  <c r="CZ59" i="7"/>
  <c r="CZ43" i="7" s="1"/>
  <c r="CX59" i="7"/>
  <c r="CV59" i="7"/>
  <c r="CT59" i="7"/>
  <c r="EF52" i="7"/>
  <c r="EC52" i="7"/>
  <c r="DY52" i="7"/>
  <c r="DU52" i="7"/>
  <c r="DQ52" i="7"/>
  <c r="DM52" i="7"/>
  <c r="DI52" i="7"/>
  <c r="DE52" i="7"/>
  <c r="DA52" i="7"/>
  <c r="CW52" i="7"/>
  <c r="CS52" i="7"/>
  <c r="N118" i="7"/>
  <c r="EK118" i="7"/>
  <c r="EB50" i="7"/>
  <c r="DX50" i="7"/>
  <c r="DT50" i="7"/>
  <c r="DP50" i="7"/>
  <c r="DL50" i="7"/>
  <c r="DH50" i="7"/>
  <c r="DD50" i="7"/>
  <c r="CZ50" i="7"/>
  <c r="CV50" i="7"/>
  <c r="N101" i="7"/>
  <c r="EK101" i="7"/>
  <c r="CH19" i="2"/>
  <c r="BU19" i="2"/>
  <c r="BV19" i="2"/>
  <c r="CS19" i="2"/>
  <c r="BQ19" i="2"/>
  <c r="CI26" i="2"/>
  <c r="BS26" i="2"/>
  <c r="BA26" i="2"/>
  <c r="BW26" i="2"/>
  <c r="CK26" i="2"/>
  <c r="BU26" i="2"/>
  <c r="BC26" i="2"/>
  <c r="CN26" i="2"/>
  <c r="J38" i="7"/>
  <c r="J27" i="7"/>
  <c r="EK120" i="7"/>
  <c r="EK119" i="7"/>
  <c r="K121" i="7"/>
  <c r="L121" i="7"/>
  <c r="FW121" i="7" s="1"/>
  <c r="K88" i="7"/>
  <c r="FC88" i="7" s="1"/>
  <c r="M84" i="7"/>
  <c r="GW84" i="7" s="1"/>
  <c r="M83" i="7"/>
  <c r="GM83" i="7" s="1"/>
  <c r="L38" i="7"/>
  <c r="FQ38" i="7" s="1"/>
  <c r="K27" i="7"/>
  <c r="K38" i="7"/>
  <c r="L117" i="7"/>
  <c r="K117" i="7"/>
  <c r="FG117" i="7" s="1"/>
  <c r="K37" i="7"/>
  <c r="M80" i="7"/>
  <c r="GQ80" i="7" s="1"/>
  <c r="M23" i="7"/>
  <c r="GE23" i="7" s="1"/>
  <c r="M115" i="7"/>
  <c r="GT115" i="7" s="1"/>
  <c r="K111" i="7"/>
  <c r="FD111" i="7" s="1"/>
  <c r="K83" i="7"/>
  <c r="EU83" i="7" s="1"/>
  <c r="M19" i="7"/>
  <c r="M98" i="7"/>
  <c r="M94" i="7"/>
  <c r="GO94" i="7" s="1"/>
  <c r="K94" i="7"/>
  <c r="ET94" i="7" s="1"/>
  <c r="K31" i="7"/>
  <c r="M89" i="7"/>
  <c r="K23" i="7"/>
  <c r="K97" i="7"/>
  <c r="EW97" i="7" s="1"/>
  <c r="M86" i="7"/>
  <c r="GM86" i="7" s="1"/>
  <c r="K86" i="7"/>
  <c r="EM86" i="7" s="1"/>
  <c r="M96" i="7"/>
  <c r="M87" i="7"/>
  <c r="GV87" i="7" s="1"/>
  <c r="K87" i="7"/>
  <c r="K84" i="7"/>
  <c r="ER84" i="7" s="1"/>
  <c r="K106" i="7"/>
  <c r="EV106" i="7" s="1"/>
  <c r="K98" i="7"/>
  <c r="M31" i="7"/>
  <c r="K85" i="7"/>
  <c r="EZ85" i="7" s="1"/>
  <c r="K19" i="7"/>
  <c r="EZ19" i="7" s="1"/>
  <c r="M37" i="7"/>
  <c r="GD37" i="7" s="1"/>
  <c r="M119" i="7"/>
  <c r="HC119" i="7" s="1"/>
  <c r="M97" i="7"/>
  <c r="GC97" i="7" s="1"/>
  <c r="M88" i="7"/>
  <c r="M85" i="7"/>
  <c r="GR85" i="7" s="1"/>
  <c r="M38" i="7"/>
  <c r="HE38" i="7" s="1"/>
  <c r="M27" i="7"/>
  <c r="GS27" i="7" s="1"/>
  <c r="K120" i="7"/>
  <c r="L120" i="7"/>
  <c r="M106" i="7"/>
  <c r="K105" i="7"/>
  <c r="K96" i="7"/>
  <c r="L119" i="7"/>
  <c r="FT119" i="7" s="1"/>
  <c r="K119" i="7"/>
  <c r="FG119" i="7" s="1"/>
  <c r="M116" i="7"/>
  <c r="GS116" i="7" s="1"/>
  <c r="M39" i="7"/>
  <c r="HD39" i="7" s="1"/>
  <c r="K39" i="7"/>
  <c r="CV147" i="7" s="1"/>
  <c r="K116" i="7"/>
  <c r="L39" i="7"/>
  <c r="FH39" i="7" s="1"/>
  <c r="G132" i="7"/>
  <c r="CC27" i="2"/>
  <c r="CK27" i="2"/>
  <c r="BB27" i="2"/>
  <c r="CP27" i="2"/>
  <c r="BG27" i="2"/>
  <c r="CS27" i="2"/>
  <c r="CD11" i="2"/>
  <c r="AZ19" i="2"/>
  <c r="CP19" i="2"/>
  <c r="CD19" i="2"/>
  <c r="AX19" i="2"/>
  <c r="CO19" i="2"/>
  <c r="CJ19" i="2"/>
  <c r="BT19" i="2"/>
  <c r="BB19" i="2"/>
  <c r="CQ19" i="2"/>
  <c r="BO19" i="2"/>
  <c r="BS19" i="2"/>
  <c r="BR19" i="2"/>
  <c r="BC19" i="2"/>
  <c r="BF19" i="2"/>
  <c r="BM19" i="2"/>
  <c r="BY19" i="2"/>
  <c r="BZ19" i="2"/>
  <c r="BN19" i="2"/>
  <c r="CC19" i="2"/>
  <c r="CF19" i="2"/>
  <c r="BL19" i="2"/>
  <c r="CI19" i="2"/>
  <c r="CE19" i="2"/>
  <c r="CG19" i="2"/>
  <c r="CR19" i="2"/>
  <c r="BX19" i="2"/>
  <c r="AW19" i="2"/>
  <c r="BW19" i="2"/>
  <c r="BA19" i="2"/>
  <c r="AZ26" i="2"/>
  <c r="CL26" i="2"/>
  <c r="BN26" i="2"/>
  <c r="CE26" i="2"/>
  <c r="CO26" i="2"/>
  <c r="BQ26" i="2"/>
  <c r="BP26" i="2"/>
  <c r="BT26" i="2"/>
  <c r="BJ26" i="2"/>
  <c r="CP26" i="2"/>
  <c r="CA26" i="2"/>
  <c r="BF26" i="2"/>
  <c r="BG26" i="2"/>
  <c r="BK26" i="2"/>
  <c r="CC26" i="2"/>
  <c r="AX26" i="2"/>
  <c r="CJ26" i="2"/>
  <c r="BB26" i="2"/>
  <c r="CF26" i="2"/>
  <c r="BZ26" i="2"/>
  <c r="CD26" i="2"/>
  <c r="CS26" i="2"/>
  <c r="BM26" i="2"/>
  <c r="BX26" i="2"/>
  <c r="AW26" i="2"/>
  <c r="AZ35" i="2"/>
  <c r="CS35" i="2"/>
  <c r="CC35" i="2"/>
  <c r="BM35" i="2"/>
  <c r="CD35" i="2"/>
  <c r="BH35" i="2"/>
  <c r="CM35" i="2"/>
  <c r="CF35" i="2"/>
  <c r="CK35" i="2"/>
  <c r="BU35" i="2"/>
  <c r="BC35" i="2"/>
  <c r="CN35" i="2"/>
  <c r="BS35" i="2"/>
  <c r="BW35" i="2"/>
  <c r="AZ81" i="2"/>
  <c r="CK81" i="2"/>
  <c r="BU81" i="2"/>
  <c r="BC81" i="2"/>
  <c r="CR81" i="2"/>
  <c r="CB81" i="2"/>
  <c r="BL81" i="2"/>
  <c r="BZ81" i="2"/>
  <c r="BS81" i="2"/>
  <c r="CE81" i="2"/>
  <c r="CD81" i="2"/>
  <c r="CI81" i="2"/>
  <c r="CS81" i="2"/>
  <c r="CC81" i="2"/>
  <c r="BM81" i="2"/>
  <c r="CJ81" i="2"/>
  <c r="BT81" i="2"/>
  <c r="BB81" i="2"/>
  <c r="CP81" i="2"/>
  <c r="BJ81" i="2"/>
  <c r="CL81" i="2"/>
  <c r="CQ81" i="2"/>
  <c r="BO81" i="2"/>
  <c r="BF81" i="2"/>
  <c r="BA81" i="2"/>
  <c r="CI87" i="2"/>
  <c r="CP87" i="2"/>
  <c r="CK87" i="2"/>
  <c r="BA87" i="2"/>
  <c r="BJ87" i="2"/>
  <c r="CR87" i="2"/>
  <c r="CA94" i="2"/>
  <c r="BJ94" i="2"/>
  <c r="BT94" i="2"/>
  <c r="CO94" i="2"/>
  <c r="AZ94" i="2"/>
  <c r="CK94" i="2"/>
  <c r="CF94" i="2"/>
  <c r="AZ83" i="2"/>
  <c r="CI83" i="2"/>
  <c r="BS83" i="2"/>
  <c r="BA83" i="2"/>
  <c r="CP83" i="2"/>
  <c r="BZ83" i="2"/>
  <c r="BJ83" i="2"/>
  <c r="CR83" i="2"/>
  <c r="BL83" i="2"/>
  <c r="BM83" i="2"/>
  <c r="CG83" i="2"/>
  <c r="AX83" i="2"/>
  <c r="CF83" i="2"/>
  <c r="CK83" i="2"/>
  <c r="CQ83" i="2"/>
  <c r="CA83" i="2"/>
  <c r="BK83" i="2"/>
  <c r="CH83" i="2"/>
  <c r="BR83" i="2"/>
  <c r="CB83" i="2"/>
  <c r="BX83" i="2"/>
  <c r="CS83" i="2"/>
  <c r="BQ83" i="2"/>
  <c r="AW83" i="2"/>
  <c r="BC83" i="2"/>
  <c r="CB84" i="2"/>
  <c r="CK85" i="2"/>
  <c r="AZ90" i="2"/>
  <c r="CQ90" i="2"/>
  <c r="CA90" i="2"/>
  <c r="CL90" i="2"/>
  <c r="BV90" i="2"/>
  <c r="BF90" i="2"/>
  <c r="CG90" i="2"/>
  <c r="BG90" i="2"/>
  <c r="CF90" i="2"/>
  <c r="BC90" i="2"/>
  <c r="BH90" i="2"/>
  <c r="CB90" i="2"/>
  <c r="BB90" i="2"/>
  <c r="BM90" i="2"/>
  <c r="CI90" i="2"/>
  <c r="BS90" i="2"/>
  <c r="CD90" i="2"/>
  <c r="BN90" i="2"/>
  <c r="BQ90" i="2"/>
  <c r="BP90" i="2"/>
  <c r="CJ90" i="2"/>
  <c r="CC90" i="2"/>
  <c r="CK90" i="2"/>
  <c r="CM98" i="2"/>
  <c r="BW98" i="2"/>
  <c r="BG98" i="2"/>
  <c r="CD98" i="2"/>
  <c r="BN98" i="2"/>
  <c r="BQ98" i="2"/>
  <c r="BX98" i="2"/>
  <c r="CB98" i="2"/>
  <c r="CJ98" i="2"/>
  <c r="CE98" i="2"/>
  <c r="BO98" i="2"/>
  <c r="CL98" i="2"/>
  <c r="BV98" i="2"/>
  <c r="BF98" i="2"/>
  <c r="CG98" i="2"/>
  <c r="AX98" i="2"/>
  <c r="CN98" i="2"/>
  <c r="BH98" i="2"/>
  <c r="BU98" i="2"/>
  <c r="CS98" i="2"/>
  <c r="AZ80" i="2"/>
  <c r="AZ87" i="2"/>
  <c r="AZ40" i="2"/>
  <c r="AZ354" i="2"/>
  <c r="BX354" i="2"/>
  <c r="BH354" i="2"/>
  <c r="BL354" i="2"/>
  <c r="CI354" i="2"/>
  <c r="BT354" i="2"/>
  <c r="BM354" i="2"/>
  <c r="BI354" i="2"/>
  <c r="CG354" i="2"/>
  <c r="BV354" i="2"/>
  <c r="BZ354" i="2"/>
  <c r="CO354" i="2"/>
  <c r="BX337" i="2"/>
  <c r="CN337" i="2"/>
  <c r="BL337" i="2"/>
  <c r="CR337" i="2"/>
  <c r="BC337" i="2"/>
  <c r="CK337" i="2"/>
  <c r="BF337" i="2"/>
  <c r="BV337" i="2"/>
  <c r="CL337" i="2"/>
  <c r="BO337" i="2"/>
  <c r="CE337" i="2"/>
  <c r="BX344" i="2"/>
  <c r="BT344" i="2"/>
  <c r="CP344" i="2"/>
  <c r="CK344" i="2"/>
  <c r="CF280" i="2"/>
  <c r="BI280" i="2"/>
  <c r="CJ280" i="2"/>
  <c r="BM280" i="2"/>
  <c r="BZ280" i="2"/>
  <c r="BS280" i="2"/>
  <c r="BP354" i="2"/>
  <c r="BV344" i="2"/>
  <c r="BK344" i="2"/>
  <c r="CB344" i="2"/>
  <c r="BB344" i="2"/>
  <c r="BZ344" i="2"/>
  <c r="BI344" i="2"/>
  <c r="BY344" i="2"/>
  <c r="CO344" i="2"/>
  <c r="CM354" i="2"/>
  <c r="AZ280" i="2"/>
  <c r="CE280" i="2"/>
  <c r="BO280" i="2"/>
  <c r="CL280" i="2"/>
  <c r="BV280" i="2"/>
  <c r="BF280" i="2"/>
  <c r="CK280" i="2"/>
  <c r="BC280" i="2"/>
  <c r="CR280" i="2"/>
  <c r="BL280" i="2"/>
  <c r="BH280" i="2"/>
  <c r="AX280" i="2"/>
  <c r="CO27" i="2"/>
  <c r="BI337" i="2"/>
  <c r="BP337" i="2"/>
  <c r="BQ337" i="2"/>
  <c r="CB337" i="2"/>
  <c r="BU337" i="2"/>
  <c r="BN337" i="2"/>
  <c r="CD337" i="2"/>
  <c r="BG337" i="2"/>
  <c r="BW337" i="2"/>
  <c r="CM337" i="2"/>
  <c r="BW344" i="2"/>
  <c r="CQ344" i="2"/>
  <c r="CF344" i="2"/>
  <c r="CA344" i="2"/>
  <c r="CM344" i="2"/>
  <c r="BN344" i="2"/>
  <c r="CE344" i="2"/>
  <c r="CC344" i="2"/>
  <c r="CS344" i="2"/>
  <c r="BP280" i="2"/>
  <c r="CG280" i="2"/>
  <c r="CN280" i="2"/>
  <c r="CO280" i="2"/>
  <c r="BT280" i="2"/>
  <c r="CC280" i="2"/>
  <c r="BN280" i="2"/>
  <c r="CH280" i="2"/>
  <c r="BG280" i="2"/>
  <c r="CA280" i="2"/>
  <c r="AX354" i="2"/>
  <c r="CK354" i="2"/>
  <c r="CD354" i="2"/>
  <c r="BA354" i="2"/>
  <c r="CK19" i="2"/>
  <c r="BP19" i="2"/>
  <c r="CM19" i="2"/>
  <c r="BJ19" i="2"/>
  <c r="CL19" i="2"/>
  <c r="BI19" i="2"/>
  <c r="BH19" i="2"/>
  <c r="CA19" i="2"/>
  <c r="BK19" i="2"/>
  <c r="CB19" i="2"/>
  <c r="AZ162" i="2"/>
  <c r="CE162" i="2"/>
  <c r="BO162" i="2"/>
  <c r="CL162" i="2"/>
  <c r="BV162" i="2"/>
  <c r="BF162" i="2"/>
  <c r="CG162" i="2"/>
  <c r="AX162" i="2"/>
  <c r="CK162" i="2"/>
  <c r="CN162" i="2"/>
  <c r="BH162" i="2"/>
  <c r="BC162" i="2"/>
  <c r="CR162" i="2"/>
  <c r="CI162" i="2"/>
  <c r="BS162" i="2"/>
  <c r="BA162" i="2"/>
  <c r="CP162" i="2"/>
  <c r="BZ162" i="2"/>
  <c r="BJ162" i="2"/>
  <c r="CO162" i="2"/>
  <c r="BI162" i="2"/>
  <c r="BP162" i="2"/>
  <c r="BU162" i="2"/>
  <c r="BT162" i="2"/>
  <c r="BW162" i="2"/>
  <c r="CD162" i="2"/>
  <c r="BQ162" i="2"/>
  <c r="CB162" i="2"/>
  <c r="CJ162" i="2"/>
  <c r="CM162" i="2"/>
  <c r="BG162" i="2"/>
  <c r="BN162" i="2"/>
  <c r="BX162" i="2"/>
  <c r="CC162" i="2"/>
  <c r="BB162" i="2"/>
  <c r="BI188" i="2"/>
  <c r="BP188" i="2"/>
  <c r="AW188" i="2"/>
  <c r="BA188" i="2"/>
  <c r="CD188" i="2"/>
  <c r="CS188" i="2"/>
  <c r="CC188" i="2"/>
  <c r="BM188" i="2"/>
  <c r="BZ188" i="2"/>
  <c r="BX188" i="2"/>
  <c r="BS188" i="2"/>
  <c r="BF188" i="2"/>
  <c r="CN188" i="2"/>
  <c r="CH188" i="2"/>
  <c r="BO188" i="2"/>
  <c r="BV188" i="2"/>
  <c r="AZ192" i="2"/>
  <c r="CS192" i="2"/>
  <c r="CC192" i="2"/>
  <c r="BM192" i="2"/>
  <c r="CJ192" i="2"/>
  <c r="BT192" i="2"/>
  <c r="BB192" i="2"/>
  <c r="CM192" i="2"/>
  <c r="BG192" i="2"/>
  <c r="BA192" i="2"/>
  <c r="BV192" i="2"/>
  <c r="CK192" i="2"/>
  <c r="BU192" i="2"/>
  <c r="BC192" i="2"/>
  <c r="CR192" i="2"/>
  <c r="CB192" i="2"/>
  <c r="BL192" i="2"/>
  <c r="BW192" i="2"/>
  <c r="CA192" i="2"/>
  <c r="CL192" i="2"/>
  <c r="BF192" i="2"/>
  <c r="CI192" i="2"/>
  <c r="CP192" i="2"/>
  <c r="CH192" i="2"/>
  <c r="AZ216" i="2"/>
  <c r="CN216" i="2"/>
  <c r="BX216" i="2"/>
  <c r="BH216" i="2"/>
  <c r="CE216" i="2"/>
  <c r="BO216" i="2"/>
  <c r="CH216" i="2"/>
  <c r="CG216" i="2"/>
  <c r="AX216" i="2"/>
  <c r="CD216" i="2"/>
  <c r="CL216" i="2"/>
  <c r="BM216" i="2"/>
  <c r="CK216" i="2"/>
  <c r="CF216" i="2"/>
  <c r="BP216" i="2"/>
  <c r="AW216" i="2"/>
  <c r="CM216" i="2"/>
  <c r="BW216" i="2"/>
  <c r="BG216" i="2"/>
  <c r="BR216" i="2"/>
  <c r="BQ216" i="2"/>
  <c r="CS216" i="2"/>
  <c r="BU216" i="2"/>
  <c r="AZ268" i="2"/>
  <c r="CQ268" i="2"/>
  <c r="CA268" i="2"/>
  <c r="BK268" i="2"/>
  <c r="CH268" i="2"/>
  <c r="BR268" i="2"/>
  <c r="BY268" i="2"/>
  <c r="CF268" i="2"/>
  <c r="AW268" i="2"/>
  <c r="CS268" i="2"/>
  <c r="BC268" i="2"/>
  <c r="BB268" i="2"/>
  <c r="CE268" i="2"/>
  <c r="BO268" i="2"/>
  <c r="CL268" i="2"/>
  <c r="BV268" i="2"/>
  <c r="BF268" i="2"/>
  <c r="CG268" i="2"/>
  <c r="AX268" i="2"/>
  <c r="CN268" i="2"/>
  <c r="BH268" i="2"/>
  <c r="BL268" i="2"/>
  <c r="CK268" i="2"/>
  <c r="BW268" i="2"/>
  <c r="CD268" i="2"/>
  <c r="BQ268" i="2"/>
  <c r="BX268" i="2"/>
  <c r="CC268" i="2"/>
  <c r="CJ268" i="2"/>
  <c r="CM268" i="2"/>
  <c r="BG268" i="2"/>
  <c r="BN268" i="2"/>
  <c r="CR268" i="2"/>
  <c r="BT268" i="2"/>
  <c r="AZ43" i="2"/>
  <c r="BW43" i="2"/>
  <c r="BA43" i="2"/>
  <c r="CD43" i="2"/>
  <c r="BJ43" i="2"/>
  <c r="CB43" i="2"/>
  <c r="CM43" i="2"/>
  <c r="BS43" i="2"/>
  <c r="BZ43" i="2"/>
  <c r="BF43" i="2"/>
  <c r="BT43" i="2"/>
  <c r="CE43" i="2"/>
  <c r="BN43" i="2"/>
  <c r="CR43" i="2"/>
  <c r="AW43" i="2"/>
  <c r="BY43" i="2"/>
  <c r="BC43" i="2"/>
  <c r="CI43" i="2"/>
  <c r="BV43" i="2"/>
  <c r="BP43" i="2"/>
  <c r="CO43" i="2"/>
  <c r="BH43" i="2"/>
  <c r="BU43" i="2"/>
  <c r="W43" i="2" s="1"/>
  <c r="CH104" i="2"/>
  <c r="AZ104" i="2"/>
  <c r="AZ34" i="2"/>
  <c r="CM34" i="2"/>
  <c r="CA34" i="2"/>
  <c r="BL34" i="2"/>
  <c r="BH34" i="2"/>
  <c r="CD34" i="2"/>
  <c r="BF34" i="2"/>
  <c r="CO34" i="2"/>
  <c r="AX34" i="2"/>
  <c r="BC34" i="2"/>
  <c r="BW34" i="2"/>
  <c r="CJ34" i="2"/>
  <c r="BS34" i="2"/>
  <c r="CB34" i="2"/>
  <c r="BZ34" i="2"/>
  <c r="CC34" i="2"/>
  <c r="CQ34" i="2"/>
  <c r="BK27" i="2"/>
  <c r="BI27" i="2"/>
  <c r="AX27" i="2"/>
  <c r="BI34" i="2"/>
  <c r="BJ34" i="2"/>
  <c r="CF34" i="2"/>
  <c r="BZ11" i="2"/>
  <c r="BA34" i="2"/>
  <c r="BQ34" i="2"/>
  <c r="CP34" i="2"/>
  <c r="CI53" i="2"/>
  <c r="BW53" i="2"/>
  <c r="BV53" i="2"/>
  <c r="BH53" i="2"/>
  <c r="CB53" i="2"/>
  <c r="AX53" i="2"/>
  <c r="BU53" i="2"/>
  <c r="CN134" i="2"/>
  <c r="BQ134" i="2"/>
  <c r="BT134" i="2"/>
  <c r="BY134" i="2"/>
  <c r="BU134" i="2"/>
  <c r="BV134" i="2"/>
  <c r="BK134" i="2"/>
  <c r="CM134" i="2"/>
  <c r="BM98" i="2"/>
  <c r="BJ98" i="2"/>
  <c r="BP69" i="2"/>
  <c r="BF144" i="2"/>
  <c r="CF144" i="2"/>
  <c r="BC144" i="2"/>
  <c r="CL43" i="2"/>
  <c r="BI43" i="2"/>
  <c r="CC43" i="2"/>
  <c r="BO43" i="2"/>
  <c r="BQ43" i="2"/>
  <c r="CP43" i="2"/>
  <c r="CH78" i="2"/>
  <c r="CN78" i="2"/>
  <c r="BM162" i="2"/>
  <c r="CQ162" i="2"/>
  <c r="CH162" i="2"/>
  <c r="BK162" i="2"/>
  <c r="BY162" i="2"/>
  <c r="BL162" i="2"/>
  <c r="CF162" i="2"/>
  <c r="BY166" i="2"/>
  <c r="BM166" i="2"/>
  <c r="AZ178" i="2"/>
  <c r="CE178" i="2"/>
  <c r="BO178" i="2"/>
  <c r="CL178" i="2"/>
  <c r="BV178" i="2"/>
  <c r="BF178" i="2"/>
  <c r="CG178" i="2"/>
  <c r="AX178" i="2"/>
  <c r="CK178" i="2"/>
  <c r="CN178" i="2"/>
  <c r="BH178" i="2"/>
  <c r="BC178" i="2"/>
  <c r="CB178" i="2"/>
  <c r="CQ178" i="2"/>
  <c r="BW178" i="2"/>
  <c r="BA178" i="2"/>
  <c r="CD178" i="2"/>
  <c r="BJ178" i="2"/>
  <c r="BQ178" i="2"/>
  <c r="CF178" i="2"/>
  <c r="BU178" i="2"/>
  <c r="BT178" i="2"/>
  <c r="CI178" i="2"/>
  <c r="BG178" i="2"/>
  <c r="BR178" i="2"/>
  <c r="BI178" i="2"/>
  <c r="AW178" i="2"/>
  <c r="BB178" i="2"/>
  <c r="CA178" i="2"/>
  <c r="CP178" i="2"/>
  <c r="BN178" i="2"/>
  <c r="CR178" i="2"/>
  <c r="AZ182" i="2"/>
  <c r="CM182" i="2"/>
  <c r="BW182" i="2"/>
  <c r="BG182" i="2"/>
  <c r="CD182" i="2"/>
  <c r="BN182" i="2"/>
  <c r="BU182" i="2"/>
  <c r="AX182" i="2"/>
  <c r="CB182" i="2"/>
  <c r="BY182" i="2"/>
  <c r="BP182" i="2"/>
  <c r="BH182" i="2"/>
  <c r="CE182" i="2"/>
  <c r="BK182" i="2"/>
  <c r="CL182" i="2"/>
  <c r="BR182" i="2"/>
  <c r="CK182" i="2"/>
  <c r="BL182" i="2"/>
  <c r="CO182" i="2"/>
  <c r="CF182" i="2"/>
  <c r="CB188" i="2"/>
  <c r="CA188" i="2"/>
  <c r="BJ188" i="2"/>
  <c r="BW188" i="2"/>
  <c r="BL188" i="2"/>
  <c r="BQ209" i="2"/>
  <c r="AX209" i="2"/>
  <c r="BX209" i="2"/>
  <c r="BH209" i="2"/>
  <c r="CK209" i="2"/>
  <c r="BM209" i="2"/>
  <c r="CR209" i="2"/>
  <c r="BT209" i="2"/>
  <c r="BP134" i="2"/>
  <c r="CR134" i="2"/>
  <c r="BF134" i="2"/>
  <c r="CL134" i="2"/>
  <c r="CC98" i="2"/>
  <c r="AW98" i="2"/>
  <c r="CO98" i="2"/>
  <c r="CP98" i="2"/>
  <c r="CP144" i="2"/>
  <c r="CA144" i="2"/>
  <c r="BA144" i="2"/>
  <c r="CE144" i="2"/>
  <c r="BL144" i="2"/>
  <c r="BO34" i="2"/>
  <c r="BM34" i="2"/>
  <c r="BY34" i="2"/>
  <c r="BV34" i="2"/>
  <c r="CK34" i="2"/>
  <c r="AZ53" i="2"/>
  <c r="CS53" i="2"/>
  <c r="CC53" i="2"/>
  <c r="BM53" i="2"/>
  <c r="CJ53" i="2"/>
  <c r="BT53" i="2"/>
  <c r="BB53" i="2"/>
  <c r="CL53" i="2"/>
  <c r="BF53" i="2"/>
  <c r="CH53" i="2"/>
  <c r="CE53" i="2"/>
  <c r="BS53" i="2"/>
  <c r="BR53" i="2"/>
  <c r="AZ69" i="2"/>
  <c r="BI69" i="2"/>
  <c r="CJ69" i="2"/>
  <c r="BK69" i="2"/>
  <c r="AZ98" i="2"/>
  <c r="BS98" i="2"/>
  <c r="BZ98" i="2"/>
  <c r="BI98" i="2"/>
  <c r="BP98" i="2"/>
  <c r="BL98" i="2"/>
  <c r="CK98" i="2"/>
  <c r="CQ98" i="2"/>
  <c r="BA98" i="2"/>
  <c r="CH98" i="2"/>
  <c r="CR98" i="2"/>
  <c r="BC98" i="2"/>
  <c r="AZ134" i="2"/>
  <c r="CI134" i="2"/>
  <c r="BS134" i="2"/>
  <c r="BA134" i="2"/>
  <c r="CP134" i="2"/>
  <c r="BZ134" i="2"/>
  <c r="BJ134" i="2"/>
  <c r="CS134" i="2"/>
  <c r="BM134" i="2"/>
  <c r="CB134" i="2"/>
  <c r="BB134" i="2"/>
  <c r="CG134" i="2"/>
  <c r="CF134" i="2"/>
  <c r="BH134" i="2"/>
  <c r="CA134" i="2"/>
  <c r="BG134" i="2"/>
  <c r="CH134" i="2"/>
  <c r="BN134" i="2"/>
  <c r="CC134" i="2"/>
  <c r="AW134" i="2"/>
  <c r="AZ144" i="2"/>
  <c r="CS144" i="2"/>
  <c r="CC144" i="2"/>
  <c r="BM144" i="2"/>
  <c r="CJ144" i="2"/>
  <c r="BT144" i="2"/>
  <c r="BB144" i="2"/>
  <c r="CM144" i="2"/>
  <c r="BG144" i="2"/>
  <c r="BN144" i="2"/>
  <c r="BJ144" i="2"/>
  <c r="CK144" i="2"/>
  <c r="BQ144" i="2"/>
  <c r="CR144" i="2"/>
  <c r="BX144" i="2"/>
  <c r="AW144" i="2"/>
  <c r="BO144" i="2"/>
  <c r="CI144" i="2"/>
  <c r="CD144" i="2"/>
  <c r="CH144" i="2"/>
  <c r="CG144" i="2"/>
  <c r="BI144" i="2"/>
  <c r="CN144" i="2"/>
  <c r="BP144" i="2"/>
  <c r="BS144" i="2"/>
  <c r="BV144" i="2"/>
  <c r="CQ144" i="2"/>
  <c r="BZ144" i="2"/>
  <c r="BR144" i="2"/>
  <c r="AZ88" i="2"/>
  <c r="CM88" i="2"/>
  <c r="BM136" i="2"/>
  <c r="BV26" i="2"/>
  <c r="BO26" i="2"/>
  <c r="CG26" i="2"/>
  <c r="CR26" i="2"/>
  <c r="CQ26" i="2"/>
  <c r="BH26" i="2"/>
  <c r="CH26" i="2"/>
  <c r="CB26" i="2"/>
  <c r="BR26" i="2"/>
  <c r="BB204" i="2"/>
  <c r="CN204" i="2"/>
  <c r="BT204" i="2"/>
  <c r="BC204" i="2"/>
  <c r="BZ204" i="2"/>
  <c r="AX204" i="2"/>
  <c r="BV204" i="2"/>
  <c r="CR204" i="2"/>
  <c r="BA204" i="2"/>
  <c r="BS204" i="2"/>
  <c r="CI204" i="2"/>
  <c r="GR92" i="7"/>
  <c r="GW92" i="7"/>
  <c r="GE92" i="7"/>
  <c r="CA7" i="2"/>
  <c r="CP7" i="2"/>
  <c r="BU7" i="2"/>
  <c r="CQ27" i="2"/>
  <c r="CL27" i="2"/>
  <c r="CJ27" i="2"/>
  <c r="BX7" i="2"/>
  <c r="AC7" i="2"/>
  <c r="AZ62" i="2"/>
  <c r="CL62" i="2"/>
  <c r="BV62" i="2"/>
  <c r="BF62" i="2"/>
  <c r="CO62" i="2"/>
  <c r="BY62" i="2"/>
  <c r="BI62" i="2"/>
  <c r="BO62" i="2"/>
  <c r="BK62" i="2"/>
  <c r="BX62" i="2"/>
  <c r="CR62" i="2"/>
  <c r="BL62" i="2"/>
  <c r="CH62" i="2"/>
  <c r="BR62" i="2"/>
  <c r="CK62" i="2"/>
  <c r="BU62" i="2"/>
  <c r="BC62" i="2"/>
  <c r="CM62" i="2"/>
  <c r="BG62" i="2"/>
  <c r="BH62" i="2"/>
  <c r="CJ62" i="2"/>
  <c r="BB62" i="2"/>
  <c r="CI62" i="2"/>
  <c r="CF62" i="2"/>
  <c r="CD62" i="2"/>
  <c r="BN62" i="2"/>
  <c r="CG62" i="2"/>
  <c r="BQ62" i="2"/>
  <c r="AX62" i="2"/>
  <c r="CE62" i="2"/>
  <c r="CQ62" i="2"/>
  <c r="CB62" i="2"/>
  <c r="BS62" i="2"/>
  <c r="BP62" i="2"/>
  <c r="AZ73" i="2"/>
  <c r="CK73" i="2"/>
  <c r="BU73" i="2"/>
  <c r="BC73" i="2"/>
  <c r="CR73" i="2"/>
  <c r="CB73" i="2"/>
  <c r="BL73" i="2"/>
  <c r="BZ73" i="2"/>
  <c r="BW73" i="2"/>
  <c r="CL73" i="2"/>
  <c r="CQ73" i="2"/>
  <c r="AZ78" i="2"/>
  <c r="BK78" i="2"/>
  <c r="AW78" i="2"/>
  <c r="CQ78" i="2"/>
  <c r="CQ54" i="2"/>
  <c r="BB54" i="2"/>
  <c r="CJ54" i="2"/>
  <c r="BH54" i="2"/>
  <c r="BO54" i="2"/>
  <c r="BI54" i="2"/>
  <c r="BY54" i="2"/>
  <c r="CO54" i="2"/>
  <c r="BF54" i="2"/>
  <c r="BV54" i="2"/>
  <c r="CL54" i="2"/>
  <c r="CN46" i="2"/>
  <c r="CI46" i="2"/>
  <c r="BB46" i="2"/>
  <c r="CJ46" i="2"/>
  <c r="BP46" i="2"/>
  <c r="BS46" i="2"/>
  <c r="BO46" i="2"/>
  <c r="BI46" i="2"/>
  <c r="BY46" i="2"/>
  <c r="CO46" i="2"/>
  <c r="BF46" i="2"/>
  <c r="BV46" i="2"/>
  <c r="CL46" i="2"/>
  <c r="BH46" i="2"/>
  <c r="BT46" i="2"/>
  <c r="CQ46" i="2"/>
  <c r="CE46" i="2"/>
  <c r="AX46" i="2"/>
  <c r="BQ46" i="2"/>
  <c r="CG46" i="2"/>
  <c r="BN46" i="2"/>
  <c r="CD46" i="2"/>
  <c r="FB93" i="7"/>
  <c r="GI92" i="7"/>
  <c r="GS92" i="7"/>
  <c r="GU92" i="7"/>
  <c r="GC92" i="7"/>
  <c r="HG39" i="7"/>
  <c r="GH82" i="7"/>
  <c r="GC82" i="7"/>
  <c r="GB82" i="7"/>
  <c r="FD107" i="7"/>
  <c r="ER107" i="7"/>
  <c r="EP107" i="7"/>
  <c r="GV26" i="7"/>
  <c r="GO26" i="7"/>
  <c r="GH112" i="7"/>
  <c r="ES26" i="7"/>
  <c r="EQ26" i="7"/>
  <c r="GE26" i="7"/>
  <c r="EX37" i="7"/>
  <c r="GI82" i="7"/>
  <c r="AZ18" i="2"/>
  <c r="AY22" i="2"/>
  <c r="AZ22" i="2"/>
  <c r="AY42" i="2"/>
  <c r="AZ42" i="2"/>
  <c r="AY53" i="2"/>
  <c r="CO53" i="2"/>
  <c r="AY64" i="2"/>
  <c r="AZ64" i="2"/>
  <c r="AY72" i="2"/>
  <c r="AZ72" i="2"/>
  <c r="AY138" i="2"/>
  <c r="AY146" i="2"/>
  <c r="AZ146" i="2"/>
  <c r="CE146" i="2"/>
  <c r="BO146" i="2"/>
  <c r="CL146" i="2"/>
  <c r="BV146" i="2"/>
  <c r="BF146" i="2"/>
  <c r="CG146" i="2"/>
  <c r="AX146" i="2"/>
  <c r="CK146" i="2"/>
  <c r="CN146" i="2"/>
  <c r="BH146" i="2"/>
  <c r="BB146" i="2"/>
  <c r="AY163" i="2"/>
  <c r="AZ163" i="2"/>
  <c r="AY180" i="2"/>
  <c r="AZ180" i="2"/>
  <c r="AY191" i="2"/>
  <c r="AZ191" i="2"/>
  <c r="AY267" i="2"/>
  <c r="AZ267" i="2"/>
  <c r="AZ297" i="2"/>
  <c r="AY297" i="2"/>
  <c r="AY313" i="2"/>
  <c r="AZ313" i="2"/>
  <c r="AY321" i="2"/>
  <c r="AZ321" i="2"/>
  <c r="AY337" i="2"/>
  <c r="AZ337" i="2"/>
  <c r="AY345" i="2"/>
  <c r="AZ345" i="2"/>
  <c r="AY10" i="2"/>
  <c r="AZ10" i="2"/>
  <c r="AY17" i="2"/>
  <c r="AZ17" i="2"/>
  <c r="AY21" i="2"/>
  <c r="AZ21" i="2"/>
  <c r="AY41" i="2"/>
  <c r="AZ41" i="2"/>
  <c r="AY60" i="2"/>
  <c r="AZ60" i="2"/>
  <c r="AZ86" i="2"/>
  <c r="AY86" i="2"/>
  <c r="CG99" i="2"/>
  <c r="AY144" i="2"/>
  <c r="BY144" i="2"/>
  <c r="AY178" i="2"/>
  <c r="CM178" i="2"/>
  <c r="BM178" i="2"/>
  <c r="CC178" i="2"/>
  <c r="AY189" i="2"/>
  <c r="AZ214" i="2"/>
  <c r="AY214" i="2"/>
  <c r="AY265" i="2"/>
  <c r="AZ265" i="2"/>
  <c r="AY294" i="2"/>
  <c r="AZ294" i="2"/>
  <c r="AR7" i="2"/>
  <c r="BK7" i="2"/>
  <c r="GO92" i="7"/>
  <c r="BO27" i="2"/>
  <c r="BC27" i="2"/>
  <c r="CE27" i="2"/>
  <c r="BL27" i="2"/>
  <c r="BR27" i="2"/>
  <c r="AZ27" i="2"/>
  <c r="BM27" i="2"/>
  <c r="CB27" i="2"/>
  <c r="BX27" i="2"/>
  <c r="BX146" i="2"/>
  <c r="BU146" i="2"/>
  <c r="BI146" i="2"/>
  <c r="BZ146" i="2"/>
  <c r="BS146" i="2"/>
  <c r="CM146" i="2"/>
  <c r="AY50" i="2"/>
  <c r="AZ50" i="2"/>
  <c r="AY57" i="2"/>
  <c r="AZ57" i="2"/>
  <c r="AY70" i="2"/>
  <c r="AZ70" i="2"/>
  <c r="CE70" i="2"/>
  <c r="AY212" i="2"/>
  <c r="AZ212" i="2"/>
  <c r="AZ289" i="2"/>
  <c r="AY289" i="2"/>
  <c r="AY16" i="2"/>
  <c r="BT146" i="2"/>
  <c r="BM146" i="2"/>
  <c r="CF146" i="2"/>
  <c r="BQ146" i="2"/>
  <c r="BJ146" i="2"/>
  <c r="CD146" i="2"/>
  <c r="BA146" i="2"/>
  <c r="BW146" i="2"/>
  <c r="CQ146" i="2"/>
  <c r="AZ8" i="2"/>
  <c r="AY8" i="2"/>
  <c r="AY68" i="2"/>
  <c r="AZ68" i="2"/>
  <c r="AY75" i="2"/>
  <c r="AZ75" i="2"/>
  <c r="CO140" i="2"/>
  <c r="AY165" i="2"/>
  <c r="AZ165" i="2"/>
  <c r="AY210" i="2"/>
  <c r="AZ210" i="2"/>
  <c r="CP210" i="2"/>
  <c r="BZ210" i="2"/>
  <c r="BJ210" i="2"/>
  <c r="CS210" i="2"/>
  <c r="CC210" i="2"/>
  <c r="AY286" i="2"/>
  <c r="AY32" i="2"/>
  <c r="AY142" i="2"/>
  <c r="AY270" i="2"/>
  <c r="BG19" i="2"/>
  <c r="AY271" i="2"/>
  <c r="AZ271" i="2"/>
  <c r="AY279" i="2"/>
  <c r="AZ279" i="2"/>
  <c r="AZ287" i="2"/>
  <c r="AY303" i="2"/>
  <c r="AY311" i="2"/>
  <c r="AZ311" i="2"/>
  <c r="AY319" i="2"/>
  <c r="AZ319" i="2"/>
  <c r="AY327" i="2"/>
  <c r="AZ327" i="2"/>
  <c r="AY343" i="2"/>
  <c r="AZ343" i="2"/>
  <c r="AY358" i="2"/>
  <c r="AZ358" i="2"/>
  <c r="AY362" i="2"/>
  <c r="AZ362" i="2"/>
  <c r="AY374" i="2"/>
  <c r="AZ374" i="2"/>
  <c r="AY378" i="2"/>
  <c r="AZ378" i="2"/>
  <c r="AY386" i="2"/>
  <c r="AZ386" i="2"/>
  <c r="AY390" i="2"/>
  <c r="AZ390" i="2"/>
  <c r="AY54" i="2"/>
  <c r="AY246" i="2"/>
  <c r="BX43" i="2"/>
  <c r="BL26" i="2"/>
  <c r="AZ14" i="2"/>
  <c r="CN19" i="2"/>
  <c r="AZ23" i="2"/>
  <c r="AZ28" i="2"/>
  <c r="AZ30" i="2"/>
  <c r="AZ37" i="2"/>
  <c r="AZ52" i="2"/>
  <c r="AZ71" i="2"/>
  <c r="AZ82" i="2"/>
  <c r="AZ93" i="2"/>
  <c r="AZ105" i="2"/>
  <c r="AZ107" i="2"/>
  <c r="AZ109" i="2"/>
  <c r="AZ111" i="2"/>
  <c r="AZ113" i="2"/>
  <c r="AZ115" i="2"/>
  <c r="AZ117" i="2"/>
  <c r="AZ119" i="2"/>
  <c r="AZ121" i="2"/>
  <c r="AZ125" i="2"/>
  <c r="AZ127" i="2"/>
  <c r="AZ129" i="2"/>
  <c r="AZ131" i="2"/>
  <c r="AZ133" i="2"/>
  <c r="AZ135" i="2"/>
  <c r="AZ148" i="2"/>
  <c r="AZ152" i="2"/>
  <c r="AZ156" i="2"/>
  <c r="AZ158" i="2"/>
  <c r="AZ171" i="2"/>
  <c r="AZ173" i="2"/>
  <c r="AZ175" i="2"/>
  <c r="AZ177" i="2"/>
  <c r="AZ184" i="2"/>
  <c r="AZ186" i="2"/>
  <c r="AZ193" i="2"/>
  <c r="AZ195" i="2"/>
  <c r="AZ197" i="2"/>
  <c r="AZ199" i="2"/>
  <c r="AZ201" i="2"/>
  <c r="AZ203" i="2"/>
  <c r="AZ207" i="2"/>
  <c r="AZ218" i="2"/>
  <c r="AZ220" i="2"/>
  <c r="AZ222" i="2"/>
  <c r="AZ226" i="2"/>
  <c r="AZ228" i="2"/>
  <c r="AZ232" i="2"/>
  <c r="AZ234" i="2"/>
  <c r="AZ236" i="2"/>
  <c r="AZ240" i="2"/>
  <c r="AZ242" i="2"/>
  <c r="AZ244" i="2"/>
  <c r="AZ248" i="2"/>
  <c r="AZ252" i="2"/>
  <c r="AZ256" i="2"/>
  <c r="AZ258" i="2"/>
  <c r="AZ260" i="2"/>
  <c r="AY269" i="2"/>
  <c r="AZ269" i="2"/>
  <c r="AZ272" i="2"/>
  <c r="AY277" i="2"/>
  <c r="AZ277" i="2"/>
  <c r="CM280" i="2"/>
  <c r="AY285" i="2"/>
  <c r="AZ285" i="2"/>
  <c r="AZ288" i="2"/>
  <c r="AY293" i="2"/>
  <c r="AZ293" i="2"/>
  <c r="AZ296" i="2"/>
  <c r="AY275" i="2"/>
  <c r="AZ275" i="2"/>
  <c r="AY283" i="2"/>
  <c r="AZ283" i="2"/>
  <c r="AY291" i="2"/>
  <c r="AZ291" i="2"/>
  <c r="AY299" i="2"/>
  <c r="AZ299" i="2"/>
  <c r="AY307" i="2"/>
  <c r="AZ307" i="2"/>
  <c r="AY315" i="2"/>
  <c r="AZ315" i="2"/>
  <c r="AY323" i="2"/>
  <c r="AZ323" i="2"/>
  <c r="AY331" i="2"/>
  <c r="AZ331" i="2"/>
  <c r="AY339" i="2"/>
  <c r="AZ339" i="2"/>
  <c r="AY347" i="2"/>
  <c r="AZ347" i="2"/>
  <c r="AY356" i="2"/>
  <c r="AZ356" i="2"/>
  <c r="AY360" i="2"/>
  <c r="AZ360" i="2"/>
  <c r="AY364" i="2"/>
  <c r="AZ364" i="2"/>
  <c r="AY368" i="2"/>
  <c r="AZ368" i="2"/>
  <c r="AY372" i="2"/>
  <c r="AZ372" i="2"/>
  <c r="AY376" i="2"/>
  <c r="AZ376" i="2"/>
  <c r="AY384" i="2"/>
  <c r="AZ384" i="2"/>
  <c r="AY388" i="2"/>
  <c r="AZ388" i="2"/>
  <c r="AY102" i="2"/>
  <c r="AZ355" i="2"/>
  <c r="AZ357" i="2"/>
  <c r="AZ361" i="2"/>
  <c r="AZ363" i="2"/>
  <c r="AZ365" i="2"/>
  <c r="AZ367" i="2"/>
  <c r="AZ369" i="2"/>
  <c r="AZ371" i="2"/>
  <c r="AZ375" i="2"/>
  <c r="AZ381" i="2"/>
  <c r="AZ385" i="2"/>
  <c r="AZ389" i="2"/>
  <c r="AZ349" i="2"/>
  <c r="AZ351" i="2"/>
  <c r="AZ353" i="2"/>
  <c r="GW116" i="7"/>
  <c r="FY97" i="7"/>
  <c r="GD97" i="7"/>
  <c r="ES31" i="7"/>
  <c r="FD80" i="7"/>
  <c r="EO80" i="7"/>
  <c r="ET80" i="7"/>
  <c r="EW80" i="7"/>
  <c r="EP80" i="7"/>
  <c r="EQ80" i="7"/>
  <c r="EN80" i="7"/>
  <c r="EU94" i="7"/>
  <c r="EP94" i="7"/>
  <c r="EN107" i="7"/>
  <c r="GC26" i="7"/>
  <c r="GJ82" i="7"/>
  <c r="FZ82" i="7"/>
  <c r="GF82" i="7"/>
  <c r="GQ82" i="7"/>
  <c r="GT82" i="7"/>
  <c r="ET26" i="7"/>
  <c r="GK90" i="7"/>
  <c r="FY110" i="7"/>
  <c r="GT110" i="7"/>
  <c r="EV94" i="7"/>
  <c r="EM94" i="7"/>
  <c r="AY126" i="2"/>
  <c r="AZ126" i="2"/>
  <c r="CE126" i="2"/>
  <c r="BO126" i="2"/>
  <c r="CL126" i="2"/>
  <c r="BV126" i="2"/>
  <c r="BF126" i="2"/>
  <c r="CK126" i="2"/>
  <c r="BC126" i="2"/>
  <c r="CR126" i="2"/>
  <c r="BL126" i="2"/>
  <c r="BY126" i="2"/>
  <c r="AX126" i="2"/>
  <c r="CO126" i="2"/>
  <c r="CQ126" i="2"/>
  <c r="CA126" i="2"/>
  <c r="BK126" i="2"/>
  <c r="CH126" i="2"/>
  <c r="BR126" i="2"/>
  <c r="CC126" i="2"/>
  <c r="CJ126" i="2"/>
  <c r="BB126" i="2"/>
  <c r="CN126" i="2"/>
  <c r="BI126" i="2"/>
  <c r="BS126" i="2"/>
  <c r="BZ126" i="2"/>
  <c r="BM126" i="2"/>
  <c r="BT126" i="2"/>
  <c r="BH126" i="2"/>
  <c r="BQ126" i="2"/>
  <c r="CM126" i="2"/>
  <c r="BG126" i="2"/>
  <c r="BN126" i="2"/>
  <c r="CF126" i="2"/>
  <c r="BP126" i="2"/>
  <c r="CI126" i="2"/>
  <c r="BA126" i="2"/>
  <c r="CP126" i="2"/>
  <c r="BJ126" i="2"/>
  <c r="CS126" i="2"/>
  <c r="AW126" i="2"/>
  <c r="BQ136" i="2"/>
  <c r="CQ136" i="2"/>
  <c r="BV136" i="2"/>
  <c r="BZ136" i="2"/>
  <c r="CN136" i="2"/>
  <c r="BA136" i="2"/>
  <c r="CC136" i="2"/>
  <c r="BU126" i="2"/>
  <c r="BW126" i="2"/>
  <c r="CG126" i="2"/>
  <c r="BB136" i="2"/>
  <c r="BX126" i="2"/>
  <c r="CD126" i="2"/>
  <c r="BS27" i="2"/>
  <c r="BW27" i="2"/>
  <c r="BV27" i="2"/>
  <c r="AW27" i="2"/>
  <c r="AY27" i="2"/>
  <c r="AZ63" i="2"/>
  <c r="AY63" i="2"/>
  <c r="AZ92" i="2"/>
  <c r="AY92" i="2"/>
  <c r="AY105" i="2"/>
  <c r="CL105" i="2"/>
  <c r="BV105" i="2"/>
  <c r="BF105" i="2"/>
  <c r="CO105" i="2"/>
  <c r="BY105" i="2"/>
  <c r="BI105" i="2"/>
  <c r="BP105" i="2"/>
  <c r="BW105" i="2"/>
  <c r="CA105" i="2"/>
  <c r="BS105" i="2"/>
  <c r="AY109" i="2"/>
  <c r="CL109" i="2"/>
  <c r="BV109" i="2"/>
  <c r="BF109" i="2"/>
  <c r="CO109" i="2"/>
  <c r="BY109" i="2"/>
  <c r="BI109" i="2"/>
  <c r="BT109" i="2"/>
  <c r="CA109" i="2"/>
  <c r="BO109" i="2"/>
  <c r="BG109" i="2"/>
  <c r="CN109" i="2"/>
  <c r="CF109" i="2"/>
  <c r="CB127" i="2"/>
  <c r="BL127" i="2"/>
  <c r="CI127" i="2"/>
  <c r="BS127" i="2"/>
  <c r="BA127" i="2"/>
  <c r="CL127" i="2"/>
  <c r="BF127" i="2"/>
  <c r="BX127" i="2"/>
  <c r="BB127" i="2"/>
  <c r="CE127" i="2"/>
  <c r="BK127" i="2"/>
  <c r="BU127" i="2"/>
  <c r="CG127" i="2"/>
  <c r="BJ127" i="2"/>
  <c r="CH127" i="2"/>
  <c r="CN127" i="2"/>
  <c r="BT127" i="2"/>
  <c r="AW127" i="2"/>
  <c r="BV127" i="2"/>
  <c r="BC127" i="2"/>
  <c r="BQ127" i="2"/>
  <c r="BR127" i="2"/>
  <c r="CJ131" i="2"/>
  <c r="BT131" i="2"/>
  <c r="BB131" i="2"/>
  <c r="CQ131" i="2"/>
  <c r="CA131" i="2"/>
  <c r="BK131" i="2"/>
  <c r="AY157" i="2"/>
  <c r="AZ157" i="2"/>
  <c r="AY162" i="2"/>
  <c r="AW162" i="2"/>
  <c r="CS162" i="2"/>
  <c r="CA162" i="2"/>
  <c r="BR162" i="2"/>
  <c r="CA194" i="2"/>
  <c r="BK194" i="2"/>
  <c r="CL194" i="2"/>
  <c r="BV194" i="2"/>
  <c r="BF194" i="2"/>
  <c r="CG194" i="2"/>
  <c r="AX194" i="2"/>
  <c r="BH194" i="2"/>
  <c r="BC194" i="2"/>
  <c r="CJ194" i="2"/>
  <c r="BL194" i="2"/>
  <c r="AZ194" i="2"/>
  <c r="CI194" i="2"/>
  <c r="BO194" i="2"/>
  <c r="BI194" i="2"/>
  <c r="BM194" i="2"/>
  <c r="BX194" i="2"/>
  <c r="CE194" i="2"/>
  <c r="BA194" i="2"/>
  <c r="BR194" i="2"/>
  <c r="AW194" i="2"/>
  <c r="BU194" i="2"/>
  <c r="CR194" i="2"/>
  <c r="BW194" i="2"/>
  <c r="CP194" i="2"/>
  <c r="BN194" i="2"/>
  <c r="CB194" i="2"/>
  <c r="BJ194" i="2"/>
  <c r="CS194" i="2"/>
  <c r="BB194" i="2"/>
  <c r="CM194" i="2"/>
  <c r="AY201" i="2"/>
  <c r="CJ201" i="2"/>
  <c r="BT201" i="2"/>
  <c r="BB201" i="2"/>
  <c r="CQ201" i="2"/>
  <c r="BV201" i="2"/>
  <c r="AX201" i="2"/>
  <c r="BZ201" i="2"/>
  <c r="BC201" i="2"/>
  <c r="BS201" i="2"/>
  <c r="CM201" i="2"/>
  <c r="BN201" i="2"/>
  <c r="CF201" i="2"/>
  <c r="BP201" i="2"/>
  <c r="AW201" i="2"/>
  <c r="CL201" i="2"/>
  <c r="BQ201" i="2"/>
  <c r="CP201" i="2"/>
  <c r="BU201" i="2"/>
  <c r="BI201" i="2"/>
  <c r="BY201" i="2"/>
  <c r="CC201" i="2"/>
  <c r="BW201" i="2"/>
  <c r="CG27" i="2"/>
  <c r="BN27" i="2"/>
  <c r="CQ7" i="2"/>
  <c r="BZ7" i="2"/>
  <c r="BY7" i="2"/>
  <c r="AY230" i="2"/>
  <c r="CH230" i="2"/>
  <c r="BR230" i="2"/>
  <c r="CK230" i="2"/>
  <c r="BU230" i="2"/>
  <c r="BC230" i="2"/>
  <c r="CN230" i="2"/>
  <c r="BH230" i="2"/>
  <c r="BO230" i="2"/>
  <c r="BL230" i="2"/>
  <c r="CI230" i="2"/>
  <c r="CD230" i="2"/>
  <c r="BJ230" i="2"/>
  <c r="CG230" i="2"/>
  <c r="BM230" i="2"/>
  <c r="CF230" i="2"/>
  <c r="BW230" i="2"/>
  <c r="BK230" i="2"/>
  <c r="BS230" i="2"/>
  <c r="AY247" i="2"/>
  <c r="AZ247" i="2"/>
  <c r="BN254" i="2"/>
  <c r="BO254" i="2"/>
  <c r="CH254" i="2"/>
  <c r="BL254" i="2"/>
  <c r="CB254" i="2"/>
  <c r="CR254" i="2"/>
  <c r="BC254" i="2"/>
  <c r="BU254" i="2"/>
  <c r="CK254" i="2"/>
  <c r="BO247" i="2"/>
  <c r="BB247" i="2"/>
  <c r="BF247" i="2"/>
  <c r="CP247" i="2"/>
  <c r="BK247" i="2"/>
  <c r="BW247" i="2"/>
  <c r="CR247" i="2"/>
  <c r="BN247" i="2"/>
  <c r="CI247" i="2"/>
  <c r="AX247" i="2"/>
  <c r="BQ247" i="2"/>
  <c r="CG247" i="2"/>
  <c r="BA230" i="2"/>
  <c r="CA230" i="2"/>
  <c r="CB230" i="2"/>
  <c r="BG230" i="2"/>
  <c r="AW230" i="2"/>
  <c r="BI230" i="2"/>
  <c r="CO230" i="2"/>
  <c r="AY12" i="2"/>
  <c r="AY31" i="2"/>
  <c r="AZ31" i="2"/>
  <c r="AY40" i="2"/>
  <c r="AY48" i="2"/>
  <c r="AZ48" i="2"/>
  <c r="AY62" i="2"/>
  <c r="CA62" i="2"/>
  <c r="BZ62" i="2"/>
  <c r="BM62" i="2"/>
  <c r="CN62" i="2"/>
  <c r="AW62" i="2"/>
  <c r="AZ74" i="2"/>
  <c r="AY74" i="2"/>
  <c r="AY82" i="2"/>
  <c r="CL82" i="2"/>
  <c r="BV82" i="2"/>
  <c r="BF82" i="2"/>
  <c r="CO82" i="2"/>
  <c r="BY82" i="2"/>
  <c r="BI82" i="2"/>
  <c r="BS82" i="2"/>
  <c r="BG82" i="2"/>
  <c r="BT82" i="2"/>
  <c r="CF82" i="2"/>
  <c r="AW82" i="2"/>
  <c r="CM82" i="2"/>
  <c r="CR82" i="2"/>
  <c r="BZ82" i="2"/>
  <c r="CC82" i="2"/>
  <c r="BC82" i="2"/>
  <c r="CA82" i="2"/>
  <c r="CN82" i="2"/>
  <c r="BH86" i="2"/>
  <c r="BP86" i="2"/>
  <c r="CJ86" i="2"/>
  <c r="AY90" i="2"/>
  <c r="CE90" i="2"/>
  <c r="BZ90" i="2"/>
  <c r="BL90" i="2"/>
  <c r="CN90" i="2"/>
  <c r="BO90" i="2"/>
  <c r="BI90" i="2"/>
  <c r="AY168" i="2"/>
  <c r="CO168" i="2"/>
  <c r="BY168" i="2"/>
  <c r="BI168" i="2"/>
  <c r="CF168" i="2"/>
  <c r="BP168" i="2"/>
  <c r="AW168" i="2"/>
  <c r="CE168" i="2"/>
  <c r="CQ168" i="2"/>
  <c r="BN168" i="2"/>
  <c r="CP168" i="2"/>
  <c r="AZ168" i="2"/>
  <c r="CK168" i="2"/>
  <c r="BQ168" i="2"/>
  <c r="CR168" i="2"/>
  <c r="BX168" i="2"/>
  <c r="BB168" i="2"/>
  <c r="BO168" i="2"/>
  <c r="CL168" i="2"/>
  <c r="BA168" i="2"/>
  <c r="BJ168" i="2"/>
  <c r="CG168" i="2"/>
  <c r="BC168" i="2"/>
  <c r="BT168" i="2"/>
  <c r="BW168" i="2"/>
  <c r="CA168" i="2"/>
  <c r="BV168" i="2"/>
  <c r="BK168" i="2"/>
  <c r="CC168" i="2"/>
  <c r="AX168" i="2"/>
  <c r="CN168" i="2"/>
  <c r="BL168" i="2"/>
  <c r="BG168" i="2"/>
  <c r="BS168" i="2"/>
  <c r="BF168" i="2"/>
  <c r="BR168" i="2"/>
  <c r="CH168" i="2"/>
  <c r="BS178" i="2"/>
  <c r="BZ178" i="2"/>
  <c r="BL178" i="2"/>
  <c r="BY178" i="2"/>
  <c r="CJ178" i="2"/>
  <c r="CS178" i="2"/>
  <c r="CO178" i="2"/>
  <c r="AZ243" i="2"/>
  <c r="AY243" i="2"/>
  <c r="AY255" i="2"/>
  <c r="AZ255" i="2"/>
  <c r="CP255" i="2"/>
  <c r="BZ255" i="2"/>
  <c r="BJ255" i="2"/>
  <c r="CG255" i="2"/>
  <c r="BQ255" i="2"/>
  <c r="AX255" i="2"/>
  <c r="CJ255" i="2"/>
  <c r="BB255" i="2"/>
  <c r="CQ255" i="2"/>
  <c r="BK255" i="2"/>
  <c r="BG255" i="2"/>
  <c r="CF255" i="2"/>
  <c r="AY280" i="2"/>
  <c r="CI280" i="2"/>
  <c r="BR280" i="2"/>
  <c r="CS280" i="2"/>
  <c r="CB280" i="2"/>
  <c r="AW280" i="2"/>
  <c r="CQ280" i="2"/>
  <c r="BX280" i="2"/>
  <c r="BW280" i="2"/>
  <c r="CP280" i="2"/>
  <c r="BB280" i="2"/>
  <c r="CP358" i="2"/>
  <c r="BZ358" i="2"/>
  <c r="BJ358" i="2"/>
  <c r="CS358" i="2"/>
  <c r="BX358" i="2"/>
  <c r="BA358" i="2"/>
  <c r="CG358" i="2"/>
  <c r="BL358" i="2"/>
  <c r="CK358" i="2"/>
  <c r="BO358" i="2"/>
  <c r="CF358" i="2"/>
  <c r="BI358" i="2"/>
  <c r="CO358" i="2"/>
  <c r="CL358" i="2"/>
  <c r="BR358" i="2"/>
  <c r="CN358" i="2"/>
  <c r="BM358" i="2"/>
  <c r="CB358" i="2"/>
  <c r="AX358" i="2"/>
  <c r="CE358" i="2"/>
  <c r="AY367" i="2"/>
  <c r="CF367" i="2"/>
  <c r="BP367" i="2"/>
  <c r="AW367" i="2"/>
  <c r="V367" i="2" s="1"/>
  <c r="CM367" i="2"/>
  <c r="BW367" i="2"/>
  <c r="BG367" i="2"/>
  <c r="BR367" i="2"/>
  <c r="BQ367" i="2"/>
  <c r="BV367" i="2"/>
  <c r="BU367" i="2"/>
  <c r="BM367" i="2"/>
  <c r="CC370" i="2"/>
  <c r="CL370" i="2"/>
  <c r="CP376" i="2"/>
  <c r="BZ376" i="2"/>
  <c r="BJ376" i="2"/>
  <c r="CS376" i="2"/>
  <c r="CC376" i="2"/>
  <c r="BM376" i="2"/>
  <c r="BX376" i="2"/>
  <c r="CE376" i="2"/>
  <c r="CR376" i="2"/>
  <c r="BS376" i="2"/>
  <c r="BB376" i="2"/>
  <c r="CD376" i="2"/>
  <c r="BF376" i="2"/>
  <c r="CG376" i="2"/>
  <c r="BI376" i="2"/>
  <c r="CF376" i="2"/>
  <c r="BO376" i="2"/>
  <c r="CQ376" i="2"/>
  <c r="BT376" i="2"/>
  <c r="CI376" i="2"/>
  <c r="BV376" i="2"/>
  <c r="BY376" i="2"/>
  <c r="BC376" i="2"/>
  <c r="BP376" i="2"/>
  <c r="BG376" i="2"/>
  <c r="CB376" i="2"/>
  <c r="CA376" i="2"/>
  <c r="BA376" i="2"/>
  <c r="BV382" i="2"/>
  <c r="CL382" i="2"/>
  <c r="BF254" i="2"/>
  <c r="BV254" i="2"/>
  <c r="BW254" i="2"/>
  <c r="CD254" i="2"/>
  <c r="CE254" i="2"/>
  <c r="BJ254" i="2"/>
  <c r="CP254" i="2"/>
  <c r="BA254" i="2"/>
  <c r="CI254" i="2"/>
  <c r="CF254" i="2"/>
  <c r="BI254" i="2"/>
  <c r="BY254" i="2"/>
  <c r="CO254" i="2"/>
  <c r="BZ247" i="2"/>
  <c r="CA247" i="2"/>
  <c r="BJ247" i="2"/>
  <c r="BV247" i="2"/>
  <c r="BG247" i="2"/>
  <c r="CB247" i="2"/>
  <c r="BS247" i="2"/>
  <c r="CN247" i="2"/>
  <c r="BC247" i="2"/>
  <c r="BU247" i="2"/>
  <c r="CK247" i="2"/>
  <c r="CQ230" i="2"/>
  <c r="CR230" i="2"/>
  <c r="CE230" i="2"/>
  <c r="BP230" i="2"/>
  <c r="BQ230" i="2"/>
  <c r="CS230" i="2"/>
  <c r="BF230" i="2"/>
  <c r="CL230" i="2"/>
  <c r="CM42" i="2"/>
  <c r="BO42" i="2"/>
  <c r="BM43" i="2"/>
  <c r="CS43" i="2"/>
  <c r="AZ61" i="2"/>
  <c r="AY61" i="2"/>
  <c r="AZ147" i="2"/>
  <c r="AY147" i="2"/>
  <c r="CI150" i="2"/>
  <c r="CS150" i="2"/>
  <c r="BH150" i="2"/>
  <c r="CO150" i="2"/>
  <c r="AY69" i="2"/>
  <c r="CC69" i="2"/>
  <c r="AY83" i="2"/>
  <c r="CE83" i="2"/>
  <c r="CL83" i="2"/>
  <c r="BF83" i="2"/>
  <c r="CJ83" i="2"/>
  <c r="CN83" i="2"/>
  <c r="BU83" i="2"/>
  <c r="BW83" i="2"/>
  <c r="BN83" i="2"/>
  <c r="BT83" i="2"/>
  <c r="BI83" i="2"/>
  <c r="AY94" i="2"/>
  <c r="BC94" i="2"/>
  <c r="CA110" i="2"/>
  <c r="CH110" i="2"/>
  <c r="CC110" i="2"/>
  <c r="CN110" i="2"/>
  <c r="BY110" i="2"/>
  <c r="AY115" i="2"/>
  <c r="CN115" i="2"/>
  <c r="BX115" i="2"/>
  <c r="BH115" i="2"/>
  <c r="CE115" i="2"/>
  <c r="BO115" i="2"/>
  <c r="CH115" i="2"/>
  <c r="CG115" i="2"/>
  <c r="AX115" i="2"/>
  <c r="CK115" i="2"/>
  <c r="CC115" i="2"/>
  <c r="BF115" i="2"/>
  <c r="CB115" i="2"/>
  <c r="BB115" i="2"/>
  <c r="CI115" i="2"/>
  <c r="BK115" i="2"/>
  <c r="CP115" i="2"/>
  <c r="BQ115" i="2"/>
  <c r="BN115" i="2"/>
  <c r="BV115" i="2"/>
  <c r="AZ185" i="2"/>
  <c r="AY185" i="2"/>
  <c r="AY209" i="2"/>
  <c r="CO209" i="2"/>
  <c r="BI209" i="2"/>
  <c r="CB209" i="2"/>
  <c r="CH209" i="2"/>
  <c r="CM209" i="2"/>
  <c r="BN209" i="2"/>
  <c r="CL209" i="2"/>
  <c r="AZ225" i="2"/>
  <c r="CS225" i="2"/>
  <c r="CC225" i="2"/>
  <c r="BM225" i="2"/>
  <c r="CJ225" i="2"/>
  <c r="BT225" i="2"/>
  <c r="BB225" i="2"/>
  <c r="CQ225" i="2"/>
  <c r="BK225" i="2"/>
  <c r="BR225" i="2"/>
  <c r="CD225" i="2"/>
  <c r="BW225" i="2"/>
  <c r="AZ241" i="2"/>
  <c r="AY241" i="2"/>
  <c r="CS241" i="2"/>
  <c r="CC241" i="2"/>
  <c r="BM241" i="2"/>
  <c r="CJ241" i="2"/>
  <c r="BT241" i="2"/>
  <c r="BB241" i="2"/>
  <c r="CQ241" i="2"/>
  <c r="BK241" i="2"/>
  <c r="BR241" i="2"/>
  <c r="CD241" i="2"/>
  <c r="BW241" i="2"/>
  <c r="BF241" i="2"/>
  <c r="AY256" i="2"/>
  <c r="CI256" i="2"/>
  <c r="BS256" i="2"/>
  <c r="BA256" i="2"/>
  <c r="CP256" i="2"/>
  <c r="BZ256" i="2"/>
  <c r="BJ256" i="2"/>
  <c r="CS256" i="2"/>
  <c r="BM256" i="2"/>
  <c r="BT256" i="2"/>
  <c r="AX256" i="2"/>
  <c r="AW256" i="2"/>
  <c r="AZ266" i="2"/>
  <c r="CG266" i="2"/>
  <c r="BQ266" i="2"/>
  <c r="AX266" i="2"/>
  <c r="CN266" i="2"/>
  <c r="BO266" i="2"/>
  <c r="BV266" i="2"/>
  <c r="BK266" i="2"/>
  <c r="BZ266" i="2"/>
  <c r="CI266" i="2"/>
  <c r="BS266" i="2"/>
  <c r="AY288" i="2"/>
  <c r="CI288" i="2"/>
  <c r="BS288" i="2"/>
  <c r="BA288" i="2"/>
  <c r="CP288" i="2"/>
  <c r="BZ288" i="2"/>
  <c r="BJ288" i="2"/>
  <c r="CS288" i="2"/>
  <c r="BM288" i="2"/>
  <c r="BT288" i="2"/>
  <c r="AX288" i="2"/>
  <c r="AW288" i="2"/>
  <c r="CI362" i="2"/>
  <c r="BS362" i="2"/>
  <c r="CD362" i="2"/>
  <c r="BN362" i="2"/>
  <c r="BU362" i="2"/>
  <c r="CB362" i="2"/>
  <c r="CG368" i="2"/>
  <c r="BQ368" i="2"/>
  <c r="AX368" i="2"/>
  <c r="CN368" i="2"/>
  <c r="BX368" i="2"/>
  <c r="BH368" i="2"/>
  <c r="BS368" i="2"/>
  <c r="BZ368" i="2"/>
  <c r="BV368" i="2"/>
  <c r="CA379" i="2"/>
  <c r="BZ379" i="2"/>
  <c r="BB383" i="2"/>
  <c r="BR383" i="2"/>
  <c r="CO110" i="2"/>
  <c r="BM110" i="2"/>
  <c r="BX288" i="2"/>
  <c r="CN288" i="2"/>
  <c r="BQ288" i="2"/>
  <c r="BB288" i="2"/>
  <c r="CR288" i="2"/>
  <c r="BU288" i="2"/>
  <c r="BF288" i="2"/>
  <c r="CD288" i="2"/>
  <c r="BW288" i="2"/>
  <c r="CQ288" i="2"/>
  <c r="CN256" i="2"/>
  <c r="BQ256" i="2"/>
  <c r="BB256" i="2"/>
  <c r="CR256" i="2"/>
  <c r="BU256" i="2"/>
  <c r="BF256" i="2"/>
  <c r="CD256" i="2"/>
  <c r="BW256" i="2"/>
  <c r="CQ256" i="2"/>
  <c r="BM115" i="2"/>
  <c r="CL115" i="2"/>
  <c r="BU115" i="2"/>
  <c r="BY115" i="2"/>
  <c r="BR115" i="2"/>
  <c r="BS115" i="2"/>
  <c r="CQ115" i="2"/>
  <c r="AW115" i="2"/>
  <c r="CF115" i="2"/>
  <c r="BH83" i="2"/>
  <c r="CM83" i="2"/>
  <c r="AZ45" i="2"/>
  <c r="AY45" i="2"/>
  <c r="CS45" i="2"/>
  <c r="CC45" i="2"/>
  <c r="BM45" i="2"/>
  <c r="CJ45" i="2"/>
  <c r="BT45" i="2"/>
  <c r="BB45" i="2"/>
  <c r="CL45" i="2"/>
  <c r="BF45" i="2"/>
  <c r="CP45" i="2"/>
  <c r="CA45" i="2"/>
  <c r="BR45" i="2"/>
  <c r="AZ116" i="2"/>
  <c r="AY116" i="2"/>
  <c r="AY130" i="2"/>
  <c r="AZ130" i="2"/>
  <c r="CM130" i="2"/>
  <c r="BW130" i="2"/>
  <c r="BG130" i="2"/>
  <c r="CD130" i="2"/>
  <c r="BN130" i="2"/>
  <c r="BQ130" i="2"/>
  <c r="BX130" i="2"/>
  <c r="CB130" i="2"/>
  <c r="CJ130" i="2"/>
  <c r="BM130" i="2"/>
  <c r="BC130" i="2"/>
  <c r="CI130" i="2"/>
  <c r="BO130" i="2"/>
  <c r="CP130" i="2"/>
  <c r="BV130" i="2"/>
  <c r="CO130" i="2"/>
  <c r="AX130" i="2"/>
  <c r="CF130" i="2"/>
  <c r="CS130" i="2"/>
  <c r="AZ141" i="2"/>
  <c r="AY141" i="2"/>
  <c r="AY161" i="2"/>
  <c r="CD161" i="2"/>
  <c r="BN161" i="2"/>
  <c r="CG161" i="2"/>
  <c r="BQ161" i="2"/>
  <c r="AX161" i="2"/>
  <c r="CF161" i="2"/>
  <c r="AW161" i="2"/>
  <c r="CJ161" i="2"/>
  <c r="CM161" i="2"/>
  <c r="BG161" i="2"/>
  <c r="BB161" i="2"/>
  <c r="BS161" i="2"/>
  <c r="AY183" i="2"/>
  <c r="AZ183" i="2"/>
  <c r="AZ196" i="2"/>
  <c r="AY196" i="2"/>
  <c r="AZ198" i="2"/>
  <c r="CG198" i="2"/>
  <c r="BQ198" i="2"/>
  <c r="AX198" i="2"/>
  <c r="CF198" i="2"/>
  <c r="BK198" i="2"/>
  <c r="BZ198" i="2"/>
  <c r="BB198" i="2"/>
  <c r="CD198" i="2"/>
  <c r="BR198" i="2"/>
  <c r="CR198" i="2"/>
  <c r="BW198" i="2"/>
  <c r="CL210" i="2"/>
  <c r="BR210" i="2"/>
  <c r="CO210" i="2"/>
  <c r="BU210" i="2"/>
  <c r="BC210" i="2"/>
  <c r="CR210" i="2"/>
  <c r="BL210" i="2"/>
  <c r="BS210" i="2"/>
  <c r="BH210" i="2"/>
  <c r="BP210" i="2"/>
  <c r="BW210" i="2"/>
  <c r="CH210" i="2"/>
  <c r="BF210" i="2"/>
  <c r="BQ210" i="2"/>
  <c r="BB210" i="2"/>
  <c r="CI210" i="2"/>
  <c r="CF232" i="2"/>
  <c r="BP232" i="2"/>
  <c r="AW232" i="2"/>
  <c r="CM232" i="2"/>
  <c r="BW232" i="2"/>
  <c r="BG232" i="2"/>
  <c r="BR232" i="2"/>
  <c r="BQ232" i="2"/>
  <c r="CS232" i="2"/>
  <c r="CK232" i="2"/>
  <c r="AY232" i="2"/>
  <c r="CB232" i="2"/>
  <c r="BH232" i="2"/>
  <c r="CI232" i="2"/>
  <c r="BO232" i="2"/>
  <c r="CP232" i="2"/>
  <c r="BY232" i="2"/>
  <c r="BV232" i="2"/>
  <c r="BC232" i="2"/>
  <c r="AY239" i="2"/>
  <c r="AZ239" i="2"/>
  <c r="AZ249" i="2"/>
  <c r="AY249" i="2"/>
  <c r="BY262" i="2"/>
  <c r="CF262" i="2"/>
  <c r="CI262" i="2"/>
  <c r="CM262" i="2"/>
  <c r="AY282" i="2"/>
  <c r="AZ282" i="2"/>
  <c r="CS282" i="2"/>
  <c r="CC282" i="2"/>
  <c r="BM282" i="2"/>
  <c r="CJ282" i="2"/>
  <c r="BT282" i="2"/>
  <c r="BB282" i="2"/>
  <c r="CM282" i="2"/>
  <c r="BG282" i="2"/>
  <c r="BN282" i="2"/>
  <c r="BJ282" i="2"/>
  <c r="CI282" i="2"/>
  <c r="CF289" i="2"/>
  <c r="BP289" i="2"/>
  <c r="AW289" i="2"/>
  <c r="CM289" i="2"/>
  <c r="BW289" i="2"/>
  <c r="BG289" i="2"/>
  <c r="BN289" i="2"/>
  <c r="BU289" i="2"/>
  <c r="BJ289" i="2"/>
  <c r="BY289" i="2"/>
  <c r="CH289" i="2"/>
  <c r="BR289" i="2"/>
  <c r="CI353" i="2"/>
  <c r="BS353" i="2"/>
  <c r="BA353" i="2"/>
  <c r="CP353" i="2"/>
  <c r="BZ353" i="2"/>
  <c r="BJ353" i="2"/>
  <c r="CS353" i="2"/>
  <c r="BM353" i="2"/>
  <c r="BT353" i="2"/>
  <c r="AX353" i="2"/>
  <c r="AW353" i="2"/>
  <c r="BX353" i="2"/>
  <c r="CN353" i="2"/>
  <c r="CO360" i="2"/>
  <c r="BY360" i="2"/>
  <c r="BI360" i="2"/>
  <c r="CF360" i="2"/>
  <c r="BP360" i="2"/>
  <c r="AW360" i="2"/>
  <c r="CI360" i="2"/>
  <c r="BA360" i="2"/>
  <c r="CP360" i="2"/>
  <c r="BJ360" i="2"/>
  <c r="CM360" i="2"/>
  <c r="CD360" i="2"/>
  <c r="CR374" i="2"/>
  <c r="CB374" i="2"/>
  <c r="BL374" i="2"/>
  <c r="CI374" i="2"/>
  <c r="BS374" i="2"/>
  <c r="BA374" i="2"/>
  <c r="CL374" i="2"/>
  <c r="BF374" i="2"/>
  <c r="CS374" i="2"/>
  <c r="BM374" i="2"/>
  <c r="BI374" i="2"/>
  <c r="CG374" i="2"/>
  <c r="BR374" i="2"/>
  <c r="AY20" i="2"/>
  <c r="AZ20" i="2"/>
  <c r="AZ132" i="2"/>
  <c r="AY132" i="2"/>
  <c r="CQ140" i="2"/>
  <c r="BW140" i="2"/>
  <c r="AY160" i="2"/>
  <c r="CG160" i="2"/>
  <c r="BQ160" i="2"/>
  <c r="AX160" i="2"/>
  <c r="CN160" i="2"/>
  <c r="BX160" i="2"/>
  <c r="BH160" i="2"/>
  <c r="BO160" i="2"/>
  <c r="BV160" i="2"/>
  <c r="BS160" i="2"/>
  <c r="BJ160" i="2"/>
  <c r="CH160" i="2"/>
  <c r="AY172" i="2"/>
  <c r="AZ172" i="2"/>
  <c r="CK172" i="2"/>
  <c r="BU172" i="2"/>
  <c r="BC172" i="2"/>
  <c r="CR172" i="2"/>
  <c r="CB172" i="2"/>
  <c r="BL172" i="2"/>
  <c r="CA172" i="2"/>
  <c r="BW172" i="2"/>
  <c r="CP172" i="2"/>
  <c r="BJ172" i="2"/>
  <c r="CE172" i="2"/>
  <c r="BV172" i="2"/>
  <c r="AZ204" i="2"/>
  <c r="CM204" i="2"/>
  <c r="BO204" i="2"/>
  <c r="BQ204" i="2"/>
  <c r="CF204" i="2"/>
  <c r="AW204" i="2"/>
  <c r="CO204" i="2"/>
  <c r="CC204" i="2"/>
  <c r="CH204" i="2"/>
  <c r="AY224" i="2"/>
  <c r="CN224" i="2"/>
  <c r="BX224" i="2"/>
  <c r="BH224" i="2"/>
  <c r="CE224" i="2"/>
  <c r="BO224" i="2"/>
  <c r="CH224" i="2"/>
  <c r="CG224" i="2"/>
  <c r="AX224" i="2"/>
  <c r="CL224" i="2"/>
  <c r="BN224" i="2"/>
  <c r="BC224" i="2"/>
  <c r="BM224" i="2"/>
  <c r="CC224" i="2"/>
  <c r="AY236" i="2"/>
  <c r="CR236" i="2"/>
  <c r="CB236" i="2"/>
  <c r="BL236" i="2"/>
  <c r="CI236" i="2"/>
  <c r="BS236" i="2"/>
  <c r="BA236" i="2"/>
  <c r="CL236" i="2"/>
  <c r="BF236" i="2"/>
  <c r="CS236" i="2"/>
  <c r="BM236" i="2"/>
  <c r="CP236" i="2"/>
  <c r="BQ236" i="2"/>
  <c r="CN240" i="2"/>
  <c r="BX240" i="2"/>
  <c r="BH240" i="2"/>
  <c r="CE240" i="2"/>
  <c r="BO240" i="2"/>
  <c r="CH240" i="2"/>
  <c r="CG240" i="2"/>
  <c r="AX240" i="2"/>
  <c r="AY268" i="2"/>
  <c r="CI268" i="2"/>
  <c r="CP268" i="2"/>
  <c r="CO268" i="2"/>
  <c r="AZ67" i="2"/>
  <c r="CM67" i="2"/>
  <c r="BW67" i="2"/>
  <c r="BG67" i="2"/>
  <c r="CD67" i="2"/>
  <c r="BN67" i="2"/>
  <c r="BT67" i="2"/>
  <c r="BH67" i="2"/>
  <c r="BM67" i="2"/>
  <c r="CG67" i="2"/>
  <c r="AX67" i="2"/>
  <c r="CF67" i="2"/>
  <c r="CS67" i="2"/>
  <c r="BB99" i="2"/>
  <c r="GR82" i="7"/>
  <c r="FY82" i="7"/>
  <c r="GU82" i="7"/>
  <c r="GG82" i="7"/>
  <c r="GW82" i="7"/>
  <c r="GD82" i="7"/>
  <c r="GK82" i="7"/>
  <c r="FD26" i="7"/>
  <c r="ER26" i="7"/>
  <c r="EW26" i="7"/>
  <c r="EN26" i="7"/>
  <c r="EO32" i="7"/>
  <c r="GL117" i="7"/>
  <c r="GU39" i="7"/>
  <c r="FY80" i="7"/>
  <c r="GW80" i="7"/>
  <c r="GS109" i="7"/>
  <c r="FY109" i="7"/>
  <c r="GN109" i="7"/>
  <c r="GW109" i="7"/>
  <c r="GA109" i="7"/>
  <c r="GP112" i="7"/>
  <c r="GE112" i="7"/>
  <c r="GB24" i="7"/>
  <c r="FZ90" i="7"/>
  <c r="GU112" i="7"/>
  <c r="EW84" i="7"/>
  <c r="FA84" i="7"/>
  <c r="EP84" i="7"/>
  <c r="EM84" i="7"/>
  <c r="EV28" i="7"/>
  <c r="GG111" i="7"/>
  <c r="GR111" i="7"/>
  <c r="GG80" i="7"/>
  <c r="GM80" i="7"/>
  <c r="EZ26" i="7"/>
  <c r="EP26" i="7"/>
  <c r="EM26" i="7"/>
  <c r="FB26" i="7"/>
  <c r="GX80" i="7"/>
  <c r="EO26" i="7"/>
  <c r="EV80" i="7"/>
  <c r="GB109" i="7"/>
  <c r="EU26" i="7"/>
  <c r="GS111" i="7"/>
  <c r="GV111" i="7"/>
  <c r="GH111" i="7"/>
  <c r="EV26" i="7"/>
  <c r="EZ84" i="7"/>
  <c r="EN84" i="7"/>
  <c r="GO112" i="7"/>
  <c r="GX112" i="7"/>
  <c r="GK112" i="7"/>
  <c r="FA26" i="7"/>
  <c r="FA85" i="7"/>
  <c r="EX26" i="7"/>
  <c r="GF112" i="7"/>
  <c r="GU97" i="7"/>
  <c r="ET84" i="7"/>
  <c r="EQ102" i="7"/>
  <c r="GD92" i="7"/>
  <c r="GQ92" i="7"/>
  <c r="GV92" i="7"/>
  <c r="GH92" i="7"/>
  <c r="GP92" i="7"/>
  <c r="GU111" i="7"/>
  <c r="GQ111" i="7"/>
  <c r="GT111" i="7"/>
  <c r="GC111" i="7"/>
  <c r="EX84" i="7"/>
  <c r="EY26" i="7"/>
  <c r="GF97" i="7"/>
  <c r="GX97" i="7"/>
  <c r="GJ97" i="7"/>
  <c r="GM97" i="7"/>
  <c r="GQ112" i="7"/>
  <c r="GM84" i="7"/>
  <c r="GN92" i="7"/>
  <c r="GA92" i="7"/>
  <c r="GK92" i="7"/>
  <c r="GX92" i="7"/>
  <c r="FO38" i="7"/>
  <c r="GJ32" i="7"/>
  <c r="GG32" i="7"/>
  <c r="GG92" i="7"/>
  <c r="FZ92" i="7"/>
  <c r="GL92" i="7"/>
  <c r="GC22" i="7"/>
  <c r="GK111" i="7"/>
  <c r="GX111" i="7"/>
  <c r="GB111" i="7"/>
  <c r="GE111" i="7"/>
  <c r="EP23" i="7"/>
  <c r="FC111" i="7"/>
  <c r="CQ9" i="2"/>
  <c r="CA9" i="2"/>
  <c r="BK9" i="2"/>
  <c r="CK9" i="2"/>
  <c r="BC9" i="2"/>
  <c r="CR9" i="2"/>
  <c r="AW9" i="2"/>
  <c r="CL9" i="2"/>
  <c r="BV9" i="2"/>
  <c r="BF9" i="2"/>
  <c r="CG9" i="2"/>
  <c r="AX9" i="2"/>
  <c r="CN9" i="2"/>
  <c r="BP9" i="2"/>
  <c r="CM9" i="2"/>
  <c r="BW9" i="2"/>
  <c r="CC9" i="2"/>
  <c r="CB9" i="2"/>
  <c r="CH9" i="2"/>
  <c r="BR9" i="2"/>
  <c r="BY9" i="2"/>
  <c r="CJ9" i="2"/>
  <c r="BH9" i="2"/>
  <c r="CI9" i="2"/>
  <c r="BS9" i="2"/>
  <c r="BG9" i="2"/>
  <c r="BU9" i="2"/>
  <c r="BT9" i="2"/>
  <c r="CD9" i="2"/>
  <c r="BN9" i="2"/>
  <c r="BQ9" i="2"/>
  <c r="CF9" i="2"/>
  <c r="BB9" i="2"/>
  <c r="BO9" i="2"/>
  <c r="CS9" i="2"/>
  <c r="CP9" i="2"/>
  <c r="CO9" i="2"/>
  <c r="AZ9" i="2"/>
  <c r="BM9" i="2"/>
  <c r="BZ9" i="2"/>
  <c r="BI9" i="2"/>
  <c r="BA9" i="2"/>
  <c r="BJ9" i="2"/>
  <c r="AY9" i="2"/>
  <c r="BN11" i="2"/>
  <c r="BG11" i="2"/>
  <c r="BR11" i="2"/>
  <c r="CC11" i="2"/>
  <c r="BP11" i="2"/>
  <c r="BA11" i="2"/>
  <c r="BJ11" i="2"/>
  <c r="BF11" i="2"/>
  <c r="BM11" i="2"/>
  <c r="CH11" i="2"/>
  <c r="BT11" i="2"/>
  <c r="CE11" i="2"/>
  <c r="CJ11" i="2"/>
  <c r="CR11" i="2"/>
  <c r="BX11" i="2"/>
  <c r="CP11" i="2"/>
  <c r="BQ11" i="2"/>
  <c r="CM11" i="2"/>
  <c r="AX11" i="2"/>
  <c r="AW11" i="2"/>
  <c r="BV11" i="2"/>
  <c r="CA11" i="2"/>
  <c r="CG11" i="2"/>
  <c r="BW11" i="2"/>
  <c r="CF11" i="2"/>
  <c r="CO11" i="2"/>
  <c r="CI11" i="2"/>
  <c r="CL11" i="2"/>
  <c r="BO11" i="2"/>
  <c r="BH11" i="2"/>
  <c r="AZ11" i="2"/>
  <c r="BL11" i="2"/>
  <c r="BB11" i="2"/>
  <c r="CN11" i="2"/>
  <c r="BI11" i="2"/>
  <c r="BS11" i="2"/>
  <c r="CB11" i="2"/>
  <c r="BU11" i="2"/>
  <c r="CQ11" i="2"/>
  <c r="CK11" i="2"/>
  <c r="CS18" i="2"/>
  <c r="CC18" i="2"/>
  <c r="BM18" i="2"/>
  <c r="CM18" i="2"/>
  <c r="BR18" i="2"/>
  <c r="CN18" i="2"/>
  <c r="BK18" i="2"/>
  <c r="BP18" i="2"/>
  <c r="CJ18" i="2"/>
  <c r="CE18" i="2"/>
  <c r="BO18" i="2"/>
  <c r="CA18" i="2"/>
  <c r="CQ18" i="2"/>
  <c r="CO18" i="2"/>
  <c r="BY18" i="2"/>
  <c r="BI18" i="2"/>
  <c r="CH18" i="2"/>
  <c r="BL18" i="2"/>
  <c r="CF18" i="2"/>
  <c r="BB18" i="2"/>
  <c r="BA18" i="2"/>
  <c r="BV18" i="2"/>
  <c r="BJ18" i="2"/>
  <c r="BT18" i="2"/>
  <c r="BH18" i="2"/>
  <c r="CK18" i="2"/>
  <c r="BU18" i="2"/>
  <c r="BC18" i="2"/>
  <c r="CB18" i="2"/>
  <c r="BG18" i="2"/>
  <c r="BZ18" i="2"/>
  <c r="CL18" i="2"/>
  <c r="AW18" i="2"/>
  <c r="CP18" i="2"/>
  <c r="BN18" i="2"/>
  <c r="AX18" i="2"/>
  <c r="BW18" i="2"/>
  <c r="CD18" i="2"/>
  <c r="BX18" i="2"/>
  <c r="CI18" i="2"/>
  <c r="CG18" i="2"/>
  <c r="BF18" i="2"/>
  <c r="AY18" i="2"/>
  <c r="AY25" i="2"/>
  <c r="CH25" i="2"/>
  <c r="BR25" i="2"/>
  <c r="CF25" i="2"/>
  <c r="BK25" i="2"/>
  <c r="CM25" i="2"/>
  <c r="BI25" i="2"/>
  <c r="BY25" i="2"/>
  <c r="CJ25" i="2"/>
  <c r="BO25" i="2"/>
  <c r="CD25" i="2"/>
  <c r="BN25" i="2"/>
  <c r="CA25" i="2"/>
  <c r="BC25" i="2"/>
  <c r="CE25" i="2"/>
  <c r="BA25" i="2"/>
  <c r="BS25" i="2"/>
  <c r="BW25" i="2"/>
  <c r="CI25" i="2"/>
  <c r="CR25" i="2"/>
  <c r="CO25" i="2"/>
  <c r="CP25" i="2"/>
  <c r="BZ25" i="2"/>
  <c r="BJ25" i="2"/>
  <c r="CQ25" i="2"/>
  <c r="BU25" i="2"/>
  <c r="AW25" i="2"/>
  <c r="BX25" i="2"/>
  <c r="CN25" i="2"/>
  <c r="BL25" i="2"/>
  <c r="BH25" i="2"/>
  <c r="BG25" i="2"/>
  <c r="AX25" i="2"/>
  <c r="CB25" i="2"/>
  <c r="CC25" i="2"/>
  <c r="CS25" i="2"/>
  <c r="BB25" i="2"/>
  <c r="BT25" i="2"/>
  <c r="CL25" i="2"/>
  <c r="CK25" i="2"/>
  <c r="BQ25" i="2"/>
  <c r="BM25" i="2"/>
  <c r="BV25" i="2"/>
  <c r="BP25" i="2"/>
  <c r="AZ25" i="2"/>
  <c r="AY58" i="2"/>
  <c r="AZ58" i="2"/>
  <c r="CD58" i="2"/>
  <c r="BN58" i="2"/>
  <c r="CG58" i="2"/>
  <c r="BQ58" i="2"/>
  <c r="AX58" i="2"/>
  <c r="CI58" i="2"/>
  <c r="BA58" i="2"/>
  <c r="CE58" i="2"/>
  <c r="BB58" i="2"/>
  <c r="BX58" i="2"/>
  <c r="BO58" i="2"/>
  <c r="BL58" i="2"/>
  <c r="CH58" i="2"/>
  <c r="BJ58" i="2"/>
  <c r="CK58" i="2"/>
  <c r="BM58" i="2"/>
  <c r="CQ58" i="2"/>
  <c r="BG58" i="2"/>
  <c r="BT58" i="2"/>
  <c r="BP58" i="2"/>
  <c r="CJ58" i="2"/>
  <c r="BZ58" i="2"/>
  <c r="BF58" i="2"/>
  <c r="CC58" i="2"/>
  <c r="BI58" i="2"/>
  <c r="CA58" i="2"/>
  <c r="BH58" i="2"/>
  <c r="CM58" i="2"/>
  <c r="CP58" i="2"/>
  <c r="BY58" i="2"/>
  <c r="CN58" i="2"/>
  <c r="CL58" i="2"/>
  <c r="BU58" i="2"/>
  <c r="BW58" i="2"/>
  <c r="CF58" i="2"/>
  <c r="BV58" i="2"/>
  <c r="CS58" i="2"/>
  <c r="BC58" i="2"/>
  <c r="BS58" i="2"/>
  <c r="CR58" i="2"/>
  <c r="AW58" i="2"/>
  <c r="CO58" i="2"/>
  <c r="BK58" i="2"/>
  <c r="BR58" i="2"/>
  <c r="CB58" i="2"/>
  <c r="AY84" i="2"/>
  <c r="AZ84" i="2"/>
  <c r="BP84" i="2"/>
  <c r="BW84" i="2"/>
  <c r="BU84" i="2"/>
  <c r="BI84" i="2"/>
  <c r="CH84" i="2"/>
  <c r="BQ84" i="2"/>
  <c r="CN84" i="2"/>
  <c r="AW84" i="2"/>
  <c r="CE84" i="2"/>
  <c r="BT84" i="2"/>
  <c r="CA84" i="2"/>
  <c r="CC84" i="2"/>
  <c r="CP84" i="2"/>
  <c r="CR84" i="2"/>
  <c r="CF84" i="2"/>
  <c r="BO84" i="2"/>
  <c r="CO84" i="2"/>
  <c r="BR84" i="2"/>
  <c r="BN84" i="2"/>
  <c r="BX84" i="2"/>
  <c r="BG84" i="2"/>
  <c r="CK84" i="2"/>
  <c r="CM84" i="2"/>
  <c r="BJ84" i="2"/>
  <c r="BL84" i="2"/>
  <c r="BA84" i="2"/>
  <c r="CQ84" i="2"/>
  <c r="CG84" i="2"/>
  <c r="CS84" i="2"/>
  <c r="BF84" i="2"/>
  <c r="BC84" i="2"/>
  <c r="CJ84" i="2"/>
  <c r="BK84" i="2"/>
  <c r="BY84" i="2"/>
  <c r="CD84" i="2"/>
  <c r="CI84" i="2"/>
  <c r="BM84" i="2"/>
  <c r="BZ84" i="2"/>
  <c r="AX85" i="2"/>
  <c r="BH85" i="2"/>
  <c r="BB85" i="2"/>
  <c r="BR85" i="2"/>
  <c r="BY85" i="2"/>
  <c r="CF85" i="2"/>
  <c r="CD85" i="2"/>
  <c r="CB85" i="2"/>
  <c r="BQ85" i="2"/>
  <c r="BN85" i="2"/>
  <c r="CH85" i="2"/>
  <c r="BC85" i="2"/>
  <c r="BZ85" i="2"/>
  <c r="CR85" i="2"/>
  <c r="CS85" i="2"/>
  <c r="CJ85" i="2"/>
  <c r="BF85" i="2"/>
  <c r="BJ85" i="2"/>
  <c r="CP85" i="2"/>
  <c r="CE85" i="2"/>
  <c r="CI85" i="2"/>
  <c r="CC85" i="2"/>
  <c r="BT85" i="2"/>
  <c r="BW85" i="2"/>
  <c r="BO85" i="2"/>
  <c r="BV85" i="2"/>
  <c r="CG85" i="2"/>
  <c r="AZ85" i="2"/>
  <c r="BM85" i="2"/>
  <c r="CQ85" i="2"/>
  <c r="CO85" i="2"/>
  <c r="BP85" i="2"/>
  <c r="BU85" i="2"/>
  <c r="CN85" i="2"/>
  <c r="BL85" i="2"/>
  <c r="CM85" i="2"/>
  <c r="AY96" i="2"/>
  <c r="BV96" i="2"/>
  <c r="BR96" i="2"/>
  <c r="BB96" i="2"/>
  <c r="CQ96" i="2"/>
  <c r="CL96" i="2"/>
  <c r="BU96" i="2"/>
  <c r="BW96" i="2"/>
  <c r="BF96" i="2"/>
  <c r="CR96" i="2"/>
  <c r="CH96" i="2"/>
  <c r="CG96" i="2"/>
  <c r="CN96" i="2"/>
  <c r="CS96" i="2"/>
  <c r="BN96" i="2"/>
  <c r="BS96" i="2"/>
  <c r="CF96" i="2"/>
  <c r="CP96" i="2"/>
  <c r="CD96" i="2"/>
  <c r="BI96" i="2"/>
  <c r="CO96" i="2"/>
  <c r="BA96" i="2"/>
  <c r="BQ96" i="2"/>
  <c r="BX96" i="2"/>
  <c r="BO96" i="2"/>
  <c r="BJ96" i="2"/>
  <c r="CC96" i="2"/>
  <c r="CJ96" i="2"/>
  <c r="CM96" i="2"/>
  <c r="AW96" i="2"/>
  <c r="BK96" i="2"/>
  <c r="CB96" i="2"/>
  <c r="BZ96" i="2"/>
  <c r="BP96" i="2"/>
  <c r="CK96" i="2"/>
  <c r="BC96" i="2"/>
  <c r="CI96" i="2"/>
  <c r="BL96" i="2"/>
  <c r="AX96" i="2"/>
  <c r="BM96" i="2"/>
  <c r="BY96" i="2"/>
  <c r="BH96" i="2"/>
  <c r="BT96" i="2"/>
  <c r="CE96" i="2"/>
  <c r="CH97" i="2"/>
  <c r="BR97" i="2"/>
  <c r="CK97" i="2"/>
  <c r="BU97" i="2"/>
  <c r="BC97" i="2"/>
  <c r="CN97" i="2"/>
  <c r="BH97" i="2"/>
  <c r="BO97" i="2"/>
  <c r="BA97" i="2"/>
  <c r="CJ97" i="2"/>
  <c r="BL97" i="2"/>
  <c r="BK97" i="2"/>
  <c r="CD97" i="2"/>
  <c r="BN97" i="2"/>
  <c r="CG97" i="2"/>
  <c r="BQ97" i="2"/>
  <c r="AX97" i="2"/>
  <c r="CF97" i="2"/>
  <c r="AW97" i="2"/>
  <c r="CM97" i="2"/>
  <c r="BG97" i="2"/>
  <c r="BB97" i="2"/>
  <c r="CP97" i="2"/>
  <c r="BZ97" i="2"/>
  <c r="BJ97" i="2"/>
  <c r="CS97" i="2"/>
  <c r="CC97" i="2"/>
  <c r="BM97" i="2"/>
  <c r="BX97" i="2"/>
  <c r="CE97" i="2"/>
  <c r="CI97" i="2"/>
  <c r="CA97" i="2"/>
  <c r="CR97" i="2"/>
  <c r="BT97" i="2"/>
  <c r="BW97" i="2"/>
  <c r="CB97" i="2"/>
  <c r="CL97" i="2"/>
  <c r="CO97" i="2"/>
  <c r="CQ97" i="2"/>
  <c r="BV97" i="2"/>
  <c r="BY97" i="2"/>
  <c r="BP97" i="2"/>
  <c r="BS97" i="2"/>
  <c r="AY97" i="2"/>
  <c r="BF97" i="2"/>
  <c r="BI97" i="2"/>
  <c r="AZ97" i="2"/>
  <c r="CR99" i="2"/>
  <c r="BP99" i="2"/>
  <c r="CM99" i="2"/>
  <c r="BS99" i="2"/>
  <c r="BJ99" i="2"/>
  <c r="BY99" i="2"/>
  <c r="CD99" i="2"/>
  <c r="BM99" i="2"/>
  <c r="CJ99" i="2"/>
  <c r="BL99" i="2"/>
  <c r="CI99" i="2"/>
  <c r="BK99" i="2"/>
  <c r="CP99" i="2"/>
  <c r="BQ99" i="2"/>
  <c r="BN99" i="2"/>
  <c r="CF99" i="2"/>
  <c r="BG99" i="2"/>
  <c r="BZ99" i="2"/>
  <c r="BI99" i="2"/>
  <c r="CL99" i="2"/>
  <c r="BT99" i="2"/>
  <c r="CQ99" i="2"/>
  <c r="BA99" i="2"/>
  <c r="BR99" i="2"/>
  <c r="BF99" i="2"/>
  <c r="BW99" i="2"/>
  <c r="CO99" i="2"/>
  <c r="CS99" i="2"/>
  <c r="AW99" i="2"/>
  <c r="BU99" i="2"/>
  <c r="CA99" i="2"/>
  <c r="BC99" i="2"/>
  <c r="AY99" i="2"/>
  <c r="BH99" i="2"/>
  <c r="BO99" i="2"/>
  <c r="CC99" i="2"/>
  <c r="CN99" i="2"/>
  <c r="AX99" i="2"/>
  <c r="AZ110" i="2"/>
  <c r="BO110" i="2"/>
  <c r="CD110" i="2"/>
  <c r="CK110" i="2"/>
  <c r="CF110" i="2"/>
  <c r="BQ110" i="2"/>
  <c r="CI110" i="2"/>
  <c r="BG110" i="2"/>
  <c r="BV110" i="2"/>
  <c r="BU110" i="2"/>
  <c r="CB110" i="2"/>
  <c r="AW110" i="2"/>
  <c r="BP110" i="2"/>
  <c r="BW110" i="2"/>
  <c r="CL110" i="2"/>
  <c r="CS110" i="2"/>
  <c r="BL110" i="2"/>
  <c r="CG110" i="2"/>
  <c r="BA110" i="2"/>
  <c r="BN110" i="2"/>
  <c r="BC110" i="2"/>
  <c r="BX110" i="2"/>
  <c r="CE110" i="2"/>
  <c r="CP110" i="2"/>
  <c r="BJ110" i="2"/>
  <c r="BT110" i="2"/>
  <c r="AY118" i="2"/>
  <c r="AZ118" i="2"/>
  <c r="CI118" i="2"/>
  <c r="BS118" i="2"/>
  <c r="BA118" i="2"/>
  <c r="CP118" i="2"/>
  <c r="BZ118" i="2"/>
  <c r="BJ118" i="2"/>
  <c r="CS118" i="2"/>
  <c r="BM118" i="2"/>
  <c r="BT118" i="2"/>
  <c r="AW118" i="2"/>
  <c r="BI118" i="2"/>
  <c r="CQ118" i="2"/>
  <c r="BW118" i="2"/>
  <c r="CD118" i="2"/>
  <c r="BF118" i="2"/>
  <c r="BU118" i="2"/>
  <c r="CR118" i="2"/>
  <c r="BB118" i="2"/>
  <c r="BP118" i="2"/>
  <c r="AX118" i="2"/>
  <c r="CM118" i="2"/>
  <c r="BK118" i="2"/>
  <c r="BV118" i="2"/>
  <c r="CC118" i="2"/>
  <c r="CJ118" i="2"/>
  <c r="BH118" i="2"/>
  <c r="BX118" i="2"/>
  <c r="CE118" i="2"/>
  <c r="BG118" i="2"/>
  <c r="BR118" i="2"/>
  <c r="BC118" i="2"/>
  <c r="CB118" i="2"/>
  <c r="CF118" i="2"/>
  <c r="CO118" i="2"/>
  <c r="CG118" i="2"/>
  <c r="CA118" i="2"/>
  <c r="CL118" i="2"/>
  <c r="BL118" i="2"/>
  <c r="BY118" i="2"/>
  <c r="BO118" i="2"/>
  <c r="CH118" i="2"/>
  <c r="CK118" i="2"/>
  <c r="CN118" i="2"/>
  <c r="BQ118" i="2"/>
  <c r="BN118" i="2"/>
  <c r="AY123" i="2"/>
  <c r="CF123" i="2"/>
  <c r="BP123" i="2"/>
  <c r="AW123" i="2"/>
  <c r="CM123" i="2"/>
  <c r="BW123" i="2"/>
  <c r="BG123" i="2"/>
  <c r="BR123" i="2"/>
  <c r="BQ123" i="2"/>
  <c r="BM123" i="2"/>
  <c r="BV123" i="2"/>
  <c r="BC123" i="2"/>
  <c r="CR123" i="2"/>
  <c r="CB123" i="2"/>
  <c r="BL123" i="2"/>
  <c r="CI123" i="2"/>
  <c r="BS123" i="2"/>
  <c r="BA123" i="2"/>
  <c r="CP123" i="2"/>
  <c r="BJ123" i="2"/>
  <c r="CO123" i="2"/>
  <c r="BI123" i="2"/>
  <c r="BN123" i="2"/>
  <c r="BF123" i="2"/>
  <c r="CD123" i="2"/>
  <c r="CN123" i="2"/>
  <c r="BH123" i="2"/>
  <c r="BO123" i="2"/>
  <c r="AX123" i="2"/>
  <c r="CJ123" i="2"/>
  <c r="BB123" i="2"/>
  <c r="CQ123" i="2"/>
  <c r="BK123" i="2"/>
  <c r="BU123" i="2"/>
  <c r="CK123" i="2"/>
  <c r="BX123" i="2"/>
  <c r="CE123" i="2"/>
  <c r="CH123" i="2"/>
  <c r="CG123" i="2"/>
  <c r="CS123" i="2"/>
  <c r="CL123" i="2"/>
  <c r="BT123" i="2"/>
  <c r="BZ123" i="2"/>
  <c r="BY123" i="2"/>
  <c r="CA123" i="2"/>
  <c r="AZ123" i="2"/>
  <c r="BF136" i="2"/>
  <c r="CO136" i="2"/>
  <c r="AY136" i="2"/>
  <c r="AW136" i="2"/>
  <c r="BN136" i="2"/>
  <c r="BI136" i="2"/>
  <c r="BC136" i="2"/>
  <c r="BP136" i="2"/>
  <c r="CG136" i="2"/>
  <c r="CJ136" i="2"/>
  <c r="CD136" i="2"/>
  <c r="BK136" i="2"/>
  <c r="BT136" i="2"/>
  <c r="BL136" i="2"/>
  <c r="BS136" i="2"/>
  <c r="CK136" i="2"/>
  <c r="CL136" i="2"/>
  <c r="BY136" i="2"/>
  <c r="AX136" i="2"/>
  <c r="BU136" i="2"/>
  <c r="CQ138" i="2"/>
  <c r="CA138" i="2"/>
  <c r="BK138" i="2"/>
  <c r="CH138" i="2"/>
  <c r="CE138" i="2"/>
  <c r="BG138" i="2"/>
  <c r="CL138" i="2"/>
  <c r="BR138" i="2"/>
  <c r="BY138" i="2"/>
  <c r="AX138" i="2"/>
  <c r="CK138" i="2"/>
  <c r="CN138" i="2"/>
  <c r="BH138" i="2"/>
  <c r="BC138" i="2"/>
  <c r="BT138" i="2"/>
  <c r="CM138" i="2"/>
  <c r="BO138" i="2"/>
  <c r="BZ138" i="2"/>
  <c r="BF138" i="2"/>
  <c r="BI138" i="2"/>
  <c r="CF138" i="2"/>
  <c r="BU138" i="2"/>
  <c r="BL138" i="2"/>
  <c r="CI138" i="2"/>
  <c r="BA138" i="2"/>
  <c r="BV138" i="2"/>
  <c r="CO138" i="2"/>
  <c r="BM138" i="2"/>
  <c r="BX138" i="2"/>
  <c r="CB138" i="2"/>
  <c r="BJ138" i="2"/>
  <c r="BQ138" i="2"/>
  <c r="CC138" i="2"/>
  <c r="CR138" i="2"/>
  <c r="BW138" i="2"/>
  <c r="CP138" i="2"/>
  <c r="BP138" i="2"/>
  <c r="CJ138" i="2"/>
  <c r="BS138" i="2"/>
  <c r="CD138" i="2"/>
  <c r="AW138" i="2"/>
  <c r="BB138" i="2"/>
  <c r="CG138" i="2"/>
  <c r="CS138" i="2"/>
  <c r="BU140" i="2"/>
  <c r="CN140" i="2"/>
  <c r="BH140" i="2"/>
  <c r="BK140" i="2"/>
  <c r="BV140" i="2"/>
  <c r="CS140" i="2"/>
  <c r="BQ140" i="2"/>
  <c r="CB140" i="2"/>
  <c r="BB140" i="2"/>
  <c r="CH140" i="2"/>
  <c r="CL140" i="2"/>
  <c r="AX140" i="2"/>
  <c r="BT140" i="2"/>
  <c r="BS140" i="2"/>
  <c r="CK140" i="2"/>
  <c r="BG140" i="2"/>
  <c r="CG140" i="2"/>
  <c r="BM140" i="2"/>
  <c r="CA140" i="2"/>
  <c r="BN140" i="2"/>
  <c r="BX140" i="2"/>
  <c r="BO140" i="2"/>
  <c r="BZ140" i="2"/>
  <c r="AZ140" i="2"/>
  <c r="AW140" i="2"/>
  <c r="CM140" i="2"/>
  <c r="BY140" i="2"/>
  <c r="CF140" i="2"/>
  <c r="CI140" i="2"/>
  <c r="BJ140" i="2"/>
  <c r="CD140" i="2"/>
  <c r="CR143" i="2"/>
  <c r="CB143" i="2"/>
  <c r="BL143" i="2"/>
  <c r="CI143" i="2"/>
  <c r="BS143" i="2"/>
  <c r="BA143" i="2"/>
  <c r="CL143" i="2"/>
  <c r="BF143" i="2"/>
  <c r="CP143" i="2"/>
  <c r="CS143" i="2"/>
  <c r="BM143" i="2"/>
  <c r="CO143" i="2"/>
  <c r="BQ143" i="2"/>
  <c r="CN143" i="2"/>
  <c r="BX143" i="2"/>
  <c r="BH143" i="2"/>
  <c r="CE143" i="2"/>
  <c r="BO143" i="2"/>
  <c r="CD143" i="2"/>
  <c r="BZ143" i="2"/>
  <c r="CK143" i="2"/>
  <c r="BC143" i="2"/>
  <c r="CH143" i="2"/>
  <c r="CG143" i="2"/>
  <c r="BI143" i="2"/>
  <c r="CJ143" i="2"/>
  <c r="BT143" i="2"/>
  <c r="BB143" i="2"/>
  <c r="CQ143" i="2"/>
  <c r="CA143" i="2"/>
  <c r="BK143" i="2"/>
  <c r="BV143" i="2"/>
  <c r="BJ143" i="2"/>
  <c r="CC143" i="2"/>
  <c r="BR143" i="2"/>
  <c r="AX143" i="2"/>
  <c r="BY143" i="2"/>
  <c r="BP143" i="2"/>
  <c r="BW143" i="2"/>
  <c r="BN143" i="2"/>
  <c r="AW143" i="2"/>
  <c r="BG143" i="2"/>
  <c r="BU143" i="2"/>
  <c r="CF143" i="2"/>
  <c r="CM143" i="2"/>
  <c r="CM150" i="2"/>
  <c r="BK150" i="2"/>
  <c r="BV150" i="2"/>
  <c r="CC150" i="2"/>
  <c r="BY150" i="2"/>
  <c r="BT150" i="2"/>
  <c r="CG150" i="2"/>
  <c r="CN150" i="2"/>
  <c r="CE150" i="2"/>
  <c r="BG150" i="2"/>
  <c r="BR150" i="2"/>
  <c r="BC150" i="2"/>
  <c r="BI150" i="2"/>
  <c r="BL150" i="2"/>
  <c r="BO150" i="2"/>
  <c r="CH150" i="2"/>
  <c r="CK150" i="2"/>
  <c r="CJ150" i="2"/>
  <c r="CF150" i="2"/>
  <c r="BN150" i="2"/>
  <c r="CL150" i="2"/>
  <c r="CA150" i="2"/>
  <c r="BP150" i="2"/>
  <c r="AZ150" i="2"/>
  <c r="BW150" i="2"/>
  <c r="BF150" i="2"/>
  <c r="AY150" i="2"/>
  <c r="BS150" i="2"/>
  <c r="BZ150" i="2"/>
  <c r="BM150" i="2"/>
  <c r="AY166" i="2"/>
  <c r="CE166" i="2"/>
  <c r="BA166" i="2"/>
  <c r="CP166" i="2"/>
  <c r="BR166" i="2"/>
  <c r="BC166" i="2"/>
  <c r="BB166" i="2"/>
  <c r="CA166" i="2"/>
  <c r="CL166" i="2"/>
  <c r="BJ166" i="2"/>
  <c r="CS166" i="2"/>
  <c r="CR166" i="2"/>
  <c r="AW166" i="2"/>
  <c r="BP166" i="2"/>
  <c r="CI166" i="2"/>
  <c r="BQ166" i="2"/>
  <c r="BI166" i="2"/>
  <c r="BO166" i="2"/>
  <c r="CH166" i="2"/>
  <c r="CK166" i="2"/>
  <c r="BT166" i="2"/>
  <c r="CO166" i="2"/>
  <c r="BK166" i="2"/>
  <c r="CC166" i="2"/>
  <c r="BX166" i="2"/>
  <c r="BV166" i="2"/>
  <c r="AZ166" i="2"/>
  <c r="AX166" i="2"/>
  <c r="CF166" i="2"/>
  <c r="BS166" i="2"/>
  <c r="BF166" i="2"/>
  <c r="CJ166" i="2"/>
  <c r="BL166" i="2"/>
  <c r="CM166" i="2"/>
  <c r="CD166" i="2"/>
  <c r="CG166" i="2"/>
  <c r="BG166" i="2"/>
  <c r="CQ166" i="2"/>
  <c r="CH189" i="2"/>
  <c r="BR189" i="2"/>
  <c r="CK189" i="2"/>
  <c r="BU189" i="2"/>
  <c r="BC189" i="2"/>
  <c r="CR189" i="2"/>
  <c r="BL189" i="2"/>
  <c r="BS189" i="2"/>
  <c r="BH189" i="2"/>
  <c r="BZ189" i="2"/>
  <c r="BF189" i="2"/>
  <c r="CC189" i="2"/>
  <c r="BI189" i="2"/>
  <c r="CB189" i="2"/>
  <c r="CQ189" i="2"/>
  <c r="BA189" i="2"/>
  <c r="BX189" i="2"/>
  <c r="BG189" i="2"/>
  <c r="CP189" i="2"/>
  <c r="BV189" i="2"/>
  <c r="CS189" i="2"/>
  <c r="BY189" i="2"/>
  <c r="AX189" i="2"/>
  <c r="BT189" i="2"/>
  <c r="CF189" i="2"/>
  <c r="CI189" i="2"/>
  <c r="AW189" i="2"/>
  <c r="CM189" i="2"/>
  <c r="CL189" i="2"/>
  <c r="BN189" i="2"/>
  <c r="CO189" i="2"/>
  <c r="BQ189" i="2"/>
  <c r="BB189" i="2"/>
  <c r="BP189" i="2"/>
  <c r="CA189" i="2"/>
  <c r="BW189" i="2"/>
  <c r="BJ189" i="2"/>
  <c r="BK189" i="2"/>
  <c r="CJ189" i="2"/>
  <c r="CN189" i="2"/>
  <c r="CG189" i="2"/>
  <c r="CE189" i="2"/>
  <c r="AZ189" i="2"/>
  <c r="AY193" i="2"/>
  <c r="CL193" i="2"/>
  <c r="BV193" i="2"/>
  <c r="BF193" i="2"/>
  <c r="CO193" i="2"/>
  <c r="BY193" i="2"/>
  <c r="BI193" i="2"/>
  <c r="BP193" i="2"/>
  <c r="BB193" i="2"/>
  <c r="BW193" i="2"/>
  <c r="CB193" i="2"/>
  <c r="CI193" i="2"/>
  <c r="CA193" i="2"/>
  <c r="BK193" i="2"/>
  <c r="CH193" i="2"/>
  <c r="BR193" i="2"/>
  <c r="CK193" i="2"/>
  <c r="BU193" i="2"/>
  <c r="BC193" i="2"/>
  <c r="CN193" i="2"/>
  <c r="BH193" i="2"/>
  <c r="BO193" i="2"/>
  <c r="BL193" i="2"/>
  <c r="BA193" i="2"/>
  <c r="CP193" i="2"/>
  <c r="BJ193" i="2"/>
  <c r="CS193" i="2"/>
  <c r="BM193" i="2"/>
  <c r="CE193" i="2"/>
  <c r="CR193" i="2"/>
  <c r="CD193" i="2"/>
  <c r="CG193" i="2"/>
  <c r="AX193" i="2"/>
  <c r="CF193" i="2"/>
  <c r="CJ193" i="2"/>
  <c r="BG193" i="2"/>
  <c r="BS193" i="2"/>
  <c r="BT193" i="2"/>
  <c r="CM193" i="2"/>
  <c r="CQ193" i="2"/>
  <c r="CC193" i="2"/>
  <c r="BQ193" i="2"/>
  <c r="BZ193" i="2"/>
  <c r="BX193" i="2"/>
  <c r="BN193" i="2"/>
  <c r="AW193" i="2"/>
  <c r="AY262" i="2"/>
  <c r="CK262" i="2"/>
  <c r="BQ262" i="2"/>
  <c r="CR262" i="2"/>
  <c r="BX262" i="2"/>
  <c r="BB262" i="2"/>
  <c r="BS262" i="2"/>
  <c r="BG262" i="2"/>
  <c r="BF262" i="2"/>
  <c r="CG262" i="2"/>
  <c r="BM262" i="2"/>
  <c r="CN262" i="2"/>
  <c r="BT262" i="2"/>
  <c r="BK262" i="2"/>
  <c r="CH262" i="2"/>
  <c r="CE262" i="2"/>
  <c r="BU262" i="2"/>
  <c r="BH262" i="2"/>
  <c r="CA262" i="2"/>
  <c r="BR262" i="2"/>
  <c r="BV262" i="2"/>
  <c r="BC262" i="2"/>
  <c r="CJ262" i="2"/>
  <c r="CQ262" i="2"/>
  <c r="CL262" i="2"/>
  <c r="CS262" i="2"/>
  <c r="CB262" i="2"/>
  <c r="BO262" i="2"/>
  <c r="AX262" i="2"/>
  <c r="BW262" i="2"/>
  <c r="BL262" i="2"/>
  <c r="BN262" i="2"/>
  <c r="BZ262" i="2"/>
  <c r="CC262" i="2"/>
  <c r="CS286" i="2"/>
  <c r="CC286" i="2"/>
  <c r="BM286" i="2"/>
  <c r="CJ286" i="2"/>
  <c r="BT286" i="2"/>
  <c r="BB286" i="2"/>
  <c r="CQ286" i="2"/>
  <c r="BK286" i="2"/>
  <c r="BR286" i="2"/>
  <c r="CL286" i="2"/>
  <c r="CO286" i="2"/>
  <c r="BY286" i="2"/>
  <c r="BI286" i="2"/>
  <c r="CF286" i="2"/>
  <c r="BP286" i="2"/>
  <c r="AW286" i="2"/>
  <c r="CI286" i="2"/>
  <c r="BA286" i="2"/>
  <c r="CP286" i="2"/>
  <c r="BJ286" i="2"/>
  <c r="CE286" i="2"/>
  <c r="CD286" i="2"/>
  <c r="BW286" i="2"/>
  <c r="BV286" i="2"/>
  <c r="BF286" i="2"/>
  <c r="CK286" i="2"/>
  <c r="BC286" i="2"/>
  <c r="CR286" i="2"/>
  <c r="BL286" i="2"/>
  <c r="BN286" i="2"/>
  <c r="CG286" i="2"/>
  <c r="AX286" i="2"/>
  <c r="CN286" i="2"/>
  <c r="BH286" i="2"/>
  <c r="CM286" i="2"/>
  <c r="BU286" i="2"/>
  <c r="CB286" i="2"/>
  <c r="CA286" i="2"/>
  <c r="CH286" i="2"/>
  <c r="BO286" i="2"/>
  <c r="BZ286" i="2"/>
  <c r="BX286" i="2"/>
  <c r="BG286" i="2"/>
  <c r="BQ286" i="2"/>
  <c r="BS286" i="2"/>
  <c r="AZ286" i="2"/>
  <c r="CS309" i="2"/>
  <c r="CC309" i="2"/>
  <c r="BM309" i="2"/>
  <c r="CJ309" i="2"/>
  <c r="BT309" i="2"/>
  <c r="BB309" i="2"/>
  <c r="CM309" i="2"/>
  <c r="BG309" i="2"/>
  <c r="BN309" i="2"/>
  <c r="BJ309" i="2"/>
  <c r="BA309" i="2"/>
  <c r="BR309" i="2"/>
  <c r="CK309" i="2"/>
  <c r="BQ309" i="2"/>
  <c r="CR309" i="2"/>
  <c r="BX309" i="2"/>
  <c r="AW309" i="2"/>
  <c r="BO309" i="2"/>
  <c r="CL309" i="2"/>
  <c r="BK309" i="2"/>
  <c r="BS309" i="2"/>
  <c r="CG309" i="2"/>
  <c r="BI309" i="2"/>
  <c r="CN309" i="2"/>
  <c r="BP309" i="2"/>
  <c r="CD309" i="2"/>
  <c r="BY309" i="2"/>
  <c r="BC309" i="2"/>
  <c r="CF309" i="2"/>
  <c r="BL309" i="2"/>
  <c r="CE309" i="2"/>
  <c r="BV309" i="2"/>
  <c r="CQ309" i="2"/>
  <c r="CP309" i="2"/>
  <c r="CI309" i="2"/>
  <c r="AX309" i="2"/>
  <c r="CA309" i="2"/>
  <c r="BW309" i="2"/>
  <c r="BZ309" i="2"/>
  <c r="CO309" i="2"/>
  <c r="CB309" i="2"/>
  <c r="CH309" i="2"/>
  <c r="BF309" i="2"/>
  <c r="BU309" i="2"/>
  <c r="AY309" i="2"/>
  <c r="CK317" i="2"/>
  <c r="BU317" i="2"/>
  <c r="BC317" i="2"/>
  <c r="CR317" i="2"/>
  <c r="CB317" i="2"/>
  <c r="BL317" i="2"/>
  <c r="AW317" i="2"/>
  <c r="CM317" i="2"/>
  <c r="BG317" i="2"/>
  <c r="BN317" i="2"/>
  <c r="CQ317" i="2"/>
  <c r="BJ317" i="2"/>
  <c r="CG317" i="2"/>
  <c r="BQ317" i="2"/>
  <c r="AX317" i="2"/>
  <c r="CN317" i="2"/>
  <c r="BX317" i="2"/>
  <c r="BH317" i="2"/>
  <c r="CE317" i="2"/>
  <c r="CL317" i="2"/>
  <c r="BF317" i="2"/>
  <c r="CI317" i="2"/>
  <c r="CH317" i="2"/>
  <c r="BK317" i="2"/>
  <c r="CS317" i="2"/>
  <c r="CC317" i="2"/>
  <c r="BM317" i="2"/>
  <c r="CJ317" i="2"/>
  <c r="BT317" i="2"/>
  <c r="BW317" i="2"/>
  <c r="CD317" i="2"/>
  <c r="BS317" i="2"/>
  <c r="BR317" i="2"/>
  <c r="CA317" i="2"/>
  <c r="CO317" i="2"/>
  <c r="BV317" i="2"/>
  <c r="CP317" i="2"/>
  <c r="BY317" i="2"/>
  <c r="CF317" i="2"/>
  <c r="BZ317" i="2"/>
  <c r="BI317" i="2"/>
  <c r="BP317" i="2"/>
  <c r="BO317" i="2"/>
  <c r="BA317" i="2"/>
  <c r="AZ317" i="2"/>
  <c r="CQ325" i="2"/>
  <c r="CA325" i="2"/>
  <c r="BK325" i="2"/>
  <c r="CH325" i="2"/>
  <c r="BR325" i="2"/>
  <c r="BY325" i="2"/>
  <c r="CF325" i="2"/>
  <c r="AW325" i="2"/>
  <c r="CM325" i="2"/>
  <c r="BS325" i="2"/>
  <c r="BZ325" i="2"/>
  <c r="BF325" i="2"/>
  <c r="BI325" i="2"/>
  <c r="CN325" i="2"/>
  <c r="BU325" i="2"/>
  <c r="BT325" i="2"/>
  <c r="BL325" i="2"/>
  <c r="CI325" i="2"/>
  <c r="BO325" i="2"/>
  <c r="CP325" i="2"/>
  <c r="BV325" i="2"/>
  <c r="CO325" i="2"/>
  <c r="AX325" i="2"/>
  <c r="BX325" i="2"/>
  <c r="BC325" i="2"/>
  <c r="BB325" i="2"/>
  <c r="CB325" i="2"/>
  <c r="CR325" i="2"/>
  <c r="CE325" i="2"/>
  <c r="BG325" i="2"/>
  <c r="CL325" i="2"/>
  <c r="BN325" i="2"/>
  <c r="CG325" i="2"/>
  <c r="BP325" i="2"/>
  <c r="BW325" i="2"/>
  <c r="BJ325" i="2"/>
  <c r="BH325" i="2"/>
  <c r="CS325" i="2"/>
  <c r="BA325" i="2"/>
  <c r="CK325" i="2"/>
  <c r="BM325" i="2"/>
  <c r="BQ325" i="2"/>
  <c r="CJ325" i="2"/>
  <c r="CC325" i="2"/>
  <c r="AZ325" i="2"/>
  <c r="CD325" i="2"/>
  <c r="CE333" i="2"/>
  <c r="BO333" i="2"/>
  <c r="CL333" i="2"/>
  <c r="BV333" i="2"/>
  <c r="BF333" i="2"/>
  <c r="CG333" i="2"/>
  <c r="AX333" i="2"/>
  <c r="CN333" i="2"/>
  <c r="BH333" i="2"/>
  <c r="BL333" i="2"/>
  <c r="BC333" i="2"/>
  <c r="CQ333" i="2"/>
  <c r="CA333" i="2"/>
  <c r="BK333" i="2"/>
  <c r="CH333" i="2"/>
  <c r="BR333" i="2"/>
  <c r="BY333" i="2"/>
  <c r="CF333" i="2"/>
  <c r="AW333" i="2"/>
  <c r="CS333" i="2"/>
  <c r="CJ333" i="2"/>
  <c r="BU333" i="2"/>
  <c r="CM333" i="2"/>
  <c r="BG333" i="2"/>
  <c r="BN333" i="2"/>
  <c r="CR333" i="2"/>
  <c r="BB333" i="2"/>
  <c r="CI333" i="2"/>
  <c r="BA333" i="2"/>
  <c r="CP333" i="2"/>
  <c r="BJ333" i="2"/>
  <c r="CO333" i="2"/>
  <c r="CB333" i="2"/>
  <c r="BW333" i="2"/>
  <c r="CD333" i="2"/>
  <c r="BQ333" i="2"/>
  <c r="BX333" i="2"/>
  <c r="CC333" i="2"/>
  <c r="BT333" i="2"/>
  <c r="BP333" i="2"/>
  <c r="BZ333" i="2"/>
  <c r="BM333" i="2"/>
  <c r="CK333" i="2"/>
  <c r="BI333" i="2"/>
  <c r="AZ333" i="2"/>
  <c r="CM341" i="2"/>
  <c r="BW341" i="2"/>
  <c r="BG341" i="2"/>
  <c r="CD341" i="2"/>
  <c r="BN341" i="2"/>
  <c r="BQ341" i="2"/>
  <c r="BX341" i="2"/>
  <c r="BU341" i="2"/>
  <c r="BT341" i="2"/>
  <c r="BM341" i="2"/>
  <c r="CB341" i="2"/>
  <c r="CI341" i="2"/>
  <c r="BS341" i="2"/>
  <c r="BA341" i="2"/>
  <c r="CP341" i="2"/>
  <c r="BZ341" i="2"/>
  <c r="BJ341" i="2"/>
  <c r="CO341" i="2"/>
  <c r="BI341" i="2"/>
  <c r="BP341" i="2"/>
  <c r="BC341" i="2"/>
  <c r="BB341" i="2"/>
  <c r="CE341" i="2"/>
  <c r="BO341" i="2"/>
  <c r="CL341" i="2"/>
  <c r="BV341" i="2"/>
  <c r="BF341" i="2"/>
  <c r="CG341" i="2"/>
  <c r="AX341" i="2"/>
  <c r="CN341" i="2"/>
  <c r="BH341" i="2"/>
  <c r="CR341" i="2"/>
  <c r="CQ341" i="2"/>
  <c r="AW341" i="2"/>
  <c r="BL341" i="2"/>
  <c r="CA341" i="2"/>
  <c r="CH341" i="2"/>
  <c r="BY341" i="2"/>
  <c r="CK341" i="2"/>
  <c r="CC341" i="2"/>
  <c r="BK341" i="2"/>
  <c r="BR341" i="2"/>
  <c r="CJ341" i="2"/>
  <c r="AY341" i="2"/>
  <c r="CF341" i="2"/>
  <c r="CS341" i="2"/>
  <c r="AZ341" i="2"/>
  <c r="AY373" i="2"/>
  <c r="CQ373" i="2"/>
  <c r="CA373" i="2"/>
  <c r="BK373" i="2"/>
  <c r="CH373" i="2"/>
  <c r="BR373" i="2"/>
  <c r="CC373" i="2"/>
  <c r="CJ373" i="2"/>
  <c r="BB373" i="2"/>
  <c r="CG373" i="2"/>
  <c r="CF373" i="2"/>
  <c r="CO373" i="2"/>
  <c r="BH373" i="2"/>
  <c r="BY373" i="2"/>
  <c r="CM373" i="2"/>
  <c r="BW373" i="2"/>
  <c r="BG373" i="2"/>
  <c r="CD373" i="2"/>
  <c r="BN373" i="2"/>
  <c r="BU373" i="2"/>
  <c r="CB373" i="2"/>
  <c r="BQ373" i="2"/>
  <c r="BP373" i="2"/>
  <c r="BI373" i="2"/>
  <c r="BX373" i="2"/>
  <c r="CI373" i="2"/>
  <c r="BS373" i="2"/>
  <c r="BA373" i="2"/>
  <c r="CP373" i="2"/>
  <c r="BZ373" i="2"/>
  <c r="BJ373" i="2"/>
  <c r="CS373" i="2"/>
  <c r="BM373" i="2"/>
  <c r="BT373" i="2"/>
  <c r="AX373" i="2"/>
  <c r="AW373" i="2"/>
  <c r="CE373" i="2"/>
  <c r="CL373" i="2"/>
  <c r="CK373" i="2"/>
  <c r="BO373" i="2"/>
  <c r="BV373" i="2"/>
  <c r="BC373" i="2"/>
  <c r="BF373" i="2"/>
  <c r="CR373" i="2"/>
  <c r="CN373" i="2"/>
  <c r="AZ373" i="2"/>
  <c r="AY387" i="2"/>
  <c r="CG387" i="2"/>
  <c r="BQ387" i="2"/>
  <c r="AX387" i="2"/>
  <c r="CN387" i="2"/>
  <c r="BX387" i="2"/>
  <c r="BH387" i="2"/>
  <c r="BW387" i="2"/>
  <c r="CD387" i="2"/>
  <c r="CA387" i="2"/>
  <c r="CP387" i="2"/>
  <c r="CS387" i="2"/>
  <c r="CC387" i="2"/>
  <c r="BM387" i="2"/>
  <c r="CJ387" i="2"/>
  <c r="BT387" i="2"/>
  <c r="BB387" i="2"/>
  <c r="BO387" i="2"/>
  <c r="BV387" i="2"/>
  <c r="BK387" i="2"/>
  <c r="BZ387" i="2"/>
  <c r="BS387" i="2"/>
  <c r="CI387" i="2"/>
  <c r="CO387" i="2"/>
  <c r="BY387" i="2"/>
  <c r="BI387" i="2"/>
  <c r="CF387" i="2"/>
  <c r="BP387" i="2"/>
  <c r="AW387" i="2"/>
  <c r="CM387" i="2"/>
  <c r="BG387" i="2"/>
  <c r="BN387" i="2"/>
  <c r="BJ387" i="2"/>
  <c r="CH387" i="2"/>
  <c r="CL387" i="2"/>
  <c r="AZ387" i="2"/>
  <c r="CK387" i="2"/>
  <c r="CR387" i="2"/>
  <c r="BF387" i="2"/>
  <c r="BR387" i="2"/>
  <c r="BU387" i="2"/>
  <c r="CB387" i="2"/>
  <c r="CE387" i="2"/>
  <c r="CQ387" i="2"/>
  <c r="BA387" i="2"/>
  <c r="BR140" i="2"/>
  <c r="AY85" i="2"/>
  <c r="CD262" i="2"/>
  <c r="BJ262" i="2"/>
  <c r="CO262" i="2"/>
  <c r="CM110" i="2"/>
  <c r="BZ110" i="2"/>
  <c r="CR110" i="2"/>
  <c r="AX110" i="2"/>
  <c r="BB110" i="2"/>
  <c r="CQ110" i="2"/>
  <c r="AX150" i="2"/>
  <c r="BU150" i="2"/>
  <c r="BQ150" i="2"/>
  <c r="BJ150" i="2"/>
  <c r="BH136" i="2"/>
  <c r="BJ136" i="2"/>
  <c r="CM136" i="2"/>
  <c r="CI136" i="2"/>
  <c r="CE136" i="2"/>
  <c r="AZ309" i="2"/>
  <c r="CE140" i="2"/>
  <c r="BP140" i="2"/>
  <c r="AY140" i="2"/>
  <c r="BV99" i="2"/>
  <c r="CH99" i="2"/>
  <c r="BX99" i="2"/>
  <c r="GI105" i="7"/>
  <c r="BZ166" i="2"/>
  <c r="CB166" i="2"/>
  <c r="BW166" i="2"/>
  <c r="AX84" i="2"/>
  <c r="CL84" i="2"/>
  <c r="BC11" i="2"/>
  <c r="CS11" i="2"/>
  <c r="BS85" i="2"/>
  <c r="BK85" i="2"/>
  <c r="FB20" i="7"/>
  <c r="CA96" i="2"/>
  <c r="EZ101" i="7"/>
  <c r="ES101" i="7"/>
  <c r="EU101" i="7"/>
  <c r="CE9" i="2"/>
  <c r="BF25" i="2"/>
  <c r="BS18" i="2"/>
  <c r="BL387" i="2"/>
  <c r="CC123" i="2"/>
  <c r="BN138" i="2"/>
  <c r="CB99" i="2"/>
  <c r="BF140" i="2"/>
  <c r="BL140" i="2"/>
  <c r="BC140" i="2"/>
  <c r="CP262" i="2"/>
  <c r="AW262" i="2"/>
  <c r="BS110" i="2"/>
  <c r="BF110" i="2"/>
  <c r="AY143" i="2"/>
  <c r="BI110" i="2"/>
  <c r="CJ110" i="2"/>
  <c r="AY110" i="2"/>
  <c r="BB150" i="2"/>
  <c r="CQ150" i="2"/>
  <c r="CB150" i="2"/>
  <c r="CP150" i="2"/>
  <c r="AY11" i="2"/>
  <c r="BR136" i="2"/>
  <c r="CS136" i="2"/>
  <c r="BW136" i="2"/>
  <c r="BO136" i="2"/>
  <c r="BX136" i="2"/>
  <c r="CR136" i="2"/>
  <c r="AY333" i="2"/>
  <c r="AZ262" i="2"/>
  <c r="CP140" i="2"/>
  <c r="AZ99" i="2"/>
  <c r="CA136" i="2"/>
  <c r="CN166" i="2"/>
  <c r="BU166" i="2"/>
  <c r="BK11" i="2"/>
  <c r="BY11" i="2"/>
  <c r="BG85" i="2"/>
  <c r="CL85" i="2"/>
  <c r="EP109" i="7"/>
  <c r="BG96" i="2"/>
  <c r="BL9" i="2"/>
  <c r="CR18" i="2"/>
  <c r="BC387" i="2"/>
  <c r="BM189" i="2"/>
  <c r="BV84" i="2"/>
  <c r="CJ140" i="2"/>
  <c r="CC140" i="2"/>
  <c r="CA85" i="2"/>
  <c r="BA262" i="2"/>
  <c r="BP262" i="2"/>
  <c r="BI262" i="2"/>
  <c r="BH110" i="2"/>
  <c r="AZ143" i="2"/>
  <c r="BR110" i="2"/>
  <c r="BK110" i="2"/>
  <c r="AW150" i="2"/>
  <c r="CR150" i="2"/>
  <c r="CD150" i="2"/>
  <c r="BX150" i="2"/>
  <c r="BA150" i="2"/>
  <c r="AZ136" i="2"/>
  <c r="BG136" i="2"/>
  <c r="CP136" i="2"/>
  <c r="CH136" i="2"/>
  <c r="CF136" i="2"/>
  <c r="AY325" i="2"/>
  <c r="AZ96" i="2"/>
  <c r="BA140" i="2"/>
  <c r="BI140" i="2"/>
  <c r="CK99" i="2"/>
  <c r="CE99" i="2"/>
  <c r="AZ138" i="2"/>
  <c r="CB136" i="2"/>
  <c r="BH166" i="2"/>
  <c r="BN166" i="2"/>
  <c r="BS84" i="2"/>
  <c r="BB84" i="2"/>
  <c r="GR80" i="7"/>
  <c r="GC80" i="7"/>
  <c r="BA85" i="2"/>
  <c r="AW85" i="2"/>
  <c r="FZ111" i="7"/>
  <c r="GO111" i="7"/>
  <c r="GI111" i="7"/>
  <c r="FY111" i="7"/>
  <c r="GJ111" i="7"/>
  <c r="GL111" i="7"/>
  <c r="GD111" i="7"/>
  <c r="GP111" i="7"/>
  <c r="GF111" i="7"/>
  <c r="GW111" i="7"/>
  <c r="GS112" i="7"/>
  <c r="FY112" i="7"/>
  <c r="GA112" i="7"/>
  <c r="GW112" i="7"/>
  <c r="FZ112" i="7"/>
  <c r="GG112" i="7"/>
  <c r="GD112" i="7"/>
  <c r="GR112" i="7"/>
  <c r="GI112" i="7"/>
  <c r="GJ112" i="7"/>
  <c r="CG25" i="2"/>
  <c r="BB317" i="2"/>
  <c r="CD189" i="2"/>
  <c r="BH84" i="2"/>
  <c r="BL373" i="2"/>
  <c r="BH309" i="2"/>
  <c r="BS333" i="2"/>
  <c r="GR23" i="7"/>
  <c r="FB98" i="7"/>
  <c r="EO87" i="7"/>
  <c r="GD23" i="7"/>
  <c r="FR38" i="7"/>
  <c r="FE38" i="7"/>
  <c r="FP38" i="7"/>
  <c r="GO38" i="7"/>
  <c r="GQ38" i="7"/>
  <c r="ER93" i="7"/>
  <c r="EO93" i="7"/>
  <c r="CH27" i="2"/>
  <c r="BP27" i="2"/>
  <c r="FA93" i="7"/>
  <c r="BJ27" i="2"/>
  <c r="BA27" i="2"/>
  <c r="BH7" i="2"/>
  <c r="CG94" i="2"/>
  <c r="BK94" i="2"/>
  <c r="CL94" i="2"/>
  <c r="AY103" i="2"/>
  <c r="AZ103" i="2"/>
  <c r="BT103" i="2"/>
  <c r="CA103" i="2"/>
  <c r="BV103" i="2"/>
  <c r="BY103" i="2"/>
  <c r="AY153" i="2"/>
  <c r="AZ153" i="2"/>
  <c r="AZ161" i="2"/>
  <c r="CH161" i="2"/>
  <c r="BJ161" i="2"/>
  <c r="CK161" i="2"/>
  <c r="BM161" i="2"/>
  <c r="CN161" i="2"/>
  <c r="BO161" i="2"/>
  <c r="CR161" i="2"/>
  <c r="CI161" i="2"/>
  <c r="BZ161" i="2"/>
  <c r="BF161" i="2"/>
  <c r="CC161" i="2"/>
  <c r="BI161" i="2"/>
  <c r="BX161" i="2"/>
  <c r="CB161" i="2"/>
  <c r="BA161" i="2"/>
  <c r="CQ161" i="2"/>
  <c r="BR161" i="2"/>
  <c r="CO161" i="2"/>
  <c r="BH161" i="2"/>
  <c r="BW161" i="2"/>
  <c r="CP161" i="2"/>
  <c r="BY161" i="2"/>
  <c r="BK161" i="2"/>
  <c r="BV161" i="2"/>
  <c r="BC161" i="2"/>
  <c r="CE161" i="2"/>
  <c r="AY170" i="2"/>
  <c r="AZ170" i="2"/>
  <c r="CE170" i="2"/>
  <c r="BO170" i="2"/>
  <c r="CL170" i="2"/>
  <c r="BV170" i="2"/>
  <c r="BF170" i="2"/>
  <c r="CG170" i="2"/>
  <c r="AX170" i="2"/>
  <c r="CS170" i="2"/>
  <c r="BP170" i="2"/>
  <c r="BL170" i="2"/>
  <c r="CM170" i="2"/>
  <c r="BS170" i="2"/>
  <c r="BZ170" i="2"/>
  <c r="BI170" i="2"/>
  <c r="CC170" i="2"/>
  <c r="CF170" i="2"/>
  <c r="CI170" i="2"/>
  <c r="BK170" i="2"/>
  <c r="CP170" i="2"/>
  <c r="BR170" i="2"/>
  <c r="CO170" i="2"/>
  <c r="BU170" i="2"/>
  <c r="BX170" i="2"/>
  <c r="CJ170" i="2"/>
  <c r="BT170" i="2"/>
  <c r="AZ176" i="2"/>
  <c r="AY176" i="2"/>
  <c r="CK176" i="2"/>
  <c r="BU176" i="2"/>
  <c r="BC176" i="2"/>
  <c r="CR176" i="2"/>
  <c r="CB176" i="2"/>
  <c r="BL176" i="2"/>
  <c r="BW176" i="2"/>
  <c r="CA176" i="2"/>
  <c r="CL176" i="2"/>
  <c r="BF176" i="2"/>
  <c r="CI176" i="2"/>
  <c r="BZ176" i="2"/>
  <c r="CO176" i="2"/>
  <c r="BQ176" i="2"/>
  <c r="BX176" i="2"/>
  <c r="BB176" i="2"/>
  <c r="BO176" i="2"/>
  <c r="BR176" i="2"/>
  <c r="BY176" i="2"/>
  <c r="CJ176" i="2"/>
  <c r="BH176" i="2"/>
  <c r="BA176" i="2"/>
  <c r="CS176" i="2"/>
  <c r="BM176" i="2"/>
  <c r="CF176" i="2"/>
  <c r="AW176" i="2"/>
  <c r="CM176" i="2"/>
  <c r="CD176" i="2"/>
  <c r="CH176" i="2"/>
  <c r="CG176" i="2"/>
  <c r="CQ176" i="2"/>
  <c r="BK176" i="2"/>
  <c r="CC176" i="2"/>
  <c r="CN176" i="2"/>
  <c r="BS176" i="2"/>
  <c r="AX176" i="2"/>
  <c r="BG176" i="2"/>
  <c r="BJ176" i="2"/>
  <c r="BT176" i="2"/>
  <c r="BV176" i="2"/>
  <c r="AY182" i="2"/>
  <c r="CQ182" i="2"/>
  <c r="BO182" i="2"/>
  <c r="BZ182" i="2"/>
  <c r="CC182" i="2"/>
  <c r="CG182" i="2"/>
  <c r="BT182" i="2"/>
  <c r="BI182" i="2"/>
  <c r="CN182" i="2"/>
  <c r="CI182" i="2"/>
  <c r="BA182" i="2"/>
  <c r="BV182" i="2"/>
  <c r="BM182" i="2"/>
  <c r="BQ182" i="2"/>
  <c r="BB182" i="2"/>
  <c r="BF182" i="2"/>
  <c r="CA182" i="2"/>
  <c r="CP182" i="2"/>
  <c r="CR182" i="2"/>
  <c r="BS182" i="2"/>
  <c r="CS182" i="2"/>
  <c r="BX182" i="2"/>
  <c r="BC182" i="2"/>
  <c r="AW182" i="2"/>
  <c r="AY198" i="2"/>
  <c r="CC198" i="2"/>
  <c r="BI198" i="2"/>
  <c r="CL198" i="2"/>
  <c r="BF198" i="2"/>
  <c r="CE198" i="2"/>
  <c r="CS198" i="2"/>
  <c r="BY198" i="2"/>
  <c r="BC198" i="2"/>
  <c r="CA198" i="2"/>
  <c r="AW198" i="2"/>
  <c r="BT198" i="2"/>
  <c r="CN198" i="2"/>
  <c r="CM198" i="2"/>
  <c r="BL198" i="2"/>
  <c r="CK198" i="2"/>
  <c r="CQ198" i="2"/>
  <c r="BJ198" i="2"/>
  <c r="BH198" i="2"/>
  <c r="BG198" i="2"/>
  <c r="BU198" i="2"/>
  <c r="BV198" i="2"/>
  <c r="CP198" i="2"/>
  <c r="CI198" i="2"/>
  <c r="BX198" i="2"/>
  <c r="BM198" i="2"/>
  <c r="CJ198" i="2"/>
  <c r="BN198" i="2"/>
  <c r="BO198" i="2"/>
  <c r="CB198" i="2"/>
  <c r="AY216" i="2"/>
  <c r="BT216" i="2"/>
  <c r="BL216" i="2"/>
  <c r="CQ216" i="2"/>
  <c r="BK216" i="2"/>
  <c r="BF216" i="2"/>
  <c r="BC216" i="2"/>
  <c r="CB216" i="2"/>
  <c r="CI216" i="2"/>
  <c r="BJ216" i="2"/>
  <c r="BB216" i="2"/>
  <c r="CA216" i="2"/>
  <c r="CO216" i="2"/>
  <c r="BN216" i="2"/>
  <c r="BV216" i="2"/>
  <c r="BZ216" i="2"/>
  <c r="CC216" i="2"/>
  <c r="CR216" i="2"/>
  <c r="BS216" i="2"/>
  <c r="BY216" i="2"/>
  <c r="BA216" i="2"/>
  <c r="CP216" i="2"/>
  <c r="AY219" i="2"/>
  <c r="AZ219" i="2"/>
  <c r="CI219" i="2"/>
  <c r="BS219" i="2"/>
  <c r="BA219" i="2"/>
  <c r="CP219" i="2"/>
  <c r="BZ219" i="2"/>
  <c r="BJ219" i="2"/>
  <c r="CS219" i="2"/>
  <c r="BM219" i="2"/>
  <c r="BT219" i="2"/>
  <c r="BI219" i="2"/>
  <c r="CE219" i="2"/>
  <c r="BO219" i="2"/>
  <c r="CL219" i="2"/>
  <c r="BV219" i="2"/>
  <c r="BF219" i="2"/>
  <c r="CK219" i="2"/>
  <c r="BC219" i="2"/>
  <c r="CR219" i="2"/>
  <c r="BL219" i="2"/>
  <c r="CN219" i="2"/>
  <c r="CF219" i="2"/>
  <c r="AY228" i="2"/>
  <c r="CF228" i="2"/>
  <c r="BP228" i="2"/>
  <c r="AW228" i="2"/>
  <c r="CM228" i="2"/>
  <c r="BW228" i="2"/>
  <c r="BG228" i="2"/>
  <c r="BN228" i="2"/>
  <c r="BU228" i="2"/>
  <c r="BJ228" i="2"/>
  <c r="CG228" i="2"/>
  <c r="CB228" i="2"/>
  <c r="BH228" i="2"/>
  <c r="CI228" i="2"/>
  <c r="BO228" i="2"/>
  <c r="CL228" i="2"/>
  <c r="CC228" i="2"/>
  <c r="BI228" i="2"/>
  <c r="BQ228" i="2"/>
  <c r="CR228" i="2"/>
  <c r="BX228" i="2"/>
  <c r="BB228" i="2"/>
  <c r="CE228" i="2"/>
  <c r="BK228" i="2"/>
  <c r="CD228" i="2"/>
  <c r="BM228" i="2"/>
  <c r="CP228" i="2"/>
  <c r="BR228" i="2"/>
  <c r="AX228" i="2"/>
  <c r="CJ232" i="2"/>
  <c r="BB232" i="2"/>
  <c r="BS232" i="2"/>
  <c r="BZ232" i="2"/>
  <c r="CG232" i="2"/>
  <c r="CD232" i="2"/>
  <c r="CC232" i="2"/>
  <c r="BU232" i="2"/>
  <c r="CN232" i="2"/>
  <c r="CE232" i="2"/>
  <c r="BJ232" i="2"/>
  <c r="AX232" i="2"/>
  <c r="BX232" i="2"/>
  <c r="CA232" i="2"/>
  <c r="BM232" i="2"/>
  <c r="BL232" i="2"/>
  <c r="BA232" i="2"/>
  <c r="BI232" i="2"/>
  <c r="BF232" i="2"/>
  <c r="BN232" i="2"/>
  <c r="CR232" i="2"/>
  <c r="CH232" i="2"/>
  <c r="BT232" i="2"/>
  <c r="CO232" i="2"/>
  <c r="AY235" i="2"/>
  <c r="AZ235" i="2"/>
  <c r="CS247" i="2"/>
  <c r="BM247" i="2"/>
  <c r="BH247" i="2"/>
  <c r="CM247" i="2"/>
  <c r="AW247" i="2"/>
  <c r="CO247" i="2"/>
  <c r="BI247" i="2"/>
  <c r="BA247" i="2"/>
  <c r="CH247" i="2"/>
  <c r="CL247" i="2"/>
  <c r="CH255" i="2"/>
  <c r="BN255" i="2"/>
  <c r="CK255" i="2"/>
  <c r="BM255" i="2"/>
  <c r="CR255" i="2"/>
  <c r="CA255" i="2"/>
  <c r="BV255" i="2"/>
  <c r="CC255" i="2"/>
  <c r="BC255" i="2"/>
  <c r="BA255" i="2"/>
  <c r="BH255" i="2"/>
  <c r="BP255" i="2"/>
  <c r="CE255" i="2"/>
  <c r="BR255" i="2"/>
  <c r="BY255" i="2"/>
  <c r="CB255" i="2"/>
  <c r="CM255" i="2"/>
  <c r="AW255" i="2"/>
  <c r="AY272" i="2"/>
  <c r="CQ272" i="2"/>
  <c r="CA272" i="2"/>
  <c r="BK272" i="2"/>
  <c r="CI272" i="2"/>
  <c r="BO272" i="2"/>
  <c r="CP272" i="2"/>
  <c r="BZ272" i="2"/>
  <c r="BJ272" i="2"/>
  <c r="CS272" i="2"/>
  <c r="BM272" i="2"/>
  <c r="BT272" i="2"/>
  <c r="AX272" i="2"/>
  <c r="AW272" i="2"/>
  <c r="BI272" i="2"/>
  <c r="CE272" i="2"/>
  <c r="BG272" i="2"/>
  <c r="CL272" i="2"/>
  <c r="BV272" i="2"/>
  <c r="BF272" i="2"/>
  <c r="CK272" i="2"/>
  <c r="BC272" i="2"/>
  <c r="CR272" i="2"/>
  <c r="BL272" i="2"/>
  <c r="BX272" i="2"/>
  <c r="BW272" i="2"/>
  <c r="BR272" i="2"/>
  <c r="BB272" i="2"/>
  <c r="CF272" i="2"/>
  <c r="BS272" i="2"/>
  <c r="BN272" i="2"/>
  <c r="BP272" i="2"/>
  <c r="CO272" i="2"/>
  <c r="CB272" i="2"/>
  <c r="CH272" i="2"/>
  <c r="CC272" i="2"/>
  <c r="CG272" i="2"/>
  <c r="CN272" i="2"/>
  <c r="AY276" i="2"/>
  <c r="AZ276" i="2"/>
  <c r="BK280" i="2"/>
  <c r="BU280" i="2"/>
  <c r="BQ280" i="2"/>
  <c r="BA280" i="2"/>
  <c r="CD280" i="2"/>
  <c r="BJ280" i="2"/>
  <c r="BY280" i="2"/>
  <c r="CI307" i="2"/>
  <c r="BS307" i="2"/>
  <c r="BA307" i="2"/>
  <c r="CP307" i="2"/>
  <c r="BZ307" i="2"/>
  <c r="BJ307" i="2"/>
  <c r="CS307" i="2"/>
  <c r="BM307" i="2"/>
  <c r="BT307" i="2"/>
  <c r="BI307" i="2"/>
  <c r="BX307" i="2"/>
  <c r="BQ307" i="2"/>
  <c r="CG307" i="2"/>
  <c r="CE315" i="2"/>
  <c r="BO315" i="2"/>
  <c r="CL315" i="2"/>
  <c r="BV315" i="2"/>
  <c r="BF315" i="2"/>
  <c r="CK315" i="2"/>
  <c r="BC315" i="2"/>
  <c r="CR315" i="2"/>
  <c r="BL315" i="2"/>
  <c r="CQ315" i="2"/>
  <c r="CA315" i="2"/>
  <c r="BK315" i="2"/>
  <c r="CH315" i="2"/>
  <c r="BR315" i="2"/>
  <c r="CC315" i="2"/>
  <c r="CJ315" i="2"/>
  <c r="BB315" i="2"/>
  <c r="CG315" i="2"/>
  <c r="CF315" i="2"/>
  <c r="BY315" i="2"/>
  <c r="CO315" i="2"/>
  <c r="BI315" i="2"/>
  <c r="CK323" i="2"/>
  <c r="BU323" i="2"/>
  <c r="BC323" i="2"/>
  <c r="CR323" i="2"/>
  <c r="CB323" i="2"/>
  <c r="BL323" i="2"/>
  <c r="BW323" i="2"/>
  <c r="CD323" i="2"/>
  <c r="BS323" i="2"/>
  <c r="BR323" i="2"/>
  <c r="CF347" i="2"/>
  <c r="BP347" i="2"/>
  <c r="AW347" i="2"/>
  <c r="CK347" i="2"/>
  <c r="BO347" i="2"/>
  <c r="CO347" i="2"/>
  <c r="BS347" i="2"/>
  <c r="BG347" i="2"/>
  <c r="CL347" i="2"/>
  <c r="CS347" i="2"/>
  <c r="BV347" i="2"/>
  <c r="CR347" i="2"/>
  <c r="CB347" i="2"/>
  <c r="BL347" i="2"/>
  <c r="CE347" i="2"/>
  <c r="BJ347" i="2"/>
  <c r="CI347" i="2"/>
  <c r="BN347" i="2"/>
  <c r="CM347" i="2"/>
  <c r="CA347" i="2"/>
  <c r="CG347" i="2"/>
  <c r="CQ347" i="2"/>
  <c r="AY381" i="2"/>
  <c r="CH381" i="2"/>
  <c r="BR381" i="2"/>
  <c r="CK381" i="2"/>
  <c r="BU381" i="2"/>
  <c r="BC381" i="2"/>
  <c r="CN381" i="2"/>
  <c r="CP381" i="2"/>
  <c r="BV381" i="2"/>
  <c r="CS381" i="2"/>
  <c r="BY381" i="2"/>
  <c r="AX381" i="2"/>
  <c r="BP381" i="2"/>
  <c r="BW381" i="2"/>
  <c r="CB381" i="2"/>
  <c r="CQ381" i="2"/>
  <c r="BA381" i="2"/>
  <c r="CL381" i="2"/>
  <c r="BN381" i="2"/>
  <c r="CO381" i="2"/>
  <c r="BQ381" i="2"/>
  <c r="BH381" i="2"/>
  <c r="BO381" i="2"/>
  <c r="BL381" i="2"/>
  <c r="CA381" i="2"/>
  <c r="CJ381" i="2"/>
  <c r="BT381" i="2"/>
  <c r="AZ102" i="2"/>
  <c r="CI102" i="2"/>
  <c r="BS102" i="2"/>
  <c r="BA102" i="2"/>
  <c r="CP102" i="2"/>
  <c r="BZ102" i="2"/>
  <c r="BJ102" i="2"/>
  <c r="CS102" i="2"/>
  <c r="BM102" i="2"/>
  <c r="BT102" i="2"/>
  <c r="AW102" i="2"/>
  <c r="BY102" i="2"/>
  <c r="BX102" i="2"/>
  <c r="CE102" i="2"/>
  <c r="BO102" i="2"/>
  <c r="CL102" i="2"/>
  <c r="BV102" i="2"/>
  <c r="BF102" i="2"/>
  <c r="CK102" i="2"/>
  <c r="BC102" i="2"/>
  <c r="CR102" i="2"/>
  <c r="BL102" i="2"/>
  <c r="CG102" i="2"/>
  <c r="BI102" i="2"/>
  <c r="CQ102" i="2"/>
  <c r="BK102" i="2"/>
  <c r="BR102" i="2"/>
  <c r="BB102" i="2"/>
  <c r="CN102" i="2"/>
  <c r="CM102" i="2"/>
  <c r="BG102" i="2"/>
  <c r="BN102" i="2"/>
  <c r="BH102" i="2"/>
  <c r="CB102" i="2"/>
  <c r="CO102" i="2"/>
  <c r="CA102" i="2"/>
  <c r="CH102" i="2"/>
  <c r="CC102" i="2"/>
  <c r="CF102" i="2"/>
  <c r="BQ102" i="2"/>
  <c r="AX102" i="2"/>
  <c r="BW102" i="2"/>
  <c r="BU102" i="2"/>
  <c r="CJ102" i="2"/>
  <c r="BP102" i="2"/>
  <c r="AY36" i="2"/>
  <c r="AZ36" i="2"/>
  <c r="AY43" i="2"/>
  <c r="BG43" i="2"/>
  <c r="AZ24" i="2"/>
  <c r="AY24" i="2"/>
  <c r="BA51" i="2"/>
  <c r="AZ51" i="2"/>
  <c r="AY206" i="2"/>
  <c r="AZ206" i="2"/>
  <c r="AZ251" i="2"/>
  <c r="AY251" i="2"/>
  <c r="AY350" i="2"/>
  <c r="AZ350" i="2"/>
  <c r="AY46" i="2"/>
  <c r="BZ46" i="2"/>
  <c r="CC46" i="2"/>
  <c r="BW46" i="2"/>
  <c r="CA46" i="2"/>
  <c r="CR46" i="2"/>
  <c r="AZ106" i="2"/>
  <c r="AY106" i="2"/>
  <c r="AY237" i="2"/>
  <c r="AZ237" i="2"/>
  <c r="AZ257" i="2"/>
  <c r="AY257" i="2"/>
  <c r="AY274" i="2"/>
  <c r="AZ274" i="2"/>
  <c r="AZ190" i="2"/>
  <c r="AY217" i="2"/>
  <c r="AZ229" i="2"/>
  <c r="AZ231" i="2"/>
  <c r="AY233" i="2"/>
  <c r="AZ174" i="2"/>
  <c r="GS81" i="7"/>
  <c r="GR81" i="7"/>
  <c r="GN81" i="7"/>
  <c r="GU81" i="7"/>
  <c r="GL81" i="7"/>
  <c r="GH81" i="7"/>
  <c r="GV81" i="7"/>
  <c r="GB81" i="7"/>
  <c r="GD81" i="7"/>
  <c r="GJ81" i="7"/>
  <c r="GK81" i="7"/>
  <c r="GM81" i="7"/>
  <c r="GP81" i="7"/>
  <c r="GW81" i="7"/>
  <c r="GT81" i="7"/>
  <c r="GC81" i="7"/>
  <c r="GA81" i="7"/>
  <c r="FZ81" i="7"/>
  <c r="GI81" i="7"/>
  <c r="GX81" i="7"/>
  <c r="GF81" i="7"/>
  <c r="GE81" i="7"/>
  <c r="FY81" i="7"/>
  <c r="GG81" i="7"/>
  <c r="GQ81" i="7"/>
  <c r="GO81" i="7"/>
  <c r="EX108" i="7"/>
  <c r="EQ108" i="7"/>
  <c r="GB118" i="7"/>
  <c r="GH118" i="7"/>
  <c r="HF118" i="7"/>
  <c r="HC118" i="7"/>
  <c r="GN118" i="7"/>
  <c r="GJ118" i="7"/>
  <c r="GO118" i="7"/>
  <c r="GL118" i="7"/>
  <c r="GK118" i="7"/>
  <c r="HM118" i="7"/>
  <c r="FY118" i="7"/>
  <c r="HI118" i="7"/>
  <c r="HE118" i="7"/>
  <c r="HA118" i="7"/>
  <c r="GF118" i="7"/>
  <c r="GP21" i="7"/>
  <c r="GC21" i="7"/>
  <c r="EN30" i="7"/>
  <c r="EX30" i="7"/>
  <c r="EM30" i="7"/>
  <c r="EZ30" i="7"/>
  <c r="EQ30" i="7"/>
  <c r="HP118" i="7"/>
  <c r="GT109" i="7"/>
  <c r="GO109" i="7"/>
  <c r="GL109" i="7"/>
  <c r="FO117" i="7"/>
  <c r="FQ117" i="7"/>
  <c r="EX109" i="7"/>
  <c r="GM111" i="7"/>
  <c r="GF78" i="7"/>
  <c r="GR78" i="7"/>
  <c r="GT78" i="7"/>
  <c r="GJ78" i="7"/>
  <c r="GC78" i="7"/>
  <c r="GX78" i="7"/>
  <c r="GU29" i="7"/>
  <c r="GH29" i="7"/>
  <c r="GG29" i="7"/>
  <c r="GV29" i="7"/>
  <c r="GQ29" i="7"/>
  <c r="GK29" i="7"/>
  <c r="GF29" i="7"/>
  <c r="GC29" i="7"/>
  <c r="GI29" i="7"/>
  <c r="GS29" i="7"/>
  <c r="GA29" i="7"/>
  <c r="GB29" i="7"/>
  <c r="GW29" i="7"/>
  <c r="GR29" i="7"/>
  <c r="FY29" i="7"/>
  <c r="GD29" i="7"/>
  <c r="GN29" i="7"/>
  <c r="FZ29" i="7"/>
  <c r="GT29" i="7"/>
  <c r="GJ29" i="7"/>
  <c r="GO29" i="7"/>
  <c r="GL29" i="7"/>
  <c r="GX29" i="7"/>
  <c r="GE29" i="7"/>
  <c r="GP29" i="7"/>
  <c r="GM29" i="7"/>
  <c r="FB103" i="7"/>
  <c r="EO103" i="7"/>
  <c r="EO104" i="7"/>
  <c r="EY104" i="7"/>
  <c r="EZ104" i="7"/>
  <c r="GA95" i="7"/>
  <c r="GD95" i="7"/>
  <c r="GR95" i="7"/>
  <c r="GV95" i="7"/>
  <c r="GX95" i="7"/>
  <c r="GO95" i="7"/>
  <c r="FZ95" i="7"/>
  <c r="GW99" i="7"/>
  <c r="GK99" i="7"/>
  <c r="GN99" i="7"/>
  <c r="FY99" i="7"/>
  <c r="GE99" i="7"/>
  <c r="EM24" i="7"/>
  <c r="GJ33" i="7"/>
  <c r="EX107" i="7"/>
  <c r="FC107" i="7"/>
  <c r="EQ107" i="7"/>
  <c r="ES107" i="7"/>
  <c r="ET107" i="7"/>
  <c r="ER91" i="7"/>
  <c r="EQ91" i="7"/>
  <c r="EU91" i="7"/>
  <c r="EM91" i="7"/>
  <c r="FA91" i="7"/>
  <c r="EW91" i="7"/>
  <c r="EO116" i="7"/>
  <c r="FC116" i="7"/>
  <c r="ET116" i="7"/>
  <c r="EU97" i="7"/>
  <c r="FS38" i="7"/>
  <c r="FL38" i="7"/>
  <c r="FV38" i="7"/>
  <c r="FI38" i="7"/>
  <c r="FM38" i="7"/>
  <c r="FN38" i="7"/>
  <c r="FJ38" i="7"/>
  <c r="FU38" i="7"/>
  <c r="FH38" i="7"/>
  <c r="FX38" i="7"/>
  <c r="FK38" i="7"/>
  <c r="FF38" i="7"/>
  <c r="FW38" i="7"/>
  <c r="GW104" i="7"/>
  <c r="FL120" i="7"/>
  <c r="FJ120" i="7"/>
  <c r="FX120" i="7"/>
  <c r="EV23" i="7"/>
  <c r="FJ117" i="7"/>
  <c r="FH117" i="7"/>
  <c r="FE117" i="7"/>
  <c r="FZ109" i="7"/>
  <c r="GC109" i="7"/>
  <c r="GU109" i="7"/>
  <c r="GQ109" i="7"/>
  <c r="GM109" i="7"/>
  <c r="GF109" i="7"/>
  <c r="GL102" i="7"/>
  <c r="GG30" i="7"/>
  <c r="GI118" i="7"/>
  <c r="HK118" i="7"/>
  <c r="GA26" i="7"/>
  <c r="FY26" i="7"/>
  <c r="GT112" i="7"/>
  <c r="GM112" i="7"/>
  <c r="GC112" i="7"/>
  <c r="GL112" i="7"/>
  <c r="GB27" i="7"/>
  <c r="GA80" i="7"/>
  <c r="EZ98" i="7"/>
  <c r="EY94" i="7"/>
  <c r="FD94" i="7"/>
  <c r="EZ94" i="7"/>
  <c r="FA116" i="7"/>
  <c r="EN91" i="7"/>
  <c r="GT92" i="7"/>
  <c r="GM92" i="7"/>
  <c r="GN111" i="7"/>
  <c r="GO97" i="7"/>
  <c r="GS80" i="7"/>
  <c r="GL80" i="7"/>
  <c r="EQ94" i="7"/>
  <c r="FB94" i="7"/>
  <c r="ES94" i="7"/>
  <c r="EZ116" i="7"/>
  <c r="EY116" i="7"/>
  <c r="FA24" i="7"/>
  <c r="GI116" i="7"/>
  <c r="FZ116" i="7"/>
  <c r="FY116" i="7"/>
  <c r="GO116" i="7"/>
  <c r="GG116" i="7"/>
  <c r="GC116" i="7"/>
  <c r="DB44" i="7"/>
  <c r="GX121" i="7"/>
  <c r="GO121" i="7"/>
  <c r="GU121" i="7"/>
  <c r="EU104" i="7"/>
  <c r="FD104" i="7"/>
  <c r="EW104" i="7"/>
  <c r="ES104" i="7"/>
  <c r="ET104" i="7"/>
  <c r="EN104" i="7"/>
  <c r="EP104" i="7"/>
  <c r="FB104" i="7"/>
  <c r="EQ104" i="7"/>
  <c r="EP108" i="7"/>
  <c r="EN108" i="7"/>
  <c r="FC108" i="7"/>
  <c r="EY108" i="7"/>
  <c r="FB108" i="7"/>
  <c r="EW108" i="7"/>
  <c r="EV108" i="7"/>
  <c r="ES108" i="7"/>
  <c r="EO108" i="7"/>
  <c r="GL101" i="7"/>
  <c r="EM104" i="7"/>
  <c r="FA104" i="7"/>
  <c r="FD90" i="7"/>
  <c r="EM108" i="7"/>
  <c r="EZ108" i="7"/>
  <c r="ET108" i="7"/>
  <c r="GX105" i="7"/>
  <c r="GT101" i="7"/>
  <c r="GD101" i="7"/>
  <c r="GR105" i="7"/>
  <c r="HC121" i="7"/>
  <c r="HP121" i="7"/>
  <c r="HL121" i="7"/>
  <c r="GN116" i="7"/>
  <c r="GI89" i="7"/>
  <c r="EW87" i="7"/>
  <c r="GB80" i="7"/>
  <c r="GV80" i="7"/>
  <c r="GJ80" i="7"/>
  <c r="GH80" i="7"/>
  <c r="GI80" i="7"/>
  <c r="GE80" i="7"/>
  <c r="GU80" i="7"/>
  <c r="GN80" i="7"/>
  <c r="GF80" i="7"/>
  <c r="GP80" i="7"/>
  <c r="GK80" i="7"/>
  <c r="GT80" i="7"/>
  <c r="GO80" i="7"/>
  <c r="FZ80" i="7"/>
  <c r="GD80" i="7"/>
  <c r="GN100" i="7"/>
  <c r="GJ21" i="7"/>
  <c r="GL21" i="7"/>
  <c r="GS21" i="7"/>
  <c r="GV88" i="7"/>
  <c r="GJ88" i="7"/>
  <c r="GE88" i="7"/>
  <c r="GT88" i="7"/>
  <c r="GK88" i="7"/>
  <c r="GW88" i="7"/>
  <c r="GH88" i="7"/>
  <c r="GO88" i="7"/>
  <c r="FY88" i="7"/>
  <c r="GG88" i="7"/>
  <c r="GI30" i="7"/>
  <c r="GU30" i="7"/>
  <c r="GX30" i="7"/>
  <c r="GK30" i="7"/>
  <c r="GN30" i="7"/>
  <c r="GW30" i="7"/>
  <c r="GR30" i="7"/>
  <c r="GF105" i="7"/>
  <c r="FY105" i="7"/>
  <c r="GH105" i="7"/>
  <c r="GA105" i="7"/>
  <c r="GV105" i="7"/>
  <c r="GC105" i="7"/>
  <c r="GS105" i="7"/>
  <c r="GP105" i="7"/>
  <c r="GE105" i="7"/>
  <c r="GD105" i="7"/>
  <c r="GM105" i="7"/>
  <c r="GT105" i="7"/>
  <c r="EQ81" i="7"/>
  <c r="FD81" i="7"/>
  <c r="ES81" i="7"/>
  <c r="FB81" i="7"/>
  <c r="EO81" i="7"/>
  <c r="ET28" i="7"/>
  <c r="ER28" i="7"/>
  <c r="EM28" i="7"/>
  <c r="EQ28" i="7"/>
  <c r="EN28" i="7"/>
  <c r="FB28" i="7"/>
  <c r="EW28" i="7"/>
  <c r="EO28" i="7"/>
  <c r="ES28" i="7"/>
  <c r="EX28" i="7"/>
  <c r="GK101" i="7"/>
  <c r="GM101" i="7"/>
  <c r="GO101" i="7"/>
  <c r="GG101" i="7"/>
  <c r="GB101" i="7"/>
  <c r="GN101" i="7"/>
  <c r="GX101" i="7"/>
  <c r="GQ101" i="7"/>
  <c r="GS101" i="7"/>
  <c r="GA101" i="7"/>
  <c r="GV101" i="7"/>
  <c r="GX114" i="7"/>
  <c r="GO114" i="7"/>
  <c r="FY101" i="7"/>
  <c r="ET81" i="7"/>
  <c r="FC104" i="7"/>
  <c r="EX104" i="7"/>
  <c r="ER108" i="7"/>
  <c r="FD108" i="7"/>
  <c r="GJ105" i="7"/>
  <c r="EP28" i="7"/>
  <c r="GH101" i="7"/>
  <c r="GW105" i="7"/>
  <c r="FZ105" i="7"/>
  <c r="GK105" i="7"/>
  <c r="ET105" i="7"/>
  <c r="HA121" i="7"/>
  <c r="FD28" i="7"/>
  <c r="GP101" i="7"/>
  <c r="GQ121" i="7"/>
  <c r="GV116" i="7"/>
  <c r="GF88" i="7"/>
  <c r="GB114" i="7"/>
  <c r="GP114" i="7"/>
  <c r="GD94" i="7"/>
  <c r="EQ111" i="7"/>
  <c r="EM111" i="7"/>
  <c r="ET111" i="7"/>
  <c r="EW111" i="7"/>
  <c r="FZ30" i="7"/>
  <c r="EU81" i="7"/>
  <c r="EV104" i="7"/>
  <c r="ER104" i="7"/>
  <c r="EU108" i="7"/>
  <c r="FA108" i="7"/>
  <c r="FA28" i="7"/>
  <c r="GR101" i="7"/>
  <c r="GN105" i="7"/>
  <c r="GB105" i="7"/>
  <c r="GJ30" i="7"/>
  <c r="GM116" i="7"/>
  <c r="GC101" i="7"/>
  <c r="GR88" i="7"/>
  <c r="GO30" i="7"/>
  <c r="EY28" i="7"/>
  <c r="GD31" i="7"/>
  <c r="GB31" i="7"/>
  <c r="GK31" i="7"/>
  <c r="EZ87" i="7"/>
  <c r="ET87" i="7"/>
  <c r="EV87" i="7"/>
  <c r="EN87" i="7"/>
  <c r="EM87" i="7"/>
  <c r="EU87" i="7"/>
  <c r="FB87" i="7"/>
  <c r="FC87" i="7"/>
  <c r="EP87" i="7"/>
  <c r="GT89" i="7"/>
  <c r="GM89" i="7"/>
  <c r="GS89" i="7"/>
  <c r="GO102" i="7"/>
  <c r="GH102" i="7"/>
  <c r="GJ109" i="7"/>
  <c r="GM26" i="7"/>
  <c r="GR26" i="7"/>
  <c r="EO31" i="7"/>
  <c r="GK109" i="7"/>
  <c r="ET31" i="7"/>
  <c r="GG26" i="7"/>
  <c r="FD85" i="7"/>
  <c r="AY352" i="2"/>
  <c r="AZ352" i="2"/>
  <c r="CH352" i="2"/>
  <c r="BR352" i="2"/>
  <c r="CK352" i="2"/>
  <c r="BU352" i="2"/>
  <c r="BC352" i="2"/>
  <c r="CR352" i="2"/>
  <c r="BL352" i="2"/>
  <c r="BS352" i="2"/>
  <c r="BH352" i="2"/>
  <c r="BW352" i="2"/>
  <c r="CF352" i="2"/>
  <c r="CD352" i="2"/>
  <c r="BN352" i="2"/>
  <c r="CG352" i="2"/>
  <c r="BQ352" i="2"/>
  <c r="AX352" i="2"/>
  <c r="CJ352" i="2"/>
  <c r="BB352" i="2"/>
  <c r="CQ352" i="2"/>
  <c r="BK352" i="2"/>
  <c r="BG352" i="2"/>
  <c r="AW352" i="2"/>
  <c r="CP352" i="2"/>
  <c r="BJ352" i="2"/>
  <c r="CS352" i="2"/>
  <c r="BM352" i="2"/>
  <c r="BA352" i="2"/>
  <c r="CE352" i="2"/>
  <c r="CL352" i="2"/>
  <c r="BF352" i="2"/>
  <c r="CO352" i="2"/>
  <c r="BI352" i="2"/>
  <c r="CM352" i="2"/>
  <c r="BZ352" i="2"/>
  <c r="CC352" i="2"/>
  <c r="CB352" i="2"/>
  <c r="CI352" i="2"/>
  <c r="CN352" i="2"/>
  <c r="BP352" i="2"/>
  <c r="CA352" i="2"/>
  <c r="BY352" i="2"/>
  <c r="BX352" i="2"/>
  <c r="CF383" i="2"/>
  <c r="BL383" i="2"/>
  <c r="CJ383" i="2"/>
  <c r="BO383" i="2"/>
  <c r="CS383" i="2"/>
  <c r="BY383" i="2"/>
  <c r="CC383" i="2"/>
  <c r="CM383" i="2"/>
  <c r="CL383" i="2"/>
  <c r="CB383" i="2"/>
  <c r="BH383" i="2"/>
  <c r="CE383" i="2"/>
  <c r="BK383" i="2"/>
  <c r="CI383" i="2"/>
  <c r="BI383" i="2"/>
  <c r="CD383" i="2"/>
  <c r="BM383" i="2"/>
  <c r="BP383" i="2"/>
  <c r="BJ383" i="2"/>
  <c r="BV383" i="2"/>
  <c r="CH383" i="2"/>
  <c r="AW383" i="2"/>
  <c r="CA383" i="2"/>
  <c r="CR383" i="2"/>
  <c r="BN383" i="2"/>
  <c r="BF383" i="2"/>
  <c r="CQ383" i="2"/>
  <c r="BS383" i="2"/>
  <c r="CG383" i="2"/>
  <c r="BC383" i="2"/>
  <c r="BA383" i="2"/>
  <c r="CP383" i="2"/>
  <c r="BZ383" i="2"/>
  <c r="BX383" i="2"/>
  <c r="AX383" i="2"/>
  <c r="BT383" i="2"/>
  <c r="BW383" i="2"/>
  <c r="CN383" i="2"/>
  <c r="FC97" i="7"/>
  <c r="GD98" i="7"/>
  <c r="BU383" i="2"/>
  <c r="CK383" i="2"/>
  <c r="AZ383" i="2"/>
  <c r="FA97" i="7"/>
  <c r="EO97" i="7"/>
  <c r="EY97" i="7"/>
  <c r="EM97" i="7"/>
  <c r="ES97" i="7"/>
  <c r="EV97" i="7"/>
  <c r="ET97" i="7"/>
  <c r="EX97" i="7"/>
  <c r="GP98" i="7"/>
  <c r="GL98" i="7"/>
  <c r="GM98" i="7"/>
  <c r="GJ98" i="7"/>
  <c r="FY98" i="7"/>
  <c r="GA98" i="7"/>
  <c r="EV37" i="7"/>
  <c r="ER37" i="7"/>
  <c r="AY379" i="2"/>
  <c r="CR379" i="2"/>
  <c r="BX379" i="2"/>
  <c r="AW379" i="2"/>
  <c r="CD379" i="2"/>
  <c r="CP379" i="2"/>
  <c r="BY379" i="2"/>
  <c r="AX379" i="2"/>
  <c r="CN379" i="2"/>
  <c r="BP379" i="2"/>
  <c r="BA379" i="2"/>
  <c r="CS379" i="2"/>
  <c r="BC379" i="2"/>
  <c r="BJ379" i="2"/>
  <c r="BI379" i="2"/>
  <c r="BQ379" i="2"/>
  <c r="CF379" i="2"/>
  <c r="CK379" i="2"/>
  <c r="CB379" i="2"/>
  <c r="BO379" i="2"/>
  <c r="CL379" i="2"/>
  <c r="BU379" i="2"/>
  <c r="BH379" i="2"/>
  <c r="BB379" i="2"/>
  <c r="BK379" i="2"/>
  <c r="AZ379" i="2"/>
  <c r="CQ379" i="2"/>
  <c r="AY101" i="2"/>
  <c r="CL101" i="2"/>
  <c r="BV101" i="2"/>
  <c r="BF101" i="2"/>
  <c r="CO101" i="2"/>
  <c r="BY101" i="2"/>
  <c r="BI101" i="2"/>
  <c r="BT101" i="2"/>
  <c r="CA101" i="2"/>
  <c r="BW101" i="2"/>
  <c r="BO101" i="2"/>
  <c r="CF101" i="2"/>
  <c r="CE101" i="2"/>
  <c r="CH101" i="2"/>
  <c r="BR101" i="2"/>
  <c r="CK101" i="2"/>
  <c r="BU101" i="2"/>
  <c r="BC101" i="2"/>
  <c r="CR101" i="2"/>
  <c r="BL101" i="2"/>
  <c r="BS101" i="2"/>
  <c r="BG101" i="2"/>
  <c r="BP101" i="2"/>
  <c r="CP101" i="2"/>
  <c r="BJ101" i="2"/>
  <c r="CS101" i="2"/>
  <c r="BM101" i="2"/>
  <c r="BA101" i="2"/>
  <c r="CD101" i="2"/>
  <c r="CG101" i="2"/>
  <c r="AX101" i="2"/>
  <c r="CJ101" i="2"/>
  <c r="CQ101" i="2"/>
  <c r="BX101" i="2"/>
  <c r="CN101" i="2"/>
  <c r="BZ101" i="2"/>
  <c r="CC101" i="2"/>
  <c r="CB101" i="2"/>
  <c r="CI101" i="2"/>
  <c r="CM101" i="2"/>
  <c r="BH101" i="2"/>
  <c r="BN101" i="2"/>
  <c r="BB101" i="2"/>
  <c r="AZ101" i="2"/>
  <c r="BK101" i="2"/>
  <c r="BQ101" i="2"/>
  <c r="EQ97" i="7"/>
  <c r="EN97" i="7"/>
  <c r="GS98" i="7"/>
  <c r="ER97" i="7"/>
  <c r="BG383" i="2"/>
  <c r="AY383" i="2"/>
  <c r="BO352" i="2"/>
  <c r="FB37" i="7"/>
  <c r="FD97" i="7"/>
  <c r="EP97" i="7"/>
  <c r="GV98" i="7"/>
  <c r="FZ98" i="7"/>
  <c r="GO98" i="7"/>
  <c r="FB97" i="7"/>
  <c r="BQ383" i="2"/>
  <c r="CO383" i="2"/>
  <c r="CJ379" i="2"/>
  <c r="EZ97" i="7"/>
  <c r="ER81" i="7"/>
  <c r="FA81" i="7"/>
  <c r="EV81" i="7"/>
  <c r="EX81" i="7"/>
  <c r="EM81" i="7"/>
  <c r="W66" i="2"/>
  <c r="BT352" i="2"/>
  <c r="FT38" i="7"/>
  <c r="EV84" i="7"/>
  <c r="FD84" i="7"/>
  <c r="ES80" i="7"/>
  <c r="EU84" i="7"/>
  <c r="FC84" i="7"/>
  <c r="GR109" i="7"/>
  <c r="GH109" i="7"/>
  <c r="GG109" i="7"/>
  <c r="GB39" i="7"/>
  <c r="HE39" i="7"/>
  <c r="EX80" i="7"/>
  <c r="FC80" i="7"/>
  <c r="FA80" i="7"/>
  <c r="GD109" i="7"/>
  <c r="FC31" i="7"/>
  <c r="EZ31" i="7"/>
  <c r="GE109" i="7"/>
  <c r="EY93" i="7"/>
  <c r="EM93" i="7"/>
  <c r="GD39" i="7"/>
  <c r="HA39" i="7"/>
  <c r="HO39" i="7"/>
  <c r="ES84" i="7"/>
  <c r="EU80" i="7"/>
  <c r="FB84" i="7"/>
  <c r="EQ84" i="7"/>
  <c r="GP109" i="7"/>
  <c r="GV109" i="7"/>
  <c r="GX109" i="7"/>
  <c r="GQ39" i="7"/>
  <c r="HF39" i="7"/>
  <c r="GX117" i="7"/>
  <c r="EY80" i="7"/>
  <c r="FB80" i="7"/>
  <c r="EM80" i="7"/>
  <c r="ER80" i="7"/>
  <c r="HM39" i="7"/>
  <c r="HB39" i="7"/>
  <c r="EZ82" i="7"/>
  <c r="AZ54" i="2"/>
  <c r="BZ54" i="2"/>
  <c r="CC54" i="2"/>
  <c r="BC54" i="2"/>
  <c r="BW54" i="2"/>
  <c r="CN54" i="2"/>
  <c r="CR54" i="2"/>
  <c r="BS54" i="2"/>
  <c r="AW54" i="2"/>
  <c r="CP54" i="2"/>
  <c r="BR54" i="2"/>
  <c r="CS54" i="2"/>
  <c r="BU54" i="2"/>
  <c r="AX54" i="2"/>
  <c r="BG54" i="2"/>
  <c r="CI54" i="2"/>
  <c r="BX54" i="2"/>
  <c r="CB54" i="2"/>
  <c r="BA54" i="2"/>
  <c r="BJ54" i="2"/>
  <c r="CG54" i="2"/>
  <c r="CA54" i="2"/>
  <c r="CH54" i="2"/>
  <c r="BQ54" i="2"/>
  <c r="CM54" i="2"/>
  <c r="BK54" i="2"/>
  <c r="BT54" i="2"/>
  <c r="CF54" i="2"/>
  <c r="CK339" i="2"/>
  <c r="BU339" i="2"/>
  <c r="BC339" i="2"/>
  <c r="CR339" i="2"/>
  <c r="CB339" i="2"/>
  <c r="BL339" i="2"/>
  <c r="BW339" i="2"/>
  <c r="CD339" i="2"/>
  <c r="BS339" i="2"/>
  <c r="BR339" i="2"/>
  <c r="BZ339" i="2"/>
  <c r="CQ339" i="2"/>
  <c r="CG339" i="2"/>
  <c r="BQ339" i="2"/>
  <c r="AX339" i="2"/>
  <c r="CN339" i="2"/>
  <c r="BX339" i="2"/>
  <c r="BH339" i="2"/>
  <c r="BO339" i="2"/>
  <c r="BV339" i="2"/>
  <c r="BA339" i="2"/>
  <c r="CP339" i="2"/>
  <c r="CQ343" i="2"/>
  <c r="BY343" i="2"/>
  <c r="BI343" i="2"/>
  <c r="CB343" i="2"/>
  <c r="BL343" i="2"/>
  <c r="BS343" i="2"/>
  <c r="BZ343" i="2"/>
  <c r="BG343" i="2"/>
  <c r="BV343" i="2"/>
  <c r="CR343" i="2"/>
  <c r="CL343" i="2"/>
  <c r="BU343" i="2"/>
  <c r="BC343" i="2"/>
  <c r="CP343" i="2"/>
  <c r="BX343" i="2"/>
  <c r="BH343" i="2"/>
  <c r="BK343" i="2"/>
  <c r="BR343" i="2"/>
  <c r="BF343" i="2"/>
  <c r="CD343" i="2"/>
  <c r="BO343" i="2"/>
  <c r="CJ347" i="2"/>
  <c r="BB347" i="2"/>
  <c r="CP347" i="2"/>
  <c r="BY347" i="2"/>
  <c r="BM347" i="2"/>
  <c r="BW347" i="2"/>
  <c r="BX347" i="2"/>
  <c r="BZ347" i="2"/>
  <c r="BI347" i="2"/>
  <c r="CC347" i="2"/>
  <c r="BQ347" i="2"/>
  <c r="BK347" i="2"/>
  <c r="CA362" i="2"/>
  <c r="BG362" i="2"/>
  <c r="CL362" i="2"/>
  <c r="BR362" i="2"/>
  <c r="CK362" i="2"/>
  <c r="BT362" i="2"/>
  <c r="BH362" i="2"/>
  <c r="AX362" i="2"/>
  <c r="CQ362" i="2"/>
  <c r="BW362" i="2"/>
  <c r="BA362" i="2"/>
  <c r="CH362" i="2"/>
  <c r="BJ362" i="2"/>
  <c r="CC362" i="2"/>
  <c r="BL362" i="2"/>
  <c r="CO362" i="2"/>
  <c r="CF362" i="2"/>
  <c r="BQ362" i="2"/>
  <c r="CS368" i="2"/>
  <c r="BY368" i="2"/>
  <c r="BC368" i="2"/>
  <c r="CF368" i="2"/>
  <c r="BL368" i="2"/>
  <c r="CI368" i="2"/>
  <c r="BR368" i="2"/>
  <c r="CE368" i="2"/>
  <c r="BN368" i="2"/>
  <c r="CL368" i="2"/>
  <c r="CO368" i="2"/>
  <c r="BU368" i="2"/>
  <c r="CB368" i="2"/>
  <c r="BB368" i="2"/>
  <c r="CA368" i="2"/>
  <c r="BJ368" i="2"/>
  <c r="BO368" i="2"/>
  <c r="BG368" i="2"/>
  <c r="CJ374" i="2"/>
  <c r="BP374" i="2"/>
  <c r="CQ374" i="2"/>
  <c r="BW374" i="2"/>
  <c r="BN374" i="2"/>
  <c r="CK374" i="2"/>
  <c r="BJ374" i="2"/>
  <c r="CF374" i="2"/>
  <c r="BH374" i="2"/>
  <c r="CM374" i="2"/>
  <c r="BO374" i="2"/>
  <c r="W374" i="2" s="1"/>
  <c r="CC374" i="2"/>
  <c r="AZ12" i="2"/>
  <c r="CQ12" i="2"/>
  <c r="CA12" i="2"/>
  <c r="BK12" i="2"/>
  <c r="W12" i="2" s="1"/>
  <c r="CM12" i="2"/>
  <c r="BW12" i="2"/>
  <c r="BG12" i="2"/>
  <c r="AY26" i="2"/>
  <c r="CM26" i="2"/>
  <c r="BY26" i="2"/>
  <c r="BP54" i="2"/>
  <c r="BM54" i="2"/>
  <c r="CD54" i="2"/>
  <c r="AZ308" i="2"/>
  <c r="AY308" i="2"/>
  <c r="AZ312" i="2"/>
  <c r="AY312" i="2"/>
  <c r="AZ316" i="2"/>
  <c r="AY316" i="2"/>
  <c r="CN316" i="2"/>
  <c r="BX316" i="2"/>
  <c r="BH316" i="2"/>
  <c r="CE316" i="2"/>
  <c r="BO316" i="2"/>
  <c r="CD316" i="2"/>
  <c r="CK316" i="2"/>
  <c r="BC316" i="2"/>
  <c r="CP316" i="2"/>
  <c r="BQ316" i="2"/>
  <c r="AX316" i="2"/>
  <c r="CJ316" i="2"/>
  <c r="BT316" i="2"/>
  <c r="BB316" i="2"/>
  <c r="CQ316" i="2"/>
  <c r="CA316" i="2"/>
  <c r="BK316" i="2"/>
  <c r="BV316" i="2"/>
  <c r="CC316" i="2"/>
  <c r="BZ316" i="2"/>
  <c r="CO316" i="2"/>
  <c r="AZ320" i="2"/>
  <c r="AY320" i="2"/>
  <c r="AY38" i="2"/>
  <c r="AZ38" i="2"/>
  <c r="CR115" i="2"/>
  <c r="BL115" i="2"/>
  <c r="CM115" i="2"/>
  <c r="BA115" i="2"/>
  <c r="BZ115" i="2"/>
  <c r="BI115" i="2"/>
  <c r="CS115" i="2"/>
  <c r="CJ115" i="2"/>
  <c r="CA115" i="2"/>
  <c r="BJ115" i="2"/>
  <c r="AY152" i="2"/>
  <c r="CS152" i="2"/>
  <c r="CC152" i="2"/>
  <c r="BM152" i="2"/>
  <c r="AY220" i="2"/>
  <c r="CJ220" i="2"/>
  <c r="BT220" i="2"/>
  <c r="BB220" i="2"/>
  <c r="CQ220" i="2"/>
  <c r="CA220" i="2"/>
  <c r="BK220" i="2"/>
  <c r="BV220" i="2"/>
  <c r="CC220" i="2"/>
  <c r="BR220" i="2"/>
  <c r="CF220" i="2"/>
  <c r="BP220" i="2"/>
  <c r="AW220" i="2"/>
  <c r="CM220" i="2"/>
  <c r="BW220" i="2"/>
  <c r="BG220" i="2"/>
  <c r="BN220" i="2"/>
  <c r="BU220" i="2"/>
  <c r="CG220" i="2"/>
  <c r="BZ220" i="2"/>
  <c r="CS274" i="2"/>
  <c r="CC274" i="2"/>
  <c r="BM274" i="2"/>
  <c r="CJ274" i="2"/>
  <c r="BT274" i="2"/>
  <c r="BB274" i="2"/>
  <c r="CM274" i="2"/>
  <c r="BG274" i="2"/>
  <c r="BN274" i="2"/>
  <c r="CQ274" i="2"/>
  <c r="CP274" i="2"/>
  <c r="BZ274" i="2"/>
  <c r="CO274" i="2"/>
  <c r="BY274" i="2"/>
  <c r="BI274" i="2"/>
  <c r="CF274" i="2"/>
  <c r="BP274" i="2"/>
  <c r="AW274" i="2"/>
  <c r="CE274" i="2"/>
  <c r="CL274" i="2"/>
  <c r="BF274" i="2"/>
  <c r="CI274" i="2"/>
  <c r="CH274" i="2"/>
  <c r="BK274" i="2"/>
  <c r="BJ274" i="2"/>
  <c r="AY39" i="2"/>
  <c r="AZ39" i="2"/>
  <c r="AY77" i="2"/>
  <c r="AZ77" i="2"/>
  <c r="AY159" i="2"/>
  <c r="AZ159" i="2"/>
  <c r="AZ306" i="2"/>
  <c r="AY306" i="2"/>
  <c r="AZ310" i="2"/>
  <c r="AY310" i="2"/>
  <c r="AZ318" i="2"/>
  <c r="AY318" i="2"/>
  <c r="AZ108" i="2"/>
  <c r="AY108" i="2"/>
  <c r="AY145" i="2"/>
  <c r="AZ145" i="2"/>
  <c r="AY215" i="2"/>
  <c r="AZ215" i="2"/>
  <c r="AY284" i="2"/>
  <c r="AZ284" i="2"/>
  <c r="AZ164" i="2"/>
  <c r="AZ200" i="2"/>
  <c r="AZ213" i="2"/>
  <c r="AZ221" i="2"/>
  <c r="AY300" i="2"/>
  <c r="AY302" i="2"/>
  <c r="AY304" i="2"/>
  <c r="AY342" i="2"/>
  <c r="AY344" i="2"/>
  <c r="AY346" i="2"/>
  <c r="AY348" i="2"/>
  <c r="FG120" i="7"/>
  <c r="GI85" i="7"/>
  <c r="GT85" i="7"/>
  <c r="GU37" i="7"/>
  <c r="GA37" i="7"/>
  <c r="EQ21" i="7"/>
  <c r="EP21" i="7"/>
  <c r="EX21" i="7"/>
  <c r="EM21" i="7"/>
  <c r="EW21" i="7"/>
  <c r="EV21" i="7"/>
  <c r="EO21" i="7"/>
  <c r="EY21" i="7"/>
  <c r="ES21" i="7"/>
  <c r="EZ21" i="7"/>
  <c r="EU21" i="7"/>
  <c r="FD21" i="7"/>
  <c r="FA21" i="7"/>
  <c r="EN21" i="7"/>
  <c r="FC21" i="7"/>
  <c r="FB21" i="7"/>
  <c r="ER21" i="7"/>
  <c r="GF95" i="7"/>
  <c r="GK95" i="7"/>
  <c r="GH95" i="7"/>
  <c r="GT95" i="7"/>
  <c r="GP95" i="7"/>
  <c r="GU95" i="7"/>
  <c r="GS95" i="7"/>
  <c r="GW95" i="7"/>
  <c r="FY95" i="7"/>
  <c r="GQ95" i="7"/>
  <c r="GM95" i="7"/>
  <c r="GB95" i="7"/>
  <c r="GC95" i="7"/>
  <c r="GI95" i="7"/>
  <c r="GG95" i="7"/>
  <c r="GE95" i="7"/>
  <c r="GN95" i="7"/>
  <c r="GL95" i="7"/>
  <c r="GJ95" i="7"/>
  <c r="GW108" i="7"/>
  <c r="GC108" i="7"/>
  <c r="GB108" i="7"/>
  <c r="GK108" i="7"/>
  <c r="GM108" i="7"/>
  <c r="GS108" i="7"/>
  <c r="GL108" i="7"/>
  <c r="GO107" i="7"/>
  <c r="GP107" i="7"/>
  <c r="GK107" i="7"/>
  <c r="GT107" i="7"/>
  <c r="GM107" i="7"/>
  <c r="FY107" i="7"/>
  <c r="GB107" i="7"/>
  <c r="GW107" i="7"/>
  <c r="FZ107" i="7"/>
  <c r="GU107" i="7"/>
  <c r="GN107" i="7"/>
  <c r="GI107" i="7"/>
  <c r="GQ107" i="7"/>
  <c r="GC107" i="7"/>
  <c r="GS107" i="7"/>
  <c r="GR107" i="7"/>
  <c r="GL107" i="7"/>
  <c r="GA107" i="7"/>
  <c r="GJ107" i="7"/>
  <c r="GG107" i="7"/>
  <c r="GF107" i="7"/>
  <c r="GE107" i="7"/>
  <c r="GV107" i="7"/>
  <c r="GH107" i="7"/>
  <c r="GX107" i="7"/>
  <c r="GD107" i="7"/>
  <c r="GT22" i="7"/>
  <c r="GX22" i="7"/>
  <c r="GE22" i="7"/>
  <c r="GI22" i="7"/>
  <c r="GB22" i="7"/>
  <c r="GA22" i="7"/>
  <c r="GG22" i="7"/>
  <c r="GJ22" i="7"/>
  <c r="GP22" i="7"/>
  <c r="GR22" i="7"/>
  <c r="GO22" i="7"/>
  <c r="GK22" i="7"/>
  <c r="FY22" i="7"/>
  <c r="GD22" i="7"/>
  <c r="GQ22" i="7"/>
  <c r="GW22" i="7"/>
  <c r="GU22" i="7"/>
  <c r="GS22" i="7"/>
  <c r="GN22" i="7"/>
  <c r="GM22" i="7"/>
  <c r="FZ22" i="7"/>
  <c r="GF22" i="7"/>
  <c r="GV22" i="7"/>
  <c r="GL22" i="7"/>
  <c r="GH22" i="7"/>
  <c r="FC85" i="7"/>
  <c r="ER85" i="7"/>
  <c r="EQ85" i="7"/>
  <c r="EU85" i="7"/>
  <c r="EN85" i="7"/>
  <c r="EM85" i="7"/>
  <c r="FB85" i="7"/>
  <c r="EY85" i="7"/>
  <c r="EW85" i="7"/>
  <c r="ES85" i="7"/>
  <c r="EV85" i="7"/>
  <c r="ET85" i="7"/>
  <c r="EQ106" i="7"/>
  <c r="FC106" i="7"/>
  <c r="GN89" i="7"/>
  <c r="GW89" i="7"/>
  <c r="GV89" i="7"/>
  <c r="GG89" i="7"/>
  <c r="GO89" i="7"/>
  <c r="GB89" i="7"/>
  <c r="GF89" i="7"/>
  <c r="FZ89" i="7"/>
  <c r="GH89" i="7"/>
  <c r="GL89" i="7"/>
  <c r="GJ89" i="7"/>
  <c r="GU89" i="7"/>
  <c r="GX89" i="7"/>
  <c r="GP23" i="7"/>
  <c r="GB23" i="7"/>
  <c r="GX23" i="7"/>
  <c r="GV23" i="7"/>
  <c r="GC23" i="7"/>
  <c r="GO23" i="7"/>
  <c r="GU23" i="7"/>
  <c r="FL117" i="7"/>
  <c r="FU117" i="7"/>
  <c r="FR117" i="7"/>
  <c r="FX117" i="7"/>
  <c r="FW117" i="7"/>
  <c r="FA115" i="7"/>
  <c r="GE30" i="7"/>
  <c r="GH30" i="7"/>
  <c r="GS30" i="7"/>
  <c r="GF30" i="7"/>
  <c r="GB30" i="7"/>
  <c r="GT30" i="7"/>
  <c r="GA30" i="7"/>
  <c r="GQ30" i="7"/>
  <c r="GV30" i="7"/>
  <c r="EX85" i="7"/>
  <c r="GU106" i="7"/>
  <c r="GR98" i="7"/>
  <c r="EQ33" i="7"/>
  <c r="EZ28" i="7"/>
  <c r="EU28" i="7"/>
  <c r="EN98" i="7"/>
  <c r="EP98" i="7"/>
  <c r="ES98" i="7"/>
  <c r="EN94" i="7"/>
  <c r="EO94" i="7"/>
  <c r="FC94" i="7"/>
  <c r="GJ19" i="7"/>
  <c r="GD90" i="7"/>
  <c r="GA90" i="7"/>
  <c r="GG90" i="7"/>
  <c r="GK110" i="7"/>
  <c r="GR24" i="7"/>
  <c r="EM98" i="7"/>
  <c r="EW98" i="7"/>
  <c r="GL116" i="7"/>
  <c r="GX116" i="7"/>
  <c r="GD116" i="7"/>
  <c r="GB112" i="7"/>
  <c r="GN112" i="7"/>
  <c r="ER109" i="7"/>
  <c r="FB109" i="7"/>
  <c r="EV93" i="7"/>
  <c r="ES93" i="7"/>
  <c r="EQ101" i="7"/>
  <c r="EN101" i="7"/>
  <c r="EW101" i="7"/>
  <c r="GX88" i="7"/>
  <c r="GD88" i="7"/>
  <c r="GS88" i="7"/>
  <c r="GN88" i="7"/>
  <c r="GL88" i="7"/>
  <c r="GQ88" i="7"/>
  <c r="GU88" i="7"/>
  <c r="FZ88" i="7"/>
  <c r="GC88" i="7"/>
  <c r="GB88" i="7"/>
  <c r="GA88" i="7"/>
  <c r="EY84" i="7"/>
  <c r="EO84" i="7"/>
  <c r="EQ37" i="7"/>
  <c r="ET37" i="7"/>
  <c r="EW37" i="7"/>
  <c r="GP30" i="7"/>
  <c r="GL30" i="7"/>
  <c r="FY30" i="7"/>
  <c r="GD30" i="7"/>
  <c r="GC30" i="7"/>
  <c r="GD110" i="7"/>
  <c r="GG110" i="7"/>
  <c r="GL105" i="7"/>
  <c r="GQ105" i="7"/>
  <c r="GN113" i="7"/>
  <c r="GK113" i="7"/>
  <c r="EU37" i="7"/>
  <c r="EO37" i="7"/>
  <c r="GM88" i="7"/>
  <c r="HL39" i="7"/>
  <c r="GP39" i="7"/>
  <c r="HH39" i="7"/>
  <c r="GI39" i="7"/>
  <c r="HN39" i="7"/>
  <c r="GV39" i="7"/>
  <c r="GC39" i="7"/>
  <c r="HC39" i="7"/>
  <c r="HI39" i="7"/>
  <c r="GZ39" i="7"/>
  <c r="GH39" i="7"/>
  <c r="HP39" i="7"/>
  <c r="HJ39" i="7"/>
  <c r="GL97" i="7"/>
  <c r="GB97" i="7"/>
  <c r="EY87" i="7"/>
  <c r="FA87" i="7"/>
  <c r="EX87" i="7"/>
  <c r="ES87" i="7"/>
  <c r="ER87" i="7"/>
  <c r="GH26" i="7"/>
  <c r="GL26" i="7"/>
  <c r="GN26" i="7"/>
  <c r="GP26" i="7"/>
  <c r="GX26" i="7"/>
  <c r="GK26" i="7"/>
  <c r="GS26" i="7"/>
  <c r="GU26" i="7"/>
  <c r="FZ26" i="7"/>
  <c r="GQ26" i="7"/>
  <c r="GW26" i="7"/>
  <c r="GB26" i="7"/>
  <c r="GI26" i="7"/>
  <c r="GX34" i="7"/>
  <c r="FA20" i="7"/>
  <c r="EP20" i="7"/>
  <c r="EU20" i="7"/>
  <c r="EY81" i="7"/>
  <c r="EW81" i="7"/>
  <c r="EN81" i="7"/>
  <c r="EP81" i="7"/>
  <c r="EZ81" i="7"/>
  <c r="FC81" i="7"/>
  <c r="EY91" i="7"/>
  <c r="FD91" i="7"/>
  <c r="ET91" i="7"/>
  <c r="EZ91" i="7"/>
  <c r="EO91" i="7"/>
  <c r="GE101" i="7"/>
  <c r="FZ101" i="7"/>
  <c r="GF101" i="7"/>
  <c r="GW101" i="7"/>
  <c r="GJ114" i="7"/>
  <c r="GC114" i="7"/>
  <c r="GG114" i="7"/>
  <c r="GU114" i="7"/>
  <c r="GA114" i="7"/>
  <c r="GR114" i="7"/>
  <c r="GK114" i="7"/>
  <c r="GQ114" i="7"/>
  <c r="GH114" i="7"/>
  <c r="FY114" i="7"/>
  <c r="EQ98" i="7"/>
  <c r="ET98" i="7"/>
  <c r="FD98" i="7"/>
  <c r="FM117" i="7"/>
  <c r="FI117" i="7"/>
  <c r="GB92" i="7"/>
  <c r="FY92" i="7"/>
  <c r="GW35" i="7"/>
  <c r="EP106" i="7"/>
  <c r="EU89" i="7"/>
  <c r="EO109" i="7"/>
  <c r="EN109" i="7"/>
  <c r="GV108" i="7"/>
  <c r="FZ108" i="7"/>
  <c r="GF24" i="7"/>
  <c r="GO24" i="7"/>
  <c r="FY24" i="7"/>
  <c r="GX24" i="7"/>
  <c r="GR94" i="7"/>
  <c r="GV94" i="7"/>
  <c r="ET115" i="7"/>
  <c r="GT97" i="7"/>
  <c r="GM94" i="7"/>
  <c r="GF116" i="7"/>
  <c r="GG87" i="7"/>
  <c r="EY115" i="7"/>
  <c r="ES115" i="7"/>
  <c r="BP258" i="2"/>
  <c r="CH258" i="2"/>
  <c r="BI258" i="2"/>
  <c r="CM258" i="2"/>
  <c r="BJ258" i="2"/>
  <c r="CJ258" i="2"/>
  <c r="BF258" i="2"/>
  <c r="CF258" i="2"/>
  <c r="BX258" i="2"/>
  <c r="CO258" i="2"/>
  <c r="BN258" i="2"/>
  <c r="BM258" i="2"/>
  <c r="CA258" i="2"/>
  <c r="AX258" i="2"/>
  <c r="BV258" i="2"/>
  <c r="CS258" i="2"/>
  <c r="BT258" i="2"/>
  <c r="CE258" i="2"/>
  <c r="CD314" i="2"/>
  <c r="AX314" i="2"/>
  <c r="BB314" i="2"/>
  <c r="AW314" i="2"/>
  <c r="BZ314" i="2"/>
  <c r="CS314" i="2"/>
  <c r="CN314" i="2"/>
  <c r="CE314" i="2"/>
  <c r="BV314" i="2"/>
  <c r="CO314" i="2"/>
  <c r="BX314" i="2"/>
  <c r="CP314" i="2"/>
  <c r="CK314" i="2"/>
  <c r="BA314" i="2"/>
  <c r="CH314" i="2"/>
  <c r="CC314" i="2"/>
  <c r="CJ314" i="2"/>
  <c r="BR314" i="2"/>
  <c r="BY314" i="2"/>
  <c r="CB314" i="2"/>
  <c r="BH314" i="2"/>
  <c r="BO314" i="2"/>
  <c r="CR314" i="2"/>
  <c r="CM314" i="2"/>
  <c r="BT314" i="2"/>
  <c r="BW314" i="2"/>
  <c r="BL314" i="2"/>
  <c r="BG314" i="2"/>
  <c r="BU314" i="2"/>
  <c r="CQ314" i="2"/>
  <c r="BC314" i="2"/>
  <c r="CF314" i="2"/>
  <c r="CA314" i="2"/>
  <c r="BJ314" i="2"/>
  <c r="BK314" i="2"/>
  <c r="BF314" i="2"/>
  <c r="CG314" i="2"/>
  <c r="BI314" i="2"/>
  <c r="CI314" i="2"/>
  <c r="BP314" i="2"/>
  <c r="GI97" i="7"/>
  <c r="EN115" i="7"/>
  <c r="FC101" i="7"/>
  <c r="EP115" i="7"/>
  <c r="EU106" i="7"/>
  <c r="AY314" i="2"/>
  <c r="BV379" i="2"/>
  <c r="BT379" i="2"/>
  <c r="CH379" i="2"/>
  <c r="BN379" i="2"/>
  <c r="BM379" i="2"/>
  <c r="FB111" i="7"/>
  <c r="GE94" i="7"/>
  <c r="GE116" i="7"/>
  <c r="GK116" i="7"/>
  <c r="EW93" i="7"/>
  <c r="EQ115" i="7"/>
  <c r="EY101" i="7"/>
  <c r="GQ28" i="7"/>
  <c r="EW115" i="7"/>
  <c r="AZ238" i="2"/>
  <c r="CL258" i="2"/>
  <c r="AY122" i="2"/>
  <c r="AZ122" i="2"/>
  <c r="BV122" i="2"/>
  <c r="CG122" i="2"/>
  <c r="BH122" i="2"/>
  <c r="BU122" i="2"/>
  <c r="CQ122" i="2"/>
  <c r="BR122" i="2"/>
  <c r="BY122" i="2"/>
  <c r="AW122" i="2"/>
  <c r="CM122" i="2"/>
  <c r="BN122" i="2"/>
  <c r="BQ122" i="2"/>
  <c r="CS122" i="2"/>
  <c r="BW122" i="2"/>
  <c r="CH122" i="2"/>
  <c r="BI122" i="2"/>
  <c r="BT122" i="2"/>
  <c r="CK122" i="2"/>
  <c r="BO122" i="2"/>
  <c r="BZ122" i="2"/>
  <c r="BK122" i="2"/>
  <c r="BJ122" i="2"/>
  <c r="CB122" i="2"/>
  <c r="CO122" i="2"/>
  <c r="AX122" i="2"/>
  <c r="CC122" i="2"/>
  <c r="CP122" i="2"/>
  <c r="BM122" i="2"/>
  <c r="CI122" i="2"/>
  <c r="CD122" i="2"/>
  <c r="CF122" i="2"/>
  <c r="BG122" i="2"/>
  <c r="CN122" i="2"/>
  <c r="BA122" i="2"/>
  <c r="BX122" i="2"/>
  <c r="BB122" i="2"/>
  <c r="CA122" i="2"/>
  <c r="BS122" i="2"/>
  <c r="CJ122" i="2"/>
  <c r="BL122" i="2"/>
  <c r="CL122" i="2"/>
  <c r="BF122" i="2"/>
  <c r="CF127" i="2"/>
  <c r="BI127" i="2"/>
  <c r="BP127" i="2"/>
  <c r="BN127" i="2"/>
  <c r="BH127" i="2"/>
  <c r="CK127" i="2"/>
  <c r="CJ127" i="2"/>
  <c r="BO127" i="2"/>
  <c r="CC127" i="2"/>
  <c r="CQ127" i="2"/>
  <c r="BY127" i="2"/>
  <c r="CP127" i="2"/>
  <c r="BZ127" i="2"/>
  <c r="CO127" i="2"/>
  <c r="AY127" i="2"/>
  <c r="CS127" i="2"/>
  <c r="CA127" i="2"/>
  <c r="AX127" i="2"/>
  <c r="CR127" i="2"/>
  <c r="BM127" i="2"/>
  <c r="CD127" i="2"/>
  <c r="BG127" i="2"/>
  <c r="AY135" i="2"/>
  <c r="AW135" i="2"/>
  <c r="BW135" i="2"/>
  <c r="BJ135" i="2"/>
  <c r="CR135" i="2"/>
  <c r="BS135" i="2"/>
  <c r="CL135" i="2"/>
  <c r="CS135" i="2"/>
  <c r="CN135" i="2"/>
  <c r="BO135" i="2"/>
  <c r="CD135" i="2"/>
  <c r="CK135" i="2"/>
  <c r="BY135" i="2"/>
  <c r="BX135" i="2"/>
  <c r="BC135" i="2"/>
  <c r="CG135" i="2"/>
  <c r="BB135" i="2"/>
  <c r="BQ135" i="2"/>
  <c r="CC135" i="2"/>
  <c r="BU135" i="2"/>
  <c r="CO135" i="2"/>
  <c r="CQ135" i="2"/>
  <c r="CJ135" i="2"/>
  <c r="CM135" i="2"/>
  <c r="BV135" i="2"/>
  <c r="AY149" i="2"/>
  <c r="AZ149" i="2"/>
  <c r="BJ149" i="2"/>
  <c r="CC149" i="2"/>
  <c r="BP149" i="2"/>
  <c r="CN149" i="2"/>
  <c r="BG149" i="2"/>
  <c r="BF149" i="2"/>
  <c r="BY149" i="2"/>
  <c r="AW149" i="2"/>
  <c r="BX149" i="2"/>
  <c r="CE149" i="2"/>
  <c r="CP149" i="2"/>
  <c r="BM149" i="2"/>
  <c r="CB149" i="2"/>
  <c r="BR149" i="2"/>
  <c r="BQ149" i="2"/>
  <c r="BB149" i="2"/>
  <c r="BN149" i="2"/>
  <c r="AX149" i="2"/>
  <c r="CQ149" i="2"/>
  <c r="CM149" i="2"/>
  <c r="CI149" i="2"/>
  <c r="CA149" i="2"/>
  <c r="BS149" i="2"/>
  <c r="BO149" i="2"/>
  <c r="CO149" i="2"/>
  <c r="BT149" i="2"/>
  <c r="CK149" i="2"/>
  <c r="BK149" i="2"/>
  <c r="CG149" i="2"/>
  <c r="BA149" i="2"/>
  <c r="BU149" i="2"/>
  <c r="BC149" i="2"/>
  <c r="CL149" i="2"/>
  <c r="CR149" i="2"/>
  <c r="BW149" i="2"/>
  <c r="BL155" i="2"/>
  <c r="CI155" i="2"/>
  <c r="CL155" i="2"/>
  <c r="CC155" i="2"/>
  <c r="BB155" i="2"/>
  <c r="CA155" i="2"/>
  <c r="BV155" i="2"/>
  <c r="AW155" i="2"/>
  <c r="BW155" i="2"/>
  <c r="BF155" i="2"/>
  <c r="BH155" i="2"/>
  <c r="BK155" i="2"/>
  <c r="CD155" i="2"/>
  <c r="BG155" i="2"/>
  <c r="BA155" i="2"/>
  <c r="CS155" i="2"/>
  <c r="CR155" i="2"/>
  <c r="CO155" i="2"/>
  <c r="CF155" i="2"/>
  <c r="BO155" i="2"/>
  <c r="BQ155" i="2"/>
  <c r="CB155" i="2"/>
  <c r="BI155" i="2"/>
  <c r="BZ155" i="2"/>
  <c r="BT155" i="2"/>
  <c r="BR155" i="2"/>
  <c r="BP155" i="2"/>
  <c r="BJ155" i="2"/>
  <c r="BN155" i="2"/>
  <c r="CG155" i="2"/>
  <c r="CE155" i="2"/>
  <c r="BX155" i="2"/>
  <c r="BU155" i="2"/>
  <c r="CQ155" i="2"/>
  <c r="CK155" i="2"/>
  <c r="CM155" i="2"/>
  <c r="BC155" i="2"/>
  <c r="AY164" i="2"/>
  <c r="AX164" i="2"/>
  <c r="BX164" i="2"/>
  <c r="BG164" i="2"/>
  <c r="CS164" i="2"/>
  <c r="BT164" i="2"/>
  <c r="CQ164" i="2"/>
  <c r="CO164" i="2"/>
  <c r="BP164" i="2"/>
  <c r="CI164" i="2"/>
  <c r="CP164" i="2"/>
  <c r="CK164" i="2"/>
  <c r="BL164" i="2"/>
  <c r="CA164" i="2"/>
  <c r="CH164" i="2"/>
  <c r="BN164" i="2"/>
  <c r="BY164" i="2"/>
  <c r="AW164" i="2"/>
  <c r="BA164" i="2"/>
  <c r="BJ164" i="2"/>
  <c r="CR164" i="2"/>
  <c r="BS164" i="2"/>
  <c r="CE164" i="2"/>
  <c r="CJ164" i="2"/>
  <c r="CG164" i="2"/>
  <c r="CF164" i="2"/>
  <c r="CD164" i="2"/>
  <c r="AY167" i="2"/>
  <c r="BP167" i="2"/>
  <c r="CM167" i="2"/>
  <c r="BL167" i="2"/>
  <c r="CI167" i="2"/>
  <c r="CH167" i="2"/>
  <c r="BI167" i="2"/>
  <c r="BH167" i="2"/>
  <c r="CE167" i="2"/>
  <c r="BR167" i="2"/>
  <c r="CP167" i="2"/>
  <c r="AX167" i="2"/>
  <c r="AZ167" i="2"/>
  <c r="CN167" i="2"/>
  <c r="BO167" i="2"/>
  <c r="CD167" i="2"/>
  <c r="CK167" i="2"/>
  <c r="BY167" i="2"/>
  <c r="CF167" i="2"/>
  <c r="CA167" i="2"/>
  <c r="BN167" i="2"/>
  <c r="BZ167" i="2"/>
  <c r="CB167" i="2"/>
  <c r="BW167" i="2"/>
  <c r="BF167" i="2"/>
  <c r="BJ167" i="2"/>
  <c r="BX167" i="2"/>
  <c r="BS167" i="2"/>
  <c r="BB167" i="2"/>
  <c r="BG167" i="2"/>
  <c r="CO167" i="2"/>
  <c r="AW167" i="2"/>
  <c r="BA167" i="2"/>
  <c r="AY173" i="2"/>
  <c r="BZ173" i="2"/>
  <c r="CS173" i="2"/>
  <c r="BK173" i="2"/>
  <c r="BR173" i="2"/>
  <c r="CK173" i="2"/>
  <c r="BG173" i="2"/>
  <c r="BN173" i="2"/>
  <c r="CG173" i="2"/>
  <c r="CN173" i="2"/>
  <c r="BC173" i="2"/>
  <c r="BX173" i="2"/>
  <c r="AW173" i="2"/>
  <c r="AX173" i="2"/>
  <c r="BH173" i="2"/>
  <c r="BO173" i="2"/>
  <c r="CP173" i="2"/>
  <c r="CQ173" i="2"/>
  <c r="BT173" i="2"/>
  <c r="CO173" i="2"/>
  <c r="BL173" i="2"/>
  <c r="CM173" i="2"/>
  <c r="CH173" i="2"/>
  <c r="BM173" i="2"/>
  <c r="CA173" i="2"/>
  <c r="CC173" i="2"/>
  <c r="CI173" i="2"/>
  <c r="BY173" i="2"/>
  <c r="BS173" i="2"/>
  <c r="BU173" i="2"/>
  <c r="BA173" i="2"/>
  <c r="BP173" i="2"/>
  <c r="BJ173" i="2"/>
  <c r="BW173" i="2"/>
  <c r="BF173" i="2"/>
  <c r="BQ173" i="2"/>
  <c r="CR173" i="2"/>
  <c r="CJ173" i="2"/>
  <c r="AZ179" i="2"/>
  <c r="CJ179" i="2"/>
  <c r="BK179" i="2"/>
  <c r="BZ179" i="2"/>
  <c r="BY179" i="2"/>
  <c r="BC179" i="2"/>
  <c r="CF179" i="2"/>
  <c r="BG179" i="2"/>
  <c r="BR179" i="2"/>
  <c r="BQ179" i="2"/>
  <c r="BM179" i="2"/>
  <c r="BX179" i="2"/>
  <c r="CM179" i="2"/>
  <c r="CK179" i="2"/>
  <c r="BB179" i="2"/>
  <c r="BS179" i="2"/>
  <c r="BJ179" i="2"/>
  <c r="CS179" i="2"/>
  <c r="CR179" i="2"/>
  <c r="CQ179" i="2"/>
  <c r="AX179" i="2"/>
  <c r="CN179" i="2"/>
  <c r="CI179" i="2"/>
  <c r="CP179" i="2"/>
  <c r="CB179" i="2"/>
  <c r="CE179" i="2"/>
  <c r="CH179" i="2"/>
  <c r="BT179" i="2"/>
  <c r="CA179" i="2"/>
  <c r="CD179" i="2"/>
  <c r="BH179" i="2"/>
  <c r="BA179" i="2"/>
  <c r="CL179" i="2"/>
  <c r="BV179" i="2"/>
  <c r="BF179" i="2"/>
  <c r="CC179" i="2"/>
  <c r="BL179" i="2"/>
  <c r="BU179" i="2"/>
  <c r="AW179" i="2"/>
  <c r="BQ185" i="2"/>
  <c r="CF185" i="2"/>
  <c r="CP185" i="2"/>
  <c r="BM185" i="2"/>
  <c r="BX185" i="2"/>
  <c r="CM185" i="2"/>
  <c r="CL185" i="2"/>
  <c r="BI185" i="2"/>
  <c r="BP185" i="2"/>
  <c r="CE185" i="2"/>
  <c r="CA185" i="2"/>
  <c r="BV185" i="2"/>
  <c r="CO185" i="2"/>
  <c r="BF185" i="2"/>
  <c r="BT185" i="2"/>
  <c r="BS185" i="2"/>
  <c r="BB185" i="2"/>
  <c r="CQ185" i="2"/>
  <c r="BW185" i="2"/>
  <c r="BK185" i="2"/>
  <c r="CS185" i="2"/>
  <c r="BG185" i="2"/>
  <c r="CI185" i="2"/>
  <c r="CK185" i="2"/>
  <c r="CN185" i="2"/>
  <c r="BC188" i="2"/>
  <c r="AZ188" i="2"/>
  <c r="CE188" i="2"/>
  <c r="CJ188" i="2"/>
  <c r="BH188" i="2"/>
  <c r="CP188" i="2"/>
  <c r="CO188" i="2"/>
  <c r="BT188" i="2"/>
  <c r="BQ188" i="2"/>
  <c r="BY188" i="2"/>
  <c r="BR188" i="2"/>
  <c r="BB188" i="2"/>
  <c r="BU188" i="2"/>
  <c r="CF188" i="2"/>
  <c r="BN188" i="2"/>
  <c r="BG188" i="2"/>
  <c r="CR188" i="2"/>
  <c r="CQ188" i="2"/>
  <c r="CG188" i="2"/>
  <c r="CI188" i="2"/>
  <c r="BK188" i="2"/>
  <c r="AX188" i="2"/>
  <c r="CL188" i="2"/>
  <c r="BS194" i="2"/>
  <c r="BP194" i="2"/>
  <c r="AY194" i="2"/>
  <c r="CK194" i="2"/>
  <c r="BZ194" i="2"/>
  <c r="CQ194" i="2"/>
  <c r="CN194" i="2"/>
  <c r="BQ194" i="2"/>
  <c r="CC194" i="2"/>
  <c r="AY200" i="2"/>
  <c r="BK200" i="2"/>
  <c r="CH200" i="2"/>
  <c r="CL200" i="2"/>
  <c r="CK200" i="2"/>
  <c r="BB200" i="2"/>
  <c r="BI200" i="2"/>
  <c r="BG200" i="2"/>
  <c r="CC200" i="2"/>
  <c r="CG200" i="2"/>
  <c r="BZ200" i="2"/>
  <c r="BA200" i="2"/>
  <c r="BX200" i="2"/>
  <c r="CB200" i="2"/>
  <c r="BP200" i="2"/>
  <c r="CQ200" i="2"/>
  <c r="BM200" i="2"/>
  <c r="BQ200" i="2"/>
  <c r="BU200" i="2"/>
  <c r="CI200" i="2"/>
  <c r="CS200" i="2"/>
  <c r="BF200" i="2"/>
  <c r="BY200" i="2"/>
  <c r="CE200" i="2"/>
  <c r="CN200" i="2"/>
  <c r="AX200" i="2"/>
  <c r="BN200" i="2"/>
  <c r="CA200" i="2"/>
  <c r="BR200" i="2"/>
  <c r="CP200" i="2"/>
  <c r="BH200" i="2"/>
  <c r="BC200" i="2"/>
  <c r="CM200" i="2"/>
  <c r="CF200" i="2"/>
  <c r="BW200" i="2"/>
  <c r="BJ200" i="2"/>
  <c r="BS200" i="2"/>
  <c r="BV200" i="2"/>
  <c r="CO200" i="2"/>
  <c r="BO200" i="2"/>
  <c r="BL200" i="2"/>
  <c r="BT200" i="2"/>
  <c r="CD200" i="2"/>
  <c r="CJ200" i="2"/>
  <c r="AY203" i="2"/>
  <c r="CH203" i="2"/>
  <c r="AX203" i="2"/>
  <c r="CQ203" i="2"/>
  <c r="CD203" i="2"/>
  <c r="BU203" i="2"/>
  <c r="CE203" i="2"/>
  <c r="BZ203" i="2"/>
  <c r="CS203" i="2"/>
  <c r="BK203" i="2"/>
  <c r="BJ203" i="2"/>
  <c r="BX203" i="2"/>
  <c r="CG203" i="2"/>
  <c r="CK203" i="2"/>
  <c r="BO203" i="2"/>
  <c r="BI203" i="2"/>
  <c r="CM203" i="2"/>
  <c r="CB203" i="2"/>
  <c r="CN203" i="2"/>
  <c r="BW203" i="2"/>
  <c r="W203" i="2" s="1"/>
  <c r="CP203" i="2"/>
  <c r="CC203" i="2"/>
  <c r="BL203" i="2"/>
  <c r="BY203" i="2"/>
  <c r="CL203" i="2"/>
  <c r="BS203" i="2"/>
  <c r="BG203" i="2"/>
  <c r="BB203" i="2"/>
  <c r="BY209" i="2"/>
  <c r="BO209" i="2"/>
  <c r="BU209" i="2"/>
  <c r="BC209" i="2"/>
  <c r="CI209" i="2"/>
  <c r="BG209" i="2"/>
  <c r="BK209" i="2"/>
  <c r="CD209" i="2"/>
  <c r="BJ209" i="2"/>
  <c r="CJ209" i="2"/>
  <c r="CF209" i="2"/>
  <c r="CE209" i="2"/>
  <c r="CP209" i="2"/>
  <c r="BR209" i="2"/>
  <c r="CA209" i="2"/>
  <c r="BW209" i="2"/>
  <c r="CC209" i="2"/>
  <c r="AW209" i="2"/>
  <c r="AZ209" i="2"/>
  <c r="BZ209" i="2"/>
  <c r="CG209" i="2"/>
  <c r="BP209" i="2"/>
  <c r="CN209" i="2"/>
  <c r="BF209" i="2"/>
  <c r="BS209" i="2"/>
  <c r="CQ209" i="2"/>
  <c r="BA209" i="2"/>
  <c r="CS209" i="2"/>
  <c r="BB209" i="2"/>
  <c r="CI215" i="2"/>
  <c r="BJ215" i="2"/>
  <c r="BI215" i="2"/>
  <c r="CA215" i="2"/>
  <c r="CK215" i="2"/>
  <c r="BW215" i="2"/>
  <c r="BU215" i="2"/>
  <c r="BL215" i="2"/>
  <c r="BX215" i="2"/>
  <c r="BT215" i="2"/>
  <c r="BP215" i="2"/>
  <c r="BB215" i="2"/>
  <c r="BH215" i="2"/>
  <c r="CC215" i="2"/>
  <c r="CM215" i="2"/>
  <c r="CL215" i="2"/>
  <c r="CO215" i="2"/>
  <c r="CR215" i="2"/>
  <c r="CE215" i="2"/>
  <c r="BR215" i="2"/>
  <c r="BS215" i="2"/>
  <c r="BN215" i="2"/>
  <c r="BC215" i="2"/>
  <c r="BQ215" i="2"/>
  <c r="CJ215" i="2"/>
  <c r="BZ215" i="2"/>
  <c r="CS215" i="2"/>
  <c r="BV215" i="2"/>
  <c r="BM215" i="2"/>
  <c r="BF215" i="2"/>
  <c r="BK215" i="2"/>
  <c r="AX215" i="2"/>
  <c r="CP215" i="2"/>
  <c r="CH215" i="2"/>
  <c r="CD215" i="2"/>
  <c r="BY215" i="2"/>
  <c r="CB224" i="2"/>
  <c r="CI224" i="2"/>
  <c r="CP224" i="2"/>
  <c r="BT224" i="2"/>
  <c r="CA224" i="2"/>
  <c r="BZ224" i="2"/>
  <c r="BV224" i="2"/>
  <c r="BP224" i="2"/>
  <c r="BW224" i="2"/>
  <c r="BR224" i="2"/>
  <c r="BF224" i="2"/>
  <c r="BB224" i="2"/>
  <c r="BK224" i="2"/>
  <c r="BJ224" i="2"/>
  <c r="CD224" i="2"/>
  <c r="CQ224" i="2"/>
  <c r="CO224" i="2"/>
  <c r="AW224" i="2"/>
  <c r="BY224" i="2"/>
  <c r="BI224" i="2"/>
  <c r="CM224" i="2"/>
  <c r="BL224" i="2"/>
  <c r="CK224" i="2"/>
  <c r="BS224" i="2"/>
  <c r="BU224" i="2"/>
  <c r="BA224" i="2"/>
  <c r="CS224" i="2"/>
  <c r="BG224" i="2"/>
  <c r="AZ224" i="2"/>
  <c r="CR224" i="2"/>
  <c r="CF224" i="2"/>
  <c r="CC230" i="2"/>
  <c r="BY230" i="2"/>
  <c r="BT230" i="2"/>
  <c r="AX230" i="2"/>
  <c r="BX230" i="2"/>
  <c r="CM230" i="2"/>
  <c r="CJ230" i="2"/>
  <c r="BN230" i="2"/>
  <c r="AZ230" i="2"/>
  <c r="BB230" i="2"/>
  <c r="BZ230" i="2"/>
  <c r="CJ236" i="2"/>
  <c r="CK236" i="2"/>
  <c r="CG236" i="2"/>
  <c r="CQ236" i="2"/>
  <c r="BG236" i="2"/>
  <c r="BI236" i="2"/>
  <c r="AX236" i="2"/>
  <c r="BZ236" i="2"/>
  <c r="AW236" i="2"/>
  <c r="BU236" i="2"/>
  <c r="BC236" i="2"/>
  <c r="CN236" i="2"/>
  <c r="BK239" i="2"/>
  <c r="CH239" i="2"/>
  <c r="CF239" i="2"/>
  <c r="BB239" i="2"/>
  <c r="BG239" i="2"/>
  <c r="CD239" i="2"/>
  <c r="BX239" i="2"/>
  <c r="CK239" i="2"/>
  <c r="BA239" i="2"/>
  <c r="BZ239" i="2"/>
  <c r="CO239" i="2"/>
  <c r="BP239" i="2"/>
  <c r="BC239" i="2"/>
  <c r="BV239" i="2"/>
  <c r="CG239" i="2"/>
  <c r="BH239" i="2"/>
  <c r="CR239" i="2"/>
  <c r="CI239" i="2"/>
  <c r="BJ239" i="2"/>
  <c r="BI239" i="2"/>
  <c r="BY239" i="2"/>
  <c r="BM239" i="2"/>
  <c r="BQ239" i="2"/>
  <c r="AX239" i="2"/>
  <c r="CB239" i="2"/>
  <c r="CM239" i="2"/>
  <c r="CL239" i="2"/>
  <c r="CE239" i="2"/>
  <c r="BR239" i="2"/>
  <c r="BU239" i="2"/>
  <c r="AY248" i="2"/>
  <c r="BL248" i="2"/>
  <c r="BU248" i="2"/>
  <c r="BB248" i="2"/>
  <c r="BG248" i="2"/>
  <c r="BP248" i="2"/>
  <c r="CP248" i="2"/>
  <c r="AX248" i="2"/>
  <c r="BK248" i="2"/>
  <c r="CE248" i="2"/>
  <c r="CH248" i="2"/>
  <c r="AW248" i="2"/>
  <c r="CI248" i="2"/>
  <c r="CN248" i="2"/>
  <c r="CD248" i="2"/>
  <c r="CB248" i="2"/>
  <c r="BZ248" i="2"/>
  <c r="BW248" i="2"/>
  <c r="CO248" i="2"/>
  <c r="BV248" i="2"/>
  <c r="BQ248" i="2"/>
  <c r="BT248" i="2"/>
  <c r="BF248" i="2"/>
  <c r="CF248" i="2"/>
  <c r="BC248" i="2"/>
  <c r="CR248" i="2"/>
  <c r="CM248" i="2"/>
  <c r="CS248" i="2"/>
  <c r="CG248" i="2"/>
  <c r="BX248" i="2"/>
  <c r="BM248" i="2"/>
  <c r="CC248" i="2"/>
  <c r="CJ248" i="2"/>
  <c r="CL248" i="2"/>
  <c r="BI248" i="2"/>
  <c r="BR248" i="2"/>
  <c r="BH248" i="2"/>
  <c r="BN248" i="2"/>
  <c r="BJ248" i="2"/>
  <c r="CK248" i="2"/>
  <c r="CQ248" i="2"/>
  <c r="BY248" i="2"/>
  <c r="BO248" i="2"/>
  <c r="AY254" i="2"/>
  <c r="CQ254" i="2"/>
  <c r="BS254" i="2"/>
  <c r="CM254" i="2"/>
  <c r="CJ254" i="2"/>
  <c r="CL254" i="2"/>
  <c r="BQ254" i="2"/>
  <c r="BK254" i="2"/>
  <c r="BM254" i="2"/>
  <c r="BT254" i="2"/>
  <c r="BB254" i="2"/>
  <c r="AZ254" i="2"/>
  <c r="CC254" i="2"/>
  <c r="CS254" i="2"/>
  <c r="AW254" i="2"/>
  <c r="CG254" i="2"/>
  <c r="BG254" i="2"/>
  <c r="CA254" i="2"/>
  <c r="BP254" i="2"/>
  <c r="AX254" i="2"/>
  <c r="CN254" i="2"/>
  <c r="BX254" i="2"/>
  <c r="AY260" i="2"/>
  <c r="BG260" i="2"/>
  <c r="CD260" i="2"/>
  <c r="BX260" i="2"/>
  <c r="BT260" i="2"/>
  <c r="BA260" i="2"/>
  <c r="BZ260" i="2"/>
  <c r="CO260" i="2"/>
  <c r="BP260" i="2"/>
  <c r="BB260" i="2"/>
  <c r="BV260" i="2"/>
  <c r="CG260" i="2"/>
  <c r="BH260" i="2"/>
  <c r="CM260" i="2"/>
  <c r="CR260" i="2"/>
  <c r="CE260" i="2"/>
  <c r="CP260" i="2"/>
  <c r="BY260" i="2"/>
  <c r="CA260" i="2"/>
  <c r="CL260" i="2"/>
  <c r="BQ260" i="2"/>
  <c r="CK260" i="2"/>
  <c r="BI260" i="2"/>
  <c r="CJ260" i="2"/>
  <c r="AX260" i="2"/>
  <c r="CS260" i="2"/>
  <c r="BM260" i="2"/>
  <c r="CQ260" i="2"/>
  <c r="BR260" i="2"/>
  <c r="CC260" i="2"/>
  <c r="CF260" i="2"/>
  <c r="AW260" i="2"/>
  <c r="CI260" i="2"/>
  <c r="BW260" i="2"/>
  <c r="CN260" i="2"/>
  <c r="BS260" i="2"/>
  <c r="BO260" i="2"/>
  <c r="BU260" i="2"/>
  <c r="BN260" i="2"/>
  <c r="BL260" i="2"/>
  <c r="CH260" i="2"/>
  <c r="BJ260" i="2"/>
  <c r="BF260" i="2"/>
  <c r="AY266" i="2"/>
  <c r="CC266" i="2"/>
  <c r="BY266" i="2"/>
  <c r="BU266" i="2"/>
  <c r="BI266" i="2"/>
  <c r="CK266" i="2"/>
  <c r="BT266" i="2"/>
  <c r="BG266" i="2"/>
  <c r="BM266" i="2"/>
  <c r="BP266" i="2"/>
  <c r="BC266" i="2"/>
  <c r="BL266" i="2"/>
  <c r="CP266" i="2"/>
  <c r="CJ266" i="2"/>
  <c r="BA266" i="2"/>
  <c r="CB266" i="2"/>
  <c r="CD266" i="2"/>
  <c r="CH266" i="2"/>
  <c r="BB266" i="2"/>
  <c r="BN266" i="2"/>
  <c r="CF266" i="2"/>
  <c r="AW266" i="2"/>
  <c r="CQ266" i="2"/>
  <c r="CA266" i="2"/>
  <c r="CS266" i="2"/>
  <c r="BF266" i="2"/>
  <c r="CE266" i="2"/>
  <c r="BW266" i="2"/>
  <c r="CL266" i="2"/>
  <c r="CR266" i="2"/>
  <c r="BX266" i="2"/>
  <c r="CM266" i="2"/>
  <c r="BH266" i="2"/>
  <c r="BJ266" i="2"/>
  <c r="BR266" i="2"/>
  <c r="CD275" i="2"/>
  <c r="AX275" i="2"/>
  <c r="AW275" i="2"/>
  <c r="BB275" i="2"/>
  <c r="BZ275" i="2"/>
  <c r="CS275" i="2"/>
  <c r="CR275" i="2"/>
  <c r="BC275" i="2"/>
  <c r="BV275" i="2"/>
  <c r="CG275" i="2"/>
  <c r="BG275" i="2"/>
  <c r="BJ275" i="2"/>
  <c r="BM275" i="2"/>
  <c r="CM275" i="2"/>
  <c r="BK275" i="2"/>
  <c r="BF275" i="2"/>
  <c r="BI275" i="2"/>
  <c r="CE275" i="2"/>
  <c r="BW275" i="2"/>
  <c r="CJ275" i="2"/>
  <c r="BO275" i="2"/>
  <c r="CI275" i="2"/>
  <c r="CO275" i="2"/>
  <c r="CN275" i="2"/>
  <c r="BU275" i="2"/>
  <c r="BL275" i="2"/>
  <c r="BQ275" i="2"/>
  <c r="CP275" i="2"/>
  <c r="CQ275" i="2"/>
  <c r="CH275" i="2"/>
  <c r="CF275" i="2"/>
  <c r="BA275" i="2"/>
  <c r="BR275" i="2"/>
  <c r="BX275" i="2"/>
  <c r="BT275" i="2"/>
  <c r="BP281" i="2"/>
  <c r="CM281" i="2"/>
  <c r="BL281" i="2"/>
  <c r="CI281" i="2"/>
  <c r="CS281" i="2"/>
  <c r="CG281" i="2"/>
  <c r="CO281" i="2"/>
  <c r="AZ281" i="2"/>
  <c r="BH281" i="2"/>
  <c r="CE281" i="2"/>
  <c r="CK281" i="2"/>
  <c r="BQ281" i="2"/>
  <c r="BI281" i="2"/>
  <c r="AY281" i="2"/>
  <c r="CN281" i="2"/>
  <c r="BO281" i="2"/>
  <c r="CD281" i="2"/>
  <c r="BC281" i="2"/>
  <c r="CJ281" i="2"/>
  <c r="CQ281" i="2"/>
  <c r="BV281" i="2"/>
  <c r="BR281" i="2"/>
  <c r="CF281" i="2"/>
  <c r="CA281" i="2"/>
  <c r="BN281" i="2"/>
  <c r="AX281" i="2"/>
  <c r="BT281" i="2"/>
  <c r="BK281" i="2"/>
  <c r="BJ281" i="2"/>
  <c r="BB281" i="2"/>
  <c r="BG281" i="2"/>
  <c r="CC281" i="2"/>
  <c r="BY281" i="2"/>
  <c r="BZ287" i="2"/>
  <c r="CS287" i="2"/>
  <c r="CN287" i="2"/>
  <c r="AW287" i="2"/>
  <c r="BV287" i="2"/>
  <c r="CO287" i="2"/>
  <c r="BX287" i="2"/>
  <c r="BO287" i="2"/>
  <c r="BR287" i="2"/>
  <c r="CK287" i="2"/>
  <c r="BH287" i="2"/>
  <c r="AY287" i="2"/>
  <c r="BN287" i="2"/>
  <c r="CG287" i="2"/>
  <c r="CQ287" i="2"/>
  <c r="CF287" i="2"/>
  <c r="BU287" i="2"/>
  <c r="CR287" i="2"/>
  <c r="BS287" i="2"/>
  <c r="BW287" i="2"/>
  <c r="CB287" i="2"/>
  <c r="CM287" i="2"/>
  <c r="BT287" i="2"/>
  <c r="BG287" i="2"/>
  <c r="CC287" i="2"/>
  <c r="BL287" i="2"/>
  <c r="CL287" i="2"/>
  <c r="BQ287" i="2"/>
  <c r="CI287" i="2"/>
  <c r="BP287" i="2"/>
  <c r="CH287" i="2"/>
  <c r="BM287" i="2"/>
  <c r="CA287" i="2"/>
  <c r="AY296" i="2"/>
  <c r="BS296" i="2"/>
  <c r="CP296" i="2"/>
  <c r="BI296" i="2"/>
  <c r="BO296" i="2"/>
  <c r="CL296" i="2"/>
  <c r="CR296" i="2"/>
  <c r="CG296" i="2"/>
  <c r="BK296" i="2"/>
  <c r="CH296" i="2"/>
  <c r="CJ296" i="2"/>
  <c r="CF296" i="2"/>
  <c r="BA296" i="2"/>
  <c r="BZ296" i="2"/>
  <c r="CS296" i="2"/>
  <c r="BT296" i="2"/>
  <c r="BX296" i="2"/>
  <c r="BP296" i="2"/>
  <c r="AW296" i="2"/>
  <c r="CK296" i="2"/>
  <c r="BG296" i="2"/>
  <c r="CC296" i="2"/>
  <c r="BH296" i="2"/>
  <c r="BM296" i="2"/>
  <c r="BC296" i="2"/>
  <c r="BQ296" i="2"/>
  <c r="BV296" i="2"/>
  <c r="CO296" i="2"/>
  <c r="BR296" i="2"/>
  <c r="BY296" i="2"/>
  <c r="BN296" i="2"/>
  <c r="CN296" i="2"/>
  <c r="CM296" i="2"/>
  <c r="BF296" i="2"/>
  <c r="BJ296" i="2"/>
  <c r="CE296" i="2"/>
  <c r="BL296" i="2"/>
  <c r="CB296" i="2"/>
  <c r="BB296" i="2"/>
  <c r="CQ296" i="2"/>
  <c r="BW296" i="2"/>
  <c r="CD296" i="2"/>
  <c r="BU296" i="2"/>
  <c r="AX296" i="2"/>
  <c r="AZ302" i="2"/>
  <c r="BF302" i="2"/>
  <c r="BY302" i="2"/>
  <c r="BW302" i="2"/>
  <c r="CQ302" i="2"/>
  <c r="CI302" i="2"/>
  <c r="BU302" i="2"/>
  <c r="CN302" i="2"/>
  <c r="BO302" i="2"/>
  <c r="CA302" i="2"/>
  <c r="CL302" i="2"/>
  <c r="BI302" i="2"/>
  <c r="BP302" i="2"/>
  <c r="BZ302" i="2"/>
  <c r="CG302" i="2"/>
  <c r="BX302" i="2"/>
  <c r="CR302" i="2"/>
  <c r="BA302" i="2"/>
  <c r="BV302" i="2"/>
  <c r="CC302" i="2"/>
  <c r="BH302" i="2"/>
  <c r="CB302" i="2"/>
  <c r="CJ302" i="2"/>
  <c r="CM302" i="2"/>
  <c r="CD302" i="2"/>
  <c r="BC302" i="2"/>
  <c r="BG302" i="2"/>
  <c r="BB302" i="2"/>
  <c r="BR302" i="2"/>
  <c r="AX302" i="2"/>
  <c r="BN302" i="2"/>
  <c r="BJ302" i="2"/>
  <c r="CF302" i="2"/>
  <c r="CP302" i="2"/>
  <c r="CH302" i="2"/>
  <c r="CS302" i="2"/>
  <c r="BL302" i="2"/>
  <c r="CO302" i="2"/>
  <c r="CS305" i="2"/>
  <c r="BT305" i="2"/>
  <c r="CQ305" i="2"/>
  <c r="BR305" i="2"/>
  <c r="BF305" i="2"/>
  <c r="CO305" i="2"/>
  <c r="BP305" i="2"/>
  <c r="CI305" i="2"/>
  <c r="BJ305" i="2"/>
  <c r="CK305" i="2"/>
  <c r="BL305" i="2"/>
  <c r="CA305" i="2"/>
  <c r="CE305" i="2"/>
  <c r="CC305" i="2"/>
  <c r="BB305" i="2"/>
  <c r="BK305" i="2"/>
  <c r="CD305" i="2"/>
  <c r="BI305" i="2"/>
  <c r="AW305" i="2"/>
  <c r="CP305" i="2"/>
  <c r="BC305" i="2"/>
  <c r="CH305" i="2"/>
  <c r="AX305" i="2"/>
  <c r="BZ305" i="2"/>
  <c r="BO305" i="2"/>
  <c r="CR305" i="2"/>
  <c r="BA305" i="2"/>
  <c r="CJ305" i="2"/>
  <c r="BN305" i="2"/>
  <c r="CF305" i="2"/>
  <c r="BQ305" i="2"/>
  <c r="BS305" i="2"/>
  <c r="BM305" i="2"/>
  <c r="CN305" i="2"/>
  <c r="BW305" i="2"/>
  <c r="CL305" i="2"/>
  <c r="CB305" i="2"/>
  <c r="BV305" i="2"/>
  <c r="CM305" i="2"/>
  <c r="BG305" i="2"/>
  <c r="BY305" i="2"/>
  <c r="AY305" i="2"/>
  <c r="AZ305" i="2"/>
  <c r="CG305" i="2"/>
  <c r="AY317" i="2"/>
  <c r="BM323" i="2"/>
  <c r="BI323" i="2"/>
  <c r="CO323" i="2"/>
  <c r="CJ323" i="2"/>
  <c r="CM323" i="2"/>
  <c r="CA323" i="2"/>
  <c r="AX323" i="2"/>
  <c r="AW323" i="2"/>
  <c r="BV323" i="2"/>
  <c r="BJ323" i="2"/>
  <c r="BN323" i="2"/>
  <c r="BF323" i="2"/>
  <c r="BZ323" i="2"/>
  <c r="CF323" i="2"/>
  <c r="BO323" i="2"/>
  <c r="CN323" i="2"/>
  <c r="CL323" i="2"/>
  <c r="BX323" i="2"/>
  <c r="CI323" i="2"/>
  <c r="BT323" i="2"/>
  <c r="BA323" i="2"/>
  <c r="BH323" i="2"/>
  <c r="BB323" i="2"/>
  <c r="CQ323" i="2"/>
  <c r="BW329" i="2"/>
  <c r="BY329" i="2"/>
  <c r="AW329" i="2"/>
  <c r="CE329" i="2"/>
  <c r="CR329" i="2"/>
  <c r="CA329" i="2"/>
  <c r="CP329" i="2"/>
  <c r="CJ329" i="2"/>
  <c r="CN329" i="2"/>
  <c r="BK329" i="2"/>
  <c r="CD329" i="2"/>
  <c r="CS329" i="2"/>
  <c r="BL329" i="2"/>
  <c r="BP329" i="2"/>
  <c r="CK329" i="2"/>
  <c r="BO329" i="2"/>
  <c r="BR329" i="2"/>
  <c r="BH329" i="2"/>
  <c r="CI329" i="2"/>
  <c r="BJ329" i="2"/>
  <c r="AY329" i="2"/>
  <c r="BS329" i="2"/>
  <c r="BF329" i="2"/>
  <c r="CO329" i="2"/>
  <c r="AZ329" i="2"/>
  <c r="BG329" i="2"/>
  <c r="BI329" i="2"/>
  <c r="BA329" i="2"/>
  <c r="BM329" i="2"/>
  <c r="CG329" i="2"/>
  <c r="BN329" i="2"/>
  <c r="BQ329" i="2"/>
  <c r="CC329" i="2"/>
  <c r="BU329" i="2"/>
  <c r="CQ329" i="2"/>
  <c r="CM329" i="2"/>
  <c r="CB329" i="2"/>
  <c r="BY335" i="2"/>
  <c r="AW335" i="2"/>
  <c r="BA335" i="2"/>
  <c r="CE335" i="2"/>
  <c r="CM335" i="2"/>
  <c r="BU335" i="2"/>
  <c r="CR335" i="2"/>
  <c r="BO335" i="2"/>
  <c r="AY335" i="2"/>
  <c r="BQ335" i="2"/>
  <c r="CN335" i="2"/>
  <c r="CL335" i="2"/>
  <c r="AZ335" i="2"/>
  <c r="BM335" i="2"/>
  <c r="CJ335" i="2"/>
  <c r="BG335" i="2"/>
  <c r="AX335" i="2"/>
  <c r="BX335" i="2"/>
  <c r="BZ335" i="2"/>
  <c r="CG335" i="2"/>
  <c r="BP335" i="2"/>
  <c r="CH335" i="2"/>
  <c r="CC335" i="2"/>
  <c r="BL335" i="2"/>
  <c r="BR335" i="2"/>
  <c r="BF335" i="2"/>
  <c r="BI335" i="2"/>
  <c r="BH335" i="2"/>
  <c r="BJ335" i="2"/>
  <c r="AZ344" i="2"/>
  <c r="CJ344" i="2"/>
  <c r="BO344" i="2"/>
  <c r="BS344" i="2"/>
  <c r="BG344" i="2"/>
  <c r="CL344" i="2"/>
  <c r="AX344" i="2"/>
  <c r="CN344" i="2"/>
  <c r="CG344" i="2"/>
  <c r="CI344" i="2"/>
  <c r="BL344" i="2"/>
  <c r="BC344" i="2"/>
  <c r="BH344" i="2"/>
  <c r="CR344" i="2"/>
  <c r="BF344" i="2"/>
  <c r="BU344" i="2"/>
  <c r="CD344" i="2"/>
  <c r="BJ344" i="2"/>
  <c r="BA344" i="2"/>
  <c r="AW344" i="2"/>
  <c r="BM344" i="2"/>
  <c r="CH344" i="2"/>
  <c r="BR344" i="2"/>
  <c r="BP344" i="2"/>
  <c r="AY353" i="2"/>
  <c r="CB353" i="2"/>
  <c r="BL353" i="2"/>
  <c r="CQ353" i="2"/>
  <c r="BB353" i="2"/>
  <c r="CO353" i="2"/>
  <c r="CE353" i="2"/>
  <c r="CL353" i="2"/>
  <c r="CK353" i="2"/>
  <c r="BC353" i="2"/>
  <c r="BY353" i="2"/>
  <c r="CH353" i="2"/>
  <c r="BI353" i="2"/>
  <c r="BR353" i="2"/>
  <c r="BF353" i="2"/>
  <c r="BP353" i="2"/>
  <c r="CM353" i="2"/>
  <c r="BU353" i="2"/>
  <c r="CA353" i="2"/>
  <c r="CR353" i="2"/>
  <c r="BW353" i="2"/>
  <c r="CJ353" i="2"/>
  <c r="BK353" i="2"/>
  <c r="CG353" i="2"/>
  <c r="CC353" i="2"/>
  <c r="BG353" i="2"/>
  <c r="BN353" i="2"/>
  <c r="BQ353" i="2"/>
  <c r="CF353" i="2"/>
  <c r="CD353" i="2"/>
  <c r="BQ356" i="2"/>
  <c r="CF356" i="2"/>
  <c r="BG356" i="2"/>
  <c r="BK356" i="2"/>
  <c r="CP356" i="2"/>
  <c r="BM356" i="2"/>
  <c r="BX356" i="2"/>
  <c r="CL356" i="2"/>
  <c r="BI356" i="2"/>
  <c r="BP356" i="2"/>
  <c r="CH356" i="2"/>
  <c r="BC356" i="2"/>
  <c r="BH356" i="2"/>
  <c r="BV356" i="2"/>
  <c r="CO356" i="2"/>
  <c r="CB356" i="2"/>
  <c r="CI356" i="2"/>
  <c r="BR356" i="2"/>
  <c r="AX356" i="2"/>
  <c r="BW356" i="2"/>
  <c r="BT356" i="2"/>
  <c r="BN356" i="2"/>
  <c r="BO356" i="2"/>
  <c r="BS356" i="2"/>
  <c r="BJ356" i="2"/>
  <c r="BL356" i="2"/>
  <c r="AY359" i="2"/>
  <c r="CR359" i="2"/>
  <c r="BK359" i="2"/>
  <c r="CB359" i="2"/>
  <c r="BZ359" i="2"/>
  <c r="BI359" i="2"/>
  <c r="BB359" i="2"/>
  <c r="CN359" i="2"/>
  <c r="BG359" i="2"/>
  <c r="BV359" i="2"/>
  <c r="BU359" i="2"/>
  <c r="AZ359" i="2"/>
  <c r="CJ359" i="2"/>
  <c r="BA359" i="2"/>
  <c r="BQ359" i="2"/>
  <c r="BP359" i="2"/>
  <c r="BX359" i="2"/>
  <c r="CI359" i="2"/>
  <c r="BR359" i="2"/>
  <c r="CL359" i="2"/>
  <c r="BS359" i="2"/>
  <c r="AX359" i="2"/>
  <c r="CD359" i="2"/>
  <c r="BM359" i="2"/>
  <c r="BO359" i="2"/>
  <c r="BT359" i="2"/>
  <c r="CK359" i="2"/>
  <c r="CO359" i="2"/>
  <c r="CC359" i="2"/>
  <c r="CG359" i="2"/>
  <c r="BH359" i="2"/>
  <c r="AY365" i="2"/>
  <c r="BF365" i="2"/>
  <c r="BY365" i="2"/>
  <c r="BW365" i="2"/>
  <c r="BS365" i="2"/>
  <c r="BU365" i="2"/>
  <c r="CN365" i="2"/>
  <c r="BO365" i="2"/>
  <c r="BA365" i="2"/>
  <c r="CL365" i="2"/>
  <c r="BI365" i="2"/>
  <c r="BP365" i="2"/>
  <c r="BL365" i="2"/>
  <c r="AX365" i="2"/>
  <c r="CM365" i="2"/>
  <c r="CR365" i="2"/>
  <c r="CD365" i="2"/>
  <c r="CK365" i="2"/>
  <c r="CF365" i="2"/>
  <c r="CB365" i="2"/>
  <c r="CP365" i="2"/>
  <c r="CC365" i="2"/>
  <c r="BK365" i="2"/>
  <c r="CH365" i="2"/>
  <c r="BQ365" i="2"/>
  <c r="CE365" i="2"/>
  <c r="BZ365" i="2"/>
  <c r="BM365" i="2"/>
  <c r="BG365" i="2"/>
  <c r="CA365" i="2"/>
  <c r="BV365" i="2"/>
  <c r="BC365" i="2"/>
  <c r="BJ365" i="2"/>
  <c r="BT365" i="2"/>
  <c r="BX365" i="2"/>
  <c r="BH365" i="2"/>
  <c r="BN365" i="2"/>
  <c r="BU160" i="2"/>
  <c r="CB160" i="2"/>
  <c r="BW160" i="2"/>
  <c r="BM160" i="2"/>
  <c r="BT160" i="2"/>
  <c r="BG160" i="2"/>
  <c r="BI160" i="2"/>
  <c r="BP160" i="2"/>
  <c r="CQ160" i="2"/>
  <c r="BB160" i="2"/>
  <c r="BA160" i="2"/>
  <c r="CC160" i="2"/>
  <c r="BN160" i="2"/>
  <c r="BY160" i="2"/>
  <c r="BF160" i="2"/>
  <c r="BC160" i="2"/>
  <c r="CA160" i="2"/>
  <c r="CF160" i="2"/>
  <c r="AW160" i="2"/>
  <c r="CS160" i="2"/>
  <c r="BZ160" i="2"/>
  <c r="CO160" i="2"/>
  <c r="CI160" i="2"/>
  <c r="CK160" i="2"/>
  <c r="BK160" i="2"/>
  <c r="CD160" i="2"/>
  <c r="CP160" i="2"/>
  <c r="BR160" i="2"/>
  <c r="CJ160" i="2"/>
  <c r="CL160" i="2"/>
  <c r="AZ160" i="2"/>
  <c r="GT94" i="7"/>
  <c r="GC94" i="7"/>
  <c r="EM106" i="7"/>
  <c r="GG94" i="7"/>
  <c r="EU27" i="7"/>
  <c r="FZ97" i="7"/>
  <c r="GA97" i="7"/>
  <c r="GS97" i="7"/>
  <c r="EX115" i="7"/>
  <c r="EY106" i="7"/>
  <c r="EV111" i="7"/>
  <c r="GA116" i="7"/>
  <c r="GN94" i="7"/>
  <c r="GH97" i="7"/>
  <c r="GG97" i="7"/>
  <c r="EN93" i="7"/>
  <c r="BF238" i="2"/>
  <c r="BY238" i="2"/>
  <c r="BW238" i="2"/>
  <c r="BK238" i="2"/>
  <c r="BU238" i="2"/>
  <c r="CN238" i="2"/>
  <c r="BO238" i="2"/>
  <c r="CI238" i="2"/>
  <c r="BQ238" i="2"/>
  <c r="CF238" i="2"/>
  <c r="BG238" i="2"/>
  <c r="BS238" i="2"/>
  <c r="CD238" i="2"/>
  <c r="AX238" i="2"/>
  <c r="AW238" i="2"/>
  <c r="BL238" i="2"/>
  <c r="CH238" i="2"/>
  <c r="CG238" i="2"/>
  <c r="BH238" i="2"/>
  <c r="BZ238" i="2"/>
  <c r="CC238" i="2"/>
  <c r="CR238" i="2"/>
  <c r="BN238" i="2"/>
  <c r="BC238" i="2"/>
  <c r="CM238" i="2"/>
  <c r="CB238" i="2"/>
  <c r="BJ238" i="2"/>
  <c r="CE238" i="2"/>
  <c r="BV284" i="2"/>
  <c r="CG284" i="2"/>
  <c r="BH284" i="2"/>
  <c r="BL284" i="2"/>
  <c r="CE284" i="2"/>
  <c r="BF284" i="2"/>
  <c r="AX284" i="2"/>
  <c r="BC284" i="2"/>
  <c r="CQ284" i="2"/>
  <c r="CN284" i="2"/>
  <c r="CR284" i="2"/>
  <c r="CM284" i="2"/>
  <c r="CF284" i="2"/>
  <c r="CB284" i="2"/>
  <c r="CA284" i="2"/>
  <c r="CP284" i="2"/>
  <c r="BP284" i="2"/>
  <c r="BS284" i="2"/>
  <c r="BN284" i="2"/>
  <c r="BO284" i="2"/>
  <c r="BJ284" i="2"/>
  <c r="BT284" i="2"/>
  <c r="BK284" i="2"/>
  <c r="CS284" i="2"/>
  <c r="BG284" i="2"/>
  <c r="BQ284" i="2"/>
  <c r="CJ284" i="2"/>
  <c r="BU284" i="2"/>
  <c r="BB284" i="2"/>
  <c r="CO284" i="2"/>
  <c r="BY284" i="2"/>
  <c r="CI284" i="2"/>
  <c r="BX284" i="2"/>
  <c r="BR284" i="2"/>
  <c r="BI284" i="2"/>
  <c r="BW284" i="2"/>
  <c r="BA284" i="2"/>
  <c r="CL284" i="2"/>
  <c r="CH284" i="2"/>
  <c r="CD284" i="2"/>
  <c r="CC284" i="2"/>
  <c r="GR97" i="7"/>
  <c r="EZ93" i="7"/>
  <c r="EU115" i="7"/>
  <c r="ER106" i="7"/>
  <c r="AZ314" i="2"/>
  <c r="BF379" i="2"/>
  <c r="EP111" i="7"/>
  <c r="GI94" i="7"/>
  <c r="FL39" i="7"/>
  <c r="GP116" i="7"/>
  <c r="FC93" i="7"/>
  <c r="GE97" i="7"/>
  <c r="FD93" i="7"/>
  <c r="ER115" i="7"/>
  <c r="HD119" i="7"/>
  <c r="GW94" i="7"/>
  <c r="EP101" i="7"/>
  <c r="GA94" i="7"/>
  <c r="EO115" i="7"/>
  <c r="AY238" i="2"/>
  <c r="GO28" i="7"/>
  <c r="EQ93" i="7"/>
  <c r="BP238" i="2"/>
  <c r="GB94" i="7"/>
  <c r="EV115" i="7"/>
  <c r="EW106" i="7"/>
  <c r="GS94" i="7"/>
  <c r="FT39" i="7"/>
  <c r="GU116" i="7"/>
  <c r="FA111" i="7"/>
  <c r="FY94" i="7"/>
  <c r="FC115" i="7"/>
  <c r="V232" i="2"/>
  <c r="GH27" i="7"/>
  <c r="GJ94" i="7"/>
  <c r="GV97" i="7"/>
  <c r="EN111" i="7"/>
  <c r="GQ97" i="7"/>
  <c r="EU93" i="7"/>
  <c r="EZ115" i="7"/>
  <c r="EN106" i="7"/>
  <c r="GK94" i="7"/>
  <c r="BR379" i="2"/>
  <c r="CM379" i="2"/>
  <c r="BW379" i="2"/>
  <c r="GQ116" i="7"/>
  <c r="EY111" i="7"/>
  <c r="GF94" i="7"/>
  <c r="GT116" i="7"/>
  <c r="FI39" i="7"/>
  <c r="GB116" i="7"/>
  <c r="FZ84" i="7"/>
  <c r="GP94" i="7"/>
  <c r="FU39" i="7"/>
  <c r="BR238" i="2"/>
  <c r="AW284" i="2"/>
  <c r="FD106" i="7"/>
  <c r="GQ94" i="7"/>
  <c r="FA106" i="7"/>
  <c r="GI103" i="7"/>
  <c r="GL94" i="7"/>
  <c r="EZ106" i="7"/>
  <c r="GX94" i="7"/>
  <c r="EO106" i="7"/>
  <c r="GP97" i="7"/>
  <c r="ET93" i="7"/>
  <c r="FB115" i="7"/>
  <c r="ES106" i="7"/>
  <c r="CI379" i="2"/>
  <c r="BL379" i="2"/>
  <c r="BS379" i="2"/>
  <c r="BG379" i="2"/>
  <c r="CC379" i="2"/>
  <c r="GX103" i="7"/>
  <c r="EZ111" i="7"/>
  <c r="FO39" i="7"/>
  <c r="GH116" i="7"/>
  <c r="FS118" i="7"/>
  <c r="GR116" i="7"/>
  <c r="GK97" i="7"/>
  <c r="GF28" i="7"/>
  <c r="W387" i="2"/>
  <c r="GW97" i="7"/>
  <c r="BA238" i="2"/>
  <c r="BV238" i="2"/>
  <c r="BZ284" i="2"/>
  <c r="EX106" i="7"/>
  <c r="W109" i="2"/>
  <c r="GU94" i="7"/>
  <c r="FD115" i="7"/>
  <c r="FZ94" i="7"/>
  <c r="GH94" i="7"/>
  <c r="ES111" i="7"/>
  <c r="ET106" i="7"/>
  <c r="EX93" i="7"/>
  <c r="FB106" i="7"/>
  <c r="CO379" i="2"/>
  <c r="CG379" i="2"/>
  <c r="CE379" i="2"/>
  <c r="GJ116" i="7"/>
  <c r="FJ118" i="7"/>
  <c r="GN97" i="7"/>
  <c r="EX94" i="7"/>
  <c r="ER94" i="7"/>
  <c r="EW94" i="7"/>
  <c r="FA94" i="7"/>
  <c r="GX82" i="7"/>
  <c r="GN82" i="7"/>
  <c r="GS82" i="7"/>
  <c r="GA82" i="7"/>
  <c r="GO82" i="7"/>
  <c r="GM82" i="7"/>
  <c r="GL82" i="7"/>
  <c r="GV82" i="7"/>
  <c r="GP82" i="7"/>
  <c r="BB238" i="2"/>
  <c r="CL238" i="2"/>
  <c r="ES110" i="7"/>
  <c r="EN110" i="7"/>
  <c r="ER110" i="7"/>
  <c r="EZ110" i="7"/>
  <c r="EX110" i="7"/>
  <c r="W283" i="2"/>
  <c r="W38" i="2"/>
  <c r="W60" i="2"/>
  <c r="BF27" i="2"/>
  <c r="CF27" i="2"/>
  <c r="BU27" i="2"/>
  <c r="CN27" i="2"/>
  <c r="BH27" i="2"/>
  <c r="CA27" i="2"/>
  <c r="CM27" i="2"/>
  <c r="BT27" i="2"/>
  <c r="BQ27" i="2"/>
  <c r="CR27" i="2"/>
  <c r="CI27" i="2"/>
  <c r="BY27" i="2"/>
  <c r="W171" i="2"/>
  <c r="CO22" i="2"/>
  <c r="CG22" i="2"/>
  <c r="CK22" i="2"/>
  <c r="CE22" i="2"/>
  <c r="AW32" i="2"/>
  <c r="BT32" i="2"/>
  <c r="BQ32" i="2"/>
  <c r="BF32" i="2"/>
  <c r="W361" i="2"/>
  <c r="W311" i="2"/>
  <c r="CH22" i="2"/>
  <c r="BU32" i="2"/>
  <c r="CF32" i="2"/>
  <c r="CM32" i="2"/>
  <c r="BV32" i="2"/>
  <c r="W19" i="2"/>
  <c r="AW22" i="2"/>
  <c r="BA22" i="2"/>
  <c r="BO32" i="2"/>
  <c r="CC32" i="2"/>
  <c r="CN32" i="2"/>
  <c r="CR32" i="2"/>
  <c r="BZ32" i="2"/>
  <c r="W319" i="2"/>
  <c r="AX22" i="2"/>
  <c r="BN22" i="2"/>
  <c r="W22" i="2" s="1"/>
  <c r="BI22" i="2"/>
  <c r="BC22" i="2"/>
  <c r="CJ32" i="2"/>
  <c r="CD32" i="2"/>
  <c r="W386" i="2"/>
  <c r="BK34" i="2"/>
  <c r="CI34" i="2"/>
  <c r="AY34" i="2"/>
  <c r="BK128" i="2"/>
  <c r="CR128" i="2"/>
  <c r="BZ128" i="2"/>
  <c r="CK128" i="2"/>
  <c r="CJ128" i="2"/>
  <c r="BW128" i="2"/>
  <c r="BC128" i="2"/>
  <c r="BG128" i="2"/>
  <c r="BA128" i="2"/>
  <c r="AX128" i="2"/>
  <c r="BR128" i="2"/>
  <c r="CQ128" i="2"/>
  <c r="BU128" i="2"/>
  <c r="BM128" i="2"/>
  <c r="BV128" i="2"/>
  <c r="CN128" i="2"/>
  <c r="BN128" i="2"/>
  <c r="CD128" i="2"/>
  <c r="CS128" i="2"/>
  <c r="BJ128" i="2"/>
  <c r="CC128" i="2"/>
  <c r="CH128" i="2"/>
  <c r="CB128" i="2"/>
  <c r="CA128" i="2"/>
  <c r="CN156" i="2"/>
  <c r="BA156" i="2"/>
  <c r="BU156" i="2"/>
  <c r="BB156" i="2"/>
  <c r="BG156" i="2"/>
  <c r="CR156" i="2"/>
  <c r="CF156" i="2"/>
  <c r="CE156" i="2"/>
  <c r="BX156" i="2"/>
  <c r="CC156" i="2"/>
  <c r="AW156" i="2"/>
  <c r="BR156" i="2"/>
  <c r="CD156" i="2"/>
  <c r="CO156" i="2"/>
  <c r="BY156" i="2"/>
  <c r="CI156" i="2"/>
  <c r="AX156" i="2"/>
  <c r="BN156" i="2"/>
  <c r="BZ156" i="2"/>
  <c r="BJ156" i="2"/>
  <c r="BO156" i="2"/>
  <c r="CP165" i="2"/>
  <c r="BM165" i="2"/>
  <c r="CB165" i="2"/>
  <c r="CQ165" i="2"/>
  <c r="CL165" i="2"/>
  <c r="BI165" i="2"/>
  <c r="BT165" i="2"/>
  <c r="CI165" i="2"/>
  <c r="W165" i="2" s="1"/>
  <c r="CM165" i="2"/>
  <c r="BC174" i="2"/>
  <c r="BI174" i="2"/>
  <c r="BV174" i="2"/>
  <c r="CB174" i="2"/>
  <c r="BX177" i="2"/>
  <c r="BP177" i="2"/>
  <c r="BO177" i="2"/>
  <c r="BS177" i="2"/>
  <c r="BM177" i="2"/>
  <c r="W177" i="2" s="1"/>
  <c r="BC177" i="2"/>
  <c r="CN177" i="2"/>
  <c r="BL177" i="2"/>
  <c r="CQ183" i="2"/>
  <c r="BZ183" i="2"/>
  <c r="CE183" i="2"/>
  <c r="BM183" i="2"/>
  <c r="CA183" i="2"/>
  <c r="BB183" i="2"/>
  <c r="CH183" i="2"/>
  <c r="CI183" i="2"/>
  <c r="BR183" i="2"/>
  <c r="AX183" i="2"/>
  <c r="CO186" i="2"/>
  <c r="BY186" i="2"/>
  <c r="CC186" i="2"/>
  <c r="BB186" i="2"/>
  <c r="BO186" i="2"/>
  <c r="AY192" i="2"/>
  <c r="BO192" i="2"/>
  <c r="BJ192" i="2"/>
  <c r="CN192" i="2"/>
  <c r="BZ192" i="2"/>
  <c r="BX192" i="2"/>
  <c r="BK192" i="2"/>
  <c r="CG192" i="2"/>
  <c r="BY192" i="2"/>
  <c r="CE192" i="2"/>
  <c r="BQ192" i="2"/>
  <c r="CQ192" i="2"/>
  <c r="CF192" i="2"/>
  <c r="BH192" i="2"/>
  <c r="W192" i="2" s="1"/>
  <c r="AW192" i="2"/>
  <c r="AX192" i="2"/>
  <c r="BP192" i="2"/>
  <c r="AY195" i="2"/>
  <c r="BT195" i="2"/>
  <c r="CQ195" i="2"/>
  <c r="BP195" i="2"/>
  <c r="CM195" i="2"/>
  <c r="CK195" i="2"/>
  <c r="BK201" i="2"/>
  <c r="BF201" i="2"/>
  <c r="BA201" i="2"/>
  <c r="AY204" i="2"/>
  <c r="BP204" i="2"/>
  <c r="BH204" i="2"/>
  <c r="CQ204" i="2"/>
  <c r="CB204" i="2"/>
  <c r="CS204" i="2"/>
  <c r="BW204" i="2"/>
  <c r="CP204" i="2"/>
  <c r="BR204" i="2"/>
  <c r="BK204" i="2"/>
  <c r="CK204" i="2"/>
  <c r="BG204" i="2"/>
  <c r="BU204" i="2"/>
  <c r="BY204" i="2"/>
  <c r="BX204" i="2"/>
  <c r="CJ204" i="2"/>
  <c r="CL204" i="2"/>
  <c r="BN204" i="2"/>
  <c r="CG204" i="2"/>
  <c r="CE204" i="2"/>
  <c r="BM204" i="2"/>
  <c r="BL204" i="2"/>
  <c r="CA204" i="2"/>
  <c r="BF204" i="2"/>
  <c r="BK219" i="2"/>
  <c r="CC219" i="2"/>
  <c r="BX219" i="2"/>
  <c r="BU219" i="2"/>
  <c r="BH219" i="2"/>
  <c r="CB219" i="2"/>
  <c r="BB219" i="2"/>
  <c r="CH219" i="2"/>
  <c r="BR219" i="2"/>
  <c r="BY219" i="2"/>
  <c r="AY222" i="2"/>
  <c r="BZ222" i="2"/>
  <c r="CS222" i="2"/>
  <c r="CJ222" i="2"/>
  <c r="BV222" i="2"/>
  <c r="CO222" i="2"/>
  <c r="BT222" i="2"/>
  <c r="CA222" i="2"/>
  <c r="BJ222" i="2"/>
  <c r="CC222" i="2"/>
  <c r="CE222" i="2"/>
  <c r="CB222" i="2"/>
  <c r="CQ228" i="2"/>
  <c r="CA228" i="2"/>
  <c r="BZ228" i="2"/>
  <c r="BS228" i="2"/>
  <c r="BV228" i="2"/>
  <c r="CJ228" i="2"/>
  <c r="CS228" i="2"/>
  <c r="BT228" i="2"/>
  <c r="CK228" i="2"/>
  <c r="BC228" i="2"/>
  <c r="CO228" i="2"/>
  <c r="CN228" i="2"/>
  <c r="BY228" i="2"/>
  <c r="CC234" i="2"/>
  <c r="BQ234" i="2"/>
  <c r="CB234" i="2"/>
  <c r="BK234" i="2"/>
  <c r="BA234" i="2"/>
  <c r="BU234" i="2"/>
  <c r="BU237" i="2"/>
  <c r="CR237" i="2"/>
  <c r="CA237" i="2"/>
  <c r="BM237" i="2"/>
  <c r="CJ237" i="2"/>
  <c r="CH237" i="2"/>
  <c r="BI237" i="2"/>
  <c r="CF237" i="2"/>
  <c r="CL237" i="2"/>
  <c r="BR237" i="2"/>
  <c r="BB237" i="2"/>
  <c r="CD237" i="2"/>
  <c r="BZ237" i="2"/>
  <c r="AW237" i="2"/>
  <c r="BV237" i="2"/>
  <c r="BJ237" i="2"/>
  <c r="CK237" i="2"/>
  <c r="BS237" i="2"/>
  <c r="AY240" i="2"/>
  <c r="BB240" i="2"/>
  <c r="BK240" i="2"/>
  <c r="AW240" i="2"/>
  <c r="BG240" i="2"/>
  <c r="CD240" i="2"/>
  <c r="CS240" i="2"/>
  <c r="BA240" i="2"/>
  <c r="CO240" i="2"/>
  <c r="BQ240" i="2"/>
  <c r="BU240" i="2"/>
  <c r="BT240" i="2"/>
  <c r="CL240" i="2"/>
  <c r="BP240" i="2"/>
  <c r="BV240" i="2"/>
  <c r="BL240" i="2"/>
  <c r="BF240" i="2"/>
  <c r="BW240" i="2"/>
  <c r="CK240" i="2"/>
  <c r="CR240" i="2"/>
  <c r="CJ240" i="2"/>
  <c r="CP240" i="2"/>
  <c r="BN240" i="2"/>
  <c r="CQ240" i="2"/>
  <c r="CM240" i="2"/>
  <c r="BC240" i="2"/>
  <c r="CA240" i="2"/>
  <c r="CC240" i="2"/>
  <c r="BO243" i="2"/>
  <c r="BF243" i="2"/>
  <c r="BJ243" i="2"/>
  <c r="AZ246" i="2"/>
  <c r="BX246" i="2"/>
  <c r="BQ246" i="2"/>
  <c r="BW246" i="2"/>
  <c r="BT246" i="2"/>
  <c r="CP246" i="2"/>
  <c r="BF246" i="2"/>
  <c r="AX246" i="2"/>
  <c r="BP246" i="2"/>
  <c r="CK246" i="2"/>
  <c r="CO246" i="2"/>
  <c r="BV246" i="2"/>
  <c r="BH246" i="2"/>
  <c r="BZ246" i="2"/>
  <c r="CD246" i="2"/>
  <c r="CC246" i="2"/>
  <c r="CH246" i="2"/>
  <c r="CQ246" i="2"/>
  <c r="CN246" i="2"/>
  <c r="CE246" i="2"/>
  <c r="BI246" i="2"/>
  <c r="CJ246" i="2"/>
  <c r="BU246" i="2"/>
  <c r="BA246" i="2"/>
  <c r="BM246" i="2"/>
  <c r="CF246" i="2"/>
  <c r="BO246" i="2"/>
  <c r="BB246" i="2"/>
  <c r="CI246" i="2"/>
  <c r="CA246" i="2"/>
  <c r="BS246" i="2"/>
  <c r="BN246" i="2"/>
  <c r="CG246" i="2"/>
  <c r="BC246" i="2"/>
  <c r="CL246" i="2"/>
  <c r="CS246" i="2"/>
  <c r="BK246" i="2"/>
  <c r="CR246" i="2"/>
  <c r="BY246" i="2"/>
  <c r="AY252" i="2"/>
  <c r="BG252" i="2"/>
  <c r="CD252" i="2"/>
  <c r="BX252" i="2"/>
  <c r="CR252" i="2"/>
  <c r="BT252" i="2"/>
  <c r="CM252" i="2"/>
  <c r="BN252" i="2"/>
  <c r="BQ252" i="2"/>
  <c r="BW252" i="2"/>
  <c r="CL252" i="2"/>
  <c r="CO252" i="2"/>
  <c r="AW252" i="2"/>
  <c r="BC252" i="2"/>
  <c r="BS252" i="2"/>
  <c r="CH252" i="2"/>
  <c r="CG252" i="2"/>
  <c r="BO252" i="2"/>
  <c r="BZ252" i="2"/>
  <c r="BY252" i="2"/>
  <c r="CJ252" i="2"/>
  <c r="BA252" i="2"/>
  <c r="BR252" i="2"/>
  <c r="AX252" i="2"/>
  <c r="CC252" i="2"/>
  <c r="BU252" i="2"/>
  <c r="CA252" i="2"/>
  <c r="BH252" i="2"/>
  <c r="BK252" i="2"/>
  <c r="CS252" i="2"/>
  <c r="BM252" i="2"/>
  <c r="CQ252" i="2"/>
  <c r="BL252" i="2"/>
  <c r="CE252" i="2"/>
  <c r="BI252" i="2"/>
  <c r="CK252" i="2"/>
  <c r="BB252" i="2"/>
  <c r="BJ252" i="2"/>
  <c r="BF252" i="2"/>
  <c r="CQ261" i="2"/>
  <c r="W261" i="2" s="1"/>
  <c r="BS261" i="2"/>
  <c r="BJ279" i="2"/>
  <c r="CC279" i="2"/>
  <c r="CI279" i="2"/>
  <c r="CE279" i="2"/>
  <c r="BW279" i="2"/>
  <c r="BU279" i="2"/>
  <c r="CR279" i="2"/>
  <c r="BS279" i="2"/>
  <c r="BQ279" i="2"/>
  <c r="CJ279" i="2"/>
  <c r="BK279" i="2"/>
  <c r="BR279" i="2"/>
  <c r="W279" i="2" s="1"/>
  <c r="BM279" i="2"/>
  <c r="BB279" i="2"/>
  <c r="AW279" i="2"/>
  <c r="BN279" i="2"/>
  <c r="BI279" i="2"/>
  <c r="CQ279" i="2"/>
  <c r="BH279" i="2"/>
  <c r="BN291" i="2"/>
  <c r="CG291" i="2"/>
  <c r="CM291" i="2"/>
  <c r="BB291" i="2"/>
  <c r="BJ291" i="2"/>
  <c r="CC291" i="2"/>
  <c r="CE291" i="2"/>
  <c r="BA291" i="2"/>
  <c r="BC294" i="2"/>
  <c r="CB294" i="2"/>
  <c r="CH294" i="2"/>
  <c r="CL294" i="2"/>
  <c r="AX294" i="2"/>
  <c r="BX294" i="2"/>
  <c r="BZ294" i="2"/>
  <c r="BV294" i="2"/>
  <c r="CS294" i="2"/>
  <c r="BT294" i="2"/>
  <c r="CQ294" i="2"/>
  <c r="BR294" i="2"/>
  <c r="BF294" i="2"/>
  <c r="CK294" i="2"/>
  <c r="BL294" i="2"/>
  <c r="CA294" i="2"/>
  <c r="CE294" i="2"/>
  <c r="BQ294" i="2"/>
  <c r="BH294" i="2"/>
  <c r="BM294" i="2"/>
  <c r="BB294" i="2"/>
  <c r="BI294" i="2"/>
  <c r="AW294" i="2"/>
  <c r="CP294" i="2"/>
  <c r="CD294" i="2"/>
  <c r="BS294" i="2"/>
  <c r="CR294" i="2"/>
  <c r="BA294" i="2"/>
  <c r="BO294" i="2"/>
  <c r="CN294" i="2"/>
  <c r="BN294" i="2"/>
  <c r="CJ294" i="2"/>
  <c r="CM294" i="2"/>
  <c r="BP294" i="2"/>
  <c r="BG294" i="2"/>
  <c r="CR297" i="2"/>
  <c r="BA297" i="2"/>
  <c r="CJ297" i="2"/>
  <c r="CM297" i="2"/>
  <c r="CD297" i="2"/>
  <c r="CF297" i="2"/>
  <c r="CH297" i="2"/>
  <c r="CQ297" i="2"/>
  <c r="BS297" i="2"/>
  <c r="BX297" i="2"/>
  <c r="BG297" i="2"/>
  <c r="W297" i="2" s="1"/>
  <c r="AX297" i="2"/>
  <c r="CK297" i="2"/>
  <c r="BT297" i="2"/>
  <c r="CI297" i="2"/>
  <c r="BH297" i="2"/>
  <c r="CP297" i="2"/>
  <c r="BC297" i="2"/>
  <c r="CB312" i="2"/>
  <c r="BA312" i="2"/>
  <c r="BJ312" i="2"/>
  <c r="BM312" i="2"/>
  <c r="BX312" i="2"/>
  <c r="CL312" i="2"/>
  <c r="BT312" i="2"/>
  <c r="CQ312" i="2"/>
  <c r="BV312" i="2"/>
  <c r="BL312" i="2"/>
  <c r="CI312" i="2"/>
  <c r="CO312" i="2"/>
  <c r="BB312" i="2"/>
  <c r="BK312" i="2"/>
  <c r="BY312" i="2"/>
  <c r="AW312" i="2"/>
  <c r="BG312" i="2"/>
  <c r="BQ312" i="2"/>
  <c r="CS312" i="2"/>
  <c r="BI312" i="2"/>
  <c r="CD312" i="2"/>
  <c r="CJ312" i="2"/>
  <c r="BO312" i="2"/>
  <c r="BP312" i="2"/>
  <c r="CK312" i="2"/>
  <c r="BH312" i="2"/>
  <c r="BU312" i="2"/>
  <c r="CF312" i="2"/>
  <c r="BZ312" i="2"/>
  <c r="BR312" i="2"/>
  <c r="CM312" i="2"/>
  <c r="AX312" i="2"/>
  <c r="BG315" i="2"/>
  <c r="BP315" i="2"/>
  <c r="BN315" i="2"/>
  <c r="CM315" i="2"/>
  <c r="BJ315" i="2"/>
  <c r="BQ315" i="2"/>
  <c r="BS315" i="2"/>
  <c r="CS315" i="2"/>
  <c r="BQ318" i="2"/>
  <c r="CM318" i="2"/>
  <c r="BM318" i="2"/>
  <c r="BK318" i="2"/>
  <c r="CB318" i="2"/>
  <c r="CJ318" i="2"/>
  <c r="BB318" i="2"/>
  <c r="BM321" i="2"/>
  <c r="CM321" i="2"/>
  <c r="CL321" i="2"/>
  <c r="BA321" i="2"/>
  <c r="AZ324" i="2"/>
  <c r="AY324" i="2"/>
  <c r="AZ330" i="2"/>
  <c r="AY330" i="2"/>
  <c r="BX330" i="2"/>
  <c r="CH330" i="2"/>
  <c r="BI330" i="2"/>
  <c r="BT330" i="2"/>
  <c r="CQ330" i="2"/>
  <c r="BR330" i="2"/>
  <c r="CP330" i="2"/>
  <c r="BP330" i="2"/>
  <c r="CM330" i="2"/>
  <c r="CO330" i="2"/>
  <c r="AW330" i="2"/>
  <c r="BK330" i="2"/>
  <c r="CS330" i="2"/>
  <c r="BA330" i="2"/>
  <c r="CC330" i="2"/>
  <c r="BU330" i="2"/>
  <c r="BY330" i="2"/>
  <c r="BL330" i="2"/>
  <c r="BG330" i="2"/>
  <c r="BH330" i="2"/>
  <c r="BB330" i="2"/>
  <c r="CL330" i="2"/>
  <c r="BQ330" i="2"/>
  <c r="AZ336" i="2"/>
  <c r="CH336" i="2"/>
  <c r="BC336" i="2"/>
  <c r="BL336" i="2"/>
  <c r="BP336" i="2"/>
  <c r="CD336" i="2"/>
  <c r="AX336" i="2"/>
  <c r="BB336" i="2"/>
  <c r="BZ336" i="2"/>
  <c r="CS336" i="2"/>
  <c r="CN336" i="2"/>
  <c r="BO336" i="2"/>
  <c r="BR336" i="2"/>
  <c r="CK336" i="2"/>
  <c r="BH336" i="2"/>
  <c r="CF336" i="2"/>
  <c r="BJ336" i="2"/>
  <c r="BM336" i="2"/>
  <c r="CI336" i="2"/>
  <c r="BF336" i="2"/>
  <c r="BI336" i="2"/>
  <c r="CA336" i="2"/>
  <c r="BS336" i="2"/>
  <c r="CP336" i="2"/>
  <c r="BQ336" i="2"/>
  <c r="BV336" i="2"/>
  <c r="BN336" i="2"/>
  <c r="BG336" i="2"/>
  <c r="CR336" i="2"/>
  <c r="CE336" i="2"/>
  <c r="CJ336" i="2"/>
  <c r="AW336" i="2"/>
  <c r="BT336" i="2"/>
  <c r="CF348" i="2"/>
  <c r="BZ348" i="2"/>
  <c r="BQ348" i="2"/>
  <c r="BO348" i="2"/>
  <c r="CJ348" i="2"/>
  <c r="BP348" i="2"/>
  <c r="BY348" i="2"/>
  <c r="CC360" i="2"/>
  <c r="CN360" i="2"/>
  <c r="BO360" i="2"/>
  <c r="W360" i="2" s="1"/>
  <c r="CJ360" i="2"/>
  <c r="BZ360" i="2"/>
  <c r="BA366" i="2"/>
  <c r="BZ366" i="2"/>
  <c r="CO366" i="2"/>
  <c r="BP366" i="2"/>
  <c r="CB366" i="2"/>
  <c r="BV366" i="2"/>
  <c r="CG366" i="2"/>
  <c r="BH366" i="2"/>
  <c r="BL366" i="2"/>
  <c r="CI366" i="2"/>
  <c r="BJ366" i="2"/>
  <c r="BI366" i="2"/>
  <c r="CK366" i="2"/>
  <c r="AY375" i="2"/>
  <c r="AX375" i="2"/>
  <c r="BX375" i="2"/>
  <c r="BV375" i="2"/>
  <c r="CS375" i="2"/>
  <c r="BT375" i="2"/>
  <c r="CM375" i="2"/>
  <c r="BN375" i="2"/>
  <c r="CA375" i="2"/>
  <c r="CG375" i="2"/>
  <c r="BH375" i="2"/>
  <c r="BO375" i="2"/>
  <c r="CG381" i="2"/>
  <c r="BG381" i="2"/>
  <c r="CC381" i="2"/>
  <c r="BM381" i="2"/>
  <c r="BJ381" i="2"/>
  <c r="CE381" i="2"/>
  <c r="CD381" i="2"/>
  <c r="BK381" i="2"/>
  <c r="BZ381" i="2"/>
  <c r="BF381" i="2"/>
  <c r="BB381" i="2"/>
  <c r="BS381" i="2"/>
  <c r="CI384" i="2"/>
  <c r="BH384" i="2"/>
  <c r="CK384" i="2"/>
  <c r="AW384" i="2"/>
  <c r="BS384" i="2"/>
  <c r="CO384" i="2"/>
  <c r="CE384" i="2"/>
  <c r="CN384" i="2"/>
  <c r="BQ384" i="2"/>
  <c r="CP384" i="2"/>
  <c r="CA384" i="2"/>
  <c r="CJ384" i="2"/>
  <c r="CH384" i="2"/>
  <c r="BF384" i="2"/>
  <c r="BU384" i="2"/>
  <c r="BW384" i="2"/>
  <c r="CD384" i="2"/>
  <c r="CC384" i="2"/>
  <c r="BK384" i="2"/>
  <c r="BT384" i="2"/>
  <c r="BR384" i="2"/>
  <c r="BZ384" i="2"/>
  <c r="BY384" i="2"/>
  <c r="CG384" i="2"/>
  <c r="BN384" i="2"/>
  <c r="CF384" i="2"/>
  <c r="CQ384" i="2"/>
  <c r="BI384" i="2"/>
  <c r="CL384" i="2"/>
  <c r="BP384" i="2"/>
  <c r="CR384" i="2"/>
  <c r="BB384" i="2"/>
  <c r="BL384" i="2"/>
  <c r="CS384" i="2"/>
  <c r="BJ384" i="2"/>
  <c r="CM384" i="2"/>
  <c r="BM384" i="2"/>
  <c r="AY184" i="2"/>
  <c r="CE184" i="2"/>
  <c r="BW184" i="2"/>
  <c r="AZ233" i="2"/>
  <c r="CC233" i="2"/>
  <c r="BB233" i="2"/>
  <c r="BK233" i="2"/>
  <c r="CE233" i="2"/>
  <c r="BU233" i="2"/>
  <c r="CR233" i="2"/>
  <c r="BW233" i="2"/>
  <c r="BN233" i="2"/>
  <c r="BQ233" i="2"/>
  <c r="CN233" i="2"/>
  <c r="BG233" i="2"/>
  <c r="CK233" i="2"/>
  <c r="CJ233" i="2"/>
  <c r="CG233" i="2"/>
  <c r="CF233" i="2"/>
  <c r="CQ233" i="2"/>
  <c r="CD233" i="2"/>
  <c r="BY233" i="2"/>
  <c r="BI233" i="2"/>
  <c r="BT233" i="2"/>
  <c r="BS233" i="2"/>
  <c r="CO255" i="2"/>
  <c r="BU255" i="2"/>
  <c r="BO255" i="2"/>
  <c r="BI255" i="2"/>
  <c r="BS255" i="2"/>
  <c r="CN255" i="2"/>
  <c r="BX255" i="2"/>
  <c r="CK282" i="2"/>
  <c r="CR282" i="2"/>
  <c r="BR282" i="2"/>
  <c r="CG282" i="2"/>
  <c r="CN282" i="2"/>
  <c r="BY282" i="2"/>
  <c r="CF282" i="2"/>
  <c r="CE282" i="2"/>
  <c r="CQ282" i="2"/>
  <c r="CH282" i="2"/>
  <c r="BW282" i="2"/>
  <c r="CP282" i="2"/>
  <c r="CB282" i="2"/>
  <c r="BC282" i="2"/>
  <c r="BO282" i="2"/>
  <c r="AX282" i="2"/>
  <c r="CL282" i="2"/>
  <c r="BX282" i="2"/>
  <c r="BV282" i="2"/>
  <c r="CH310" i="2"/>
  <c r="BC310" i="2"/>
  <c r="BH310" i="2"/>
  <c r="CA310" i="2"/>
  <c r="CD310" i="2"/>
  <c r="AX310" i="2"/>
  <c r="AW310" i="2"/>
  <c r="BZ310" i="2"/>
  <c r="CS310" i="2"/>
  <c r="CJ310" i="2"/>
  <c r="BL310" i="2"/>
  <c r="BR310" i="2"/>
  <c r="CK310" i="2"/>
  <c r="BB310" i="2"/>
  <c r="BK310" i="2"/>
  <c r="BG310" i="2"/>
  <c r="CQ310" i="2"/>
  <c r="CC310" i="2"/>
  <c r="CM310" i="2"/>
  <c r="CR310" i="2"/>
  <c r="BU310" i="2"/>
  <c r="BW310" i="2"/>
  <c r="CP310" i="2"/>
  <c r="BQ310" i="2"/>
  <c r="BO310" i="2"/>
  <c r="BV310" i="2"/>
  <c r="CF310" i="2"/>
  <c r="BN310" i="2"/>
  <c r="BX310" i="2"/>
  <c r="BJ310" i="2"/>
  <c r="BP310" i="2"/>
  <c r="CE310" i="2"/>
  <c r="CQ47" i="2"/>
  <c r="BR47" i="2"/>
  <c r="BX47" i="2"/>
  <c r="AX47" i="2"/>
  <c r="CB47" i="2"/>
  <c r="CM47" i="2"/>
  <c r="BN47" i="2"/>
  <c r="BP47" i="2"/>
  <c r="BT47" i="2"/>
  <c r="CI47" i="2"/>
  <c r="BJ47" i="2"/>
  <c r="BH47" i="2"/>
  <c r="BW47" i="2"/>
  <c r="CH47" i="2"/>
  <c r="CF47" i="2"/>
  <c r="CC47" i="2"/>
  <c r="BY47" i="2"/>
  <c r="BO47" i="2"/>
  <c r="BZ47" i="2"/>
  <c r="BM47" i="2"/>
  <c r="BK47" i="2"/>
  <c r="BV47" i="2"/>
  <c r="BC47" i="2"/>
  <c r="BN54" i="2"/>
  <c r="CK54" i="2"/>
  <c r="CE54" i="2"/>
  <c r="W54" i="2" s="1"/>
  <c r="BL54" i="2"/>
  <c r="CH146" i="2"/>
  <c r="BN146" i="2"/>
  <c r="CP146" i="2"/>
  <c r="BY90" i="2"/>
  <c r="CS90" i="2"/>
  <c r="AX90" i="2"/>
  <c r="CR90" i="2"/>
  <c r="CH90" i="2"/>
  <c r="BJ90" i="2"/>
  <c r="BU90" i="2"/>
  <c r="BA380" i="2"/>
  <c r="BR90" i="2"/>
  <c r="BN81" i="2"/>
  <c r="BV141" i="2"/>
  <c r="CO141" i="2"/>
  <c r="BR141" i="2"/>
  <c r="CK141" i="2"/>
  <c r="AX141" i="2"/>
  <c r="BA141" i="2"/>
  <c r="CL141" i="2"/>
  <c r="BG141" i="2"/>
  <c r="CH141" i="2"/>
  <c r="CS141" i="2"/>
  <c r="CF141" i="2"/>
  <c r="W181" i="2"/>
  <c r="CP90" i="2"/>
  <c r="BH70" i="2"/>
  <c r="BK70" i="2"/>
  <c r="CN76" i="2"/>
  <c r="BO76" i="2"/>
  <c r="CK76" i="2"/>
  <c r="CD76" i="2"/>
  <c r="CO76" i="2"/>
  <c r="CJ76" i="2"/>
  <c r="BK76" i="2"/>
  <c r="CC76" i="2"/>
  <c r="BN76" i="2"/>
  <c r="BY76" i="2"/>
  <c r="CF76" i="2"/>
  <c r="BG76" i="2"/>
  <c r="BU76" i="2"/>
  <c r="BI76" i="2"/>
  <c r="BQ76" i="2"/>
  <c r="CR76" i="2"/>
  <c r="CQ76" i="2"/>
  <c r="CL76" i="2"/>
  <c r="CB76" i="2"/>
  <c r="CM76" i="2"/>
  <c r="BV76" i="2"/>
  <c r="AZ332" i="2"/>
  <c r="CL332" i="2"/>
  <c r="BI332" i="2"/>
  <c r="BP332" i="2"/>
  <c r="BL332" i="2"/>
  <c r="BV332" i="2"/>
  <c r="CO332" i="2"/>
  <c r="BT332" i="2"/>
  <c r="BN332" i="2"/>
  <c r="BY332" i="2"/>
  <c r="CF332" i="2"/>
  <c r="BK332" i="2"/>
  <c r="BJ332" i="2"/>
  <c r="BU332" i="2"/>
  <c r="BX332" i="2"/>
  <c r="BF332" i="2"/>
  <c r="BQ332" i="2"/>
  <c r="BH332" i="2"/>
  <c r="CJ332" i="2"/>
  <c r="BC332" i="2"/>
  <c r="CA332" i="2"/>
  <c r="BZ332" i="2"/>
  <c r="BG332" i="2"/>
  <c r="BR332" i="2"/>
  <c r="BB332" i="2"/>
  <c r="AW332" i="2"/>
  <c r="CQ332" i="2"/>
  <c r="CM332" i="2"/>
  <c r="CS332" i="2"/>
  <c r="CE332" i="2"/>
  <c r="CD53" i="2"/>
  <c r="BA53" i="2"/>
  <c r="CR53" i="2"/>
  <c r="BN53" i="2"/>
  <c r="CN53" i="2"/>
  <c r="CP53" i="2"/>
  <c r="CK53" i="2"/>
  <c r="BX53" i="2"/>
  <c r="BJ53" i="2"/>
  <c r="CM53" i="2"/>
  <c r="AW53" i="2"/>
  <c r="BK53" i="2"/>
  <c r="BZ53" i="2"/>
  <c r="CG53" i="2"/>
  <c r="BO53" i="2"/>
  <c r="BG46" i="2"/>
  <c r="CB46" i="2"/>
  <c r="BK46" i="2"/>
  <c r="CH46" i="2"/>
  <c r="BR46" i="2"/>
  <c r="BU46" i="2"/>
  <c r="CM46" i="2"/>
  <c r="CJ226" i="2"/>
  <c r="CG226" i="2"/>
  <c r="BY226" i="2"/>
  <c r="BS226" i="2"/>
  <c r="BY272" i="2"/>
  <c r="BH272" i="2"/>
  <c r="W272" i="2" s="1"/>
  <c r="BG113" i="2"/>
  <c r="CF113" i="2"/>
  <c r="BQ113" i="2"/>
  <c r="BO226" i="2"/>
  <c r="BT113" i="2"/>
  <c r="BO113" i="2"/>
  <c r="CN113" i="2"/>
  <c r="BU113" i="2"/>
  <c r="W378" i="2"/>
  <c r="W346" i="2"/>
  <c r="BB113" i="2"/>
  <c r="BW113" i="2"/>
  <c r="BY113" i="2"/>
  <c r="BF113" i="2"/>
  <c r="BK226" i="2"/>
  <c r="AY89" i="2"/>
  <c r="AZ89" i="2"/>
  <c r="AY338" i="2"/>
  <c r="CB338" i="2"/>
  <c r="BK338" i="2"/>
  <c r="BU338" i="2"/>
  <c r="AZ65" i="2"/>
  <c r="AY65" i="2"/>
  <c r="CH67" i="2"/>
  <c r="BJ67" i="2"/>
  <c r="CB67" i="2"/>
  <c r="BA67" i="2"/>
  <c r="BF306" i="2"/>
  <c r="CJ306" i="2"/>
  <c r="CM306" i="2"/>
  <c r="CG306" i="2"/>
  <c r="BS306" i="2"/>
  <c r="AZ124" i="2"/>
  <c r="CF124" i="2"/>
  <c r="CP124" i="2"/>
  <c r="AY124" i="2"/>
  <c r="CB124" i="2"/>
  <c r="CH124" i="2"/>
  <c r="BX124" i="2"/>
  <c r="BZ124" i="2"/>
  <c r="CO124" i="2"/>
  <c r="BP124" i="2"/>
  <c r="BJ124" i="2"/>
  <c r="BW124" i="2"/>
  <c r="BC124" i="2"/>
  <c r="AZ91" i="2"/>
  <c r="AY91" i="2"/>
  <c r="AZ44" i="2"/>
  <c r="BW134" i="2"/>
  <c r="EU29" i="7"/>
  <c r="EY100" i="7"/>
  <c r="FD100" i="7"/>
  <c r="FA100" i="7"/>
  <c r="EN100" i="7"/>
  <c r="EV100" i="7"/>
  <c r="ER100" i="7"/>
  <c r="ET100" i="7"/>
  <c r="EZ100" i="7"/>
  <c r="EU100" i="7"/>
  <c r="EO100" i="7"/>
  <c r="EX100" i="7"/>
  <c r="EW100" i="7"/>
  <c r="EM100" i="7"/>
  <c r="EQ100" i="7"/>
  <c r="EP100" i="7"/>
  <c r="FB100" i="7"/>
  <c r="FA34" i="7"/>
  <c r="EZ34" i="7"/>
  <c r="ET34" i="7"/>
  <c r="GO91" i="7"/>
  <c r="GU91" i="7"/>
  <c r="GT103" i="7"/>
  <c r="GB103" i="7"/>
  <c r="GP103" i="7"/>
  <c r="GN103" i="7"/>
  <c r="GH103" i="7"/>
  <c r="GR103" i="7"/>
  <c r="GW103" i="7"/>
  <c r="GM103" i="7"/>
  <c r="GQ103" i="7"/>
  <c r="GV103" i="7"/>
  <c r="GU103" i="7"/>
  <c r="GA103" i="7"/>
  <c r="GO103" i="7"/>
  <c r="GF103" i="7"/>
  <c r="GC103" i="7"/>
  <c r="FY103" i="7"/>
  <c r="GE103" i="7"/>
  <c r="FZ103" i="7"/>
  <c r="GD103" i="7"/>
  <c r="DM44" i="7"/>
  <c r="EE44" i="7"/>
  <c r="DZ44" i="7"/>
  <c r="GR115" i="7"/>
  <c r="FB89" i="7"/>
  <c r="ET89" i="7"/>
  <c r="EX89" i="7"/>
  <c r="FD89" i="7"/>
  <c r="EP89" i="7"/>
  <c r="FC89" i="7"/>
  <c r="EV89" i="7"/>
  <c r="EM89" i="7"/>
  <c r="FA89" i="7"/>
  <c r="EZ89" i="7"/>
  <c r="EW89" i="7"/>
  <c r="EY89" i="7"/>
  <c r="ES89" i="7"/>
  <c r="ER89" i="7"/>
  <c r="EQ89" i="7"/>
  <c r="EN89" i="7"/>
  <c r="GJ36" i="7"/>
  <c r="GR36" i="7"/>
  <c r="GC36" i="7"/>
  <c r="GF36" i="7"/>
  <c r="GL36" i="7"/>
  <c r="EO33" i="7"/>
  <c r="EM33" i="7"/>
  <c r="FC33" i="7"/>
  <c r="FA33" i="7"/>
  <c r="EW33" i="7"/>
  <c r="ER33" i="7"/>
  <c r="EX33" i="7"/>
  <c r="ET33" i="7"/>
  <c r="EU33" i="7"/>
  <c r="FB33" i="7"/>
  <c r="FB36" i="7"/>
  <c r="GX108" i="7"/>
  <c r="GI108" i="7"/>
  <c r="GO108" i="7"/>
  <c r="GG108" i="7"/>
  <c r="GA108" i="7"/>
  <c r="GR108" i="7"/>
  <c r="GD108" i="7"/>
  <c r="GF108" i="7"/>
  <c r="GQ108" i="7"/>
  <c r="GT108" i="7"/>
  <c r="GN108" i="7"/>
  <c r="GP108" i="7"/>
  <c r="GE108" i="7"/>
  <c r="GJ108" i="7"/>
  <c r="GH108" i="7"/>
  <c r="GU108" i="7"/>
  <c r="FY108" i="7"/>
  <c r="DA43" i="7"/>
  <c r="X19" i="7" s="1"/>
  <c r="EE41" i="7"/>
  <c r="GK24" i="7"/>
  <c r="CS41" i="7"/>
  <c r="BE21" i="7" s="1"/>
  <c r="GO86" i="7"/>
  <c r="GU86" i="7"/>
  <c r="GJ86" i="7"/>
  <c r="GD86" i="7"/>
  <c r="GA86" i="7"/>
  <c r="GT86" i="7"/>
  <c r="FY86" i="7"/>
  <c r="GH86" i="7"/>
  <c r="GL86" i="7"/>
  <c r="GR86" i="7"/>
  <c r="FZ23" i="7"/>
  <c r="GS23" i="7"/>
  <c r="GT23" i="7"/>
  <c r="GM23" i="7"/>
  <c r="GL23" i="7"/>
  <c r="GK23" i="7"/>
  <c r="GW23" i="7"/>
  <c r="FY23" i="7"/>
  <c r="GX79" i="7"/>
  <c r="GR79" i="7"/>
  <c r="GO79" i="7"/>
  <c r="GA79" i="7"/>
  <c r="GN79" i="7"/>
  <c r="GM79" i="7"/>
  <c r="FY79" i="7"/>
  <c r="GB79" i="7"/>
  <c r="GQ79" i="7"/>
  <c r="GF79" i="7"/>
  <c r="GS79" i="7"/>
  <c r="GH79" i="7"/>
  <c r="GV79" i="7"/>
  <c r="GC79" i="7"/>
  <c r="GU79" i="7"/>
  <c r="FZ79" i="7"/>
  <c r="GN33" i="7"/>
  <c r="GH33" i="7"/>
  <c r="GI33" i="7"/>
  <c r="FZ33" i="7"/>
  <c r="GL33" i="7"/>
  <c r="GS33" i="7"/>
  <c r="GX33" i="7"/>
  <c r="FY33" i="7"/>
  <c r="GP33" i="7"/>
  <c r="GB33" i="7"/>
  <c r="GE33" i="7"/>
  <c r="GF33" i="7"/>
  <c r="GR33" i="7"/>
  <c r="GU33" i="7"/>
  <c r="GM33" i="7"/>
  <c r="GG33" i="7"/>
  <c r="EP82" i="7"/>
  <c r="EO82" i="7"/>
  <c r="EY82" i="7"/>
  <c r="EY114" i="7"/>
  <c r="EW114" i="7"/>
  <c r="ET114" i="7"/>
  <c r="GA25" i="7"/>
  <c r="GG25" i="7"/>
  <c r="GI23" i="7"/>
  <c r="GN23" i="7"/>
  <c r="GT79" i="7"/>
  <c r="GJ106" i="7"/>
  <c r="FC23" i="7"/>
  <c r="EO23" i="7"/>
  <c r="EP37" i="7"/>
  <c r="EY37" i="7"/>
  <c r="EN37" i="7"/>
  <c r="ES37" i="7"/>
  <c r="EZ37" i="7"/>
  <c r="EM37" i="7"/>
  <c r="FD37" i="7"/>
  <c r="FC37" i="7"/>
  <c r="FA37" i="7"/>
  <c r="EW35" i="7"/>
  <c r="FD95" i="7"/>
  <c r="EP95" i="7"/>
  <c r="ES22" i="7"/>
  <c r="FZ114" i="7"/>
  <c r="GL114" i="7"/>
  <c r="GW114" i="7"/>
  <c r="GV114" i="7"/>
  <c r="GT114" i="7"/>
  <c r="GI114" i="7"/>
  <c r="GN114" i="7"/>
  <c r="GM114" i="7"/>
  <c r="GF114" i="7"/>
  <c r="GE114" i="7"/>
  <c r="GS114" i="7"/>
  <c r="GD117" i="7"/>
  <c r="HB117" i="7"/>
  <c r="GP117" i="7"/>
  <c r="GM117" i="7"/>
  <c r="GG23" i="7"/>
  <c r="GC33" i="7"/>
  <c r="GQ23" i="7"/>
  <c r="GD79" i="7"/>
  <c r="FU120" i="7"/>
  <c r="FQ120" i="7"/>
  <c r="FV120" i="7"/>
  <c r="FR120" i="7"/>
  <c r="FH120" i="7"/>
  <c r="FM120" i="7"/>
  <c r="FP120" i="7"/>
  <c r="FO120" i="7"/>
  <c r="FS120" i="7"/>
  <c r="FK120" i="7"/>
  <c r="FE120" i="7"/>
  <c r="FN120" i="7"/>
  <c r="FF120" i="7"/>
  <c r="FI120" i="7"/>
  <c r="FT120" i="7"/>
  <c r="FW120" i="7"/>
  <c r="GV31" i="7"/>
  <c r="GL31" i="7"/>
  <c r="FZ31" i="7"/>
  <c r="GH31" i="7"/>
  <c r="GQ89" i="7"/>
  <c r="GP89" i="7"/>
  <c r="GA89" i="7"/>
  <c r="GR89" i="7"/>
  <c r="GD89" i="7"/>
  <c r="FY89" i="7"/>
  <c r="GE89" i="7"/>
  <c r="GC89" i="7"/>
  <c r="GK89" i="7"/>
  <c r="GW33" i="7"/>
  <c r="GN24" i="7"/>
  <c r="GJ23" i="7"/>
  <c r="GV33" i="7"/>
  <c r="GH23" i="7"/>
  <c r="GK79" i="7"/>
  <c r="FV39" i="7"/>
  <c r="FQ39" i="7"/>
  <c r="FM39" i="7"/>
  <c r="FX39" i="7"/>
  <c r="FW39" i="7"/>
  <c r="FJ39" i="7"/>
  <c r="FF39" i="7"/>
  <c r="FP39" i="7"/>
  <c r="FE39" i="7"/>
  <c r="FK39" i="7"/>
  <c r="FR39" i="7"/>
  <c r="FS39" i="7"/>
  <c r="FN39" i="7"/>
  <c r="EO98" i="7"/>
  <c r="EU98" i="7"/>
  <c r="EY98" i="7"/>
  <c r="FA98" i="7"/>
  <c r="EV98" i="7"/>
  <c r="EX98" i="7"/>
  <c r="ER98" i="7"/>
  <c r="FC98" i="7"/>
  <c r="EQ31" i="7"/>
  <c r="FD31" i="7"/>
  <c r="FB31" i="7"/>
  <c r="EX31" i="7"/>
  <c r="FA31" i="7"/>
  <c r="EM31" i="7"/>
  <c r="EW31" i="7"/>
  <c r="ER31" i="7"/>
  <c r="GQ33" i="7"/>
  <c r="GA23" i="7"/>
  <c r="GK33" i="7"/>
  <c r="GT33" i="7"/>
  <c r="GI79" i="7"/>
  <c r="GM27" i="7"/>
  <c r="GP27" i="7"/>
  <c r="GC27" i="7"/>
  <c r="GF27" i="7"/>
  <c r="GE27" i="7"/>
  <c r="GL27" i="7"/>
  <c r="GG27" i="7"/>
  <c r="GT27" i="7"/>
  <c r="GX27" i="7"/>
  <c r="GU27" i="7"/>
  <c r="GR27" i="7"/>
  <c r="FZ27" i="7"/>
  <c r="GD27" i="7"/>
  <c r="GW27" i="7"/>
  <c r="GK27" i="7"/>
  <c r="GH24" i="7"/>
  <c r="GF23" i="7"/>
  <c r="GF86" i="7"/>
  <c r="GO33" i="7"/>
  <c r="GD33" i="7"/>
  <c r="GJ79" i="7"/>
  <c r="GE79" i="7"/>
  <c r="HD38" i="7"/>
  <c r="HN38" i="7"/>
  <c r="HG38" i="7"/>
  <c r="HA38" i="7"/>
  <c r="GB38" i="7"/>
  <c r="HL38" i="7"/>
  <c r="HF38" i="7"/>
  <c r="GZ38" i="7"/>
  <c r="DR41" i="7"/>
  <c r="CD29" i="7" s="1"/>
  <c r="GU98" i="7"/>
  <c r="GK98" i="7"/>
  <c r="GQ98" i="7"/>
  <c r="GC98" i="7"/>
  <c r="GW98" i="7"/>
  <c r="GF98" i="7"/>
  <c r="GE98" i="7"/>
  <c r="GH98" i="7"/>
  <c r="GT98" i="7"/>
  <c r="GX98" i="7"/>
  <c r="GG98" i="7"/>
  <c r="GI98" i="7"/>
  <c r="GB98" i="7"/>
  <c r="GN98" i="7"/>
  <c r="CU41" i="7"/>
  <c r="BG26" i="7" s="1"/>
  <c r="GD19" i="7"/>
  <c r="GM19" i="7"/>
  <c r="GB19" i="7"/>
  <c r="GG19" i="7"/>
  <c r="GP19" i="7"/>
  <c r="GN19" i="7"/>
  <c r="FY19" i="7"/>
  <c r="GW19" i="7"/>
  <c r="FZ19" i="7"/>
  <c r="GR19" i="7"/>
  <c r="GH19" i="7"/>
  <c r="GO19" i="7"/>
  <c r="GX19" i="7"/>
  <c r="GA19" i="7"/>
  <c r="GL19" i="7"/>
  <c r="GI19" i="7"/>
  <c r="EY86" i="7"/>
  <c r="GX86" i="7"/>
  <c r="GN31" i="7"/>
  <c r="FD33" i="7"/>
  <c r="GV27" i="7"/>
  <c r="GO27" i="7"/>
  <c r="EP33" i="7"/>
  <c r="GN39" i="7"/>
  <c r="GA27" i="7"/>
  <c r="GX39" i="7"/>
  <c r="GP86" i="7"/>
  <c r="GQ86" i="7"/>
  <c r="GS86" i="7"/>
  <c r="FZ86" i="7"/>
  <c r="GM31" i="7"/>
  <c r="EN33" i="7"/>
  <c r="GJ103" i="7"/>
  <c r="GG103" i="7"/>
  <c r="GS103" i="7"/>
  <c r="DJ41" i="7"/>
  <c r="BV29" i="7" s="1"/>
  <c r="DW41" i="7"/>
  <c r="CI19" i="7" s="1"/>
  <c r="GF31" i="7"/>
  <c r="EV33" i="7"/>
  <c r="GJ39" i="7"/>
  <c r="GW39" i="7"/>
  <c r="FY27" i="7"/>
  <c r="GN27" i="7"/>
  <c r="GQ27" i="7"/>
  <c r="GJ27" i="7"/>
  <c r="GT35" i="7"/>
  <c r="GB35" i="7"/>
  <c r="GQ35" i="7"/>
  <c r="GL35" i="7"/>
  <c r="GD35" i="7"/>
  <c r="FY35" i="7"/>
  <c r="GM35" i="7"/>
  <c r="GE35" i="7"/>
  <c r="GJ35" i="7"/>
  <c r="GH35" i="7"/>
  <c r="GI86" i="7"/>
  <c r="GC86" i="7"/>
  <c r="GI27" i="7"/>
  <c r="EY33" i="7"/>
  <c r="HK39" i="7"/>
  <c r="ES100" i="7"/>
  <c r="GB86" i="7"/>
  <c r="GW86" i="7"/>
  <c r="EZ33" i="7"/>
  <c r="GO39" i="7"/>
  <c r="GA35" i="7"/>
  <c r="GP79" i="7"/>
  <c r="GG79" i="7"/>
  <c r="GV86" i="7"/>
  <c r="GN86" i="7"/>
  <c r="GK86" i="7"/>
  <c r="ES33" i="7"/>
  <c r="GG86" i="7"/>
  <c r="GY39" i="7"/>
  <c r="GM110" i="7"/>
  <c r="FD34" i="7"/>
  <c r="GW79" i="7"/>
  <c r="FZ35" i="7"/>
  <c r="DH43" i="7"/>
  <c r="AE23" i="7" s="1"/>
  <c r="CS43" i="7"/>
  <c r="CV41" i="7"/>
  <c r="DE72" i="7"/>
  <c r="DE129" i="7" s="1"/>
  <c r="DE43" i="7"/>
  <c r="W101" i="2"/>
  <c r="EM19" i="7"/>
  <c r="ET19" i="7"/>
  <c r="FC19" i="7"/>
  <c r="EN19" i="7"/>
  <c r="EV19" i="7"/>
  <c r="EX19" i="7"/>
  <c r="ES19" i="7"/>
  <c r="EP19" i="7"/>
  <c r="ER19" i="7"/>
  <c r="EW19" i="7"/>
  <c r="FD19" i="7"/>
  <c r="EO19" i="7"/>
  <c r="FA19" i="7"/>
  <c r="EU19" i="7"/>
  <c r="EQ19" i="7"/>
  <c r="EY19" i="7"/>
  <c r="FB19" i="7"/>
  <c r="GJ96" i="7"/>
  <c r="GD96" i="7"/>
  <c r="GL96" i="7"/>
  <c r="GH96" i="7"/>
  <c r="GK96" i="7"/>
  <c r="GX96" i="7"/>
  <c r="FY96" i="7"/>
  <c r="GR96" i="7"/>
  <c r="GE96" i="7"/>
  <c r="GG96" i="7"/>
  <c r="GW96" i="7"/>
  <c r="GF96" i="7"/>
  <c r="GV96" i="7"/>
  <c r="GO96" i="7"/>
  <c r="GM96" i="7"/>
  <c r="GT96" i="7"/>
  <c r="GB96" i="7"/>
  <c r="FZ96" i="7"/>
  <c r="GQ96" i="7"/>
  <c r="GC96" i="7"/>
  <c r="GS96" i="7"/>
  <c r="GU96" i="7"/>
  <c r="GP96" i="7"/>
  <c r="GA96" i="7"/>
  <c r="GN96" i="7"/>
  <c r="GI96" i="7"/>
  <c r="W85" i="2"/>
  <c r="W383" i="2"/>
  <c r="EP25" i="7"/>
  <c r="EZ25" i="7"/>
  <c r="ET25" i="7"/>
  <c r="EU25" i="7"/>
  <c r="EM25" i="7"/>
  <c r="FB25" i="7"/>
  <c r="FC25" i="7"/>
  <c r="FD25" i="7"/>
  <c r="ER25" i="7"/>
  <c r="EQ25" i="7"/>
  <c r="EW25" i="7"/>
  <c r="EY25" i="7"/>
  <c r="EO25" i="7"/>
  <c r="EN25" i="7"/>
  <c r="EX25" i="7"/>
  <c r="FA25" i="7"/>
  <c r="EV25" i="7"/>
  <c r="ES25" i="7"/>
  <c r="W72" i="2"/>
  <c r="W59" i="2"/>
  <c r="W50" i="2"/>
  <c r="W48" i="2"/>
  <c r="W41" i="2"/>
  <c r="BV30" i="7"/>
  <c r="CI118" i="7"/>
  <c r="W213" i="2"/>
  <c r="W193" i="2"/>
  <c r="W140" i="2"/>
  <c r="W96" i="2"/>
  <c r="HM120" i="7"/>
  <c r="GV120" i="7"/>
  <c r="HE120" i="7"/>
  <c r="W11" i="2"/>
  <c r="W9" i="2"/>
  <c r="ER99" i="7"/>
  <c r="EP99" i="7"/>
  <c r="FA99" i="7"/>
  <c r="EX99" i="7"/>
  <c r="FC99" i="7"/>
  <c r="ET99" i="7"/>
  <c r="EY99" i="7"/>
  <c r="EV99" i="7"/>
  <c r="EQ99" i="7"/>
  <c r="EZ99" i="7"/>
  <c r="FB99" i="7"/>
  <c r="ES99" i="7"/>
  <c r="FD99" i="7"/>
  <c r="EM99" i="7"/>
  <c r="EU99" i="7"/>
  <c r="EO99" i="7"/>
  <c r="EN99" i="7"/>
  <c r="W347" i="2"/>
  <c r="W343" i="2"/>
  <c r="V110" i="2"/>
  <c r="W136" i="2"/>
  <c r="W150" i="2"/>
  <c r="W138" i="2"/>
  <c r="W99" i="2"/>
  <c r="GE21" i="7"/>
  <c r="GN21" i="7"/>
  <c r="GI21" i="7"/>
  <c r="GA21" i="7"/>
  <c r="GU21" i="7"/>
  <c r="GF21" i="7"/>
  <c r="GM21" i="7"/>
  <c r="FY21" i="7"/>
  <c r="GK21" i="7"/>
  <c r="GQ21" i="7"/>
  <c r="GR21" i="7"/>
  <c r="GW21" i="7"/>
  <c r="GV21" i="7"/>
  <c r="GG21" i="7"/>
  <c r="GX21" i="7"/>
  <c r="GD21" i="7"/>
  <c r="FZ21" i="7"/>
  <c r="GB21" i="7"/>
  <c r="GO21" i="7"/>
  <c r="GH21" i="7"/>
  <c r="GT21" i="7"/>
  <c r="GB104" i="7"/>
  <c r="GQ104" i="7"/>
  <c r="GX104" i="7"/>
  <c r="GD104" i="7"/>
  <c r="GV104" i="7"/>
  <c r="GJ104" i="7"/>
  <c r="GL104" i="7"/>
  <c r="GI104" i="7"/>
  <c r="GS104" i="7"/>
  <c r="FY104" i="7"/>
  <c r="GP104" i="7"/>
  <c r="GT104" i="7"/>
  <c r="GH104" i="7"/>
  <c r="GG104" i="7"/>
  <c r="GO104" i="7"/>
  <c r="GK104" i="7"/>
  <c r="GU104" i="7"/>
  <c r="GM104" i="7"/>
  <c r="GR104" i="7"/>
  <c r="FZ104" i="7"/>
  <c r="GF104" i="7"/>
  <c r="GE104" i="7"/>
  <c r="GC104" i="7"/>
  <c r="GA100" i="7"/>
  <c r="GP100" i="7"/>
  <c r="GD100" i="7"/>
  <c r="GK100" i="7"/>
  <c r="GI100" i="7"/>
  <c r="FZ100" i="7"/>
  <c r="GG100" i="7"/>
  <c r="GU100" i="7"/>
  <c r="GQ100" i="7"/>
  <c r="GS100" i="7"/>
  <c r="GL100" i="7"/>
  <c r="GC100" i="7"/>
  <c r="GX100" i="7"/>
  <c r="GR100" i="7"/>
  <c r="FY100" i="7"/>
  <c r="GW100" i="7"/>
  <c r="GF100" i="7"/>
  <c r="GH100" i="7"/>
  <c r="GO100" i="7"/>
  <c r="GV100" i="7"/>
  <c r="GM100" i="7"/>
  <c r="GE100" i="7"/>
  <c r="EM20" i="7"/>
  <c r="ER20" i="7"/>
  <c r="ES20" i="7"/>
  <c r="EZ20" i="7"/>
  <c r="EN20" i="7"/>
  <c r="EQ20" i="7"/>
  <c r="FC20" i="7"/>
  <c r="EX20" i="7"/>
  <c r="EO20" i="7"/>
  <c r="EY20" i="7"/>
  <c r="ET20" i="7"/>
  <c r="FD20" i="7"/>
  <c r="EV20" i="7"/>
  <c r="EW20" i="7"/>
  <c r="FD114" i="7"/>
  <c r="EV114" i="7"/>
  <c r="EP114" i="7"/>
  <c r="EQ114" i="7"/>
  <c r="FC114" i="7"/>
  <c r="FB114" i="7"/>
  <c r="EX114" i="7"/>
  <c r="EO114" i="7"/>
  <c r="ES114" i="7"/>
  <c r="EM114" i="7"/>
  <c r="EU114" i="7"/>
  <c r="EZ114" i="7"/>
  <c r="ER114" i="7"/>
  <c r="EN114" i="7"/>
  <c r="FA114" i="7"/>
  <c r="V350" i="2"/>
  <c r="W334" i="2"/>
  <c r="W158" i="2"/>
  <c r="W64" i="2"/>
  <c r="W269" i="2"/>
  <c r="W251" i="2"/>
  <c r="GL93" i="7"/>
  <c r="GW93" i="7"/>
  <c r="HD121" i="7"/>
  <c r="HG121" i="7"/>
  <c r="GN121" i="7"/>
  <c r="GV121" i="7"/>
  <c r="GH121" i="7"/>
  <c r="GC121" i="7"/>
  <c r="GP121" i="7"/>
  <c r="FZ121" i="7"/>
  <c r="GM121" i="7"/>
  <c r="GL121" i="7"/>
  <c r="GD121" i="7"/>
  <c r="HE121" i="7"/>
  <c r="GE121" i="7"/>
  <c r="HN121" i="7"/>
  <c r="GI121" i="7"/>
  <c r="GB121" i="7"/>
  <c r="GF121" i="7"/>
  <c r="HF121" i="7"/>
  <c r="GZ121" i="7"/>
  <c r="HO121" i="7"/>
  <c r="GA121" i="7"/>
  <c r="HM121" i="7"/>
  <c r="GK121" i="7"/>
  <c r="HJ121" i="7"/>
  <c r="HI121" i="7"/>
  <c r="GW121" i="7"/>
  <c r="HH121" i="7"/>
  <c r="FY121" i="7"/>
  <c r="GG121" i="7"/>
  <c r="GJ121" i="7"/>
  <c r="GY121" i="7"/>
  <c r="HB121" i="7"/>
  <c r="W88" i="2"/>
  <c r="W80" i="2"/>
  <c r="W40" i="2"/>
  <c r="W153" i="2"/>
  <c r="W44" i="2"/>
  <c r="ES102" i="7"/>
  <c r="EU102" i="7"/>
  <c r="EX102" i="7"/>
  <c r="FA102" i="7"/>
  <c r="EO102" i="7"/>
  <c r="FD102" i="7"/>
  <c r="EY102" i="7"/>
  <c r="EZ102" i="7"/>
  <c r="FC102" i="7"/>
  <c r="ET102" i="7"/>
  <c r="FB102" i="7"/>
  <c r="EN102" i="7"/>
  <c r="EW102" i="7"/>
  <c r="EV102" i="7"/>
  <c r="EP102" i="7"/>
  <c r="EM102" i="7"/>
  <c r="W69" i="2"/>
  <c r="W51" i="2"/>
  <c r="W42" i="2"/>
  <c r="W39" i="2"/>
  <c r="W333" i="2"/>
  <c r="W161" i="2"/>
  <c r="W288" i="2"/>
  <c r="W86" i="2"/>
  <c r="W37" i="2"/>
  <c r="GF90" i="7"/>
  <c r="GM90" i="7"/>
  <c r="GQ90" i="7"/>
  <c r="GV90" i="7"/>
  <c r="GH90" i="7"/>
  <c r="GO90" i="7"/>
  <c r="GE90" i="7"/>
  <c r="GS90" i="7"/>
  <c r="GL90" i="7"/>
  <c r="GB90" i="7"/>
  <c r="GR90" i="7"/>
  <c r="GJ90" i="7"/>
  <c r="GP90" i="7"/>
  <c r="GI90" i="7"/>
  <c r="GC90" i="7"/>
  <c r="FY90" i="7"/>
  <c r="GW90" i="7"/>
  <c r="GU90" i="7"/>
  <c r="GT90" i="7"/>
  <c r="GX90" i="7"/>
  <c r="GN90" i="7"/>
  <c r="W182" i="2"/>
  <c r="W286" i="2"/>
  <c r="W225" i="2"/>
  <c r="EO85" i="7"/>
  <c r="EP85" i="7"/>
  <c r="FP117" i="7"/>
  <c r="FN117" i="7"/>
  <c r="FK117" i="7"/>
  <c r="FF117" i="7"/>
  <c r="FT117" i="7"/>
  <c r="FV117" i="7"/>
  <c r="FS117" i="7"/>
  <c r="FL121" i="7"/>
  <c r="GT36" i="7"/>
  <c r="GA36" i="7"/>
  <c r="GK36" i="7"/>
  <c r="GE36" i="7"/>
  <c r="GH36" i="7"/>
  <c r="FY36" i="7"/>
  <c r="GN36" i="7"/>
  <c r="GQ36" i="7"/>
  <c r="GS36" i="7"/>
  <c r="GD36" i="7"/>
  <c r="GU36" i="7"/>
  <c r="GW36" i="7"/>
  <c r="GM36" i="7"/>
  <c r="FZ36" i="7"/>
  <c r="GG36" i="7"/>
  <c r="GI36" i="7"/>
  <c r="GV36" i="7"/>
  <c r="GX36" i="7"/>
  <c r="GB36" i="7"/>
  <c r="GP36" i="7"/>
  <c r="ET24" i="7"/>
  <c r="EQ24" i="7"/>
  <c r="FD24" i="7"/>
  <c r="EW24" i="7"/>
  <c r="EP24" i="7"/>
  <c r="EX24" i="7"/>
  <c r="FC24" i="7"/>
  <c r="EO24" i="7"/>
  <c r="FB24" i="7"/>
  <c r="EV24" i="7"/>
  <c r="ES24" i="7"/>
  <c r="EZ24" i="7"/>
  <c r="EY24" i="7"/>
  <c r="ER24" i="7"/>
  <c r="EU24" i="7"/>
  <c r="W100" i="2"/>
  <c r="W351" i="2"/>
  <c r="V136" i="2"/>
  <c r="GX31" i="7"/>
  <c r="GO31" i="7"/>
  <c r="GA31" i="7"/>
  <c r="GS31" i="7"/>
  <c r="FY31" i="7"/>
  <c r="GC31" i="7"/>
  <c r="GT31" i="7"/>
  <c r="GQ31" i="7"/>
  <c r="GE31" i="7"/>
  <c r="GJ31" i="7"/>
  <c r="GU31" i="7"/>
  <c r="GP31" i="7"/>
  <c r="GW31" i="7"/>
  <c r="GR31" i="7"/>
  <c r="GI31" i="7"/>
  <c r="GG31" i="7"/>
  <c r="FG38" i="7"/>
  <c r="GD78" i="7"/>
  <c r="GV78" i="7"/>
  <c r="GB78" i="7"/>
  <c r="GP78" i="7"/>
  <c r="GM78" i="7"/>
  <c r="GL78" i="7"/>
  <c r="GG78" i="7"/>
  <c r="GS78" i="7"/>
  <c r="FZ78" i="7"/>
  <c r="GN78" i="7"/>
  <c r="GQ78" i="7"/>
  <c r="GU78" i="7"/>
  <c r="GO78" i="7"/>
  <c r="GK78" i="7"/>
  <c r="GH78" i="7"/>
  <c r="FY78" i="7"/>
  <c r="GW78" i="7"/>
  <c r="GI78" i="7"/>
  <c r="GA78" i="7"/>
  <c r="GE78" i="7"/>
  <c r="W63" i="2"/>
  <c r="W232" i="2"/>
  <c r="W241" i="2"/>
  <c r="FU119" i="7"/>
  <c r="FL119" i="7"/>
  <c r="FQ119" i="7"/>
  <c r="FW119" i="7"/>
  <c r="FP119" i="7"/>
  <c r="FJ119" i="7"/>
  <c r="FK119" i="7"/>
  <c r="FM119" i="7"/>
  <c r="FR119" i="7"/>
  <c r="FI119" i="7"/>
  <c r="FH119" i="7"/>
  <c r="FV119" i="7"/>
  <c r="FO119" i="7"/>
  <c r="FN119" i="7"/>
  <c r="FF119" i="7"/>
  <c r="HH38" i="7"/>
  <c r="HI38" i="7"/>
  <c r="GP38" i="7"/>
  <c r="GD38" i="7"/>
  <c r="HJ38" i="7"/>
  <c r="GW38" i="7"/>
  <c r="GJ38" i="7"/>
  <c r="GY38" i="7"/>
  <c r="GX38" i="7"/>
  <c r="HO38" i="7"/>
  <c r="HM38" i="7"/>
  <c r="HC38" i="7"/>
  <c r="GI38" i="7"/>
  <c r="HK38" i="7"/>
  <c r="GC38" i="7"/>
  <c r="GV38" i="7"/>
  <c r="GN38" i="7"/>
  <c r="HP38" i="7"/>
  <c r="GH38" i="7"/>
  <c r="GU38" i="7"/>
  <c r="HB38" i="7"/>
  <c r="DK43" i="7"/>
  <c r="DK72" i="7"/>
  <c r="DK129" i="7" s="1"/>
  <c r="W199" i="2"/>
  <c r="W212" i="2"/>
  <c r="W259" i="2"/>
  <c r="W372" i="2"/>
  <c r="W207" i="2"/>
  <c r="W180" i="2"/>
  <c r="W148" i="2"/>
  <c r="W120" i="2"/>
  <c r="W106" i="2"/>
  <c r="W92" i="2"/>
  <c r="W56" i="2"/>
  <c r="W371" i="2"/>
  <c r="W357" i="2"/>
  <c r="W355" i="2"/>
  <c r="W277" i="2"/>
  <c r="W18" i="2"/>
  <c r="W10" i="2"/>
  <c r="W33" i="2"/>
  <c r="W139" i="2"/>
  <c r="W244" i="2"/>
  <c r="FC34" i="7"/>
  <c r="EU34" i="7"/>
  <c r="EY34" i="7"/>
  <c r="EN34" i="7"/>
  <c r="FB34" i="7"/>
  <c r="EX34" i="7"/>
  <c r="EW34" i="7"/>
  <c r="ER34" i="7"/>
  <c r="ES34" i="7"/>
  <c r="EM34" i="7"/>
  <c r="EO34" i="7"/>
  <c r="EV34" i="7"/>
  <c r="EP34" i="7"/>
  <c r="EQ34" i="7"/>
  <c r="V48" i="2"/>
  <c r="W8" i="2"/>
  <c r="W16" i="2"/>
  <c r="W28" i="2"/>
  <c r="FC30" i="7"/>
  <c r="EV30" i="7"/>
  <c r="ES30" i="7"/>
  <c r="FB30" i="7"/>
  <c r="FD30" i="7"/>
  <c r="ER30" i="7"/>
  <c r="EW30" i="7"/>
  <c r="FA30" i="7"/>
  <c r="EU30" i="7"/>
  <c r="ET30" i="7"/>
  <c r="EP30" i="7"/>
  <c r="EO30" i="7"/>
  <c r="EY30" i="7"/>
  <c r="AZ227" i="2"/>
  <c r="AY227" i="2"/>
  <c r="BG227" i="2"/>
  <c r="CD227" i="2"/>
  <c r="CB227" i="2"/>
  <c r="BX227" i="2"/>
  <c r="BA227" i="2"/>
  <c r="BZ227" i="2"/>
  <c r="CS227" i="2"/>
  <c r="BT227" i="2"/>
  <c r="CF227" i="2"/>
  <c r="BV227" i="2"/>
  <c r="CK227" i="2"/>
  <c r="BL227" i="2"/>
  <c r="W227" i="2" s="1"/>
  <c r="BP227" i="2"/>
  <c r="CQ227" i="2"/>
  <c r="BR227" i="2"/>
  <c r="CC227" i="2"/>
  <c r="BB227" i="2"/>
  <c r="AW227" i="2"/>
  <c r="CM227" i="2"/>
  <c r="BN227" i="2"/>
  <c r="BU227" i="2"/>
  <c r="CE227" i="2"/>
  <c r="BF227" i="2"/>
  <c r="BC227" i="2"/>
  <c r="BI227" i="2"/>
  <c r="BW227" i="2"/>
  <c r="BQ227" i="2"/>
  <c r="CP227" i="2"/>
  <c r="CJ227" i="2"/>
  <c r="CL227" i="2"/>
  <c r="CH227" i="2"/>
  <c r="CG227" i="2"/>
  <c r="BJ227" i="2"/>
  <c r="AX227" i="2"/>
  <c r="CI227" i="2"/>
  <c r="BY227" i="2"/>
  <c r="BO227" i="2"/>
  <c r="BM227" i="2"/>
  <c r="BH227" i="2"/>
  <c r="CR227" i="2"/>
  <c r="CO227" i="2"/>
  <c r="BA273" i="2"/>
  <c r="CS273" i="2"/>
  <c r="BI273" i="2"/>
  <c r="CK273" i="2"/>
  <c r="CC273" i="2"/>
  <c r="CR273" i="2"/>
  <c r="BM273" i="2"/>
  <c r="CN273" i="2"/>
  <c r="BC273" i="2"/>
  <c r="BQ273" i="2"/>
  <c r="CJ273" i="2"/>
  <c r="CQ273" i="2"/>
  <c r="BT273" i="2"/>
  <c r="CA273" i="2"/>
  <c r="BV273" i="2"/>
  <c r="BZ273" i="2"/>
  <c r="BH273" i="2"/>
  <c r="BB273" i="2"/>
  <c r="CP273" i="2"/>
  <c r="CI273" i="2"/>
  <c r="CE273" i="2"/>
  <c r="BS273" i="2"/>
  <c r="CO273" i="2"/>
  <c r="BK273" i="2"/>
  <c r="CG273" i="2"/>
  <c r="CD273" i="2"/>
  <c r="CF273" i="2"/>
  <c r="BP273" i="2"/>
  <c r="BJ273" i="2"/>
  <c r="W273" i="2" s="1"/>
  <c r="CB273" i="2"/>
  <c r="AW273" i="2"/>
  <c r="BX273" i="2"/>
  <c r="BY273" i="2"/>
  <c r="BL273" i="2"/>
  <c r="AZ273" i="2"/>
  <c r="CM273" i="2"/>
  <c r="BR273" i="2"/>
  <c r="BO273" i="2"/>
  <c r="AY273" i="2"/>
  <c r="BW273" i="2"/>
  <c r="CH273" i="2"/>
  <c r="BG273" i="2"/>
  <c r="CL273" i="2"/>
  <c r="BN273" i="2"/>
  <c r="BF273" i="2"/>
  <c r="BU273" i="2"/>
  <c r="BW303" i="2"/>
  <c r="BU303" i="2"/>
  <c r="BS303" i="2"/>
  <c r="CP303" i="2"/>
  <c r="BC303" i="2"/>
  <c r="BO303" i="2"/>
  <c r="BK303" i="2"/>
  <c r="CH303" i="2"/>
  <c r="CF303" i="2"/>
  <c r="CJ303" i="2"/>
  <c r="BV303" i="2"/>
  <c r="CG303" i="2"/>
  <c r="BH303" i="2"/>
  <c r="CM303" i="2"/>
  <c r="BN303" i="2"/>
  <c r="BQ303" i="2"/>
  <c r="BM303" i="2"/>
  <c r="CO303" i="2"/>
  <c r="AZ303" i="2"/>
  <c r="BY303" i="2"/>
  <c r="BT303" i="2"/>
  <c r="BI303" i="2"/>
  <c r="BB303" i="2"/>
  <c r="CL303" i="2"/>
  <c r="AX303" i="2"/>
  <c r="CD303" i="2"/>
  <c r="CS303" i="2"/>
  <c r="CQ303" i="2"/>
  <c r="BZ303" i="2"/>
  <c r="CN303" i="2"/>
  <c r="CA303" i="2"/>
  <c r="BF303" i="2"/>
  <c r="AW303" i="2"/>
  <c r="CC303" i="2"/>
  <c r="BX303" i="2"/>
  <c r="BP303" i="2"/>
  <c r="CI303" i="2"/>
  <c r="CE303" i="2"/>
  <c r="BG303" i="2"/>
  <c r="W303" i="2" s="1"/>
  <c r="CK303" i="2"/>
  <c r="W247" i="2"/>
  <c r="ER23" i="7"/>
  <c r="EM23" i="7"/>
  <c r="FA23" i="7"/>
  <c r="EU23" i="7"/>
  <c r="EY23" i="7"/>
  <c r="EW23" i="7"/>
  <c r="FD23" i="7"/>
  <c r="EX23" i="7"/>
  <c r="ES23" i="7"/>
  <c r="EN23" i="7"/>
  <c r="FB23" i="7"/>
  <c r="EQ23" i="7"/>
  <c r="ET23" i="7"/>
  <c r="EO83" i="7"/>
  <c r="EO27" i="7"/>
  <c r="EZ27" i="7"/>
  <c r="EN27" i="7"/>
  <c r="EV27" i="7"/>
  <c r="FC27" i="7"/>
  <c r="ET27" i="7"/>
  <c r="FD27" i="7"/>
  <c r="FA27" i="7"/>
  <c r="EM27" i="7"/>
  <c r="ER27" i="7"/>
  <c r="EQ27" i="7"/>
  <c r="CI7" i="2"/>
  <c r="BM7" i="2"/>
  <c r="BJ7" i="2"/>
  <c r="AH7" i="2"/>
  <c r="AX7" i="2"/>
  <c r="BT7" i="2"/>
  <c r="AE7" i="2"/>
  <c r="CR7" i="2"/>
  <c r="AD7" i="2"/>
  <c r="CC7" i="2"/>
  <c r="BS7" i="2"/>
  <c r="AK7" i="2"/>
  <c r="BC7" i="2"/>
  <c r="CO7" i="2"/>
  <c r="AZ7" i="2"/>
  <c r="CS7" i="2"/>
  <c r="CF7" i="2"/>
  <c r="AG7" i="2"/>
  <c r="CD7" i="2"/>
  <c r="BL7" i="2"/>
  <c r="BG7" i="2"/>
  <c r="CB7" i="2"/>
  <c r="BI7" i="2"/>
  <c r="AO7" i="2"/>
  <c r="CJ7" i="2"/>
  <c r="AQ7" i="2"/>
  <c r="BQ7" i="2"/>
  <c r="BB7" i="2"/>
  <c r="AL7" i="2"/>
  <c r="BN7" i="2"/>
  <c r="CE7" i="2"/>
  <c r="CL7" i="2"/>
  <c r="AW7" i="2"/>
  <c r="BR7" i="2"/>
  <c r="BO7" i="2"/>
  <c r="AM7" i="2"/>
  <c r="AB7" i="2"/>
  <c r="AA7" i="2"/>
  <c r="AJ7" i="2"/>
  <c r="AY7" i="2"/>
  <c r="BF7" i="2"/>
  <c r="GU24" i="7"/>
  <c r="GJ24" i="7"/>
  <c r="GI24" i="7"/>
  <c r="GD24" i="7"/>
  <c r="GG24" i="7"/>
  <c r="GE24" i="7"/>
  <c r="GL24" i="7"/>
  <c r="GQ24" i="7"/>
  <c r="GT24" i="7"/>
  <c r="W285" i="2"/>
  <c r="W324" i="2"/>
  <c r="W265" i="2"/>
  <c r="W123" i="2"/>
  <c r="GW24" i="7"/>
  <c r="GS24" i="7"/>
  <c r="AP7" i="2"/>
  <c r="EN96" i="7"/>
  <c r="EZ96" i="7"/>
  <c r="EM96" i="7"/>
  <c r="FB96" i="7"/>
  <c r="EP96" i="7"/>
  <c r="FC96" i="7"/>
  <c r="GI88" i="7"/>
  <c r="GP88" i="7"/>
  <c r="ER111" i="7"/>
  <c r="EO111" i="7"/>
  <c r="EU111" i="7"/>
  <c r="EX111" i="7"/>
  <c r="W24" i="2"/>
  <c r="W31" i="2"/>
  <c r="W249" i="2"/>
  <c r="W350" i="2"/>
  <c r="W102" i="2"/>
  <c r="EZ23" i="7"/>
  <c r="GV24" i="7"/>
  <c r="BP7" i="2"/>
  <c r="GO115" i="7"/>
  <c r="DN72" i="7"/>
  <c r="DN129" i="7" s="1"/>
  <c r="GA118" i="7"/>
  <c r="HH118" i="7"/>
  <c r="GD118" i="7"/>
  <c r="HJ118" i="7"/>
  <c r="HN118" i="7"/>
  <c r="GV118" i="7"/>
  <c r="GM118" i="7"/>
  <c r="HL118" i="7"/>
  <c r="HG118" i="7"/>
  <c r="GQ118" i="7"/>
  <c r="GU118" i="7"/>
  <c r="HD118" i="7"/>
  <c r="HO118" i="7"/>
  <c r="FZ118" i="7"/>
  <c r="GY118" i="7"/>
  <c r="GZ118" i="7"/>
  <c r="GC118" i="7"/>
  <c r="GG118" i="7"/>
  <c r="HB118" i="7"/>
  <c r="GX118" i="7"/>
  <c r="GE118" i="7"/>
  <c r="GP118" i="7"/>
  <c r="GW118" i="7"/>
  <c r="W267" i="2"/>
  <c r="W263" i="2"/>
  <c r="W235" i="2"/>
  <c r="W223" i="2"/>
  <c r="W341" i="2"/>
  <c r="W325" i="2"/>
  <c r="W166" i="2"/>
  <c r="EY27" i="7"/>
  <c r="GP24" i="7"/>
  <c r="AS7" i="2"/>
  <c r="CN7" i="2"/>
  <c r="EU31" i="7"/>
  <c r="EN31" i="7"/>
  <c r="EY31" i="7"/>
  <c r="EV31" i="7"/>
  <c r="EP31" i="7"/>
  <c r="EV107" i="7"/>
  <c r="EU107" i="7"/>
  <c r="EO107" i="7"/>
  <c r="EY107" i="7"/>
  <c r="FA107" i="7"/>
  <c r="EW107" i="7"/>
  <c r="EM107" i="7"/>
  <c r="FB107" i="7"/>
  <c r="GJ101" i="7"/>
  <c r="GI101" i="7"/>
  <c r="GU101" i="7"/>
  <c r="W307" i="2"/>
  <c r="W373" i="2"/>
  <c r="W143" i="2"/>
  <c r="W110" i="2"/>
  <c r="FZ24" i="7"/>
  <c r="BW7" i="2"/>
  <c r="CM7" i="2"/>
  <c r="FY106" i="7"/>
  <c r="GX106" i="7"/>
  <c r="GT106" i="7"/>
  <c r="GI106" i="7"/>
  <c r="GM106" i="7"/>
  <c r="GO106" i="7"/>
  <c r="GE106" i="7"/>
  <c r="GH106" i="7"/>
  <c r="FZ106" i="7"/>
  <c r="GL106" i="7"/>
  <c r="GV106" i="7"/>
  <c r="GN106" i="7"/>
  <c r="GB106" i="7"/>
  <c r="GC106" i="7"/>
  <c r="GW106" i="7"/>
  <c r="GP106" i="7"/>
  <c r="GK106" i="7"/>
  <c r="GF106" i="7"/>
  <c r="EQ87" i="7"/>
  <c r="FD87" i="7"/>
  <c r="ES35" i="7"/>
  <c r="EU112" i="7"/>
  <c r="FB101" i="7"/>
  <c r="EX101" i="7"/>
  <c r="ER101" i="7"/>
  <c r="ET101" i="7"/>
  <c r="FD101" i="7"/>
  <c r="EM101" i="7"/>
  <c r="FA101" i="7"/>
  <c r="EO101" i="7"/>
  <c r="W157" i="2"/>
  <c r="DH72" i="7"/>
  <c r="DH129" i="7" s="1"/>
  <c r="W309" i="2"/>
  <c r="CH7" i="2"/>
  <c r="GM24" i="7"/>
  <c r="W62" i="2"/>
  <c r="AI7" i="2"/>
  <c r="BV7" i="2"/>
  <c r="CK7" i="2"/>
  <c r="W103" i="2"/>
  <c r="W104" i="2"/>
  <c r="BA7" i="2"/>
  <c r="CQ29" i="2"/>
  <c r="CD29" i="2"/>
  <c r="CM29" i="2"/>
  <c r="BU29" i="2"/>
  <c r="CI29" i="2"/>
  <c r="CR29" i="2"/>
  <c r="BJ29" i="2"/>
  <c r="CJ29" i="2"/>
  <c r="AY29" i="2"/>
  <c r="CE29" i="2"/>
  <c r="CL29" i="2"/>
  <c r="CK29" i="2"/>
  <c r="AZ29" i="2"/>
  <c r="CA29" i="2"/>
  <c r="CG29" i="2"/>
  <c r="CO29" i="2"/>
  <c r="CC29" i="2"/>
  <c r="CF29" i="2"/>
  <c r="BW29" i="2"/>
  <c r="CB29" i="2"/>
  <c r="CH29" i="2"/>
  <c r="BR29" i="2"/>
  <c r="CS29" i="2"/>
  <c r="BK29" i="2"/>
  <c r="BL29" i="2"/>
  <c r="BM29" i="2"/>
  <c r="BB29" i="2"/>
  <c r="CH77" i="2"/>
  <c r="CO77" i="2"/>
  <c r="BO77" i="2"/>
  <c r="CC77" i="2"/>
  <c r="CQ77" i="2"/>
  <c r="BI77" i="2"/>
  <c r="BA77" i="2"/>
  <c r="CJ77" i="2"/>
  <c r="BG77" i="2"/>
  <c r="BB77" i="2"/>
  <c r="BZ77" i="2"/>
  <c r="BN77" i="2"/>
  <c r="CD77" i="2"/>
  <c r="BK77" i="2"/>
  <c r="CR77" i="2"/>
  <c r="CM77" i="2"/>
  <c r="BR77" i="2"/>
  <c r="CB77" i="2"/>
  <c r="CI77" i="2"/>
  <c r="BL77" i="2"/>
  <c r="CG77" i="2"/>
  <c r="CP77" i="2"/>
  <c r="BP77" i="2"/>
  <c r="BQ77" i="2"/>
  <c r="BS77" i="2"/>
  <c r="AX77" i="2"/>
  <c r="CS77" i="2"/>
  <c r="BX77" i="2"/>
  <c r="BY77" i="2"/>
  <c r="BT77" i="2"/>
  <c r="W170" i="2"/>
  <c r="W189" i="2"/>
  <c r="W84" i="2"/>
  <c r="GC24" i="7"/>
  <c r="Y7" i="2"/>
  <c r="AT7" i="2"/>
  <c r="CG7" i="2"/>
  <c r="AU7" i="2"/>
  <c r="GD26" i="7"/>
  <c r="GJ26" i="7"/>
  <c r="GF26" i="7"/>
  <c r="EQ82" i="7"/>
  <c r="EW82" i="7"/>
  <c r="FC82" i="7"/>
  <c r="FB82" i="7"/>
  <c r="FA82" i="7"/>
  <c r="FD82" i="7"/>
  <c r="EN82" i="7"/>
  <c r="EU82" i="7"/>
  <c r="ES82" i="7"/>
  <c r="EX82" i="7"/>
  <c r="EV82" i="7"/>
  <c r="ET82" i="7"/>
  <c r="ER82" i="7"/>
  <c r="Z7" i="2"/>
  <c r="W52" i="2"/>
  <c r="W23" i="2"/>
  <c r="W257" i="2"/>
  <c r="CA354" i="2"/>
  <c r="CJ354" i="2"/>
  <c r="BQ354" i="2"/>
  <c r="BY354" i="2"/>
  <c r="CE354" i="2"/>
  <c r="BG354" i="2"/>
  <c r="BB354" i="2"/>
  <c r="AY354" i="2"/>
  <c r="BO354" i="2"/>
  <c r="CQ354" i="2"/>
  <c r="BC354" i="2"/>
  <c r="BR354" i="2"/>
  <c r="BK354" i="2"/>
  <c r="CL354" i="2"/>
  <c r="BS354" i="2"/>
  <c r="BJ354" i="2"/>
  <c r="AW354" i="2"/>
  <c r="CR354" i="2"/>
  <c r="BF354" i="2"/>
  <c r="BU354" i="2"/>
  <c r="CH354" i="2"/>
  <c r="CB354" i="2"/>
  <c r="CS354" i="2"/>
  <c r="BW354" i="2"/>
  <c r="BN354" i="2"/>
  <c r="CN354" i="2"/>
  <c r="CC354" i="2"/>
  <c r="CF354" i="2"/>
  <c r="CP354" i="2"/>
  <c r="W190" i="2"/>
  <c r="CC184" i="2"/>
  <c r="BB184" i="2"/>
  <c r="BG184" i="2"/>
  <c r="BV184" i="2"/>
  <c r="BZ184" i="2"/>
  <c r="BU184" i="2"/>
  <c r="CR184" i="2"/>
  <c r="BF184" i="2"/>
  <c r="BR184" i="2"/>
  <c r="BM184" i="2"/>
  <c r="CJ184" i="2"/>
  <c r="CP184" i="2"/>
  <c r="CS184" i="2"/>
  <c r="BT184" i="2"/>
  <c r="CM184" i="2"/>
  <c r="BA184" i="2"/>
  <c r="CG184" i="2"/>
  <c r="CB184" i="2"/>
  <c r="BO184" i="2"/>
  <c r="CI184" i="2"/>
  <c r="BY184" i="2"/>
  <c r="BX184" i="2"/>
  <c r="BK184" i="2"/>
  <c r="BQ184" i="2"/>
  <c r="BP184" i="2"/>
  <c r="BI184" i="2"/>
  <c r="BL184" i="2"/>
  <c r="CQ184" i="2"/>
  <c r="CH184" i="2"/>
  <c r="BC184" i="2"/>
  <c r="BH184" i="2"/>
  <c r="CA184" i="2"/>
  <c r="BJ184" i="2"/>
  <c r="AX184" i="2"/>
  <c r="AW184" i="2"/>
  <c r="BS184" i="2"/>
  <c r="CD184" i="2"/>
  <c r="CK184" i="2"/>
  <c r="CL184" i="2"/>
  <c r="BN184" i="2"/>
  <c r="CN184" i="2"/>
  <c r="BV210" i="2"/>
  <c r="CD210" i="2"/>
  <c r="CN210" i="2"/>
  <c r="BN210" i="2"/>
  <c r="BX210" i="2"/>
  <c r="CJ210" i="2"/>
  <c r="CB210" i="2"/>
  <c r="CF210" i="2"/>
  <c r="BT210" i="2"/>
  <c r="AW210" i="2"/>
  <c r="BY210" i="2"/>
  <c r="CQ210" i="2"/>
  <c r="BG210" i="2"/>
  <c r="CK210" i="2"/>
  <c r="CE210" i="2"/>
  <c r="CG210" i="2"/>
  <c r="BO210" i="2"/>
  <c r="BM210" i="2"/>
  <c r="BI210" i="2"/>
  <c r="AX210" i="2"/>
  <c r="CA210" i="2"/>
  <c r="BA210" i="2"/>
  <c r="AY81" i="2"/>
  <c r="BI81" i="2"/>
  <c r="BG81" i="2"/>
  <c r="AX81" i="2"/>
  <c r="CH81" i="2"/>
  <c r="BR81" i="2"/>
  <c r="BV81" i="2"/>
  <c r="CN81" i="2"/>
  <c r="BK81" i="2"/>
  <c r="CO81" i="2"/>
  <c r="BP81" i="2"/>
  <c r="CA81" i="2"/>
  <c r="CM81" i="2"/>
  <c r="CG81" i="2"/>
  <c r="BW81" i="2"/>
  <c r="BY81" i="2"/>
  <c r="BQ81" i="2"/>
  <c r="CF81" i="2"/>
  <c r="BH81" i="2"/>
  <c r="CL388" i="2"/>
  <c r="BI388" i="2"/>
  <c r="BP388" i="2"/>
  <c r="BL388" i="2"/>
  <c r="CH388" i="2"/>
  <c r="BC388" i="2"/>
  <c r="BH388" i="2"/>
  <c r="CD388" i="2"/>
  <c r="AX388" i="2"/>
  <c r="AW388" i="2"/>
  <c r="CQ388" i="2"/>
  <c r="BZ388" i="2"/>
  <c r="CS388" i="2"/>
  <c r="CJ388" i="2"/>
  <c r="BK388" i="2"/>
  <c r="BV388" i="2"/>
  <c r="CO388" i="2"/>
  <c r="BT388" i="2"/>
  <c r="BR388" i="2"/>
  <c r="CK388" i="2"/>
  <c r="BB388" i="2"/>
  <c r="CB388" i="2"/>
  <c r="BF388" i="2"/>
  <c r="BY388" i="2"/>
  <c r="BW388" i="2"/>
  <c r="BS388" i="2"/>
  <c r="BJ388" i="2"/>
  <c r="CF388" i="2"/>
  <c r="CA388" i="2"/>
  <c r="BX388" i="2"/>
  <c r="CM388" i="2"/>
  <c r="CE388" i="2"/>
  <c r="CG388" i="2"/>
  <c r="BO388" i="2"/>
  <c r="BU388" i="2"/>
  <c r="BM388" i="2"/>
  <c r="CI388" i="2"/>
  <c r="BP159" i="2"/>
  <c r="CM159" i="2"/>
  <c r="BL159" i="2"/>
  <c r="CI159" i="2"/>
  <c r="CH159" i="2"/>
  <c r="CP159" i="2"/>
  <c r="AX159" i="2"/>
  <c r="BH159" i="2"/>
  <c r="CE159" i="2"/>
  <c r="BJ159" i="2"/>
  <c r="BZ159" i="2"/>
  <c r="BB159" i="2"/>
  <c r="CA159" i="2"/>
  <c r="BR159" i="2"/>
  <c r="AW159" i="2"/>
  <c r="BW159" i="2"/>
  <c r="CS159" i="2"/>
  <c r="CN159" i="2"/>
  <c r="BO159" i="2"/>
  <c r="CD159" i="2"/>
  <c r="CC159" i="2"/>
  <c r="BQ159" i="2"/>
  <c r="CF159" i="2"/>
  <c r="BG159" i="2"/>
  <c r="BN159" i="2"/>
  <c r="BM159" i="2"/>
  <c r="CG159" i="2"/>
  <c r="AY174" i="2"/>
  <c r="CA174" i="2"/>
  <c r="BL174" i="2"/>
  <c r="BW174" i="2"/>
  <c r="BB174" i="2"/>
  <c r="CF174" i="2"/>
  <c r="BS174" i="2"/>
  <c r="CP174" i="2"/>
  <c r="AW174" i="2"/>
  <c r="BO174" i="2"/>
  <c r="CL174" i="2"/>
  <c r="CO174" i="2"/>
  <c r="BX174" i="2"/>
  <c r="BK174" i="2"/>
  <c r="CH174" i="2"/>
  <c r="BY174" i="2"/>
  <c r="BA174" i="2"/>
  <c r="BZ174" i="2"/>
  <c r="CS174" i="2"/>
  <c r="BQ174" i="2"/>
  <c r="CQ174" i="2"/>
  <c r="BR174" i="2"/>
  <c r="CC174" i="2"/>
  <c r="CR174" i="2"/>
  <c r="AY177" i="2"/>
  <c r="CD177" i="2"/>
  <c r="AX177" i="2"/>
  <c r="AW177" i="2"/>
  <c r="BG177" i="2"/>
  <c r="CA177" i="2"/>
  <c r="BZ177" i="2"/>
  <c r="CS177" i="2"/>
  <c r="CQ177" i="2"/>
  <c r="BV177" i="2"/>
  <c r="CO177" i="2"/>
  <c r="BK177" i="2"/>
  <c r="BR177" i="2"/>
  <c r="CK177" i="2"/>
  <c r="BN177" i="2"/>
  <c r="CG177" i="2"/>
  <c r="CJ177" i="2"/>
  <c r="CI177" i="2"/>
  <c r="BJ177" i="2"/>
  <c r="CC177" i="2"/>
  <c r="BT177" i="2"/>
  <c r="CR177" i="2"/>
  <c r="BA177" i="2"/>
  <c r="BQ177" i="2"/>
  <c r="CF177" i="2"/>
  <c r="CM177" i="2"/>
  <c r="BH177" i="2"/>
  <c r="BB177" i="2"/>
  <c r="BY177" i="2"/>
  <c r="CE177" i="2"/>
  <c r="BU177" i="2"/>
  <c r="BW177" i="2"/>
  <c r="BI177" i="2"/>
  <c r="CB177" i="2"/>
  <c r="CL177" i="2"/>
  <c r="AW183" i="2"/>
  <c r="BW183" i="2"/>
  <c r="CR183" i="2"/>
  <c r="BS183" i="2"/>
  <c r="CL183" i="2"/>
  <c r="CS183" i="2"/>
  <c r="CN183" i="2"/>
  <c r="BO183" i="2"/>
  <c r="CD183" i="2"/>
  <c r="CK183" i="2"/>
  <c r="CO183" i="2"/>
  <c r="CJ183" i="2"/>
  <c r="BK183" i="2"/>
  <c r="BV183" i="2"/>
  <c r="CC183" i="2"/>
  <c r="BI183" i="2"/>
  <c r="CF183" i="2"/>
  <c r="BG183" i="2"/>
  <c r="BN183" i="2"/>
  <c r="BU183" i="2"/>
  <c r="BX183" i="2"/>
  <c r="BC183" i="2"/>
  <c r="CG183" i="2"/>
  <c r="BP183" i="2"/>
  <c r="CM183" i="2"/>
  <c r="BY183" i="2"/>
  <c r="AY186" i="2"/>
  <c r="CM186" i="2"/>
  <c r="BN186" i="2"/>
  <c r="BQ186" i="2"/>
  <c r="CF186" i="2"/>
  <c r="BT186" i="2"/>
  <c r="CI186" i="2"/>
  <c r="BJ186" i="2"/>
  <c r="BI186" i="2"/>
  <c r="BX186" i="2"/>
  <c r="CE186" i="2"/>
  <c r="BF186" i="2"/>
  <c r="AX186" i="2"/>
  <c r="BP186" i="2"/>
  <c r="CA186" i="2"/>
  <c r="BH186" i="2"/>
  <c r="CR186" i="2"/>
  <c r="BW186" i="2"/>
  <c r="AW186" i="2"/>
  <c r="BL186" i="2"/>
  <c r="BS186" i="2"/>
  <c r="CP186" i="2"/>
  <c r="BG186" i="2"/>
  <c r="CD186" i="2"/>
  <c r="BU186" i="2"/>
  <c r="CK186" i="2"/>
  <c r="CB186" i="2"/>
  <c r="CL186" i="2"/>
  <c r="BC186" i="2"/>
  <c r="CH186" i="2"/>
  <c r="BZ186" i="2"/>
  <c r="CN186" i="2"/>
  <c r="BV186" i="2"/>
  <c r="BR186" i="2"/>
  <c r="CQ186" i="2"/>
  <c r="BK186" i="2"/>
  <c r="CG186" i="2"/>
  <c r="CJ186" i="2"/>
  <c r="BP198" i="2"/>
  <c r="BS198" i="2"/>
  <c r="BA198" i="2"/>
  <c r="CH198" i="2"/>
  <c r="CO198" i="2"/>
  <c r="BX201" i="2"/>
  <c r="BL201" i="2"/>
  <c r="CK201" i="2"/>
  <c r="BR201" i="2"/>
  <c r="BH201" i="2"/>
  <c r="CE201" i="2"/>
  <c r="BG201" i="2"/>
  <c r="BO201" i="2"/>
  <c r="BJ201" i="2"/>
  <c r="CI201" i="2"/>
  <c r="CH201" i="2"/>
  <c r="CA201" i="2"/>
  <c r="CD201" i="2"/>
  <c r="BM201" i="2"/>
  <c r="CJ216" i="2"/>
  <c r="BI216" i="2"/>
  <c r="AY234" i="2"/>
  <c r="CL234" i="2"/>
  <c r="BI234" i="2"/>
  <c r="BT234" i="2"/>
  <c r="CH234" i="2"/>
  <c r="BC234" i="2"/>
  <c r="BL234" i="2"/>
  <c r="CD234" i="2"/>
  <c r="AX234" i="2"/>
  <c r="BB234" i="2"/>
  <c r="CN234" i="2"/>
  <c r="BZ234" i="2"/>
  <c r="CS234" i="2"/>
  <c r="CF234" i="2"/>
  <c r="BV234" i="2"/>
  <c r="CO234" i="2"/>
  <c r="BP234" i="2"/>
  <c r="BG234" i="2"/>
  <c r="BR234" i="2"/>
  <c r="CK234" i="2"/>
  <c r="AW234" i="2"/>
  <c r="BW234" i="2"/>
  <c r="BF234" i="2"/>
  <c r="BY234" i="2"/>
  <c r="CA234" i="2"/>
  <c r="BH234" i="2"/>
  <c r="BM234" i="2"/>
  <c r="BX234" i="2"/>
  <c r="CP234" i="2"/>
  <c r="CE234" i="2"/>
  <c r="BN234" i="2"/>
  <c r="CR234" i="2"/>
  <c r="BO234" i="2"/>
  <c r="W234" i="2" s="1"/>
  <c r="BJ234" i="2"/>
  <c r="CJ234" i="2"/>
  <c r="CQ234" i="2"/>
  <c r="CG234" i="2"/>
  <c r="BS234" i="2"/>
  <c r="CO243" i="2"/>
  <c r="BB243" i="2"/>
  <c r="BH243" i="2"/>
  <c r="CF243" i="2"/>
  <c r="CK243" i="2"/>
  <c r="BA243" i="2"/>
  <c r="BK243" i="2"/>
  <c r="CG243" i="2"/>
  <c r="CL243" i="2"/>
  <c r="CC243" i="2"/>
  <c r="CA243" i="2"/>
  <c r="CR243" i="2"/>
  <c r="BY243" i="2"/>
  <c r="BP243" i="2"/>
  <c r="W243" i="2" s="1"/>
  <c r="BQ243" i="2"/>
  <c r="CJ243" i="2"/>
  <c r="CN243" i="2"/>
  <c r="BV243" i="2"/>
  <c r="BI243" i="2"/>
  <c r="BZ243" i="2"/>
  <c r="CD243" i="2"/>
  <c r="CB243" i="2"/>
  <c r="CH243" i="2"/>
  <c r="AY261" i="2"/>
  <c r="AZ261" i="2"/>
  <c r="BP261" i="2"/>
  <c r="CM261" i="2"/>
  <c r="BL261" i="2"/>
  <c r="CI261" i="2"/>
  <c r="CO261" i="2"/>
  <c r="BU261" i="2"/>
  <c r="BH261" i="2"/>
  <c r="CE261" i="2"/>
  <c r="CG261" i="2"/>
  <c r="CS261" i="2"/>
  <c r="BB261" i="2"/>
  <c r="CA261" i="2"/>
  <c r="BY261" i="2"/>
  <c r="CC261" i="2"/>
  <c r="AW261" i="2"/>
  <c r="BW261" i="2"/>
  <c r="BQ261" i="2"/>
  <c r="BM261" i="2"/>
  <c r="CN261" i="2"/>
  <c r="BO261" i="2"/>
  <c r="CH261" i="2"/>
  <c r="AX261" i="2"/>
  <c r="CF261" i="2"/>
  <c r="BG261" i="2"/>
  <c r="BR261" i="2"/>
  <c r="BF261" i="2"/>
  <c r="CM300" i="2"/>
  <c r="CI300" i="2"/>
  <c r="AZ300" i="2"/>
  <c r="CR300" i="2"/>
  <c r="CE300" i="2"/>
  <c r="CP300" i="2"/>
  <c r="CH300" i="2"/>
  <c r="CN300" i="2"/>
  <c r="CA300" i="2"/>
  <c r="CS300" i="2"/>
  <c r="BZ300" i="2"/>
  <c r="BC300" i="2"/>
  <c r="CJ300" i="2"/>
  <c r="BW300" i="2"/>
  <c r="CK300" i="2"/>
  <c r="BJ300" i="2"/>
  <c r="CF300" i="2"/>
  <c r="BS300" i="2"/>
  <c r="CL300" i="2"/>
  <c r="CC300" i="2"/>
  <c r="AW300" i="2"/>
  <c r="CG300" i="2"/>
  <c r="BT300" i="2"/>
  <c r="BG300" i="2"/>
  <c r="BN300" i="2"/>
  <c r="BF300" i="2"/>
  <c r="CO300" i="2"/>
  <c r="BR300" i="2"/>
  <c r="BV300" i="2"/>
  <c r="BI300" i="2"/>
  <c r="CB300" i="2"/>
  <c r="BH300" i="2"/>
  <c r="BX300" i="2"/>
  <c r="BB300" i="2"/>
  <c r="BP300" i="2"/>
  <c r="BL300" i="2"/>
  <c r="BU300" i="2"/>
  <c r="CQ300" i="2"/>
  <c r="BM300" i="2"/>
  <c r="BQ300" i="2"/>
  <c r="BA300" i="2"/>
  <c r="BY300" i="2"/>
  <c r="BO300" i="2"/>
  <c r="CD300" i="2"/>
  <c r="CA318" i="2"/>
  <c r="BI318" i="2"/>
  <c r="BH318" i="2"/>
  <c r="CN318" i="2"/>
  <c r="BW318" i="2"/>
  <c r="BC318" i="2"/>
  <c r="AW318" i="2"/>
  <c r="BA318" i="2"/>
  <c r="CR318" i="2"/>
  <c r="AX318" i="2"/>
  <c r="CD318" i="2"/>
  <c r="BT318" i="2"/>
  <c r="CL318" i="2"/>
  <c r="BL318" i="2"/>
  <c r="W318" i="2" s="1"/>
  <c r="CG318" i="2"/>
  <c r="BS318" i="2"/>
  <c r="BV318" i="2"/>
  <c r="CK318" i="2"/>
  <c r="CH318" i="2"/>
  <c r="CC318" i="2"/>
  <c r="CQ318" i="2"/>
  <c r="BN318" i="2"/>
  <c r="BZ318" i="2"/>
  <c r="BO318" i="2"/>
  <c r="BN321" i="2"/>
  <c r="CB321" i="2"/>
  <c r="CK321" i="2"/>
  <c r="CJ321" i="2"/>
  <c r="BJ321" i="2"/>
  <c r="BW321" i="2"/>
  <c r="CF321" i="2"/>
  <c r="BY321" i="2"/>
  <c r="CE321" i="2"/>
  <c r="BT321" i="2"/>
  <c r="BF321" i="2"/>
  <c r="BQ321" i="2"/>
  <c r="CA321" i="2"/>
  <c r="BO321" i="2"/>
  <c r="BI321" i="2"/>
  <c r="BS321" i="2"/>
  <c r="W321" i="2" s="1"/>
  <c r="BL321" i="2"/>
  <c r="BU321" i="2"/>
  <c r="BB321" i="2"/>
  <c r="BG321" i="2"/>
  <c r="BP321" i="2"/>
  <c r="CC321" i="2"/>
  <c r="CP321" i="2"/>
  <c r="AX321" i="2"/>
  <c r="BK321" i="2"/>
  <c r="BH321" i="2"/>
  <c r="CD321" i="2"/>
  <c r="BX321" i="2"/>
  <c r="CH321" i="2"/>
  <c r="BZ321" i="2"/>
  <c r="CQ321" i="2"/>
  <c r="CO321" i="2"/>
  <c r="BV321" i="2"/>
  <c r="BC321" i="2"/>
  <c r="CN321" i="2"/>
  <c r="BR321" i="2"/>
  <c r="AW321" i="2"/>
  <c r="CR321" i="2"/>
  <c r="CG321" i="2"/>
  <c r="CI321" i="2"/>
  <c r="CE339" i="2"/>
  <c r="BG339" i="2"/>
  <c r="BK339" i="2"/>
  <c r="BJ339" i="2"/>
  <c r="CJ339" i="2"/>
  <c r="CF339" i="2"/>
  <c r="CL339" i="2"/>
  <c r="CO339" i="2"/>
  <c r="BP339" i="2"/>
  <c r="BF339" i="2"/>
  <c r="BY339" i="2"/>
  <c r="W339" i="2" s="1"/>
  <c r="AW339" i="2"/>
  <c r="CI339" i="2"/>
  <c r="CK348" i="2"/>
  <c r="CQ348" i="2"/>
  <c r="AZ348" i="2"/>
  <c r="CG348" i="2"/>
  <c r="CC348" i="2"/>
  <c r="BU348" i="2"/>
  <c r="CN348" i="2"/>
  <c r="CM348" i="2"/>
  <c r="BV348" i="2"/>
  <c r="BF348" i="2"/>
  <c r="CD348" i="2"/>
  <c r="BC348" i="2"/>
  <c r="BN348" i="2"/>
  <c r="BL348" i="2"/>
  <c r="BM348" i="2"/>
  <c r="BT348" i="2"/>
  <c r="BI348" i="2"/>
  <c r="W348" i="2" s="1"/>
  <c r="CE348" i="2"/>
  <c r="BJ348" i="2"/>
  <c r="AX348" i="2"/>
  <c r="BW348" i="2"/>
  <c r="CB348" i="2"/>
  <c r="BR348" i="2"/>
  <c r="CP348" i="2"/>
  <c r="BG348" i="2"/>
  <c r="CA348" i="2"/>
  <c r="CL348" i="2"/>
  <c r="BB348" i="2"/>
  <c r="CS348" i="2"/>
  <c r="BS348" i="2"/>
  <c r="BK348" i="2"/>
  <c r="CR348" i="2"/>
  <c r="BX348" i="2"/>
  <c r="BH348" i="2"/>
  <c r="BA348" i="2"/>
  <c r="CH348" i="2"/>
  <c r="AW348" i="2"/>
  <c r="CO348" i="2"/>
  <c r="CI348" i="2"/>
  <c r="BU360" i="2"/>
  <c r="CB360" i="2"/>
  <c r="CA360" i="2"/>
  <c r="BW360" i="2"/>
  <c r="BQ360" i="2"/>
  <c r="BX360" i="2"/>
  <c r="BS360" i="2"/>
  <c r="BG360" i="2"/>
  <c r="BM360" i="2"/>
  <c r="BT360" i="2"/>
  <c r="BK360" i="2"/>
  <c r="BC360" i="2"/>
  <c r="BL360" i="2"/>
  <c r="CL360" i="2"/>
  <c r="AX360" i="2"/>
  <c r="BH360" i="2"/>
  <c r="BV360" i="2"/>
  <c r="BB360" i="2"/>
  <c r="BF360" i="2"/>
  <c r="CS360" i="2"/>
  <c r="BR360" i="2"/>
  <c r="BN360" i="2"/>
  <c r="CE360" i="2"/>
  <c r="CK360" i="2"/>
  <c r="CQ360" i="2"/>
  <c r="CG360" i="2"/>
  <c r="CH360" i="2"/>
  <c r="CR360" i="2"/>
  <c r="AY169" i="2"/>
  <c r="BN169" i="2"/>
  <c r="CG169" i="2"/>
  <c r="CR169" i="2"/>
  <c r="BA169" i="2"/>
  <c r="BJ169" i="2"/>
  <c r="CC169" i="2"/>
  <c r="CB169" i="2"/>
  <c r="CA169" i="2"/>
  <c r="BF169" i="2"/>
  <c r="BY169" i="2"/>
  <c r="BT169" i="2"/>
  <c r="CJ169" i="2"/>
  <c r="BU169" i="2"/>
  <c r="CN169" i="2"/>
  <c r="BB169" i="2"/>
  <c r="BL169" i="2"/>
  <c r="BQ169" i="2"/>
  <c r="CF169" i="2"/>
  <c r="CL169" i="2"/>
  <c r="BI169" i="2"/>
  <c r="BP169" i="2"/>
  <c r="CE169" i="2"/>
  <c r="CQ169" i="2"/>
  <c r="CD169" i="2"/>
  <c r="AX169" i="2"/>
  <c r="AW169" i="2"/>
  <c r="BO169" i="2"/>
  <c r="CQ82" i="2"/>
  <c r="BP82" i="2"/>
  <c r="CI82" i="2"/>
  <c r="BH82" i="2"/>
  <c r="CS82" i="2"/>
  <c r="W82" i="2" s="1"/>
  <c r="BK82" i="2"/>
  <c r="CK82" i="2"/>
  <c r="BA82" i="2"/>
  <c r="CG82" i="2"/>
  <c r="BO82" i="2"/>
  <c r="CP82" i="2"/>
  <c r="BU82" i="2"/>
  <c r="CE82" i="2"/>
  <c r="BR82" i="2"/>
  <c r="AX82" i="2"/>
  <c r="CJ82" i="2"/>
  <c r="CI168" i="2"/>
  <c r="CB168" i="2"/>
  <c r="BZ168" i="2"/>
  <c r="CS168" i="2"/>
  <c r="CD168" i="2"/>
  <c r="BU168" i="2"/>
  <c r="CJ168" i="2"/>
  <c r="BJ145" i="2"/>
  <c r="CC145" i="2"/>
  <c r="CB145" i="2"/>
  <c r="CA145" i="2"/>
  <c r="BF145" i="2"/>
  <c r="BY145" i="2"/>
  <c r="BL145" i="2"/>
  <c r="CJ145" i="2"/>
  <c r="BU145" i="2"/>
  <c r="CN145" i="2"/>
  <c r="BT145" i="2"/>
  <c r="BQ145" i="2"/>
  <c r="CF145" i="2"/>
  <c r="BB145" i="2"/>
  <c r="CP145" i="2"/>
  <c r="BM145" i="2"/>
  <c r="BX145" i="2"/>
  <c r="CM145" i="2"/>
  <c r="CL145" i="2"/>
  <c r="BI145" i="2"/>
  <c r="BP145" i="2"/>
  <c r="CE145" i="2"/>
  <c r="BS145" i="2"/>
  <c r="BZ145" i="2"/>
  <c r="CS145" i="2"/>
  <c r="BG145" i="2"/>
  <c r="CQ145" i="2"/>
  <c r="CK368" i="2"/>
  <c r="W368" i="2" s="1"/>
  <c r="BF368" i="2"/>
  <c r="CC368" i="2"/>
  <c r="CQ368" i="2"/>
  <c r="CM368" i="2"/>
  <c r="BM368" i="2"/>
  <c r="BK368" i="2"/>
  <c r="BI368" i="2"/>
  <c r="BA368" i="2"/>
  <c r="CP368" i="2"/>
  <c r="CH368" i="2"/>
  <c r="BT368" i="2"/>
  <c r="AZ47" i="2"/>
  <c r="AY47" i="2"/>
  <c r="BG115" i="2"/>
  <c r="BC115" i="2"/>
  <c r="BW115" i="2"/>
  <c r="CO115" i="2"/>
  <c r="BK178" i="2"/>
  <c r="CH178" i="2"/>
  <c r="BX178" i="2"/>
  <c r="W178" i="2" s="1"/>
  <c r="BP178" i="2"/>
  <c r="AZ181" i="2"/>
  <c r="AY181" i="2"/>
  <c r="AY187" i="2"/>
  <c r="AZ187" i="2"/>
  <c r="CM202" i="2"/>
  <c r="BN214" i="2"/>
  <c r="CG214" i="2"/>
  <c r="CM214" i="2"/>
  <c r="CI214" i="2"/>
  <c r="BJ214" i="2"/>
  <c r="CC214" i="2"/>
  <c r="CE214" i="2"/>
  <c r="BA214" i="2"/>
  <c r="BF214" i="2"/>
  <c r="BY214" i="2"/>
  <c r="BW214" i="2"/>
  <c r="BT214" i="2"/>
  <c r="BU214" i="2"/>
  <c r="CN214" i="2"/>
  <c r="BO214" i="2"/>
  <c r="BQ214" i="2"/>
  <c r="CF214" i="2"/>
  <c r="BG214" i="2"/>
  <c r="CQ214" i="2"/>
  <c r="CP214" i="2"/>
  <c r="BM214" i="2"/>
  <c r="BX214" i="2"/>
  <c r="CA214" i="2"/>
  <c r="CD214" i="2"/>
  <c r="AX214" i="2"/>
  <c r="AW214" i="2"/>
  <c r="AZ223" i="2"/>
  <c r="AY223" i="2"/>
  <c r="CA256" i="2"/>
  <c r="BN256" i="2"/>
  <c r="BL256" i="2"/>
  <c r="BX256" i="2"/>
  <c r="BO256" i="2"/>
  <c r="BK256" i="2"/>
  <c r="BG256" i="2"/>
  <c r="CG256" i="2"/>
  <c r="CK256" i="2"/>
  <c r="CF256" i="2"/>
  <c r="CL256" i="2"/>
  <c r="BI256" i="2"/>
  <c r="AY259" i="2"/>
  <c r="AZ259" i="2"/>
  <c r="BJ268" i="2"/>
  <c r="BI268" i="2"/>
  <c r="BP268" i="2"/>
  <c r="BM268" i="2"/>
  <c r="BS268" i="2"/>
  <c r="BA268" i="2"/>
  <c r="BZ268" i="2"/>
  <c r="BC274" i="2"/>
  <c r="BR274" i="2"/>
  <c r="AX274" i="2"/>
  <c r="BW274" i="2"/>
  <c r="BO274" i="2"/>
  <c r="CR274" i="2"/>
  <c r="CN274" i="2"/>
  <c r="CA274" i="2"/>
  <c r="CK274" i="2"/>
  <c r="BL274" i="2"/>
  <c r="BX274" i="2"/>
  <c r="BH274" i="2"/>
  <c r="CD274" i="2"/>
  <c r="BV274" i="2"/>
  <c r="CG274" i="2"/>
  <c r="BA274" i="2"/>
  <c r="BL289" i="2"/>
  <c r="BS289" i="2"/>
  <c r="BF289" i="2"/>
  <c r="BH289" i="2"/>
  <c r="BO289" i="2"/>
  <c r="BB289" i="2"/>
  <c r="BK289" i="2"/>
  <c r="CO289" i="2"/>
  <c r="BA289" i="2"/>
  <c r="CS289" i="2"/>
  <c r="BI289" i="2"/>
  <c r="CK289" i="2"/>
  <c r="CC289" i="2"/>
  <c r="CJ289" i="2"/>
  <c r="CQ289" i="2"/>
  <c r="AX289" i="2"/>
  <c r="BX298" i="2"/>
  <c r="AZ304" i="2"/>
  <c r="CR304" i="2"/>
  <c r="BS304" i="2"/>
  <c r="CP304" i="2"/>
  <c r="BI304" i="2"/>
  <c r="CN304" i="2"/>
  <c r="BO304" i="2"/>
  <c r="CH304" i="2"/>
  <c r="AX304" i="2"/>
  <c r="CJ304" i="2"/>
  <c r="BK304" i="2"/>
  <c r="BZ304" i="2"/>
  <c r="CL304" i="2"/>
  <c r="CF304" i="2"/>
  <c r="BG304" i="2"/>
  <c r="BR304" i="2"/>
  <c r="BF304" i="2"/>
  <c r="CB304" i="2"/>
  <c r="BA304" i="2"/>
  <c r="BJ304" i="2"/>
  <c r="CK304" i="2"/>
  <c r="BX304" i="2"/>
  <c r="CD304" i="2"/>
  <c r="BC304" i="2"/>
  <c r="BL304" i="2"/>
  <c r="CI304" i="2"/>
  <c r="CO304" i="2"/>
  <c r="BV304" i="2"/>
  <c r="CF316" i="2"/>
  <c r="BG316" i="2"/>
  <c r="CB316" i="2"/>
  <c r="BA316" i="2"/>
  <c r="BP316" i="2"/>
  <c r="BJ316" i="2"/>
  <c r="BL316" i="2"/>
  <c r="AW316" i="2"/>
  <c r="BY316" i="2"/>
  <c r="CL316" i="2"/>
  <c r="BI316" i="2"/>
  <c r="CM316" i="2"/>
  <c r="CH316" i="2"/>
  <c r="CR316" i="2"/>
  <c r="CG316" i="2"/>
  <c r="CI316" i="2"/>
  <c r="BW316" i="2"/>
  <c r="BS316" i="2"/>
  <c r="CS316" i="2"/>
  <c r="AY322" i="2"/>
  <c r="CJ322" i="2"/>
  <c r="BJ322" i="2"/>
  <c r="BN322" i="2"/>
  <c r="AX322" i="2"/>
  <c r="AZ322" i="2"/>
  <c r="CQ322" i="2"/>
  <c r="BC322" i="2"/>
  <c r="BI322" i="2"/>
  <c r="CM322" i="2"/>
  <c r="AW322" i="2"/>
  <c r="BB322" i="2"/>
  <c r="BM322" i="2"/>
  <c r="CI322" i="2"/>
  <c r="CE322" i="2"/>
  <c r="CB322" i="2"/>
  <c r="CA322" i="2"/>
  <c r="BO322" i="2"/>
  <c r="CF322" i="2"/>
  <c r="CK322" i="2"/>
  <c r="CP322" i="2"/>
  <c r="BU322" i="2"/>
  <c r="BR322" i="2"/>
  <c r="CG322" i="2"/>
  <c r="BP322" i="2"/>
  <c r="BH322" i="2"/>
  <c r="CR322" i="2"/>
  <c r="CO322" i="2"/>
  <c r="CN322" i="2"/>
  <c r="CS322" i="2"/>
  <c r="BQ322" i="2"/>
  <c r="BW322" i="2"/>
  <c r="CD322" i="2"/>
  <c r="BF322" i="2"/>
  <c r="BS322" i="2"/>
  <c r="BY322" i="2"/>
  <c r="BA322" i="2"/>
  <c r="BV322" i="2"/>
  <c r="BR328" i="2"/>
  <c r="CK328" i="2"/>
  <c r="AW328" i="2"/>
  <c r="BX328" i="2"/>
  <c r="BN328" i="2"/>
  <c r="CG328" i="2"/>
  <c r="CQ328" i="2"/>
  <c r="BW328" i="2"/>
  <c r="BJ328" i="2"/>
  <c r="CC328" i="2"/>
  <c r="CI328" i="2"/>
  <c r="CE328" i="2"/>
  <c r="BF328" i="2"/>
  <c r="BY328" i="2"/>
  <c r="W328" i="2" s="1"/>
  <c r="CA328" i="2"/>
  <c r="BO328" i="2"/>
  <c r="BU328" i="2"/>
  <c r="CR328" i="2"/>
  <c r="BS328" i="2"/>
  <c r="BQ328" i="2"/>
  <c r="CJ328" i="2"/>
  <c r="BK328" i="2"/>
  <c r="AY328" i="2"/>
  <c r="CH328" i="2"/>
  <c r="BC328" i="2"/>
  <c r="BL328" i="2"/>
  <c r="AZ334" i="2"/>
  <c r="AY334" i="2"/>
  <c r="BZ337" i="2"/>
  <c r="BT337" i="2"/>
  <c r="CQ337" i="2"/>
  <c r="BR337" i="2"/>
  <c r="BB337" i="2"/>
  <c r="CI337" i="2"/>
  <c r="BJ337" i="2"/>
  <c r="CA337" i="2"/>
  <c r="CG337" i="2"/>
  <c r="BS337" i="2"/>
  <c r="AX337" i="2"/>
  <c r="BK337" i="2"/>
  <c r="CF337" i="2"/>
  <c r="BM337" i="2"/>
  <c r="CI358" i="2"/>
  <c r="CC358" i="2"/>
  <c r="CQ358" i="2"/>
  <c r="BS358" i="2"/>
  <c r="AW358" i="2"/>
  <c r="CH358" i="2"/>
  <c r="BH358" i="2"/>
  <c r="CA358" i="2"/>
  <c r="BU358" i="2"/>
  <c r="CD358" i="2"/>
  <c r="BP358" i="2"/>
  <c r="BT358" i="2"/>
  <c r="BV358" i="2"/>
  <c r="BC358" i="2"/>
  <c r="CM358" i="2"/>
  <c r="BB358" i="2"/>
  <c r="BI364" i="2"/>
  <c r="CF364" i="2"/>
  <c r="CL364" i="2"/>
  <c r="BA364" i="2"/>
  <c r="BC364" i="2"/>
  <c r="CB364" i="2"/>
  <c r="CD364" i="2"/>
  <c r="CP364" i="2"/>
  <c r="AX364" i="2"/>
  <c r="BX364" i="2"/>
  <c r="BV364" i="2"/>
  <c r="BZ364" i="2"/>
  <c r="CO364" i="2"/>
  <c r="BP364" i="2"/>
  <c r="CE364" i="2"/>
  <c r="BF364" i="2"/>
  <c r="BY364" i="2"/>
  <c r="AW364" i="2"/>
  <c r="CQ364" i="2"/>
  <c r="BR364" i="2"/>
  <c r="CC364" i="2"/>
  <c r="BL364" i="2"/>
  <c r="BU364" i="2"/>
  <c r="BH364" i="2"/>
  <c r="BN364" i="2"/>
  <c r="CI364" i="2"/>
  <c r="BQ364" i="2"/>
  <c r="BB364" i="2"/>
  <c r="CH364" i="2"/>
  <c r="BM364" i="2"/>
  <c r="CA364" i="2"/>
  <c r="CR364" i="2"/>
  <c r="BO364" i="2"/>
  <c r="BJ364" i="2"/>
  <c r="AX376" i="2"/>
  <c r="BK376" i="2"/>
  <c r="CL376" i="2"/>
  <c r="CH376" i="2"/>
  <c r="CN376" i="2"/>
  <c r="CJ376" i="2"/>
  <c r="BR376" i="2"/>
  <c r="BH376" i="2"/>
  <c r="BN376" i="2"/>
  <c r="W376" i="2" s="1"/>
  <c r="AW376" i="2"/>
  <c r="CO376" i="2"/>
  <c r="BZ382" i="2"/>
  <c r="BC382" i="2"/>
  <c r="BJ382" i="2"/>
  <c r="BB382" i="2"/>
  <c r="BF382" i="2"/>
  <c r="CM382" i="2"/>
  <c r="BL382" i="2"/>
  <c r="BW382" i="2"/>
  <c r="BQ382" i="2"/>
  <c r="CR382" i="2"/>
  <c r="CN382" i="2"/>
  <c r="AY385" i="2"/>
  <c r="CO385" i="2"/>
  <c r="CN385" i="2"/>
  <c r="CK385" i="2"/>
  <c r="CJ385" i="2"/>
  <c r="CE385" i="2"/>
  <c r="BV385" i="2"/>
  <c r="CG385" i="2"/>
  <c r="CF385" i="2"/>
  <c r="BO385" i="2"/>
  <c r="CC385" i="2"/>
  <c r="CB385" i="2"/>
  <c r="BG385" i="2"/>
  <c r="BY385" i="2"/>
  <c r="BX385" i="2"/>
  <c r="CP385" i="2"/>
  <c r="BF385" i="2"/>
  <c r="BU385" i="2"/>
  <c r="BT385" i="2"/>
  <c r="CQ385" i="2"/>
  <c r="CH385" i="2"/>
  <c r="BI385" i="2"/>
  <c r="BH385" i="2"/>
  <c r="BS385" i="2"/>
  <c r="BJ385" i="2"/>
  <c r="AY292" i="2"/>
  <c r="AY369" i="2"/>
  <c r="BR369" i="2"/>
  <c r="CK369" i="2"/>
  <c r="BH369" i="2"/>
  <c r="AW369" i="2"/>
  <c r="BN369" i="2"/>
  <c r="CG369" i="2"/>
  <c r="CQ369" i="2"/>
  <c r="BJ369" i="2"/>
  <c r="CC369" i="2"/>
  <c r="CI369" i="2"/>
  <c r="CF369" i="2"/>
  <c r="BF369" i="2"/>
  <c r="BY369" i="2"/>
  <c r="CA369" i="2"/>
  <c r="CM369" i="2"/>
  <c r="CE369" i="2"/>
  <c r="BU369" i="2"/>
  <c r="CR369" i="2"/>
  <c r="BS369" i="2"/>
  <c r="BW369" i="2"/>
  <c r="BQ369" i="2"/>
  <c r="CJ369" i="2"/>
  <c r="BK369" i="2"/>
  <c r="BG369" i="2"/>
  <c r="CH369" i="2"/>
  <c r="BC369" i="2"/>
  <c r="BL369" i="2"/>
  <c r="BP369" i="2"/>
  <c r="AY226" i="2"/>
  <c r="CP226" i="2"/>
  <c r="BM226" i="2"/>
  <c r="CB226" i="2"/>
  <c r="BA226" i="2"/>
  <c r="BW226" i="2"/>
  <c r="CL226" i="2"/>
  <c r="BI226" i="2"/>
  <c r="BT226" i="2"/>
  <c r="BG226" i="2"/>
  <c r="CH226" i="2"/>
  <c r="BC226" i="2"/>
  <c r="BL226" i="2"/>
  <c r="CD226" i="2"/>
  <c r="AX226" i="2"/>
  <c r="BB226" i="2"/>
  <c r="BZ226" i="2"/>
  <c r="CS226" i="2"/>
  <c r="CN226" i="2"/>
  <c r="BP226" i="2"/>
  <c r="BV226" i="2"/>
  <c r="CO226" i="2"/>
  <c r="BX226" i="2"/>
  <c r="BJ226" i="2"/>
  <c r="CC226" i="2"/>
  <c r="CI226" i="2"/>
  <c r="CE226" i="2"/>
  <c r="BU226" i="2"/>
  <c r="BH226" i="2"/>
  <c r="BQ226" i="2"/>
  <c r="CF226" i="2"/>
  <c r="AW226" i="2"/>
  <c r="BR226" i="2"/>
  <c r="CM226" i="2"/>
  <c r="BN226" i="2"/>
  <c r="CR226" i="2"/>
  <c r="CQ226" i="2"/>
  <c r="AZ326" i="2"/>
  <c r="BH326" i="2"/>
  <c r="CE326" i="2"/>
  <c r="CG326" i="2"/>
  <c r="CS326" i="2"/>
  <c r="BC326" i="2"/>
  <c r="BB326" i="2"/>
  <c r="CA326" i="2"/>
  <c r="BY326" i="2"/>
  <c r="CC326" i="2"/>
  <c r="AW326" i="2"/>
  <c r="BW326" i="2"/>
  <c r="BQ326" i="2"/>
  <c r="BM326" i="2"/>
  <c r="CR326" i="2"/>
  <c r="BS326" i="2"/>
  <c r="CP326" i="2"/>
  <c r="BI326" i="2"/>
  <c r="CN326" i="2"/>
  <c r="BO326" i="2"/>
  <c r="CH326" i="2"/>
  <c r="AX326" i="2"/>
  <c r="CJ326" i="2"/>
  <c r="BK326" i="2"/>
  <c r="BZ326" i="2"/>
  <c r="BV326" i="2"/>
  <c r="BX326" i="2"/>
  <c r="CD326" i="2"/>
  <c r="AZ328" i="2"/>
  <c r="AZ95" i="2"/>
  <c r="CP306" i="2"/>
  <c r="BM306" i="2"/>
  <c r="CB306" i="2"/>
  <c r="CL306" i="2"/>
  <c r="BI306" i="2"/>
  <c r="BT306" i="2"/>
  <c r="BA306" i="2"/>
  <c r="BX306" i="2"/>
  <c r="CH306" i="2"/>
  <c r="BC306" i="2"/>
  <c r="BL306" i="2"/>
  <c r="CD306" i="2"/>
  <c r="AX306" i="2"/>
  <c r="BB306" i="2"/>
  <c r="BW306" i="2"/>
  <c r="BZ306" i="2"/>
  <c r="CS306" i="2"/>
  <c r="BV306" i="2"/>
  <c r="CO306" i="2"/>
  <c r="CF306" i="2"/>
  <c r="CN306" i="2"/>
  <c r="BJ306" i="2"/>
  <c r="CC306" i="2"/>
  <c r="CI306" i="2"/>
  <c r="CK258" i="2"/>
  <c r="BL258" i="2"/>
  <c r="BW258" i="2"/>
  <c r="CQ258" i="2"/>
  <c r="CG258" i="2"/>
  <c r="BH258" i="2"/>
  <c r="BO258" i="2"/>
  <c r="CC258" i="2"/>
  <c r="BB258" i="2"/>
  <c r="BG258" i="2"/>
  <c r="BZ258" i="2"/>
  <c r="BY258" i="2"/>
  <c r="AW258" i="2"/>
  <c r="CI258" i="2"/>
  <c r="BU258" i="2"/>
  <c r="W258" i="2" s="1"/>
  <c r="CR258" i="2"/>
  <c r="BS258" i="2"/>
  <c r="BK258" i="2"/>
  <c r="BQ258" i="2"/>
  <c r="CN258" i="2"/>
  <c r="BA258" i="2"/>
  <c r="CP258" i="2"/>
  <c r="AY258" i="2"/>
  <c r="BC258" i="2"/>
  <c r="CB258" i="2"/>
  <c r="CD258" i="2"/>
  <c r="BR258" i="2"/>
  <c r="BK130" i="2"/>
  <c r="BA130" i="2"/>
  <c r="CR130" i="2"/>
  <c r="BL130" i="2"/>
  <c r="BY130" i="2"/>
  <c r="BT130" i="2"/>
  <c r="BI130" i="2"/>
  <c r="CA130" i="2"/>
  <c r="BJ130" i="2"/>
  <c r="BH130" i="2"/>
  <c r="CC130" i="2"/>
  <c r="CL130" i="2"/>
  <c r="CH130" i="2"/>
  <c r="CK130" i="2"/>
  <c r="BZ130" i="2"/>
  <c r="BU130" i="2"/>
  <c r="BR130" i="2"/>
  <c r="BB130" i="2"/>
  <c r="BF130" i="2"/>
  <c r="CG130" i="2"/>
  <c r="CQ130" i="2"/>
  <c r="CN130" i="2"/>
  <c r="CI146" i="2"/>
  <c r="CO146" i="2"/>
  <c r="CJ146" i="2"/>
  <c r="CA146" i="2"/>
  <c r="BY146" i="2"/>
  <c r="CB146" i="2"/>
  <c r="BK146" i="2"/>
  <c r="BC146" i="2"/>
  <c r="CR146" i="2"/>
  <c r="BP146" i="2"/>
  <c r="AW146" i="2"/>
  <c r="CS146" i="2"/>
  <c r="CC146" i="2"/>
  <c r="BL146" i="2"/>
  <c r="BG146" i="2"/>
  <c r="BR146" i="2"/>
  <c r="AY155" i="2"/>
  <c r="AZ155" i="2"/>
  <c r="AY188" i="2"/>
  <c r="CK188" i="2"/>
  <c r="BG194" i="2"/>
  <c r="CH194" i="2"/>
  <c r="CD194" i="2"/>
  <c r="CO194" i="2"/>
  <c r="BY194" i="2"/>
  <c r="CF194" i="2"/>
  <c r="BT194" i="2"/>
  <c r="CF236" i="2"/>
  <c r="CM236" i="2"/>
  <c r="CO236" i="2"/>
  <c r="BX236" i="2"/>
  <c r="CE236" i="2"/>
  <c r="CD236" i="2"/>
  <c r="CH236" i="2"/>
  <c r="BY236" i="2"/>
  <c r="BT236" i="2"/>
  <c r="CA236" i="2"/>
  <c r="BV236" i="2"/>
  <c r="BR236" i="2"/>
  <c r="BP236" i="2"/>
  <c r="BW236" i="2"/>
  <c r="BN236" i="2"/>
  <c r="BH236" i="2"/>
  <c r="BO236" i="2"/>
  <c r="W236" i="2" s="1"/>
  <c r="BJ236" i="2"/>
  <c r="BB236" i="2"/>
  <c r="BK236" i="2"/>
  <c r="CC236" i="2"/>
  <c r="AY242" i="2"/>
  <c r="BB242" i="2"/>
  <c r="BV242" i="2"/>
  <c r="BZ242" i="2"/>
  <c r="BN242" i="2"/>
  <c r="AW242" i="2"/>
  <c r="BQ242" i="2"/>
  <c r="BU242" i="2"/>
  <c r="BA242" i="2"/>
  <c r="CR242" i="2"/>
  <c r="BK242" i="2"/>
  <c r="BO242" i="2"/>
  <c r="CD242" i="2"/>
  <c r="CN242" i="2"/>
  <c r="BF242" i="2"/>
  <c r="BJ242" i="2"/>
  <c r="BI242" i="2"/>
  <c r="CJ242" i="2"/>
  <c r="AX242" i="2"/>
  <c r="BC242" i="2"/>
  <c r="CS242" i="2"/>
  <c r="CM242" i="2"/>
  <c r="CF242" i="2"/>
  <c r="CH242" i="2"/>
  <c r="BR242" i="2"/>
  <c r="BT242" i="2"/>
  <c r="CQ242" i="2"/>
  <c r="AZ338" i="2"/>
  <c r="BX338" i="2"/>
  <c r="CP338" i="2"/>
  <c r="AX338" i="2"/>
  <c r="BT338" i="2"/>
  <c r="CQ338" i="2"/>
  <c r="BZ338" i="2"/>
  <c r="BR338" i="2"/>
  <c r="BP338" i="2"/>
  <c r="CM338" i="2"/>
  <c r="BJ338" i="2"/>
  <c r="BQ338" i="2"/>
  <c r="BH338" i="2"/>
  <c r="CE338" i="2"/>
  <c r="CK338" i="2"/>
  <c r="CN338" i="2"/>
  <c r="BO338" i="2"/>
  <c r="CD338" i="2"/>
  <c r="BC338" i="2"/>
  <c r="BI26" i="2"/>
  <c r="AY179" i="2"/>
  <c r="AY66" i="2"/>
  <c r="AZ66" i="2"/>
  <c r="CO128" i="2"/>
  <c r="BP128" i="2"/>
  <c r="CE128" i="2"/>
  <c r="BF128" i="2"/>
  <c r="AY128" i="2"/>
  <c r="AZ128" i="2"/>
  <c r="CG128" i="2"/>
  <c r="BH128" i="2"/>
  <c r="BO128" i="2"/>
  <c r="BS128" i="2"/>
  <c r="BY128" i="2"/>
  <c r="AW128" i="2"/>
  <c r="CP128" i="2"/>
  <c r="BI128" i="2"/>
  <c r="CF128" i="2"/>
  <c r="CL128" i="2"/>
  <c r="AZ290" i="2"/>
  <c r="AY290" i="2"/>
  <c r="BM290" i="2"/>
  <c r="CJ290" i="2"/>
  <c r="BJ290" i="2"/>
  <c r="BI290" i="2"/>
  <c r="CF290" i="2"/>
  <c r="CL290" i="2"/>
  <c r="CH290" i="2"/>
  <c r="BC290" i="2"/>
  <c r="CB290" i="2"/>
  <c r="CD290" i="2"/>
  <c r="BR290" i="2"/>
  <c r="AX290" i="2"/>
  <c r="BX290" i="2"/>
  <c r="BV290" i="2"/>
  <c r="CS290" i="2"/>
  <c r="BT290" i="2"/>
  <c r="CM290" i="2"/>
  <c r="BN290" i="2"/>
  <c r="CA290" i="2"/>
  <c r="CO290" i="2"/>
  <c r="BP290" i="2"/>
  <c r="CE290" i="2"/>
  <c r="BF290" i="2"/>
  <c r="CC290" i="2"/>
  <c r="BB290" i="2"/>
  <c r="BG290" i="2"/>
  <c r="BZ290" i="2"/>
  <c r="CN67" i="2"/>
  <c r="BA46" i="2"/>
  <c r="CS46" i="2"/>
  <c r="CF46" i="2"/>
  <c r="CK46" i="2"/>
  <c r="AW46" i="2"/>
  <c r="BM46" i="2"/>
  <c r="BL46" i="2"/>
  <c r="AZ46" i="2"/>
  <c r="BC46" i="2"/>
  <c r="BJ46" i="2"/>
  <c r="CK124" i="2"/>
  <c r="BL124" i="2"/>
  <c r="CA124" i="2"/>
  <c r="CE124" i="2"/>
  <c r="CG124" i="2"/>
  <c r="BH124" i="2"/>
  <c r="BS124" i="2"/>
  <c r="BO124" i="2"/>
  <c r="CC124" i="2"/>
  <c r="BB124" i="2"/>
  <c r="BK124" i="2"/>
  <c r="BU124" i="2"/>
  <c r="CR124" i="2"/>
  <c r="BV124" i="2"/>
  <c r="CD124" i="2"/>
  <c r="BQ124" i="2"/>
  <c r="CN124" i="2"/>
  <c r="BF124" i="2"/>
  <c r="CS124" i="2"/>
  <c r="BT124" i="2"/>
  <c r="CQ124" i="2"/>
  <c r="BR124" i="2"/>
  <c r="BG124" i="2"/>
  <c r="AZ13" i="2"/>
  <c r="AY67" i="2"/>
  <c r="CQ67" i="2"/>
  <c r="CK67" i="2"/>
  <c r="CI67" i="2"/>
  <c r="CP67" i="2"/>
  <c r="CR67" i="2"/>
  <c r="CC67" i="2"/>
  <c r="CE67" i="2"/>
  <c r="CL67" i="2"/>
  <c r="CJ67" i="2"/>
  <c r="BU67" i="2"/>
  <c r="BS67" i="2"/>
  <c r="BZ67" i="2"/>
  <c r="BL67" i="2"/>
  <c r="BY67" i="2"/>
  <c r="BO67" i="2"/>
  <c r="BV67" i="2"/>
  <c r="BB67" i="2"/>
  <c r="BQ67" i="2"/>
  <c r="BP67" i="2"/>
  <c r="CS172" i="2"/>
  <c r="CG172" i="2"/>
  <c r="AY245" i="2"/>
  <c r="AZ245" i="2"/>
  <c r="AW67" i="2"/>
  <c r="AZ56" i="2"/>
  <c r="AZ139" i="2"/>
  <c r="AY332" i="2"/>
  <c r="BF67" i="2"/>
  <c r="AZ137" i="2"/>
  <c r="BC156" i="2"/>
  <c r="CB156" i="2"/>
  <c r="BW156" i="2"/>
  <c r="CM156" i="2"/>
  <c r="AY156" i="2"/>
  <c r="CS156" i="2"/>
  <c r="BT156" i="2"/>
  <c r="CQ156" i="2"/>
  <c r="CK156" i="2"/>
  <c r="BL156" i="2"/>
  <c r="CA156" i="2"/>
  <c r="CP156" i="2"/>
  <c r="CL156" i="2"/>
  <c r="CG156" i="2"/>
  <c r="BH156" i="2"/>
  <c r="BS156" i="2"/>
  <c r="CH156" i="2"/>
  <c r="BF156" i="2"/>
  <c r="BM156" i="2"/>
  <c r="CJ156" i="2"/>
  <c r="BV156" i="2"/>
  <c r="BZ70" i="2"/>
  <c r="BI67" i="2"/>
  <c r="BR67" i="2"/>
  <c r="AY76" i="2"/>
  <c r="AZ76" i="2"/>
  <c r="CI39" i="7"/>
  <c r="CI29" i="7"/>
  <c r="CI41" i="7"/>
  <c r="CI22" i="7"/>
  <c r="CI119" i="7"/>
  <c r="CI30" i="7"/>
  <c r="CI20" i="7"/>
  <c r="CI36" i="7"/>
  <c r="CI25" i="7"/>
  <c r="CI32" i="7"/>
  <c r="CI33" i="7"/>
  <c r="CI27" i="7"/>
  <c r="W239" i="2"/>
  <c r="W135" i="2"/>
  <c r="CI28" i="7"/>
  <c r="CI37" i="7"/>
  <c r="DW46" i="7"/>
  <c r="DW128" i="7" s="1"/>
  <c r="CI24" i="7"/>
  <c r="CI21" i="7"/>
  <c r="CI23" i="7"/>
  <c r="W173" i="2"/>
  <c r="V259" i="2"/>
  <c r="BV20" i="7"/>
  <c r="BE33" i="7"/>
  <c r="CD33" i="7"/>
  <c r="CD19" i="7"/>
  <c r="EE46" i="7"/>
  <c r="EE128" i="7" s="1"/>
  <c r="CQ36" i="7"/>
  <c r="CQ41" i="7"/>
  <c r="CQ22" i="7"/>
  <c r="CQ39" i="7"/>
  <c r="CQ19" i="7"/>
  <c r="CQ31" i="7"/>
  <c r="CQ32" i="7"/>
  <c r="CQ21" i="7"/>
  <c r="X24" i="7"/>
  <c r="BS30" i="7"/>
  <c r="BS22" i="7"/>
  <c r="BH21" i="7"/>
  <c r="BH19" i="7"/>
  <c r="BH32" i="7"/>
  <c r="BH33" i="7"/>
  <c r="BH119" i="7"/>
  <c r="BH41" i="7"/>
  <c r="BH120" i="7"/>
  <c r="BH23" i="7"/>
  <c r="BH26" i="7"/>
  <c r="BH24" i="7"/>
  <c r="BH36" i="7"/>
  <c r="BH22" i="7"/>
  <c r="BH37" i="7"/>
  <c r="BH30" i="7"/>
  <c r="BH39" i="7"/>
  <c r="BH121" i="7"/>
  <c r="BH20" i="7"/>
  <c r="CV46" i="7"/>
  <c r="CV128" i="7" s="1"/>
  <c r="BH25" i="7"/>
  <c r="BH27" i="7"/>
  <c r="BH29" i="7"/>
  <c r="AE22" i="7"/>
  <c r="BG119" i="7"/>
  <c r="BG23" i="7"/>
  <c r="BG41" i="7"/>
  <c r="BG39" i="7"/>
  <c r="BG19" i="7"/>
  <c r="P23" i="7"/>
  <c r="P19" i="7"/>
  <c r="P21" i="7"/>
  <c r="P39" i="7"/>
  <c r="P22" i="7"/>
  <c r="P117" i="7"/>
  <c r="P20" i="7"/>
  <c r="BS27" i="7"/>
  <c r="W201" i="2"/>
  <c r="W198" i="2"/>
  <c r="W29" i="2"/>
  <c r="W183" i="2"/>
  <c r="W186" i="2"/>
  <c r="W385" i="2"/>
  <c r="W216" i="2"/>
  <c r="W174" i="2"/>
  <c r="V174" i="2"/>
  <c r="W159" i="2"/>
  <c r="W388" i="2"/>
  <c r="AB23" i="7"/>
  <c r="AB21" i="7"/>
  <c r="AB19" i="7"/>
  <c r="AB121" i="7"/>
  <c r="AB22" i="7"/>
  <c r="AB39" i="7"/>
  <c r="AB20" i="7"/>
  <c r="AB24" i="7"/>
  <c r="W354" i="2"/>
  <c r="AH19" i="7"/>
  <c r="AH21" i="7"/>
  <c r="AH20" i="7"/>
  <c r="AH23" i="7"/>
  <c r="AH22" i="7"/>
  <c r="AH121" i="7"/>
  <c r="AH39" i="7"/>
  <c r="V321" i="2"/>
  <c r="W81" i="2"/>
  <c r="W77" i="2"/>
  <c r="BW38" i="7" l="1"/>
  <c r="DK46" i="7"/>
  <c r="DK128" i="7" s="1"/>
  <c r="AZ20" i="7"/>
  <c r="AZ121" i="7"/>
  <c r="AZ23" i="7"/>
  <c r="AZ119" i="7"/>
  <c r="AZ19" i="7"/>
  <c r="AZ21" i="7"/>
  <c r="AZ22" i="7"/>
  <c r="AZ39" i="7"/>
  <c r="BA20" i="7"/>
  <c r="BA121" i="7"/>
  <c r="BA39" i="7"/>
  <c r="BA118" i="7"/>
  <c r="BA23" i="7"/>
  <c r="BA19" i="7"/>
  <c r="BA21" i="7"/>
  <c r="BA22" i="7"/>
  <c r="CH117" i="7"/>
  <c r="CH27" i="7"/>
  <c r="CH20" i="7"/>
  <c r="CH119" i="7"/>
  <c r="CH23" i="7"/>
  <c r="CH36" i="7"/>
  <c r="CH29" i="7"/>
  <c r="DV46" i="7"/>
  <c r="DV128" i="7" s="1"/>
  <c r="CH39" i="7"/>
  <c r="CH26" i="7"/>
  <c r="CH25" i="7"/>
  <c r="CH21" i="7"/>
  <c r="CH24" i="7"/>
  <c r="CH41" i="7"/>
  <c r="CH19" i="7"/>
  <c r="CH22" i="7"/>
  <c r="CH37" i="7"/>
  <c r="CH33" i="7"/>
  <c r="CH30" i="7"/>
  <c r="W21" i="7"/>
  <c r="W22" i="7"/>
  <c r="AT22" i="7"/>
  <c r="AT19" i="7"/>
  <c r="AT39" i="7"/>
  <c r="AT20" i="7"/>
  <c r="AT23" i="7"/>
  <c r="AT21" i="7"/>
  <c r="AT121" i="7"/>
  <c r="BJ33" i="7"/>
  <c r="BJ78" i="7" s="1"/>
  <c r="BJ79" i="7" s="1"/>
  <c r="BJ19" i="7"/>
  <c r="BJ20" i="7"/>
  <c r="BJ24" i="7"/>
  <c r="BJ30" i="7"/>
  <c r="BJ27" i="7"/>
  <c r="BJ41" i="7"/>
  <c r="BJ26" i="7"/>
  <c r="BJ39" i="7"/>
  <c r="BJ37" i="7"/>
  <c r="BJ21" i="7"/>
  <c r="BJ23" i="7"/>
  <c r="BJ121" i="7"/>
  <c r="CX46" i="7"/>
  <c r="CX128" i="7" s="1"/>
  <c r="BJ119" i="7"/>
  <c r="BJ25" i="7"/>
  <c r="BJ29" i="7"/>
  <c r="BJ22" i="7"/>
  <c r="BJ32" i="7"/>
  <c r="BJ36" i="7"/>
  <c r="AU22" i="7"/>
  <c r="AU20" i="7"/>
  <c r="AU19" i="7"/>
  <c r="AU21" i="7"/>
  <c r="AU39" i="7"/>
  <c r="AU23" i="7"/>
  <c r="AB117" i="7"/>
  <c r="BG40" i="7"/>
  <c r="BG42" i="7" s="1"/>
  <c r="AE21" i="7"/>
  <c r="BH28" i="7"/>
  <c r="X21" i="7"/>
  <c r="AU38" i="7"/>
  <c r="CI117" i="7"/>
  <c r="CI35" i="7"/>
  <c r="EN112" i="7"/>
  <c r="EM83" i="7"/>
  <c r="GF87" i="7"/>
  <c r="GI28" i="7"/>
  <c r="GA28" i="7"/>
  <c r="GF34" i="7"/>
  <c r="GH85" i="7"/>
  <c r="FY85" i="7"/>
  <c r="GX102" i="7"/>
  <c r="GR102" i="7"/>
  <c r="GG28" i="7"/>
  <c r="GJ28" i="7"/>
  <c r="CW41" i="67"/>
  <c r="DI41" i="67"/>
  <c r="BU36" i="67" s="1"/>
  <c r="DU41" i="67"/>
  <c r="CS41" i="67"/>
  <c r="DE41" i="67"/>
  <c r="DQ41" i="67"/>
  <c r="EC41" i="67"/>
  <c r="CO35" i="67" s="1"/>
  <c r="DA41" i="67"/>
  <c r="DA46" i="67" s="1"/>
  <c r="DA128" i="67" s="1"/>
  <c r="DM41" i="67"/>
  <c r="DM46" i="67" s="1"/>
  <c r="DM128" i="67" s="1"/>
  <c r="DY41" i="67"/>
  <c r="CS43" i="67"/>
  <c r="DE43" i="67"/>
  <c r="DQ43" i="67"/>
  <c r="EC43" i="67"/>
  <c r="AZ118" i="67" s="1"/>
  <c r="DA43" i="67"/>
  <c r="DM43" i="67"/>
  <c r="DY43" i="67"/>
  <c r="ES89" i="67"/>
  <c r="EN92" i="68"/>
  <c r="EO113" i="68"/>
  <c r="GE119" i="68"/>
  <c r="FU120" i="68"/>
  <c r="AH117" i="7"/>
  <c r="BA117" i="7"/>
  <c r="AX117" i="7"/>
  <c r="BG117" i="7"/>
  <c r="AE120" i="7"/>
  <c r="X39" i="7"/>
  <c r="CQ28" i="7"/>
  <c r="GR87" i="7"/>
  <c r="EV112" i="7"/>
  <c r="EP83" i="7"/>
  <c r="BJ40" i="7"/>
  <c r="DI147" i="7"/>
  <c r="FG39" i="7"/>
  <c r="EY112" i="7"/>
  <c r="GU84" i="7"/>
  <c r="GE34" i="7"/>
  <c r="GQ85" i="7"/>
  <c r="GU85" i="7"/>
  <c r="GF102" i="7"/>
  <c r="GI102" i="7"/>
  <c r="EA43" i="7"/>
  <c r="FA92" i="67"/>
  <c r="BV117" i="68"/>
  <c r="EV113" i="68"/>
  <c r="FK117" i="68"/>
  <c r="GF119" i="68"/>
  <c r="AE39" i="7"/>
  <c r="CQ34" i="7"/>
  <c r="AU24" i="7"/>
  <c r="BJ117" i="7"/>
  <c r="V139" i="2"/>
  <c r="GN87" i="7"/>
  <c r="FB112" i="7"/>
  <c r="EY83" i="7"/>
  <c r="V201" i="2"/>
  <c r="V183" i="2"/>
  <c r="GS28" i="7"/>
  <c r="GU87" i="7"/>
  <c r="GD85" i="7"/>
  <c r="EI85" i="7" s="1"/>
  <c r="GP85" i="7"/>
  <c r="GE102" i="7"/>
  <c r="GI84" i="7"/>
  <c r="GS102" i="7"/>
  <c r="GE28" i="7"/>
  <c r="GJ84" i="7"/>
  <c r="V41" i="2"/>
  <c r="GS37" i="67"/>
  <c r="AH24" i="7"/>
  <c r="BA24" i="7"/>
  <c r="AX24" i="7"/>
  <c r="AE24" i="7"/>
  <c r="AT24" i="7"/>
  <c r="V56" i="2"/>
  <c r="GS87" i="7"/>
  <c r="ES112" i="7"/>
  <c r="FB83" i="7"/>
  <c r="X38" i="7"/>
  <c r="V44" i="2"/>
  <c r="GD84" i="7"/>
  <c r="GP84" i="7"/>
  <c r="GD28" i="7"/>
  <c r="EQ112" i="7"/>
  <c r="GX28" i="7"/>
  <c r="GJ85" i="7"/>
  <c r="GA85" i="7"/>
  <c r="GW102" i="7"/>
  <c r="GM102" i="7"/>
  <c r="FZ85" i="7"/>
  <c r="GL28" i="7"/>
  <c r="FA85" i="67"/>
  <c r="DP41" i="68"/>
  <c r="EB43" i="68"/>
  <c r="EV91" i="68"/>
  <c r="EX116" i="68"/>
  <c r="AZ24" i="7"/>
  <c r="AZ25" i="7" s="1"/>
  <c r="AZ26" i="7" s="1"/>
  <c r="AT117" i="7"/>
  <c r="CQ117" i="7"/>
  <c r="CH28" i="7"/>
  <c r="BJ34" i="7"/>
  <c r="CI34" i="7"/>
  <c r="GJ87" i="7"/>
  <c r="FC83" i="7"/>
  <c r="EF72" i="7"/>
  <c r="EF129" i="7" s="1"/>
  <c r="CH38" i="7"/>
  <c r="EC72" i="7"/>
  <c r="EC129" i="7" s="1"/>
  <c r="GH84" i="7"/>
  <c r="GH28" i="7"/>
  <c r="EI28" i="7" s="1"/>
  <c r="EW112" i="7"/>
  <c r="GB87" i="7"/>
  <c r="EO112" i="7"/>
  <c r="GM28" i="7"/>
  <c r="GC85" i="7"/>
  <c r="GE85" i="7"/>
  <c r="GB102" i="7"/>
  <c r="GT84" i="7"/>
  <c r="GB28" i="7"/>
  <c r="GL84" i="7"/>
  <c r="V80" i="2"/>
  <c r="AN23" i="67"/>
  <c r="AZ21" i="68"/>
  <c r="P23" i="68"/>
  <c r="CS41" i="68"/>
  <c r="DE41" i="68"/>
  <c r="DQ41" i="68"/>
  <c r="EC41" i="68"/>
  <c r="DA41" i="68"/>
  <c r="DM41" i="68"/>
  <c r="BY21" i="68" s="1"/>
  <c r="DY41" i="68"/>
  <c r="CK19" i="68" s="1"/>
  <c r="DY43" i="68"/>
  <c r="AV23" i="68" s="1"/>
  <c r="BH35" i="7"/>
  <c r="BS117" i="7"/>
  <c r="FY87" i="7"/>
  <c r="AH38" i="7"/>
  <c r="DX72" i="7"/>
  <c r="DX129" i="7" s="1"/>
  <c r="FY84" i="7"/>
  <c r="EM112" i="7"/>
  <c r="EX112" i="7"/>
  <c r="FY28" i="7"/>
  <c r="GW87" i="7"/>
  <c r="FD112" i="7"/>
  <c r="GS84" i="7"/>
  <c r="GN85" i="7"/>
  <c r="GS85" i="7"/>
  <c r="GT102" i="7"/>
  <c r="GC28" i="7"/>
  <c r="GA84" i="7"/>
  <c r="GI81" i="67"/>
  <c r="GG110" i="67"/>
  <c r="EO98" i="68"/>
  <c r="AE20" i="7"/>
  <c r="CQ40" i="7"/>
  <c r="CI38" i="7"/>
  <c r="V245" i="2"/>
  <c r="V258" i="2"/>
  <c r="GT87" i="7"/>
  <c r="V186" i="2"/>
  <c r="GP87" i="7"/>
  <c r="GH87" i="7"/>
  <c r="GD87" i="7"/>
  <c r="GO87" i="7"/>
  <c r="ET112" i="7"/>
  <c r="GG84" i="7"/>
  <c r="GL85" i="7"/>
  <c r="GO85" i="7"/>
  <c r="GN102" i="7"/>
  <c r="GK84" i="7"/>
  <c r="GB85" i="7"/>
  <c r="GT34" i="7"/>
  <c r="FC112" i="7"/>
  <c r="GL87" i="7"/>
  <c r="GQ84" i="67"/>
  <c r="GH110" i="67"/>
  <c r="GL29" i="68"/>
  <c r="EQ83" i="68"/>
  <c r="GF104" i="68"/>
  <c r="AB38" i="7"/>
  <c r="AZ117" i="7"/>
  <c r="BJ35" i="7"/>
  <c r="AE117" i="7"/>
  <c r="BS35" i="7"/>
  <c r="BA38" i="7"/>
  <c r="V292" i="2"/>
  <c r="GI87" i="7"/>
  <c r="V219" i="2"/>
  <c r="ED72" i="7"/>
  <c r="ED129" i="7" s="1"/>
  <c r="GW34" i="7"/>
  <c r="GN28" i="7"/>
  <c r="GT28" i="7"/>
  <c r="GQ87" i="7"/>
  <c r="GP28" i="7"/>
  <c r="GA87" i="7"/>
  <c r="EP112" i="7"/>
  <c r="GV84" i="7"/>
  <c r="GG85" i="7"/>
  <c r="GV85" i="7"/>
  <c r="GJ102" i="7"/>
  <c r="GU102" i="7"/>
  <c r="GX87" i="7"/>
  <c r="GV28" i="7"/>
  <c r="GR84" i="7"/>
  <c r="GB84" i="7"/>
  <c r="GM87" i="7"/>
  <c r="GT113" i="67"/>
  <c r="AZ38" i="7"/>
  <c r="BH40" i="7"/>
  <c r="BH42" i="7" s="1"/>
  <c r="AE121" i="7"/>
  <c r="BH117" i="7"/>
  <c r="AT38" i="7"/>
  <c r="AE38" i="7"/>
  <c r="FZ87" i="7"/>
  <c r="ES83" i="7"/>
  <c r="FZ34" i="7"/>
  <c r="GE84" i="7"/>
  <c r="GO84" i="7"/>
  <c r="GF84" i="7"/>
  <c r="GW85" i="7"/>
  <c r="GA102" i="7"/>
  <c r="GD102" i="7"/>
  <c r="GV102" i="7"/>
  <c r="GW28" i="7"/>
  <c r="V64" i="2"/>
  <c r="V131" i="2"/>
  <c r="BW117" i="7"/>
  <c r="P38" i="7"/>
  <c r="AE19" i="7"/>
  <c r="X22" i="7"/>
  <c r="GK87" i="7"/>
  <c r="EV83" i="7"/>
  <c r="EZ112" i="7"/>
  <c r="FA83" i="7"/>
  <c r="BH38" i="7"/>
  <c r="GA34" i="7"/>
  <c r="GK28" i="7"/>
  <c r="GU28" i="7"/>
  <c r="GE87" i="7"/>
  <c r="GN84" i="7"/>
  <c r="GX85" i="7"/>
  <c r="GK85" i="7"/>
  <c r="GP102" i="7"/>
  <c r="FZ102" i="7"/>
  <c r="GX84" i="7"/>
  <c r="GG102" i="7"/>
  <c r="GE29" i="67"/>
  <c r="GT116" i="67"/>
  <c r="BQ30" i="68"/>
  <c r="W38" i="7"/>
  <c r="FA112" i="7"/>
  <c r="EZ83" i="7"/>
  <c r="GC87" i="7"/>
  <c r="EI87" i="7" s="1"/>
  <c r="GC84" i="7"/>
  <c r="GJ34" i="7"/>
  <c r="GM85" i="7"/>
  <c r="GF85" i="7"/>
  <c r="GK102" i="7"/>
  <c r="FY102" i="7"/>
  <c r="GC102" i="7"/>
  <c r="GR28" i="7"/>
  <c r="BM19" i="68"/>
  <c r="CY41" i="68"/>
  <c r="DK41" i="68"/>
  <c r="DW41" i="68"/>
  <c r="CI30" i="68" s="1"/>
  <c r="CU41" i="68"/>
  <c r="DG41" i="68"/>
  <c r="DS41" i="68"/>
  <c r="EE41" i="68"/>
  <c r="DC41" i="68"/>
  <c r="BO33" i="68" s="1"/>
  <c r="DO41" i="68"/>
  <c r="EA41" i="68"/>
  <c r="CU43" i="68"/>
  <c r="DG43" i="68"/>
  <c r="DS43" i="68"/>
  <c r="EE43" i="68"/>
  <c r="DC43" i="68"/>
  <c r="Z22" i="68" s="1"/>
  <c r="DO43" i="68"/>
  <c r="P23" i="67"/>
  <c r="GW89" i="67"/>
  <c r="Y23" i="67"/>
  <c r="EV96" i="67"/>
  <c r="FB113" i="67"/>
  <c r="GK19" i="68"/>
  <c r="EU24" i="68"/>
  <c r="EY28" i="68"/>
  <c r="FY87" i="68"/>
  <c r="EZ116" i="68"/>
  <c r="FZ92" i="67"/>
  <c r="FC113" i="67"/>
  <c r="GW19" i="68"/>
  <c r="FC28" i="68"/>
  <c r="GH87" i="68"/>
  <c r="DL43" i="67"/>
  <c r="EN108" i="67"/>
  <c r="FB27" i="68"/>
  <c r="CV41" i="68"/>
  <c r="BH26" i="68" s="1"/>
  <c r="GQ22" i="67"/>
  <c r="FZ32" i="67"/>
  <c r="EZ108" i="67"/>
  <c r="GG27" i="68"/>
  <c r="EM84" i="68"/>
  <c r="ER85" i="68"/>
  <c r="GD90" i="68"/>
  <c r="GL107" i="68"/>
  <c r="GE110" i="68"/>
  <c r="DB41" i="67"/>
  <c r="DN41" i="67"/>
  <c r="DZ41" i="67"/>
  <c r="CL22" i="67" s="1"/>
  <c r="ER80" i="67"/>
  <c r="FB108" i="67"/>
  <c r="EO83" i="68"/>
  <c r="EN84" i="68"/>
  <c r="ES85" i="68"/>
  <c r="GR107" i="68"/>
  <c r="EN108" i="68"/>
  <c r="GF110" i="68"/>
  <c r="GF80" i="67"/>
  <c r="EW87" i="67"/>
  <c r="BO34" i="68"/>
  <c r="R19" i="68"/>
  <c r="AP38" i="68"/>
  <c r="EA43" i="68"/>
  <c r="FZ82" i="68"/>
  <c r="EP83" i="68"/>
  <c r="EW84" i="68"/>
  <c r="GS107" i="68"/>
  <c r="EP108" i="68"/>
  <c r="GG110" i="68"/>
  <c r="ES115" i="68"/>
  <c r="FF38" i="67"/>
  <c r="AA19" i="68"/>
  <c r="CZ41" i="68"/>
  <c r="BL36" i="68" s="1"/>
  <c r="DT41" i="68"/>
  <c r="CF25" i="68" s="1"/>
  <c r="EF41" i="68"/>
  <c r="CV43" i="68"/>
  <c r="S39" i="68" s="1"/>
  <c r="DH43" i="68"/>
  <c r="AE23" i="68" s="1"/>
  <c r="DT43" i="68"/>
  <c r="EF43" i="68"/>
  <c r="BC39" i="68" s="1"/>
  <c r="DD43" i="68"/>
  <c r="AA22" i="68" s="1"/>
  <c r="DP43" i="68"/>
  <c r="AM23" i="68" s="1"/>
  <c r="CZ43" i="68"/>
  <c r="DL43" i="68"/>
  <c r="GH82" i="68"/>
  <c r="EZ84" i="68"/>
  <c r="EZ89" i="68"/>
  <c r="EO94" i="68"/>
  <c r="EM102" i="68"/>
  <c r="GV107" i="68"/>
  <c r="ER108" i="68"/>
  <c r="GI110" i="68"/>
  <c r="FD115" i="68"/>
  <c r="EN116" i="68"/>
  <c r="CH34" i="7"/>
  <c r="EO94" i="67"/>
  <c r="EQ21" i="68"/>
  <c r="EX30" i="68"/>
  <c r="GI82" i="68"/>
  <c r="EP94" i="68"/>
  <c r="EV102" i="68"/>
  <c r="FA108" i="68"/>
  <c r="GR110" i="68"/>
  <c r="FY115" i="68"/>
  <c r="EP116" i="68"/>
  <c r="DB43" i="68"/>
  <c r="ER94" i="68"/>
  <c r="EN98" i="68"/>
  <c r="FB108" i="68"/>
  <c r="GT110" i="68"/>
  <c r="GW115" i="68"/>
  <c r="EQ116" i="68"/>
  <c r="CH40" i="7"/>
  <c r="EP93" i="68"/>
  <c r="ES94" i="68"/>
  <c r="FD108" i="68"/>
  <c r="EM113" i="68"/>
  <c r="GX115" i="68"/>
  <c r="ER116" i="68"/>
  <c r="GD119" i="68"/>
  <c r="BC22" i="68"/>
  <c r="CF37" i="68"/>
  <c r="GR116" i="68"/>
  <c r="GJ28" i="67"/>
  <c r="EM35" i="67"/>
  <c r="GW99" i="67"/>
  <c r="GI108" i="67"/>
  <c r="GV112" i="67"/>
  <c r="FB116" i="67"/>
  <c r="EO26" i="68"/>
  <c r="EQ93" i="68"/>
  <c r="GS116" i="68"/>
  <c r="EZ35" i="67"/>
  <c r="GT116" i="68"/>
  <c r="FD35" i="67"/>
  <c r="BY40" i="67"/>
  <c r="GK82" i="67"/>
  <c r="EN102" i="67"/>
  <c r="EQ106" i="67"/>
  <c r="EZ21" i="68"/>
  <c r="X23" i="68"/>
  <c r="GF25" i="68"/>
  <c r="CR28" i="68"/>
  <c r="GI34" i="68"/>
  <c r="GH112" i="68"/>
  <c r="EZ24" i="67"/>
  <c r="EN90" i="67"/>
  <c r="EN98" i="67"/>
  <c r="EQ102" i="67"/>
  <c r="ER106" i="67"/>
  <c r="GE21" i="68"/>
  <c r="GT34" i="68"/>
  <c r="FU38" i="68"/>
  <c r="DD41" i="68"/>
  <c r="BP25" i="68" s="1"/>
  <c r="EB41" i="68"/>
  <c r="CN25" i="68" s="1"/>
  <c r="DL41" i="68"/>
  <c r="BX23" i="68" s="1"/>
  <c r="DX41" i="68"/>
  <c r="CJ19" i="68" s="1"/>
  <c r="DX43" i="68"/>
  <c r="AU19" i="68" s="1"/>
  <c r="GK83" i="68"/>
  <c r="EY84" i="68"/>
  <c r="EU85" i="68"/>
  <c r="EZ91" i="68"/>
  <c r="EP113" i="68"/>
  <c r="GO117" i="68"/>
  <c r="EY90" i="67"/>
  <c r="GK102" i="67"/>
  <c r="FD106" i="67"/>
  <c r="GN33" i="68"/>
  <c r="GN38" i="68"/>
  <c r="GQ109" i="68"/>
  <c r="CX44" i="68"/>
  <c r="FE38" i="67"/>
  <c r="FE39" i="67"/>
  <c r="GJ81" i="67"/>
  <c r="GL85" i="67"/>
  <c r="FZ89" i="67"/>
  <c r="EQ101" i="67"/>
  <c r="GW22" i="68"/>
  <c r="FY37" i="68"/>
  <c r="HN38" i="68"/>
  <c r="GB97" i="68"/>
  <c r="EW113" i="68"/>
  <c r="BM21" i="67"/>
  <c r="CX41" i="67"/>
  <c r="DJ41" i="67"/>
  <c r="DN43" i="67"/>
  <c r="DZ43" i="67"/>
  <c r="CX43" i="67"/>
  <c r="U20" i="67" s="1"/>
  <c r="GE119" i="67"/>
  <c r="FZ120" i="67"/>
  <c r="EX23" i="68"/>
  <c r="CF35" i="68"/>
  <c r="EO80" i="68"/>
  <c r="EW89" i="68"/>
  <c r="GM105" i="68"/>
  <c r="FB113" i="68"/>
  <c r="GF88" i="67"/>
  <c r="GH119" i="67"/>
  <c r="GE120" i="67"/>
  <c r="GJ23" i="68"/>
  <c r="FY31" i="68"/>
  <c r="EQ32" i="68"/>
  <c r="EP80" i="68"/>
  <c r="FC113" i="68"/>
  <c r="GV119" i="67"/>
  <c r="GX120" i="67"/>
  <c r="AQ22" i="68"/>
  <c r="EP28" i="68"/>
  <c r="EP29" i="68"/>
  <c r="GF30" i="68"/>
  <c r="GJ31" i="68"/>
  <c r="GR104" i="68"/>
  <c r="GU110" i="68"/>
  <c r="CW43" i="67"/>
  <c r="DI43" i="67"/>
  <c r="AF21" i="67" s="1"/>
  <c r="EV28" i="68"/>
  <c r="ER29" i="68"/>
  <c r="GV30" i="68"/>
  <c r="GL31" i="68"/>
  <c r="EM94" i="68"/>
  <c r="GW104" i="68"/>
  <c r="GV110" i="68"/>
  <c r="GH116" i="68"/>
  <c r="GL29" i="67"/>
  <c r="BG19" i="68"/>
  <c r="CM26" i="68"/>
  <c r="AD23" i="68"/>
  <c r="BB39" i="68"/>
  <c r="Z20" i="68"/>
  <c r="AL20" i="68"/>
  <c r="AX23" i="68"/>
  <c r="CY43" i="68"/>
  <c r="V20" i="68" s="1"/>
  <c r="DW43" i="68"/>
  <c r="AT22" i="68" s="1"/>
  <c r="EN94" i="68"/>
  <c r="GP116" i="68"/>
  <c r="BW19" i="68"/>
  <c r="BW33" i="68"/>
  <c r="BS34" i="68"/>
  <c r="BS35" i="68"/>
  <c r="BS37" i="68"/>
  <c r="CA33" i="68"/>
  <c r="CA21" i="68"/>
  <c r="CA36" i="68"/>
  <c r="CA26" i="68"/>
  <c r="AX20" i="68"/>
  <c r="BS26" i="68"/>
  <c r="DY46" i="67"/>
  <c r="DY128" i="67" s="1"/>
  <c r="CK20" i="67"/>
  <c r="HK38" i="67"/>
  <c r="HL38" i="67"/>
  <c r="EV93" i="67"/>
  <c r="EO102" i="67"/>
  <c r="ES108" i="67"/>
  <c r="GT110" i="67"/>
  <c r="GD119" i="67"/>
  <c r="BK19" i="68"/>
  <c r="CM19" i="68"/>
  <c r="GO19" i="68"/>
  <c r="AA20" i="68"/>
  <c r="ER21" i="68"/>
  <c r="AX22" i="68"/>
  <c r="AF23" i="68"/>
  <c r="EZ23" i="68"/>
  <c r="EQ24" i="68"/>
  <c r="BW26" i="68"/>
  <c r="GM26" i="68"/>
  <c r="EV27" i="68"/>
  <c r="EQ28" i="68"/>
  <c r="GN29" i="68"/>
  <c r="EY30" i="68"/>
  <c r="BP34" i="68"/>
  <c r="ES34" i="68"/>
  <c r="FD81" i="68"/>
  <c r="GK112" i="68"/>
  <c r="FV120" i="68"/>
  <c r="BJ25" i="67"/>
  <c r="DV41" i="67"/>
  <c r="CH25" i="67" s="1"/>
  <c r="DJ43" i="67"/>
  <c r="AG20" i="67" s="1"/>
  <c r="DV43" i="67"/>
  <c r="AS24" i="67" s="1"/>
  <c r="FA93" i="67"/>
  <c r="EP102" i="67"/>
  <c r="EN116" i="67"/>
  <c r="FO118" i="67"/>
  <c r="AX19" i="68"/>
  <c r="BL19" i="68"/>
  <c r="CQ19" i="68"/>
  <c r="GS19" i="68"/>
  <c r="AD20" i="68"/>
  <c r="EY21" i="68"/>
  <c r="AY22" i="68"/>
  <c r="AL23" i="68"/>
  <c r="GH23" i="68"/>
  <c r="ER24" i="68"/>
  <c r="BX25" i="68"/>
  <c r="BY26" i="68"/>
  <c r="EZ27" i="68"/>
  <c r="ES28" i="68"/>
  <c r="GT29" i="68"/>
  <c r="GE30" i="68"/>
  <c r="EW34" i="68"/>
  <c r="GA81" i="68"/>
  <c r="FB89" i="68"/>
  <c r="GS112" i="68"/>
  <c r="FW120" i="68"/>
  <c r="GT33" i="67"/>
  <c r="GX93" i="67"/>
  <c r="GF115" i="67"/>
  <c r="FT118" i="67"/>
  <c r="FC34" i="68"/>
  <c r="CH26" i="68"/>
  <c r="BR20" i="68"/>
  <c r="U38" i="68"/>
  <c r="AG23" i="68"/>
  <c r="Q22" i="68"/>
  <c r="AO23" i="68"/>
  <c r="BA22" i="68"/>
  <c r="DN43" i="68"/>
  <c r="DZ43" i="68"/>
  <c r="AW39" i="68" s="1"/>
  <c r="EO78" i="68"/>
  <c r="ES80" i="68"/>
  <c r="GQ81" i="68"/>
  <c r="GV82" i="68"/>
  <c r="ER83" i="68"/>
  <c r="FC84" i="68"/>
  <c r="EW85" i="68"/>
  <c r="GK87" i="68"/>
  <c r="FC89" i="68"/>
  <c r="FA91" i="68"/>
  <c r="FA94" i="68"/>
  <c r="ES96" i="68"/>
  <c r="GH97" i="68"/>
  <c r="EQ98" i="68"/>
  <c r="ER99" i="68"/>
  <c r="GT107" i="68"/>
  <c r="EM108" i="68"/>
  <c r="GH110" i="68"/>
  <c r="GT112" i="68"/>
  <c r="GD115" i="68"/>
  <c r="GG119" i="68"/>
  <c r="GE120" i="68"/>
  <c r="EP100" i="67"/>
  <c r="FY102" i="67"/>
  <c r="GG115" i="67"/>
  <c r="BP19" i="68"/>
  <c r="EP19" i="68"/>
  <c r="AP20" i="68"/>
  <c r="FA21" i="68"/>
  <c r="BP22" i="68"/>
  <c r="AN23" i="68"/>
  <c r="GN23" i="68"/>
  <c r="CJ25" i="68"/>
  <c r="CF26" i="68"/>
  <c r="FD27" i="68"/>
  <c r="EW28" i="68"/>
  <c r="GI30" i="68"/>
  <c r="BK33" i="68"/>
  <c r="FD34" i="68"/>
  <c r="GJ38" i="68"/>
  <c r="ES78" i="68"/>
  <c r="GC79" i="68"/>
  <c r="FB80" i="68"/>
  <c r="ES83" i="68"/>
  <c r="EZ85" i="68"/>
  <c r="GL87" i="68"/>
  <c r="FZ88" i="68"/>
  <c r="GB89" i="68"/>
  <c r="FD94" i="68"/>
  <c r="EY96" i="68"/>
  <c r="GK97" i="68"/>
  <c r="EX98" i="68"/>
  <c r="EX100" i="68"/>
  <c r="GU107" i="68"/>
  <c r="EO112" i="68"/>
  <c r="GW112" i="68"/>
  <c r="GE115" i="68"/>
  <c r="GP119" i="68"/>
  <c r="GF120" i="68"/>
  <c r="AB23" i="67"/>
  <c r="DU43" i="67"/>
  <c r="EY82" i="67"/>
  <c r="FA100" i="67"/>
  <c r="GT108" i="67"/>
  <c r="EO113" i="67"/>
  <c r="GK115" i="67"/>
  <c r="HH119" i="67"/>
  <c r="GG120" i="67"/>
  <c r="BQ19" i="68"/>
  <c r="EQ19" i="68"/>
  <c r="FB21" i="68"/>
  <c r="R22" i="68"/>
  <c r="GF27" i="68"/>
  <c r="BK28" i="68"/>
  <c r="EX28" i="68"/>
  <c r="GO30" i="68"/>
  <c r="GB31" i="68"/>
  <c r="GH34" i="68"/>
  <c r="EQ35" i="68"/>
  <c r="DH41" i="68"/>
  <c r="BT25" i="68" s="1"/>
  <c r="FY78" i="68"/>
  <c r="FD80" i="68"/>
  <c r="EM81" i="68"/>
  <c r="FB83" i="68"/>
  <c r="FC85" i="68"/>
  <c r="EM86" i="68"/>
  <c r="GO87" i="68"/>
  <c r="GF88" i="68"/>
  <c r="GB94" i="68"/>
  <c r="FA98" i="68"/>
  <c r="GQ99" i="68"/>
  <c r="EZ100" i="68"/>
  <c r="EM101" i="68"/>
  <c r="ET103" i="68"/>
  <c r="EN105" i="68"/>
  <c r="EP112" i="68"/>
  <c r="GF115" i="68"/>
  <c r="GG120" i="68"/>
  <c r="CK24" i="67"/>
  <c r="GO32" i="67"/>
  <c r="GT37" i="67"/>
  <c r="ER89" i="67"/>
  <c r="EM96" i="67"/>
  <c r="ES99" i="67"/>
  <c r="GC100" i="67"/>
  <c r="GI106" i="67"/>
  <c r="GT112" i="67"/>
  <c r="EZ113" i="67"/>
  <c r="GJ120" i="67"/>
  <c r="BS19" i="68"/>
  <c r="ES19" i="68"/>
  <c r="BW22" i="68"/>
  <c r="BL28" i="68"/>
  <c r="ES35" i="68"/>
  <c r="DV44" i="68"/>
  <c r="CR35" i="68"/>
  <c r="BE34" i="68"/>
  <c r="BQ34" i="68"/>
  <c r="CC26" i="68"/>
  <c r="BM26" i="68"/>
  <c r="BY35" i="68"/>
  <c r="CW41" i="68"/>
  <c r="BI36" i="68" s="1"/>
  <c r="DI41" i="68"/>
  <c r="BU33" i="68" s="1"/>
  <c r="DU41" i="68"/>
  <c r="CG39" i="68" s="1"/>
  <c r="FY80" i="68"/>
  <c r="EN81" i="68"/>
  <c r="FC83" i="68"/>
  <c r="GM85" i="68"/>
  <c r="EN86" i="68"/>
  <c r="GW87" i="68"/>
  <c r="GG88" i="68"/>
  <c r="EM89" i="68"/>
  <c r="GC94" i="68"/>
  <c r="GV99" i="68"/>
  <c r="FA100" i="68"/>
  <c r="EO101" i="68"/>
  <c r="EO105" i="68"/>
  <c r="EQ108" i="68"/>
  <c r="GS110" i="68"/>
  <c r="EQ112" i="68"/>
  <c r="EQ113" i="68"/>
  <c r="GG115" i="68"/>
  <c r="GF116" i="68"/>
  <c r="HA117" i="68"/>
  <c r="FO118" i="68"/>
  <c r="HE119" i="68"/>
  <c r="FE120" i="68"/>
  <c r="GH120" i="68"/>
  <c r="FJ121" i="68"/>
  <c r="AR24" i="67"/>
  <c r="FD19" i="68"/>
  <c r="AH20" i="68"/>
  <c r="BB20" i="68"/>
  <c r="CN22" i="68"/>
  <c r="GH27" i="68"/>
  <c r="CB28" i="68"/>
  <c r="BT37" i="68"/>
  <c r="FG40" i="68"/>
  <c r="HP38" i="68"/>
  <c r="GG80" i="68"/>
  <c r="EO81" i="68"/>
  <c r="FD83" i="68"/>
  <c r="GR85" i="68"/>
  <c r="EO86" i="68"/>
  <c r="GJ88" i="68"/>
  <c r="EO89" i="68"/>
  <c r="GN94" i="68"/>
  <c r="GG100" i="68"/>
  <c r="ES101" i="68"/>
  <c r="GB103" i="68"/>
  <c r="EP105" i="68"/>
  <c r="ER112" i="68"/>
  <c r="GH115" i="68"/>
  <c r="GG116" i="68"/>
  <c r="HN117" i="68"/>
  <c r="FQ118" i="68"/>
  <c r="FH119" i="68"/>
  <c r="HF119" i="68"/>
  <c r="HG120" i="68"/>
  <c r="FK121" i="68"/>
  <c r="AR19" i="67"/>
  <c r="GJ31" i="67"/>
  <c r="FN38" i="67"/>
  <c r="EB43" i="67"/>
  <c r="AY38" i="67" s="1"/>
  <c r="FA79" i="67"/>
  <c r="GP82" i="67"/>
  <c r="EW96" i="67"/>
  <c r="FZ97" i="67"/>
  <c r="EY98" i="67"/>
  <c r="GW112" i="67"/>
  <c r="GY120" i="67"/>
  <c r="FI121" i="67"/>
  <c r="AD19" i="68"/>
  <c r="CA19" i="68"/>
  <c r="FY19" i="68"/>
  <c r="CC21" i="68"/>
  <c r="GQ21" i="68"/>
  <c r="CO22" i="68"/>
  <c r="BB23" i="68"/>
  <c r="GG25" i="68"/>
  <c r="CO26" i="68"/>
  <c r="GI27" i="68"/>
  <c r="CC28" i="68"/>
  <c r="FB29" i="68"/>
  <c r="GW31" i="68"/>
  <c r="GE32" i="68"/>
  <c r="CM34" i="68"/>
  <c r="FR39" i="68"/>
  <c r="GW80" i="68"/>
  <c r="EQ81" i="68"/>
  <c r="GU85" i="68"/>
  <c r="EQ86" i="68"/>
  <c r="GU88" i="68"/>
  <c r="EP89" i="68"/>
  <c r="GP94" i="68"/>
  <c r="GV100" i="68"/>
  <c r="EW101" i="68"/>
  <c r="GK103" i="68"/>
  <c r="EQ105" i="68"/>
  <c r="EW108" i="68"/>
  <c r="ES112" i="68"/>
  <c r="EN115" i="68"/>
  <c r="GI115" i="68"/>
  <c r="FR118" i="68"/>
  <c r="FI119" i="68"/>
  <c r="HG119" i="68"/>
  <c r="FH120" i="68"/>
  <c r="HH120" i="68"/>
  <c r="FU121" i="68"/>
  <c r="CH27" i="67"/>
  <c r="EM29" i="67"/>
  <c r="EY35" i="67"/>
  <c r="FU38" i="67"/>
  <c r="GH79" i="67"/>
  <c r="EV80" i="67"/>
  <c r="GS82" i="67"/>
  <c r="GH87" i="67"/>
  <c r="GJ88" i="67"/>
  <c r="GV89" i="67"/>
  <c r="EQ95" i="67"/>
  <c r="EZ96" i="67"/>
  <c r="GL97" i="67"/>
  <c r="GN113" i="67"/>
  <c r="HF120" i="67"/>
  <c r="HH121" i="67"/>
  <c r="AM19" i="68"/>
  <c r="CB19" i="68"/>
  <c r="GC19" i="68"/>
  <c r="GT21" i="68"/>
  <c r="AH22" i="68"/>
  <c r="CQ22" i="68"/>
  <c r="GJ25" i="68"/>
  <c r="BK26" i="68"/>
  <c r="CQ26" i="68"/>
  <c r="CN27" i="68"/>
  <c r="GX27" i="68"/>
  <c r="FZ29" i="68"/>
  <c r="GX31" i="68"/>
  <c r="GL33" i="68"/>
  <c r="CQ34" i="68"/>
  <c r="FT39" i="68"/>
  <c r="ER81" i="68"/>
  <c r="GM83" i="68"/>
  <c r="EU86" i="68"/>
  <c r="GX88" i="68"/>
  <c r="EQ89" i="68"/>
  <c r="GQ94" i="68"/>
  <c r="EY101" i="68"/>
  <c r="FC105" i="68"/>
  <c r="EQ107" i="68"/>
  <c r="EX108" i="68"/>
  <c r="FB110" i="68"/>
  <c r="EV112" i="68"/>
  <c r="EY113" i="68"/>
  <c r="EO115" i="68"/>
  <c r="GK115" i="68"/>
  <c r="GI116" i="68"/>
  <c r="GN118" i="68"/>
  <c r="FK119" i="68"/>
  <c r="FI120" i="68"/>
  <c r="FW121" i="68"/>
  <c r="FA20" i="67"/>
  <c r="EQ29" i="67"/>
  <c r="GJ38" i="67"/>
  <c r="FZ78" i="67"/>
  <c r="GI79" i="67"/>
  <c r="GT86" i="67"/>
  <c r="GI87" i="67"/>
  <c r="GO97" i="67"/>
  <c r="HG120" i="67"/>
  <c r="AP19" i="68"/>
  <c r="CC19" i="68"/>
  <c r="GD19" i="68"/>
  <c r="EO21" i="68"/>
  <c r="AI22" i="68"/>
  <c r="EV23" i="68"/>
  <c r="GV25" i="68"/>
  <c r="BO26" i="68"/>
  <c r="CR26" i="68"/>
  <c r="EM28" i="68"/>
  <c r="GJ29" i="68"/>
  <c r="AZ39" i="68"/>
  <c r="GI39" i="68"/>
  <c r="ES81" i="68"/>
  <c r="GN83" i="68"/>
  <c r="EO84" i="68"/>
  <c r="FA86" i="68"/>
  <c r="ES89" i="68"/>
  <c r="EN91" i="68"/>
  <c r="FA101" i="68"/>
  <c r="FD105" i="68"/>
  <c r="GL106" i="68"/>
  <c r="EZ107" i="68"/>
  <c r="EY108" i="68"/>
  <c r="GW110" i="68"/>
  <c r="FY112" i="68"/>
  <c r="EZ113" i="68"/>
  <c r="EP115" i="68"/>
  <c r="GT115" i="68"/>
  <c r="GJ116" i="68"/>
  <c r="FO119" i="68"/>
  <c r="FJ120" i="68"/>
  <c r="GG121" i="68"/>
  <c r="EG100" i="7"/>
  <c r="EG31" i="7"/>
  <c r="EI26" i="7"/>
  <c r="GC28" i="67"/>
  <c r="ER29" i="67"/>
  <c r="GC30" i="67"/>
  <c r="CH32" i="67"/>
  <c r="FC35" i="67"/>
  <c r="HB38" i="67"/>
  <c r="DW72" i="67"/>
  <c r="DW129" i="67" s="1"/>
  <c r="GG78" i="67"/>
  <c r="GL79" i="67"/>
  <c r="EO85" i="67"/>
  <c r="GV86" i="67"/>
  <c r="GO87" i="67"/>
  <c r="EO93" i="67"/>
  <c r="AY19" i="68"/>
  <c r="GG19" i="68"/>
  <c r="R20" i="68"/>
  <c r="EP21" i="68"/>
  <c r="GA22" i="68"/>
  <c r="EW23" i="68"/>
  <c r="BH25" i="68"/>
  <c r="GW25" i="68"/>
  <c r="EN27" i="68"/>
  <c r="EO28" i="68"/>
  <c r="CM29" i="68"/>
  <c r="GK29" i="68"/>
  <c r="CQ33" i="68"/>
  <c r="EP34" i="68"/>
  <c r="AL38" i="68"/>
  <c r="EV81" i="68"/>
  <c r="ER84" i="68"/>
  <c r="FC86" i="68"/>
  <c r="EP87" i="68"/>
  <c r="EV89" i="68"/>
  <c r="EO91" i="68"/>
  <c r="GJ105" i="68"/>
  <c r="GF107" i="68"/>
  <c r="EZ108" i="68"/>
  <c r="GM109" i="68"/>
  <c r="FZ110" i="68"/>
  <c r="GG112" i="68"/>
  <c r="FA113" i="68"/>
  <c r="GJ114" i="68"/>
  <c r="EQ115" i="68"/>
  <c r="GU115" i="68"/>
  <c r="EO116" i="68"/>
  <c r="GL116" i="68"/>
  <c r="FT119" i="68"/>
  <c r="FT120" i="68"/>
  <c r="HJ121" i="68"/>
  <c r="BW37" i="7"/>
  <c r="BW121" i="7"/>
  <c r="BV33" i="7"/>
  <c r="EG24" i="7"/>
  <c r="EG102" i="7"/>
  <c r="GQ24" i="67"/>
  <c r="GR24" i="67"/>
  <c r="HM118" i="67"/>
  <c r="GE118" i="67"/>
  <c r="GC118" i="67"/>
  <c r="GB118" i="67"/>
  <c r="HP118" i="67"/>
  <c r="HO118" i="67"/>
  <c r="HN118" i="67"/>
  <c r="HF118" i="67"/>
  <c r="HC118" i="67"/>
  <c r="GU118" i="67"/>
  <c r="GO118" i="67"/>
  <c r="GM118" i="67"/>
  <c r="BW40" i="7"/>
  <c r="BW22" i="7"/>
  <c r="BV26" i="7"/>
  <c r="BV19" i="7"/>
  <c r="GX34" i="67"/>
  <c r="GW34" i="67"/>
  <c r="GK34" i="67"/>
  <c r="GA94" i="67"/>
  <c r="FZ94" i="67"/>
  <c r="BW26" i="7"/>
  <c r="BW34" i="7"/>
  <c r="BV119" i="7"/>
  <c r="BV39" i="7"/>
  <c r="BV24" i="7"/>
  <c r="BW19" i="7"/>
  <c r="BW30" i="7"/>
  <c r="BV32" i="7"/>
  <c r="BV117" i="7"/>
  <c r="EG82" i="7"/>
  <c r="EG107" i="7"/>
  <c r="DJ46" i="7"/>
  <c r="DJ128" i="7" s="1"/>
  <c r="BN33" i="68"/>
  <c r="BN36" i="68"/>
  <c r="BN25" i="68"/>
  <c r="BZ19" i="68"/>
  <c r="BZ26" i="68"/>
  <c r="CL36" i="68"/>
  <c r="CL33" i="68"/>
  <c r="CL39" i="68"/>
  <c r="CL38" i="68"/>
  <c r="CL25" i="68"/>
  <c r="CL19" i="68"/>
  <c r="BJ33" i="68"/>
  <c r="BJ26" i="68"/>
  <c r="BF35" i="68"/>
  <c r="BF20" i="68"/>
  <c r="AS43" i="68"/>
  <c r="AS23" i="68"/>
  <c r="Q23" i="68"/>
  <c r="Q19" i="68"/>
  <c r="AC39" i="68"/>
  <c r="AC22" i="68"/>
  <c r="AC23" i="68"/>
  <c r="Y39" i="68"/>
  <c r="Y22" i="68"/>
  <c r="Y21" i="68"/>
  <c r="AK20" i="68"/>
  <c r="AK22" i="68"/>
  <c r="BW27" i="7"/>
  <c r="BW29" i="7"/>
  <c r="BV22" i="7"/>
  <c r="BV23" i="7"/>
  <c r="EI90" i="7"/>
  <c r="EI22" i="7"/>
  <c r="EI107" i="7"/>
  <c r="Y20" i="68"/>
  <c r="AG22" i="68"/>
  <c r="BW21" i="7"/>
  <c r="BW28" i="7"/>
  <c r="BV38" i="7"/>
  <c r="BV120" i="7"/>
  <c r="BV21" i="7"/>
  <c r="EG111" i="7"/>
  <c r="EI23" i="7"/>
  <c r="BM29" i="67"/>
  <c r="U23" i="68"/>
  <c r="BA23" i="68"/>
  <c r="BW41" i="7"/>
  <c r="BW24" i="7"/>
  <c r="BV34" i="7"/>
  <c r="BV27" i="7"/>
  <c r="BV40" i="7"/>
  <c r="EI39" i="7"/>
  <c r="GM96" i="67"/>
  <c r="GI96" i="67"/>
  <c r="GF96" i="67"/>
  <c r="GE96" i="67"/>
  <c r="GU96" i="67"/>
  <c r="AS24" i="68"/>
  <c r="BW36" i="7"/>
  <c r="BV35" i="7"/>
  <c r="BV41" i="7"/>
  <c r="GP90" i="67"/>
  <c r="GR90" i="67"/>
  <c r="GL90" i="67"/>
  <c r="GK90" i="67"/>
  <c r="FZ90" i="67"/>
  <c r="GF118" i="67"/>
  <c r="AW22" i="68"/>
  <c r="CL27" i="68"/>
  <c r="CH33" i="68"/>
  <c r="BW32" i="7"/>
  <c r="BW20" i="7"/>
  <c r="BW35" i="7"/>
  <c r="BV28" i="7"/>
  <c r="GU105" i="7"/>
  <c r="GO105" i="7"/>
  <c r="GG105" i="7"/>
  <c r="EV91" i="7"/>
  <c r="EP91" i="7"/>
  <c r="FB91" i="7"/>
  <c r="ES91" i="7"/>
  <c r="EX91" i="7"/>
  <c r="FC91" i="7"/>
  <c r="GP35" i="67"/>
  <c r="GR35" i="67"/>
  <c r="GQ35" i="67"/>
  <c r="GJ35" i="67"/>
  <c r="GI35" i="67"/>
  <c r="FX117" i="67"/>
  <c r="FO117" i="67"/>
  <c r="BW39" i="7"/>
  <c r="BW119" i="7"/>
  <c r="BV37" i="7"/>
  <c r="BV25" i="7"/>
  <c r="BV36" i="7"/>
  <c r="EG89" i="7"/>
  <c r="EG93" i="7"/>
  <c r="EG101" i="7"/>
  <c r="EM116" i="7"/>
  <c r="FB116" i="7"/>
  <c r="EW116" i="7"/>
  <c r="EX116" i="7"/>
  <c r="EQ116" i="7"/>
  <c r="ER116" i="7"/>
  <c r="EP116" i="7"/>
  <c r="EU116" i="7"/>
  <c r="ES116" i="7"/>
  <c r="FD116" i="7"/>
  <c r="EV116" i="7"/>
  <c r="EN116" i="7"/>
  <c r="GR95" i="67"/>
  <c r="GH95" i="67"/>
  <c r="GB95" i="67"/>
  <c r="EY104" i="67"/>
  <c r="FB104" i="67"/>
  <c r="EU104" i="67"/>
  <c r="BW25" i="7"/>
  <c r="BW23" i="7"/>
  <c r="BW33" i="7"/>
  <c r="EG19" i="7"/>
  <c r="EG80" i="7"/>
  <c r="CP20" i="68"/>
  <c r="AS21" i="68"/>
  <c r="CW41" i="7"/>
  <c r="BI20" i="7" s="1"/>
  <c r="DH41" i="7"/>
  <c r="BT29" i="7" s="1"/>
  <c r="DL41" i="7"/>
  <c r="BX38" i="7" s="1"/>
  <c r="EB41" i="7"/>
  <c r="CN118" i="7" s="1"/>
  <c r="BJ31" i="7"/>
  <c r="CT43" i="7"/>
  <c r="Q24" i="7" s="1"/>
  <c r="CZ72" i="7"/>
  <c r="CZ129" i="7" s="1"/>
  <c r="DF43" i="7"/>
  <c r="DL43" i="7"/>
  <c r="AI20" i="7" s="1"/>
  <c r="DO43" i="7"/>
  <c r="DU72" i="7"/>
  <c r="DU129" i="7" s="1"/>
  <c r="CH30" i="68"/>
  <c r="CE30" i="68"/>
  <c r="BY30" i="68"/>
  <c r="BX30" i="68"/>
  <c r="CQ30" i="68"/>
  <c r="BS30" i="68"/>
  <c r="CK30" i="68"/>
  <c r="BN30" i="68"/>
  <c r="BW30" i="68"/>
  <c r="FC31" i="68"/>
  <c r="ER31" i="68"/>
  <c r="GM84" i="68"/>
  <c r="GR84" i="68"/>
  <c r="GD84" i="68"/>
  <c r="GQ84" i="68"/>
  <c r="GC84" i="68"/>
  <c r="GP84" i="68"/>
  <c r="GB84" i="68"/>
  <c r="GO84" i="68"/>
  <c r="FY84" i="68"/>
  <c r="GN84" i="68"/>
  <c r="GK84" i="68"/>
  <c r="GJ84" i="68"/>
  <c r="GW84" i="68"/>
  <c r="GI84" i="68"/>
  <c r="GV84" i="68"/>
  <c r="GH84" i="68"/>
  <c r="GU84" i="68"/>
  <c r="GG84" i="68"/>
  <c r="GT84" i="68"/>
  <c r="GF84" i="68"/>
  <c r="GE84" i="68"/>
  <c r="CT41" i="7"/>
  <c r="DR44" i="7"/>
  <c r="DB43" i="7"/>
  <c r="Y39" i="7" s="1"/>
  <c r="DQ72" i="7"/>
  <c r="DQ129" i="7" s="1"/>
  <c r="CY41" i="7"/>
  <c r="EZ20" i="67"/>
  <c r="U24" i="67"/>
  <c r="GS29" i="67"/>
  <c r="GB30" i="67"/>
  <c r="EM32" i="67"/>
  <c r="GW37" i="67"/>
  <c r="HC38" i="67"/>
  <c r="GE80" i="67"/>
  <c r="GG88" i="67"/>
  <c r="EQ100" i="67"/>
  <c r="ER101" i="67"/>
  <c r="GI115" i="67"/>
  <c r="ER116" i="67"/>
  <c r="GG119" i="67"/>
  <c r="ER19" i="68"/>
  <c r="AC21" i="68"/>
  <c r="AW21" i="68"/>
  <c r="CB21" i="68"/>
  <c r="BV22" i="68"/>
  <c r="CP22" i="68"/>
  <c r="BN23" i="68"/>
  <c r="GL23" i="68"/>
  <c r="ES24" i="68"/>
  <c r="GH25" i="68"/>
  <c r="GX25" i="68"/>
  <c r="BM28" i="68"/>
  <c r="CG28" i="68"/>
  <c r="CA30" i="68"/>
  <c r="CJ32" i="68"/>
  <c r="CF32" i="68"/>
  <c r="BO32" i="68"/>
  <c r="CE32" i="68"/>
  <c r="BN32" i="68"/>
  <c r="CC32" i="68"/>
  <c r="BM32" i="68"/>
  <c r="CB32" i="68"/>
  <c r="CR32" i="68"/>
  <c r="CA32" i="68"/>
  <c r="BH32" i="68"/>
  <c r="CQ32" i="68"/>
  <c r="BZ32" i="68"/>
  <c r="BG32" i="68"/>
  <c r="CO32" i="68"/>
  <c r="BY32" i="68"/>
  <c r="BE32" i="68"/>
  <c r="CN32" i="68"/>
  <c r="BU32" i="68"/>
  <c r="CM32" i="68"/>
  <c r="BT32" i="68"/>
  <c r="CL32" i="68"/>
  <c r="BS32" i="68"/>
  <c r="CK32" i="68"/>
  <c r="BQ32" i="68"/>
  <c r="CN33" i="68"/>
  <c r="CN39" i="68"/>
  <c r="CJ36" i="68"/>
  <c r="CJ33" i="68"/>
  <c r="GS84" i="68"/>
  <c r="DD41" i="7"/>
  <c r="DS72" i="7"/>
  <c r="DS129" i="7" s="1"/>
  <c r="DZ41" i="7"/>
  <c r="CL34" i="7" s="1"/>
  <c r="GT29" i="67"/>
  <c r="AD21" i="68"/>
  <c r="BA21" i="68"/>
  <c r="BR23" i="68"/>
  <c r="BO28" i="68"/>
  <c r="CH28" i="68"/>
  <c r="EV30" i="68"/>
  <c r="EQ30" i="68"/>
  <c r="EO30" i="68"/>
  <c r="EN30" i="68"/>
  <c r="FD30" i="68"/>
  <c r="EM30" i="68"/>
  <c r="FC30" i="68"/>
  <c r="EZ30" i="68"/>
  <c r="EW30" i="68"/>
  <c r="CC30" i="68"/>
  <c r="CH38" i="68"/>
  <c r="CG33" i="68"/>
  <c r="CG36" i="68"/>
  <c r="GP102" i="68"/>
  <c r="GV102" i="68"/>
  <c r="GG102" i="68"/>
  <c r="GU102" i="68"/>
  <c r="GF102" i="68"/>
  <c r="GT102" i="68"/>
  <c r="GE102" i="68"/>
  <c r="GS102" i="68"/>
  <c r="GB102" i="68"/>
  <c r="GR102" i="68"/>
  <c r="FZ102" i="68"/>
  <c r="GQ102" i="68"/>
  <c r="FY102" i="68"/>
  <c r="GN102" i="68"/>
  <c r="GL102" i="68"/>
  <c r="GK102" i="68"/>
  <c r="GJ102" i="68"/>
  <c r="GX102" i="68"/>
  <c r="GI102" i="68"/>
  <c r="GJ20" i="67"/>
  <c r="GR22" i="67"/>
  <c r="GB32" i="67"/>
  <c r="FF39" i="67"/>
  <c r="CU41" i="67"/>
  <c r="DG41" i="67"/>
  <c r="BS23" i="67" s="1"/>
  <c r="DS41" i="67"/>
  <c r="CE24" i="67" s="1"/>
  <c r="EE41" i="67"/>
  <c r="CQ32" i="67" s="1"/>
  <c r="DC41" i="67"/>
  <c r="BO27" i="67" s="1"/>
  <c r="DO41" i="67"/>
  <c r="CA27" i="67" s="1"/>
  <c r="EA41" i="67"/>
  <c r="CM29" i="67" s="1"/>
  <c r="CY41" i="67"/>
  <c r="BK32" i="67" s="1"/>
  <c r="DK41" i="67"/>
  <c r="BW34" i="67" s="1"/>
  <c r="DW41" i="67"/>
  <c r="CI20" i="67" s="1"/>
  <c r="DC43" i="67"/>
  <c r="Z23" i="67" s="1"/>
  <c r="DO43" i="67"/>
  <c r="AL19" i="67" s="1"/>
  <c r="EA43" i="67"/>
  <c r="AX38" i="67" s="1"/>
  <c r="CY43" i="67"/>
  <c r="DK43" i="67"/>
  <c r="DW43" i="67"/>
  <c r="GN80" i="67"/>
  <c r="GU88" i="67"/>
  <c r="GI93" i="67"/>
  <c r="ET94" i="67"/>
  <c r="FD95" i="67"/>
  <c r="EN96" i="67"/>
  <c r="GP97" i="67"/>
  <c r="EZ98" i="67"/>
  <c r="EX102" i="67"/>
  <c r="GK106" i="67"/>
  <c r="FC108" i="67"/>
  <c r="GE113" i="67"/>
  <c r="GW115" i="67"/>
  <c r="FD116" i="67"/>
  <c r="GO119" i="67"/>
  <c r="GU120" i="67"/>
  <c r="CH19" i="68"/>
  <c r="BB19" i="68"/>
  <c r="BX19" i="68"/>
  <c r="CN19" i="68"/>
  <c r="EU19" i="68"/>
  <c r="GE19" i="68"/>
  <c r="BC21" i="68"/>
  <c r="CG21" i="68"/>
  <c r="ES21" i="68"/>
  <c r="U22" i="68"/>
  <c r="AL22" i="68"/>
  <c r="BE22" i="68"/>
  <c r="BY22" i="68"/>
  <c r="AW23" i="68"/>
  <c r="AA23" i="68"/>
  <c r="AP23" i="68"/>
  <c r="BV23" i="68"/>
  <c r="FB23" i="68"/>
  <c r="GO23" i="68"/>
  <c r="EW24" i="68"/>
  <c r="CR25" i="68"/>
  <c r="GK25" i="68"/>
  <c r="GJ27" i="68"/>
  <c r="BP28" i="68"/>
  <c r="FD29" i="68"/>
  <c r="GO29" i="68"/>
  <c r="GK20" i="67"/>
  <c r="CL24" i="67"/>
  <c r="GI32" i="67"/>
  <c r="FS39" i="67"/>
  <c r="CV41" i="67"/>
  <c r="BH30" i="67" s="1"/>
  <c r="DH41" i="67"/>
  <c r="DT41" i="67"/>
  <c r="CF32" i="67" s="1"/>
  <c r="EF41" i="67"/>
  <c r="CR34" i="67" s="1"/>
  <c r="DP41" i="67"/>
  <c r="DD43" i="67"/>
  <c r="AA23" i="67" s="1"/>
  <c r="DP43" i="67"/>
  <c r="AM22" i="67" s="1"/>
  <c r="CZ43" i="67"/>
  <c r="W23" i="67" s="1"/>
  <c r="DX43" i="67"/>
  <c r="GV88" i="67"/>
  <c r="GJ93" i="67"/>
  <c r="EU94" i="67"/>
  <c r="EO96" i="67"/>
  <c r="GV97" i="67"/>
  <c r="FC98" i="67"/>
  <c r="EY102" i="67"/>
  <c r="GO106" i="67"/>
  <c r="GE108" i="67"/>
  <c r="GI113" i="67"/>
  <c r="EM115" i="67"/>
  <c r="GF116" i="67"/>
  <c r="FE118" i="67"/>
  <c r="GP119" i="67"/>
  <c r="GV120" i="67"/>
  <c r="BE19" i="68"/>
  <c r="BY19" i="68"/>
  <c r="CO19" i="68"/>
  <c r="EW19" i="68"/>
  <c r="GF19" i="68"/>
  <c r="AS20" i="68"/>
  <c r="AJ20" i="68"/>
  <c r="AF21" i="68"/>
  <c r="BE21" i="68"/>
  <c r="CK21" i="68"/>
  <c r="EU21" i="68"/>
  <c r="V22" i="68"/>
  <c r="AO22" i="68"/>
  <c r="BF22" i="68"/>
  <c r="CA22" i="68"/>
  <c r="AB23" i="68"/>
  <c r="AR23" i="68"/>
  <c r="BW23" i="68"/>
  <c r="GP23" i="68"/>
  <c r="AH24" i="68"/>
  <c r="EY24" i="68"/>
  <c r="BL25" i="68"/>
  <c r="GL25" i="68"/>
  <c r="CP26" i="68"/>
  <c r="BN26" i="68"/>
  <c r="CE26" i="68"/>
  <c r="ER27" i="68"/>
  <c r="GL27" i="68"/>
  <c r="BQ28" i="68"/>
  <c r="CJ28" i="68"/>
  <c r="EU28" i="68"/>
  <c r="FY29" i="68"/>
  <c r="GP29" i="68"/>
  <c r="CJ30" i="68"/>
  <c r="FD31" i="68"/>
  <c r="GG111" i="68"/>
  <c r="GD111" i="68"/>
  <c r="BF26" i="67"/>
  <c r="CQ30" i="67"/>
  <c r="CL31" i="67"/>
  <c r="EP37" i="67"/>
  <c r="FG40" i="67"/>
  <c r="FV39" i="67"/>
  <c r="CG25" i="67"/>
  <c r="BE22" i="67"/>
  <c r="X23" i="67"/>
  <c r="AV23" i="67"/>
  <c r="FZ114" i="67"/>
  <c r="EN115" i="67"/>
  <c r="FE119" i="67"/>
  <c r="EX19" i="68"/>
  <c r="AG21" i="68"/>
  <c r="CM21" i="68"/>
  <c r="BG22" i="68"/>
  <c r="CB22" i="68"/>
  <c r="CJ23" i="68"/>
  <c r="FZ23" i="68"/>
  <c r="GQ23" i="68"/>
  <c r="AK24" i="68"/>
  <c r="FC24" i="68"/>
  <c r="GN25" i="68"/>
  <c r="GN27" i="68"/>
  <c r="BU28" i="68"/>
  <c r="CK28" i="68"/>
  <c r="BE30" i="68"/>
  <c r="CM30" i="68"/>
  <c r="GK35" i="68"/>
  <c r="GJ35" i="68"/>
  <c r="GI35" i="68"/>
  <c r="GF35" i="68"/>
  <c r="GE35" i="68"/>
  <c r="FZ35" i="68"/>
  <c r="GX35" i="68"/>
  <c r="FY35" i="68"/>
  <c r="GW35" i="68"/>
  <c r="GV35" i="68"/>
  <c r="GR35" i="68"/>
  <c r="GQ35" i="68"/>
  <c r="P20" i="67"/>
  <c r="CP23" i="67"/>
  <c r="BG26" i="67"/>
  <c r="GP32" i="67"/>
  <c r="ER37" i="67"/>
  <c r="FS38" i="67"/>
  <c r="FW39" i="67"/>
  <c r="EP85" i="67"/>
  <c r="GF102" i="67"/>
  <c r="GK108" i="67"/>
  <c r="EU109" i="67"/>
  <c r="EM110" i="67"/>
  <c r="EO112" i="67"/>
  <c r="GO113" i="67"/>
  <c r="GJ114" i="67"/>
  <c r="EO115" i="67"/>
  <c r="FF119" i="67"/>
  <c r="HD119" i="67"/>
  <c r="EY19" i="68"/>
  <c r="GH19" i="68"/>
  <c r="ER20" i="68"/>
  <c r="Q21" i="68"/>
  <c r="AH21" i="68"/>
  <c r="BM21" i="68"/>
  <c r="CN21" i="68"/>
  <c r="AR22" i="68"/>
  <c r="CC22" i="68"/>
  <c r="GE22" i="68"/>
  <c r="CL23" i="68"/>
  <c r="GB23" i="68"/>
  <c r="GR23" i="68"/>
  <c r="AO24" i="68"/>
  <c r="FD24" i="68"/>
  <c r="FY25" i="68"/>
  <c r="GP25" i="68"/>
  <c r="BQ26" i="68"/>
  <c r="ES26" i="68"/>
  <c r="GR27" i="68"/>
  <c r="BV28" i="68"/>
  <c r="CM28" i="68"/>
  <c r="GB29" i="68"/>
  <c r="GU29" i="68"/>
  <c r="BG30" i="68"/>
  <c r="CO30" i="68"/>
  <c r="BP32" i="68"/>
  <c r="FC19" i="67"/>
  <c r="CP21" i="67"/>
  <c r="CK22" i="67"/>
  <c r="EM25" i="67"/>
  <c r="EN27" i="67"/>
  <c r="GX32" i="67"/>
  <c r="ES37" i="67"/>
  <c r="FT38" i="67"/>
  <c r="GB84" i="67"/>
  <c r="EZ85" i="67"/>
  <c r="GG102" i="67"/>
  <c r="GO108" i="67"/>
  <c r="FY109" i="67"/>
  <c r="EN110" i="67"/>
  <c r="ES112" i="67"/>
  <c r="GP113" i="67"/>
  <c r="GL114" i="67"/>
  <c r="EX115" i="67"/>
  <c r="HF119" i="67"/>
  <c r="EZ19" i="68"/>
  <c r="EU20" i="68"/>
  <c r="R21" i="68"/>
  <c r="AK21" i="68"/>
  <c r="BO21" i="68"/>
  <c r="CO21" i="68"/>
  <c r="AS22" i="68"/>
  <c r="BJ22" i="68"/>
  <c r="CD22" i="68"/>
  <c r="GG22" i="68"/>
  <c r="CN23" i="68"/>
  <c r="GC23" i="68"/>
  <c r="GT23" i="68"/>
  <c r="GA24" i="68"/>
  <c r="FZ25" i="68"/>
  <c r="GQ25" i="68"/>
  <c r="EU26" i="68"/>
  <c r="BN27" i="68"/>
  <c r="GS27" i="68"/>
  <c r="BE28" i="68"/>
  <c r="BW28" i="68"/>
  <c r="CN28" i="68"/>
  <c r="GC29" i="68"/>
  <c r="GV29" i="68"/>
  <c r="BK30" i="68"/>
  <c r="CG32" i="68"/>
  <c r="GH102" i="68"/>
  <c r="FD109" i="68"/>
  <c r="EY109" i="68"/>
  <c r="EX109" i="68"/>
  <c r="EW109" i="68"/>
  <c r="EM109" i="68"/>
  <c r="FD19" i="67"/>
  <c r="AT21" i="67"/>
  <c r="AT22" i="67"/>
  <c r="EW25" i="67"/>
  <c r="FC26" i="67"/>
  <c r="EO27" i="67"/>
  <c r="FC37" i="67"/>
  <c r="CZ41" i="67"/>
  <c r="BL21" i="67" s="1"/>
  <c r="DL41" i="67"/>
  <c r="DX41" i="67"/>
  <c r="CJ20" i="67" s="1"/>
  <c r="DD41" i="67"/>
  <c r="BP32" i="67" s="1"/>
  <c r="EB41" i="67"/>
  <c r="CN27" i="67" s="1"/>
  <c r="CV43" i="67"/>
  <c r="S24" i="67" s="1"/>
  <c r="DH43" i="67"/>
  <c r="DT43" i="67"/>
  <c r="AQ20" i="67" s="1"/>
  <c r="EF43" i="67"/>
  <c r="BC20" i="67" s="1"/>
  <c r="GA109" i="67"/>
  <c r="EO110" i="67"/>
  <c r="FB112" i="67"/>
  <c r="EZ115" i="67"/>
  <c r="FI119" i="67"/>
  <c r="EM19" i="68"/>
  <c r="FA19" i="68"/>
  <c r="FD20" i="68"/>
  <c r="AO21" i="68"/>
  <c r="BP21" i="68"/>
  <c r="BK22" i="68"/>
  <c r="CE22" i="68"/>
  <c r="GH22" i="68"/>
  <c r="CP23" i="68"/>
  <c r="GD23" i="68"/>
  <c r="GV23" i="68"/>
  <c r="GB25" i="68"/>
  <c r="GR25" i="68"/>
  <c r="EW26" i="68"/>
  <c r="BP27" i="68"/>
  <c r="GT27" i="68"/>
  <c r="BG28" i="68"/>
  <c r="BX28" i="68"/>
  <c r="CO28" i="68"/>
  <c r="GD29" i="68"/>
  <c r="GW29" i="68"/>
  <c r="BL30" i="68"/>
  <c r="BU39" i="68"/>
  <c r="CB33" i="68"/>
  <c r="CB34" i="68"/>
  <c r="GR98" i="68"/>
  <c r="GG98" i="68"/>
  <c r="GD98" i="68"/>
  <c r="GB98" i="68"/>
  <c r="GA98" i="68"/>
  <c r="GS98" i="68"/>
  <c r="GQ98" i="68"/>
  <c r="GP98" i="68"/>
  <c r="GO98" i="68"/>
  <c r="GN98" i="68"/>
  <c r="GW102" i="68"/>
  <c r="GU19" i="67"/>
  <c r="EX25" i="67"/>
  <c r="FD26" i="67"/>
  <c r="FA27" i="67"/>
  <c r="FD29" i="67"/>
  <c r="FD37" i="67"/>
  <c r="GC38" i="67"/>
  <c r="EP79" i="67"/>
  <c r="GH85" i="67"/>
  <c r="EV86" i="67"/>
  <c r="EP87" i="67"/>
  <c r="EN97" i="67"/>
  <c r="GP102" i="67"/>
  <c r="GJ109" i="67"/>
  <c r="EZ110" i="67"/>
  <c r="FC112" i="67"/>
  <c r="FZ115" i="67"/>
  <c r="FQ119" i="67"/>
  <c r="HI119" i="67"/>
  <c r="FI120" i="67"/>
  <c r="HH120" i="67"/>
  <c r="FK121" i="67"/>
  <c r="BN19" i="68"/>
  <c r="CE19" i="68"/>
  <c r="EN19" i="68"/>
  <c r="FB19" i="68"/>
  <c r="GQ19" i="68"/>
  <c r="AV20" i="68"/>
  <c r="GJ20" i="68"/>
  <c r="T21" i="68"/>
  <c r="AQ21" i="68"/>
  <c r="BQ21" i="68"/>
  <c r="EM21" i="68"/>
  <c r="FC21" i="68"/>
  <c r="BM22" i="68"/>
  <c r="CK22" i="68"/>
  <c r="GT22" i="68"/>
  <c r="R23" i="68"/>
  <c r="AH23" i="68"/>
  <c r="AY23" i="68"/>
  <c r="GE23" i="68"/>
  <c r="BZ25" i="68"/>
  <c r="GD25" i="68"/>
  <c r="GS25" i="68"/>
  <c r="BE26" i="68"/>
  <c r="BU26" i="68"/>
  <c r="CK26" i="68"/>
  <c r="FA26" i="68"/>
  <c r="BZ27" i="68"/>
  <c r="FZ27" i="68"/>
  <c r="GU27" i="68"/>
  <c r="BY28" i="68"/>
  <c r="FA28" i="68"/>
  <c r="CB29" i="68"/>
  <c r="GH29" i="68"/>
  <c r="GX29" i="68"/>
  <c r="BM30" i="68"/>
  <c r="ER30" i="68"/>
  <c r="EY88" i="68"/>
  <c r="FA88" i="68"/>
  <c r="EZ88" i="68"/>
  <c r="EW88" i="68"/>
  <c r="ER88" i="68"/>
  <c r="EO88" i="68"/>
  <c r="EN88" i="68"/>
  <c r="GV19" i="67"/>
  <c r="AH20" i="67"/>
  <c r="GC29" i="67"/>
  <c r="BZ30" i="67"/>
  <c r="CI33" i="67"/>
  <c r="CL37" i="67"/>
  <c r="GJ37" i="67"/>
  <c r="GI38" i="67"/>
  <c r="CK39" i="67"/>
  <c r="EQ79" i="67"/>
  <c r="GI85" i="67"/>
  <c r="EQ87" i="67"/>
  <c r="EN93" i="67"/>
  <c r="EQ97" i="67"/>
  <c r="EM102" i="67"/>
  <c r="GW102" i="67"/>
  <c r="EP106" i="67"/>
  <c r="EM108" i="67"/>
  <c r="GE110" i="67"/>
  <c r="GI112" i="67"/>
  <c r="EN113" i="67"/>
  <c r="GE115" i="67"/>
  <c r="GC119" i="67"/>
  <c r="HP119" i="67"/>
  <c r="FS120" i="67"/>
  <c r="HK120" i="67"/>
  <c r="FW121" i="67"/>
  <c r="BO19" i="68"/>
  <c r="EO19" i="68"/>
  <c r="FC19" i="68"/>
  <c r="GR19" i="68"/>
  <c r="X20" i="68"/>
  <c r="AW20" i="68"/>
  <c r="GV20" i="68"/>
  <c r="U21" i="68"/>
  <c r="AR21" i="68"/>
  <c r="BU21" i="68"/>
  <c r="EN21" i="68"/>
  <c r="FD21" i="68"/>
  <c r="P22" i="68"/>
  <c r="AF22" i="68"/>
  <c r="BO22" i="68"/>
  <c r="CM22" i="68"/>
  <c r="T23" i="68"/>
  <c r="AJ23" i="68"/>
  <c r="AZ23" i="68"/>
  <c r="GF23" i="68"/>
  <c r="EM24" i="68"/>
  <c r="CB25" i="68"/>
  <c r="GE25" i="68"/>
  <c r="GT25" i="68"/>
  <c r="BG26" i="68"/>
  <c r="BV26" i="68"/>
  <c r="CL26" i="68"/>
  <c r="FY26" i="68"/>
  <c r="CB27" i="68"/>
  <c r="GB27" i="68"/>
  <c r="GV27" i="68"/>
  <c r="BJ28" i="68"/>
  <c r="CA28" i="68"/>
  <c r="FB28" i="68"/>
  <c r="CN29" i="68"/>
  <c r="GI29" i="68"/>
  <c r="BO30" i="68"/>
  <c r="ES30" i="68"/>
  <c r="GM113" i="68"/>
  <c r="GH113" i="68"/>
  <c r="GG113" i="68"/>
  <c r="GF113" i="68"/>
  <c r="GU113" i="68"/>
  <c r="GE113" i="68"/>
  <c r="GT113" i="68"/>
  <c r="GD113" i="68"/>
  <c r="GS113" i="68"/>
  <c r="GC113" i="68"/>
  <c r="GR113" i="68"/>
  <c r="GB113" i="68"/>
  <c r="GQ113" i="68"/>
  <c r="GP113" i="68"/>
  <c r="GO113" i="68"/>
  <c r="GN113" i="68"/>
  <c r="GG30" i="68"/>
  <c r="FZ31" i="68"/>
  <c r="EY32" i="68"/>
  <c r="BP33" i="68"/>
  <c r="GX33" i="68"/>
  <c r="EO34" i="68"/>
  <c r="GG34" i="68"/>
  <c r="ER35" i="68"/>
  <c r="BH36" i="68"/>
  <c r="CF36" i="68"/>
  <c r="FZ37" i="68"/>
  <c r="AG38" i="68"/>
  <c r="CO38" i="68"/>
  <c r="GC38" i="68"/>
  <c r="HO38" i="68"/>
  <c r="T39" i="68"/>
  <c r="BA39" i="68"/>
  <c r="CK39" i="68"/>
  <c r="FS39" i="68"/>
  <c r="EN80" i="68"/>
  <c r="FC80" i="68"/>
  <c r="EP81" i="68"/>
  <c r="FC81" i="68"/>
  <c r="GR81" i="68"/>
  <c r="GU82" i="68"/>
  <c r="GL83" i="68"/>
  <c r="EX84" i="68"/>
  <c r="GO85" i="68"/>
  <c r="FB86" i="68"/>
  <c r="GC88" i="68"/>
  <c r="GV88" i="68"/>
  <c r="EN89" i="68"/>
  <c r="FA89" i="68"/>
  <c r="GF90" i="68"/>
  <c r="EY91" i="68"/>
  <c r="GM92" i="68"/>
  <c r="EO93" i="68"/>
  <c r="EQ94" i="68"/>
  <c r="FY94" i="68"/>
  <c r="GO94" i="68"/>
  <c r="GJ95" i="68"/>
  <c r="EU96" i="68"/>
  <c r="EY100" i="68"/>
  <c r="GH100" i="68"/>
  <c r="GX100" i="68"/>
  <c r="GN109" i="68"/>
  <c r="GM114" i="68"/>
  <c r="FM117" i="68"/>
  <c r="FP118" i="68"/>
  <c r="GO118" i="68"/>
  <c r="EZ32" i="68"/>
  <c r="CP37" i="68"/>
  <c r="BU37" i="68"/>
  <c r="GA37" i="68"/>
  <c r="DI46" i="68"/>
  <c r="DI128" i="68" s="1"/>
  <c r="DU46" i="68"/>
  <c r="DU128" i="68" s="1"/>
  <c r="BG41" i="68"/>
  <c r="GJ90" i="68"/>
  <c r="GP92" i="68"/>
  <c r="GK95" i="68"/>
  <c r="EX96" i="68"/>
  <c r="GI100" i="68"/>
  <c r="GU114" i="68"/>
  <c r="FN117" i="68"/>
  <c r="GP118" i="68"/>
  <c r="GJ30" i="68"/>
  <c r="CP31" i="68"/>
  <c r="FA32" i="68"/>
  <c r="ET35" i="68"/>
  <c r="BV37" i="68"/>
  <c r="BS41" i="68"/>
  <c r="GM90" i="68"/>
  <c r="GL95" i="68"/>
  <c r="GJ100" i="68"/>
  <c r="FO117" i="68"/>
  <c r="GQ118" i="68"/>
  <c r="GK30" i="68"/>
  <c r="GK31" i="68"/>
  <c r="FC32" i="68"/>
  <c r="BV33" i="68"/>
  <c r="CM33" i="68"/>
  <c r="CL34" i="68"/>
  <c r="CA34" i="68"/>
  <c r="ER34" i="68"/>
  <c r="GS34" i="68"/>
  <c r="BT35" i="68"/>
  <c r="FD35" i="68"/>
  <c r="BM36" i="68"/>
  <c r="CK36" i="68"/>
  <c r="CE37" i="68"/>
  <c r="AR38" i="68"/>
  <c r="FF38" i="68"/>
  <c r="GO38" i="68"/>
  <c r="AD39" i="68"/>
  <c r="HA39" i="68"/>
  <c r="CE41" i="68"/>
  <c r="GP78" i="68"/>
  <c r="EQ80" i="68"/>
  <c r="GA80" i="68"/>
  <c r="GB81" i="68"/>
  <c r="GO83" i="68"/>
  <c r="FA84" i="68"/>
  <c r="GV85" i="68"/>
  <c r="ES87" i="68"/>
  <c r="GQ87" i="68"/>
  <c r="GH88" i="68"/>
  <c r="FD89" i="68"/>
  <c r="GP90" i="68"/>
  <c r="FC91" i="68"/>
  <c r="GU92" i="68"/>
  <c r="ER93" i="68"/>
  <c r="EV94" i="68"/>
  <c r="GD94" i="68"/>
  <c r="GR94" i="68"/>
  <c r="GO95" i="68"/>
  <c r="EZ96" i="68"/>
  <c r="GN97" i="68"/>
  <c r="FB100" i="68"/>
  <c r="GL100" i="68"/>
  <c r="ER105" i="68"/>
  <c r="FA107" i="68"/>
  <c r="ER115" i="68"/>
  <c r="FP117" i="68"/>
  <c r="GZ117" i="68"/>
  <c r="FS118" i="68"/>
  <c r="HB118" i="68"/>
  <c r="FQ119" i="68"/>
  <c r="GI119" i="68"/>
  <c r="HH119" i="68"/>
  <c r="AS38" i="68"/>
  <c r="GP38" i="68"/>
  <c r="BM39" i="68"/>
  <c r="HM39" i="68"/>
  <c r="CR41" i="68"/>
  <c r="ER80" i="68"/>
  <c r="GF80" i="68"/>
  <c r="EU81" i="68"/>
  <c r="GD81" i="68"/>
  <c r="GS83" i="68"/>
  <c r="FB84" i="68"/>
  <c r="GW85" i="68"/>
  <c r="EP86" i="68"/>
  <c r="ET87" i="68"/>
  <c r="GT87" i="68"/>
  <c r="GI88" i="68"/>
  <c r="ER89" i="68"/>
  <c r="GA89" i="68"/>
  <c r="GQ90" i="68"/>
  <c r="FD91" i="68"/>
  <c r="ES93" i="68"/>
  <c r="EW94" i="68"/>
  <c r="GE94" i="68"/>
  <c r="GS94" i="68"/>
  <c r="GR95" i="68"/>
  <c r="FA96" i="68"/>
  <c r="GT97" i="68"/>
  <c r="GA99" i="68"/>
  <c r="FC100" i="68"/>
  <c r="GO100" i="68"/>
  <c r="ES105" i="68"/>
  <c r="FB107" i="68"/>
  <c r="EQ114" i="68"/>
  <c r="FQ117" i="68"/>
  <c r="FU118" i="68"/>
  <c r="HC118" i="68"/>
  <c r="FR119" i="68"/>
  <c r="GM119" i="68"/>
  <c r="HP119" i="68"/>
  <c r="GH121" i="68"/>
  <c r="GP30" i="68"/>
  <c r="GN31" i="68"/>
  <c r="GF32" i="68"/>
  <c r="BH33" i="68"/>
  <c r="BX33" i="68"/>
  <c r="CR33" i="68"/>
  <c r="CC34" i="68"/>
  <c r="EU34" i="68"/>
  <c r="GU34" i="68"/>
  <c r="CC35" i="68"/>
  <c r="BO36" i="68"/>
  <c r="CM36" i="68"/>
  <c r="CG37" i="68"/>
  <c r="BB38" i="68"/>
  <c r="FH38" i="68"/>
  <c r="GX38" i="68"/>
  <c r="AF39" i="68"/>
  <c r="BN39" i="68"/>
  <c r="FE39" i="68"/>
  <c r="BG40" i="68"/>
  <c r="GE81" i="68"/>
  <c r="GX83" i="68"/>
  <c r="EO90" i="68"/>
  <c r="GR90" i="68"/>
  <c r="GI91" i="68"/>
  <c r="EU93" i="68"/>
  <c r="EX94" i="68"/>
  <c r="GF94" i="68"/>
  <c r="GT94" i="68"/>
  <c r="EN95" i="68"/>
  <c r="GU95" i="68"/>
  <c r="EM96" i="68"/>
  <c r="FB96" i="68"/>
  <c r="GW97" i="68"/>
  <c r="GE99" i="68"/>
  <c r="EM100" i="68"/>
  <c r="FD100" i="68"/>
  <c r="GP100" i="68"/>
  <c r="GL101" i="68"/>
  <c r="EU105" i="68"/>
  <c r="FZ107" i="68"/>
  <c r="GX107" i="68"/>
  <c r="EO108" i="68"/>
  <c r="FC108" i="68"/>
  <c r="GX110" i="68"/>
  <c r="ER114" i="68"/>
  <c r="EX115" i="68"/>
  <c r="FS117" i="68"/>
  <c r="HB117" i="68"/>
  <c r="GA118" i="68"/>
  <c r="HD118" i="68"/>
  <c r="FS119" i="68"/>
  <c r="GO119" i="68"/>
  <c r="GI121" i="68"/>
  <c r="GQ30" i="68"/>
  <c r="GV31" i="68"/>
  <c r="GG32" i="68"/>
  <c r="BZ33" i="68"/>
  <c r="CE34" i="68"/>
  <c r="EV34" i="68"/>
  <c r="CQ35" i="68"/>
  <c r="BT36" i="68"/>
  <c r="CR36" i="68"/>
  <c r="BG37" i="68"/>
  <c r="CH37" i="68"/>
  <c r="BE38" i="68"/>
  <c r="FI38" i="68"/>
  <c r="HB38" i="68"/>
  <c r="AK39" i="68"/>
  <c r="BP39" i="68"/>
  <c r="FF39" i="68"/>
  <c r="BS40" i="68"/>
  <c r="EU80" i="68"/>
  <c r="GR80" i="68"/>
  <c r="EW81" i="68"/>
  <c r="GF81" i="68"/>
  <c r="FY83" i="68"/>
  <c r="EP84" i="68"/>
  <c r="FD84" i="68"/>
  <c r="FY85" i="68"/>
  <c r="ER86" i="68"/>
  <c r="GX87" i="68"/>
  <c r="GL88" i="68"/>
  <c r="EU89" i="68"/>
  <c r="GJ89" i="68"/>
  <c r="ET90" i="68"/>
  <c r="GV90" i="68"/>
  <c r="EP91" i="68"/>
  <c r="GL91" i="68"/>
  <c r="EW92" i="68"/>
  <c r="EX93" i="68"/>
  <c r="EY94" i="68"/>
  <c r="GG94" i="68"/>
  <c r="GU94" i="68"/>
  <c r="GV95" i="68"/>
  <c r="EN96" i="68"/>
  <c r="FC96" i="68"/>
  <c r="EN100" i="68"/>
  <c r="FZ100" i="68"/>
  <c r="GQ100" i="68"/>
  <c r="EX105" i="68"/>
  <c r="EU114" i="68"/>
  <c r="EY115" i="68"/>
  <c r="FU117" i="68"/>
  <c r="FE118" i="68"/>
  <c r="GB118" i="68"/>
  <c r="HE118" i="68"/>
  <c r="GV121" i="68"/>
  <c r="FY30" i="68"/>
  <c r="GR30" i="68"/>
  <c r="CD31" i="68"/>
  <c r="GQ32" i="68"/>
  <c r="BU36" i="68"/>
  <c r="BH37" i="68"/>
  <c r="CM37" i="68"/>
  <c r="BJ38" i="68"/>
  <c r="FN38" i="68"/>
  <c r="HC38" i="68"/>
  <c r="AO39" i="68"/>
  <c r="CE40" i="68"/>
  <c r="EV80" i="68"/>
  <c r="GS80" i="68"/>
  <c r="EX81" i="68"/>
  <c r="GM81" i="68"/>
  <c r="FZ83" i="68"/>
  <c r="EQ84" i="68"/>
  <c r="GA85" i="68"/>
  <c r="GO88" i="68"/>
  <c r="GM89" i="68"/>
  <c r="EU90" i="68"/>
  <c r="GX90" i="68"/>
  <c r="EQ91" i="68"/>
  <c r="GX91" i="68"/>
  <c r="FA93" i="68"/>
  <c r="EZ94" i="68"/>
  <c r="GH94" i="68"/>
  <c r="GV94" i="68"/>
  <c r="FY95" i="68"/>
  <c r="GW95" i="68"/>
  <c r="EO96" i="68"/>
  <c r="FD96" i="68"/>
  <c r="EP97" i="68"/>
  <c r="EO100" i="68"/>
  <c r="GC100" i="68"/>
  <c r="GR100" i="68"/>
  <c r="EY105" i="68"/>
  <c r="GG107" i="68"/>
  <c r="GJ110" i="68"/>
  <c r="FA112" i="68"/>
  <c r="FC114" i="68"/>
  <c r="EZ115" i="68"/>
  <c r="GJ115" i="68"/>
  <c r="FZ116" i="68"/>
  <c r="GU116" i="68"/>
  <c r="FV117" i="68"/>
  <c r="HP117" i="68"/>
  <c r="FF118" i="68"/>
  <c r="GC118" i="68"/>
  <c r="HF118" i="68"/>
  <c r="FU119" i="68"/>
  <c r="GQ119" i="68"/>
  <c r="FK120" i="68"/>
  <c r="GQ120" i="68"/>
  <c r="GW121" i="68"/>
  <c r="GC30" i="68"/>
  <c r="GS30" i="68"/>
  <c r="EM32" i="68"/>
  <c r="GR32" i="68"/>
  <c r="FZ33" i="68"/>
  <c r="CN34" i="68"/>
  <c r="FA34" i="68"/>
  <c r="BX36" i="68"/>
  <c r="FZ36" i="68"/>
  <c r="CQ37" i="68"/>
  <c r="BZ38" i="68"/>
  <c r="FR38" i="68"/>
  <c r="HD38" i="68"/>
  <c r="CP41" i="68"/>
  <c r="AP39" i="68"/>
  <c r="BY39" i="68"/>
  <c r="FH39" i="68"/>
  <c r="CQ40" i="68"/>
  <c r="EX80" i="68"/>
  <c r="GT80" i="68"/>
  <c r="EY81" i="68"/>
  <c r="GN81" i="68"/>
  <c r="GA83" i="68"/>
  <c r="GF85" i="68"/>
  <c r="EX86" i="68"/>
  <c r="FZ87" i="68"/>
  <c r="GR88" i="68"/>
  <c r="GN89" i="68"/>
  <c r="FY90" i="68"/>
  <c r="FZ92" i="68"/>
  <c r="FB93" i="68"/>
  <c r="GI94" i="68"/>
  <c r="GW94" i="68"/>
  <c r="FZ95" i="68"/>
  <c r="GX95" i="68"/>
  <c r="EP96" i="68"/>
  <c r="GA96" i="68"/>
  <c r="ES97" i="68"/>
  <c r="EP100" i="68"/>
  <c r="GD100" i="68"/>
  <c r="GS100" i="68"/>
  <c r="EZ105" i="68"/>
  <c r="GH107" i="68"/>
  <c r="GA109" i="68"/>
  <c r="GK110" i="68"/>
  <c r="FB112" i="68"/>
  <c r="FD114" i="68"/>
  <c r="FA115" i="68"/>
  <c r="GD116" i="68"/>
  <c r="GV116" i="68"/>
  <c r="FE117" i="68"/>
  <c r="FW117" i="68"/>
  <c r="GD118" i="68"/>
  <c r="HN118" i="68"/>
  <c r="FE119" i="68"/>
  <c r="FW119" i="68"/>
  <c r="GU119" i="68"/>
  <c r="FM120" i="68"/>
  <c r="GU120" i="68"/>
  <c r="GX121" i="68"/>
  <c r="GD30" i="68"/>
  <c r="GU30" i="68"/>
  <c r="EN32" i="68"/>
  <c r="GS32" i="68"/>
  <c r="BL33" i="68"/>
  <c r="CF33" i="68"/>
  <c r="GB33" i="68"/>
  <c r="BG34" i="68"/>
  <c r="CO34" i="68"/>
  <c r="FB34" i="68"/>
  <c r="EM35" i="68"/>
  <c r="BY36" i="68"/>
  <c r="GD36" i="68"/>
  <c r="BJ37" i="68"/>
  <c r="CR37" i="68"/>
  <c r="R38" i="68"/>
  <c r="CC38" i="68"/>
  <c r="FS38" i="68"/>
  <c r="HE38" i="68"/>
  <c r="Q39" i="68"/>
  <c r="AQ39" i="68"/>
  <c r="BZ39" i="68"/>
  <c r="FM39" i="68"/>
  <c r="EZ80" i="68"/>
  <c r="GU80" i="68"/>
  <c r="EZ81" i="68"/>
  <c r="GO81" i="68"/>
  <c r="GC83" i="68"/>
  <c r="ES84" i="68"/>
  <c r="GJ85" i="68"/>
  <c r="EY86" i="68"/>
  <c r="GC87" i="68"/>
  <c r="GS88" i="68"/>
  <c r="EX89" i="68"/>
  <c r="GB90" i="68"/>
  <c r="ES91" i="68"/>
  <c r="GA92" i="68"/>
  <c r="FC93" i="68"/>
  <c r="FB94" i="68"/>
  <c r="GJ94" i="68"/>
  <c r="GC95" i="68"/>
  <c r="EQ96" i="68"/>
  <c r="EV97" i="68"/>
  <c r="ET100" i="68"/>
  <c r="GE100" i="68"/>
  <c r="GT100" i="68"/>
  <c r="FA105" i="68"/>
  <c r="GI107" i="68"/>
  <c r="EU108" i="68"/>
  <c r="GK109" i="68"/>
  <c r="GL110" i="68"/>
  <c r="FC112" i="68"/>
  <c r="GA114" i="68"/>
  <c r="FB115" i="68"/>
  <c r="GQ115" i="68"/>
  <c r="GX116" i="68"/>
  <c r="FI117" i="68"/>
  <c r="FY117" i="68"/>
  <c r="FI118" i="68"/>
  <c r="GE118" i="68"/>
  <c r="HO118" i="68"/>
  <c r="FF119" i="68"/>
  <c r="GA119" i="68"/>
  <c r="GV119" i="68"/>
  <c r="FQ120" i="68"/>
  <c r="GV120" i="68"/>
  <c r="HH121" i="68"/>
  <c r="EN35" i="68"/>
  <c r="BZ36" i="68"/>
  <c r="GE36" i="68"/>
  <c r="BO37" i="68"/>
  <c r="T38" i="68"/>
  <c r="FT38" i="68"/>
  <c r="HJ38" i="68"/>
  <c r="R39" i="68"/>
  <c r="AR39" i="68"/>
  <c r="CB39" i="68"/>
  <c r="FQ39" i="68"/>
  <c r="FA80" i="68"/>
  <c r="GV80" i="68"/>
  <c r="FA81" i="68"/>
  <c r="GJ83" i="68"/>
  <c r="EV84" i="68"/>
  <c r="EZ86" i="68"/>
  <c r="GE87" i="68"/>
  <c r="FY88" i="68"/>
  <c r="GT88" i="68"/>
  <c r="EY89" i="68"/>
  <c r="GC90" i="68"/>
  <c r="FD93" i="68"/>
  <c r="FC94" i="68"/>
  <c r="GK94" i="68"/>
  <c r="GF95" i="68"/>
  <c r="ER96" i="68"/>
  <c r="FB97" i="68"/>
  <c r="GF100" i="68"/>
  <c r="GU100" i="68"/>
  <c r="EM105" i="68"/>
  <c r="FB105" i="68"/>
  <c r="EN107" i="68"/>
  <c r="GJ107" i="68"/>
  <c r="EV108" i="68"/>
  <c r="GL109" i="68"/>
  <c r="GQ110" i="68"/>
  <c r="FD112" i="68"/>
  <c r="EX113" i="68"/>
  <c r="GI114" i="68"/>
  <c r="EM115" i="68"/>
  <c r="FC115" i="68"/>
  <c r="GS115" i="68"/>
  <c r="FJ117" i="68"/>
  <c r="FM118" i="68"/>
  <c r="GM118" i="68"/>
  <c r="HP118" i="68"/>
  <c r="GC119" i="68"/>
  <c r="GX119" i="68"/>
  <c r="FS120" i="68"/>
  <c r="HF120" i="68"/>
  <c r="FI121" i="68"/>
  <c r="HI121" i="68"/>
  <c r="BI117" i="7"/>
  <c r="BI25" i="7"/>
  <c r="BI21" i="7"/>
  <c r="BI121" i="7"/>
  <c r="BT119" i="7"/>
  <c r="BT41" i="7"/>
  <c r="CN23" i="7"/>
  <c r="CN30" i="7"/>
  <c r="CN40" i="7"/>
  <c r="CN38" i="7"/>
  <c r="CN117" i="7"/>
  <c r="CN28" i="7"/>
  <c r="CN37" i="7"/>
  <c r="CN36" i="7"/>
  <c r="CN119" i="7"/>
  <c r="CN39" i="7"/>
  <c r="CN25" i="7"/>
  <c r="CN29" i="7"/>
  <c r="CN33" i="7"/>
  <c r="CN32" i="7"/>
  <c r="CN22" i="7"/>
  <c r="CN21" i="7"/>
  <c r="CN19" i="7"/>
  <c r="CN26" i="7"/>
  <c r="EB46" i="7"/>
  <c r="EB128" i="7" s="1"/>
  <c r="CN41" i="7"/>
  <c r="CN24" i="7"/>
  <c r="CN35" i="7"/>
  <c r="Q121" i="7"/>
  <c r="AC23" i="7"/>
  <c r="AC39" i="7"/>
  <c r="AC21" i="7"/>
  <c r="AC20" i="7"/>
  <c r="AC118" i="7"/>
  <c r="AC38" i="7"/>
  <c r="AC19" i="7"/>
  <c r="AC24" i="7"/>
  <c r="AC117" i="7"/>
  <c r="AC22" i="7"/>
  <c r="AI119" i="7"/>
  <c r="BF25" i="7"/>
  <c r="BF35" i="7"/>
  <c r="BF29" i="7"/>
  <c r="BF41" i="7"/>
  <c r="CT46" i="7"/>
  <c r="CT128" i="7" s="1"/>
  <c r="BF37" i="7"/>
  <c r="BF119" i="7"/>
  <c r="BF36" i="7"/>
  <c r="BF34" i="7"/>
  <c r="BF40" i="7"/>
  <c r="BF26" i="7"/>
  <c r="BF39" i="7"/>
  <c r="BF121" i="7"/>
  <c r="BF21" i="7"/>
  <c r="BF38" i="7"/>
  <c r="BF28" i="7"/>
  <c r="BF30" i="7"/>
  <c r="BF19" i="7"/>
  <c r="BF117" i="7"/>
  <c r="BF32" i="7"/>
  <c r="BF33" i="7"/>
  <c r="BF22" i="7"/>
  <c r="BF23" i="7"/>
  <c r="BF20" i="7"/>
  <c r="BF27" i="7"/>
  <c r="BF24" i="7"/>
  <c r="BK38" i="7"/>
  <c r="BK28" i="7"/>
  <c r="BK41" i="7"/>
  <c r="BK37" i="7"/>
  <c r="BK32" i="7"/>
  <c r="BK33" i="7"/>
  <c r="BK36" i="7"/>
  <c r="BK25" i="7"/>
  <c r="BK119" i="7"/>
  <c r="BK39" i="7"/>
  <c r="BK27" i="7"/>
  <c r="BK30" i="7"/>
  <c r="BK35" i="7"/>
  <c r="BK26" i="7"/>
  <c r="BK40" i="7"/>
  <c r="BK34" i="7"/>
  <c r="BK21" i="7"/>
  <c r="BK29" i="7"/>
  <c r="CY46" i="7"/>
  <c r="CY128" i="7" s="1"/>
  <c r="BK19" i="7"/>
  <c r="BK22" i="7"/>
  <c r="BK23" i="7"/>
  <c r="BK118" i="7"/>
  <c r="BK24" i="7"/>
  <c r="BK117" i="7"/>
  <c r="BK20" i="7"/>
  <c r="BN41" i="7"/>
  <c r="BN117" i="7"/>
  <c r="BN121" i="7"/>
  <c r="BN29" i="7"/>
  <c r="BN36" i="7"/>
  <c r="BN25" i="7"/>
  <c r="BN33" i="7"/>
  <c r="BN23" i="7"/>
  <c r="BN37" i="7"/>
  <c r="BN30" i="7"/>
  <c r="BN26" i="7"/>
  <c r="BN39" i="7"/>
  <c r="BN38" i="7"/>
  <c r="BN21" i="7"/>
  <c r="BN119" i="7"/>
  <c r="BN24" i="7"/>
  <c r="BN27" i="7"/>
  <c r="BN35" i="7"/>
  <c r="BN28" i="7"/>
  <c r="BN20" i="7"/>
  <c r="BN19" i="7"/>
  <c r="BN32" i="7"/>
  <c r="BN34" i="7"/>
  <c r="BN22" i="7"/>
  <c r="DB46" i="7"/>
  <c r="DB128" i="7" s="1"/>
  <c r="BN40" i="7"/>
  <c r="BP28" i="7"/>
  <c r="BP40" i="7"/>
  <c r="BP119" i="7"/>
  <c r="BP22" i="7"/>
  <c r="BP32" i="7"/>
  <c r="BP26" i="7"/>
  <c r="BP41" i="7"/>
  <c r="BP27" i="7"/>
  <c r="BP117" i="7"/>
  <c r="BP38" i="7"/>
  <c r="BP21" i="7"/>
  <c r="BP23" i="7"/>
  <c r="BP35" i="7"/>
  <c r="BP29" i="7"/>
  <c r="BP25" i="7"/>
  <c r="BP37" i="7"/>
  <c r="CL26" i="7"/>
  <c r="CL27" i="7"/>
  <c r="CL21" i="7"/>
  <c r="CL29" i="7"/>
  <c r="CC32" i="67"/>
  <c r="BT36" i="67"/>
  <c r="BT23" i="67"/>
  <c r="CF30" i="67"/>
  <c r="CB33" i="67"/>
  <c r="CB27" i="67"/>
  <c r="AU23" i="67"/>
  <c r="AU24" i="67"/>
  <c r="BI25" i="67"/>
  <c r="BI26" i="67"/>
  <c r="BQ27" i="67"/>
  <c r="BQ32" i="67"/>
  <c r="CO27" i="67"/>
  <c r="CO31" i="67"/>
  <c r="AZ118" i="7"/>
  <c r="BC20" i="7"/>
  <c r="P118" i="7"/>
  <c r="AX119" i="7"/>
  <c r="BJ120" i="7"/>
  <c r="BG31" i="7"/>
  <c r="BF120" i="7"/>
  <c r="AT118" i="7"/>
  <c r="W23" i="7"/>
  <c r="BE36" i="7"/>
  <c r="AU120" i="7"/>
  <c r="CI31" i="7"/>
  <c r="GE115" i="7"/>
  <c r="EW29" i="7"/>
  <c r="FH121" i="7"/>
  <c r="GX93" i="7"/>
  <c r="GP93" i="7"/>
  <c r="HD120" i="7"/>
  <c r="GZ120" i="7"/>
  <c r="HJ120" i="7"/>
  <c r="EV36" i="7"/>
  <c r="EO86" i="7"/>
  <c r="CH31" i="7"/>
  <c r="GW25" i="7"/>
  <c r="GJ25" i="7"/>
  <c r="EM36" i="7"/>
  <c r="FY115" i="7"/>
  <c r="DK44" i="7"/>
  <c r="AH43" i="7" s="1"/>
  <c r="DI44" i="7"/>
  <c r="CS44" i="7"/>
  <c r="P45" i="7" s="1"/>
  <c r="GN91" i="7"/>
  <c r="ER29" i="7"/>
  <c r="GD91" i="7"/>
  <c r="FT118" i="7"/>
  <c r="CZ44" i="7"/>
  <c r="W45" i="7" s="1"/>
  <c r="BF22" i="67"/>
  <c r="CM22" i="67"/>
  <c r="FA24" i="67"/>
  <c r="GS24" i="67"/>
  <c r="GE27" i="67"/>
  <c r="GK31" i="67"/>
  <c r="EN32" i="67"/>
  <c r="EM33" i="67"/>
  <c r="CM37" i="67"/>
  <c r="GW101" i="67"/>
  <c r="GU101" i="67"/>
  <c r="GP101" i="67"/>
  <c r="GK101" i="67"/>
  <c r="GD101" i="67"/>
  <c r="GV83" i="67"/>
  <c r="GW83" i="67"/>
  <c r="GK83" i="67"/>
  <c r="FY83" i="67"/>
  <c r="AH118" i="7"/>
  <c r="BC19" i="7"/>
  <c r="AC120" i="7"/>
  <c r="AC119" i="7"/>
  <c r="BN120" i="7"/>
  <c r="W20" i="7"/>
  <c r="BK120" i="7"/>
  <c r="BJ118" i="7"/>
  <c r="GI115" i="7"/>
  <c r="GS115" i="7"/>
  <c r="EO29" i="7"/>
  <c r="EI88" i="7"/>
  <c r="FK121" i="7"/>
  <c r="BN118" i="7"/>
  <c r="GH93" i="7"/>
  <c r="GI93" i="7"/>
  <c r="GO120" i="7"/>
  <c r="HC120" i="7"/>
  <c r="GW120" i="7"/>
  <c r="ER86" i="7"/>
  <c r="FA86" i="7"/>
  <c r="DF72" i="7"/>
  <c r="DF129" i="7" s="1"/>
  <c r="GE25" i="7"/>
  <c r="FD36" i="7"/>
  <c r="GK115" i="7"/>
  <c r="GW115" i="7"/>
  <c r="DS44" i="7"/>
  <c r="DE44" i="7"/>
  <c r="AB43" i="7" s="1"/>
  <c r="ED44" i="7"/>
  <c r="BA45" i="7" s="1"/>
  <c r="GH91" i="7"/>
  <c r="EY29" i="7"/>
  <c r="FM118" i="7"/>
  <c r="CX44" i="7"/>
  <c r="AT19" i="67"/>
  <c r="FY19" i="67"/>
  <c r="GW19" i="67"/>
  <c r="S20" i="67"/>
  <c r="AJ20" i="67"/>
  <c r="CM20" i="67"/>
  <c r="FC20" i="67"/>
  <c r="GL20" i="67"/>
  <c r="BN21" i="67"/>
  <c r="ES21" i="67"/>
  <c r="BG22" i="67"/>
  <c r="GS22" i="67"/>
  <c r="AW23" i="67"/>
  <c r="CN24" i="67"/>
  <c r="FB24" i="67"/>
  <c r="GT24" i="67"/>
  <c r="CI25" i="67"/>
  <c r="EY25" i="67"/>
  <c r="GH26" i="67"/>
  <c r="BE27" i="67"/>
  <c r="CC27" i="67"/>
  <c r="EP27" i="67"/>
  <c r="GF27" i="67"/>
  <c r="GL28" i="67"/>
  <c r="ES29" i="67"/>
  <c r="GF29" i="67"/>
  <c r="GU29" i="67"/>
  <c r="BI30" i="67"/>
  <c r="CG30" i="67"/>
  <c r="GE30" i="67"/>
  <c r="GL31" i="67"/>
  <c r="BS32" i="67"/>
  <c r="CI32" i="67"/>
  <c r="EO32" i="67"/>
  <c r="GC32" i="67"/>
  <c r="GQ32" i="67"/>
  <c r="EP33" i="67"/>
  <c r="FY34" i="67"/>
  <c r="EN35" i="67"/>
  <c r="FY35" i="67"/>
  <c r="GS35" i="67"/>
  <c r="CG36" i="67"/>
  <c r="FY37" i="67"/>
  <c r="FO38" i="67"/>
  <c r="GN38" i="67"/>
  <c r="HM38" i="67"/>
  <c r="Y39" i="67"/>
  <c r="ET105" i="67"/>
  <c r="EW105" i="67"/>
  <c r="EV105" i="67"/>
  <c r="EU105" i="67"/>
  <c r="EP105" i="67"/>
  <c r="EO105" i="67"/>
  <c r="EN105" i="67"/>
  <c r="EM105" i="67"/>
  <c r="FB105" i="67"/>
  <c r="FA105" i="67"/>
  <c r="EZ105" i="67"/>
  <c r="EY105" i="67"/>
  <c r="ES33" i="68"/>
  <c r="FD33" i="68"/>
  <c r="ER33" i="68"/>
  <c r="FC33" i="68"/>
  <c r="EQ33" i="68"/>
  <c r="FB33" i="68"/>
  <c r="EP33" i="68"/>
  <c r="FA33" i="68"/>
  <c r="EO33" i="68"/>
  <c r="EZ33" i="68"/>
  <c r="EN33" i="68"/>
  <c r="EY33" i="68"/>
  <c r="EM33" i="68"/>
  <c r="EX33" i="68"/>
  <c r="EW33" i="68"/>
  <c r="EV33" i="68"/>
  <c r="EU33" i="68"/>
  <c r="ET33" i="68"/>
  <c r="BW120" i="7"/>
  <c r="BW31" i="7"/>
  <c r="AH120" i="7"/>
  <c r="BC39" i="7"/>
  <c r="BN31" i="7"/>
  <c r="BA120" i="7"/>
  <c r="BG43" i="7"/>
  <c r="BG44" i="7" s="1"/>
  <c r="AT119" i="7"/>
  <c r="CQ118" i="7"/>
  <c r="CN31" i="7"/>
  <c r="GN115" i="7"/>
  <c r="EN29" i="7"/>
  <c r="GQ93" i="7"/>
  <c r="GE93" i="7"/>
  <c r="GY120" i="7"/>
  <c r="GM120" i="7"/>
  <c r="HB120" i="7"/>
  <c r="EN86" i="7"/>
  <c r="EZ86" i="7"/>
  <c r="GX25" i="7"/>
  <c r="EW36" i="7"/>
  <c r="FZ115" i="7"/>
  <c r="DY44" i="7"/>
  <c r="CY44" i="7"/>
  <c r="DF44" i="7"/>
  <c r="AC44" i="7" s="1"/>
  <c r="FY91" i="7"/>
  <c r="EV29" i="7"/>
  <c r="FR118" i="7"/>
  <c r="GL25" i="7"/>
  <c r="GK25" i="7"/>
  <c r="AV19" i="67"/>
  <c r="FZ19" i="67"/>
  <c r="GX19" i="67"/>
  <c r="T20" i="67"/>
  <c r="AN20" i="67"/>
  <c r="BE20" i="67"/>
  <c r="CO20" i="67"/>
  <c r="FD20" i="67"/>
  <c r="GP20" i="67"/>
  <c r="CG21" i="67"/>
  <c r="FY21" i="67"/>
  <c r="BL22" i="67"/>
  <c r="CQ22" i="67"/>
  <c r="GT22" i="67"/>
  <c r="AX23" i="67"/>
  <c r="BV23" i="67"/>
  <c r="BE24" i="67"/>
  <c r="CO24" i="67"/>
  <c r="FC24" i="67"/>
  <c r="GU24" i="67"/>
  <c r="BL25" i="67"/>
  <c r="CJ25" i="67"/>
  <c r="EZ25" i="67"/>
  <c r="BR26" i="67"/>
  <c r="GJ26" i="67"/>
  <c r="CI27" i="67"/>
  <c r="EQ27" i="67"/>
  <c r="GG27" i="67"/>
  <c r="GO28" i="67"/>
  <c r="BY29" i="67"/>
  <c r="EY29" i="67"/>
  <c r="GG29" i="67"/>
  <c r="GV29" i="67"/>
  <c r="BJ30" i="67"/>
  <c r="CH30" i="67"/>
  <c r="GL30" i="67"/>
  <c r="BE31" i="67"/>
  <c r="EO31" i="67"/>
  <c r="GS31" i="67"/>
  <c r="BT32" i="67"/>
  <c r="CK32" i="67"/>
  <c r="EP32" i="67"/>
  <c r="GD32" i="67"/>
  <c r="GR32" i="67"/>
  <c r="FB33" i="67"/>
  <c r="FZ34" i="67"/>
  <c r="EO35" i="67"/>
  <c r="FZ35" i="67"/>
  <c r="GT35" i="67"/>
  <c r="CI36" i="67"/>
  <c r="CQ37" i="67"/>
  <c r="GG37" i="67"/>
  <c r="DO44" i="67"/>
  <c r="AL46" i="67" s="1"/>
  <c r="DC44" i="67"/>
  <c r="BZ38" i="67"/>
  <c r="FP38" i="67"/>
  <c r="GO38" i="67"/>
  <c r="HN38" i="67"/>
  <c r="CK41" i="67"/>
  <c r="AH119" i="7"/>
  <c r="BC38" i="7"/>
  <c r="BC117" i="7"/>
  <c r="W39" i="7"/>
  <c r="AT120" i="7"/>
  <c r="CI120" i="7"/>
  <c r="GX115" i="7"/>
  <c r="EQ29" i="7"/>
  <c r="GG93" i="7"/>
  <c r="GD93" i="7"/>
  <c r="HH120" i="7"/>
  <c r="HG120" i="7"/>
  <c r="GI120" i="7"/>
  <c r="BA119" i="7"/>
  <c r="BA25" i="7" s="1"/>
  <c r="FC86" i="7"/>
  <c r="FB86" i="7"/>
  <c r="GV25" i="7"/>
  <c r="DL72" i="7"/>
  <c r="DL129" i="7" s="1"/>
  <c r="EQ36" i="7"/>
  <c r="GF115" i="7"/>
  <c r="DX44" i="7"/>
  <c r="DJ44" i="7"/>
  <c r="DH44" i="7"/>
  <c r="AE45" i="7" s="1"/>
  <c r="GS91" i="7"/>
  <c r="FA29" i="7"/>
  <c r="GP25" i="7"/>
  <c r="AX19" i="67"/>
  <c r="GB19" i="67"/>
  <c r="BL20" i="67"/>
  <c r="FY20" i="67"/>
  <c r="GQ20" i="67"/>
  <c r="BS21" i="67"/>
  <c r="CH21" i="67"/>
  <c r="FZ21" i="67"/>
  <c r="BM22" i="67"/>
  <c r="GU22" i="67"/>
  <c r="AY23" i="67"/>
  <c r="EU23" i="67"/>
  <c r="BG24" i="67"/>
  <c r="CQ24" i="67"/>
  <c r="FD24" i="67"/>
  <c r="GW24" i="67"/>
  <c r="BM25" i="67"/>
  <c r="CK25" i="67"/>
  <c r="GM26" i="67"/>
  <c r="BM27" i="67"/>
  <c r="CK27" i="67"/>
  <c r="EW27" i="67"/>
  <c r="GH27" i="67"/>
  <c r="GV28" i="67"/>
  <c r="EZ29" i="67"/>
  <c r="GH29" i="67"/>
  <c r="GW29" i="67"/>
  <c r="CI30" i="67"/>
  <c r="GN30" i="67"/>
  <c r="EQ31" i="67"/>
  <c r="GT31" i="67"/>
  <c r="BE32" i="67"/>
  <c r="BV32" i="67"/>
  <c r="CL32" i="67"/>
  <c r="EV32" i="67"/>
  <c r="GE32" i="67"/>
  <c r="GS32" i="67"/>
  <c r="BE33" i="67"/>
  <c r="GC33" i="67"/>
  <c r="BG34" i="67"/>
  <c r="GA34" i="67"/>
  <c r="EP35" i="67"/>
  <c r="GE35" i="67"/>
  <c r="GU35" i="67"/>
  <c r="BI36" i="67"/>
  <c r="CK36" i="67"/>
  <c r="GH37" i="67"/>
  <c r="CI38" i="67"/>
  <c r="FQ38" i="67"/>
  <c r="GX38" i="67"/>
  <c r="HO38" i="67"/>
  <c r="GL107" i="67"/>
  <c r="GK107" i="67"/>
  <c r="GC107" i="67"/>
  <c r="GB107" i="67"/>
  <c r="GA107" i="67"/>
  <c r="FZ107" i="67"/>
  <c r="GU107" i="67"/>
  <c r="FY107" i="67"/>
  <c r="GT107" i="67"/>
  <c r="GP107" i="67"/>
  <c r="GO107" i="67"/>
  <c r="GN107" i="67"/>
  <c r="EZ22" i="68"/>
  <c r="EN22" i="68"/>
  <c r="EX22" i="68"/>
  <c r="EV22" i="68"/>
  <c r="ET22" i="68"/>
  <c r="EO22" i="68"/>
  <c r="FD22" i="68"/>
  <c r="EM22" i="68"/>
  <c r="FC22" i="68"/>
  <c r="FB22" i="68"/>
  <c r="FA22" i="68"/>
  <c r="EY22" i="68"/>
  <c r="EW22" i="68"/>
  <c r="EU22" i="68"/>
  <c r="ES22" i="68"/>
  <c r="ER22" i="68"/>
  <c r="EQ22" i="68"/>
  <c r="GD27" i="67"/>
  <c r="BW118" i="7"/>
  <c r="AB119" i="7"/>
  <c r="AB25" i="7" s="1"/>
  <c r="BP118" i="7"/>
  <c r="W119" i="7"/>
  <c r="W19" i="7"/>
  <c r="BH118" i="7"/>
  <c r="GP115" i="7"/>
  <c r="EX29" i="7"/>
  <c r="EI121" i="7"/>
  <c r="GC93" i="7"/>
  <c r="FZ93" i="7"/>
  <c r="GX120" i="7"/>
  <c r="GG120" i="7"/>
  <c r="GF120" i="7"/>
  <c r="EW86" i="7"/>
  <c r="FY25" i="7"/>
  <c r="FA36" i="7"/>
  <c r="GA115" i="7"/>
  <c r="CU44" i="7"/>
  <c r="EC44" i="7"/>
  <c r="AZ43" i="7" s="1"/>
  <c r="DN44" i="7"/>
  <c r="GR91" i="7"/>
  <c r="GK91" i="7"/>
  <c r="GM91" i="7"/>
  <c r="DU43" i="7"/>
  <c r="BE19" i="67"/>
  <c r="GC19" i="67"/>
  <c r="V20" i="67"/>
  <c r="BM20" i="67"/>
  <c r="EM20" i="67"/>
  <c r="FZ20" i="67"/>
  <c r="GR20" i="67"/>
  <c r="BT21" i="67"/>
  <c r="CI21" i="67"/>
  <c r="GB21" i="67"/>
  <c r="BS22" i="67"/>
  <c r="BX23" i="67"/>
  <c r="EV23" i="67"/>
  <c r="T24" i="67"/>
  <c r="BN24" i="67"/>
  <c r="FY24" i="67"/>
  <c r="BN25" i="67"/>
  <c r="CL25" i="67"/>
  <c r="GT26" i="67"/>
  <c r="BN27" i="67"/>
  <c r="CL27" i="67"/>
  <c r="EX27" i="67"/>
  <c r="GI27" i="67"/>
  <c r="GX28" i="67"/>
  <c r="CK29" i="67"/>
  <c r="FA29" i="67"/>
  <c r="GI29" i="67"/>
  <c r="GX29" i="67"/>
  <c r="BM30" i="67"/>
  <c r="CK30" i="67"/>
  <c r="GO30" i="67"/>
  <c r="FA31" i="67"/>
  <c r="GU31" i="67"/>
  <c r="BG32" i="67"/>
  <c r="CM32" i="67"/>
  <c r="EW32" i="67"/>
  <c r="GF32" i="67"/>
  <c r="GT32" i="67"/>
  <c r="GD33" i="67"/>
  <c r="BT34" i="67"/>
  <c r="GB34" i="67"/>
  <c r="EQ35" i="67"/>
  <c r="GF35" i="67"/>
  <c r="GV35" i="67"/>
  <c r="CM36" i="67"/>
  <c r="EO37" i="67"/>
  <c r="GI37" i="67"/>
  <c r="FR38" i="67"/>
  <c r="GY38" i="67"/>
  <c r="HP38" i="67"/>
  <c r="BI39" i="67"/>
  <c r="FJ39" i="67"/>
  <c r="AB120" i="7"/>
  <c r="AB45" i="7"/>
  <c r="BC23" i="7"/>
  <c r="AX118" i="7"/>
  <c r="AE118" i="7"/>
  <c r="AU43" i="7"/>
  <c r="BV118" i="7"/>
  <c r="X120" i="7"/>
  <c r="GL115" i="7"/>
  <c r="ET29" i="7"/>
  <c r="GJ93" i="7"/>
  <c r="GO93" i="7"/>
  <c r="GR93" i="7"/>
  <c r="CH118" i="7"/>
  <c r="GQ120" i="7"/>
  <c r="FY120" i="7"/>
  <c r="HP120" i="7"/>
  <c r="FC36" i="7"/>
  <c r="FD86" i="7"/>
  <c r="DQ147" i="7"/>
  <c r="GN25" i="7"/>
  <c r="EI79" i="7"/>
  <c r="GT25" i="7"/>
  <c r="EX36" i="7"/>
  <c r="GU115" i="7"/>
  <c r="DO44" i="7"/>
  <c r="DP44" i="7"/>
  <c r="CW44" i="7"/>
  <c r="GF91" i="7"/>
  <c r="GJ91" i="7"/>
  <c r="FU118" i="7"/>
  <c r="FW118" i="7"/>
  <c r="FW40" i="7" s="1"/>
  <c r="DO146" i="7" s="1"/>
  <c r="V19" i="67"/>
  <c r="BQ19" i="67"/>
  <c r="GI19" i="67"/>
  <c r="X20" i="67"/>
  <c r="EN20" i="67"/>
  <c r="GD20" i="67"/>
  <c r="GS20" i="67"/>
  <c r="CJ21" i="67"/>
  <c r="GD21" i="67"/>
  <c r="BT22" i="67"/>
  <c r="EQ22" i="67"/>
  <c r="BG23" i="67"/>
  <c r="CE23" i="67"/>
  <c r="EW23" i="67"/>
  <c r="EN24" i="67"/>
  <c r="GF24" i="67"/>
  <c r="EP26" i="67"/>
  <c r="CM27" i="67"/>
  <c r="EY27" i="67"/>
  <c r="GO27" i="67"/>
  <c r="FB29" i="67"/>
  <c r="GJ29" i="67"/>
  <c r="BN30" i="67"/>
  <c r="CL30" i="67"/>
  <c r="GQ30" i="67"/>
  <c r="BQ31" i="67"/>
  <c r="FC31" i="67"/>
  <c r="GV31" i="67"/>
  <c r="BY32" i="67"/>
  <c r="EX32" i="67"/>
  <c r="GG32" i="67"/>
  <c r="GU32" i="67"/>
  <c r="BM33" i="67"/>
  <c r="GF33" i="67"/>
  <c r="GC34" i="67"/>
  <c r="BE35" i="67"/>
  <c r="ER35" i="67"/>
  <c r="GG35" i="67"/>
  <c r="GW35" i="67"/>
  <c r="BM36" i="67"/>
  <c r="BG37" i="67"/>
  <c r="GZ38" i="67"/>
  <c r="BM39" i="67"/>
  <c r="CL38" i="67"/>
  <c r="BJ36" i="67"/>
  <c r="GV101" i="67"/>
  <c r="BC118" i="7"/>
  <c r="BC120" i="7"/>
  <c r="AX120" i="7"/>
  <c r="BV31" i="7"/>
  <c r="BS31" i="7"/>
  <c r="BF31" i="7"/>
  <c r="BH31" i="7"/>
  <c r="X118" i="7"/>
  <c r="AC43" i="7"/>
  <c r="GC115" i="7"/>
  <c r="FD29" i="7"/>
  <c r="FF121" i="7"/>
  <c r="GU93" i="7"/>
  <c r="GV93" i="7"/>
  <c r="GE120" i="7"/>
  <c r="HL120" i="7"/>
  <c r="EZ36" i="7"/>
  <c r="EU36" i="7"/>
  <c r="ET86" i="7"/>
  <c r="DO147" i="7"/>
  <c r="FZ25" i="7"/>
  <c r="GD25" i="7"/>
  <c r="GC25" i="7"/>
  <c r="GM115" i="7"/>
  <c r="EF44" i="7"/>
  <c r="BC43" i="7" s="1"/>
  <c r="DW44" i="7"/>
  <c r="AT45" i="7" s="1"/>
  <c r="DA44" i="7"/>
  <c r="X46" i="7" s="1"/>
  <c r="GI91" i="7"/>
  <c r="GA91" i="7"/>
  <c r="EW79" i="7"/>
  <c r="FK118" i="7"/>
  <c r="FI118" i="7"/>
  <c r="ED41" i="7"/>
  <c r="X19" i="67"/>
  <c r="CC19" i="67"/>
  <c r="GJ19" i="67"/>
  <c r="AY20" i="67"/>
  <c r="AB20" i="67"/>
  <c r="AR20" i="67"/>
  <c r="BQ20" i="67"/>
  <c r="EO20" i="67"/>
  <c r="GE20" i="67"/>
  <c r="GT20" i="67"/>
  <c r="BG21" i="67"/>
  <c r="BV21" i="67"/>
  <c r="CK21" i="67"/>
  <c r="GK21" i="67"/>
  <c r="S22" i="67"/>
  <c r="BX22" i="67"/>
  <c r="EX22" i="67"/>
  <c r="AJ23" i="67"/>
  <c r="EX23" i="67"/>
  <c r="W24" i="67"/>
  <c r="BQ24" i="67"/>
  <c r="EO24" i="67"/>
  <c r="GG24" i="67"/>
  <c r="BV25" i="67"/>
  <c r="EQ26" i="67"/>
  <c r="EZ27" i="67"/>
  <c r="GP27" i="67"/>
  <c r="FC29" i="67"/>
  <c r="GK29" i="67"/>
  <c r="BT30" i="67"/>
  <c r="GX30" i="67"/>
  <c r="BT31" i="67"/>
  <c r="FY31" i="67"/>
  <c r="GW31" i="67"/>
  <c r="BJ32" i="67"/>
  <c r="BZ32" i="67"/>
  <c r="CO32" i="67"/>
  <c r="EY32" i="67"/>
  <c r="GH32" i="67"/>
  <c r="GW32" i="67"/>
  <c r="BY33" i="67"/>
  <c r="BV34" i="67"/>
  <c r="GJ34" i="67"/>
  <c r="BM35" i="67"/>
  <c r="ES35" i="67"/>
  <c r="GH35" i="67"/>
  <c r="GX35" i="67"/>
  <c r="EQ37" i="67"/>
  <c r="GK37" i="67"/>
  <c r="HA38" i="67"/>
  <c r="DA72" i="67"/>
  <c r="DA129" i="67" s="1"/>
  <c r="DM72" i="67"/>
  <c r="DM129" i="67" s="1"/>
  <c r="DY72" i="67"/>
  <c r="DY129" i="67" s="1"/>
  <c r="EZ84" i="67"/>
  <c r="EX84" i="67"/>
  <c r="EW84" i="67"/>
  <c r="EV84" i="67"/>
  <c r="EU84" i="67"/>
  <c r="ET84" i="67"/>
  <c r="ES84" i="67"/>
  <c r="EX105" i="67"/>
  <c r="GU27" i="67"/>
  <c r="AZ120" i="7"/>
  <c r="BC121" i="7"/>
  <c r="BC21" i="7"/>
  <c r="W120" i="7"/>
  <c r="W117" i="7"/>
  <c r="W40" i="7"/>
  <c r="W121" i="7"/>
  <c r="AU118" i="7"/>
  <c r="GG115" i="7"/>
  <c r="FC29" i="7"/>
  <c r="FP121" i="7"/>
  <c r="GS93" i="7"/>
  <c r="GN93" i="7"/>
  <c r="GN120" i="7"/>
  <c r="GA120" i="7"/>
  <c r="BI118" i="7"/>
  <c r="ER36" i="7"/>
  <c r="EN36" i="7"/>
  <c r="EX86" i="7"/>
  <c r="GF25" i="7"/>
  <c r="GH25" i="7"/>
  <c r="GO25" i="7"/>
  <c r="GH115" i="7"/>
  <c r="DL44" i="7"/>
  <c r="DT44" i="7"/>
  <c r="DC44" i="7"/>
  <c r="GQ91" i="7"/>
  <c r="FZ91" i="7"/>
  <c r="EM29" i="7"/>
  <c r="FH118" i="7"/>
  <c r="EQ79" i="7"/>
  <c r="FF118" i="7"/>
  <c r="FX118" i="7"/>
  <c r="CO19" i="67"/>
  <c r="GK19" i="67"/>
  <c r="BX20" i="67"/>
  <c r="EQ20" i="67"/>
  <c r="GF20" i="67"/>
  <c r="GU20" i="67"/>
  <c r="CL21" i="67"/>
  <c r="GL21" i="67"/>
  <c r="BY22" i="67"/>
  <c r="EZ22" i="67"/>
  <c r="AK23" i="67"/>
  <c r="BI23" i="67"/>
  <c r="CG23" i="67"/>
  <c r="BS24" i="67"/>
  <c r="EP24" i="67"/>
  <c r="GH24" i="67"/>
  <c r="ER26" i="67"/>
  <c r="GQ27" i="67"/>
  <c r="CJ29" i="67"/>
  <c r="FZ31" i="67"/>
  <c r="GX31" i="67"/>
  <c r="EZ32" i="67"/>
  <c r="AV39" i="67"/>
  <c r="BY39" i="67"/>
  <c r="ET86" i="67"/>
  <c r="EU86" i="67"/>
  <c r="ER86" i="67"/>
  <c r="EP86" i="67"/>
  <c r="EO86" i="67"/>
  <c r="FD86" i="67"/>
  <c r="EN86" i="67"/>
  <c r="FB86" i="67"/>
  <c r="EM86" i="67"/>
  <c r="FA86" i="67"/>
  <c r="EZ86" i="67"/>
  <c r="EY86" i="67"/>
  <c r="EX86" i="67"/>
  <c r="GM107" i="67"/>
  <c r="BC45" i="7"/>
  <c r="BC42" i="7"/>
  <c r="W24" i="7"/>
  <c r="P120" i="7"/>
  <c r="AE119" i="7"/>
  <c r="AI118" i="7"/>
  <c r="AU119" i="7"/>
  <c r="GJ115" i="7"/>
  <c r="FB29" i="7"/>
  <c r="BF118" i="7"/>
  <c r="FQ121" i="7"/>
  <c r="GK93" i="7"/>
  <c r="FY93" i="7"/>
  <c r="GC120" i="7"/>
  <c r="HO120" i="7"/>
  <c r="EO36" i="7"/>
  <c r="EQ86" i="7"/>
  <c r="GR25" i="7"/>
  <c r="GQ25" i="7"/>
  <c r="AR119" i="7"/>
  <c r="GD115" i="7"/>
  <c r="EA44" i="7"/>
  <c r="AX45" i="7" s="1"/>
  <c r="EB44" i="7"/>
  <c r="DV44" i="7"/>
  <c r="GG91" i="7"/>
  <c r="GL91" i="7"/>
  <c r="ES29" i="7"/>
  <c r="FD79" i="7"/>
  <c r="FQ118" i="7"/>
  <c r="FO118" i="7"/>
  <c r="GL19" i="67"/>
  <c r="AT20" i="67"/>
  <c r="BY20" i="67"/>
  <c r="ER20" i="67"/>
  <c r="GG20" i="67"/>
  <c r="GV20" i="67"/>
  <c r="BI21" i="67"/>
  <c r="BX21" i="67"/>
  <c r="CM21" i="67"/>
  <c r="GW21" i="67"/>
  <c r="AE22" i="67"/>
  <c r="FB22" i="67"/>
  <c r="AL23" i="67"/>
  <c r="BJ23" i="67"/>
  <c r="CH23" i="67"/>
  <c r="AE24" i="67"/>
  <c r="BZ24" i="67"/>
  <c r="EQ24" i="67"/>
  <c r="GI24" i="67"/>
  <c r="BX25" i="67"/>
  <c r="EN25" i="67"/>
  <c r="ES26" i="67"/>
  <c r="FB27" i="67"/>
  <c r="GR27" i="67"/>
  <c r="EN29" i="67"/>
  <c r="FY29" i="67"/>
  <c r="GO29" i="67"/>
  <c r="BV30" i="67"/>
  <c r="CC31" i="67"/>
  <c r="GG31" i="67"/>
  <c r="BM32" i="67"/>
  <c r="CB32" i="67"/>
  <c r="CR32" i="67"/>
  <c r="FA32" i="67"/>
  <c r="GK32" i="67"/>
  <c r="CL35" i="67"/>
  <c r="BS37" i="67"/>
  <c r="CG39" i="67"/>
  <c r="CN24" i="68"/>
  <c r="CB24" i="68"/>
  <c r="BP24" i="68"/>
  <c r="CM24" i="68"/>
  <c r="CA24" i="68"/>
  <c r="BO24" i="68"/>
  <c r="CL24" i="68"/>
  <c r="BZ24" i="68"/>
  <c r="BN24" i="68"/>
  <c r="CJ24" i="68"/>
  <c r="BX24" i="68"/>
  <c r="BL24" i="68"/>
  <c r="BW24" i="68"/>
  <c r="BK24" i="68"/>
  <c r="CH24" i="68"/>
  <c r="BV24" i="68"/>
  <c r="BJ24" i="68"/>
  <c r="CR24" i="68"/>
  <c r="CF24" i="68"/>
  <c r="BT24" i="68"/>
  <c r="BH24" i="68"/>
  <c r="CP24" i="68"/>
  <c r="CD24" i="68"/>
  <c r="BR24" i="68"/>
  <c r="CQ24" i="68"/>
  <c r="BG24" i="68"/>
  <c r="CO24" i="68"/>
  <c r="BF24" i="68"/>
  <c r="CK24" i="68"/>
  <c r="BE24" i="68"/>
  <c r="CG24" i="68"/>
  <c r="CE24" i="68"/>
  <c r="CC24" i="68"/>
  <c r="BY24" i="68"/>
  <c r="BU24" i="68"/>
  <c r="BS24" i="68"/>
  <c r="BQ24" i="68"/>
  <c r="BM24" i="68"/>
  <c r="AH45" i="7"/>
  <c r="BC119" i="7"/>
  <c r="BC41" i="7"/>
  <c r="BP31" i="7"/>
  <c r="P119" i="7"/>
  <c r="W118" i="7"/>
  <c r="CN120" i="7"/>
  <c r="BK31" i="7"/>
  <c r="BE40" i="7"/>
  <c r="GQ115" i="7"/>
  <c r="FO121" i="7"/>
  <c r="GF93" i="7"/>
  <c r="GM93" i="7"/>
  <c r="FZ120" i="7"/>
  <c r="HA120" i="7"/>
  <c r="HF120" i="7"/>
  <c r="ET36" i="7"/>
  <c r="EV86" i="7"/>
  <c r="GI25" i="7"/>
  <c r="GS25" i="7"/>
  <c r="GB115" i="7"/>
  <c r="CV44" i="7"/>
  <c r="DG44" i="7"/>
  <c r="DQ44" i="7"/>
  <c r="GP91" i="7"/>
  <c r="GE91" i="7"/>
  <c r="EZ29" i="7"/>
  <c r="FL118" i="7"/>
  <c r="FL40" i="7" s="1"/>
  <c r="CZ146" i="7" s="1"/>
  <c r="GT91" i="7"/>
  <c r="FE118" i="7"/>
  <c r="FP118" i="7"/>
  <c r="FP40" i="7" s="1"/>
  <c r="FV118" i="7"/>
  <c r="AH19" i="67"/>
  <c r="EQ19" i="67"/>
  <c r="GN19" i="67"/>
  <c r="AE20" i="67"/>
  <c r="AV20" i="67"/>
  <c r="EX20" i="67"/>
  <c r="GH20" i="67"/>
  <c r="GW20" i="67"/>
  <c r="BJ21" i="67"/>
  <c r="BY21" i="67"/>
  <c r="CQ21" i="67"/>
  <c r="GX21" i="67"/>
  <c r="CB22" i="67"/>
  <c r="GI22" i="67"/>
  <c r="CI23" i="67"/>
  <c r="CB24" i="67"/>
  <c r="ER24" i="67"/>
  <c r="GJ24" i="67"/>
  <c r="BY25" i="67"/>
  <c r="EU25" i="67"/>
  <c r="EU26" i="67"/>
  <c r="BY27" i="67"/>
  <c r="FC27" i="67"/>
  <c r="GS27" i="67"/>
  <c r="EO29" i="67"/>
  <c r="FZ29" i="67"/>
  <c r="GQ29" i="67"/>
  <c r="GH31" i="67"/>
  <c r="BN32" i="67"/>
  <c r="FB32" i="67"/>
  <c r="GL32" i="67"/>
  <c r="FA35" i="67"/>
  <c r="GK35" i="67"/>
  <c r="BW36" i="67"/>
  <c r="FA37" i="67"/>
  <c r="GU37" i="67"/>
  <c r="GD38" i="67"/>
  <c r="HD38" i="67"/>
  <c r="DD72" i="67"/>
  <c r="DD129" i="67" s="1"/>
  <c r="DP72" i="67"/>
  <c r="DP129" i="67" s="1"/>
  <c r="EB72" i="67"/>
  <c r="EB129" i="67" s="1"/>
  <c r="EW82" i="67"/>
  <c r="EX82" i="67"/>
  <c r="ES82" i="67"/>
  <c r="EQ82" i="67"/>
  <c r="EP82" i="67"/>
  <c r="EO82" i="67"/>
  <c r="EN82" i="67"/>
  <c r="EM82" i="67"/>
  <c r="FC82" i="67"/>
  <c r="FB82" i="67"/>
  <c r="FA82" i="67"/>
  <c r="AB118" i="7"/>
  <c r="BC22" i="7"/>
  <c r="BP120" i="7"/>
  <c r="AX43" i="7"/>
  <c r="AT43" i="7"/>
  <c r="GV115" i="7"/>
  <c r="FE121" i="7"/>
  <c r="GA93" i="7"/>
  <c r="GT93" i="7"/>
  <c r="HI120" i="7"/>
  <c r="GU120" i="7"/>
  <c r="EU86" i="7"/>
  <c r="GM25" i="7"/>
  <c r="GU25" i="7"/>
  <c r="DU44" i="7"/>
  <c r="AR41" i="7" s="1"/>
  <c r="DD44" i="7"/>
  <c r="CT44" i="7"/>
  <c r="GW91" i="7"/>
  <c r="GC91" i="7"/>
  <c r="AJ19" i="67"/>
  <c r="ER19" i="67"/>
  <c r="GO19" i="67"/>
  <c r="CC20" i="67"/>
  <c r="EY20" i="67"/>
  <c r="GI20" i="67"/>
  <c r="GX20" i="67"/>
  <c r="BZ21" i="67"/>
  <c r="BL23" i="67"/>
  <c r="CJ23" i="67"/>
  <c r="CC24" i="67"/>
  <c r="ES24" i="67"/>
  <c r="GK24" i="67"/>
  <c r="BZ25" i="67"/>
  <c r="EV25" i="67"/>
  <c r="FB26" i="67"/>
  <c r="BZ27" i="67"/>
  <c r="EM27" i="67"/>
  <c r="GC27" i="67"/>
  <c r="GT27" i="67"/>
  <c r="FZ28" i="67"/>
  <c r="EP29" i="67"/>
  <c r="GB29" i="67"/>
  <c r="GR29" i="67"/>
  <c r="BY30" i="67"/>
  <c r="FZ30" i="67"/>
  <c r="CM31" i="67"/>
  <c r="GI31" i="67"/>
  <c r="CG32" i="67"/>
  <c r="CE32" i="67"/>
  <c r="FY32" i="67"/>
  <c r="GN32" i="67"/>
  <c r="FB35" i="67"/>
  <c r="GL35" i="67"/>
  <c r="BY36" i="67"/>
  <c r="CB37" i="67"/>
  <c r="FB37" i="67"/>
  <c r="GV37" i="67"/>
  <c r="FH38" i="67"/>
  <c r="GH38" i="67"/>
  <c r="HJ38" i="67"/>
  <c r="CS72" i="67"/>
  <c r="DE72" i="67"/>
  <c r="DE129" i="67" s="1"/>
  <c r="DQ72" i="67"/>
  <c r="DQ129" i="67" s="1"/>
  <c r="EC72" i="67"/>
  <c r="EC129" i="67" s="1"/>
  <c r="FD83" i="67"/>
  <c r="ES83" i="67"/>
  <c r="EW88" i="67"/>
  <c r="ER88" i="67"/>
  <c r="CO20" i="68"/>
  <c r="CC20" i="68"/>
  <c r="BQ20" i="68"/>
  <c r="BE20" i="68"/>
  <c r="CN20" i="68"/>
  <c r="CB20" i="68"/>
  <c r="BP20" i="68"/>
  <c r="CM20" i="68"/>
  <c r="CA20" i="68"/>
  <c r="BO20" i="68"/>
  <c r="CL20" i="68"/>
  <c r="BZ20" i="68"/>
  <c r="BN20" i="68"/>
  <c r="CK20" i="68"/>
  <c r="BY20" i="68"/>
  <c r="BM20" i="68"/>
  <c r="CJ20" i="68"/>
  <c r="BX20" i="68"/>
  <c r="BL20" i="68"/>
  <c r="BW20" i="68"/>
  <c r="BK20" i="68"/>
  <c r="CH20" i="68"/>
  <c r="BV20" i="68"/>
  <c r="BJ20" i="68"/>
  <c r="CG20" i="68"/>
  <c r="BU20" i="68"/>
  <c r="CR20" i="68"/>
  <c r="CF20" i="68"/>
  <c r="BT20" i="68"/>
  <c r="BH20" i="68"/>
  <c r="CQ20" i="68"/>
  <c r="CE20" i="68"/>
  <c r="BS20" i="68"/>
  <c r="BG20" i="68"/>
  <c r="CD20" i="68"/>
  <c r="EW25" i="68"/>
  <c r="EV25" i="68"/>
  <c r="EU25" i="68"/>
  <c r="ET25" i="68"/>
  <c r="ES25" i="68"/>
  <c r="FD25" i="68"/>
  <c r="ER25" i="68"/>
  <c r="FC25" i="68"/>
  <c r="EQ25" i="68"/>
  <c r="FA25" i="68"/>
  <c r="EO25" i="68"/>
  <c r="EY25" i="68"/>
  <c r="EM25" i="68"/>
  <c r="EZ25" i="68"/>
  <c r="EX25" i="68"/>
  <c r="EP25" i="68"/>
  <c r="EN25" i="68"/>
  <c r="GX78" i="67"/>
  <c r="ER79" i="67"/>
  <c r="GJ79" i="67"/>
  <c r="EW80" i="67"/>
  <c r="GG80" i="67"/>
  <c r="GK81" i="67"/>
  <c r="GQ82" i="67"/>
  <c r="EU85" i="67"/>
  <c r="GJ85" i="67"/>
  <c r="ER87" i="67"/>
  <c r="GJ87" i="67"/>
  <c r="GH88" i="67"/>
  <c r="GX88" i="67"/>
  <c r="FD89" i="67"/>
  <c r="GX89" i="67"/>
  <c r="EZ90" i="67"/>
  <c r="GN90" i="67"/>
  <c r="GA92" i="67"/>
  <c r="EY93" i="67"/>
  <c r="GK93" i="67"/>
  <c r="EV94" i="67"/>
  <c r="EO95" i="67"/>
  <c r="GD95" i="67"/>
  <c r="EX96" i="67"/>
  <c r="GG96" i="67"/>
  <c r="GW96" i="67"/>
  <c r="FC97" i="67"/>
  <c r="GR97" i="67"/>
  <c r="FA98" i="67"/>
  <c r="EY100" i="67"/>
  <c r="ES102" i="67"/>
  <c r="GH102" i="67"/>
  <c r="EZ104" i="67"/>
  <c r="GJ106" i="67"/>
  <c r="FA108" i="67"/>
  <c r="GJ108" i="67"/>
  <c r="FZ109" i="67"/>
  <c r="GF110" i="67"/>
  <c r="FA112" i="67"/>
  <c r="GU112" i="67"/>
  <c r="EM113" i="67"/>
  <c r="FA113" i="67"/>
  <c r="GJ113" i="67"/>
  <c r="GI114" i="67"/>
  <c r="GD115" i="67"/>
  <c r="GX115" i="67"/>
  <c r="EZ116" i="67"/>
  <c r="FQ117" i="67"/>
  <c r="GA118" i="67"/>
  <c r="HD118" i="67"/>
  <c r="GG121" i="67"/>
  <c r="P19" i="68"/>
  <c r="AB19" i="68"/>
  <c r="AN19" i="68"/>
  <c r="AZ19" i="68"/>
  <c r="GP19" i="68"/>
  <c r="W20" i="68"/>
  <c r="AI20" i="68"/>
  <c r="ES20" i="68"/>
  <c r="FY20" i="68"/>
  <c r="GK20" i="68"/>
  <c r="GW20" i="68"/>
  <c r="AP21" i="68"/>
  <c r="BB21" i="68"/>
  <c r="BN21" i="68"/>
  <c r="BZ21" i="68"/>
  <c r="CL21" i="68"/>
  <c r="GF21" i="68"/>
  <c r="GR21" i="68"/>
  <c r="GR22" i="68"/>
  <c r="GF22" i="68"/>
  <c r="GP22" i="68"/>
  <c r="GD22" i="68"/>
  <c r="GN22" i="68"/>
  <c r="GB22" i="68"/>
  <c r="GX22" i="68"/>
  <c r="GL22" i="68"/>
  <c r="FZ22" i="68"/>
  <c r="GC22" i="68"/>
  <c r="GU22" i="68"/>
  <c r="BP23" i="68"/>
  <c r="CK23" i="68"/>
  <c r="AR24" i="68"/>
  <c r="AF24" i="68"/>
  <c r="T24" i="68"/>
  <c r="BC24" i="68"/>
  <c r="AQ24" i="68"/>
  <c r="BB24" i="68"/>
  <c r="AP24" i="68"/>
  <c r="AD24" i="68"/>
  <c r="R24" i="68"/>
  <c r="AZ24" i="68"/>
  <c r="AN24" i="68"/>
  <c r="AB24" i="68"/>
  <c r="P24" i="68"/>
  <c r="AY24" i="68"/>
  <c r="AM24" i="68"/>
  <c r="AA24" i="68"/>
  <c r="AX24" i="68"/>
  <c r="AL24" i="68"/>
  <c r="AV24" i="68"/>
  <c r="AJ24" i="68"/>
  <c r="X24" i="68"/>
  <c r="AI24" i="68"/>
  <c r="GE24" i="68"/>
  <c r="EV79" i="67"/>
  <c r="GK79" i="67"/>
  <c r="EX80" i="67"/>
  <c r="GI80" i="67"/>
  <c r="GL81" i="67"/>
  <c r="GR82" i="67"/>
  <c r="EW85" i="67"/>
  <c r="GK85" i="67"/>
  <c r="ES87" i="67"/>
  <c r="GK87" i="67"/>
  <c r="GI88" i="67"/>
  <c r="FY89" i="67"/>
  <c r="FY90" i="67"/>
  <c r="GQ90" i="67"/>
  <c r="GB92" i="67"/>
  <c r="EZ93" i="67"/>
  <c r="GL93" i="67"/>
  <c r="EW94" i="67"/>
  <c r="EP95" i="67"/>
  <c r="GG95" i="67"/>
  <c r="EY96" i="67"/>
  <c r="GH96" i="67"/>
  <c r="FY97" i="67"/>
  <c r="GU97" i="67"/>
  <c r="EM98" i="67"/>
  <c r="FB98" i="67"/>
  <c r="EP99" i="67"/>
  <c r="FA104" i="67"/>
  <c r="FR117" i="67"/>
  <c r="GV121" i="67"/>
  <c r="AC19" i="68"/>
  <c r="AO19" i="68"/>
  <c r="BA19" i="68"/>
  <c r="ET20" i="68"/>
  <c r="FZ20" i="68"/>
  <c r="GL20" i="68"/>
  <c r="GX20" i="68"/>
  <c r="GG21" i="68"/>
  <c r="GS21" i="68"/>
  <c r="GV26" i="68"/>
  <c r="GJ26" i="68"/>
  <c r="GU26" i="68"/>
  <c r="GI26" i="68"/>
  <c r="GT26" i="68"/>
  <c r="GH26" i="68"/>
  <c r="GS26" i="68"/>
  <c r="GG26" i="68"/>
  <c r="GR26" i="68"/>
  <c r="GF26" i="68"/>
  <c r="GQ26" i="68"/>
  <c r="GE26" i="68"/>
  <c r="GP26" i="68"/>
  <c r="GD26" i="68"/>
  <c r="GO26" i="68"/>
  <c r="GC26" i="68"/>
  <c r="GN26" i="68"/>
  <c r="GB26" i="68"/>
  <c r="GX26" i="68"/>
  <c r="GL26" i="68"/>
  <c r="FZ26" i="68"/>
  <c r="GK26" i="68"/>
  <c r="CO31" i="68"/>
  <c r="CC31" i="68"/>
  <c r="BQ31" i="68"/>
  <c r="BE31" i="68"/>
  <c r="CN31" i="68"/>
  <c r="CB31" i="68"/>
  <c r="BP31" i="68"/>
  <c r="CM31" i="68"/>
  <c r="CA31" i="68"/>
  <c r="BO31" i="68"/>
  <c r="CL31" i="68"/>
  <c r="BZ31" i="68"/>
  <c r="BN31" i="68"/>
  <c r="CK31" i="68"/>
  <c r="BY31" i="68"/>
  <c r="BM31" i="68"/>
  <c r="CJ31" i="68"/>
  <c r="BX31" i="68"/>
  <c r="BL31" i="68"/>
  <c r="BW31" i="68"/>
  <c r="BK31" i="68"/>
  <c r="CH31" i="68"/>
  <c r="BV31" i="68"/>
  <c r="BJ31" i="68"/>
  <c r="CG31" i="68"/>
  <c r="BU31" i="68"/>
  <c r="CR31" i="68"/>
  <c r="CF31" i="68"/>
  <c r="BT31" i="68"/>
  <c r="BH31" i="68"/>
  <c r="CQ31" i="68"/>
  <c r="CE31" i="68"/>
  <c r="BS31" i="68"/>
  <c r="BG31" i="68"/>
  <c r="EY80" i="67"/>
  <c r="GP81" i="67"/>
  <c r="GC92" i="67"/>
  <c r="GN93" i="67"/>
  <c r="FY117" i="67"/>
  <c r="G150" i="68"/>
  <c r="G132" i="68"/>
  <c r="GA20" i="68"/>
  <c r="GM20" i="68"/>
  <c r="GT24" i="68"/>
  <c r="GH24" i="68"/>
  <c r="GS24" i="68"/>
  <c r="GG24" i="68"/>
  <c r="GR24" i="68"/>
  <c r="GF24" i="68"/>
  <c r="GP24" i="68"/>
  <c r="GD24" i="68"/>
  <c r="GO24" i="68"/>
  <c r="GC24" i="68"/>
  <c r="GN24" i="68"/>
  <c r="GB24" i="68"/>
  <c r="GX24" i="68"/>
  <c r="GL24" i="68"/>
  <c r="FZ24" i="68"/>
  <c r="GV24" i="68"/>
  <c r="GJ24" i="68"/>
  <c r="GK24" i="68"/>
  <c r="FB79" i="67"/>
  <c r="GN79" i="67"/>
  <c r="EZ80" i="67"/>
  <c r="GO80" i="67"/>
  <c r="GU81" i="67"/>
  <c r="FY82" i="67"/>
  <c r="GT82" i="67"/>
  <c r="GM85" i="67"/>
  <c r="EY87" i="67"/>
  <c r="GQ87" i="67"/>
  <c r="GL88" i="67"/>
  <c r="GE89" i="67"/>
  <c r="GB90" i="67"/>
  <c r="GS90" i="67"/>
  <c r="GJ92" i="67"/>
  <c r="FY93" i="67"/>
  <c r="GQ93" i="67"/>
  <c r="ER95" i="67"/>
  <c r="GJ95" i="67"/>
  <c r="FA96" i="67"/>
  <c r="GK96" i="67"/>
  <c r="GC97" i="67"/>
  <c r="GW97" i="67"/>
  <c r="EO98" i="67"/>
  <c r="FD98" i="67"/>
  <c r="FB99" i="67"/>
  <c r="GQ100" i="67"/>
  <c r="ES101" i="67"/>
  <c r="EZ102" i="67"/>
  <c r="GQ102" i="67"/>
  <c r="FC104" i="67"/>
  <c r="ES106" i="67"/>
  <c r="GT106" i="67"/>
  <c r="FB107" i="67"/>
  <c r="EO108" i="67"/>
  <c r="FD108" i="67"/>
  <c r="GP108" i="67"/>
  <c r="GK109" i="67"/>
  <c r="GI110" i="67"/>
  <c r="FD112" i="67"/>
  <c r="EP113" i="67"/>
  <c r="FD113" i="67"/>
  <c r="GU114" i="67"/>
  <c r="GA117" i="67"/>
  <c r="FU120" i="67"/>
  <c r="AQ19" i="68"/>
  <c r="BC19" i="68"/>
  <c r="EV20" i="68"/>
  <c r="GB20" i="68"/>
  <c r="GN20" i="68"/>
  <c r="GI21" i="68"/>
  <c r="GU21" i="68"/>
  <c r="GM24" i="68"/>
  <c r="GW26" i="68"/>
  <c r="FC79" i="67"/>
  <c r="GS79" i="67"/>
  <c r="FA80" i="67"/>
  <c r="GP80" i="67"/>
  <c r="GV81" i="67"/>
  <c r="GD82" i="67"/>
  <c r="GU82" i="67"/>
  <c r="FB85" i="67"/>
  <c r="GO85" i="67"/>
  <c r="FB87" i="67"/>
  <c r="GT87" i="67"/>
  <c r="GO88" i="67"/>
  <c r="GG89" i="67"/>
  <c r="GE90" i="67"/>
  <c r="GT90" i="67"/>
  <c r="GL92" i="67"/>
  <c r="FZ93" i="67"/>
  <c r="GR93" i="67"/>
  <c r="EU95" i="67"/>
  <c r="GN95" i="67"/>
  <c r="FB96" i="67"/>
  <c r="GN96" i="67"/>
  <c r="GD97" i="67"/>
  <c r="GX97" i="67"/>
  <c r="EP98" i="67"/>
  <c r="FY99" i="67"/>
  <c r="GU100" i="67"/>
  <c r="FC101" i="67"/>
  <c r="FA102" i="67"/>
  <c r="GR102" i="67"/>
  <c r="FD104" i="67"/>
  <c r="EW106" i="67"/>
  <c r="GU106" i="67"/>
  <c r="EP108" i="67"/>
  <c r="FY108" i="67"/>
  <c r="GQ108" i="67"/>
  <c r="GX109" i="67"/>
  <c r="EP110" i="67"/>
  <c r="GQ110" i="67"/>
  <c r="FY112" i="67"/>
  <c r="EQ113" i="67"/>
  <c r="GB113" i="67"/>
  <c r="GQ113" i="67"/>
  <c r="GV114" i="67"/>
  <c r="EP115" i="67"/>
  <c r="GH115" i="67"/>
  <c r="GH116" i="67"/>
  <c r="GK117" i="67"/>
  <c r="T19" i="68"/>
  <c r="AF19" i="68"/>
  <c r="AR19" i="68"/>
  <c r="GT19" i="68"/>
  <c r="AM20" i="68"/>
  <c r="AY20" i="68"/>
  <c r="EW20" i="68"/>
  <c r="GC20" i="68"/>
  <c r="GO20" i="68"/>
  <c r="BF21" i="68"/>
  <c r="BR21" i="68"/>
  <c r="CD21" i="68"/>
  <c r="CP21" i="68"/>
  <c r="GJ21" i="68"/>
  <c r="GV21" i="68"/>
  <c r="GI22" i="68"/>
  <c r="Q24" i="68"/>
  <c r="GQ24" i="68"/>
  <c r="FD79" i="67"/>
  <c r="GT79" i="67"/>
  <c r="FC80" i="67"/>
  <c r="GQ80" i="67"/>
  <c r="EQ81" i="67"/>
  <c r="GW81" i="67"/>
  <c r="GE82" i="67"/>
  <c r="GW82" i="67"/>
  <c r="FC85" i="67"/>
  <c r="GR85" i="67"/>
  <c r="FC87" i="67"/>
  <c r="GU87" i="67"/>
  <c r="GP88" i="67"/>
  <c r="GJ89" i="67"/>
  <c r="GF90" i="67"/>
  <c r="GU90" i="67"/>
  <c r="FZ91" i="67"/>
  <c r="EO92" i="67"/>
  <c r="GO92" i="67"/>
  <c r="EM93" i="67"/>
  <c r="GB93" i="67"/>
  <c r="GS93" i="67"/>
  <c r="EV95" i="67"/>
  <c r="GP95" i="67"/>
  <c r="FC96" i="67"/>
  <c r="GO96" i="67"/>
  <c r="GF97" i="67"/>
  <c r="EQ98" i="67"/>
  <c r="GF99" i="67"/>
  <c r="FD101" i="67"/>
  <c r="FB102" i="67"/>
  <c r="GS102" i="67"/>
  <c r="ES103" i="67"/>
  <c r="EN104" i="67"/>
  <c r="GF104" i="67"/>
  <c r="FB106" i="67"/>
  <c r="GV106" i="67"/>
  <c r="EQ108" i="67"/>
  <c r="GC108" i="67"/>
  <c r="GR108" i="67"/>
  <c r="EQ110" i="67"/>
  <c r="GR110" i="67"/>
  <c r="GG112" i="67"/>
  <c r="ER113" i="67"/>
  <c r="GC113" i="67"/>
  <c r="GR113" i="67"/>
  <c r="FH118" i="67"/>
  <c r="U19" i="68"/>
  <c r="AG19" i="68"/>
  <c r="AS19" i="68"/>
  <c r="GI19" i="68"/>
  <c r="GU19" i="68"/>
  <c r="P20" i="68"/>
  <c r="AB20" i="68"/>
  <c r="AN20" i="68"/>
  <c r="AZ20" i="68"/>
  <c r="EX20" i="68"/>
  <c r="GD20" i="68"/>
  <c r="GP20" i="68"/>
  <c r="W21" i="68"/>
  <c r="AI21" i="68"/>
  <c r="BG21" i="68"/>
  <c r="BS21" i="68"/>
  <c r="CE21" i="68"/>
  <c r="CQ21" i="68"/>
  <c r="FY21" i="68"/>
  <c r="GK21" i="68"/>
  <c r="GW21" i="68"/>
  <c r="GJ22" i="68"/>
  <c r="CG23" i="68"/>
  <c r="BU23" i="68"/>
  <c r="CR23" i="68"/>
  <c r="CF23" i="68"/>
  <c r="BT23" i="68"/>
  <c r="BH23" i="68"/>
  <c r="CQ23" i="68"/>
  <c r="CE23" i="68"/>
  <c r="BS23" i="68"/>
  <c r="BG23" i="68"/>
  <c r="CO23" i="68"/>
  <c r="CC23" i="68"/>
  <c r="BQ23" i="68"/>
  <c r="BE23" i="68"/>
  <c r="CM23" i="68"/>
  <c r="CA23" i="68"/>
  <c r="BO23" i="68"/>
  <c r="BY23" i="68"/>
  <c r="U24" i="68"/>
  <c r="GU24" i="68"/>
  <c r="GX28" i="68"/>
  <c r="GL28" i="68"/>
  <c r="FZ28" i="68"/>
  <c r="GW28" i="68"/>
  <c r="GK28" i="68"/>
  <c r="FY28" i="68"/>
  <c r="GV28" i="68"/>
  <c r="GJ28" i="68"/>
  <c r="GU28" i="68"/>
  <c r="GI28" i="68"/>
  <c r="GT28" i="68"/>
  <c r="GH28" i="68"/>
  <c r="GS28" i="68"/>
  <c r="GG28" i="68"/>
  <c r="GR28" i="68"/>
  <c r="GF28" i="68"/>
  <c r="GQ28" i="68"/>
  <c r="GE28" i="68"/>
  <c r="GP28" i="68"/>
  <c r="GD28" i="68"/>
  <c r="GO28" i="68"/>
  <c r="GC28" i="68"/>
  <c r="GN28" i="68"/>
  <c r="GB28" i="68"/>
  <c r="GM28" i="68"/>
  <c r="EO78" i="67"/>
  <c r="FY79" i="67"/>
  <c r="GU79" i="67"/>
  <c r="EM80" i="67"/>
  <c r="FD80" i="67"/>
  <c r="GR80" i="67"/>
  <c r="FC81" i="67"/>
  <c r="GX81" i="67"/>
  <c r="GF82" i="67"/>
  <c r="FY85" i="67"/>
  <c r="GV85" i="67"/>
  <c r="GJ86" i="67"/>
  <c r="FD87" i="67"/>
  <c r="GV87" i="67"/>
  <c r="FZ88" i="67"/>
  <c r="GQ88" i="67"/>
  <c r="GK89" i="67"/>
  <c r="GG90" i="67"/>
  <c r="GV90" i="67"/>
  <c r="GA91" i="67"/>
  <c r="ER92" i="67"/>
  <c r="GP92" i="67"/>
  <c r="GE93" i="67"/>
  <c r="GT93" i="67"/>
  <c r="EX95" i="67"/>
  <c r="GS95" i="67"/>
  <c r="FY96" i="67"/>
  <c r="GP96" i="67"/>
  <c r="GI97" i="67"/>
  <c r="ER98" i="67"/>
  <c r="GH99" i="67"/>
  <c r="FC102" i="67"/>
  <c r="GT102" i="67"/>
  <c r="FY103" i="67"/>
  <c r="EO104" i="67"/>
  <c r="GR104" i="67"/>
  <c r="FC106" i="67"/>
  <c r="ER108" i="67"/>
  <c r="GD108" i="67"/>
  <c r="GS108" i="67"/>
  <c r="EY110" i="67"/>
  <c r="GS110" i="67"/>
  <c r="ET111" i="67"/>
  <c r="GH112" i="67"/>
  <c r="ES113" i="67"/>
  <c r="GD113" i="67"/>
  <c r="GS113" i="67"/>
  <c r="EQ114" i="67"/>
  <c r="EY115" i="67"/>
  <c r="GJ115" i="67"/>
  <c r="GR116" i="67"/>
  <c r="FJ118" i="67"/>
  <c r="GN118" i="67"/>
  <c r="FJ119" i="67"/>
  <c r="GQ119" i="67"/>
  <c r="GF120" i="67"/>
  <c r="HJ120" i="67"/>
  <c r="FJ121" i="67"/>
  <c r="AH19" i="68"/>
  <c r="AT19" i="68"/>
  <c r="BF19" i="68"/>
  <c r="BR19" i="68"/>
  <c r="CD19" i="68"/>
  <c r="CP19" i="68"/>
  <c r="GJ19" i="68"/>
  <c r="GV19" i="68"/>
  <c r="Q20" i="68"/>
  <c r="AC20" i="68"/>
  <c r="AO20" i="68"/>
  <c r="BA20" i="68"/>
  <c r="EM20" i="68"/>
  <c r="EY20" i="68"/>
  <c r="GE20" i="68"/>
  <c r="GQ20" i="68"/>
  <c r="X21" i="68"/>
  <c r="AJ21" i="68"/>
  <c r="AV21" i="68"/>
  <c r="BH21" i="68"/>
  <c r="BT21" i="68"/>
  <c r="CF21" i="68"/>
  <c r="CR21" i="68"/>
  <c r="ET21" i="68"/>
  <c r="FZ21" i="68"/>
  <c r="GL21" i="68"/>
  <c r="GX21" i="68"/>
  <c r="GK22" i="68"/>
  <c r="BF23" i="68"/>
  <c r="BZ23" i="68"/>
  <c r="AW24" i="68"/>
  <c r="GW24" i="68"/>
  <c r="ET78" i="67"/>
  <c r="FZ79" i="67"/>
  <c r="GV79" i="67"/>
  <c r="EN80" i="67"/>
  <c r="GB80" i="67"/>
  <c r="GS80" i="67"/>
  <c r="FY81" i="67"/>
  <c r="GG82" i="67"/>
  <c r="FZ85" i="67"/>
  <c r="GM86" i="67"/>
  <c r="FY87" i="67"/>
  <c r="GC88" i="67"/>
  <c r="GR88" i="67"/>
  <c r="GL89" i="67"/>
  <c r="GH90" i="67"/>
  <c r="GW90" i="67"/>
  <c r="GL91" i="67"/>
  <c r="ES92" i="67"/>
  <c r="GQ92" i="67"/>
  <c r="GF93" i="67"/>
  <c r="GU93" i="67"/>
  <c r="FA95" i="67"/>
  <c r="GV95" i="67"/>
  <c r="EP96" i="67"/>
  <c r="GB96" i="67"/>
  <c r="GQ96" i="67"/>
  <c r="GJ97" i="67"/>
  <c r="ES98" i="67"/>
  <c r="GK99" i="67"/>
  <c r="GK103" i="67"/>
  <c r="EP104" i="67"/>
  <c r="FZ111" i="67"/>
  <c r="EV113" i="67"/>
  <c r="ER114" i="67"/>
  <c r="FE117" i="67"/>
  <c r="W19" i="68"/>
  <c r="AI19" i="68"/>
  <c r="EN20" i="68"/>
  <c r="EZ20" i="68"/>
  <c r="GF20" i="68"/>
  <c r="GR20" i="68"/>
  <c r="GA21" i="68"/>
  <c r="GM21" i="68"/>
  <c r="GM22" i="68"/>
  <c r="EU23" i="68"/>
  <c r="ET23" i="68"/>
  <c r="ES23" i="68"/>
  <c r="FC23" i="68"/>
  <c r="EQ23" i="68"/>
  <c r="FA23" i="68"/>
  <c r="EO23" i="68"/>
  <c r="EY23" i="68"/>
  <c r="BJ23" i="68"/>
  <c r="CB23" i="68"/>
  <c r="EM23" i="68"/>
  <c r="W24" i="68"/>
  <c r="BA24" i="68"/>
  <c r="BV36" i="67"/>
  <c r="CH36" i="67"/>
  <c r="AK39" i="67"/>
  <c r="CT43" i="67"/>
  <c r="DF43" i="67"/>
  <c r="DR43" i="67"/>
  <c r="AO21" i="67" s="1"/>
  <c r="ED43" i="67"/>
  <c r="BA20" i="67" s="1"/>
  <c r="EW78" i="67"/>
  <c r="GB79" i="67"/>
  <c r="GW79" i="67"/>
  <c r="EO80" i="67"/>
  <c r="GC80" i="67"/>
  <c r="GU80" i="67"/>
  <c r="FZ81" i="67"/>
  <c r="GH82" i="67"/>
  <c r="GA85" i="67"/>
  <c r="GN86" i="67"/>
  <c r="GC87" i="67"/>
  <c r="GD88" i="67"/>
  <c r="GS88" i="67"/>
  <c r="GQ89" i="67"/>
  <c r="GI90" i="67"/>
  <c r="GX90" i="67"/>
  <c r="GM91" i="67"/>
  <c r="ET92" i="67"/>
  <c r="GS92" i="67"/>
  <c r="EP93" i="67"/>
  <c r="GG93" i="67"/>
  <c r="GV93" i="67"/>
  <c r="FB95" i="67"/>
  <c r="EQ96" i="67"/>
  <c r="GC96" i="67"/>
  <c r="GR96" i="67"/>
  <c r="GK97" i="67"/>
  <c r="EU98" i="67"/>
  <c r="GR99" i="67"/>
  <c r="EN100" i="67"/>
  <c r="GD102" i="67"/>
  <c r="GW103" i="67"/>
  <c r="EQ104" i="67"/>
  <c r="FY106" i="67"/>
  <c r="EW108" i="67"/>
  <c r="GF108" i="67"/>
  <c r="GU108" i="67"/>
  <c r="FA110" i="67"/>
  <c r="GU110" i="67"/>
  <c r="GA111" i="67"/>
  <c r="EP112" i="67"/>
  <c r="GJ112" i="67"/>
  <c r="EW113" i="67"/>
  <c r="GF113" i="67"/>
  <c r="GU113" i="67"/>
  <c r="FC114" i="67"/>
  <c r="FA115" i="67"/>
  <c r="GL115" i="67"/>
  <c r="GV116" i="67"/>
  <c r="FF117" i="67"/>
  <c r="FP118" i="67"/>
  <c r="GQ118" i="67"/>
  <c r="FR119" i="67"/>
  <c r="GW119" i="67"/>
  <c r="GI120" i="67"/>
  <c r="FN121" i="67"/>
  <c r="X19" i="68"/>
  <c r="AJ19" i="68"/>
  <c r="AV19" i="68"/>
  <c r="BH19" i="68"/>
  <c r="BT19" i="68"/>
  <c r="CF19" i="68"/>
  <c r="CR19" i="68"/>
  <c r="ET19" i="68"/>
  <c r="FZ19" i="68"/>
  <c r="GL19" i="68"/>
  <c r="GX19" i="68"/>
  <c r="AQ20" i="68"/>
  <c r="BC20" i="68"/>
  <c r="EO20" i="68"/>
  <c r="FA20" i="68"/>
  <c r="GG20" i="68"/>
  <c r="GS20" i="68"/>
  <c r="AL21" i="68"/>
  <c r="AX21" i="68"/>
  <c r="BJ21" i="68"/>
  <c r="BV21" i="68"/>
  <c r="CH21" i="68"/>
  <c r="EV21" i="68"/>
  <c r="GB21" i="68"/>
  <c r="GN21" i="68"/>
  <c r="BQ22" i="68"/>
  <c r="GO22" i="68"/>
  <c r="BK23" i="68"/>
  <c r="CD23" i="68"/>
  <c r="EN23" i="68"/>
  <c r="Y24" i="68"/>
  <c r="CU43" i="67"/>
  <c r="R120" i="67" s="1"/>
  <c r="DG43" i="67"/>
  <c r="AD23" i="67" s="1"/>
  <c r="DS43" i="67"/>
  <c r="EE43" i="67"/>
  <c r="EO79" i="67"/>
  <c r="GG79" i="67"/>
  <c r="GX79" i="67"/>
  <c r="EQ80" i="67"/>
  <c r="GD80" i="67"/>
  <c r="GD81" i="67"/>
  <c r="GI82" i="67"/>
  <c r="EN85" i="67"/>
  <c r="GG85" i="67"/>
  <c r="EM87" i="67"/>
  <c r="GE87" i="67"/>
  <c r="GE88" i="67"/>
  <c r="GT88" i="67"/>
  <c r="GS89" i="67"/>
  <c r="EM90" i="67"/>
  <c r="GJ90" i="67"/>
  <c r="EX92" i="67"/>
  <c r="ES93" i="67"/>
  <c r="GH93" i="67"/>
  <c r="GW93" i="67"/>
  <c r="EQ94" i="67"/>
  <c r="FC95" i="67"/>
  <c r="ES96" i="67"/>
  <c r="GD96" i="67"/>
  <c r="GS96" i="67"/>
  <c r="EX98" i="67"/>
  <c r="GT99" i="67"/>
  <c r="EO100" i="67"/>
  <c r="GE102" i="67"/>
  <c r="ER104" i="67"/>
  <c r="GC106" i="67"/>
  <c r="EX108" i="67"/>
  <c r="GG108" i="67"/>
  <c r="GV108" i="67"/>
  <c r="FB110" i="67"/>
  <c r="GL111" i="67"/>
  <c r="EQ112" i="67"/>
  <c r="GK112" i="67"/>
  <c r="EX113" i="67"/>
  <c r="GG113" i="67"/>
  <c r="GV113" i="67"/>
  <c r="FD114" i="67"/>
  <c r="FB115" i="67"/>
  <c r="GP115" i="67"/>
  <c r="FM117" i="67"/>
  <c r="FQ118" i="67"/>
  <c r="FS119" i="67"/>
  <c r="FU121" i="67"/>
  <c r="Y19" i="68"/>
  <c r="AK19" i="68"/>
  <c r="AW19" i="68"/>
  <c r="BU19" i="68"/>
  <c r="CG19" i="68"/>
  <c r="GA19" i="68"/>
  <c r="GM19" i="68"/>
  <c r="T20" i="68"/>
  <c r="AF20" i="68"/>
  <c r="AR20" i="68"/>
  <c r="EP20" i="68"/>
  <c r="FB20" i="68"/>
  <c r="GH20" i="68"/>
  <c r="GT20" i="68"/>
  <c r="AA21" i="68"/>
  <c r="AM21" i="68"/>
  <c r="AY21" i="68"/>
  <c r="BK21" i="68"/>
  <c r="BW21" i="68"/>
  <c r="CI21" i="68"/>
  <c r="EW21" i="68"/>
  <c r="GC21" i="68"/>
  <c r="GO21" i="68"/>
  <c r="CL22" i="68"/>
  <c r="BZ22" i="68"/>
  <c r="BN22" i="68"/>
  <c r="CJ22" i="68"/>
  <c r="BX22" i="68"/>
  <c r="BL22" i="68"/>
  <c r="CR22" i="68"/>
  <c r="CF22" i="68"/>
  <c r="BT22" i="68"/>
  <c r="BH22" i="68"/>
  <c r="BR22" i="68"/>
  <c r="CH22" i="68"/>
  <c r="GQ22" i="68"/>
  <c r="BL23" i="68"/>
  <c r="CH23" i="68"/>
  <c r="EP23" i="68"/>
  <c r="AC24" i="68"/>
  <c r="BF31" i="68"/>
  <c r="ES104" i="67"/>
  <c r="GH106" i="67"/>
  <c r="EY108" i="67"/>
  <c r="GH108" i="67"/>
  <c r="GW108" i="67"/>
  <c r="FC110" i="67"/>
  <c r="ER112" i="67"/>
  <c r="GS112" i="67"/>
  <c r="EY113" i="67"/>
  <c r="GH113" i="67"/>
  <c r="FY114" i="67"/>
  <c r="FY115" i="67"/>
  <c r="EP116" i="67"/>
  <c r="FN117" i="67"/>
  <c r="FS118" i="67"/>
  <c r="HB118" i="67"/>
  <c r="FU119" i="67"/>
  <c r="HE119" i="67"/>
  <c r="GQ120" i="67"/>
  <c r="FV121" i="67"/>
  <c r="AL19" i="68"/>
  <c r="BJ19" i="68"/>
  <c r="BV19" i="68"/>
  <c r="GB19" i="68"/>
  <c r="U20" i="68"/>
  <c r="AG20" i="68"/>
  <c r="EQ20" i="68"/>
  <c r="GI20" i="68"/>
  <c r="P21" i="68"/>
  <c r="AB21" i="68"/>
  <c r="AN21" i="68"/>
  <c r="BL21" i="68"/>
  <c r="BX21" i="68"/>
  <c r="GD21" i="68"/>
  <c r="BB22" i="68"/>
  <c r="AP22" i="68"/>
  <c r="AD22" i="68"/>
  <c r="AZ22" i="68"/>
  <c r="AN22" i="68"/>
  <c r="AB22" i="68"/>
  <c r="AV22" i="68"/>
  <c r="AJ22" i="68"/>
  <c r="X22" i="68"/>
  <c r="W22" i="68"/>
  <c r="AM22" i="68"/>
  <c r="BS22" i="68"/>
  <c r="FY22" i="68"/>
  <c r="GS22" i="68"/>
  <c r="BM23" i="68"/>
  <c r="ER23" i="68"/>
  <c r="AG24" i="68"/>
  <c r="FY24" i="68"/>
  <c r="BR31" i="68"/>
  <c r="BM25" i="68"/>
  <c r="BY25" i="68"/>
  <c r="CK25" i="68"/>
  <c r="ET26" i="68"/>
  <c r="BO27" i="68"/>
  <c r="CA27" i="68"/>
  <c r="CM27" i="68"/>
  <c r="EO27" i="68"/>
  <c r="FA27" i="68"/>
  <c r="BE29" i="68"/>
  <c r="BQ29" i="68"/>
  <c r="CC29" i="68"/>
  <c r="CO29" i="68"/>
  <c r="EQ29" i="68"/>
  <c r="FC29" i="68"/>
  <c r="ES31" i="68"/>
  <c r="GA33" i="68"/>
  <c r="GM33" i="68"/>
  <c r="BF29" i="68"/>
  <c r="BR29" i="68"/>
  <c r="CD29" i="68"/>
  <c r="CP29" i="68"/>
  <c r="ET31" i="68"/>
  <c r="DC72" i="68"/>
  <c r="DC129" i="68" s="1"/>
  <c r="DC46" i="68"/>
  <c r="DC128" i="68" s="1"/>
  <c r="BO39" i="68"/>
  <c r="DO72" i="68"/>
  <c r="DO129" i="68" s="1"/>
  <c r="DO46" i="68"/>
  <c r="DO128" i="68" s="1"/>
  <c r="CA39" i="68"/>
  <c r="EA72" i="68"/>
  <c r="EA129" i="68" s="1"/>
  <c r="EA46" i="68"/>
  <c r="EA128" i="68" s="1"/>
  <c r="CM39" i="68"/>
  <c r="ET24" i="68"/>
  <c r="BO25" i="68"/>
  <c r="CA25" i="68"/>
  <c r="CM25" i="68"/>
  <c r="EV26" i="68"/>
  <c r="BE27" i="68"/>
  <c r="BQ27" i="68"/>
  <c r="CC27" i="68"/>
  <c r="CO27" i="68"/>
  <c r="EQ27" i="68"/>
  <c r="FC27" i="68"/>
  <c r="BG29" i="68"/>
  <c r="BS29" i="68"/>
  <c r="CE29" i="68"/>
  <c r="CQ29" i="68"/>
  <c r="ES29" i="68"/>
  <c r="BZ30" i="68"/>
  <c r="CL30" i="68"/>
  <c r="EU31" i="68"/>
  <c r="GA31" i="68"/>
  <c r="GM31" i="68"/>
  <c r="EP32" i="68"/>
  <c r="FB32" i="68"/>
  <c r="GH32" i="68"/>
  <c r="GT32" i="68"/>
  <c r="GC33" i="68"/>
  <c r="GO33" i="68"/>
  <c r="BF34" i="68"/>
  <c r="BR34" i="68"/>
  <c r="CD34" i="68"/>
  <c r="CP34" i="68"/>
  <c r="GJ34" i="68"/>
  <c r="GV34" i="68"/>
  <c r="BE35" i="68"/>
  <c r="BZ35" i="68"/>
  <c r="GF36" i="68"/>
  <c r="FD37" i="68"/>
  <c r="ER37" i="68"/>
  <c r="FC37" i="68"/>
  <c r="EQ37" i="68"/>
  <c r="FB37" i="68"/>
  <c r="EP37" i="68"/>
  <c r="EZ37" i="68"/>
  <c r="EN37" i="68"/>
  <c r="EY37" i="68"/>
  <c r="EM37" i="68"/>
  <c r="EX37" i="68"/>
  <c r="EW37" i="68"/>
  <c r="BF27" i="68"/>
  <c r="BR27" i="68"/>
  <c r="CD27" i="68"/>
  <c r="CP27" i="68"/>
  <c r="BH29" i="68"/>
  <c r="BT29" i="68"/>
  <c r="CF29" i="68"/>
  <c r="CR29" i="68"/>
  <c r="ET29" i="68"/>
  <c r="EV31" i="68"/>
  <c r="GI32" i="68"/>
  <c r="GU32" i="68"/>
  <c r="GD33" i="68"/>
  <c r="GP33" i="68"/>
  <c r="FY34" i="68"/>
  <c r="GK34" i="68"/>
  <c r="GW34" i="68"/>
  <c r="EM36" i="68"/>
  <c r="GG36" i="68"/>
  <c r="GV37" i="68"/>
  <c r="GJ37" i="68"/>
  <c r="GU37" i="68"/>
  <c r="GI37" i="68"/>
  <c r="GT37" i="68"/>
  <c r="GH37" i="68"/>
  <c r="GR37" i="68"/>
  <c r="GF37" i="68"/>
  <c r="GQ37" i="68"/>
  <c r="GE37" i="68"/>
  <c r="GP37" i="68"/>
  <c r="GD37" i="68"/>
  <c r="GO37" i="68"/>
  <c r="GC37" i="68"/>
  <c r="GX37" i="68"/>
  <c r="GG37" i="68"/>
  <c r="AQ23" i="68"/>
  <c r="BC23" i="68"/>
  <c r="GG23" i="68"/>
  <c r="GS23" i="68"/>
  <c r="EV24" i="68"/>
  <c r="BE25" i="68"/>
  <c r="BQ25" i="68"/>
  <c r="CC25" i="68"/>
  <c r="CO25" i="68"/>
  <c r="GI25" i="68"/>
  <c r="GU25" i="68"/>
  <c r="BL26" i="68"/>
  <c r="BX26" i="68"/>
  <c r="CJ26" i="68"/>
  <c r="EX26" i="68"/>
  <c r="BG27" i="68"/>
  <c r="BS27" i="68"/>
  <c r="CE27" i="68"/>
  <c r="CQ27" i="68"/>
  <c r="ES27" i="68"/>
  <c r="FY27" i="68"/>
  <c r="GK27" i="68"/>
  <c r="GW27" i="68"/>
  <c r="BN28" i="68"/>
  <c r="BZ28" i="68"/>
  <c r="CL28" i="68"/>
  <c r="EN28" i="68"/>
  <c r="EZ28" i="68"/>
  <c r="BU29" i="68"/>
  <c r="CG29" i="68"/>
  <c r="EU29" i="68"/>
  <c r="GA29" i="68"/>
  <c r="GM29" i="68"/>
  <c r="BP30" i="68"/>
  <c r="CB30" i="68"/>
  <c r="CN30" i="68"/>
  <c r="EP30" i="68"/>
  <c r="FB30" i="68"/>
  <c r="GH30" i="68"/>
  <c r="GT30" i="68"/>
  <c r="EW31" i="68"/>
  <c r="GC31" i="68"/>
  <c r="GO31" i="68"/>
  <c r="BF32" i="68"/>
  <c r="BR32" i="68"/>
  <c r="CD32" i="68"/>
  <c r="CP32" i="68"/>
  <c r="ER32" i="68"/>
  <c r="FD32" i="68"/>
  <c r="GJ32" i="68"/>
  <c r="GV32" i="68"/>
  <c r="BM33" i="68"/>
  <c r="BY33" i="68"/>
  <c r="CK33" i="68"/>
  <c r="GE33" i="68"/>
  <c r="GQ33" i="68"/>
  <c r="BH34" i="68"/>
  <c r="BT34" i="68"/>
  <c r="CF34" i="68"/>
  <c r="CR34" i="68"/>
  <c r="ET34" i="68"/>
  <c r="FZ34" i="68"/>
  <c r="GL34" i="68"/>
  <c r="GX34" i="68"/>
  <c r="BG35" i="68"/>
  <c r="CD35" i="68"/>
  <c r="EN36" i="68"/>
  <c r="GL36" i="68"/>
  <c r="GK37" i="68"/>
  <c r="CP40" i="68"/>
  <c r="CD40" i="68"/>
  <c r="BR40" i="68"/>
  <c r="BF40" i="68"/>
  <c r="CK38" i="68"/>
  <c r="BY38" i="68"/>
  <c r="BM38" i="68"/>
  <c r="CO40" i="68"/>
  <c r="CC40" i="68"/>
  <c r="BQ40" i="68"/>
  <c r="BE40" i="68"/>
  <c r="AS40" i="68"/>
  <c r="U40" i="68"/>
  <c r="CJ38" i="68"/>
  <c r="BX38" i="68"/>
  <c r="BL38" i="68"/>
  <c r="CN40" i="68"/>
  <c r="CB40" i="68"/>
  <c r="BP40" i="68"/>
  <c r="BW38" i="68"/>
  <c r="BK38" i="68"/>
  <c r="AY38" i="68"/>
  <c r="AM38" i="68"/>
  <c r="AA38" i="68"/>
  <c r="CM40" i="68"/>
  <c r="CA40" i="68"/>
  <c r="BO40" i="68"/>
  <c r="CL40" i="68"/>
  <c r="BZ40" i="68"/>
  <c r="BN40" i="68"/>
  <c r="CG38" i="68"/>
  <c r="BU38" i="68"/>
  <c r="CK40" i="68"/>
  <c r="BY40" i="68"/>
  <c r="BM40" i="68"/>
  <c r="CR38" i="68"/>
  <c r="CF38" i="68"/>
  <c r="BT38" i="68"/>
  <c r="BH38" i="68"/>
  <c r="CJ40" i="68"/>
  <c r="BX40" i="68"/>
  <c r="BL40" i="68"/>
  <c r="CQ38" i="68"/>
  <c r="CE38" i="68"/>
  <c r="BS38" i="68"/>
  <c r="BG38" i="68"/>
  <c r="BW40" i="68"/>
  <c r="BK40" i="68"/>
  <c r="CP38" i="68"/>
  <c r="CD38" i="68"/>
  <c r="BR38" i="68"/>
  <c r="BF38" i="68"/>
  <c r="CH40" i="68"/>
  <c r="BV40" i="68"/>
  <c r="BJ40" i="68"/>
  <c r="CG40" i="68"/>
  <c r="BU40" i="68"/>
  <c r="CN38" i="68"/>
  <c r="CB38" i="68"/>
  <c r="BP38" i="68"/>
  <c r="CR40" i="68"/>
  <c r="CF40" i="68"/>
  <c r="BT40" i="68"/>
  <c r="BH40" i="68"/>
  <c r="CM38" i="68"/>
  <c r="CA38" i="68"/>
  <c r="BO38" i="68"/>
  <c r="BC38" i="68"/>
  <c r="AQ38" i="68"/>
  <c r="AX38" i="68"/>
  <c r="BF25" i="68"/>
  <c r="BR25" i="68"/>
  <c r="CD25" i="68"/>
  <c r="CP25" i="68"/>
  <c r="EM26" i="68"/>
  <c r="EY26" i="68"/>
  <c r="BH27" i="68"/>
  <c r="BT27" i="68"/>
  <c r="CF27" i="68"/>
  <c r="CR27" i="68"/>
  <c r="ET27" i="68"/>
  <c r="BJ29" i="68"/>
  <c r="BV29" i="68"/>
  <c r="CH29" i="68"/>
  <c r="EV29" i="68"/>
  <c r="EX31" i="68"/>
  <c r="GD31" i="68"/>
  <c r="GP31" i="68"/>
  <c r="ES32" i="68"/>
  <c r="FY32" i="68"/>
  <c r="GK32" i="68"/>
  <c r="GW32" i="68"/>
  <c r="GF33" i="68"/>
  <c r="GR33" i="68"/>
  <c r="BU34" i="68"/>
  <c r="CG34" i="68"/>
  <c r="GA34" i="68"/>
  <c r="GM34" i="68"/>
  <c r="BH35" i="68"/>
  <c r="CE35" i="68"/>
  <c r="GP36" i="68"/>
  <c r="EO37" i="68"/>
  <c r="GL37" i="68"/>
  <c r="GI23" i="68"/>
  <c r="GU23" i="68"/>
  <c r="EX24" i="68"/>
  <c r="BG25" i="68"/>
  <c r="BS25" i="68"/>
  <c r="CE25" i="68"/>
  <c r="CQ25" i="68"/>
  <c r="EN26" i="68"/>
  <c r="EZ26" i="68"/>
  <c r="BU27" i="68"/>
  <c r="CG27" i="68"/>
  <c r="EU27" i="68"/>
  <c r="GA27" i="68"/>
  <c r="GM27" i="68"/>
  <c r="BK29" i="68"/>
  <c r="BW29" i="68"/>
  <c r="EW29" i="68"/>
  <c r="BF30" i="68"/>
  <c r="BR30" i="68"/>
  <c r="CD30" i="68"/>
  <c r="CP30" i="68"/>
  <c r="EM31" i="68"/>
  <c r="EY31" i="68"/>
  <c r="GE31" i="68"/>
  <c r="GQ31" i="68"/>
  <c r="ET32" i="68"/>
  <c r="FZ32" i="68"/>
  <c r="GL32" i="68"/>
  <c r="GX32" i="68"/>
  <c r="GG33" i="68"/>
  <c r="GS33" i="68"/>
  <c r="BJ34" i="68"/>
  <c r="BV34" i="68"/>
  <c r="CH34" i="68"/>
  <c r="GB34" i="68"/>
  <c r="GN34" i="68"/>
  <c r="EW36" i="68"/>
  <c r="EV36" i="68"/>
  <c r="EU36" i="68"/>
  <c r="ES36" i="68"/>
  <c r="FD36" i="68"/>
  <c r="ER36" i="68"/>
  <c r="FC36" i="68"/>
  <c r="EQ36" i="68"/>
  <c r="FB36" i="68"/>
  <c r="EP36" i="68"/>
  <c r="ET36" i="68"/>
  <c r="CA37" i="68"/>
  <c r="ES37" i="68"/>
  <c r="GM37" i="68"/>
  <c r="BJ27" i="68"/>
  <c r="BV27" i="68"/>
  <c r="CH27" i="68"/>
  <c r="BL29" i="68"/>
  <c r="BX29" i="68"/>
  <c r="CJ29" i="68"/>
  <c r="EX29" i="68"/>
  <c r="EN31" i="68"/>
  <c r="EZ31" i="68"/>
  <c r="GF31" i="68"/>
  <c r="GR31" i="68"/>
  <c r="EU32" i="68"/>
  <c r="GA32" i="68"/>
  <c r="GM32" i="68"/>
  <c r="GH33" i="68"/>
  <c r="GT33" i="68"/>
  <c r="BK34" i="68"/>
  <c r="BW34" i="68"/>
  <c r="GC34" i="68"/>
  <c r="GO34" i="68"/>
  <c r="CN35" i="68"/>
  <c r="CB35" i="68"/>
  <c r="BP35" i="68"/>
  <c r="CM35" i="68"/>
  <c r="CA35" i="68"/>
  <c r="BO35" i="68"/>
  <c r="CJ35" i="68"/>
  <c r="BX35" i="68"/>
  <c r="BL35" i="68"/>
  <c r="BW35" i="68"/>
  <c r="BK35" i="68"/>
  <c r="CH35" i="68"/>
  <c r="BV35" i="68"/>
  <c r="BJ35" i="68"/>
  <c r="CG35" i="68"/>
  <c r="BU35" i="68"/>
  <c r="BM35" i="68"/>
  <c r="CK35" i="68"/>
  <c r="GO36" i="68"/>
  <c r="GC36" i="68"/>
  <c r="GN36" i="68"/>
  <c r="GB36" i="68"/>
  <c r="GM36" i="68"/>
  <c r="GA36" i="68"/>
  <c r="GW36" i="68"/>
  <c r="GK36" i="68"/>
  <c r="FY36" i="68"/>
  <c r="GV36" i="68"/>
  <c r="GJ36" i="68"/>
  <c r="GU36" i="68"/>
  <c r="GI36" i="68"/>
  <c r="GT36" i="68"/>
  <c r="GH36" i="68"/>
  <c r="EX36" i="68"/>
  <c r="GR36" i="68"/>
  <c r="ET37" i="68"/>
  <c r="GN37" i="68"/>
  <c r="BQ118" i="68"/>
  <c r="BQ119" i="68"/>
  <c r="BQ120" i="68"/>
  <c r="BQ121" i="68"/>
  <c r="U43" i="68"/>
  <c r="W23" i="68"/>
  <c r="AI23" i="68"/>
  <c r="FY23" i="68"/>
  <c r="GK23" i="68"/>
  <c r="GW23" i="68"/>
  <c r="EN24" i="68"/>
  <c r="EZ24" i="68"/>
  <c r="BU25" i="68"/>
  <c r="CG25" i="68"/>
  <c r="GA25" i="68"/>
  <c r="GM25" i="68"/>
  <c r="BP26" i="68"/>
  <c r="CB26" i="68"/>
  <c r="CN26" i="68"/>
  <c r="EP26" i="68"/>
  <c r="FB26" i="68"/>
  <c r="BK27" i="68"/>
  <c r="BW27" i="68"/>
  <c r="EW27" i="68"/>
  <c r="GC27" i="68"/>
  <c r="GO27" i="68"/>
  <c r="BF28" i="68"/>
  <c r="BR28" i="68"/>
  <c r="CD28" i="68"/>
  <c r="CP28" i="68"/>
  <c r="ER28" i="68"/>
  <c r="FD28" i="68"/>
  <c r="BM29" i="68"/>
  <c r="BY29" i="68"/>
  <c r="CK29" i="68"/>
  <c r="EM29" i="68"/>
  <c r="EY29" i="68"/>
  <c r="GE29" i="68"/>
  <c r="GQ29" i="68"/>
  <c r="BH30" i="68"/>
  <c r="BT30" i="68"/>
  <c r="CF30" i="68"/>
  <c r="CR30" i="68"/>
  <c r="ET30" i="68"/>
  <c r="FZ30" i="68"/>
  <c r="GL30" i="68"/>
  <c r="GX30" i="68"/>
  <c r="EO31" i="68"/>
  <c r="FA31" i="68"/>
  <c r="GG31" i="68"/>
  <c r="GS31" i="68"/>
  <c r="BJ32" i="68"/>
  <c r="BV32" i="68"/>
  <c r="CH32" i="68"/>
  <c r="EV32" i="68"/>
  <c r="GB32" i="68"/>
  <c r="GN32" i="68"/>
  <c r="BE33" i="68"/>
  <c r="BQ33" i="68"/>
  <c r="CC33" i="68"/>
  <c r="CO33" i="68"/>
  <c r="GI33" i="68"/>
  <c r="GU33" i="68"/>
  <c r="BL34" i="68"/>
  <c r="BX34" i="68"/>
  <c r="CJ34" i="68"/>
  <c r="EX34" i="68"/>
  <c r="GD34" i="68"/>
  <c r="GP34" i="68"/>
  <c r="BN35" i="68"/>
  <c r="CL35" i="68"/>
  <c r="EY36" i="68"/>
  <c r="GS36" i="68"/>
  <c r="EU37" i="68"/>
  <c r="GS37" i="68"/>
  <c r="BN38" i="68"/>
  <c r="GX23" i="68"/>
  <c r="EO24" i="68"/>
  <c r="FA24" i="68"/>
  <c r="BJ25" i="68"/>
  <c r="BV25" i="68"/>
  <c r="CH25" i="68"/>
  <c r="EQ26" i="68"/>
  <c r="FC26" i="68"/>
  <c r="BL27" i="68"/>
  <c r="BX27" i="68"/>
  <c r="CJ27" i="68"/>
  <c r="EX27" i="68"/>
  <c r="GD27" i="68"/>
  <c r="GP27" i="68"/>
  <c r="BS28" i="68"/>
  <c r="CE28" i="68"/>
  <c r="CQ28" i="68"/>
  <c r="BN29" i="68"/>
  <c r="BZ29" i="68"/>
  <c r="CL29" i="68"/>
  <c r="EN29" i="68"/>
  <c r="EZ29" i="68"/>
  <c r="GF29" i="68"/>
  <c r="GR29" i="68"/>
  <c r="BU30" i="68"/>
  <c r="CG30" i="68"/>
  <c r="EU30" i="68"/>
  <c r="GA30" i="68"/>
  <c r="GM30" i="68"/>
  <c r="EP31" i="68"/>
  <c r="FB31" i="68"/>
  <c r="GH31" i="68"/>
  <c r="GT31" i="68"/>
  <c r="BK32" i="68"/>
  <c r="BW32" i="68"/>
  <c r="EW32" i="68"/>
  <c r="GC32" i="68"/>
  <c r="GO32" i="68"/>
  <c r="BF33" i="68"/>
  <c r="BR33" i="68"/>
  <c r="CD33" i="68"/>
  <c r="CP33" i="68"/>
  <c r="GJ33" i="68"/>
  <c r="GV33" i="68"/>
  <c r="BM34" i="68"/>
  <c r="BY34" i="68"/>
  <c r="CK34" i="68"/>
  <c r="EM34" i="68"/>
  <c r="EY34" i="68"/>
  <c r="GE34" i="68"/>
  <c r="GQ34" i="68"/>
  <c r="FB35" i="68"/>
  <c r="EP35" i="68"/>
  <c r="FA35" i="68"/>
  <c r="EO35" i="68"/>
  <c r="EX35" i="68"/>
  <c r="EW35" i="68"/>
  <c r="EV35" i="68"/>
  <c r="EU35" i="68"/>
  <c r="BQ35" i="68"/>
  <c r="CO35" i="68"/>
  <c r="EZ35" i="68"/>
  <c r="EZ36" i="68"/>
  <c r="GX36" i="68"/>
  <c r="EV37" i="68"/>
  <c r="GW37" i="68"/>
  <c r="AD38" i="68"/>
  <c r="BQ38" i="68"/>
  <c r="Y23" i="68"/>
  <c r="AK23" i="68"/>
  <c r="GA23" i="68"/>
  <c r="EP24" i="68"/>
  <c r="BK25" i="68"/>
  <c r="BW25" i="68"/>
  <c r="GC25" i="68"/>
  <c r="BF26" i="68"/>
  <c r="BR26" i="68"/>
  <c r="CD26" i="68"/>
  <c r="ER26" i="68"/>
  <c r="BM27" i="68"/>
  <c r="BY27" i="68"/>
  <c r="EM27" i="68"/>
  <c r="GE27" i="68"/>
  <c r="BH28" i="68"/>
  <c r="BT28" i="68"/>
  <c r="CF28" i="68"/>
  <c r="BO29" i="68"/>
  <c r="CA29" i="68"/>
  <c r="EO29" i="68"/>
  <c r="GG29" i="68"/>
  <c r="BJ30" i="68"/>
  <c r="BV30" i="68"/>
  <c r="GB30" i="68"/>
  <c r="EQ31" i="68"/>
  <c r="GI31" i="68"/>
  <c r="BL32" i="68"/>
  <c r="BX32" i="68"/>
  <c r="GD32" i="68"/>
  <c r="BG33" i="68"/>
  <c r="BS33" i="68"/>
  <c r="CE33" i="68"/>
  <c r="FY33" i="68"/>
  <c r="GK33" i="68"/>
  <c r="BN34" i="68"/>
  <c r="BZ34" i="68"/>
  <c r="EN34" i="68"/>
  <c r="GF34" i="68"/>
  <c r="GT35" i="68"/>
  <c r="GH35" i="68"/>
  <c r="GS35" i="68"/>
  <c r="GG35" i="68"/>
  <c r="GP35" i="68"/>
  <c r="GD35" i="68"/>
  <c r="GO35" i="68"/>
  <c r="GC35" i="68"/>
  <c r="GN35" i="68"/>
  <c r="GB35" i="68"/>
  <c r="GM35" i="68"/>
  <c r="GA35" i="68"/>
  <c r="BR35" i="68"/>
  <c r="CP35" i="68"/>
  <c r="FC35" i="68"/>
  <c r="GU35" i="68"/>
  <c r="FA36" i="68"/>
  <c r="FA37" i="68"/>
  <c r="AF38" i="68"/>
  <c r="BV38" i="68"/>
  <c r="GJ39" i="68"/>
  <c r="HB39" i="68"/>
  <c r="HN39" i="68"/>
  <c r="DD72" i="68"/>
  <c r="DD129" i="68" s="1"/>
  <c r="DD46" i="68"/>
  <c r="DD128" i="68" s="1"/>
  <c r="DP72" i="68"/>
  <c r="DP129" i="68" s="1"/>
  <c r="DP46" i="68"/>
  <c r="DP128" i="68" s="1"/>
  <c r="EB72" i="68"/>
  <c r="EB129" i="68" s="1"/>
  <c r="EB46" i="68"/>
  <c r="EB128" i="68" s="1"/>
  <c r="BH41" i="68"/>
  <c r="BT41" i="68"/>
  <c r="CF41" i="68"/>
  <c r="BE118" i="68"/>
  <c r="BE119" i="68"/>
  <c r="BE120" i="68"/>
  <c r="BE121" i="68"/>
  <c r="BS118" i="68"/>
  <c r="BS119" i="68"/>
  <c r="BS120" i="68"/>
  <c r="BS121" i="68"/>
  <c r="DJ44" i="68"/>
  <c r="AG40" i="68" s="1"/>
  <c r="GN39" i="68"/>
  <c r="HC39" i="68"/>
  <c r="HO39" i="68"/>
  <c r="CS72" i="68"/>
  <c r="CS46" i="68"/>
  <c r="DE72" i="68"/>
  <c r="DE129" i="68" s="1"/>
  <c r="DE46" i="68"/>
  <c r="DE128" i="68" s="1"/>
  <c r="DQ72" i="68"/>
  <c r="DQ129" i="68" s="1"/>
  <c r="DQ46" i="68"/>
  <c r="DQ128" i="68" s="1"/>
  <c r="EC72" i="68"/>
  <c r="EC129" i="68" s="1"/>
  <c r="EC46" i="68"/>
  <c r="EC128" i="68" s="1"/>
  <c r="BU41" i="68"/>
  <c r="CG41" i="68"/>
  <c r="BF118" i="68"/>
  <c r="BF120" i="68"/>
  <c r="BF121" i="68"/>
  <c r="GO39" i="68"/>
  <c r="HD39" i="68"/>
  <c r="HP39" i="68"/>
  <c r="CT72" i="68"/>
  <c r="CT129" i="68" s="1"/>
  <c r="CT46" i="68"/>
  <c r="CT128" i="68" s="1"/>
  <c r="DF72" i="68"/>
  <c r="DF129" i="68" s="1"/>
  <c r="DF46" i="68"/>
  <c r="DF128" i="68" s="1"/>
  <c r="DR72" i="68"/>
  <c r="DR129" i="68" s="1"/>
  <c r="DR46" i="68"/>
  <c r="DR128" i="68" s="1"/>
  <c r="ED72" i="68"/>
  <c r="ED129" i="68" s="1"/>
  <c r="ED46" i="68"/>
  <c r="ED128" i="68" s="1"/>
  <c r="BJ41" i="68"/>
  <c r="BV41" i="68"/>
  <c r="CH41" i="68"/>
  <c r="BG118" i="68"/>
  <c r="BG119" i="68"/>
  <c r="BG120" i="68"/>
  <c r="BG121" i="68"/>
  <c r="CW72" i="68"/>
  <c r="CW129" i="68" s="1"/>
  <c r="FD79" i="68"/>
  <c r="ER79" i="68"/>
  <c r="FB79" i="68"/>
  <c r="EP79" i="68"/>
  <c r="EY79" i="68"/>
  <c r="EM79" i="68"/>
  <c r="ES79" i="68"/>
  <c r="EQ79" i="68"/>
  <c r="EO79" i="68"/>
  <c r="EN79" i="68"/>
  <c r="FC79" i="68"/>
  <c r="FA79" i="68"/>
  <c r="EZ79" i="68"/>
  <c r="EX79" i="68"/>
  <c r="EW79" i="68"/>
  <c r="EV79" i="68"/>
  <c r="EU79" i="68"/>
  <c r="BP36" i="68"/>
  <c r="CB36" i="68"/>
  <c r="CN36" i="68"/>
  <c r="BK37" i="68"/>
  <c r="BW37" i="68"/>
  <c r="DU44" i="68"/>
  <c r="AR45" i="68" s="1"/>
  <c r="DI44" i="68"/>
  <c r="AF40" i="68" s="1"/>
  <c r="CW44" i="68"/>
  <c r="T45" i="68" s="1"/>
  <c r="EF44" i="68"/>
  <c r="BC40" i="68" s="1"/>
  <c r="DT44" i="68"/>
  <c r="AQ40" i="68" s="1"/>
  <c r="DH44" i="68"/>
  <c r="CV44" i="68"/>
  <c r="EE44" i="68"/>
  <c r="BB43" i="68" s="1"/>
  <c r="DS44" i="68"/>
  <c r="AP41" i="68" s="1"/>
  <c r="DG44" i="68"/>
  <c r="AD41" i="68" s="1"/>
  <c r="CU44" i="68"/>
  <c r="R41" i="68" s="1"/>
  <c r="ED44" i="68"/>
  <c r="BA46" i="68" s="1"/>
  <c r="DR44" i="68"/>
  <c r="DF44" i="68"/>
  <c r="AC42" i="68" s="1"/>
  <c r="CT44" i="68"/>
  <c r="Q40" i="68" s="1"/>
  <c r="EC44" i="68"/>
  <c r="AZ46" i="68" s="1"/>
  <c r="DQ44" i="68"/>
  <c r="AN46" i="68" s="1"/>
  <c r="DE44" i="68"/>
  <c r="CS44" i="68"/>
  <c r="P46" i="68" s="1"/>
  <c r="EB44" i="68"/>
  <c r="AY45" i="68" s="1"/>
  <c r="DP44" i="68"/>
  <c r="AM45" i="68" s="1"/>
  <c r="DD44" i="68"/>
  <c r="AA44" i="68" s="1"/>
  <c r="EA44" i="68"/>
  <c r="AX41" i="68" s="1"/>
  <c r="DO44" i="68"/>
  <c r="AL40" i="68" s="1"/>
  <c r="DC44" i="68"/>
  <c r="DZ44" i="68"/>
  <c r="AW40" i="68" s="1"/>
  <c r="DN44" i="68"/>
  <c r="AK40" i="68" s="1"/>
  <c r="DB44" i="68"/>
  <c r="Y42" i="68" s="1"/>
  <c r="DY44" i="68"/>
  <c r="AV40" i="68" s="1"/>
  <c r="DM44" i="68"/>
  <c r="AJ41" i="68" s="1"/>
  <c r="DA44" i="68"/>
  <c r="X41" i="68" s="1"/>
  <c r="DX44" i="68"/>
  <c r="DL44" i="68"/>
  <c r="AI41" i="68" s="1"/>
  <c r="CZ44" i="68"/>
  <c r="W40" i="68" s="1"/>
  <c r="DW44" i="68"/>
  <c r="DK44" i="68"/>
  <c r="AH41" i="68" s="1"/>
  <c r="CY44" i="68"/>
  <c r="AH38" i="68"/>
  <c r="AT38" i="68"/>
  <c r="FJ38" i="68"/>
  <c r="FV38" i="68"/>
  <c r="GQ38" i="68"/>
  <c r="HF38" i="68"/>
  <c r="U39" i="68"/>
  <c r="AG39" i="68"/>
  <c r="AS39" i="68"/>
  <c r="BE39" i="68"/>
  <c r="BQ39" i="68"/>
  <c r="CC39" i="68"/>
  <c r="CO39" i="68"/>
  <c r="FI39" i="68"/>
  <c r="FU39" i="68"/>
  <c r="GP39" i="68"/>
  <c r="HE39" i="68"/>
  <c r="CU72" i="68"/>
  <c r="CU129" i="68" s="1"/>
  <c r="CU46" i="68"/>
  <c r="CU128" i="68" s="1"/>
  <c r="DG72" i="68"/>
  <c r="DG129" i="68" s="1"/>
  <c r="DG46" i="68"/>
  <c r="DG128" i="68" s="1"/>
  <c r="DS72" i="68"/>
  <c r="DS129" i="68" s="1"/>
  <c r="DS46" i="68"/>
  <c r="DS128" i="68" s="1"/>
  <c r="EE72" i="68"/>
  <c r="EE129" i="68" s="1"/>
  <c r="EE46" i="68"/>
  <c r="EE128" i="68" s="1"/>
  <c r="AM41" i="68"/>
  <c r="BK41" i="68"/>
  <c r="BW41" i="68"/>
  <c r="BH118" i="68"/>
  <c r="BH121" i="68"/>
  <c r="DI72" i="68"/>
  <c r="DI129" i="68" s="1"/>
  <c r="BE36" i="68"/>
  <c r="BQ36" i="68"/>
  <c r="CC36" i="68"/>
  <c r="CO36" i="68"/>
  <c r="BL37" i="68"/>
  <c r="BX37" i="68"/>
  <c r="CJ37" i="68"/>
  <c r="CZ147" i="68"/>
  <c r="CX147" i="68"/>
  <c r="CV147" i="68"/>
  <c r="DQ147" i="68"/>
  <c r="DO147" i="68"/>
  <c r="DM147" i="68"/>
  <c r="DK147" i="68"/>
  <c r="DI147" i="68"/>
  <c r="DD147" i="68"/>
  <c r="DB147" i="68"/>
  <c r="W38" i="68"/>
  <c r="AI38" i="68"/>
  <c r="FK38" i="68"/>
  <c r="FW38" i="68"/>
  <c r="GU38" i="68"/>
  <c r="HG38" i="68"/>
  <c r="AH39" i="68"/>
  <c r="BF39" i="68"/>
  <c r="BR39" i="68"/>
  <c r="CD39" i="68"/>
  <c r="CP39" i="68"/>
  <c r="FJ39" i="68"/>
  <c r="FV39" i="68"/>
  <c r="GQ39" i="68"/>
  <c r="HF39" i="68"/>
  <c r="CV72" i="68"/>
  <c r="CV129" i="68" s="1"/>
  <c r="CV46" i="68"/>
  <c r="CV128" i="68" s="1"/>
  <c r="DH72" i="68"/>
  <c r="DH129" i="68" s="1"/>
  <c r="DH46" i="68"/>
  <c r="DH128" i="68" s="1"/>
  <c r="DT72" i="68"/>
  <c r="DT129" i="68" s="1"/>
  <c r="DT46" i="68"/>
  <c r="DT128" i="68" s="1"/>
  <c r="EF72" i="68"/>
  <c r="EF129" i="68" s="1"/>
  <c r="EF46" i="68"/>
  <c r="EF128" i="68" s="1"/>
  <c r="BL41" i="68"/>
  <c r="BX41" i="68"/>
  <c r="CJ41" i="68"/>
  <c r="BW119" i="68"/>
  <c r="BW121" i="68"/>
  <c r="BW118" i="68"/>
  <c r="BW117" i="68"/>
  <c r="DU72" i="68"/>
  <c r="DU129" i="68" s="1"/>
  <c r="BF36" i="68"/>
  <c r="BR36" i="68"/>
  <c r="CD36" i="68"/>
  <c r="CP36" i="68"/>
  <c r="BM37" i="68"/>
  <c r="BY37" i="68"/>
  <c r="CK37" i="68"/>
  <c r="X38" i="68"/>
  <c r="AJ38" i="68"/>
  <c r="AV38" i="68"/>
  <c r="FL38" i="68"/>
  <c r="FX38" i="68"/>
  <c r="GV38" i="68"/>
  <c r="HH38" i="68"/>
  <c r="W39" i="68"/>
  <c r="AI39" i="68"/>
  <c r="BG39" i="68"/>
  <c r="BS39" i="68"/>
  <c r="CE39" i="68"/>
  <c r="CQ39" i="68"/>
  <c r="FK39" i="68"/>
  <c r="FW39" i="68"/>
  <c r="GU39" i="68"/>
  <c r="HG39" i="68"/>
  <c r="AO41" i="68"/>
  <c r="BM41" i="68"/>
  <c r="BY41" i="68"/>
  <c r="CK41" i="68"/>
  <c r="CN119" i="68"/>
  <c r="CN120" i="68"/>
  <c r="BG36" i="68"/>
  <c r="BS36" i="68"/>
  <c r="CE36" i="68"/>
  <c r="CQ36" i="68"/>
  <c r="BN37" i="68"/>
  <c r="BZ37" i="68"/>
  <c r="CL37" i="68"/>
  <c r="Y38" i="68"/>
  <c r="AK38" i="68"/>
  <c r="AW38" i="68"/>
  <c r="FM38" i="68"/>
  <c r="GB38" i="68"/>
  <c r="GW38" i="68"/>
  <c r="HI38" i="68"/>
  <c r="X39" i="68"/>
  <c r="AJ39" i="68"/>
  <c r="AV39" i="68"/>
  <c r="BH39" i="68"/>
  <c r="BT39" i="68"/>
  <c r="CF39" i="68"/>
  <c r="CR39" i="68"/>
  <c r="FL39" i="68"/>
  <c r="FX39" i="68"/>
  <c r="GV39" i="68"/>
  <c r="HH39" i="68"/>
  <c r="CX72" i="68"/>
  <c r="CX129" i="68" s="1"/>
  <c r="CX46" i="68"/>
  <c r="CX128" i="68" s="1"/>
  <c r="DJ72" i="68"/>
  <c r="DJ129" i="68" s="1"/>
  <c r="DJ46" i="68"/>
  <c r="DJ128" i="68" s="1"/>
  <c r="DV72" i="68"/>
  <c r="DV129" i="68" s="1"/>
  <c r="DV46" i="68"/>
  <c r="DV128" i="68" s="1"/>
  <c r="BN41" i="68"/>
  <c r="BZ41" i="68"/>
  <c r="CL41" i="68"/>
  <c r="BK119" i="68"/>
  <c r="BK121" i="68"/>
  <c r="BK117" i="68"/>
  <c r="BK118" i="68"/>
  <c r="CO118" i="68"/>
  <c r="CO119" i="68"/>
  <c r="CO120" i="68"/>
  <c r="CO121" i="68"/>
  <c r="GB39" i="68"/>
  <c r="GW39" i="68"/>
  <c r="HI39" i="68"/>
  <c r="CY72" i="68"/>
  <c r="CY129" i="68" s="1"/>
  <c r="CY46" i="68"/>
  <c r="CY128" i="68" s="1"/>
  <c r="DK72" i="68"/>
  <c r="DK129" i="68" s="1"/>
  <c r="DK46" i="68"/>
  <c r="DK128" i="68" s="1"/>
  <c r="DW72" i="68"/>
  <c r="DW129" i="68" s="1"/>
  <c r="AE41" i="68"/>
  <c r="BO41" i="68"/>
  <c r="CA41" i="68"/>
  <c r="CM41" i="68"/>
  <c r="BL121" i="68"/>
  <c r="BL118" i="68"/>
  <c r="BL117" i="68"/>
  <c r="CQ118" i="68"/>
  <c r="CQ119" i="68"/>
  <c r="CQ120" i="68"/>
  <c r="CQ121" i="68"/>
  <c r="AB46" i="68"/>
  <c r="BN118" i="68"/>
  <c r="BN119" i="68"/>
  <c r="BZ118" i="68"/>
  <c r="BZ119" i="68"/>
  <c r="CL118" i="68"/>
  <c r="CL119" i="68"/>
  <c r="BR118" i="68"/>
  <c r="BR120" i="68"/>
  <c r="BR121" i="68"/>
  <c r="CD120" i="68"/>
  <c r="CD121" i="68"/>
  <c r="CP120" i="68"/>
  <c r="CP121" i="68"/>
  <c r="U42" i="68"/>
  <c r="U45" i="68"/>
  <c r="U46" i="68"/>
  <c r="U44" i="68"/>
  <c r="AG45" i="68"/>
  <c r="AG46" i="68"/>
  <c r="AG44" i="68"/>
  <c r="AS42" i="68"/>
  <c r="AS45" i="68"/>
  <c r="AS46" i="68"/>
  <c r="AS44" i="68"/>
  <c r="AO44" i="68"/>
  <c r="AO43" i="68"/>
  <c r="AO45" i="68"/>
  <c r="Y118" i="68"/>
  <c r="Y119" i="68"/>
  <c r="Y120" i="68"/>
  <c r="Y121" i="68"/>
  <c r="Y117" i="68"/>
  <c r="AK118" i="68"/>
  <c r="AK119" i="68"/>
  <c r="AK120" i="68"/>
  <c r="AK121" i="68"/>
  <c r="AK117" i="68"/>
  <c r="AW118" i="68"/>
  <c r="AW119" i="68"/>
  <c r="AW120" i="68"/>
  <c r="AW121" i="68"/>
  <c r="AW117" i="68"/>
  <c r="BP37" i="68"/>
  <c r="CB37" i="68"/>
  <c r="CN37" i="68"/>
  <c r="FO38" i="68"/>
  <c r="GD38" i="68"/>
  <c r="GY38" i="68"/>
  <c r="HK38" i="68"/>
  <c r="AL39" i="68"/>
  <c r="AX39" i="68"/>
  <c r="BJ39" i="68"/>
  <c r="BV39" i="68"/>
  <c r="CH39" i="68"/>
  <c r="FN39" i="68"/>
  <c r="GC39" i="68"/>
  <c r="GX39" i="68"/>
  <c r="HJ39" i="68"/>
  <c r="CZ72" i="68"/>
  <c r="CZ129" i="68" s="1"/>
  <c r="CZ46" i="68"/>
  <c r="CZ128" i="68" s="1"/>
  <c r="DL72" i="68"/>
  <c r="DL129" i="68" s="1"/>
  <c r="DL46" i="68"/>
  <c r="DL128" i="68" s="1"/>
  <c r="DX72" i="68"/>
  <c r="DX129" i="68" s="1"/>
  <c r="DX46" i="68"/>
  <c r="DX128" i="68" s="1"/>
  <c r="AR41" i="68"/>
  <c r="BP41" i="68"/>
  <c r="CB41" i="68"/>
  <c r="CN41" i="68"/>
  <c r="BM120" i="68"/>
  <c r="BM118" i="68"/>
  <c r="BM119" i="68"/>
  <c r="BM117" i="68"/>
  <c r="CB119" i="68"/>
  <c r="CB120" i="68"/>
  <c r="AG43" i="68"/>
  <c r="BJ36" i="68"/>
  <c r="BV36" i="68"/>
  <c r="CH36" i="68"/>
  <c r="BE37" i="68"/>
  <c r="BQ37" i="68"/>
  <c r="CC37" i="68"/>
  <c r="CO37" i="68"/>
  <c r="P38" i="68"/>
  <c r="AB38" i="68"/>
  <c r="AN38" i="68"/>
  <c r="AZ38" i="68"/>
  <c r="FP38" i="68"/>
  <c r="GH38" i="68"/>
  <c r="GZ38" i="68"/>
  <c r="HL38" i="68"/>
  <c r="AA39" i="68"/>
  <c r="AM39" i="68"/>
  <c r="AY39" i="68"/>
  <c r="BK39" i="68"/>
  <c r="BW39" i="68"/>
  <c r="FO39" i="68"/>
  <c r="GD39" i="68"/>
  <c r="GY39" i="68"/>
  <c r="HK39" i="68"/>
  <c r="DA72" i="68"/>
  <c r="DA129" i="68" s="1"/>
  <c r="DA46" i="68"/>
  <c r="DA128" i="68" s="1"/>
  <c r="DM72" i="68"/>
  <c r="DM129" i="68" s="1"/>
  <c r="DM46" i="68"/>
  <c r="DM128" i="68" s="1"/>
  <c r="DY72" i="68"/>
  <c r="DY129" i="68" s="1"/>
  <c r="DY46" i="68"/>
  <c r="DY128" i="68" s="1"/>
  <c r="U41" i="68"/>
  <c r="AG41" i="68"/>
  <c r="AS41" i="68"/>
  <c r="BE41" i="68"/>
  <c r="BQ41" i="68"/>
  <c r="CC41" i="68"/>
  <c r="CO41" i="68"/>
  <c r="BO121" i="68"/>
  <c r="BO118" i="68"/>
  <c r="BO120" i="68"/>
  <c r="BO119" i="68"/>
  <c r="BO117" i="68"/>
  <c r="CC118" i="68"/>
  <c r="CC119" i="68"/>
  <c r="CC120" i="68"/>
  <c r="CC121" i="68"/>
  <c r="BK36" i="68"/>
  <c r="BW36" i="68"/>
  <c r="BF37" i="68"/>
  <c r="BR37" i="68"/>
  <c r="CD37" i="68"/>
  <c r="Q38" i="68"/>
  <c r="AC38" i="68"/>
  <c r="AO38" i="68"/>
  <c r="BA38" i="68"/>
  <c r="FE38" i="68"/>
  <c r="GI38" i="68"/>
  <c r="HA38" i="68"/>
  <c r="P39" i="68"/>
  <c r="AB39" i="68"/>
  <c r="AN39" i="68"/>
  <c r="BL39" i="68"/>
  <c r="BX39" i="68"/>
  <c r="CJ39" i="68"/>
  <c r="GH39" i="68"/>
  <c r="GZ39" i="68"/>
  <c r="DB72" i="68"/>
  <c r="DB129" i="68" s="1"/>
  <c r="DB46" i="68"/>
  <c r="DB128" i="68" s="1"/>
  <c r="DN72" i="68"/>
  <c r="DN129" i="68" s="1"/>
  <c r="DN46" i="68"/>
  <c r="DN128" i="68" s="1"/>
  <c r="DZ72" i="68"/>
  <c r="DZ129" i="68" s="1"/>
  <c r="DZ46" i="68"/>
  <c r="DZ128" i="68" s="1"/>
  <c r="BF41" i="68"/>
  <c r="BR41" i="68"/>
  <c r="CD41" i="68"/>
  <c r="CQ41" i="68"/>
  <c r="BP119" i="68"/>
  <c r="BP120" i="68"/>
  <c r="CE118" i="68"/>
  <c r="CE119" i="68"/>
  <c r="CE120" i="68"/>
  <c r="CE121" i="68"/>
  <c r="AV45" i="68"/>
  <c r="R46" i="68"/>
  <c r="AP46" i="68"/>
  <c r="BB46" i="68"/>
  <c r="AL118" i="68"/>
  <c r="AL119" i="68"/>
  <c r="AL120" i="68"/>
  <c r="AL121" i="68"/>
  <c r="AL117" i="68"/>
  <c r="AX118" i="68"/>
  <c r="AX119" i="68"/>
  <c r="AX120" i="68"/>
  <c r="AX121" i="68"/>
  <c r="AX117" i="68"/>
  <c r="FZ78" i="68"/>
  <c r="GQ78" i="68"/>
  <c r="GV79" i="68"/>
  <c r="GJ79" i="68"/>
  <c r="GU79" i="68"/>
  <c r="GT79" i="68"/>
  <c r="GH79" i="68"/>
  <c r="GQ79" i="68"/>
  <c r="GE79" i="68"/>
  <c r="GD79" i="68"/>
  <c r="GW79" i="68"/>
  <c r="FA82" i="68"/>
  <c r="EO82" i="68"/>
  <c r="EZ82" i="68"/>
  <c r="EN82" i="68"/>
  <c r="EY82" i="68"/>
  <c r="EM82" i="68"/>
  <c r="EX82" i="68"/>
  <c r="EW82" i="68"/>
  <c r="EV82" i="68"/>
  <c r="EU82" i="68"/>
  <c r="ES82" i="68"/>
  <c r="FD82" i="68"/>
  <c r="ER82" i="68"/>
  <c r="EP82" i="68"/>
  <c r="AJ42" i="68"/>
  <c r="R45" i="68"/>
  <c r="AP45" i="68"/>
  <c r="BB45" i="68"/>
  <c r="AA119" i="68"/>
  <c r="AA120" i="68"/>
  <c r="AA121" i="68"/>
  <c r="AA117" i="68"/>
  <c r="AA118" i="68"/>
  <c r="AM119" i="68"/>
  <c r="AM120" i="68"/>
  <c r="AM121" i="68"/>
  <c r="AM117" i="68"/>
  <c r="AM118" i="68"/>
  <c r="AY119" i="68"/>
  <c r="AY120" i="68"/>
  <c r="AY121" i="68"/>
  <c r="AY118" i="68"/>
  <c r="AY117" i="68"/>
  <c r="EW78" i="68"/>
  <c r="EU78" i="68"/>
  <c r="FD78" i="68"/>
  <c r="ER78" i="68"/>
  <c r="EQ78" i="68"/>
  <c r="GB78" i="68"/>
  <c r="GF79" i="68"/>
  <c r="GX79" i="68"/>
  <c r="EQ82" i="68"/>
  <c r="GO86" i="68"/>
  <c r="GC86" i="68"/>
  <c r="GN86" i="68"/>
  <c r="GB86" i="68"/>
  <c r="GX86" i="68"/>
  <c r="GL86" i="68"/>
  <c r="FZ86" i="68"/>
  <c r="GW86" i="68"/>
  <c r="GK86" i="68"/>
  <c r="FY86" i="68"/>
  <c r="GU86" i="68"/>
  <c r="GI86" i="68"/>
  <c r="GS86" i="68"/>
  <c r="GG86" i="68"/>
  <c r="GR86" i="68"/>
  <c r="GF86" i="68"/>
  <c r="GE86" i="68"/>
  <c r="GD86" i="68"/>
  <c r="GA86" i="68"/>
  <c r="GV86" i="68"/>
  <c r="GT86" i="68"/>
  <c r="GQ86" i="68"/>
  <c r="GP86" i="68"/>
  <c r="GM86" i="68"/>
  <c r="GJ86" i="68"/>
  <c r="P119" i="68"/>
  <c r="P120" i="68"/>
  <c r="P121" i="68"/>
  <c r="P117" i="68"/>
  <c r="P118" i="68"/>
  <c r="AB119" i="68"/>
  <c r="AB120" i="68"/>
  <c r="AB121" i="68"/>
  <c r="AB118" i="68"/>
  <c r="AB117" i="68"/>
  <c r="AN119" i="68"/>
  <c r="AN120" i="68"/>
  <c r="AN121" i="68"/>
  <c r="AN118" i="68"/>
  <c r="AN117" i="68"/>
  <c r="AZ119" i="68"/>
  <c r="AZ120" i="68"/>
  <c r="AZ121" i="68"/>
  <c r="AZ118" i="68"/>
  <c r="AZ117" i="68"/>
  <c r="GO78" i="68"/>
  <c r="GC78" i="68"/>
  <c r="GM78" i="68"/>
  <c r="GA78" i="68"/>
  <c r="GV78" i="68"/>
  <c r="GJ78" i="68"/>
  <c r="GD78" i="68"/>
  <c r="GS78" i="68"/>
  <c r="GG79" i="68"/>
  <c r="ET82" i="68"/>
  <c r="BT118" i="68"/>
  <c r="BT121" i="68"/>
  <c r="CF118" i="68"/>
  <c r="CF121" i="68"/>
  <c r="CR118" i="68"/>
  <c r="CR121" i="68"/>
  <c r="AX42" i="68"/>
  <c r="X43" i="68"/>
  <c r="AJ43" i="68"/>
  <c r="AV43" i="68"/>
  <c r="Q120" i="68"/>
  <c r="Q121" i="68"/>
  <c r="Q118" i="68"/>
  <c r="Q119" i="68"/>
  <c r="Q117" i="68"/>
  <c r="AC120" i="68"/>
  <c r="AC121" i="68"/>
  <c r="AC119" i="68"/>
  <c r="AC117" i="68"/>
  <c r="AC118" i="68"/>
  <c r="AO120" i="68"/>
  <c r="AO121" i="68"/>
  <c r="AO119" i="68"/>
  <c r="AO118" i="68"/>
  <c r="AO117" i="68"/>
  <c r="BA120" i="68"/>
  <c r="BA121" i="68"/>
  <c r="BA118" i="68"/>
  <c r="BA117" i="68"/>
  <c r="BA119" i="68"/>
  <c r="ET78" i="68"/>
  <c r="GE78" i="68"/>
  <c r="GT78" i="68"/>
  <c r="GI79" i="68"/>
  <c r="FB82" i="68"/>
  <c r="BU118" i="68"/>
  <c r="BU120" i="68"/>
  <c r="BU121" i="68"/>
  <c r="BU117" i="68"/>
  <c r="CG118" i="68"/>
  <c r="CG120" i="68"/>
  <c r="CG121" i="68"/>
  <c r="R120" i="68"/>
  <c r="R121" i="68"/>
  <c r="R117" i="68"/>
  <c r="R118" i="68"/>
  <c r="R119" i="68"/>
  <c r="AD120" i="68"/>
  <c r="AD121" i="68"/>
  <c r="AD117" i="68"/>
  <c r="AD118" i="68"/>
  <c r="AD119" i="68"/>
  <c r="AP120" i="68"/>
  <c r="AP121" i="68"/>
  <c r="AP117" i="68"/>
  <c r="AP118" i="68"/>
  <c r="AP119" i="68"/>
  <c r="BB120" i="68"/>
  <c r="BB121" i="68"/>
  <c r="BB117" i="68"/>
  <c r="BB118" i="68"/>
  <c r="BB119" i="68"/>
  <c r="EV78" i="68"/>
  <c r="GF78" i="68"/>
  <c r="GU78" i="68"/>
  <c r="GK79" i="68"/>
  <c r="FC82" i="68"/>
  <c r="GR93" i="68"/>
  <c r="GF93" i="68"/>
  <c r="GQ93" i="68"/>
  <c r="GE93" i="68"/>
  <c r="GO93" i="68"/>
  <c r="GC93" i="68"/>
  <c r="GN93" i="68"/>
  <c r="GB93" i="68"/>
  <c r="GX93" i="68"/>
  <c r="GL93" i="68"/>
  <c r="FZ93" i="68"/>
  <c r="GW93" i="68"/>
  <c r="GK93" i="68"/>
  <c r="FY93" i="68"/>
  <c r="GG93" i="68"/>
  <c r="GD93" i="68"/>
  <c r="GV93" i="68"/>
  <c r="GU93" i="68"/>
  <c r="GT93" i="68"/>
  <c r="GS93" i="68"/>
  <c r="GP93" i="68"/>
  <c r="GM93" i="68"/>
  <c r="GJ93" i="68"/>
  <c r="GI93" i="68"/>
  <c r="GH93" i="68"/>
  <c r="AX43" i="68"/>
  <c r="AJ44" i="68"/>
  <c r="AV44" i="68"/>
  <c r="S119" i="68"/>
  <c r="AQ121" i="68"/>
  <c r="AQ119" i="68"/>
  <c r="AQ118" i="68"/>
  <c r="AQ120" i="68"/>
  <c r="AQ117" i="68"/>
  <c r="BC121" i="68"/>
  <c r="BC118" i="68"/>
  <c r="BC117" i="68"/>
  <c r="BC120" i="68"/>
  <c r="BC119" i="68"/>
  <c r="EX78" i="68"/>
  <c r="GG78" i="68"/>
  <c r="GW78" i="68"/>
  <c r="GL79" i="68"/>
  <c r="AJ46" i="68"/>
  <c r="AV46" i="68"/>
  <c r="T121" i="68"/>
  <c r="T117" i="68"/>
  <c r="T118" i="68"/>
  <c r="T119" i="68"/>
  <c r="T120" i="68"/>
  <c r="AF121" i="68"/>
  <c r="AF117" i="68"/>
  <c r="AF118" i="68"/>
  <c r="AF119" i="68"/>
  <c r="AF120" i="68"/>
  <c r="AR121" i="68"/>
  <c r="AR117" i="68"/>
  <c r="AR118" i="68"/>
  <c r="AR119" i="68"/>
  <c r="AR120" i="68"/>
  <c r="EY78" i="68"/>
  <c r="GH78" i="68"/>
  <c r="GX78" i="68"/>
  <c r="GM79" i="68"/>
  <c r="BX121" i="68"/>
  <c r="BX118" i="68"/>
  <c r="BX117" i="68"/>
  <c r="CJ121" i="68"/>
  <c r="CJ118" i="68"/>
  <c r="CJ117" i="68"/>
  <c r="AX44" i="68"/>
  <c r="U117" i="68"/>
  <c r="U118" i="68"/>
  <c r="U119" i="68"/>
  <c r="U120" i="68"/>
  <c r="U121" i="68"/>
  <c r="AG117" i="68"/>
  <c r="AG118" i="68"/>
  <c r="AG119" i="68"/>
  <c r="AG120" i="68"/>
  <c r="AG121" i="68"/>
  <c r="AS117" i="68"/>
  <c r="AS118" i="68"/>
  <c r="AS119" i="68"/>
  <c r="AS120" i="68"/>
  <c r="AS121" i="68"/>
  <c r="EZ78" i="68"/>
  <c r="GI78" i="68"/>
  <c r="FY79" i="68"/>
  <c r="GN79" i="68"/>
  <c r="GQ80" i="68"/>
  <c r="GE80" i="68"/>
  <c r="GP80" i="68"/>
  <c r="GD80" i="68"/>
  <c r="GO80" i="68"/>
  <c r="GC80" i="68"/>
  <c r="GN80" i="68"/>
  <c r="GB80" i="68"/>
  <c r="GX80" i="68"/>
  <c r="GL80" i="68"/>
  <c r="FZ80" i="68"/>
  <c r="GI80" i="68"/>
  <c r="GA93" i="68"/>
  <c r="BY120" i="68"/>
  <c r="BY117" i="68"/>
  <c r="BY119" i="68"/>
  <c r="BY118" i="68"/>
  <c r="CK120" i="68"/>
  <c r="CK119" i="68"/>
  <c r="CK118" i="68"/>
  <c r="CK117" i="68"/>
  <c r="AM44" i="68"/>
  <c r="AY44" i="68"/>
  <c r="AL46" i="68"/>
  <c r="AX46" i="68"/>
  <c r="AH117" i="68"/>
  <c r="AH118" i="68"/>
  <c r="AH119" i="68"/>
  <c r="AH120" i="68"/>
  <c r="AH121" i="68"/>
  <c r="FA78" i="68"/>
  <c r="GK78" i="68"/>
  <c r="FZ79" i="68"/>
  <c r="GO79" i="68"/>
  <c r="GJ80" i="68"/>
  <c r="AB44" i="68"/>
  <c r="AN44" i="68"/>
  <c r="AM46" i="68"/>
  <c r="AY46" i="68"/>
  <c r="W117" i="68"/>
  <c r="W118" i="68"/>
  <c r="W119" i="68"/>
  <c r="W120" i="68"/>
  <c r="W121" i="68"/>
  <c r="AI117" i="68"/>
  <c r="AI118" i="68"/>
  <c r="AI119" i="68"/>
  <c r="AI120" i="68"/>
  <c r="AI121" i="68"/>
  <c r="EM78" i="68"/>
  <c r="FB78" i="68"/>
  <c r="GL78" i="68"/>
  <c r="GA79" i="68"/>
  <c r="GP79" i="68"/>
  <c r="GK80" i="68"/>
  <c r="CA121" i="68"/>
  <c r="CA118" i="68"/>
  <c r="CA119" i="68"/>
  <c r="CA117" i="68"/>
  <c r="CA120" i="68"/>
  <c r="CM121" i="68"/>
  <c r="CM118" i="68"/>
  <c r="CM119" i="68"/>
  <c r="CM120" i="68"/>
  <c r="CM117" i="68"/>
  <c r="X117" i="68"/>
  <c r="X118" i="68"/>
  <c r="X119" i="68"/>
  <c r="X120" i="68"/>
  <c r="X121" i="68"/>
  <c r="AJ117" i="68"/>
  <c r="AJ118" i="68"/>
  <c r="AJ119" i="68"/>
  <c r="AJ120" i="68"/>
  <c r="AJ121" i="68"/>
  <c r="AV117" i="68"/>
  <c r="AV118" i="68"/>
  <c r="AV119" i="68"/>
  <c r="AV120" i="68"/>
  <c r="AV121" i="68"/>
  <c r="EN78" i="68"/>
  <c r="FC78" i="68"/>
  <c r="GN78" i="68"/>
  <c r="GB79" i="68"/>
  <c r="GR79" i="68"/>
  <c r="GM80" i="68"/>
  <c r="GX81" i="68"/>
  <c r="GL81" i="68"/>
  <c r="FZ81" i="68"/>
  <c r="GW81" i="68"/>
  <c r="GK81" i="68"/>
  <c r="FY81" i="68"/>
  <c r="GV81" i="68"/>
  <c r="GJ81" i="68"/>
  <c r="GU81" i="68"/>
  <c r="GI81" i="68"/>
  <c r="GT81" i="68"/>
  <c r="GH81" i="68"/>
  <c r="GS81" i="68"/>
  <c r="GG81" i="68"/>
  <c r="GC81" i="68"/>
  <c r="GJ82" i="68"/>
  <c r="GX82" i="68"/>
  <c r="FY82" i="68"/>
  <c r="GL82" i="68"/>
  <c r="GW82" i="68"/>
  <c r="GK82" i="68"/>
  <c r="GA82" i="68"/>
  <c r="GN82" i="68"/>
  <c r="ET80" i="68"/>
  <c r="GB82" i="68"/>
  <c r="GO82" i="68"/>
  <c r="GB83" i="68"/>
  <c r="GC82" i="68"/>
  <c r="GP82" i="68"/>
  <c r="EZ83" i="68"/>
  <c r="EN83" i="68"/>
  <c r="EY83" i="68"/>
  <c r="EM83" i="68"/>
  <c r="EU83" i="68"/>
  <c r="GX89" i="68"/>
  <c r="GL89" i="68"/>
  <c r="FZ89" i="68"/>
  <c r="GW89" i="68"/>
  <c r="GK89" i="68"/>
  <c r="FY89" i="68"/>
  <c r="GU89" i="68"/>
  <c r="GI89" i="68"/>
  <c r="GT89" i="68"/>
  <c r="GH89" i="68"/>
  <c r="GS89" i="68"/>
  <c r="GG89" i="68"/>
  <c r="GR89" i="68"/>
  <c r="GF89" i="68"/>
  <c r="GQ89" i="68"/>
  <c r="GE89" i="68"/>
  <c r="GP89" i="68"/>
  <c r="GD89" i="68"/>
  <c r="GO89" i="68"/>
  <c r="GC89" i="68"/>
  <c r="GD82" i="68"/>
  <c r="GQ82" i="68"/>
  <c r="GR83" i="68"/>
  <c r="GF83" i="68"/>
  <c r="GQ83" i="68"/>
  <c r="GE83" i="68"/>
  <c r="EV83" i="68"/>
  <c r="GD83" i="68"/>
  <c r="GT83" i="68"/>
  <c r="FB85" i="68"/>
  <c r="EP85" i="68"/>
  <c r="FA85" i="68"/>
  <c r="EO85" i="68"/>
  <c r="EY85" i="68"/>
  <c r="EM85" i="68"/>
  <c r="EX85" i="68"/>
  <c r="EV85" i="68"/>
  <c r="ET85" i="68"/>
  <c r="GP91" i="68"/>
  <c r="GD91" i="68"/>
  <c r="GO91" i="68"/>
  <c r="GC91" i="68"/>
  <c r="GM91" i="68"/>
  <c r="GA91" i="68"/>
  <c r="GK91" i="68"/>
  <c r="GJ91" i="68"/>
  <c r="GW91" i="68"/>
  <c r="GH91" i="68"/>
  <c r="GV91" i="68"/>
  <c r="GG91" i="68"/>
  <c r="GU91" i="68"/>
  <c r="GF91" i="68"/>
  <c r="GT91" i="68"/>
  <c r="GE91" i="68"/>
  <c r="GS91" i="68"/>
  <c r="GB91" i="68"/>
  <c r="GR91" i="68"/>
  <c r="FZ91" i="68"/>
  <c r="GQ91" i="68"/>
  <c r="FY91" i="68"/>
  <c r="EW80" i="68"/>
  <c r="GE82" i="68"/>
  <c r="GR82" i="68"/>
  <c r="EW83" i="68"/>
  <c r="GG83" i="68"/>
  <c r="GU83" i="68"/>
  <c r="GT85" i="68"/>
  <c r="GH85" i="68"/>
  <c r="GS85" i="68"/>
  <c r="GG85" i="68"/>
  <c r="GQ85" i="68"/>
  <c r="GE85" i="68"/>
  <c r="GP85" i="68"/>
  <c r="GD85" i="68"/>
  <c r="GN85" i="68"/>
  <c r="GB85" i="68"/>
  <c r="GX85" i="68"/>
  <c r="GL85" i="68"/>
  <c r="FZ85" i="68"/>
  <c r="GC85" i="68"/>
  <c r="GF82" i="68"/>
  <c r="GS82" i="68"/>
  <c r="EX83" i="68"/>
  <c r="GH83" i="68"/>
  <c r="GV83" i="68"/>
  <c r="EN85" i="68"/>
  <c r="EM80" i="68"/>
  <c r="GG82" i="68"/>
  <c r="GT82" i="68"/>
  <c r="FA83" i="68"/>
  <c r="GI83" i="68"/>
  <c r="GW83" i="68"/>
  <c r="EQ85" i="68"/>
  <c r="GI85" i="68"/>
  <c r="FD87" i="68"/>
  <c r="ER87" i="68"/>
  <c r="FC87" i="68"/>
  <c r="EQ87" i="68"/>
  <c r="FA87" i="68"/>
  <c r="EO87" i="68"/>
  <c r="EZ87" i="68"/>
  <c r="EN87" i="68"/>
  <c r="EY87" i="68"/>
  <c r="EX87" i="68"/>
  <c r="EV87" i="68"/>
  <c r="EU87" i="68"/>
  <c r="GA87" i="68"/>
  <c r="GM87" i="68"/>
  <c r="EP88" i="68"/>
  <c r="FB88" i="68"/>
  <c r="EV90" i="68"/>
  <c r="ES92" i="68"/>
  <c r="FD92" i="68"/>
  <c r="ER92" i="68"/>
  <c r="FB92" i="68"/>
  <c r="EP92" i="68"/>
  <c r="FA92" i="68"/>
  <c r="EO92" i="68"/>
  <c r="EY92" i="68"/>
  <c r="EM92" i="68"/>
  <c r="GB87" i="68"/>
  <c r="GN87" i="68"/>
  <c r="EQ88" i="68"/>
  <c r="FC88" i="68"/>
  <c r="GE90" i="68"/>
  <c r="GW92" i="68"/>
  <c r="GK92" i="68"/>
  <c r="FY92" i="68"/>
  <c r="GV92" i="68"/>
  <c r="GJ92" i="68"/>
  <c r="GT92" i="68"/>
  <c r="GH92" i="68"/>
  <c r="GS92" i="68"/>
  <c r="GG92" i="68"/>
  <c r="GQ92" i="68"/>
  <c r="GE92" i="68"/>
  <c r="GB92" i="68"/>
  <c r="GX92" i="68"/>
  <c r="FD88" i="68"/>
  <c r="FC90" i="68"/>
  <c r="EQ90" i="68"/>
  <c r="FB90" i="68"/>
  <c r="EP90" i="68"/>
  <c r="EX90" i="68"/>
  <c r="GD87" i="68"/>
  <c r="GP87" i="68"/>
  <c r="ES88" i="68"/>
  <c r="GK88" i="68"/>
  <c r="GW88" i="68"/>
  <c r="GU90" i="68"/>
  <c r="GI90" i="68"/>
  <c r="GT90" i="68"/>
  <c r="GH90" i="68"/>
  <c r="EY90" i="68"/>
  <c r="GG90" i="68"/>
  <c r="GW90" i="68"/>
  <c r="EQ92" i="68"/>
  <c r="GD92" i="68"/>
  <c r="FB95" i="68"/>
  <c r="EP95" i="68"/>
  <c r="FA95" i="68"/>
  <c r="EO95" i="68"/>
  <c r="EY95" i="68"/>
  <c r="EM95" i="68"/>
  <c r="EX95" i="68"/>
  <c r="EW95" i="68"/>
  <c r="EV95" i="68"/>
  <c r="EU95" i="68"/>
  <c r="ES95" i="68"/>
  <c r="FD95" i="68"/>
  <c r="ER95" i="68"/>
  <c r="ET88" i="68"/>
  <c r="EZ90" i="68"/>
  <c r="ET92" i="68"/>
  <c r="GO96" i="68"/>
  <c r="GC96" i="68"/>
  <c r="GN96" i="68"/>
  <c r="GB96" i="68"/>
  <c r="GX96" i="68"/>
  <c r="GL96" i="68"/>
  <c r="FZ96" i="68"/>
  <c r="GW96" i="68"/>
  <c r="GK96" i="68"/>
  <c r="FY96" i="68"/>
  <c r="GV96" i="68"/>
  <c r="GJ96" i="68"/>
  <c r="GU96" i="68"/>
  <c r="GI96" i="68"/>
  <c r="GT96" i="68"/>
  <c r="GH96" i="68"/>
  <c r="GS96" i="68"/>
  <c r="GG96" i="68"/>
  <c r="GR96" i="68"/>
  <c r="GF96" i="68"/>
  <c r="GQ96" i="68"/>
  <c r="GE96" i="68"/>
  <c r="ES86" i="68"/>
  <c r="GF87" i="68"/>
  <c r="GR87" i="68"/>
  <c r="EU88" i="68"/>
  <c r="GA88" i="68"/>
  <c r="GM88" i="68"/>
  <c r="EM90" i="68"/>
  <c r="FA90" i="68"/>
  <c r="GK90" i="68"/>
  <c r="EU92" i="68"/>
  <c r="GI92" i="68"/>
  <c r="EQ95" i="68"/>
  <c r="ET86" i="68"/>
  <c r="GG87" i="68"/>
  <c r="GS87" i="68"/>
  <c r="EV88" i="68"/>
  <c r="GB88" i="68"/>
  <c r="GN88" i="68"/>
  <c r="EN90" i="68"/>
  <c r="FD90" i="68"/>
  <c r="GL90" i="68"/>
  <c r="EV92" i="68"/>
  <c r="GL92" i="68"/>
  <c r="ET95" i="68"/>
  <c r="ET84" i="68"/>
  <c r="FZ84" i="68"/>
  <c r="GL84" i="68"/>
  <c r="GX84" i="68"/>
  <c r="EV86" i="68"/>
  <c r="GI87" i="68"/>
  <c r="GU87" i="68"/>
  <c r="EX88" i="68"/>
  <c r="GD88" i="68"/>
  <c r="GP88" i="68"/>
  <c r="ER90" i="68"/>
  <c r="FZ90" i="68"/>
  <c r="GN90" i="68"/>
  <c r="EX92" i="68"/>
  <c r="GN92" i="68"/>
  <c r="FC95" i="68"/>
  <c r="GD96" i="68"/>
  <c r="GA84" i="68"/>
  <c r="GJ87" i="68"/>
  <c r="EM88" i="68"/>
  <c r="GE88" i="68"/>
  <c r="ES90" i="68"/>
  <c r="GA90" i="68"/>
  <c r="GO90" i="68"/>
  <c r="EX91" i="68"/>
  <c r="EW91" i="68"/>
  <c r="EU91" i="68"/>
  <c r="EM91" i="68"/>
  <c r="FB91" i="68"/>
  <c r="EZ92" i="68"/>
  <c r="GO92" i="68"/>
  <c r="GM96" i="68"/>
  <c r="ET97" i="68"/>
  <c r="FZ97" i="68"/>
  <c r="GL97" i="68"/>
  <c r="GX97" i="68"/>
  <c r="FB98" i="68"/>
  <c r="FA99" i="68"/>
  <c r="EO99" i="68"/>
  <c r="EZ99" i="68"/>
  <c r="EN99" i="68"/>
  <c r="EX99" i="68"/>
  <c r="ES99" i="68"/>
  <c r="GB99" i="68"/>
  <c r="GM101" i="68"/>
  <c r="EU97" i="68"/>
  <c r="GA97" i="68"/>
  <c r="GM97" i="68"/>
  <c r="EP98" i="68"/>
  <c r="FD98" i="68"/>
  <c r="GS99" i="68"/>
  <c r="GG99" i="68"/>
  <c r="GR99" i="68"/>
  <c r="GF99" i="68"/>
  <c r="GP99" i="68"/>
  <c r="GD99" i="68"/>
  <c r="ET99" i="68"/>
  <c r="GC99" i="68"/>
  <c r="GU99" i="68"/>
  <c r="GQ101" i="68"/>
  <c r="GS101" i="68"/>
  <c r="GA95" i="68"/>
  <c r="GM95" i="68"/>
  <c r="EW97" i="68"/>
  <c r="GC97" i="68"/>
  <c r="GO97" i="68"/>
  <c r="ER98" i="68"/>
  <c r="EV99" i="68"/>
  <c r="GH99" i="68"/>
  <c r="GW99" i="68"/>
  <c r="FY101" i="68"/>
  <c r="GV101" i="68"/>
  <c r="ET93" i="68"/>
  <c r="GB95" i="68"/>
  <c r="GN95" i="68"/>
  <c r="EX97" i="68"/>
  <c r="GD97" i="68"/>
  <c r="GP97" i="68"/>
  <c r="GC98" i="68"/>
  <c r="EW99" i="68"/>
  <c r="GI99" i="68"/>
  <c r="GX99" i="68"/>
  <c r="FZ101" i="68"/>
  <c r="GW101" i="68"/>
  <c r="EU103" i="68"/>
  <c r="ES103" i="68"/>
  <c r="ER103" i="68"/>
  <c r="FC103" i="68"/>
  <c r="EP103" i="68"/>
  <c r="FB103" i="68"/>
  <c r="EO103" i="68"/>
  <c r="FA103" i="68"/>
  <c r="EN103" i="68"/>
  <c r="EZ103" i="68"/>
  <c r="EM103" i="68"/>
  <c r="EY103" i="68"/>
  <c r="EX103" i="68"/>
  <c r="EW103" i="68"/>
  <c r="EV103" i="68"/>
  <c r="EM97" i="68"/>
  <c r="EY97" i="68"/>
  <c r="GE97" i="68"/>
  <c r="GQ97" i="68"/>
  <c r="ES98" i="68"/>
  <c r="FC98" i="68"/>
  <c r="EU98" i="68"/>
  <c r="EY99" i="68"/>
  <c r="GJ99" i="68"/>
  <c r="GA101" i="68"/>
  <c r="GX101" i="68"/>
  <c r="EV93" i="68"/>
  <c r="GD95" i="68"/>
  <c r="GP95" i="68"/>
  <c r="EN97" i="68"/>
  <c r="EZ97" i="68"/>
  <c r="GF97" i="68"/>
  <c r="GR97" i="68"/>
  <c r="GX98" i="68"/>
  <c r="GL98" i="68"/>
  <c r="FZ98" i="68"/>
  <c r="GW98" i="68"/>
  <c r="GK98" i="68"/>
  <c r="FY98" i="68"/>
  <c r="GU98" i="68"/>
  <c r="GI98" i="68"/>
  <c r="EV98" i="68"/>
  <c r="GE98" i="68"/>
  <c r="GT98" i="68"/>
  <c r="FB99" i="68"/>
  <c r="GK99" i="68"/>
  <c r="GC101" i="68"/>
  <c r="EW93" i="68"/>
  <c r="GE95" i="68"/>
  <c r="GQ95" i="68"/>
  <c r="ET96" i="68"/>
  <c r="EO97" i="68"/>
  <c r="FA97" i="68"/>
  <c r="GG97" i="68"/>
  <c r="GS97" i="68"/>
  <c r="EW98" i="68"/>
  <c r="GF98" i="68"/>
  <c r="GV98" i="68"/>
  <c r="FC99" i="68"/>
  <c r="GL99" i="68"/>
  <c r="FC101" i="68"/>
  <c r="EQ101" i="68"/>
  <c r="FB101" i="68"/>
  <c r="EP101" i="68"/>
  <c r="EZ101" i="68"/>
  <c r="EN101" i="68"/>
  <c r="EX101" i="68"/>
  <c r="EV101" i="68"/>
  <c r="ER101" i="68"/>
  <c r="EM99" i="68"/>
  <c r="FD99" i="68"/>
  <c r="GM99" i="68"/>
  <c r="GU101" i="68"/>
  <c r="GI101" i="68"/>
  <c r="GT101" i="68"/>
  <c r="GH101" i="68"/>
  <c r="GR101" i="68"/>
  <c r="GF101" i="68"/>
  <c r="GP101" i="68"/>
  <c r="GD101" i="68"/>
  <c r="GO101" i="68"/>
  <c r="GN101" i="68"/>
  <c r="GB101" i="68"/>
  <c r="GG101" i="68"/>
  <c r="FB104" i="68"/>
  <c r="EP104" i="68"/>
  <c r="FA104" i="68"/>
  <c r="EO104" i="68"/>
  <c r="EW104" i="68"/>
  <c r="EV104" i="68"/>
  <c r="EU104" i="68"/>
  <c r="ET104" i="68"/>
  <c r="ES104" i="68"/>
  <c r="ER104" i="68"/>
  <c r="EQ104" i="68"/>
  <c r="FD104" i="68"/>
  <c r="EN104" i="68"/>
  <c r="FC104" i="68"/>
  <c r="EM104" i="68"/>
  <c r="EZ104" i="68"/>
  <c r="EY104" i="68"/>
  <c r="EM93" i="68"/>
  <c r="EY93" i="68"/>
  <c r="ET94" i="68"/>
  <c r="FZ94" i="68"/>
  <c r="GL94" i="68"/>
  <c r="GX94" i="68"/>
  <c r="GG95" i="68"/>
  <c r="GS95" i="68"/>
  <c r="EV96" i="68"/>
  <c r="EQ97" i="68"/>
  <c r="FC97" i="68"/>
  <c r="GI97" i="68"/>
  <c r="GU97" i="68"/>
  <c r="EY98" i="68"/>
  <c r="GH98" i="68"/>
  <c r="EP99" i="68"/>
  <c r="FY99" i="68"/>
  <c r="GN99" i="68"/>
  <c r="EV100" i="68"/>
  <c r="EU100" i="68"/>
  <c r="ES100" i="68"/>
  <c r="EQ100" i="68"/>
  <c r="ET101" i="68"/>
  <c r="GJ101" i="68"/>
  <c r="EN93" i="68"/>
  <c r="GA94" i="68"/>
  <c r="GH95" i="68"/>
  <c r="ER97" i="68"/>
  <c r="GJ97" i="68"/>
  <c r="EM98" i="68"/>
  <c r="EZ98" i="68"/>
  <c r="GJ98" i="68"/>
  <c r="EQ99" i="68"/>
  <c r="FZ99" i="68"/>
  <c r="GO99" i="68"/>
  <c r="ER100" i="68"/>
  <c r="EU101" i="68"/>
  <c r="GK101" i="68"/>
  <c r="EX102" i="68"/>
  <c r="EW102" i="68"/>
  <c r="EU102" i="68"/>
  <c r="ET102" i="68"/>
  <c r="ES102" i="68"/>
  <c r="FD102" i="68"/>
  <c r="ER102" i="68"/>
  <c r="FC102" i="68"/>
  <c r="EQ102" i="68"/>
  <c r="FB102" i="68"/>
  <c r="EP102" i="68"/>
  <c r="FA102" i="68"/>
  <c r="EO102" i="68"/>
  <c r="EZ102" i="68"/>
  <c r="EN102" i="68"/>
  <c r="EQ103" i="68"/>
  <c r="EX104" i="68"/>
  <c r="GM103" i="68"/>
  <c r="GA103" i="68"/>
  <c r="GX103" i="68"/>
  <c r="GL103" i="68"/>
  <c r="GC103" i="68"/>
  <c r="GQ103" i="68"/>
  <c r="GT104" i="68"/>
  <c r="GH104" i="68"/>
  <c r="GS104" i="68"/>
  <c r="GG104" i="68"/>
  <c r="GQ104" i="68"/>
  <c r="GI104" i="68"/>
  <c r="GX104" i="68"/>
  <c r="FD106" i="68"/>
  <c r="ER106" i="68"/>
  <c r="FC106" i="68"/>
  <c r="EQ106" i="68"/>
  <c r="FB106" i="68"/>
  <c r="EP106" i="68"/>
  <c r="FA106" i="68"/>
  <c r="EO106" i="68"/>
  <c r="EZ106" i="68"/>
  <c r="EN106" i="68"/>
  <c r="EX106" i="68"/>
  <c r="ET106" i="68"/>
  <c r="GD103" i="68"/>
  <c r="GR103" i="68"/>
  <c r="GJ104" i="68"/>
  <c r="GP105" i="68"/>
  <c r="GV106" i="68"/>
  <c r="GJ106" i="68"/>
  <c r="GU106" i="68"/>
  <c r="GI106" i="68"/>
  <c r="GT106" i="68"/>
  <c r="GH106" i="68"/>
  <c r="GS106" i="68"/>
  <c r="GG106" i="68"/>
  <c r="GR106" i="68"/>
  <c r="GF106" i="68"/>
  <c r="GP106" i="68"/>
  <c r="GD106" i="68"/>
  <c r="GO106" i="68"/>
  <c r="GC106" i="68"/>
  <c r="EU106" i="68"/>
  <c r="GN106" i="68"/>
  <c r="GE103" i="68"/>
  <c r="GS103" i="68"/>
  <c r="GK104" i="68"/>
  <c r="GQ105" i="68"/>
  <c r="EV106" i="68"/>
  <c r="GQ106" i="68"/>
  <c r="GX108" i="68"/>
  <c r="GL108" i="68"/>
  <c r="FZ108" i="68"/>
  <c r="GW108" i="68"/>
  <c r="GK108" i="68"/>
  <c r="FY108" i="68"/>
  <c r="GV108" i="68"/>
  <c r="GJ108" i="68"/>
  <c r="GU108" i="68"/>
  <c r="GI108" i="68"/>
  <c r="GT108" i="68"/>
  <c r="GH108" i="68"/>
  <c r="GS108" i="68"/>
  <c r="GG108" i="68"/>
  <c r="GR108" i="68"/>
  <c r="GF108" i="68"/>
  <c r="GQ108" i="68"/>
  <c r="GE108" i="68"/>
  <c r="GP108" i="68"/>
  <c r="GD108" i="68"/>
  <c r="GO108" i="68"/>
  <c r="GC108" i="68"/>
  <c r="GN108" i="68"/>
  <c r="GB108" i="68"/>
  <c r="GF103" i="68"/>
  <c r="GT103" i="68"/>
  <c r="GL104" i="68"/>
  <c r="FY105" i="68"/>
  <c r="GR105" i="68"/>
  <c r="EW106" i="68"/>
  <c r="GW106" i="68"/>
  <c r="GG103" i="68"/>
  <c r="GU103" i="68"/>
  <c r="FY104" i="68"/>
  <c r="GM104" i="68"/>
  <c r="GA105" i="68"/>
  <c r="GS105" i="68"/>
  <c r="EY106" i="68"/>
  <c r="GX106" i="68"/>
  <c r="GH103" i="68"/>
  <c r="GV103" i="68"/>
  <c r="FZ104" i="68"/>
  <c r="GN104" i="68"/>
  <c r="GD105" i="68"/>
  <c r="FY106" i="68"/>
  <c r="CG117" i="68"/>
  <c r="GI103" i="68"/>
  <c r="GW103" i="68"/>
  <c r="GA104" i="68"/>
  <c r="GO104" i="68"/>
  <c r="GO105" i="68"/>
  <c r="GC105" i="68"/>
  <c r="GN105" i="68"/>
  <c r="GB105" i="68"/>
  <c r="GX105" i="68"/>
  <c r="GL105" i="68"/>
  <c r="FZ105" i="68"/>
  <c r="GW105" i="68"/>
  <c r="GK105" i="68"/>
  <c r="GE105" i="68"/>
  <c r="GU105" i="68"/>
  <c r="FZ106" i="68"/>
  <c r="FY100" i="68"/>
  <c r="GK100" i="68"/>
  <c r="GW100" i="68"/>
  <c r="GA102" i="68"/>
  <c r="GM102" i="68"/>
  <c r="GJ103" i="68"/>
  <c r="GB104" i="68"/>
  <c r="GP104" i="68"/>
  <c r="GF105" i="68"/>
  <c r="GV105" i="68"/>
  <c r="GA106" i="68"/>
  <c r="GA108" i="68"/>
  <c r="GG105" i="68"/>
  <c r="GB106" i="68"/>
  <c r="GM108" i="68"/>
  <c r="GA100" i="68"/>
  <c r="GM100" i="68"/>
  <c r="GC102" i="68"/>
  <c r="GO102" i="68"/>
  <c r="FY103" i="68"/>
  <c r="GN103" i="68"/>
  <c r="GD104" i="68"/>
  <c r="GU104" i="68"/>
  <c r="GH105" i="68"/>
  <c r="GE106" i="68"/>
  <c r="EY107" i="68"/>
  <c r="EM107" i="68"/>
  <c r="EX107" i="68"/>
  <c r="EW107" i="68"/>
  <c r="EV107" i="68"/>
  <c r="EU107" i="68"/>
  <c r="ET107" i="68"/>
  <c r="ES107" i="68"/>
  <c r="FD107" i="68"/>
  <c r="ER107" i="68"/>
  <c r="GB100" i="68"/>
  <c r="GD102" i="68"/>
  <c r="FZ103" i="68"/>
  <c r="GO103" i="68"/>
  <c r="GE104" i="68"/>
  <c r="GV104" i="68"/>
  <c r="GI105" i="68"/>
  <c r="EM106" i="68"/>
  <c r="GK106" i="68"/>
  <c r="ES111" i="68"/>
  <c r="FD111" i="68"/>
  <c r="ER111" i="68"/>
  <c r="FC111" i="68"/>
  <c r="EQ111" i="68"/>
  <c r="FB111" i="68"/>
  <c r="EP111" i="68"/>
  <c r="EZ111" i="68"/>
  <c r="EN111" i="68"/>
  <c r="EY111" i="68"/>
  <c r="EM111" i="68"/>
  <c r="EV111" i="68"/>
  <c r="EX110" i="68"/>
  <c r="EW110" i="68"/>
  <c r="EV110" i="68"/>
  <c r="EU110" i="68"/>
  <c r="FD110" i="68"/>
  <c r="EM110" i="68"/>
  <c r="FC110" i="68"/>
  <c r="GW111" i="68"/>
  <c r="GK111" i="68"/>
  <c r="FY111" i="68"/>
  <c r="GV111" i="68"/>
  <c r="GJ111" i="68"/>
  <c r="GU111" i="68"/>
  <c r="GI111" i="68"/>
  <c r="GT111" i="68"/>
  <c r="GH111" i="68"/>
  <c r="GR111" i="68"/>
  <c r="GF111" i="68"/>
  <c r="GQ111" i="68"/>
  <c r="GE111" i="68"/>
  <c r="GO111" i="68"/>
  <c r="GC111" i="68"/>
  <c r="GN111" i="68"/>
  <c r="GB111" i="68"/>
  <c r="GL111" i="68"/>
  <c r="EN110" i="68"/>
  <c r="GM111" i="68"/>
  <c r="FC109" i="68"/>
  <c r="EQ109" i="68"/>
  <c r="FB109" i="68"/>
  <c r="EP109" i="68"/>
  <c r="FA109" i="68"/>
  <c r="EO109" i="68"/>
  <c r="EZ109" i="68"/>
  <c r="EN109" i="68"/>
  <c r="FY109" i="68"/>
  <c r="EO110" i="68"/>
  <c r="EO111" i="68"/>
  <c r="GP111" i="68"/>
  <c r="FY107" i="68"/>
  <c r="GK107" i="68"/>
  <c r="GW107" i="68"/>
  <c r="GU109" i="68"/>
  <c r="GI109" i="68"/>
  <c r="GT109" i="68"/>
  <c r="GH109" i="68"/>
  <c r="GS109" i="68"/>
  <c r="GG109" i="68"/>
  <c r="GR109" i="68"/>
  <c r="GF109" i="68"/>
  <c r="FZ109" i="68"/>
  <c r="GP109" i="68"/>
  <c r="EP110" i="68"/>
  <c r="ET111" i="68"/>
  <c r="GS111" i="68"/>
  <c r="EQ110" i="68"/>
  <c r="EU111" i="68"/>
  <c r="GX111" i="68"/>
  <c r="GA107" i="68"/>
  <c r="GM107" i="68"/>
  <c r="ER109" i="68"/>
  <c r="GB109" i="68"/>
  <c r="GV109" i="68"/>
  <c r="ER110" i="68"/>
  <c r="EW111" i="68"/>
  <c r="ET105" i="68"/>
  <c r="GB107" i="68"/>
  <c r="GN107" i="68"/>
  <c r="ES109" i="68"/>
  <c r="GC109" i="68"/>
  <c r="GW109" i="68"/>
  <c r="ES110" i="68"/>
  <c r="EX111" i="68"/>
  <c r="GC107" i="68"/>
  <c r="GO107" i="68"/>
  <c r="ET109" i="68"/>
  <c r="GD109" i="68"/>
  <c r="GX109" i="68"/>
  <c r="ET110" i="68"/>
  <c r="FA111" i="68"/>
  <c r="GT114" i="68"/>
  <c r="GH114" i="68"/>
  <c r="GS114" i="68"/>
  <c r="GG114" i="68"/>
  <c r="GR114" i="68"/>
  <c r="GF114" i="68"/>
  <c r="GQ114" i="68"/>
  <c r="GE114" i="68"/>
  <c r="GP114" i="68"/>
  <c r="GD114" i="68"/>
  <c r="GO114" i="68"/>
  <c r="GC114" i="68"/>
  <c r="GN114" i="68"/>
  <c r="GB114" i="68"/>
  <c r="GX114" i="68"/>
  <c r="GL114" i="68"/>
  <c r="FZ114" i="68"/>
  <c r="GW114" i="68"/>
  <c r="GK114" i="68"/>
  <c r="FY114" i="68"/>
  <c r="EV105" i="68"/>
  <c r="GD107" i="68"/>
  <c r="GP107" i="68"/>
  <c r="ES108" i="68"/>
  <c r="EU109" i="68"/>
  <c r="GE109" i="68"/>
  <c r="EY110" i="68"/>
  <c r="FZ111" i="68"/>
  <c r="GE107" i="68"/>
  <c r="EV109" i="68"/>
  <c r="GJ109" i="68"/>
  <c r="EZ110" i="68"/>
  <c r="GA111" i="68"/>
  <c r="GI112" i="68"/>
  <c r="GU112" i="68"/>
  <c r="ES114" i="68"/>
  <c r="CN121" i="68"/>
  <c r="GJ112" i="68"/>
  <c r="GV112" i="68"/>
  <c r="ET114" i="68"/>
  <c r="ET112" i="68"/>
  <c r="FZ112" i="68"/>
  <c r="GL112" i="68"/>
  <c r="GX112" i="68"/>
  <c r="EV114" i="68"/>
  <c r="CJ119" i="68"/>
  <c r="EU112" i="68"/>
  <c r="GA112" i="68"/>
  <c r="GM112" i="68"/>
  <c r="EW114" i="68"/>
  <c r="GB112" i="68"/>
  <c r="GN112" i="68"/>
  <c r="EX114" i="68"/>
  <c r="GA110" i="68"/>
  <c r="GM110" i="68"/>
  <c r="EW112" i="68"/>
  <c r="GC112" i="68"/>
  <c r="GO112" i="68"/>
  <c r="ER113" i="68"/>
  <c r="FD113" i="68"/>
  <c r="GJ113" i="68"/>
  <c r="GV113" i="68"/>
  <c r="EM114" i="68"/>
  <c r="EY114" i="68"/>
  <c r="ET115" i="68"/>
  <c r="FZ115" i="68"/>
  <c r="FA116" i="68"/>
  <c r="HK117" i="68"/>
  <c r="GY117" i="68"/>
  <c r="GJ117" i="68"/>
  <c r="HJ117" i="68"/>
  <c r="GX117" i="68"/>
  <c r="GI117" i="68"/>
  <c r="HI117" i="68"/>
  <c r="GW117" i="68"/>
  <c r="GH117" i="68"/>
  <c r="HH117" i="68"/>
  <c r="GV117" i="68"/>
  <c r="GG117" i="68"/>
  <c r="HG117" i="68"/>
  <c r="GU117" i="68"/>
  <c r="GF117" i="68"/>
  <c r="HF117" i="68"/>
  <c r="GQ117" i="68"/>
  <c r="GE117" i="68"/>
  <c r="HE117" i="68"/>
  <c r="GP117" i="68"/>
  <c r="GD117" i="68"/>
  <c r="HO117" i="68"/>
  <c r="FZ117" i="68"/>
  <c r="HC117" i="68"/>
  <c r="CH118" i="68"/>
  <c r="GB110" i="68"/>
  <c r="GN110" i="68"/>
  <c r="EX112" i="68"/>
  <c r="GD112" i="68"/>
  <c r="GP112" i="68"/>
  <c r="ES113" i="68"/>
  <c r="FY113" i="68"/>
  <c r="GK113" i="68"/>
  <c r="GW113" i="68"/>
  <c r="EN114" i="68"/>
  <c r="EZ114" i="68"/>
  <c r="GV115" i="68"/>
  <c r="GR115" i="68"/>
  <c r="GP115" i="68"/>
  <c r="EU115" i="68"/>
  <c r="GA115" i="68"/>
  <c r="GM115" i="68"/>
  <c r="CR117" i="68"/>
  <c r="CF117" i="68"/>
  <c r="BT117" i="68"/>
  <c r="BH117" i="68"/>
  <c r="CQ117" i="68"/>
  <c r="CE117" i="68"/>
  <c r="BS117" i="68"/>
  <c r="BG117" i="68"/>
  <c r="CP117" i="68"/>
  <c r="CD117" i="68"/>
  <c r="BR117" i="68"/>
  <c r="BF117" i="68"/>
  <c r="CO117" i="68"/>
  <c r="CC117" i="68"/>
  <c r="BQ117" i="68"/>
  <c r="BE117" i="68"/>
  <c r="CN117" i="68"/>
  <c r="CB117" i="68"/>
  <c r="BP117" i="68"/>
  <c r="CL117" i="68"/>
  <c r="BZ117" i="68"/>
  <c r="BN117" i="68"/>
  <c r="BJ117" i="68"/>
  <c r="CH117" i="68"/>
  <c r="GA117" i="68"/>
  <c r="HD117" i="68"/>
  <c r="GC110" i="68"/>
  <c r="GO110" i="68"/>
  <c r="EM112" i="68"/>
  <c r="EY112" i="68"/>
  <c r="GE112" i="68"/>
  <c r="GQ112" i="68"/>
  <c r="ET113" i="68"/>
  <c r="FZ113" i="68"/>
  <c r="GL113" i="68"/>
  <c r="GX113" i="68"/>
  <c r="EO114" i="68"/>
  <c r="FA114" i="68"/>
  <c r="EV115" i="68"/>
  <c r="GB115" i="68"/>
  <c r="GN115" i="68"/>
  <c r="EY116" i="68"/>
  <c r="EM116" i="68"/>
  <c r="EW116" i="68"/>
  <c r="EV116" i="68"/>
  <c r="EU116" i="68"/>
  <c r="ES116" i="68"/>
  <c r="FC116" i="68"/>
  <c r="GB117" i="68"/>
  <c r="HL117" i="68"/>
  <c r="GD110" i="68"/>
  <c r="EN112" i="68"/>
  <c r="GF112" i="68"/>
  <c r="GA113" i="68"/>
  <c r="EP114" i="68"/>
  <c r="GC115" i="68"/>
  <c r="GO115" i="68"/>
  <c r="FD116" i="68"/>
  <c r="GC117" i="68"/>
  <c r="HM117" i="68"/>
  <c r="CL120" i="68"/>
  <c r="FV121" i="68"/>
  <c r="GW120" i="68"/>
  <c r="HI120" i="68"/>
  <c r="FL121" i="68"/>
  <c r="FX121" i="68"/>
  <c r="GJ121" i="68"/>
  <c r="GY121" i="68"/>
  <c r="HK121" i="68"/>
  <c r="GI120" i="68"/>
  <c r="GX120" i="68"/>
  <c r="HJ120" i="68"/>
  <c r="FM121" i="68"/>
  <c r="FY121" i="68"/>
  <c r="GK121" i="68"/>
  <c r="GZ121" i="68"/>
  <c r="HL121" i="68"/>
  <c r="FY116" i="68"/>
  <c r="GK116" i="68"/>
  <c r="GW116" i="68"/>
  <c r="FF117" i="68"/>
  <c r="FR117" i="68"/>
  <c r="BP118" i="68"/>
  <c r="CB118" i="68"/>
  <c r="CN118" i="68"/>
  <c r="FH118" i="68"/>
  <c r="FT118" i="68"/>
  <c r="GF118" i="68"/>
  <c r="GU118" i="68"/>
  <c r="HG118" i="68"/>
  <c r="BF119" i="68"/>
  <c r="BR119" i="68"/>
  <c r="CD119" i="68"/>
  <c r="CP119" i="68"/>
  <c r="FJ119" i="68"/>
  <c r="FV119" i="68"/>
  <c r="GH119" i="68"/>
  <c r="GW119" i="68"/>
  <c r="HI119" i="68"/>
  <c r="BH120" i="68"/>
  <c r="BT120" i="68"/>
  <c r="CF120" i="68"/>
  <c r="CR120" i="68"/>
  <c r="FL120" i="68"/>
  <c r="FX120" i="68"/>
  <c r="GJ120" i="68"/>
  <c r="GY120" i="68"/>
  <c r="HK120" i="68"/>
  <c r="BJ121" i="68"/>
  <c r="BV121" i="68"/>
  <c r="CH121" i="68"/>
  <c r="FN121" i="68"/>
  <c r="FZ121" i="68"/>
  <c r="GL121" i="68"/>
  <c r="HA121" i="68"/>
  <c r="HM121" i="68"/>
  <c r="GG118" i="68"/>
  <c r="GV118" i="68"/>
  <c r="HH118" i="68"/>
  <c r="HJ119" i="68"/>
  <c r="FY120" i="68"/>
  <c r="GK120" i="68"/>
  <c r="GZ120" i="68"/>
  <c r="HL120" i="68"/>
  <c r="FO121" i="68"/>
  <c r="GA121" i="68"/>
  <c r="GM121" i="68"/>
  <c r="HB121" i="68"/>
  <c r="HN121" i="68"/>
  <c r="GA116" i="68"/>
  <c r="GM116" i="68"/>
  <c r="FH117" i="68"/>
  <c r="FT117" i="68"/>
  <c r="CD118" i="68"/>
  <c r="CP118" i="68"/>
  <c r="FJ118" i="68"/>
  <c r="FV118" i="68"/>
  <c r="GH118" i="68"/>
  <c r="GW118" i="68"/>
  <c r="HI118" i="68"/>
  <c r="BH119" i="68"/>
  <c r="BT119" i="68"/>
  <c r="CF119" i="68"/>
  <c r="CR119" i="68"/>
  <c r="FL119" i="68"/>
  <c r="FX119" i="68"/>
  <c r="GJ119" i="68"/>
  <c r="GY119" i="68"/>
  <c r="HK119" i="68"/>
  <c r="BJ120" i="68"/>
  <c r="BV120" i="68"/>
  <c r="CH120" i="68"/>
  <c r="FN120" i="68"/>
  <c r="FZ120" i="68"/>
  <c r="GL120" i="68"/>
  <c r="HA120" i="68"/>
  <c r="HM120" i="68"/>
  <c r="FP121" i="68"/>
  <c r="GB121" i="68"/>
  <c r="GN121" i="68"/>
  <c r="HC121" i="68"/>
  <c r="HO121" i="68"/>
  <c r="GB116" i="68"/>
  <c r="GN116" i="68"/>
  <c r="FK118" i="68"/>
  <c r="FW118" i="68"/>
  <c r="GI118" i="68"/>
  <c r="GX118" i="68"/>
  <c r="HJ118" i="68"/>
  <c r="BU119" i="68"/>
  <c r="CG119" i="68"/>
  <c r="FM119" i="68"/>
  <c r="FY119" i="68"/>
  <c r="GK119" i="68"/>
  <c r="GZ119" i="68"/>
  <c r="HL119" i="68"/>
  <c r="BK120" i="68"/>
  <c r="BW120" i="68"/>
  <c r="FO120" i="68"/>
  <c r="GA120" i="68"/>
  <c r="GM120" i="68"/>
  <c r="HB120" i="68"/>
  <c r="HN120" i="68"/>
  <c r="BM121" i="68"/>
  <c r="BY121" i="68"/>
  <c r="CK121" i="68"/>
  <c r="FE121" i="68"/>
  <c r="FQ121" i="68"/>
  <c r="FQ40" i="68" s="1"/>
  <c r="GC121" i="68"/>
  <c r="GO121" i="68"/>
  <c r="HD121" i="68"/>
  <c r="HP121" i="68"/>
  <c r="GC116" i="68"/>
  <c r="GO116" i="68"/>
  <c r="FL118" i="68"/>
  <c r="FX118" i="68"/>
  <c r="GJ118" i="68"/>
  <c r="GY118" i="68"/>
  <c r="HK118" i="68"/>
  <c r="BJ119" i="68"/>
  <c r="BV119" i="68"/>
  <c r="CH119" i="68"/>
  <c r="FN119" i="68"/>
  <c r="FZ119" i="68"/>
  <c r="GL119" i="68"/>
  <c r="HA119" i="68"/>
  <c r="HM119" i="68"/>
  <c r="BL120" i="68"/>
  <c r="BX120" i="68"/>
  <c r="CJ120" i="68"/>
  <c r="FP120" i="68"/>
  <c r="GB120" i="68"/>
  <c r="GN120" i="68"/>
  <c r="HC120" i="68"/>
  <c r="HO120" i="68"/>
  <c r="BN121" i="68"/>
  <c r="BZ121" i="68"/>
  <c r="CL121" i="68"/>
  <c r="FF121" i="68"/>
  <c r="FR121" i="68"/>
  <c r="GD121" i="68"/>
  <c r="GP121" i="68"/>
  <c r="HE121" i="68"/>
  <c r="FY118" i="68"/>
  <c r="GK118" i="68"/>
  <c r="GZ118" i="68"/>
  <c r="HL118" i="68"/>
  <c r="HB119" i="68"/>
  <c r="HN119" i="68"/>
  <c r="GC120" i="68"/>
  <c r="GO120" i="68"/>
  <c r="HD120" i="68"/>
  <c r="HP120" i="68"/>
  <c r="FS121" i="68"/>
  <c r="GE121" i="68"/>
  <c r="GQ121" i="68"/>
  <c r="HF121" i="68"/>
  <c r="GE116" i="68"/>
  <c r="FL117" i="68"/>
  <c r="BJ118" i="68"/>
  <c r="BV118" i="68"/>
  <c r="FZ118" i="68"/>
  <c r="GL118" i="68"/>
  <c r="HA118" i="68"/>
  <c r="BL119" i="68"/>
  <c r="BX119" i="68"/>
  <c r="GB119" i="68"/>
  <c r="GN119" i="68"/>
  <c r="HC119" i="68"/>
  <c r="BN120" i="68"/>
  <c r="BZ120" i="68"/>
  <c r="FF120" i="68"/>
  <c r="GD120" i="68"/>
  <c r="GP120" i="68"/>
  <c r="BP121" i="68"/>
  <c r="CB121" i="68"/>
  <c r="FH121" i="68"/>
  <c r="GF121" i="68"/>
  <c r="GU121" i="68"/>
  <c r="W21" i="67"/>
  <c r="AI21" i="67"/>
  <c r="AU21" i="67"/>
  <c r="GV23" i="67"/>
  <c r="GJ23" i="67"/>
  <c r="GU23" i="67"/>
  <c r="GI23" i="67"/>
  <c r="GT23" i="67"/>
  <c r="GH23" i="67"/>
  <c r="GS23" i="67"/>
  <c r="GG23" i="67"/>
  <c r="GR23" i="67"/>
  <c r="GF23" i="67"/>
  <c r="GQ23" i="67"/>
  <c r="GE23" i="67"/>
  <c r="GM23" i="67"/>
  <c r="GX25" i="67"/>
  <c r="GL25" i="67"/>
  <c r="FZ25" i="67"/>
  <c r="GW25" i="67"/>
  <c r="GK25" i="67"/>
  <c r="FY25" i="67"/>
  <c r="GV25" i="67"/>
  <c r="GJ25" i="67"/>
  <c r="GU25" i="67"/>
  <c r="GI25" i="67"/>
  <c r="GT25" i="67"/>
  <c r="GH25" i="67"/>
  <c r="GS25" i="67"/>
  <c r="GG25" i="67"/>
  <c r="GQ25" i="67"/>
  <c r="GE25" i="67"/>
  <c r="GN25" i="67"/>
  <c r="GB25" i="67"/>
  <c r="GD25" i="67"/>
  <c r="CN27" i="7"/>
  <c r="GK37" i="7"/>
  <c r="GI37" i="7"/>
  <c r="FM121" i="7"/>
  <c r="GV34" i="7"/>
  <c r="EU109" i="7"/>
  <c r="EZ109" i="7"/>
  <c r="GC34" i="7"/>
  <c r="GD34" i="7"/>
  <c r="FS121" i="7"/>
  <c r="BF19" i="67"/>
  <c r="BR19" i="67"/>
  <c r="CD19" i="67"/>
  <c r="CP19" i="67"/>
  <c r="X21" i="67"/>
  <c r="AJ21" i="67"/>
  <c r="AV21" i="67"/>
  <c r="ET21" i="67"/>
  <c r="GN23" i="67"/>
  <c r="GF25" i="67"/>
  <c r="CO28" i="67"/>
  <c r="CC28" i="67"/>
  <c r="BQ28" i="67"/>
  <c r="BE28" i="67"/>
  <c r="CB28" i="67"/>
  <c r="CM28" i="67"/>
  <c r="CL28" i="67"/>
  <c r="BZ28" i="67"/>
  <c r="BN28" i="67"/>
  <c r="CK28" i="67"/>
  <c r="BY28" i="67"/>
  <c r="BM28" i="67"/>
  <c r="CJ28" i="67"/>
  <c r="BX28" i="67"/>
  <c r="BL28" i="67"/>
  <c r="CH28" i="67"/>
  <c r="BV28" i="67"/>
  <c r="BJ28" i="67"/>
  <c r="CG28" i="67"/>
  <c r="BI28" i="67"/>
  <c r="CQ28" i="67"/>
  <c r="CE28" i="67"/>
  <c r="BS28" i="67"/>
  <c r="BG28" i="67"/>
  <c r="CP28" i="67"/>
  <c r="EG25" i="7"/>
  <c r="CN20" i="7"/>
  <c r="GE37" i="7"/>
  <c r="GJ37" i="7"/>
  <c r="FT121" i="7"/>
  <c r="FT40" i="7" s="1"/>
  <c r="ES109" i="7"/>
  <c r="GE86" i="7"/>
  <c r="GI34" i="7"/>
  <c r="EG26" i="7"/>
  <c r="CZ41" i="7"/>
  <c r="W19" i="67"/>
  <c r="AI19" i="67"/>
  <c r="AU19" i="67"/>
  <c r="BG19" i="67"/>
  <c r="BS19" i="67"/>
  <c r="CE19" i="67"/>
  <c r="CQ19" i="67"/>
  <c r="ES19" i="67"/>
  <c r="BN20" i="67"/>
  <c r="BZ20" i="67"/>
  <c r="CL20" i="67"/>
  <c r="Y21" i="67"/>
  <c r="AK21" i="67"/>
  <c r="AW21" i="67"/>
  <c r="EU21" i="67"/>
  <c r="GA21" i="67"/>
  <c r="GM21" i="67"/>
  <c r="T22" i="67"/>
  <c r="AR22" i="67"/>
  <c r="EY22" i="67"/>
  <c r="GO23" i="67"/>
  <c r="GM25" i="67"/>
  <c r="CN34" i="7"/>
  <c r="FJ121" i="7"/>
  <c r="FJ40" i="7" s="1"/>
  <c r="GQ37" i="7"/>
  <c r="GB37" i="7"/>
  <c r="FI121" i="7"/>
  <c r="EI29" i="7"/>
  <c r="GW37" i="7"/>
  <c r="GN34" i="7"/>
  <c r="DS43" i="7"/>
  <c r="AP44" i="7" s="1"/>
  <c r="BT19" i="67"/>
  <c r="ET19" i="67"/>
  <c r="AL21" i="67"/>
  <c r="AX21" i="67"/>
  <c r="EV21" i="67"/>
  <c r="GN21" i="67"/>
  <c r="U22" i="67"/>
  <c r="AG22" i="67"/>
  <c r="GP23" i="67"/>
  <c r="GO25" i="67"/>
  <c r="FC28" i="67"/>
  <c r="EQ28" i="67"/>
  <c r="FB28" i="67"/>
  <c r="EP28" i="67"/>
  <c r="FA28" i="67"/>
  <c r="EO28" i="67"/>
  <c r="EZ28" i="67"/>
  <c r="EN28" i="67"/>
  <c r="EY28" i="67"/>
  <c r="EM28" i="67"/>
  <c r="EX28" i="67"/>
  <c r="EV28" i="67"/>
  <c r="EU28" i="67"/>
  <c r="ES28" i="67"/>
  <c r="EG99" i="7"/>
  <c r="EI98" i="7"/>
  <c r="FN121" i="7"/>
  <c r="FN40" i="7" s="1"/>
  <c r="DD146" i="7" s="1"/>
  <c r="GL37" i="7"/>
  <c r="GP37" i="7"/>
  <c r="FX121" i="7"/>
  <c r="FY37" i="7"/>
  <c r="GR34" i="7"/>
  <c r="GQ113" i="7"/>
  <c r="Y19" i="67"/>
  <c r="AK19" i="67"/>
  <c r="AW19" i="67"/>
  <c r="BI19" i="67"/>
  <c r="CG19" i="67"/>
  <c r="EU19" i="67"/>
  <c r="GA19" i="67"/>
  <c r="GM19" i="67"/>
  <c r="CB20" i="67"/>
  <c r="EP20" i="67"/>
  <c r="FB20" i="67"/>
  <c r="AA21" i="67"/>
  <c r="AY21" i="67"/>
  <c r="EW21" i="67"/>
  <c r="GC21" i="67"/>
  <c r="GO21" i="67"/>
  <c r="CI22" i="67"/>
  <c r="CH22" i="67"/>
  <c r="BV22" i="67"/>
  <c r="BJ22" i="67"/>
  <c r="CG22" i="67"/>
  <c r="BI22" i="67"/>
  <c r="CP22" i="67"/>
  <c r="V22" i="67"/>
  <c r="AH22" i="67"/>
  <c r="BZ22" i="67"/>
  <c r="CO22" i="67"/>
  <c r="FY23" i="67"/>
  <c r="GW23" i="67"/>
  <c r="GP25" i="67"/>
  <c r="BF28" i="67"/>
  <c r="ES30" i="67"/>
  <c r="FD30" i="67"/>
  <c r="ER30" i="67"/>
  <c r="FC30" i="67"/>
  <c r="EQ30" i="67"/>
  <c r="FB30" i="67"/>
  <c r="EP30" i="67"/>
  <c r="FA30" i="67"/>
  <c r="EO30" i="67"/>
  <c r="EZ30" i="67"/>
  <c r="EN30" i="67"/>
  <c r="EY30" i="67"/>
  <c r="EM30" i="67"/>
  <c r="EX30" i="67"/>
  <c r="EW30" i="67"/>
  <c r="EU30" i="67"/>
  <c r="CZ46" i="67"/>
  <c r="CZ128" i="67" s="1"/>
  <c r="CZ72" i="67"/>
  <c r="CZ129" i="67" s="1"/>
  <c r="BL36" i="67"/>
  <c r="BL30" i="67"/>
  <c r="BL40" i="67"/>
  <c r="BL32" i="67"/>
  <c r="BL27" i="67"/>
  <c r="DL46" i="67"/>
  <c r="DL128" i="67" s="1"/>
  <c r="DL72" i="67"/>
  <c r="DL129" i="67" s="1"/>
  <c r="BX30" i="67"/>
  <c r="BX41" i="67"/>
  <c r="BX32" i="67"/>
  <c r="BX36" i="67"/>
  <c r="BX27" i="67"/>
  <c r="DX46" i="67"/>
  <c r="DX128" i="67" s="1"/>
  <c r="DX72" i="67"/>
  <c r="DX129" i="67" s="1"/>
  <c r="CJ36" i="67"/>
  <c r="CJ30" i="67"/>
  <c r="CJ32" i="67"/>
  <c r="CJ27" i="67"/>
  <c r="EG114" i="7"/>
  <c r="EG20" i="7"/>
  <c r="EI21" i="7"/>
  <c r="GM37" i="7"/>
  <c r="GX37" i="7"/>
  <c r="FV121" i="7"/>
  <c r="EI102" i="7"/>
  <c r="EG108" i="7"/>
  <c r="GC37" i="7"/>
  <c r="GK34" i="7"/>
  <c r="BJ19" i="67"/>
  <c r="BV19" i="67"/>
  <c r="CH19" i="67"/>
  <c r="EV19" i="67"/>
  <c r="P21" i="67"/>
  <c r="AB21" i="67"/>
  <c r="AN21" i="67"/>
  <c r="EX21" i="67"/>
  <c r="GP21" i="67"/>
  <c r="AY22" i="67"/>
  <c r="AX22" i="67"/>
  <c r="W22" i="67"/>
  <c r="AI22" i="67"/>
  <c r="AU22" i="67"/>
  <c r="FZ23" i="67"/>
  <c r="GX23" i="67"/>
  <c r="GR25" i="67"/>
  <c r="ER28" i="67"/>
  <c r="EG30" i="7"/>
  <c r="EG34" i="7"/>
  <c r="GN37" i="7"/>
  <c r="GV37" i="7"/>
  <c r="GP34" i="7"/>
  <c r="AA19" i="67"/>
  <c r="AY19" i="67"/>
  <c r="CI19" i="67"/>
  <c r="EW19" i="67"/>
  <c r="BF20" i="67"/>
  <c r="BR20" i="67"/>
  <c r="CD20" i="67"/>
  <c r="CP20" i="67"/>
  <c r="Q21" i="67"/>
  <c r="AC21" i="67"/>
  <c r="EM21" i="67"/>
  <c r="EY21" i="67"/>
  <c r="GE21" i="67"/>
  <c r="GQ21" i="67"/>
  <c r="EW22" i="67"/>
  <c r="EV22" i="67"/>
  <c r="EU22" i="67"/>
  <c r="ET22" i="67"/>
  <c r="ES22" i="67"/>
  <c r="FD22" i="67"/>
  <c r="ER22" i="67"/>
  <c r="X22" i="67"/>
  <c r="AJ22" i="67"/>
  <c r="AV22" i="67"/>
  <c r="FC22" i="67"/>
  <c r="GA23" i="67"/>
  <c r="ET28" i="67"/>
  <c r="FZ37" i="7"/>
  <c r="FY34" i="7"/>
  <c r="DP41" i="7"/>
  <c r="CB119" i="7" s="1"/>
  <c r="P19" i="67"/>
  <c r="AB19" i="67"/>
  <c r="AN19" i="67"/>
  <c r="BL19" i="67"/>
  <c r="BX19" i="67"/>
  <c r="CJ19" i="67"/>
  <c r="EX19" i="67"/>
  <c r="GD19" i="67"/>
  <c r="GP19" i="67"/>
  <c r="W20" i="67"/>
  <c r="AI20" i="67"/>
  <c r="AU20" i="67"/>
  <c r="BG20" i="67"/>
  <c r="BS20" i="67"/>
  <c r="CE20" i="67"/>
  <c r="CQ20" i="67"/>
  <c r="ES20" i="67"/>
  <c r="AP21" i="67"/>
  <c r="BB21" i="67"/>
  <c r="EN21" i="67"/>
  <c r="EZ21" i="67"/>
  <c r="GF21" i="67"/>
  <c r="GR21" i="67"/>
  <c r="GO22" i="67"/>
  <c r="GC22" i="67"/>
  <c r="GN22" i="67"/>
  <c r="GB22" i="67"/>
  <c r="GM22" i="67"/>
  <c r="GA22" i="67"/>
  <c r="GX22" i="67"/>
  <c r="GL22" i="67"/>
  <c r="FZ22" i="67"/>
  <c r="GW22" i="67"/>
  <c r="GK22" i="67"/>
  <c r="FY22" i="67"/>
  <c r="GV22" i="67"/>
  <c r="GJ22" i="67"/>
  <c r="Y22" i="67"/>
  <c r="AK22" i="67"/>
  <c r="AW22" i="67"/>
  <c r="BN22" i="67"/>
  <c r="CC22" i="67"/>
  <c r="GD22" i="67"/>
  <c r="GB23" i="67"/>
  <c r="BR28" i="67"/>
  <c r="EW28" i="67"/>
  <c r="EG112" i="7"/>
  <c r="EI96" i="7"/>
  <c r="EG81" i="7"/>
  <c r="GG37" i="7"/>
  <c r="GR37" i="7"/>
  <c r="EM109" i="7"/>
  <c r="GH34" i="7"/>
  <c r="GL34" i="7"/>
  <c r="GB34" i="7"/>
  <c r="Q19" i="67"/>
  <c r="AC19" i="67"/>
  <c r="AO19" i="67"/>
  <c r="BA19" i="67"/>
  <c r="BM19" i="67"/>
  <c r="BY19" i="67"/>
  <c r="CK19" i="67"/>
  <c r="EM19" i="67"/>
  <c r="EY19" i="67"/>
  <c r="GE19" i="67"/>
  <c r="GQ19" i="67"/>
  <c r="BT20" i="67"/>
  <c r="CF20" i="67"/>
  <c r="ET20" i="67"/>
  <c r="S21" i="67"/>
  <c r="AE21" i="67"/>
  <c r="EO21" i="67"/>
  <c r="FA21" i="67"/>
  <c r="GG21" i="67"/>
  <c r="GS21" i="67"/>
  <c r="AL22" i="67"/>
  <c r="CD22" i="67"/>
  <c r="EM22" i="67"/>
  <c r="GE22" i="67"/>
  <c r="GC23" i="67"/>
  <c r="CM26" i="67"/>
  <c r="CL26" i="67"/>
  <c r="BZ26" i="67"/>
  <c r="BN26" i="67"/>
  <c r="CK26" i="67"/>
  <c r="BY26" i="67"/>
  <c r="BM26" i="67"/>
  <c r="CJ26" i="67"/>
  <c r="BX26" i="67"/>
  <c r="BL26" i="67"/>
  <c r="CI26" i="67"/>
  <c r="CH26" i="67"/>
  <c r="BV26" i="67"/>
  <c r="BJ26" i="67"/>
  <c r="BT26" i="67"/>
  <c r="CQ26" i="67"/>
  <c r="CE26" i="67"/>
  <c r="BS26" i="67"/>
  <c r="CO26" i="67"/>
  <c r="CC26" i="67"/>
  <c r="BQ26" i="67"/>
  <c r="BE26" i="67"/>
  <c r="CB26" i="67"/>
  <c r="BT28" i="67"/>
  <c r="FD28" i="67"/>
  <c r="EI108" i="7"/>
  <c r="GF37" i="7"/>
  <c r="GO37" i="7"/>
  <c r="EV109" i="7"/>
  <c r="FC109" i="7"/>
  <c r="ET109" i="7"/>
  <c r="GG34" i="7"/>
  <c r="GS34" i="7"/>
  <c r="DO41" i="7"/>
  <c r="EC41" i="7"/>
  <c r="G150" i="67"/>
  <c r="G132" i="67"/>
  <c r="AP19" i="67"/>
  <c r="BB19" i="67"/>
  <c r="BN19" i="67"/>
  <c r="BZ19" i="67"/>
  <c r="CL19" i="67"/>
  <c r="EN19" i="67"/>
  <c r="EZ19" i="67"/>
  <c r="GF19" i="67"/>
  <c r="GR19" i="67"/>
  <c r="Y20" i="67"/>
  <c r="AK20" i="67"/>
  <c r="AW20" i="67"/>
  <c r="BI20" i="67"/>
  <c r="BU20" i="67"/>
  <c r="CG20" i="67"/>
  <c r="EU20" i="67"/>
  <c r="GA20" i="67"/>
  <c r="GM20" i="67"/>
  <c r="T21" i="67"/>
  <c r="AR21" i="67"/>
  <c r="CB21" i="67"/>
  <c r="EP21" i="67"/>
  <c r="FB21" i="67"/>
  <c r="GH21" i="67"/>
  <c r="GT21" i="67"/>
  <c r="AA22" i="67"/>
  <c r="CE22" i="67"/>
  <c r="EN22" i="67"/>
  <c r="GF22" i="67"/>
  <c r="GD23" i="67"/>
  <c r="AC24" i="67"/>
  <c r="Q24" i="67"/>
  <c r="AN24" i="67"/>
  <c r="AB24" i="67"/>
  <c r="P24" i="67"/>
  <c r="AY24" i="67"/>
  <c r="AA24" i="67"/>
  <c r="AX24" i="67"/>
  <c r="AL24" i="67"/>
  <c r="AW24" i="67"/>
  <c r="AK24" i="67"/>
  <c r="Y24" i="67"/>
  <c r="AV24" i="67"/>
  <c r="AJ24" i="67"/>
  <c r="X24" i="67"/>
  <c r="AT24" i="67"/>
  <c r="AH24" i="67"/>
  <c r="V24" i="67"/>
  <c r="AQ24" i="67"/>
  <c r="AG24" i="67"/>
  <c r="CD26" i="67"/>
  <c r="FH40" i="7"/>
  <c r="GT37" i="7"/>
  <c r="GS37" i="7"/>
  <c r="FU121" i="7"/>
  <c r="FU40" i="7" s="1"/>
  <c r="GU34" i="7"/>
  <c r="EQ109" i="7"/>
  <c r="FA109" i="7"/>
  <c r="GO34" i="7"/>
  <c r="GQ34" i="7"/>
  <c r="S19" i="67"/>
  <c r="AE19" i="67"/>
  <c r="CM19" i="67"/>
  <c r="EO19" i="67"/>
  <c r="FA19" i="67"/>
  <c r="GG19" i="67"/>
  <c r="GS19" i="67"/>
  <c r="Z20" i="67"/>
  <c r="AL20" i="67"/>
  <c r="AX20" i="67"/>
  <c r="BJ20" i="67"/>
  <c r="BV20" i="67"/>
  <c r="CH20" i="67"/>
  <c r="EV20" i="67"/>
  <c r="GB20" i="67"/>
  <c r="GN20" i="67"/>
  <c r="U21" i="67"/>
  <c r="AG21" i="67"/>
  <c r="BE21" i="67"/>
  <c r="BQ21" i="67"/>
  <c r="CC21" i="67"/>
  <c r="CO21" i="67"/>
  <c r="EQ21" i="67"/>
  <c r="FC21" i="67"/>
  <c r="GI21" i="67"/>
  <c r="GU21" i="67"/>
  <c r="P22" i="67"/>
  <c r="AB22" i="67"/>
  <c r="AN22" i="67"/>
  <c r="BB22" i="67"/>
  <c r="BQ22" i="67"/>
  <c r="EO22" i="67"/>
  <c r="GG22" i="67"/>
  <c r="AT23" i="67"/>
  <c r="AH23" i="67"/>
  <c r="V23" i="67"/>
  <c r="AG23" i="67"/>
  <c r="U23" i="67"/>
  <c r="AR23" i="67"/>
  <c r="T23" i="67"/>
  <c r="AE23" i="67"/>
  <c r="S23" i="67"/>
  <c r="BB23" i="67"/>
  <c r="AP23" i="67"/>
  <c r="R23" i="67"/>
  <c r="AC23" i="67"/>
  <c r="Q23" i="67"/>
  <c r="AI23" i="67"/>
  <c r="GK23" i="67"/>
  <c r="AI24" i="67"/>
  <c r="GA25" i="67"/>
  <c r="CG26" i="67"/>
  <c r="CD28" i="67"/>
  <c r="GH37" i="7"/>
  <c r="FR121" i="7"/>
  <c r="FR40" i="7" s="1"/>
  <c r="FD109" i="7"/>
  <c r="EW109" i="7"/>
  <c r="T19" i="67"/>
  <c r="CB19" i="67"/>
  <c r="EP19" i="67"/>
  <c r="GH19" i="67"/>
  <c r="AA20" i="67"/>
  <c r="GC20" i="67"/>
  <c r="V21" i="67"/>
  <c r="AH21" i="67"/>
  <c r="BF21" i="67"/>
  <c r="BR21" i="67"/>
  <c r="CD21" i="67"/>
  <c r="ER21" i="67"/>
  <c r="GJ21" i="67"/>
  <c r="Q22" i="67"/>
  <c r="AC22" i="67"/>
  <c r="BR22" i="67"/>
  <c r="CJ22" i="67"/>
  <c r="EP22" i="67"/>
  <c r="GH22" i="67"/>
  <c r="FD23" i="67"/>
  <c r="ER23" i="67"/>
  <c r="FC23" i="67"/>
  <c r="EQ23" i="67"/>
  <c r="FB23" i="67"/>
  <c r="EP23" i="67"/>
  <c r="FA23" i="67"/>
  <c r="EO23" i="67"/>
  <c r="EZ23" i="67"/>
  <c r="EN23" i="67"/>
  <c r="EY23" i="67"/>
  <c r="EM23" i="67"/>
  <c r="ET23" i="67"/>
  <c r="GL23" i="67"/>
  <c r="AP24" i="67"/>
  <c r="GC25" i="67"/>
  <c r="GS26" i="67"/>
  <c r="GG26" i="67"/>
  <c r="GR26" i="67"/>
  <c r="GF26" i="67"/>
  <c r="GQ26" i="67"/>
  <c r="GE26" i="67"/>
  <c r="GP26" i="67"/>
  <c r="GD26" i="67"/>
  <c r="GO26" i="67"/>
  <c r="GC26" i="67"/>
  <c r="GN26" i="67"/>
  <c r="GB26" i="67"/>
  <c r="GX26" i="67"/>
  <c r="GL26" i="67"/>
  <c r="FZ26" i="67"/>
  <c r="GW26" i="67"/>
  <c r="GK26" i="67"/>
  <c r="FY26" i="67"/>
  <c r="GU26" i="67"/>
  <c r="GI26" i="67"/>
  <c r="GA26" i="67"/>
  <c r="ET30" i="67"/>
  <c r="CM24" i="67"/>
  <c r="FY28" i="67"/>
  <c r="GK28" i="67"/>
  <c r="GW28" i="67"/>
  <c r="BN29" i="67"/>
  <c r="BZ29" i="67"/>
  <c r="CL29" i="67"/>
  <c r="GA30" i="67"/>
  <c r="GM30" i="67"/>
  <c r="CB31" i="67"/>
  <c r="EP31" i="67"/>
  <c r="FB31" i="67"/>
  <c r="CH33" i="67"/>
  <c r="BV33" i="67"/>
  <c r="BJ33" i="67"/>
  <c r="CG33" i="67"/>
  <c r="BI33" i="67"/>
  <c r="BT33" i="67"/>
  <c r="BH33" i="67"/>
  <c r="CQ33" i="67"/>
  <c r="CE33" i="67"/>
  <c r="BS33" i="67"/>
  <c r="BG33" i="67"/>
  <c r="CP33" i="67"/>
  <c r="CD33" i="67"/>
  <c r="BR33" i="67"/>
  <c r="BF33" i="67"/>
  <c r="BZ33" i="67"/>
  <c r="CH38" i="67"/>
  <c r="GA28" i="67"/>
  <c r="GM28" i="67"/>
  <c r="CB29" i="67"/>
  <c r="BF31" i="67"/>
  <c r="BR31" i="67"/>
  <c r="CD31" i="67"/>
  <c r="CP31" i="67"/>
  <c r="ER31" i="67"/>
  <c r="FD31" i="67"/>
  <c r="EV33" i="67"/>
  <c r="EU33" i="67"/>
  <c r="ET33" i="67"/>
  <c r="ES33" i="67"/>
  <c r="FD33" i="67"/>
  <c r="ER33" i="67"/>
  <c r="EN33" i="67"/>
  <c r="ES36" i="67"/>
  <c r="FD36" i="67"/>
  <c r="ER36" i="67"/>
  <c r="FC36" i="67"/>
  <c r="EQ36" i="67"/>
  <c r="FB36" i="67"/>
  <c r="EP36" i="67"/>
  <c r="FA36" i="67"/>
  <c r="EO36" i="67"/>
  <c r="EZ36" i="67"/>
  <c r="EN36" i="67"/>
  <c r="EY36" i="67"/>
  <c r="EM36" i="67"/>
  <c r="EW36" i="67"/>
  <c r="EV36" i="67"/>
  <c r="EU36" i="67"/>
  <c r="BF24" i="67"/>
  <c r="BR24" i="67"/>
  <c r="CD24" i="67"/>
  <c r="CP24" i="67"/>
  <c r="GV24" i="67"/>
  <c r="ET26" i="67"/>
  <c r="GB28" i="67"/>
  <c r="GN28" i="67"/>
  <c r="BE29" i="67"/>
  <c r="BQ29" i="67"/>
  <c r="CC29" i="67"/>
  <c r="CO29" i="67"/>
  <c r="GD30" i="67"/>
  <c r="GP30" i="67"/>
  <c r="BG31" i="67"/>
  <c r="BS31" i="67"/>
  <c r="CE31" i="67"/>
  <c r="CQ31" i="67"/>
  <c r="ES31" i="67"/>
  <c r="GN33" i="67"/>
  <c r="GB33" i="67"/>
  <c r="GM33" i="67"/>
  <c r="GA33" i="67"/>
  <c r="GX33" i="67"/>
  <c r="GL33" i="67"/>
  <c r="FZ33" i="67"/>
  <c r="GW33" i="67"/>
  <c r="GK33" i="67"/>
  <c r="FY33" i="67"/>
  <c r="GV33" i="67"/>
  <c r="GJ33" i="67"/>
  <c r="GU33" i="67"/>
  <c r="GI33" i="67"/>
  <c r="BL33" i="67"/>
  <c r="CC33" i="67"/>
  <c r="EO33" i="67"/>
  <c r="GE33" i="67"/>
  <c r="CO34" i="67"/>
  <c r="CC34" i="67"/>
  <c r="BQ34" i="67"/>
  <c r="BE34" i="67"/>
  <c r="CB34" i="67"/>
  <c r="CM34" i="67"/>
  <c r="CL34" i="67"/>
  <c r="BZ34" i="67"/>
  <c r="BN34" i="67"/>
  <c r="CK34" i="67"/>
  <c r="BY34" i="67"/>
  <c r="BM34" i="67"/>
  <c r="CJ34" i="67"/>
  <c r="BX34" i="67"/>
  <c r="BL34" i="67"/>
  <c r="BF34" i="67"/>
  <c r="CD34" i="67"/>
  <c r="CJ35" i="67"/>
  <c r="BX35" i="67"/>
  <c r="BL35" i="67"/>
  <c r="CI35" i="67"/>
  <c r="CH35" i="67"/>
  <c r="BV35" i="67"/>
  <c r="BJ35" i="67"/>
  <c r="CG35" i="67"/>
  <c r="BI35" i="67"/>
  <c r="BT35" i="67"/>
  <c r="CQ35" i="67"/>
  <c r="CE35" i="67"/>
  <c r="BS35" i="67"/>
  <c r="BG35" i="67"/>
  <c r="CP35" i="67"/>
  <c r="CD35" i="67"/>
  <c r="BR35" i="67"/>
  <c r="BF35" i="67"/>
  <c r="CM35" i="67"/>
  <c r="BN35" i="67"/>
  <c r="GW36" i="67"/>
  <c r="GK36" i="67"/>
  <c r="FY36" i="67"/>
  <c r="GV36" i="67"/>
  <c r="GJ36" i="67"/>
  <c r="GU36" i="67"/>
  <c r="GI36" i="67"/>
  <c r="GT36" i="67"/>
  <c r="GH36" i="67"/>
  <c r="GS36" i="67"/>
  <c r="GG36" i="67"/>
  <c r="GR36" i="67"/>
  <c r="GF36" i="67"/>
  <c r="GQ36" i="67"/>
  <c r="GE36" i="67"/>
  <c r="GO36" i="67"/>
  <c r="GC36" i="67"/>
  <c r="GN36" i="67"/>
  <c r="GB36" i="67"/>
  <c r="EX36" i="67"/>
  <c r="BF29" i="67"/>
  <c r="BR29" i="67"/>
  <c r="CD29" i="67"/>
  <c r="CP29" i="67"/>
  <c r="ET31" i="67"/>
  <c r="BF118" i="67"/>
  <c r="BF119" i="67"/>
  <c r="BR118" i="67"/>
  <c r="BR119" i="67"/>
  <c r="CD118" i="67"/>
  <c r="CD119" i="67"/>
  <c r="CP118" i="67"/>
  <c r="CP119" i="67"/>
  <c r="BN118" i="67"/>
  <c r="BN119" i="67"/>
  <c r="BN36" i="67"/>
  <c r="DB46" i="67"/>
  <c r="DB128" i="67" s="1"/>
  <c r="BZ118" i="67"/>
  <c r="BZ119" i="67"/>
  <c r="DN46" i="67"/>
  <c r="DN128" i="67" s="1"/>
  <c r="BZ36" i="67"/>
  <c r="CL118" i="67"/>
  <c r="CL119" i="67"/>
  <c r="DZ46" i="67"/>
  <c r="DZ128" i="67" s="1"/>
  <c r="CL36" i="67"/>
  <c r="Q120" i="67"/>
  <c r="Q121" i="67"/>
  <c r="Q117" i="67"/>
  <c r="Q118" i="67"/>
  <c r="Q119" i="67"/>
  <c r="Q38" i="67"/>
  <c r="AC120" i="67"/>
  <c r="AC121" i="67"/>
  <c r="AC118" i="67"/>
  <c r="AC119" i="67"/>
  <c r="AC117" i="67"/>
  <c r="AC38" i="67"/>
  <c r="DR72" i="67"/>
  <c r="DR129" i="67" s="1"/>
  <c r="BA117" i="67"/>
  <c r="BM23" i="67"/>
  <c r="BY23" i="67"/>
  <c r="CK23" i="67"/>
  <c r="BT24" i="67"/>
  <c r="ET24" i="67"/>
  <c r="FZ24" i="67"/>
  <c r="GL24" i="67"/>
  <c r="GX24" i="67"/>
  <c r="CM25" i="67"/>
  <c r="EO25" i="67"/>
  <c r="FA25" i="67"/>
  <c r="EV26" i="67"/>
  <c r="GD28" i="67"/>
  <c r="GP28" i="67"/>
  <c r="BG29" i="67"/>
  <c r="BS29" i="67"/>
  <c r="CE29" i="67"/>
  <c r="CQ29" i="67"/>
  <c r="GF30" i="67"/>
  <c r="GR30" i="67"/>
  <c r="BI31" i="67"/>
  <c r="CG31" i="67"/>
  <c r="EU31" i="67"/>
  <c r="GA31" i="67"/>
  <c r="GM31" i="67"/>
  <c r="BN33" i="67"/>
  <c r="CJ33" i="67"/>
  <c r="EQ33" i="67"/>
  <c r="GG33" i="67"/>
  <c r="FC34" i="67"/>
  <c r="EQ34" i="67"/>
  <c r="FB34" i="67"/>
  <c r="EP34" i="67"/>
  <c r="FA34" i="67"/>
  <c r="EO34" i="67"/>
  <c r="EZ34" i="67"/>
  <c r="EN34" i="67"/>
  <c r="EY34" i="67"/>
  <c r="EM34" i="67"/>
  <c r="EX34" i="67"/>
  <c r="ES34" i="67"/>
  <c r="BQ35" i="67"/>
  <c r="GA36" i="67"/>
  <c r="AW39" i="67"/>
  <c r="BN23" i="67"/>
  <c r="BZ23" i="67"/>
  <c r="CL23" i="67"/>
  <c r="BI24" i="67"/>
  <c r="CG24" i="67"/>
  <c r="EU24" i="67"/>
  <c r="GA24" i="67"/>
  <c r="GM24" i="67"/>
  <c r="CB25" i="67"/>
  <c r="EP25" i="67"/>
  <c r="FB25" i="67"/>
  <c r="EW26" i="67"/>
  <c r="BF27" i="67"/>
  <c r="BR27" i="67"/>
  <c r="CD27" i="67"/>
  <c r="CP27" i="67"/>
  <c r="ER27" i="67"/>
  <c r="FD27" i="67"/>
  <c r="GJ27" i="67"/>
  <c r="GV27" i="67"/>
  <c r="GE28" i="67"/>
  <c r="GQ28" i="67"/>
  <c r="BT29" i="67"/>
  <c r="ET29" i="67"/>
  <c r="CM30" i="67"/>
  <c r="GG30" i="67"/>
  <c r="GS30" i="67"/>
  <c r="BJ31" i="67"/>
  <c r="BV31" i="67"/>
  <c r="CH31" i="67"/>
  <c r="EV31" i="67"/>
  <c r="GB31" i="67"/>
  <c r="GN31" i="67"/>
  <c r="EQ32" i="67"/>
  <c r="FC32" i="67"/>
  <c r="CK33" i="67"/>
  <c r="EW33" i="67"/>
  <c r="GH33" i="67"/>
  <c r="GU34" i="67"/>
  <c r="GI34" i="67"/>
  <c r="GT34" i="67"/>
  <c r="GH34" i="67"/>
  <c r="GS34" i="67"/>
  <c r="GG34" i="67"/>
  <c r="GR34" i="67"/>
  <c r="GF34" i="67"/>
  <c r="GQ34" i="67"/>
  <c r="GE34" i="67"/>
  <c r="GP34" i="67"/>
  <c r="GD34" i="67"/>
  <c r="BI34" i="67"/>
  <c r="CG34" i="67"/>
  <c r="ET34" i="67"/>
  <c r="GL34" i="67"/>
  <c r="BY35" i="67"/>
  <c r="GD36" i="67"/>
  <c r="CI40" i="67"/>
  <c r="BK40" i="67"/>
  <c r="CH40" i="67"/>
  <c r="BV40" i="67"/>
  <c r="BJ40" i="67"/>
  <c r="CG40" i="67"/>
  <c r="BI40" i="67"/>
  <c r="BT40" i="67"/>
  <c r="CQ40" i="67"/>
  <c r="CE40" i="67"/>
  <c r="BS40" i="67"/>
  <c r="BG40" i="67"/>
  <c r="CP40" i="67"/>
  <c r="CD40" i="67"/>
  <c r="BR40" i="67"/>
  <c r="BF40" i="67"/>
  <c r="CO40" i="67"/>
  <c r="CC40" i="67"/>
  <c r="BQ40" i="67"/>
  <c r="BE40" i="67"/>
  <c r="CM40" i="67"/>
  <c r="CL40" i="67"/>
  <c r="BZ40" i="67"/>
  <c r="BN40" i="67"/>
  <c r="CG38" i="67"/>
  <c r="BI38" i="67"/>
  <c r="BT38" i="67"/>
  <c r="CQ38" i="67"/>
  <c r="CE38" i="67"/>
  <c r="BS38" i="67"/>
  <c r="BG38" i="67"/>
  <c r="CN40" i="67"/>
  <c r="CP38" i="67"/>
  <c r="CD38" i="67"/>
  <c r="BR38" i="67"/>
  <c r="BF38" i="67"/>
  <c r="CK40" i="67"/>
  <c r="CO38" i="67"/>
  <c r="CC38" i="67"/>
  <c r="BQ38" i="67"/>
  <c r="BE38" i="67"/>
  <c r="AG38" i="67"/>
  <c r="U38" i="67"/>
  <c r="CJ40" i="67"/>
  <c r="CB38" i="67"/>
  <c r="BP38" i="67"/>
  <c r="AR38" i="67"/>
  <c r="T38" i="67"/>
  <c r="CB40" i="67"/>
  <c r="CM38" i="67"/>
  <c r="AQ38" i="67"/>
  <c r="AE38" i="67"/>
  <c r="S38" i="67"/>
  <c r="BX40" i="67"/>
  <c r="CK38" i="67"/>
  <c r="BY38" i="67"/>
  <c r="BM38" i="67"/>
  <c r="CJ38" i="67"/>
  <c r="BX38" i="67"/>
  <c r="BL38" i="67"/>
  <c r="AN38" i="67"/>
  <c r="AB38" i="67"/>
  <c r="P38" i="67"/>
  <c r="BM40" i="67"/>
  <c r="BJ38" i="67"/>
  <c r="CA23" i="67"/>
  <c r="CM23" i="67"/>
  <c r="BJ24" i="67"/>
  <c r="BV24" i="67"/>
  <c r="CH24" i="67"/>
  <c r="EV24" i="67"/>
  <c r="GB24" i="67"/>
  <c r="GN24" i="67"/>
  <c r="BE25" i="67"/>
  <c r="BQ25" i="67"/>
  <c r="CC25" i="67"/>
  <c r="CO25" i="67"/>
  <c r="EQ25" i="67"/>
  <c r="FC25" i="67"/>
  <c r="EX26" i="67"/>
  <c r="BG27" i="67"/>
  <c r="BS27" i="67"/>
  <c r="CE27" i="67"/>
  <c r="CQ27" i="67"/>
  <c r="ES27" i="67"/>
  <c r="FY27" i="67"/>
  <c r="GK27" i="67"/>
  <c r="GW27" i="67"/>
  <c r="GF28" i="67"/>
  <c r="GR28" i="67"/>
  <c r="BI29" i="67"/>
  <c r="CG29" i="67"/>
  <c r="EU29" i="67"/>
  <c r="GA29" i="67"/>
  <c r="GM29" i="67"/>
  <c r="CB30" i="67"/>
  <c r="GH30" i="67"/>
  <c r="GT30" i="67"/>
  <c r="CI31" i="67"/>
  <c r="EW31" i="67"/>
  <c r="GC31" i="67"/>
  <c r="GO31" i="67"/>
  <c r="BF32" i="67"/>
  <c r="BR32" i="67"/>
  <c r="CD32" i="67"/>
  <c r="CP32" i="67"/>
  <c r="ER32" i="67"/>
  <c r="FD32" i="67"/>
  <c r="GJ32" i="67"/>
  <c r="GV32" i="67"/>
  <c r="CL33" i="67"/>
  <c r="EX33" i="67"/>
  <c r="GO33" i="67"/>
  <c r="BJ34" i="67"/>
  <c r="CH34" i="67"/>
  <c r="EU34" i="67"/>
  <c r="GM34" i="67"/>
  <c r="BZ35" i="67"/>
  <c r="GL36" i="67"/>
  <c r="CV72" i="67"/>
  <c r="CV129" i="67" s="1"/>
  <c r="DH72" i="67"/>
  <c r="DH129" i="67" s="1"/>
  <c r="DH46" i="67"/>
  <c r="DH128" i="67" s="1"/>
  <c r="DT72" i="67"/>
  <c r="DT129" i="67" s="1"/>
  <c r="EF72" i="67"/>
  <c r="EF129" i="67" s="1"/>
  <c r="CB23" i="67"/>
  <c r="CI24" i="67"/>
  <c r="EW24" i="67"/>
  <c r="GC24" i="67"/>
  <c r="GO24" i="67"/>
  <c r="BF25" i="67"/>
  <c r="BR25" i="67"/>
  <c r="CD25" i="67"/>
  <c r="CP25" i="67"/>
  <c r="ER25" i="67"/>
  <c r="FD25" i="67"/>
  <c r="EM26" i="67"/>
  <c r="EY26" i="67"/>
  <c r="BT27" i="67"/>
  <c r="CR27" i="67"/>
  <c r="ET27" i="67"/>
  <c r="FZ27" i="67"/>
  <c r="GL27" i="67"/>
  <c r="GX27" i="67"/>
  <c r="GG28" i="67"/>
  <c r="GS28" i="67"/>
  <c r="BJ29" i="67"/>
  <c r="BV29" i="67"/>
  <c r="CH29" i="67"/>
  <c r="EV29" i="67"/>
  <c r="GN29" i="67"/>
  <c r="BE30" i="67"/>
  <c r="BQ30" i="67"/>
  <c r="CC30" i="67"/>
  <c r="CO30" i="67"/>
  <c r="GI30" i="67"/>
  <c r="GU30" i="67"/>
  <c r="BL31" i="67"/>
  <c r="BX31" i="67"/>
  <c r="CJ31" i="67"/>
  <c r="EX31" i="67"/>
  <c r="GD31" i="67"/>
  <c r="GP31" i="67"/>
  <c r="ES32" i="67"/>
  <c r="BQ33" i="67"/>
  <c r="CM33" i="67"/>
  <c r="EY33" i="67"/>
  <c r="GP33" i="67"/>
  <c r="CI34" i="67"/>
  <c r="EV34" i="67"/>
  <c r="GN34" i="67"/>
  <c r="CB35" i="67"/>
  <c r="GM36" i="67"/>
  <c r="BN38" i="67"/>
  <c r="BE23" i="67"/>
  <c r="BQ23" i="67"/>
  <c r="CC23" i="67"/>
  <c r="CO23" i="67"/>
  <c r="BL24" i="67"/>
  <c r="BX24" i="67"/>
  <c r="CJ24" i="67"/>
  <c r="EX24" i="67"/>
  <c r="GD24" i="67"/>
  <c r="GP24" i="67"/>
  <c r="BG25" i="67"/>
  <c r="BS25" i="67"/>
  <c r="CE25" i="67"/>
  <c r="CQ25" i="67"/>
  <c r="ES25" i="67"/>
  <c r="EN26" i="67"/>
  <c r="EZ26" i="67"/>
  <c r="BI27" i="67"/>
  <c r="CG27" i="67"/>
  <c r="EU27" i="67"/>
  <c r="GA27" i="67"/>
  <c r="GM27" i="67"/>
  <c r="GH28" i="67"/>
  <c r="GT28" i="67"/>
  <c r="CI29" i="67"/>
  <c r="EW29" i="67"/>
  <c r="BF30" i="67"/>
  <c r="BR30" i="67"/>
  <c r="CD30" i="67"/>
  <c r="CP30" i="67"/>
  <c r="GJ30" i="67"/>
  <c r="GV30" i="67"/>
  <c r="BM31" i="67"/>
  <c r="BY31" i="67"/>
  <c r="CK31" i="67"/>
  <c r="EM31" i="67"/>
  <c r="EY31" i="67"/>
  <c r="GE31" i="67"/>
  <c r="GQ31" i="67"/>
  <c r="ET32" i="67"/>
  <c r="EZ33" i="67"/>
  <c r="GQ33" i="67"/>
  <c r="BR34" i="67"/>
  <c r="CP34" i="67"/>
  <c r="EW34" i="67"/>
  <c r="GO34" i="67"/>
  <c r="CC35" i="67"/>
  <c r="GP36" i="67"/>
  <c r="BV38" i="67"/>
  <c r="BF23" i="67"/>
  <c r="BR23" i="67"/>
  <c r="CD23" i="67"/>
  <c r="BM24" i="67"/>
  <c r="BY24" i="67"/>
  <c r="EM24" i="67"/>
  <c r="GE24" i="67"/>
  <c r="BH25" i="67"/>
  <c r="BT25" i="67"/>
  <c r="CF25" i="67"/>
  <c r="EO26" i="67"/>
  <c r="BJ27" i="67"/>
  <c r="BV27" i="67"/>
  <c r="GB27" i="67"/>
  <c r="GI28" i="67"/>
  <c r="BL29" i="67"/>
  <c r="BX29" i="67"/>
  <c r="GD29" i="67"/>
  <c r="BG30" i="67"/>
  <c r="BS30" i="67"/>
  <c r="CE30" i="67"/>
  <c r="FY30" i="67"/>
  <c r="GK30" i="67"/>
  <c r="BN31" i="67"/>
  <c r="BZ31" i="67"/>
  <c r="EN31" i="67"/>
  <c r="GF31" i="67"/>
  <c r="BI32" i="67"/>
  <c r="GA32" i="67"/>
  <c r="BX33" i="67"/>
  <c r="CO33" i="67"/>
  <c r="FA33" i="67"/>
  <c r="GR33" i="67"/>
  <c r="BS34" i="67"/>
  <c r="CQ34" i="67"/>
  <c r="FD34" i="67"/>
  <c r="GV34" i="67"/>
  <c r="CK35" i="67"/>
  <c r="GX36" i="67"/>
  <c r="AA38" i="67"/>
  <c r="HE39" i="67"/>
  <c r="GP39" i="67"/>
  <c r="HP39" i="67"/>
  <c r="HD39" i="67"/>
  <c r="GO39" i="67"/>
  <c r="HO39" i="67"/>
  <c r="HC39" i="67"/>
  <c r="HN39" i="67"/>
  <c r="HB39" i="67"/>
  <c r="HM39" i="67"/>
  <c r="HA39" i="67"/>
  <c r="GI39" i="67"/>
  <c r="HL39" i="67"/>
  <c r="GZ39" i="67"/>
  <c r="GH39" i="67"/>
  <c r="HK39" i="67"/>
  <c r="GY39" i="67"/>
  <c r="GD39" i="67"/>
  <c r="HI39" i="67"/>
  <c r="GW39" i="67"/>
  <c r="GB39" i="67"/>
  <c r="HH39" i="67"/>
  <c r="GV39" i="67"/>
  <c r="HJ39" i="67"/>
  <c r="HG39" i="67"/>
  <c r="HF39" i="67"/>
  <c r="GX39" i="67"/>
  <c r="GU39" i="67"/>
  <c r="GQ39" i="67"/>
  <c r="GN39" i="67"/>
  <c r="GC39" i="67"/>
  <c r="CI41" i="67"/>
  <c r="CH41" i="67"/>
  <c r="BV41" i="67"/>
  <c r="BJ41" i="67"/>
  <c r="CG41" i="67"/>
  <c r="BU41" i="67"/>
  <c r="BI41" i="67"/>
  <c r="CF41" i="67"/>
  <c r="BT41" i="67"/>
  <c r="CQ41" i="67"/>
  <c r="CE41" i="67"/>
  <c r="BS41" i="67"/>
  <c r="BG41" i="67"/>
  <c r="CP41" i="67"/>
  <c r="CD41" i="67"/>
  <c r="BR41" i="67"/>
  <c r="BF41" i="67"/>
  <c r="CO41" i="67"/>
  <c r="CC41" i="67"/>
  <c r="BQ41" i="67"/>
  <c r="BE41" i="67"/>
  <c r="CM41" i="67"/>
  <c r="CL41" i="67"/>
  <c r="BZ41" i="67"/>
  <c r="BN41" i="67"/>
  <c r="AL39" i="67"/>
  <c r="AX39" i="67"/>
  <c r="BJ39" i="67"/>
  <c r="BV39" i="67"/>
  <c r="CH39" i="67"/>
  <c r="CW72" i="67"/>
  <c r="CW129" i="67" s="1"/>
  <c r="CW46" i="67"/>
  <c r="CW128" i="67" s="1"/>
  <c r="DI72" i="67"/>
  <c r="DI129" i="67" s="1"/>
  <c r="DU72" i="67"/>
  <c r="DU129" i="67" s="1"/>
  <c r="DU46" i="67"/>
  <c r="DU128" i="67" s="1"/>
  <c r="BY41" i="67"/>
  <c r="BT119" i="67"/>
  <c r="BT120" i="67"/>
  <c r="BG120" i="67"/>
  <c r="BG121" i="67"/>
  <c r="BS120" i="67"/>
  <c r="BS121" i="67"/>
  <c r="CE120" i="67"/>
  <c r="CE121" i="67"/>
  <c r="CQ120" i="67"/>
  <c r="CQ121" i="67"/>
  <c r="CM118" i="67"/>
  <c r="CM119" i="67"/>
  <c r="CM120" i="67"/>
  <c r="CI117" i="67"/>
  <c r="CI118" i="67"/>
  <c r="AL45" i="67"/>
  <c r="AP120" i="67"/>
  <c r="AP121" i="67"/>
  <c r="AP117" i="67"/>
  <c r="AP118" i="67"/>
  <c r="AP119" i="67"/>
  <c r="BB120" i="67"/>
  <c r="BB121" i="67"/>
  <c r="BB117" i="67"/>
  <c r="BB118" i="67"/>
  <c r="BB119" i="67"/>
  <c r="BE37" i="67"/>
  <c r="BQ37" i="67"/>
  <c r="CC37" i="67"/>
  <c r="CO37" i="67"/>
  <c r="AA39" i="67"/>
  <c r="AY39" i="67"/>
  <c r="CI39" i="67"/>
  <c r="CB41" i="67"/>
  <c r="CT44" i="67"/>
  <c r="Q40" i="67" s="1"/>
  <c r="BF37" i="67"/>
  <c r="BR37" i="67"/>
  <c r="CD37" i="67"/>
  <c r="CP37" i="67"/>
  <c r="P39" i="67"/>
  <c r="AB39" i="67"/>
  <c r="AN39" i="67"/>
  <c r="BL39" i="67"/>
  <c r="BX39" i="67"/>
  <c r="CJ39" i="67"/>
  <c r="DW46" i="67"/>
  <c r="DW128" i="67" s="1"/>
  <c r="CJ41" i="67"/>
  <c r="BX118" i="67"/>
  <c r="DB44" i="67"/>
  <c r="BT37" i="67"/>
  <c r="CR37" i="67"/>
  <c r="ET37" i="67"/>
  <c r="FZ37" i="67"/>
  <c r="GL37" i="67"/>
  <c r="GX37" i="67"/>
  <c r="AD39" i="67"/>
  <c r="AP39" i="67"/>
  <c r="BB39" i="67"/>
  <c r="BN39" i="67"/>
  <c r="BZ39" i="67"/>
  <c r="CL39" i="67"/>
  <c r="DF44" i="67"/>
  <c r="AC40" i="67" s="1"/>
  <c r="BI37" i="67"/>
  <c r="CG37" i="67"/>
  <c r="EU37" i="67"/>
  <c r="GA37" i="67"/>
  <c r="GM37" i="67"/>
  <c r="S39" i="67"/>
  <c r="AE39" i="67"/>
  <c r="AQ39" i="67"/>
  <c r="CM39" i="67"/>
  <c r="DB72" i="67"/>
  <c r="DB129" i="67" s="1"/>
  <c r="DN72" i="67"/>
  <c r="DN129" i="67" s="1"/>
  <c r="DZ72" i="67"/>
  <c r="DZ129" i="67" s="1"/>
  <c r="DN44" i="67"/>
  <c r="AK41" i="67" s="1"/>
  <c r="ET35" i="67"/>
  <c r="BJ37" i="67"/>
  <c r="BV37" i="67"/>
  <c r="CH37" i="67"/>
  <c r="EV37" i="67"/>
  <c r="GB37" i="67"/>
  <c r="GN37" i="67"/>
  <c r="GP38" i="67"/>
  <c r="HE38" i="67"/>
  <c r="T39" i="67"/>
  <c r="AR39" i="67"/>
  <c r="CB39" i="67"/>
  <c r="EA46" i="67"/>
  <c r="EA128" i="67" s="1"/>
  <c r="EU35" i="67"/>
  <c r="GA35" i="67"/>
  <c r="GM35" i="67"/>
  <c r="CB36" i="67"/>
  <c r="CI37" i="67"/>
  <c r="EW37" i="67"/>
  <c r="GC37" i="67"/>
  <c r="GO37" i="67"/>
  <c r="DY44" i="67"/>
  <c r="DM44" i="67"/>
  <c r="AJ46" i="67" s="1"/>
  <c r="DA44" i="67"/>
  <c r="DX44" i="67"/>
  <c r="AU41" i="67" s="1"/>
  <c r="DL44" i="67"/>
  <c r="AI40" i="67" s="1"/>
  <c r="CZ44" i="67"/>
  <c r="W46" i="67" s="1"/>
  <c r="DW44" i="67"/>
  <c r="AT40" i="67" s="1"/>
  <c r="DK44" i="67"/>
  <c r="CY44" i="67"/>
  <c r="V43" i="67" s="1"/>
  <c r="DV44" i="67"/>
  <c r="DJ44" i="67"/>
  <c r="CX44" i="67"/>
  <c r="DU44" i="67"/>
  <c r="AR44" i="67" s="1"/>
  <c r="DI44" i="67"/>
  <c r="CW44" i="67"/>
  <c r="T44" i="67" s="1"/>
  <c r="EF44" i="67"/>
  <c r="DT44" i="67"/>
  <c r="AQ40" i="67" s="1"/>
  <c r="DH44" i="67"/>
  <c r="AE46" i="67" s="1"/>
  <c r="CV44" i="67"/>
  <c r="S40" i="67" s="1"/>
  <c r="EE44" i="67"/>
  <c r="BB44" i="67" s="1"/>
  <c r="DS44" i="67"/>
  <c r="AP42" i="67" s="1"/>
  <c r="DG44" i="67"/>
  <c r="CU44" i="67"/>
  <c r="EC44" i="67"/>
  <c r="DQ44" i="67"/>
  <c r="AN46" i="67" s="1"/>
  <c r="DE44" i="67"/>
  <c r="AB45" i="67" s="1"/>
  <c r="CS44" i="67"/>
  <c r="P45" i="67" s="1"/>
  <c r="EB44" i="67"/>
  <c r="AY42" i="67" s="1"/>
  <c r="DP44" i="67"/>
  <c r="DD44" i="67"/>
  <c r="AA46" i="67" s="1"/>
  <c r="V38" i="67"/>
  <c r="AH38" i="67"/>
  <c r="AT38" i="67"/>
  <c r="FJ38" i="67"/>
  <c r="FV38" i="67"/>
  <c r="GQ38" i="67"/>
  <c r="HF38" i="67"/>
  <c r="U39" i="67"/>
  <c r="AG39" i="67"/>
  <c r="BE39" i="67"/>
  <c r="BQ39" i="67"/>
  <c r="CC39" i="67"/>
  <c r="CO39" i="67"/>
  <c r="FK39" i="67"/>
  <c r="BI117" i="67"/>
  <c r="CG117" i="67"/>
  <c r="DR44" i="67"/>
  <c r="EV35" i="67"/>
  <c r="GB35" i="67"/>
  <c r="GN35" i="67"/>
  <c r="BE36" i="67"/>
  <c r="BQ36" i="67"/>
  <c r="CC36" i="67"/>
  <c r="CO36" i="67"/>
  <c r="BL37" i="67"/>
  <c r="BX37" i="67"/>
  <c r="CJ37" i="67"/>
  <c r="EX37" i="67"/>
  <c r="GD37" i="67"/>
  <c r="GP37" i="67"/>
  <c r="CZ147" i="67"/>
  <c r="CX147" i="67"/>
  <c r="CV147" i="67"/>
  <c r="DQ147" i="67"/>
  <c r="DO147" i="67"/>
  <c r="DM147" i="67"/>
  <c r="DK147" i="67"/>
  <c r="DI147" i="67"/>
  <c r="DD147" i="67"/>
  <c r="DB147" i="67"/>
  <c r="W38" i="67"/>
  <c r="AI38" i="67"/>
  <c r="AU38" i="67"/>
  <c r="FK38" i="67"/>
  <c r="FW38" i="67"/>
  <c r="GU38" i="67"/>
  <c r="HG38" i="67"/>
  <c r="V39" i="67"/>
  <c r="AH39" i="67"/>
  <c r="AT39" i="67"/>
  <c r="BF39" i="67"/>
  <c r="BR39" i="67"/>
  <c r="CD39" i="67"/>
  <c r="CP39" i="67"/>
  <c r="FL39" i="67"/>
  <c r="BL41" i="67"/>
  <c r="BL118" i="67"/>
  <c r="CJ118" i="67"/>
  <c r="AH44" i="67"/>
  <c r="DZ44" i="67"/>
  <c r="EW35" i="67"/>
  <c r="GC35" i="67"/>
  <c r="GO35" i="67"/>
  <c r="BF36" i="67"/>
  <c r="BR36" i="67"/>
  <c r="CD36" i="67"/>
  <c r="CP36" i="67"/>
  <c r="BM37" i="67"/>
  <c r="BY37" i="67"/>
  <c r="CK37" i="67"/>
  <c r="EM37" i="67"/>
  <c r="EY37" i="67"/>
  <c r="GE37" i="67"/>
  <c r="GQ37" i="67"/>
  <c r="X38" i="67"/>
  <c r="AJ38" i="67"/>
  <c r="AV38" i="67"/>
  <c r="FL38" i="67"/>
  <c r="FX38" i="67"/>
  <c r="GV38" i="67"/>
  <c r="HH38" i="67"/>
  <c r="W39" i="67"/>
  <c r="AI39" i="67"/>
  <c r="AU39" i="67"/>
  <c r="BG39" i="67"/>
  <c r="BS39" i="67"/>
  <c r="CE39" i="67"/>
  <c r="CQ39" i="67"/>
  <c r="CT46" i="67"/>
  <c r="CT128" i="67" s="1"/>
  <c r="DF72" i="67"/>
  <c r="DF129" i="67" s="1"/>
  <c r="DR46" i="67"/>
  <c r="DR128" i="67" s="1"/>
  <c r="ED46" i="67"/>
  <c r="ED128" i="67" s="1"/>
  <c r="BM41" i="67"/>
  <c r="EA44" i="67"/>
  <c r="AX43" i="67" s="1"/>
  <c r="GD35" i="67"/>
  <c r="BG36" i="67"/>
  <c r="BS36" i="67"/>
  <c r="CE36" i="67"/>
  <c r="BN37" i="67"/>
  <c r="BZ37" i="67"/>
  <c r="EN37" i="67"/>
  <c r="GF37" i="67"/>
  <c r="Y38" i="67"/>
  <c r="AK38" i="67"/>
  <c r="AW38" i="67"/>
  <c r="GB38" i="67"/>
  <c r="GW38" i="67"/>
  <c r="FU39" i="67"/>
  <c r="FI39" i="67"/>
  <c r="FT39" i="67"/>
  <c r="FH39" i="67"/>
  <c r="FQ39" i="67"/>
  <c r="FP39" i="67"/>
  <c r="FO39" i="67"/>
  <c r="FM39" i="67"/>
  <c r="FX39" i="67"/>
  <c r="X39" i="67"/>
  <c r="AJ39" i="67"/>
  <c r="BT39" i="67"/>
  <c r="FR39" i="67"/>
  <c r="CU46" i="67"/>
  <c r="CU128" i="67" s="1"/>
  <c r="DG46" i="67"/>
  <c r="DG128" i="67" s="1"/>
  <c r="DS46" i="67"/>
  <c r="DS128" i="67" s="1"/>
  <c r="EE46" i="67"/>
  <c r="EE128" i="67" s="1"/>
  <c r="BP41" i="67"/>
  <c r="S45" i="67"/>
  <c r="S46" i="67"/>
  <c r="S44" i="67"/>
  <c r="S43" i="67"/>
  <c r="S42" i="67"/>
  <c r="ED44" i="67"/>
  <c r="CX72" i="67"/>
  <c r="CX129" i="67" s="1"/>
  <c r="DJ72" i="67"/>
  <c r="DJ129" i="67" s="1"/>
  <c r="DV72" i="67"/>
  <c r="DV129" i="67" s="1"/>
  <c r="DP46" i="67"/>
  <c r="DP128" i="67" s="1"/>
  <c r="T121" i="67"/>
  <c r="T117" i="67"/>
  <c r="T118" i="67"/>
  <c r="T119" i="67"/>
  <c r="T120" i="67"/>
  <c r="AR121" i="67"/>
  <c r="AR117" i="67"/>
  <c r="AR118" i="67"/>
  <c r="AR119" i="67"/>
  <c r="AR120" i="67"/>
  <c r="CT72" i="67"/>
  <c r="CT129" i="67" s="1"/>
  <c r="CS46" i="67"/>
  <c r="DE46" i="67"/>
  <c r="DE128" i="67" s="1"/>
  <c r="DQ46" i="67"/>
  <c r="DQ128" i="67" s="1"/>
  <c r="EC46" i="67"/>
  <c r="EC128" i="67" s="1"/>
  <c r="CY72" i="67"/>
  <c r="CY129" i="67" s="1"/>
  <c r="ED72" i="67"/>
  <c r="ED129" i="67" s="1"/>
  <c r="BM118" i="67"/>
  <c r="BM117" i="67"/>
  <c r="BM119" i="67"/>
  <c r="BY118" i="67"/>
  <c r="BY119" i="67"/>
  <c r="BY117" i="67"/>
  <c r="CK117" i="67"/>
  <c r="CK118" i="67"/>
  <c r="CK119" i="67"/>
  <c r="DF46" i="67"/>
  <c r="DF128" i="67" s="1"/>
  <c r="V117" i="67"/>
  <c r="V118" i="67"/>
  <c r="V119" i="67"/>
  <c r="V120" i="67"/>
  <c r="V121" i="67"/>
  <c r="AH117" i="67"/>
  <c r="AH118" i="67"/>
  <c r="AH119" i="67"/>
  <c r="AH120" i="67"/>
  <c r="AH121" i="67"/>
  <c r="AT117" i="67"/>
  <c r="AT118" i="67"/>
  <c r="AT119" i="67"/>
  <c r="AT120" i="67"/>
  <c r="AT121" i="67"/>
  <c r="ES78" i="67"/>
  <c r="FD78" i="67"/>
  <c r="ER78" i="67"/>
  <c r="FC78" i="67"/>
  <c r="EQ78" i="67"/>
  <c r="FB78" i="67"/>
  <c r="EP78" i="67"/>
  <c r="EZ78" i="67"/>
  <c r="EN78" i="67"/>
  <c r="EY78" i="67"/>
  <c r="EM78" i="67"/>
  <c r="EX78" i="67"/>
  <c r="EV78" i="67"/>
  <c r="EU78" i="67"/>
  <c r="DC72" i="67"/>
  <c r="DC129" i="67" s="1"/>
  <c r="DO72" i="67"/>
  <c r="DO129" i="67" s="1"/>
  <c r="EA72" i="67"/>
  <c r="EA129" i="67" s="1"/>
  <c r="GW78" i="67"/>
  <c r="GK78" i="67"/>
  <c r="FY78" i="67"/>
  <c r="GV78" i="67"/>
  <c r="GJ78" i="67"/>
  <c r="GU78" i="67"/>
  <c r="GI78" i="67"/>
  <c r="GT78" i="67"/>
  <c r="GH78" i="67"/>
  <c r="GS78" i="67"/>
  <c r="GR78" i="67"/>
  <c r="GF78" i="67"/>
  <c r="GQ78" i="67"/>
  <c r="GE78" i="67"/>
  <c r="GP78" i="67"/>
  <c r="GD78" i="67"/>
  <c r="GO78" i="67"/>
  <c r="GN78" i="67"/>
  <c r="GB78" i="67"/>
  <c r="GM78" i="67"/>
  <c r="GA78" i="67"/>
  <c r="GL78" i="67"/>
  <c r="BP118" i="67"/>
  <c r="CB118" i="67"/>
  <c r="CB119" i="67"/>
  <c r="CB120" i="67"/>
  <c r="CS129" i="67"/>
  <c r="BE119" i="67"/>
  <c r="BE120" i="67"/>
  <c r="BE121" i="67"/>
  <c r="BQ119" i="67"/>
  <c r="BQ120" i="67"/>
  <c r="BQ121" i="67"/>
  <c r="CC119" i="67"/>
  <c r="CC120" i="67"/>
  <c r="CC121" i="67"/>
  <c r="CO119" i="67"/>
  <c r="CO120" i="67"/>
  <c r="CO121" i="67"/>
  <c r="CX46" i="67"/>
  <c r="CX128" i="67" s="1"/>
  <c r="DJ46" i="67"/>
  <c r="DJ128" i="67" s="1"/>
  <c r="DV46" i="67"/>
  <c r="DV128" i="67" s="1"/>
  <c r="DK72" i="67"/>
  <c r="DK129" i="67" s="1"/>
  <c r="AA119" i="67"/>
  <c r="AA120" i="67"/>
  <c r="AA121" i="67"/>
  <c r="AA118" i="67"/>
  <c r="AA117" i="67"/>
  <c r="AY119" i="67"/>
  <c r="AY120" i="67"/>
  <c r="AY121" i="67"/>
  <c r="AY118" i="67"/>
  <c r="AY117" i="67"/>
  <c r="CU72" i="67"/>
  <c r="CU129" i="67" s="1"/>
  <c r="DG72" i="67"/>
  <c r="DG129" i="67" s="1"/>
  <c r="DS72" i="67"/>
  <c r="DS129" i="67" s="1"/>
  <c r="EE72" i="67"/>
  <c r="EE129" i="67" s="1"/>
  <c r="P119" i="67"/>
  <c r="P120" i="67"/>
  <c r="P121" i="67"/>
  <c r="P117" i="67"/>
  <c r="P118" i="67"/>
  <c r="AB119" i="67"/>
  <c r="AB120" i="67"/>
  <c r="AB121" i="67"/>
  <c r="AB117" i="67"/>
  <c r="AB118" i="67"/>
  <c r="AN119" i="67"/>
  <c r="AN120" i="67"/>
  <c r="AN121" i="67"/>
  <c r="AN117" i="67"/>
  <c r="AN118" i="67"/>
  <c r="AZ117" i="67"/>
  <c r="ER81" i="67"/>
  <c r="FD81" i="67"/>
  <c r="ET83" i="67"/>
  <c r="FZ83" i="67"/>
  <c r="GL83" i="67"/>
  <c r="GX83" i="67"/>
  <c r="GC84" i="67"/>
  <c r="GR84" i="67"/>
  <c r="ES81" i="67"/>
  <c r="EU83" i="67"/>
  <c r="GA83" i="67"/>
  <c r="GM83" i="67"/>
  <c r="GD84" i="67"/>
  <c r="GT84" i="67"/>
  <c r="ET81" i="67"/>
  <c r="EV83" i="67"/>
  <c r="GB83" i="67"/>
  <c r="GN83" i="67"/>
  <c r="GE84" i="67"/>
  <c r="GW84" i="67"/>
  <c r="S121" i="67"/>
  <c r="S117" i="67"/>
  <c r="S118" i="67"/>
  <c r="S119" i="67"/>
  <c r="S120" i="67"/>
  <c r="AE121" i="67"/>
  <c r="AE117" i="67"/>
  <c r="AE118" i="67"/>
  <c r="AE119" i="67"/>
  <c r="AE120" i="67"/>
  <c r="AQ121" i="67"/>
  <c r="AQ117" i="67"/>
  <c r="AQ118" i="67"/>
  <c r="AQ119" i="67"/>
  <c r="AQ120" i="67"/>
  <c r="ES79" i="67"/>
  <c r="EU81" i="67"/>
  <c r="GA81" i="67"/>
  <c r="GM81" i="67"/>
  <c r="EW83" i="67"/>
  <c r="GC83" i="67"/>
  <c r="GO83" i="67"/>
  <c r="GF84" i="67"/>
  <c r="GX84" i="67"/>
  <c r="EV88" i="67"/>
  <c r="EU88" i="67"/>
  <c r="ET88" i="67"/>
  <c r="ES88" i="67"/>
  <c r="FD88" i="67"/>
  <c r="FC88" i="67"/>
  <c r="EQ88" i="67"/>
  <c r="FB88" i="67"/>
  <c r="EP88" i="67"/>
  <c r="FA88" i="67"/>
  <c r="EO88" i="67"/>
  <c r="EZ88" i="67"/>
  <c r="EN88" i="67"/>
  <c r="EY88" i="67"/>
  <c r="EM88" i="67"/>
  <c r="EX88" i="67"/>
  <c r="ES91" i="67"/>
  <c r="FD91" i="67"/>
  <c r="ER91" i="67"/>
  <c r="FC91" i="67"/>
  <c r="EQ91" i="67"/>
  <c r="FB91" i="67"/>
  <c r="EP91" i="67"/>
  <c r="FA91" i="67"/>
  <c r="EO91" i="67"/>
  <c r="EZ91" i="67"/>
  <c r="EN91" i="67"/>
  <c r="EY91" i="67"/>
  <c r="EM91" i="67"/>
  <c r="EX91" i="67"/>
  <c r="EW91" i="67"/>
  <c r="EV91" i="67"/>
  <c r="ET79" i="67"/>
  <c r="EV81" i="67"/>
  <c r="GB81" i="67"/>
  <c r="GN81" i="67"/>
  <c r="EX83" i="67"/>
  <c r="GD83" i="67"/>
  <c r="GP83" i="67"/>
  <c r="GH84" i="67"/>
  <c r="GW91" i="67"/>
  <c r="GK91" i="67"/>
  <c r="FY91" i="67"/>
  <c r="GV91" i="67"/>
  <c r="GJ91" i="67"/>
  <c r="GU91" i="67"/>
  <c r="GI91" i="67"/>
  <c r="GT91" i="67"/>
  <c r="GH91" i="67"/>
  <c r="GS91" i="67"/>
  <c r="GG91" i="67"/>
  <c r="GR91" i="67"/>
  <c r="GF91" i="67"/>
  <c r="GQ91" i="67"/>
  <c r="GE91" i="67"/>
  <c r="GP91" i="67"/>
  <c r="GD91" i="67"/>
  <c r="GO91" i="67"/>
  <c r="GC91" i="67"/>
  <c r="GN91" i="67"/>
  <c r="GB91" i="67"/>
  <c r="U117" i="67"/>
  <c r="U118" i="67"/>
  <c r="U119" i="67"/>
  <c r="U120" i="67"/>
  <c r="U121" i="67"/>
  <c r="AG117" i="67"/>
  <c r="AG118" i="67"/>
  <c r="AG119" i="67"/>
  <c r="AG120" i="67"/>
  <c r="AG121" i="67"/>
  <c r="EU79" i="67"/>
  <c r="GA79" i="67"/>
  <c r="GM79" i="67"/>
  <c r="EP80" i="67"/>
  <c r="FB80" i="67"/>
  <c r="GH80" i="67"/>
  <c r="GT80" i="67"/>
  <c r="EW81" i="67"/>
  <c r="GC81" i="67"/>
  <c r="GO81" i="67"/>
  <c r="ER82" i="67"/>
  <c r="FD82" i="67"/>
  <c r="GJ82" i="67"/>
  <c r="GV82" i="67"/>
  <c r="EM83" i="67"/>
  <c r="EY83" i="67"/>
  <c r="GE83" i="67"/>
  <c r="GQ83" i="67"/>
  <c r="FD84" i="67"/>
  <c r="ER84" i="67"/>
  <c r="FC84" i="67"/>
  <c r="EQ84" i="67"/>
  <c r="FA84" i="67"/>
  <c r="EY84" i="67"/>
  <c r="FD85" i="67"/>
  <c r="GX86" i="67"/>
  <c r="GL86" i="67"/>
  <c r="FZ86" i="67"/>
  <c r="GW86" i="67"/>
  <c r="GK86" i="67"/>
  <c r="FY86" i="67"/>
  <c r="GU86" i="67"/>
  <c r="GI86" i="67"/>
  <c r="GS86" i="67"/>
  <c r="GG86" i="67"/>
  <c r="GR86" i="67"/>
  <c r="GF86" i="67"/>
  <c r="GQ86" i="67"/>
  <c r="GE86" i="67"/>
  <c r="GP86" i="67"/>
  <c r="GD86" i="67"/>
  <c r="EX81" i="67"/>
  <c r="EN83" i="67"/>
  <c r="EZ83" i="67"/>
  <c r="GF83" i="67"/>
  <c r="GR83" i="67"/>
  <c r="GV84" i="67"/>
  <c r="GJ84" i="67"/>
  <c r="GU84" i="67"/>
  <c r="GI84" i="67"/>
  <c r="GS84" i="67"/>
  <c r="GG84" i="67"/>
  <c r="GL84" i="67"/>
  <c r="W117" i="67"/>
  <c r="W118" i="67"/>
  <c r="W119" i="67"/>
  <c r="W120" i="67"/>
  <c r="W121" i="67"/>
  <c r="AI117" i="67"/>
  <c r="AI118" i="67"/>
  <c r="AI119" i="67"/>
  <c r="AI120" i="67"/>
  <c r="AI121" i="67"/>
  <c r="AU117" i="67"/>
  <c r="AU118" i="67"/>
  <c r="AU119" i="67"/>
  <c r="AU120" i="67"/>
  <c r="AU121" i="67"/>
  <c r="EW79" i="67"/>
  <c r="GC79" i="67"/>
  <c r="GO79" i="67"/>
  <c r="GJ80" i="67"/>
  <c r="GV80" i="67"/>
  <c r="EM81" i="67"/>
  <c r="EY81" i="67"/>
  <c r="GE81" i="67"/>
  <c r="GQ81" i="67"/>
  <c r="ET82" i="67"/>
  <c r="FZ82" i="67"/>
  <c r="GL82" i="67"/>
  <c r="GX82" i="67"/>
  <c r="EO83" i="67"/>
  <c r="FA83" i="67"/>
  <c r="GG83" i="67"/>
  <c r="GS83" i="67"/>
  <c r="EM84" i="67"/>
  <c r="FB84" i="67"/>
  <c r="GM84" i="67"/>
  <c r="GA86" i="67"/>
  <c r="GW94" i="67"/>
  <c r="GK94" i="67"/>
  <c r="FY94" i="67"/>
  <c r="GV94" i="67"/>
  <c r="GJ94" i="67"/>
  <c r="GT94" i="67"/>
  <c r="GH94" i="67"/>
  <c r="GR94" i="67"/>
  <c r="GF94" i="67"/>
  <c r="GQ94" i="67"/>
  <c r="GE94" i="67"/>
  <c r="GP94" i="67"/>
  <c r="GD94" i="67"/>
  <c r="GN94" i="67"/>
  <c r="GX94" i="67"/>
  <c r="GU94" i="67"/>
  <c r="GS94" i="67"/>
  <c r="GO94" i="67"/>
  <c r="GM94" i="67"/>
  <c r="GL94" i="67"/>
  <c r="GI94" i="67"/>
  <c r="GG94" i="67"/>
  <c r="GC94" i="67"/>
  <c r="GB94" i="67"/>
  <c r="X117" i="67"/>
  <c r="X118" i="67"/>
  <c r="X119" i="67"/>
  <c r="X120" i="67"/>
  <c r="X121" i="67"/>
  <c r="AJ117" i="67"/>
  <c r="AJ118" i="67"/>
  <c r="AJ119" i="67"/>
  <c r="AJ120" i="67"/>
  <c r="AJ121" i="67"/>
  <c r="AV117" i="67"/>
  <c r="AV118" i="67"/>
  <c r="AV119" i="67"/>
  <c r="AV120" i="67"/>
  <c r="AV121" i="67"/>
  <c r="EX79" i="67"/>
  <c r="GD79" i="67"/>
  <c r="GP79" i="67"/>
  <c r="ES80" i="67"/>
  <c r="FY80" i="67"/>
  <c r="GK80" i="67"/>
  <c r="GW80" i="67"/>
  <c r="EN81" i="67"/>
  <c r="EZ81" i="67"/>
  <c r="GF81" i="67"/>
  <c r="GR81" i="67"/>
  <c r="EU82" i="67"/>
  <c r="GA82" i="67"/>
  <c r="GM82" i="67"/>
  <c r="EP83" i="67"/>
  <c r="FB83" i="67"/>
  <c r="GH83" i="67"/>
  <c r="GT83" i="67"/>
  <c r="EN84" i="67"/>
  <c r="FY84" i="67"/>
  <c r="GN84" i="67"/>
  <c r="EY85" i="67"/>
  <c r="EM85" i="67"/>
  <c r="EX85" i="67"/>
  <c r="EV85" i="67"/>
  <c r="ER85" i="67"/>
  <c r="GB86" i="67"/>
  <c r="Y118" i="67"/>
  <c r="Y119" i="67"/>
  <c r="Y120" i="67"/>
  <c r="Y121" i="67"/>
  <c r="Y117" i="67"/>
  <c r="AK118" i="67"/>
  <c r="AK119" i="67"/>
  <c r="AK120" i="67"/>
  <c r="AK121" i="67"/>
  <c r="AK117" i="67"/>
  <c r="AW118" i="67"/>
  <c r="AW119" i="67"/>
  <c r="AW120" i="67"/>
  <c r="AW121" i="67"/>
  <c r="AW117" i="67"/>
  <c r="EM79" i="67"/>
  <c r="EY79" i="67"/>
  <c r="GE79" i="67"/>
  <c r="GQ79" i="67"/>
  <c r="ET80" i="67"/>
  <c r="FZ80" i="67"/>
  <c r="GL80" i="67"/>
  <c r="GX80" i="67"/>
  <c r="EO81" i="67"/>
  <c r="FA81" i="67"/>
  <c r="GG81" i="67"/>
  <c r="GS81" i="67"/>
  <c r="EV82" i="67"/>
  <c r="GB82" i="67"/>
  <c r="GN82" i="67"/>
  <c r="EQ83" i="67"/>
  <c r="FC83" i="67"/>
  <c r="GI83" i="67"/>
  <c r="GU83" i="67"/>
  <c r="EO84" i="67"/>
  <c r="FZ84" i="67"/>
  <c r="GO84" i="67"/>
  <c r="GQ85" i="67"/>
  <c r="GE85" i="67"/>
  <c r="GP85" i="67"/>
  <c r="GD85" i="67"/>
  <c r="GN85" i="67"/>
  <c r="GB85" i="67"/>
  <c r="GX85" i="67"/>
  <c r="GW85" i="67"/>
  <c r="ES85" i="67"/>
  <c r="GC85" i="67"/>
  <c r="GT85" i="67"/>
  <c r="GC86" i="67"/>
  <c r="ET91" i="67"/>
  <c r="Z120" i="67"/>
  <c r="AL118" i="67"/>
  <c r="AL119" i="67"/>
  <c r="AL120" i="67"/>
  <c r="AL121" i="67"/>
  <c r="AL117" i="67"/>
  <c r="AX118" i="67"/>
  <c r="AX119" i="67"/>
  <c r="AX120" i="67"/>
  <c r="AX121" i="67"/>
  <c r="AX117" i="67"/>
  <c r="EN79" i="67"/>
  <c r="GF79" i="67"/>
  <c r="GA80" i="67"/>
  <c r="EP81" i="67"/>
  <c r="GH81" i="67"/>
  <c r="GC82" i="67"/>
  <c r="ER83" i="67"/>
  <c r="GJ83" i="67"/>
  <c r="EP84" i="67"/>
  <c r="GA84" i="67"/>
  <c r="GP84" i="67"/>
  <c r="ET85" i="67"/>
  <c r="GF85" i="67"/>
  <c r="GU85" i="67"/>
  <c r="GH86" i="67"/>
  <c r="EU91" i="67"/>
  <c r="ET89" i="67"/>
  <c r="EO90" i="67"/>
  <c r="FA90" i="67"/>
  <c r="GW87" i="67"/>
  <c r="EU89" i="67"/>
  <c r="GA89" i="67"/>
  <c r="GM89" i="67"/>
  <c r="EP90" i="67"/>
  <c r="FB90" i="67"/>
  <c r="GA98" i="67"/>
  <c r="ET87" i="67"/>
  <c r="FZ87" i="67"/>
  <c r="GL87" i="67"/>
  <c r="GX87" i="67"/>
  <c r="EV89" i="67"/>
  <c r="GB89" i="67"/>
  <c r="GN89" i="67"/>
  <c r="EQ90" i="67"/>
  <c r="FC90" i="67"/>
  <c r="GD92" i="67"/>
  <c r="GV92" i="67"/>
  <c r="GD98" i="67"/>
  <c r="EU87" i="67"/>
  <c r="GA87" i="67"/>
  <c r="GM87" i="67"/>
  <c r="EW89" i="67"/>
  <c r="GC89" i="67"/>
  <c r="GO89" i="67"/>
  <c r="ER90" i="67"/>
  <c r="FD90" i="67"/>
  <c r="FC92" i="67"/>
  <c r="EQ92" i="67"/>
  <c r="FB92" i="67"/>
  <c r="EP92" i="67"/>
  <c r="EZ92" i="67"/>
  <c r="EN92" i="67"/>
  <c r="EV92" i="67"/>
  <c r="GE92" i="67"/>
  <c r="GM98" i="67"/>
  <c r="EV87" i="67"/>
  <c r="GB87" i="67"/>
  <c r="GN87" i="67"/>
  <c r="EX89" i="67"/>
  <c r="GD89" i="67"/>
  <c r="GP89" i="67"/>
  <c r="ES90" i="67"/>
  <c r="GU92" i="67"/>
  <c r="GI92" i="67"/>
  <c r="GT92" i="67"/>
  <c r="GH92" i="67"/>
  <c r="GR92" i="67"/>
  <c r="GF92" i="67"/>
  <c r="EW92" i="67"/>
  <c r="GG92" i="67"/>
  <c r="GX92" i="67"/>
  <c r="EM89" i="67"/>
  <c r="EY89" i="67"/>
  <c r="ET90" i="67"/>
  <c r="GO98" i="67"/>
  <c r="GC98" i="67"/>
  <c r="GN98" i="67"/>
  <c r="GB98" i="67"/>
  <c r="GX98" i="67"/>
  <c r="GL98" i="67"/>
  <c r="FZ98" i="67"/>
  <c r="GW98" i="67"/>
  <c r="GK98" i="67"/>
  <c r="FY98" i="67"/>
  <c r="GV98" i="67"/>
  <c r="GJ98" i="67"/>
  <c r="GU98" i="67"/>
  <c r="GI98" i="67"/>
  <c r="GT98" i="67"/>
  <c r="GH98" i="67"/>
  <c r="GS98" i="67"/>
  <c r="GG98" i="67"/>
  <c r="GR98" i="67"/>
  <c r="GF98" i="67"/>
  <c r="GQ98" i="67"/>
  <c r="GE98" i="67"/>
  <c r="GX105" i="67"/>
  <c r="GL105" i="67"/>
  <c r="FZ105" i="67"/>
  <c r="GW105" i="67"/>
  <c r="GK105" i="67"/>
  <c r="FY105" i="67"/>
  <c r="GV105" i="67"/>
  <c r="GJ105" i="67"/>
  <c r="GU105" i="67"/>
  <c r="GI105" i="67"/>
  <c r="GT105" i="67"/>
  <c r="GH105" i="67"/>
  <c r="GS105" i="67"/>
  <c r="GG105" i="67"/>
  <c r="GR105" i="67"/>
  <c r="GF105" i="67"/>
  <c r="GQ105" i="67"/>
  <c r="GE105" i="67"/>
  <c r="GP105" i="67"/>
  <c r="GD105" i="67"/>
  <c r="GO105" i="67"/>
  <c r="GC105" i="67"/>
  <c r="GN105" i="67"/>
  <c r="GB105" i="67"/>
  <c r="GA105" i="67"/>
  <c r="EQ86" i="67"/>
  <c r="FC86" i="67"/>
  <c r="EX87" i="67"/>
  <c r="GD87" i="67"/>
  <c r="GP87" i="67"/>
  <c r="FY88" i="67"/>
  <c r="GK88" i="67"/>
  <c r="GW88" i="67"/>
  <c r="EN89" i="67"/>
  <c r="EZ89" i="67"/>
  <c r="GF89" i="67"/>
  <c r="GR89" i="67"/>
  <c r="EU90" i="67"/>
  <c r="GA90" i="67"/>
  <c r="GM90" i="67"/>
  <c r="EY92" i="67"/>
  <c r="GK92" i="67"/>
  <c r="EO89" i="67"/>
  <c r="FA89" i="67"/>
  <c r="EV90" i="67"/>
  <c r="ES86" i="67"/>
  <c r="EN87" i="67"/>
  <c r="EZ87" i="67"/>
  <c r="GF87" i="67"/>
  <c r="GR87" i="67"/>
  <c r="GA88" i="67"/>
  <c r="GM88" i="67"/>
  <c r="EP89" i="67"/>
  <c r="FB89" i="67"/>
  <c r="GH89" i="67"/>
  <c r="GT89" i="67"/>
  <c r="EW90" i="67"/>
  <c r="GC90" i="67"/>
  <c r="GO90" i="67"/>
  <c r="FD92" i="67"/>
  <c r="GM92" i="67"/>
  <c r="EO87" i="67"/>
  <c r="GG87" i="67"/>
  <c r="GB88" i="67"/>
  <c r="EQ89" i="67"/>
  <c r="GI89" i="67"/>
  <c r="GD90" i="67"/>
  <c r="EM92" i="67"/>
  <c r="FY92" i="67"/>
  <c r="GN92" i="67"/>
  <c r="EX93" i="67"/>
  <c r="EW93" i="67"/>
  <c r="EU93" i="67"/>
  <c r="FD93" i="67"/>
  <c r="ER93" i="67"/>
  <c r="FC93" i="67"/>
  <c r="EQ93" i="67"/>
  <c r="ES94" i="67"/>
  <c r="FD94" i="67"/>
  <c r="ER94" i="67"/>
  <c r="FB94" i="67"/>
  <c r="EP94" i="67"/>
  <c r="EZ94" i="67"/>
  <c r="EN94" i="67"/>
  <c r="EY94" i="67"/>
  <c r="EM94" i="67"/>
  <c r="EX94" i="67"/>
  <c r="FC94" i="67"/>
  <c r="GM105" i="67"/>
  <c r="GT95" i="67"/>
  <c r="ER97" i="67"/>
  <c r="FD97" i="67"/>
  <c r="ET99" i="67"/>
  <c r="FZ99" i="67"/>
  <c r="GL99" i="67"/>
  <c r="GX99" i="67"/>
  <c r="GD100" i="67"/>
  <c r="GI95" i="67"/>
  <c r="GU95" i="67"/>
  <c r="ES97" i="67"/>
  <c r="EU99" i="67"/>
  <c r="GA99" i="67"/>
  <c r="GM99" i="67"/>
  <c r="GE100" i="67"/>
  <c r="ET97" i="67"/>
  <c r="EV99" i="67"/>
  <c r="GB99" i="67"/>
  <c r="GN99" i="67"/>
  <c r="GF100" i="67"/>
  <c r="ES95" i="67"/>
  <c r="FY95" i="67"/>
  <c r="GK95" i="67"/>
  <c r="GW95" i="67"/>
  <c r="EU97" i="67"/>
  <c r="GA97" i="67"/>
  <c r="GM97" i="67"/>
  <c r="EW99" i="67"/>
  <c r="GC99" i="67"/>
  <c r="GO99" i="67"/>
  <c r="EV100" i="67"/>
  <c r="GG100" i="67"/>
  <c r="ET95" i="67"/>
  <c r="FZ95" i="67"/>
  <c r="GL95" i="67"/>
  <c r="GX95" i="67"/>
  <c r="EV97" i="67"/>
  <c r="GB97" i="67"/>
  <c r="GN97" i="67"/>
  <c r="EX99" i="67"/>
  <c r="GD99" i="67"/>
  <c r="GP99" i="67"/>
  <c r="GI100" i="67"/>
  <c r="FB101" i="67"/>
  <c r="EP101" i="67"/>
  <c r="FA101" i="67"/>
  <c r="EO101" i="67"/>
  <c r="EZ101" i="67"/>
  <c r="EN101" i="67"/>
  <c r="EY101" i="67"/>
  <c r="EM101" i="67"/>
  <c r="EW101" i="67"/>
  <c r="EV101" i="67"/>
  <c r="EU101" i="67"/>
  <c r="EX101" i="67"/>
  <c r="GA95" i="67"/>
  <c r="GM95" i="67"/>
  <c r="EW97" i="67"/>
  <c r="EM99" i="67"/>
  <c r="EY99" i="67"/>
  <c r="GE99" i="67"/>
  <c r="GQ99" i="67"/>
  <c r="EU100" i="67"/>
  <c r="ET100" i="67"/>
  <c r="ES100" i="67"/>
  <c r="FD100" i="67"/>
  <c r="ER100" i="67"/>
  <c r="FB100" i="67"/>
  <c r="EX100" i="67"/>
  <c r="GT101" i="67"/>
  <c r="GH101" i="67"/>
  <c r="GS101" i="67"/>
  <c r="GG101" i="67"/>
  <c r="GR101" i="67"/>
  <c r="GF101" i="67"/>
  <c r="GQ101" i="67"/>
  <c r="GE101" i="67"/>
  <c r="GO101" i="67"/>
  <c r="GC101" i="67"/>
  <c r="GN101" i="67"/>
  <c r="GB101" i="67"/>
  <c r="GM101" i="67"/>
  <c r="GA101" i="67"/>
  <c r="GX101" i="67"/>
  <c r="GL101" i="67"/>
  <c r="FZ101" i="67"/>
  <c r="EX97" i="67"/>
  <c r="EN99" i="67"/>
  <c r="EZ99" i="67"/>
  <c r="GM100" i="67"/>
  <c r="GA100" i="67"/>
  <c r="GX100" i="67"/>
  <c r="GL100" i="67"/>
  <c r="FZ100" i="67"/>
  <c r="GW100" i="67"/>
  <c r="GK100" i="67"/>
  <c r="FY100" i="67"/>
  <c r="GV100" i="67"/>
  <c r="GJ100" i="67"/>
  <c r="GT100" i="67"/>
  <c r="GH100" i="67"/>
  <c r="GO100" i="67"/>
  <c r="GA93" i="67"/>
  <c r="GM93" i="67"/>
  <c r="EW95" i="67"/>
  <c r="GC95" i="67"/>
  <c r="GO95" i="67"/>
  <c r="ER96" i="67"/>
  <c r="FD96" i="67"/>
  <c r="GJ96" i="67"/>
  <c r="GV96" i="67"/>
  <c r="EM97" i="67"/>
  <c r="EY97" i="67"/>
  <c r="GE97" i="67"/>
  <c r="GQ97" i="67"/>
  <c r="ET98" i="67"/>
  <c r="EO99" i="67"/>
  <c r="FA99" i="67"/>
  <c r="GG99" i="67"/>
  <c r="GS99" i="67"/>
  <c r="EZ100" i="67"/>
  <c r="GP100" i="67"/>
  <c r="FY101" i="67"/>
  <c r="GC93" i="67"/>
  <c r="GO93" i="67"/>
  <c r="EM95" i="67"/>
  <c r="EY95" i="67"/>
  <c r="GE95" i="67"/>
  <c r="GQ95" i="67"/>
  <c r="ET96" i="67"/>
  <c r="FZ96" i="67"/>
  <c r="GL96" i="67"/>
  <c r="GX96" i="67"/>
  <c r="EO97" i="67"/>
  <c r="FA97" i="67"/>
  <c r="GG97" i="67"/>
  <c r="GS97" i="67"/>
  <c r="EV98" i="67"/>
  <c r="EQ99" i="67"/>
  <c r="FC99" i="67"/>
  <c r="GI99" i="67"/>
  <c r="GU99" i="67"/>
  <c r="FC100" i="67"/>
  <c r="GR100" i="67"/>
  <c r="GI101" i="67"/>
  <c r="GD93" i="67"/>
  <c r="EN95" i="67"/>
  <c r="GF95" i="67"/>
  <c r="GA96" i="67"/>
  <c r="EP97" i="67"/>
  <c r="GH97" i="67"/>
  <c r="ER99" i="67"/>
  <c r="GJ99" i="67"/>
  <c r="EM100" i="67"/>
  <c r="GB100" i="67"/>
  <c r="GS100" i="67"/>
  <c r="GJ101" i="67"/>
  <c r="ET103" i="67"/>
  <c r="FZ103" i="67"/>
  <c r="GL103" i="67"/>
  <c r="GX103" i="67"/>
  <c r="GG104" i="67"/>
  <c r="GS104" i="67"/>
  <c r="FC107" i="67"/>
  <c r="EU103" i="67"/>
  <c r="GA103" i="67"/>
  <c r="GM103" i="67"/>
  <c r="GH104" i="67"/>
  <c r="GT104" i="67"/>
  <c r="FD107" i="67"/>
  <c r="EV103" i="67"/>
  <c r="GB103" i="67"/>
  <c r="GN103" i="67"/>
  <c r="GI104" i="67"/>
  <c r="GU104" i="67"/>
  <c r="EP107" i="67"/>
  <c r="EW103" i="67"/>
  <c r="GC103" i="67"/>
  <c r="GO103" i="67"/>
  <c r="GJ104" i="67"/>
  <c r="GV104" i="67"/>
  <c r="ET106" i="67"/>
  <c r="FZ106" i="67"/>
  <c r="EQ107" i="67"/>
  <c r="GI102" i="67"/>
  <c r="GU102" i="67"/>
  <c r="EX103" i="67"/>
  <c r="GD103" i="67"/>
  <c r="GP103" i="67"/>
  <c r="FY104" i="67"/>
  <c r="GK104" i="67"/>
  <c r="GW104" i="67"/>
  <c r="GX106" i="67"/>
  <c r="GW106" i="67"/>
  <c r="EU106" i="67"/>
  <c r="GA106" i="67"/>
  <c r="GM106" i="67"/>
  <c r="ER107" i="67"/>
  <c r="ER102" i="67"/>
  <c r="FD102" i="67"/>
  <c r="GJ102" i="67"/>
  <c r="GV102" i="67"/>
  <c r="EM103" i="67"/>
  <c r="EY103" i="67"/>
  <c r="GE103" i="67"/>
  <c r="GQ103" i="67"/>
  <c r="ET104" i="67"/>
  <c r="FZ104" i="67"/>
  <c r="GL104" i="67"/>
  <c r="GX104" i="67"/>
  <c r="EV106" i="67"/>
  <c r="GB106" i="67"/>
  <c r="GN106" i="67"/>
  <c r="EN103" i="67"/>
  <c r="EZ103" i="67"/>
  <c r="GF103" i="67"/>
  <c r="GR103" i="67"/>
  <c r="GA104" i="67"/>
  <c r="GM104" i="67"/>
  <c r="FA107" i="67"/>
  <c r="EO107" i="67"/>
  <c r="EZ107" i="67"/>
  <c r="EN107" i="67"/>
  <c r="EY107" i="67"/>
  <c r="EM107" i="67"/>
  <c r="ET107" i="67"/>
  <c r="ES111" i="67"/>
  <c r="FD111" i="67"/>
  <c r="ER111" i="67"/>
  <c r="FC111" i="67"/>
  <c r="EQ111" i="67"/>
  <c r="FB111" i="67"/>
  <c r="EP111" i="67"/>
  <c r="FA111" i="67"/>
  <c r="EO111" i="67"/>
  <c r="EZ111" i="67"/>
  <c r="EN111" i="67"/>
  <c r="EY111" i="67"/>
  <c r="EM111" i="67"/>
  <c r="EX111" i="67"/>
  <c r="EW111" i="67"/>
  <c r="EV111" i="67"/>
  <c r="ET102" i="67"/>
  <c r="FZ102" i="67"/>
  <c r="GL102" i="67"/>
  <c r="GX102" i="67"/>
  <c r="EO103" i="67"/>
  <c r="FA103" i="67"/>
  <c r="GG103" i="67"/>
  <c r="GS103" i="67"/>
  <c r="EV104" i="67"/>
  <c r="GB104" i="67"/>
  <c r="GN104" i="67"/>
  <c r="EQ105" i="67"/>
  <c r="FC105" i="67"/>
  <c r="EX106" i="67"/>
  <c r="GD106" i="67"/>
  <c r="GP106" i="67"/>
  <c r="GS107" i="67"/>
  <c r="GG107" i="67"/>
  <c r="GR107" i="67"/>
  <c r="GF107" i="67"/>
  <c r="GQ107" i="67"/>
  <c r="GE107" i="67"/>
  <c r="EU107" i="67"/>
  <c r="GD107" i="67"/>
  <c r="GV107" i="67"/>
  <c r="GL109" i="67"/>
  <c r="GW111" i="67"/>
  <c r="GK111" i="67"/>
  <c r="FY111" i="67"/>
  <c r="GV111" i="67"/>
  <c r="GJ111" i="67"/>
  <c r="GU111" i="67"/>
  <c r="GI111" i="67"/>
  <c r="GT111" i="67"/>
  <c r="GH111" i="67"/>
  <c r="GS111" i="67"/>
  <c r="GG111" i="67"/>
  <c r="GR111" i="67"/>
  <c r="GF111" i="67"/>
  <c r="GQ111" i="67"/>
  <c r="GE111" i="67"/>
  <c r="GP111" i="67"/>
  <c r="GD111" i="67"/>
  <c r="GO111" i="67"/>
  <c r="GC111" i="67"/>
  <c r="GN111" i="67"/>
  <c r="GB111" i="67"/>
  <c r="GX111" i="67"/>
  <c r="EU102" i="67"/>
  <c r="GA102" i="67"/>
  <c r="GM102" i="67"/>
  <c r="EP103" i="67"/>
  <c r="FB103" i="67"/>
  <c r="GH103" i="67"/>
  <c r="GT103" i="67"/>
  <c r="EW104" i="67"/>
  <c r="GC104" i="67"/>
  <c r="GO104" i="67"/>
  <c r="ER105" i="67"/>
  <c r="FD105" i="67"/>
  <c r="EM106" i="67"/>
  <c r="EY106" i="67"/>
  <c r="GE106" i="67"/>
  <c r="GQ106" i="67"/>
  <c r="EV107" i="67"/>
  <c r="GH107" i="67"/>
  <c r="GW107" i="67"/>
  <c r="GM109" i="67"/>
  <c r="EV102" i="67"/>
  <c r="GB102" i="67"/>
  <c r="GN102" i="67"/>
  <c r="EQ103" i="67"/>
  <c r="FC103" i="67"/>
  <c r="GI103" i="67"/>
  <c r="GU103" i="67"/>
  <c r="EX104" i="67"/>
  <c r="GD104" i="67"/>
  <c r="GP104" i="67"/>
  <c r="ES105" i="67"/>
  <c r="EN106" i="67"/>
  <c r="EZ106" i="67"/>
  <c r="GF106" i="67"/>
  <c r="GR106" i="67"/>
  <c r="EW107" i="67"/>
  <c r="GI107" i="67"/>
  <c r="GX107" i="67"/>
  <c r="FC109" i="67"/>
  <c r="EQ109" i="67"/>
  <c r="FB109" i="67"/>
  <c r="EP109" i="67"/>
  <c r="FA109" i="67"/>
  <c r="EO109" i="67"/>
  <c r="EZ109" i="67"/>
  <c r="EN109" i="67"/>
  <c r="EY109" i="67"/>
  <c r="EM109" i="67"/>
  <c r="EX109" i="67"/>
  <c r="EW109" i="67"/>
  <c r="EV109" i="67"/>
  <c r="ER109" i="67"/>
  <c r="GC102" i="67"/>
  <c r="ER103" i="67"/>
  <c r="GJ103" i="67"/>
  <c r="EM104" i="67"/>
  <c r="GE104" i="67"/>
  <c r="EO106" i="67"/>
  <c r="GG106" i="67"/>
  <c r="GS106" i="67"/>
  <c r="EX107" i="67"/>
  <c r="GJ107" i="67"/>
  <c r="GU109" i="67"/>
  <c r="GI109" i="67"/>
  <c r="GT109" i="67"/>
  <c r="GH109" i="67"/>
  <c r="GS109" i="67"/>
  <c r="GG109" i="67"/>
  <c r="GR109" i="67"/>
  <c r="GF109" i="67"/>
  <c r="GQ109" i="67"/>
  <c r="GE109" i="67"/>
  <c r="GP109" i="67"/>
  <c r="GD109" i="67"/>
  <c r="GO109" i="67"/>
  <c r="GC109" i="67"/>
  <c r="GN109" i="67"/>
  <c r="GB109" i="67"/>
  <c r="ES109" i="67"/>
  <c r="GW109" i="67"/>
  <c r="CJ119" i="67"/>
  <c r="ES114" i="67"/>
  <c r="GK114" i="67"/>
  <c r="GW114" i="67"/>
  <c r="ET114" i="67"/>
  <c r="GX114" i="67"/>
  <c r="EU114" i="67"/>
  <c r="GA114" i="67"/>
  <c r="GM114" i="67"/>
  <c r="CH118" i="67"/>
  <c r="ER110" i="67"/>
  <c r="FD110" i="67"/>
  <c r="GJ110" i="67"/>
  <c r="GV110" i="67"/>
  <c r="ET112" i="67"/>
  <c r="FZ112" i="67"/>
  <c r="GL112" i="67"/>
  <c r="GX112" i="67"/>
  <c r="EV114" i="67"/>
  <c r="GB114" i="67"/>
  <c r="GN114" i="67"/>
  <c r="EQ115" i="67"/>
  <c r="FC115" i="67"/>
  <c r="GM117" i="67"/>
  <c r="ES110" i="67"/>
  <c r="FY110" i="67"/>
  <c r="GK110" i="67"/>
  <c r="GW110" i="67"/>
  <c r="EU112" i="67"/>
  <c r="GA112" i="67"/>
  <c r="GM112" i="67"/>
  <c r="EW114" i="67"/>
  <c r="GC114" i="67"/>
  <c r="GO114" i="67"/>
  <c r="ER115" i="67"/>
  <c r="FD115" i="67"/>
  <c r="CL120" i="67"/>
  <c r="ET110" i="67"/>
  <c r="FZ110" i="67"/>
  <c r="GL110" i="67"/>
  <c r="GX110" i="67"/>
  <c r="EV112" i="67"/>
  <c r="GB112" i="67"/>
  <c r="GN112" i="67"/>
  <c r="EX114" i="67"/>
  <c r="GD114" i="67"/>
  <c r="GP114" i="67"/>
  <c r="ES115" i="67"/>
  <c r="HK117" i="67"/>
  <c r="GY117" i="67"/>
  <c r="GJ117" i="67"/>
  <c r="HJ117" i="67"/>
  <c r="GX117" i="67"/>
  <c r="GI117" i="67"/>
  <c r="HI117" i="67"/>
  <c r="GW117" i="67"/>
  <c r="GH117" i="67"/>
  <c r="HH117" i="67"/>
  <c r="GV117" i="67"/>
  <c r="GG117" i="67"/>
  <c r="HG117" i="67"/>
  <c r="GU117" i="67"/>
  <c r="GF117" i="67"/>
  <c r="HF117" i="67"/>
  <c r="GQ117" i="67"/>
  <c r="GE117" i="67"/>
  <c r="HE117" i="67"/>
  <c r="GP117" i="67"/>
  <c r="GD117" i="67"/>
  <c r="HP117" i="67"/>
  <c r="HD117" i="67"/>
  <c r="GO117" i="67"/>
  <c r="GC117" i="67"/>
  <c r="HO117" i="67"/>
  <c r="HC117" i="67"/>
  <c r="GN117" i="67"/>
  <c r="GB117" i="67"/>
  <c r="HM117" i="67"/>
  <c r="HA117" i="67"/>
  <c r="GL117" i="67"/>
  <c r="FZ117" i="67"/>
  <c r="HB117" i="67"/>
  <c r="EU110" i="67"/>
  <c r="GA110" i="67"/>
  <c r="GM110" i="67"/>
  <c r="EW112" i="67"/>
  <c r="GC112" i="67"/>
  <c r="GO112" i="67"/>
  <c r="EM114" i="67"/>
  <c r="EY114" i="67"/>
  <c r="GE114" i="67"/>
  <c r="GQ114" i="67"/>
  <c r="ET115" i="67"/>
  <c r="HL117" i="67"/>
  <c r="ET108" i="67"/>
  <c r="FZ108" i="67"/>
  <c r="GL108" i="67"/>
  <c r="GX108" i="67"/>
  <c r="EV110" i="67"/>
  <c r="GB110" i="67"/>
  <c r="GN110" i="67"/>
  <c r="EX112" i="67"/>
  <c r="GD112" i="67"/>
  <c r="GP112" i="67"/>
  <c r="FY113" i="67"/>
  <c r="GK113" i="67"/>
  <c r="GW113" i="67"/>
  <c r="EN114" i="67"/>
  <c r="EZ114" i="67"/>
  <c r="GF114" i="67"/>
  <c r="GR114" i="67"/>
  <c r="GV115" i="67"/>
  <c r="GU115" i="67"/>
  <c r="GT115" i="67"/>
  <c r="GR115" i="67"/>
  <c r="GQ115" i="67"/>
  <c r="EU115" i="67"/>
  <c r="GA115" i="67"/>
  <c r="GM115" i="67"/>
  <c r="HN117" i="67"/>
  <c r="EU108" i="67"/>
  <c r="GA108" i="67"/>
  <c r="GM108" i="67"/>
  <c r="EW110" i="67"/>
  <c r="GC110" i="67"/>
  <c r="GO110" i="67"/>
  <c r="EM112" i="67"/>
  <c r="EY112" i="67"/>
  <c r="GE112" i="67"/>
  <c r="GQ112" i="67"/>
  <c r="ET113" i="67"/>
  <c r="FZ113" i="67"/>
  <c r="GL113" i="67"/>
  <c r="GX113" i="67"/>
  <c r="EO114" i="67"/>
  <c r="FA114" i="67"/>
  <c r="GG114" i="67"/>
  <c r="GS114" i="67"/>
  <c r="EV115" i="67"/>
  <c r="GB115" i="67"/>
  <c r="GN115" i="67"/>
  <c r="GB108" i="67"/>
  <c r="GD110" i="67"/>
  <c r="EN112" i="67"/>
  <c r="GF112" i="67"/>
  <c r="GA113" i="67"/>
  <c r="EP114" i="67"/>
  <c r="GH114" i="67"/>
  <c r="GC115" i="67"/>
  <c r="GO115" i="67"/>
  <c r="EO116" i="67"/>
  <c r="FA116" i="67"/>
  <c r="GG116" i="67"/>
  <c r="GS116" i="67"/>
  <c r="BJ117" i="67"/>
  <c r="BV117" i="67"/>
  <c r="CH117" i="67"/>
  <c r="FH120" i="67"/>
  <c r="FT120" i="67"/>
  <c r="BF121" i="67"/>
  <c r="BR121" i="67"/>
  <c r="CD121" i="67"/>
  <c r="CP121" i="67"/>
  <c r="GH121" i="67"/>
  <c r="GW121" i="67"/>
  <c r="HI121" i="67"/>
  <c r="GI121" i="67"/>
  <c r="GX121" i="67"/>
  <c r="HJ121" i="67"/>
  <c r="EQ116" i="67"/>
  <c r="FC116" i="67"/>
  <c r="GI116" i="67"/>
  <c r="GU116" i="67"/>
  <c r="BL117" i="67"/>
  <c r="BX117" i="67"/>
  <c r="CJ117" i="67"/>
  <c r="FP117" i="67"/>
  <c r="FF118" i="67"/>
  <c r="FR118" i="67"/>
  <c r="GD118" i="67"/>
  <c r="GP118" i="67"/>
  <c r="HE118" i="67"/>
  <c r="FH119" i="67"/>
  <c r="FT119" i="67"/>
  <c r="GF119" i="67"/>
  <c r="GU119" i="67"/>
  <c r="HG119" i="67"/>
  <c r="BF120" i="67"/>
  <c r="BR120" i="67"/>
  <c r="CD120" i="67"/>
  <c r="CP120" i="67"/>
  <c r="FJ120" i="67"/>
  <c r="FV120" i="67"/>
  <c r="GH120" i="67"/>
  <c r="GW120" i="67"/>
  <c r="HI120" i="67"/>
  <c r="BT121" i="67"/>
  <c r="FL121" i="67"/>
  <c r="FX121" i="67"/>
  <c r="GJ121" i="67"/>
  <c r="GY121" i="67"/>
  <c r="HK121" i="67"/>
  <c r="FK120" i="67"/>
  <c r="FW120" i="67"/>
  <c r="BI121" i="67"/>
  <c r="CG121" i="67"/>
  <c r="FM121" i="67"/>
  <c r="FY121" i="67"/>
  <c r="GK121" i="67"/>
  <c r="GZ121" i="67"/>
  <c r="HL121" i="67"/>
  <c r="ES116" i="67"/>
  <c r="FY116" i="67"/>
  <c r="GK116" i="67"/>
  <c r="GW116" i="67"/>
  <c r="BN117" i="67"/>
  <c r="BZ117" i="67"/>
  <c r="CL117" i="67"/>
  <c r="HG118" i="67"/>
  <c r="FV119" i="67"/>
  <c r="FL120" i="67"/>
  <c r="FX120" i="67"/>
  <c r="BJ121" i="67"/>
  <c r="BV121" i="67"/>
  <c r="CH121" i="67"/>
  <c r="FZ121" i="67"/>
  <c r="GL121" i="67"/>
  <c r="HA121" i="67"/>
  <c r="HM121" i="67"/>
  <c r="ET116" i="67"/>
  <c r="FZ116" i="67"/>
  <c r="GL116" i="67"/>
  <c r="GX116" i="67"/>
  <c r="CM117" i="67"/>
  <c r="FS117" i="67"/>
  <c r="BE118" i="67"/>
  <c r="BQ118" i="67"/>
  <c r="CC118" i="67"/>
  <c r="CO118" i="67"/>
  <c r="FI118" i="67"/>
  <c r="FU118" i="67"/>
  <c r="GG118" i="67"/>
  <c r="GV118" i="67"/>
  <c r="HH118" i="67"/>
  <c r="BG119" i="67"/>
  <c r="BS119" i="67"/>
  <c r="CE119" i="67"/>
  <c r="CQ119" i="67"/>
  <c r="FK119" i="67"/>
  <c r="FW119" i="67"/>
  <c r="GI119" i="67"/>
  <c r="GX119" i="67"/>
  <c r="HJ119" i="67"/>
  <c r="BI120" i="67"/>
  <c r="CG120" i="67"/>
  <c r="FM120" i="67"/>
  <c r="FY120" i="67"/>
  <c r="GK120" i="67"/>
  <c r="GZ120" i="67"/>
  <c r="HL120" i="67"/>
  <c r="BW121" i="67"/>
  <c r="CI121" i="67"/>
  <c r="FO121" i="67"/>
  <c r="GA121" i="67"/>
  <c r="GM121" i="67"/>
  <c r="HB121" i="67"/>
  <c r="HN121" i="67"/>
  <c r="EU116" i="67"/>
  <c r="GA116" i="67"/>
  <c r="GM116" i="67"/>
  <c r="CB117" i="67"/>
  <c r="FH117" i="67"/>
  <c r="FT117" i="67"/>
  <c r="FV118" i="67"/>
  <c r="GH118" i="67"/>
  <c r="GW118" i="67"/>
  <c r="HI118" i="67"/>
  <c r="FL119" i="67"/>
  <c r="FX119" i="67"/>
  <c r="GJ119" i="67"/>
  <c r="GY119" i="67"/>
  <c r="HK119" i="67"/>
  <c r="BJ120" i="67"/>
  <c r="BV120" i="67"/>
  <c r="CH120" i="67"/>
  <c r="FN120" i="67"/>
  <c r="GL120" i="67"/>
  <c r="HA120" i="67"/>
  <c r="HM120" i="67"/>
  <c r="BL121" i="67"/>
  <c r="BX121" i="67"/>
  <c r="CJ121" i="67"/>
  <c r="FP121" i="67"/>
  <c r="GB121" i="67"/>
  <c r="GN121" i="67"/>
  <c r="HC121" i="67"/>
  <c r="HO121" i="67"/>
  <c r="EV116" i="67"/>
  <c r="GB116" i="67"/>
  <c r="GN116" i="67"/>
  <c r="BE117" i="67"/>
  <c r="BQ117" i="67"/>
  <c r="CC117" i="67"/>
  <c r="CO117" i="67"/>
  <c r="FI117" i="67"/>
  <c r="FU117" i="67"/>
  <c r="BG118" i="67"/>
  <c r="BS118" i="67"/>
  <c r="CE118" i="67"/>
  <c r="CQ118" i="67"/>
  <c r="FK118" i="67"/>
  <c r="FW118" i="67"/>
  <c r="GI118" i="67"/>
  <c r="GX118" i="67"/>
  <c r="HJ118" i="67"/>
  <c r="BI119" i="67"/>
  <c r="BU119" i="67"/>
  <c r="CG119" i="67"/>
  <c r="FM119" i="67"/>
  <c r="FY119" i="67"/>
  <c r="GK119" i="67"/>
  <c r="GZ119" i="67"/>
  <c r="HL119" i="67"/>
  <c r="CI120" i="67"/>
  <c r="FO120" i="67"/>
  <c r="GA120" i="67"/>
  <c r="GM120" i="67"/>
  <c r="HB120" i="67"/>
  <c r="HN120" i="67"/>
  <c r="BM121" i="67"/>
  <c r="BY121" i="67"/>
  <c r="CK121" i="67"/>
  <c r="FE121" i="67"/>
  <c r="FQ121" i="67"/>
  <c r="GC121" i="67"/>
  <c r="GO121" i="67"/>
  <c r="HD121" i="67"/>
  <c r="HP121" i="67"/>
  <c r="EW116" i="67"/>
  <c r="GC116" i="67"/>
  <c r="GO116" i="67"/>
  <c r="BF117" i="67"/>
  <c r="BR117" i="67"/>
  <c r="CD117" i="67"/>
  <c r="CP117" i="67"/>
  <c r="FJ117" i="67"/>
  <c r="FV117" i="67"/>
  <c r="BT118" i="67"/>
  <c r="CF118" i="67"/>
  <c r="FL118" i="67"/>
  <c r="FX118" i="67"/>
  <c r="GJ118" i="67"/>
  <c r="GY118" i="67"/>
  <c r="HK118" i="67"/>
  <c r="BJ119" i="67"/>
  <c r="BV119" i="67"/>
  <c r="CH119" i="67"/>
  <c r="FN119" i="67"/>
  <c r="FZ119" i="67"/>
  <c r="GL119" i="67"/>
  <c r="HA119" i="67"/>
  <c r="HM119" i="67"/>
  <c r="BL120" i="67"/>
  <c r="BX120" i="67"/>
  <c r="CJ120" i="67"/>
  <c r="FP120" i="67"/>
  <c r="GB120" i="67"/>
  <c r="GN120" i="67"/>
  <c r="HC120" i="67"/>
  <c r="HO120" i="67"/>
  <c r="BN121" i="67"/>
  <c r="BZ121" i="67"/>
  <c r="CL121" i="67"/>
  <c r="FF121" i="67"/>
  <c r="FR121" i="67"/>
  <c r="GD121" i="67"/>
  <c r="GP121" i="67"/>
  <c r="HE121" i="67"/>
  <c r="EX116" i="67"/>
  <c r="GD116" i="67"/>
  <c r="GP116" i="67"/>
  <c r="BG117" i="67"/>
  <c r="BS117" i="67"/>
  <c r="CE117" i="67"/>
  <c r="CQ117" i="67"/>
  <c r="FK117" i="67"/>
  <c r="FW117" i="67"/>
  <c r="BI118" i="67"/>
  <c r="BU118" i="67"/>
  <c r="CG118" i="67"/>
  <c r="FM118" i="67"/>
  <c r="FY118" i="67"/>
  <c r="GK118" i="67"/>
  <c r="GZ118" i="67"/>
  <c r="HL118" i="67"/>
  <c r="CI119" i="67"/>
  <c r="FO119" i="67"/>
  <c r="GA119" i="67"/>
  <c r="GM119" i="67"/>
  <c r="HB119" i="67"/>
  <c r="HN119" i="67"/>
  <c r="BM120" i="67"/>
  <c r="BY120" i="67"/>
  <c r="CK120" i="67"/>
  <c r="FE120" i="67"/>
  <c r="FQ120" i="67"/>
  <c r="GC120" i="67"/>
  <c r="GO120" i="67"/>
  <c r="HD120" i="67"/>
  <c r="HP120" i="67"/>
  <c r="CM121" i="67"/>
  <c r="FS121" i="67"/>
  <c r="GE121" i="67"/>
  <c r="GQ121" i="67"/>
  <c r="HF121" i="67"/>
  <c r="EM116" i="67"/>
  <c r="GE116" i="67"/>
  <c r="BT117" i="67"/>
  <c r="FL117" i="67"/>
  <c r="BJ118" i="67"/>
  <c r="BV118" i="67"/>
  <c r="FZ118" i="67"/>
  <c r="GL118" i="67"/>
  <c r="HA118" i="67"/>
  <c r="BL119" i="67"/>
  <c r="BX119" i="67"/>
  <c r="GB119" i="67"/>
  <c r="GN119" i="67"/>
  <c r="HC119" i="67"/>
  <c r="BN120" i="67"/>
  <c r="BZ120" i="67"/>
  <c r="FF120" i="67"/>
  <c r="GD120" i="67"/>
  <c r="GP120" i="67"/>
  <c r="CB121" i="67"/>
  <c r="FH121" i="67"/>
  <c r="GF121" i="67"/>
  <c r="GU121" i="67"/>
  <c r="W294" i="2"/>
  <c r="BF154" i="2"/>
  <c r="V237" i="2"/>
  <c r="CB154" i="2"/>
  <c r="CD25" i="7"/>
  <c r="BG30" i="7"/>
  <c r="CD118" i="7"/>
  <c r="BG38" i="7"/>
  <c r="W381" i="2"/>
  <c r="V34" i="2"/>
  <c r="AY208" i="2"/>
  <c r="BT208" i="2"/>
  <c r="BZ208" i="2"/>
  <c r="BJ208" i="2"/>
  <c r="CS208" i="2"/>
  <c r="AX208" i="2"/>
  <c r="CQ208" i="2"/>
  <c r="BO208" i="2"/>
  <c r="BK208" i="2"/>
  <c r="CL208" i="2"/>
  <c r="CN208" i="2"/>
  <c r="BA208" i="2"/>
  <c r="BV208" i="2"/>
  <c r="CJ208" i="2"/>
  <c r="CK208" i="2"/>
  <c r="CB208" i="2"/>
  <c r="BU208" i="2"/>
  <c r="BX208" i="2"/>
  <c r="CH208" i="2"/>
  <c r="BI208" i="2"/>
  <c r="CO208" i="2"/>
  <c r="BY208" i="2"/>
  <c r="BN208" i="2"/>
  <c r="CF208" i="2"/>
  <c r="AZ208" i="2"/>
  <c r="CC208" i="2"/>
  <c r="AW208" i="2"/>
  <c r="BP208" i="2"/>
  <c r="BH208" i="2"/>
  <c r="BW208" i="2"/>
  <c r="BG208" i="2"/>
  <c r="CM208" i="2"/>
  <c r="CE208" i="2"/>
  <c r="BR208" i="2"/>
  <c r="BQ208" i="2"/>
  <c r="CG208" i="2"/>
  <c r="BC208" i="2"/>
  <c r="BF208" i="2"/>
  <c r="CD208" i="2"/>
  <c r="CR208" i="2"/>
  <c r="BL208" i="2"/>
  <c r="BB208" i="2"/>
  <c r="BS208" i="2"/>
  <c r="CK278" i="2"/>
  <c r="CA278" i="2"/>
  <c r="BJ278" i="2"/>
  <c r="BY278" i="2"/>
  <c r="CM278" i="2"/>
  <c r="AY278" i="2"/>
  <c r="BM278" i="2"/>
  <c r="BC278" i="2"/>
  <c r="BP278" i="2"/>
  <c r="CI278" i="2"/>
  <c r="BB278" i="2"/>
  <c r="CJ278" i="2"/>
  <c r="CB278" i="2"/>
  <c r="BA278" i="2"/>
  <c r="BV278" i="2"/>
  <c r="BW278" i="2"/>
  <c r="CR278" i="2"/>
  <c r="CH278" i="2"/>
  <c r="BU278" i="2"/>
  <c r="BS278" i="2"/>
  <c r="BZ278" i="2"/>
  <c r="CL278" i="2"/>
  <c r="BL278" i="2"/>
  <c r="BN278" i="2"/>
  <c r="CE278" i="2"/>
  <c r="CG278" i="2"/>
  <c r="CD278" i="2"/>
  <c r="CS278" i="2"/>
  <c r="AX278" i="2"/>
  <c r="AZ278" i="2"/>
  <c r="BI278" i="2"/>
  <c r="BO278" i="2"/>
  <c r="BK278" i="2"/>
  <c r="BG278" i="2"/>
  <c r="CQ278" i="2"/>
  <c r="BH278" i="2"/>
  <c r="CN278" i="2"/>
  <c r="BR278" i="2"/>
  <c r="BF278" i="2"/>
  <c r="CC278" i="2"/>
  <c r="AW278" i="2"/>
  <c r="BQ278" i="2"/>
  <c r="CF278" i="2"/>
  <c r="CP278" i="2"/>
  <c r="CO278" i="2"/>
  <c r="CC301" i="2"/>
  <c r="AW301" i="2"/>
  <c r="BO301" i="2"/>
  <c r="BJ301" i="2"/>
  <c r="AZ301" i="2"/>
  <c r="BM301" i="2"/>
  <c r="CB301" i="2"/>
  <c r="BV301" i="2"/>
  <c r="AX301" i="2"/>
  <c r="CA301" i="2"/>
  <c r="CE301" i="2"/>
  <c r="BA301" i="2"/>
  <c r="BK301" i="2"/>
  <c r="BW301" i="2"/>
  <c r="CN301" i="2"/>
  <c r="CJ301" i="2"/>
  <c r="CL301" i="2"/>
  <c r="CD301" i="2"/>
  <c r="CK301" i="2"/>
  <c r="BT301" i="2"/>
  <c r="CO301" i="2"/>
  <c r="BF301" i="2"/>
  <c r="BS301" i="2"/>
  <c r="BC301" i="2"/>
  <c r="BH301" i="2"/>
  <c r="BB301" i="2"/>
  <c r="BY301" i="2"/>
  <c r="CI301" i="2"/>
  <c r="BZ301" i="2"/>
  <c r="CR301" i="2"/>
  <c r="BI301" i="2"/>
  <c r="CH301" i="2"/>
  <c r="BL301" i="2"/>
  <c r="CG301" i="2"/>
  <c r="CM301" i="2"/>
  <c r="BQ301" i="2"/>
  <c r="CF301" i="2"/>
  <c r="CP301" i="2"/>
  <c r="BX301" i="2"/>
  <c r="CQ301" i="2"/>
  <c r="BU301" i="2"/>
  <c r="AY301" i="2"/>
  <c r="BR301" i="2"/>
  <c r="CS301" i="2"/>
  <c r="BG301" i="2"/>
  <c r="W34" i="2"/>
  <c r="BP42" i="7"/>
  <c r="BP43" i="7" s="1"/>
  <c r="BP44" i="7" s="1"/>
  <c r="BP45" i="7" s="1"/>
  <c r="BP46" i="7" s="1"/>
  <c r="BG20" i="7"/>
  <c r="BG35" i="7"/>
  <c r="CP208" i="2"/>
  <c r="BP33" i="7"/>
  <c r="BP20" i="7"/>
  <c r="BP24" i="7"/>
  <c r="BP34" i="7"/>
  <c r="DD46" i="7"/>
  <c r="DD128" i="7" s="1"/>
  <c r="BP36" i="7"/>
  <c r="BP30" i="7"/>
  <c r="BP19" i="7"/>
  <c r="BP39" i="7"/>
  <c r="AY250" i="2"/>
  <c r="AX250" i="2"/>
  <c r="BT250" i="2"/>
  <c r="CM250" i="2"/>
  <c r="BN250" i="2"/>
  <c r="BZ250" i="2"/>
  <c r="CS250" i="2"/>
  <c r="BP250" i="2"/>
  <c r="CE250" i="2"/>
  <c r="BF250" i="2"/>
  <c r="BJ250" i="2"/>
  <c r="CO250" i="2"/>
  <c r="BL250" i="2"/>
  <c r="BW250" i="2"/>
  <c r="CK250" i="2"/>
  <c r="BH250" i="2"/>
  <c r="BO250" i="2"/>
  <c r="CG250" i="2"/>
  <c r="BB250" i="2"/>
  <c r="BG250" i="2"/>
  <c r="BS250" i="2"/>
  <c r="CC250" i="2"/>
  <c r="AW250" i="2"/>
  <c r="BY250" i="2"/>
  <c r="CR250" i="2"/>
  <c r="CQ250" i="2"/>
  <c r="CI250" i="2"/>
  <c r="BU250" i="2"/>
  <c r="CN250" i="2"/>
  <c r="CA250" i="2"/>
  <c r="BR250" i="2"/>
  <c r="BQ250" i="2"/>
  <c r="CJ250" i="2"/>
  <c r="BK250" i="2"/>
  <c r="BI250" i="2"/>
  <c r="CB250" i="2"/>
  <c r="CD250" i="2"/>
  <c r="CH250" i="2"/>
  <c r="CP250" i="2"/>
  <c r="BA250" i="2"/>
  <c r="BM250" i="2"/>
  <c r="BC250" i="2"/>
  <c r="CF250" i="2"/>
  <c r="BX250" i="2"/>
  <c r="CL250" i="2"/>
  <c r="AZ250" i="2"/>
  <c r="BV250" i="2"/>
  <c r="BU264" i="2"/>
  <c r="AW264" i="2"/>
  <c r="CI264" i="2"/>
  <c r="CP264" i="2"/>
  <c r="BN264" i="2"/>
  <c r="CS264" i="2"/>
  <c r="CE264" i="2"/>
  <c r="BP264" i="2"/>
  <c r="BO264" i="2"/>
  <c r="CQ264" i="2"/>
  <c r="BH264" i="2"/>
  <c r="BK264" i="2"/>
  <c r="CL264" i="2"/>
  <c r="CG264" i="2"/>
  <c r="BZ264" i="2"/>
  <c r="BV264" i="2"/>
  <c r="CC264" i="2"/>
  <c r="AZ264" i="2"/>
  <c r="BF264" i="2"/>
  <c r="CM264" i="2"/>
  <c r="BM264" i="2"/>
  <c r="BW264" i="2"/>
  <c r="CK264" i="2"/>
  <c r="CJ264" i="2"/>
  <c r="CR264" i="2"/>
  <c r="BI264" i="2"/>
  <c r="BG264" i="2"/>
  <c r="BJ264" i="2"/>
  <c r="BS264" i="2"/>
  <c r="BB264" i="2"/>
  <c r="CO264" i="2"/>
  <c r="BC264" i="2"/>
  <c r="AY264" i="2"/>
  <c r="CF264" i="2"/>
  <c r="BT264" i="2"/>
  <c r="BL264" i="2"/>
  <c r="CH264" i="2"/>
  <c r="BY264" i="2"/>
  <c r="CN264" i="2"/>
  <c r="BQ264" i="2"/>
  <c r="BA264" i="2"/>
  <c r="CD264" i="2"/>
  <c r="BX264" i="2"/>
  <c r="BR264" i="2"/>
  <c r="CK298" i="2"/>
  <c r="CG298" i="2"/>
  <c r="BY298" i="2"/>
  <c r="CP298" i="2"/>
  <c r="BU298" i="2"/>
  <c r="BB298" i="2"/>
  <c r="BQ298" i="2"/>
  <c r="CB298" i="2"/>
  <c r="CQ298" i="2"/>
  <c r="CR298" i="2"/>
  <c r="AW298" i="2"/>
  <c r="BL298" i="2"/>
  <c r="CL298" i="2"/>
  <c r="CH298" i="2"/>
  <c r="BM298" i="2"/>
  <c r="BC298" i="2"/>
  <c r="BK298" i="2"/>
  <c r="CF298" i="2"/>
  <c r="BV298" i="2"/>
  <c r="BO298" i="2"/>
  <c r="CJ298" i="2"/>
  <c r="BZ298" i="2"/>
  <c r="BW298" i="2"/>
  <c r="CI298" i="2"/>
  <c r="BN298" i="2"/>
  <c r="CM298" i="2"/>
  <c r="CD298" i="2"/>
  <c r="CN298" i="2"/>
  <c r="CO298" i="2"/>
  <c r="BH298" i="2"/>
  <c r="AX298" i="2"/>
  <c r="BI298" i="2"/>
  <c r="BP298" i="2"/>
  <c r="BF298" i="2"/>
  <c r="CA298" i="2"/>
  <c r="BT298" i="2"/>
  <c r="BJ298" i="2"/>
  <c r="CE298" i="2"/>
  <c r="BA298" i="2"/>
  <c r="AY298" i="2"/>
  <c r="BS298" i="2"/>
  <c r="CS298" i="2"/>
  <c r="CC298" i="2"/>
  <c r="AZ340" i="2"/>
  <c r="BU340" i="2"/>
  <c r="CN340" i="2"/>
  <c r="BO340" i="2"/>
  <c r="CA340" i="2"/>
  <c r="BQ340" i="2"/>
  <c r="CF340" i="2"/>
  <c r="BG340" i="2"/>
  <c r="BK340" i="2"/>
  <c r="CP340" i="2"/>
  <c r="BM340" i="2"/>
  <c r="BX340" i="2"/>
  <c r="CL340" i="2"/>
  <c r="BI340" i="2"/>
  <c r="BP340" i="2"/>
  <c r="CH340" i="2"/>
  <c r="BC340" i="2"/>
  <c r="BH340" i="2"/>
  <c r="BT340" i="2"/>
  <c r="CD340" i="2"/>
  <c r="AX340" i="2"/>
  <c r="AW340" i="2"/>
  <c r="BZ340" i="2"/>
  <c r="CS340" i="2"/>
  <c r="CR340" i="2"/>
  <c r="BS340" i="2"/>
  <c r="BR340" i="2"/>
  <c r="CK340" i="2"/>
  <c r="BL340" i="2"/>
  <c r="BB340" i="2"/>
  <c r="CJ340" i="2"/>
  <c r="CI340" i="2"/>
  <c r="AY340" i="2"/>
  <c r="BV340" i="2"/>
  <c r="BN340" i="2"/>
  <c r="CM340" i="2"/>
  <c r="BJ340" i="2"/>
  <c r="CE340" i="2"/>
  <c r="BF340" i="2"/>
  <c r="BW340" i="2"/>
  <c r="CO340" i="2"/>
  <c r="CB340" i="2"/>
  <c r="CG340" i="2"/>
  <c r="CC340" i="2"/>
  <c r="CQ340" i="2"/>
  <c r="BA340" i="2"/>
  <c r="BX380" i="2"/>
  <c r="CK380" i="2"/>
  <c r="BV380" i="2"/>
  <c r="CG380" i="2"/>
  <c r="BN380" i="2"/>
  <c r="CC380" i="2"/>
  <c r="CI380" i="2"/>
  <c r="AX380" i="2"/>
  <c r="CH380" i="2"/>
  <c r="BT380" i="2"/>
  <c r="CQ380" i="2"/>
  <c r="BP380" i="2"/>
  <c r="BL380" i="2"/>
  <c r="BH380" i="2"/>
  <c r="BB380" i="2"/>
  <c r="CS380" i="2"/>
  <c r="CM380" i="2"/>
  <c r="AZ380" i="2"/>
  <c r="CO380" i="2"/>
  <c r="CE380" i="2"/>
  <c r="CR380" i="2"/>
  <c r="CJ380" i="2"/>
  <c r="BF380" i="2"/>
  <c r="BG380" i="2"/>
  <c r="BO380" i="2"/>
  <c r="CP380" i="2"/>
  <c r="BY380" i="2"/>
  <c r="BS380" i="2"/>
  <c r="CF380" i="2"/>
  <c r="AY380" i="2"/>
  <c r="CA380" i="2"/>
  <c r="BQ380" i="2"/>
  <c r="BC380" i="2"/>
  <c r="BJ380" i="2"/>
  <c r="CN380" i="2"/>
  <c r="CB380" i="2"/>
  <c r="CL380" i="2"/>
  <c r="CD380" i="2"/>
  <c r="BI380" i="2"/>
  <c r="BZ380" i="2"/>
  <c r="BW380" i="2"/>
  <c r="W268" i="2"/>
  <c r="BG27" i="7"/>
  <c r="BG28" i="7"/>
  <c r="CD38" i="7"/>
  <c r="CA264" i="2"/>
  <c r="BG33" i="7"/>
  <c r="CA208" i="2"/>
  <c r="EI82" i="7"/>
  <c r="W363" i="2"/>
  <c r="V363" i="2"/>
  <c r="W349" i="2"/>
  <c r="V345" i="2"/>
  <c r="W299" i="2"/>
  <c r="V299" i="2"/>
  <c r="BG22" i="7"/>
  <c r="BG118" i="7"/>
  <c r="BG25" i="7"/>
  <c r="BG36" i="7"/>
  <c r="W76" i="2"/>
  <c r="BK380" i="2"/>
  <c r="CB264" i="2"/>
  <c r="BP301" i="2"/>
  <c r="BJ253" i="2"/>
  <c r="CD20" i="7"/>
  <c r="CD40" i="7"/>
  <c r="CD22" i="7"/>
  <c r="CD119" i="7"/>
  <c r="CD24" i="7"/>
  <c r="CD39" i="7"/>
  <c r="CD21" i="7"/>
  <c r="CD30" i="7"/>
  <c r="CD120" i="7"/>
  <c r="CD36" i="7"/>
  <c r="DR46" i="7"/>
  <c r="DR128" i="7" s="1"/>
  <c r="CD34" i="7"/>
  <c r="CD27" i="7"/>
  <c r="CD35" i="7"/>
  <c r="CD28" i="7"/>
  <c r="CD37" i="7"/>
  <c r="CD117" i="7"/>
  <c r="CD23" i="7"/>
  <c r="CD26" i="7"/>
  <c r="CD41" i="7"/>
  <c r="CD32" i="7"/>
  <c r="BG32" i="7"/>
  <c r="BG121" i="7"/>
  <c r="BR298" i="2"/>
  <c r="CI208" i="2"/>
  <c r="W184" i="2"/>
  <c r="V354" i="2"/>
  <c r="CQ119" i="7"/>
  <c r="CQ38" i="7"/>
  <c r="CQ25" i="7"/>
  <c r="CQ20" i="7"/>
  <c r="CQ33" i="7"/>
  <c r="CQ29" i="7"/>
  <c r="CQ26" i="7"/>
  <c r="CQ23" i="7"/>
  <c r="CQ37" i="7"/>
  <c r="CQ24" i="7"/>
  <c r="CQ120" i="7"/>
  <c r="CQ27" i="7"/>
  <c r="CQ30" i="7"/>
  <c r="AX264" i="2"/>
  <c r="BN301" i="2"/>
  <c r="BM208" i="2"/>
  <c r="BG34" i="7"/>
  <c r="BG29" i="7"/>
  <c r="AW380" i="2"/>
  <c r="V32" i="2"/>
  <c r="DC72" i="7"/>
  <c r="DC129" i="7" s="1"/>
  <c r="DC43" i="7"/>
  <c r="CP22" i="7"/>
  <c r="CP38" i="7"/>
  <c r="CP26" i="7"/>
  <c r="CB23" i="7"/>
  <c r="DP46" i="7"/>
  <c r="DP128" i="7" s="1"/>
  <c r="CB117" i="7"/>
  <c r="V94" i="2"/>
  <c r="W94" i="2"/>
  <c r="V87" i="2"/>
  <c r="V86" i="2"/>
  <c r="V69" i="2"/>
  <c r="ET35" i="7"/>
  <c r="EN35" i="7"/>
  <c r="FA35" i="7"/>
  <c r="EZ35" i="7"/>
  <c r="EX35" i="7"/>
  <c r="FC35" i="7"/>
  <c r="EY35" i="7"/>
  <c r="EO35" i="7"/>
  <c r="FB35" i="7"/>
  <c r="EP35" i="7"/>
  <c r="EM35" i="7"/>
  <c r="FD35" i="7"/>
  <c r="EQ35" i="7"/>
  <c r="ER35" i="7"/>
  <c r="EU35" i="7"/>
  <c r="EV35" i="7"/>
  <c r="AZ114" i="2"/>
  <c r="BL114" i="2"/>
  <c r="CO114" i="2"/>
  <c r="BY114" i="2"/>
  <c r="BI114" i="2"/>
  <c r="CS114" i="2"/>
  <c r="CP114" i="2"/>
  <c r="AX114" i="2"/>
  <c r="BM114" i="2"/>
  <c r="CH114" i="2"/>
  <c r="BU114" i="2"/>
  <c r="CQ114" i="2"/>
  <c r="BZ114" i="2"/>
  <c r="CN114" i="2"/>
  <c r="BC114" i="2"/>
  <c r="CI114" i="2"/>
  <c r="BV114" i="2"/>
  <c r="CF114" i="2"/>
  <c r="CJ114" i="2"/>
  <c r="CA114" i="2"/>
  <c r="BJ114" i="2"/>
  <c r="BH114" i="2"/>
  <c r="CC114" i="2"/>
  <c r="BS114" i="2"/>
  <c r="BF114" i="2"/>
  <c r="AW114" i="2"/>
  <c r="BO114" i="2"/>
  <c r="AY114" i="2"/>
  <c r="BX114" i="2"/>
  <c r="CM114" i="2"/>
  <c r="CG114" i="2"/>
  <c r="BW114" i="2"/>
  <c r="CB114" i="2"/>
  <c r="BG114" i="2"/>
  <c r="BT114" i="2"/>
  <c r="BP114" i="2"/>
  <c r="CD114" i="2"/>
  <c r="CK114" i="2"/>
  <c r="BN114" i="2"/>
  <c r="CE114" i="2"/>
  <c r="BB114" i="2"/>
  <c r="BA114" i="2"/>
  <c r="BK114" i="2"/>
  <c r="CR114" i="2"/>
  <c r="BQ114" i="2"/>
  <c r="CL114" i="2"/>
  <c r="BX151" i="2"/>
  <c r="BM151" i="2"/>
  <c r="BT151" i="2"/>
  <c r="CQ151" i="2"/>
  <c r="BC151" i="2"/>
  <c r="CG151" i="2"/>
  <c r="BP151" i="2"/>
  <c r="CM151" i="2"/>
  <c r="AX151" i="2"/>
  <c r="BL151" i="2"/>
  <c r="CI151" i="2"/>
  <c r="CP151" i="2"/>
  <c r="BH151" i="2"/>
  <c r="CE151" i="2"/>
  <c r="BZ151" i="2"/>
  <c r="BQ151" i="2"/>
  <c r="BB151" i="2"/>
  <c r="CA151" i="2"/>
  <c r="BR151" i="2"/>
  <c r="CH151" i="2"/>
  <c r="AW151" i="2"/>
  <c r="BW151" i="2"/>
  <c r="BJ151" i="2"/>
  <c r="CN151" i="2"/>
  <c r="BO151" i="2"/>
  <c r="CD151" i="2"/>
  <c r="CS151" i="2"/>
  <c r="CO151" i="2"/>
  <c r="CF151" i="2"/>
  <c r="BN151" i="2"/>
  <c r="CB151" i="2"/>
  <c r="BF151" i="2"/>
  <c r="CK151" i="2"/>
  <c r="CC151" i="2"/>
  <c r="BU151" i="2"/>
  <c r="BS151" i="2"/>
  <c r="BK151" i="2"/>
  <c r="BI151" i="2"/>
  <c r="BG151" i="2"/>
  <c r="CR151" i="2"/>
  <c r="CL151" i="2"/>
  <c r="CJ151" i="2"/>
  <c r="BA151" i="2"/>
  <c r="BV151" i="2"/>
  <c r="BY151" i="2"/>
  <c r="AZ151" i="2"/>
  <c r="BM154" i="2"/>
  <c r="CH154" i="2"/>
  <c r="CF154" i="2"/>
  <c r="CD154" i="2"/>
  <c r="BX154" i="2"/>
  <c r="BV154" i="2"/>
  <c r="BP154" i="2"/>
  <c r="BR154" i="2"/>
  <c r="CC154" i="2"/>
  <c r="BN154" i="2"/>
  <c r="BU154" i="2"/>
  <c r="CQ154" i="2"/>
  <c r="CM154" i="2"/>
  <c r="BG154" i="2"/>
  <c r="BY154" i="2"/>
  <c r="CJ154" i="2"/>
  <c r="CG154" i="2"/>
  <c r="BQ154" i="2"/>
  <c r="BT154" i="2"/>
  <c r="AZ154" i="2"/>
  <c r="AX154" i="2"/>
  <c r="AW154" i="2"/>
  <c r="CK154" i="2"/>
  <c r="BB154" i="2"/>
  <c r="CS154" i="2"/>
  <c r="BK154" i="2"/>
  <c r="CI154" i="2"/>
  <c r="AY154" i="2"/>
  <c r="CR154" i="2"/>
  <c r="CA154" i="2"/>
  <c r="BS154" i="2"/>
  <c r="BA154" i="2"/>
  <c r="BJ154" i="2"/>
  <c r="CP154" i="2"/>
  <c r="BZ154" i="2"/>
  <c r="BI154" i="2"/>
  <c r="CO154" i="2"/>
  <c r="BH154" i="2"/>
  <c r="CN154" i="2"/>
  <c r="BC154" i="2"/>
  <c r="BW154" i="2"/>
  <c r="BO154" i="2"/>
  <c r="BT202" i="2"/>
  <c r="BO202" i="2"/>
  <c r="BB202" i="2"/>
  <c r="BA202" i="2"/>
  <c r="CH202" i="2"/>
  <c r="CO202" i="2"/>
  <c r="BW202" i="2"/>
  <c r="CK202" i="2"/>
  <c r="BP202" i="2"/>
  <c r="CG202" i="2"/>
  <c r="AZ202" i="2"/>
  <c r="CR202" i="2"/>
  <c r="CN202" i="2"/>
  <c r="CP202" i="2"/>
  <c r="CS202" i="2"/>
  <c r="BH202" i="2"/>
  <c r="CB202" i="2"/>
  <c r="CC202" i="2"/>
  <c r="CA202" i="2"/>
  <c r="BM202" i="2"/>
  <c r="BV202" i="2"/>
  <c r="BL202" i="2"/>
  <c r="AW202" i="2"/>
  <c r="CE202" i="2"/>
  <c r="BF202" i="2"/>
  <c r="CL202" i="2"/>
  <c r="BJ202" i="2"/>
  <c r="BY202" i="2"/>
  <c r="BC202" i="2"/>
  <c r="BN202" i="2"/>
  <c r="BZ202" i="2"/>
  <c r="BI202" i="2"/>
  <c r="CJ202" i="2"/>
  <c r="AY202" i="2"/>
  <c r="CI202" i="2"/>
  <c r="BR202" i="2"/>
  <c r="BG202" i="2"/>
  <c r="AX202" i="2"/>
  <c r="CD202" i="2"/>
  <c r="BU202" i="2"/>
  <c r="CQ202" i="2"/>
  <c r="BX202" i="2"/>
  <c r="CF202" i="2"/>
  <c r="BS202" i="2"/>
  <c r="AY205" i="2"/>
  <c r="CS205" i="2"/>
  <c r="CB205" i="2"/>
  <c r="CQ205" i="2"/>
  <c r="CO205" i="2"/>
  <c r="BX205" i="2"/>
  <c r="CL205" i="2"/>
  <c r="CA205" i="2"/>
  <c r="CK205" i="2"/>
  <c r="BT205" i="2"/>
  <c r="CM205" i="2"/>
  <c r="CD205" i="2"/>
  <c r="BM205" i="2"/>
  <c r="CI205" i="2"/>
  <c r="CG205" i="2"/>
  <c r="BP205" i="2"/>
  <c r="CE205" i="2"/>
  <c r="BV205" i="2"/>
  <c r="CC205" i="2"/>
  <c r="BL205" i="2"/>
  <c r="BW205" i="2"/>
  <c r="BN205" i="2"/>
  <c r="BY205" i="2"/>
  <c r="BH205" i="2"/>
  <c r="BO205" i="2"/>
  <c r="BI205" i="2"/>
  <c r="BS205" i="2"/>
  <c r="BR205" i="2"/>
  <c r="BU205" i="2"/>
  <c r="BB205" i="2"/>
  <c r="BJ205" i="2"/>
  <c r="BA205" i="2"/>
  <c r="BG205" i="2"/>
  <c r="CR205" i="2"/>
  <c r="CP205" i="2"/>
  <c r="AX205" i="2"/>
  <c r="BC205" i="2"/>
  <c r="BF205" i="2"/>
  <c r="CH205" i="2"/>
  <c r="BQ205" i="2"/>
  <c r="CN205" i="2"/>
  <c r="CJ205" i="2"/>
  <c r="CF205" i="2"/>
  <c r="AZ205" i="2"/>
  <c r="BZ205" i="2"/>
  <c r="AW205" i="2"/>
  <c r="BK205" i="2"/>
  <c r="CA211" i="2"/>
  <c r="CP211" i="2"/>
  <c r="BB211" i="2"/>
  <c r="BP211" i="2"/>
  <c r="BW211" i="2"/>
  <c r="CL211" i="2"/>
  <c r="AW211" i="2"/>
  <c r="BS211" i="2"/>
  <c r="CH211" i="2"/>
  <c r="CC211" i="2"/>
  <c r="BO211" i="2"/>
  <c r="CD211" i="2"/>
  <c r="BU211" i="2"/>
  <c r="CN211" i="2"/>
  <c r="BK211" i="2"/>
  <c r="BR211" i="2"/>
  <c r="BM211" i="2"/>
  <c r="CG211" i="2"/>
  <c r="BG211" i="2"/>
  <c r="BN211" i="2"/>
  <c r="BC211" i="2"/>
  <c r="BQ211" i="2"/>
  <c r="BJ211" i="2"/>
  <c r="AX211" i="2"/>
  <c r="BX211" i="2"/>
  <c r="CQ211" i="2"/>
  <c r="CO211" i="2"/>
  <c r="CE211" i="2"/>
  <c r="CB211" i="2"/>
  <c r="BY211" i="2"/>
  <c r="CF211" i="2"/>
  <c r="BF211" i="2"/>
  <c r="BH211" i="2"/>
  <c r="AZ211" i="2"/>
  <c r="CM211" i="2"/>
  <c r="CR211" i="2"/>
  <c r="CI211" i="2"/>
  <c r="BZ211" i="2"/>
  <c r="CS211" i="2"/>
  <c r="CJ211" i="2"/>
  <c r="BT211" i="2"/>
  <c r="BI211" i="2"/>
  <c r="BV211" i="2"/>
  <c r="CK211" i="2"/>
  <c r="BL211" i="2"/>
  <c r="AY211" i="2"/>
  <c r="AY253" i="2"/>
  <c r="BP253" i="2"/>
  <c r="CM253" i="2"/>
  <c r="BF253" i="2"/>
  <c r="BM253" i="2"/>
  <c r="BL253" i="2"/>
  <c r="CI253" i="2"/>
  <c r="CO253" i="2"/>
  <c r="BH253" i="2"/>
  <c r="CE253" i="2"/>
  <c r="CG253" i="2"/>
  <c r="CK253" i="2"/>
  <c r="CS253" i="2"/>
  <c r="AW253" i="2"/>
  <c r="BW253" i="2"/>
  <c r="BQ253" i="2"/>
  <c r="BC253" i="2"/>
  <c r="CR253" i="2"/>
  <c r="BS253" i="2"/>
  <c r="CP253" i="2"/>
  <c r="BI253" i="2"/>
  <c r="CN253" i="2"/>
  <c r="BO253" i="2"/>
  <c r="CH253" i="2"/>
  <c r="AX253" i="2"/>
  <c r="CD253" i="2"/>
  <c r="CF253" i="2"/>
  <c r="BG253" i="2"/>
  <c r="BR253" i="2"/>
  <c r="BY253" i="2"/>
  <c r="CQ253" i="2"/>
  <c r="CA253" i="2"/>
  <c r="BK253" i="2"/>
  <c r="CL253" i="2"/>
  <c r="BA253" i="2"/>
  <c r="BV253" i="2"/>
  <c r="CJ253" i="2"/>
  <c r="BU253" i="2"/>
  <c r="CB253" i="2"/>
  <c r="BT253" i="2"/>
  <c r="BZ253" i="2"/>
  <c r="CC253" i="2"/>
  <c r="BN253" i="2"/>
  <c r="AZ253" i="2"/>
  <c r="BX253" i="2"/>
  <c r="BF295" i="2"/>
  <c r="BY295" i="2"/>
  <c r="BU295" i="2"/>
  <c r="CR295" i="2"/>
  <c r="BS295" i="2"/>
  <c r="BQ295" i="2"/>
  <c r="CJ295" i="2"/>
  <c r="BK295" i="2"/>
  <c r="CL295" i="2"/>
  <c r="BI295" i="2"/>
  <c r="BT295" i="2"/>
  <c r="BV295" i="2"/>
  <c r="CO295" i="2"/>
  <c r="CP295" i="2"/>
  <c r="CG295" i="2"/>
  <c r="CE295" i="2"/>
  <c r="CH295" i="2"/>
  <c r="CC295" i="2"/>
  <c r="BO295" i="2"/>
  <c r="CD295" i="2"/>
  <c r="BM295" i="2"/>
  <c r="CQ295" i="2"/>
  <c r="BX295" i="2"/>
  <c r="BZ295" i="2"/>
  <c r="BC295" i="2"/>
  <c r="CI295" i="2"/>
  <c r="BR295" i="2"/>
  <c r="AX295" i="2"/>
  <c r="CA295" i="2"/>
  <c r="BH295" i="2"/>
  <c r="BN295" i="2"/>
  <c r="BA295" i="2"/>
  <c r="BJ295" i="2"/>
  <c r="BW295" i="2"/>
  <c r="CF295" i="2"/>
  <c r="CN295" i="2"/>
  <c r="CS295" i="2"/>
  <c r="BL295" i="2"/>
  <c r="AW295" i="2"/>
  <c r="BG295" i="2"/>
  <c r="AY295" i="2"/>
  <c r="CK295" i="2"/>
  <c r="CB295" i="2"/>
  <c r="BB295" i="2"/>
  <c r="BP295" i="2"/>
  <c r="AZ295" i="2"/>
  <c r="CQ377" i="2"/>
  <c r="CI377" i="2"/>
  <c r="BP377" i="2"/>
  <c r="BO377" i="2"/>
  <c r="CG377" i="2"/>
  <c r="CA377" i="2"/>
  <c r="CC377" i="2"/>
  <c r="BK377" i="2"/>
  <c r="AZ377" i="2"/>
  <c r="CN377" i="2"/>
  <c r="BH377" i="2"/>
  <c r="CB377" i="2"/>
  <c r="BM377" i="2"/>
  <c r="BA377" i="2"/>
  <c r="BI377" i="2"/>
  <c r="BV377" i="2"/>
  <c r="CH377" i="2"/>
  <c r="CP377" i="2"/>
  <c r="BC377" i="2"/>
  <c r="CO377" i="2"/>
  <c r="BU377" i="2"/>
  <c r="BY377" i="2"/>
  <c r="CL377" i="2"/>
  <c r="AX377" i="2"/>
  <c r="CJ377" i="2"/>
  <c r="BB377" i="2"/>
  <c r="BN377" i="2"/>
  <c r="BS377" i="2"/>
  <c r="CM377" i="2"/>
  <c r="BF377" i="2"/>
  <c r="BT377" i="2"/>
  <c r="CF377" i="2"/>
  <c r="AY377" i="2"/>
  <c r="BQ377" i="2"/>
  <c r="BW377" i="2"/>
  <c r="CR377" i="2"/>
  <c r="BJ377" i="2"/>
  <c r="CD377" i="2"/>
  <c r="BZ377" i="2"/>
  <c r="CS377" i="2"/>
  <c r="BG377" i="2"/>
  <c r="BL377" i="2"/>
  <c r="CE377" i="2"/>
  <c r="BX377" i="2"/>
  <c r="CK377" i="2"/>
  <c r="BG24" i="7"/>
  <c r="CU46" i="7"/>
  <c r="CU128" i="7" s="1"/>
  <c r="BK202" i="2"/>
  <c r="CL154" i="2"/>
  <c r="BR380" i="2"/>
  <c r="V375" i="2"/>
  <c r="BX278" i="2"/>
  <c r="BG21" i="7"/>
  <c r="BG120" i="7"/>
  <c r="CD31" i="7"/>
  <c r="BG37" i="7"/>
  <c r="W146" i="2"/>
  <c r="V376" i="2"/>
  <c r="BG298" i="2"/>
  <c r="BL154" i="2"/>
  <c r="BM380" i="2"/>
  <c r="BT278" i="2"/>
  <c r="GH83" i="7"/>
  <c r="GB83" i="7"/>
  <c r="FZ83" i="7"/>
  <c r="GO83" i="7"/>
  <c r="GE83" i="7"/>
  <c r="GV83" i="7"/>
  <c r="GG83" i="7"/>
  <c r="GJ83" i="7"/>
  <c r="GA83" i="7"/>
  <c r="GI83" i="7"/>
  <c r="GW83" i="7"/>
  <c r="GF83" i="7"/>
  <c r="GC83" i="7"/>
  <c r="GP83" i="7"/>
  <c r="GQ83" i="7"/>
  <c r="GT83" i="7"/>
  <c r="GR83" i="7"/>
  <c r="GU83" i="7"/>
  <c r="GD83" i="7"/>
  <c r="FY83" i="7"/>
  <c r="GN83" i="7"/>
  <c r="GK83" i="7"/>
  <c r="GX83" i="7"/>
  <c r="GL83" i="7"/>
  <c r="GS83" i="7"/>
  <c r="CA28" i="7"/>
  <c r="CA20" i="7"/>
  <c r="CA26" i="7"/>
  <c r="CQ121" i="7"/>
  <c r="CW72" i="7"/>
  <c r="CW129" i="7" s="1"/>
  <c r="CW43" i="7"/>
  <c r="T121" i="7" s="1"/>
  <c r="W78" i="2"/>
  <c r="V78" i="2"/>
  <c r="CO28" i="7"/>
  <c r="CO36" i="7"/>
  <c r="DG72" i="7"/>
  <c r="DG129" i="7" s="1"/>
  <c r="DG43" i="7"/>
  <c r="AD40" i="7" s="1"/>
  <c r="AW377" i="2"/>
  <c r="V197" i="2"/>
  <c r="W197" i="2"/>
  <c r="W195" i="2"/>
  <c r="V163" i="2"/>
  <c r="W163" i="2"/>
  <c r="V147" i="2"/>
  <c r="W147" i="2"/>
  <c r="W131" i="2"/>
  <c r="W121" i="2"/>
  <c r="W119" i="2"/>
  <c r="V119" i="2"/>
  <c r="W107" i="2"/>
  <c r="V105" i="2"/>
  <c r="W93" i="2"/>
  <c r="V93" i="2"/>
  <c r="V75" i="2"/>
  <c r="W75" i="2"/>
  <c r="W57" i="2"/>
  <c r="W26" i="2"/>
  <c r="W194" i="2"/>
  <c r="V328" i="2"/>
  <c r="V322" i="2"/>
  <c r="W322" i="2"/>
  <c r="V316" i="2"/>
  <c r="W289" i="2"/>
  <c r="EI24" i="7"/>
  <c r="V7" i="2"/>
  <c r="W255" i="2"/>
  <c r="V381" i="2"/>
  <c r="V324" i="2"/>
  <c r="V291" i="2"/>
  <c r="V379" i="2"/>
  <c r="DJ43" i="7"/>
  <c r="AG44" i="7" s="1"/>
  <c r="DJ72" i="7"/>
  <c r="DJ129" i="7" s="1"/>
  <c r="V157" i="2"/>
  <c r="W67" i="2"/>
  <c r="V385" i="2"/>
  <c r="W358" i="2"/>
  <c r="V334" i="2"/>
  <c r="V65" i="2"/>
  <c r="V255" i="2"/>
  <c r="W233" i="2"/>
  <c r="W330" i="2"/>
  <c r="W367" i="2"/>
  <c r="V358" i="2"/>
  <c r="V280" i="2"/>
  <c r="W280" i="2"/>
  <c r="V276" i="2"/>
  <c r="V212" i="2"/>
  <c r="W90" i="2"/>
  <c r="V240" i="2"/>
  <c r="W228" i="2"/>
  <c r="W219" i="2"/>
  <c r="W353" i="2"/>
  <c r="W344" i="2"/>
  <c r="V335" i="2"/>
  <c r="W335" i="2"/>
  <c r="W118" i="2"/>
  <c r="V118" i="2"/>
  <c r="GN119" i="7"/>
  <c r="GC119" i="7"/>
  <c r="GG119" i="7"/>
  <c r="HI119" i="7"/>
  <c r="GU119" i="7"/>
  <c r="GZ119" i="7"/>
  <c r="HN119" i="7"/>
  <c r="HH119" i="7"/>
  <c r="GM119" i="7"/>
  <c r="GD119" i="7"/>
  <c r="HM119" i="7"/>
  <c r="HJ119" i="7"/>
  <c r="HB119" i="7"/>
  <c r="HB40" i="7" s="1"/>
  <c r="HP119" i="7"/>
  <c r="HG119" i="7"/>
  <c r="GE119" i="7"/>
  <c r="FD88" i="7"/>
  <c r="EZ88" i="7"/>
  <c r="EP88" i="7"/>
  <c r="EY88" i="7"/>
  <c r="FB88" i="7"/>
  <c r="EQ88" i="7"/>
  <c r="EM88" i="7"/>
  <c r="FA88" i="7"/>
  <c r="EU88" i="7"/>
  <c r="ET88" i="7"/>
  <c r="EW88" i="7"/>
  <c r="EN88" i="7"/>
  <c r="EO88" i="7"/>
  <c r="ES88" i="7"/>
  <c r="ER88" i="7"/>
  <c r="EV88" i="7"/>
  <c r="EX88" i="7"/>
  <c r="FB32" i="7"/>
  <c r="EZ32" i="7"/>
  <c r="EN32" i="7"/>
  <c r="EQ32" i="7"/>
  <c r="FD32" i="7"/>
  <c r="EY32" i="7"/>
  <c r="FA32" i="7"/>
  <c r="EW32" i="7"/>
  <c r="EX32" i="7"/>
  <c r="ES32" i="7"/>
  <c r="FC32" i="7"/>
  <c r="EV32" i="7"/>
  <c r="ET32" i="7"/>
  <c r="ER32" i="7"/>
  <c r="EU32" i="7"/>
  <c r="FI40" i="7"/>
  <c r="V141" i="2"/>
  <c r="V282" i="2"/>
  <c r="W282" i="2"/>
  <c r="W291" i="2"/>
  <c r="V279" i="2"/>
  <c r="W246" i="2"/>
  <c r="W305" i="2"/>
  <c r="W262" i="2"/>
  <c r="FX119" i="7"/>
  <c r="FX40" i="7" s="1"/>
  <c r="DQ146" i="7" s="1"/>
  <c r="FS119" i="7"/>
  <c r="FS40" i="7" s="1"/>
  <c r="FE119" i="7"/>
  <c r="GV113" i="7"/>
  <c r="FY113" i="7"/>
  <c r="GW113" i="7"/>
  <c r="GD113" i="7"/>
  <c r="GH113" i="7"/>
  <c r="GM113" i="7"/>
  <c r="GJ113" i="7"/>
  <c r="GS113" i="7"/>
  <c r="GC113" i="7"/>
  <c r="GU113" i="7"/>
  <c r="GE113" i="7"/>
  <c r="GR113" i="7"/>
  <c r="GI113" i="7"/>
  <c r="FZ113" i="7"/>
  <c r="GP113" i="7"/>
  <c r="GG113" i="7"/>
  <c r="GT113" i="7"/>
  <c r="GX113" i="7"/>
  <c r="GL113" i="7"/>
  <c r="GA113" i="7"/>
  <c r="GF113" i="7"/>
  <c r="GB113" i="7"/>
  <c r="GC35" i="7"/>
  <c r="GI35" i="7"/>
  <c r="GR35" i="7"/>
  <c r="GP35" i="7"/>
  <c r="GO35" i="7"/>
  <c r="GS35" i="7"/>
  <c r="GV35" i="7"/>
  <c r="GK35" i="7"/>
  <c r="GU35" i="7"/>
  <c r="GF35" i="7"/>
  <c r="GX35" i="7"/>
  <c r="GN35" i="7"/>
  <c r="GG35" i="7"/>
  <c r="W292" i="2"/>
  <c r="W293" i="2"/>
  <c r="W256" i="2"/>
  <c r="CH120" i="7"/>
  <c r="V53" i="2"/>
  <c r="V76" i="2"/>
  <c r="W222" i="2"/>
  <c r="V123" i="2"/>
  <c r="W97" i="2"/>
  <c r="W25" i="2"/>
  <c r="ES36" i="7"/>
  <c r="EY36" i="7"/>
  <c r="EO79" i="7"/>
  <c r="EY79" i="7"/>
  <c r="FB79" i="7"/>
  <c r="EX79" i="7"/>
  <c r="FA79" i="7"/>
  <c r="EN79" i="7"/>
  <c r="EM79" i="7"/>
  <c r="ET79" i="7"/>
  <c r="EV79" i="7"/>
  <c r="EZ79" i="7"/>
  <c r="EU79" i="7"/>
  <c r="ES79" i="7"/>
  <c r="FC79" i="7"/>
  <c r="EP79" i="7"/>
  <c r="V196" i="2"/>
  <c r="V108" i="2"/>
  <c r="EI89" i="7"/>
  <c r="BA43" i="7"/>
  <c r="W70" i="2"/>
  <c r="V359" i="2"/>
  <c r="V162" i="2"/>
  <c r="W162" i="2"/>
  <c r="ER105" i="7"/>
  <c r="FB105" i="7"/>
  <c r="EZ105" i="7"/>
  <c r="EU105" i="7"/>
  <c r="EQ105" i="7"/>
  <c r="EX105" i="7"/>
  <c r="EP105" i="7"/>
  <c r="FC105" i="7"/>
  <c r="FD105" i="7"/>
  <c r="EW105" i="7"/>
  <c r="EV105" i="7"/>
  <c r="ES105" i="7"/>
  <c r="EY105" i="7"/>
  <c r="EO105" i="7"/>
  <c r="EN105" i="7"/>
  <c r="EM105" i="7"/>
  <c r="FA105" i="7"/>
  <c r="FA110" i="7"/>
  <c r="FC110" i="7"/>
  <c r="EU110" i="7"/>
  <c r="GQ99" i="7"/>
  <c r="GU99" i="7"/>
  <c r="FZ99" i="7"/>
  <c r="GT99" i="7"/>
  <c r="GJ99" i="7"/>
  <c r="GM99" i="7"/>
  <c r="GH99" i="7"/>
  <c r="GO99" i="7"/>
  <c r="GA99" i="7"/>
  <c r="GB99" i="7"/>
  <c r="GF99" i="7"/>
  <c r="GX99" i="7"/>
  <c r="GV99" i="7"/>
  <c r="GI99" i="7"/>
  <c r="GG99" i="7"/>
  <c r="GR99" i="7"/>
  <c r="GS99" i="7"/>
  <c r="GC99" i="7"/>
  <c r="GP99" i="7"/>
  <c r="GL99" i="7"/>
  <c r="GD99" i="7"/>
  <c r="GJ100" i="7"/>
  <c r="GB100" i="7"/>
  <c r="GT100" i="7"/>
  <c r="GX32" i="7"/>
  <c r="FZ32" i="7"/>
  <c r="GE32" i="7"/>
  <c r="GH32" i="7"/>
  <c r="GR32" i="7"/>
  <c r="GP32" i="7"/>
  <c r="GD32" i="7"/>
  <c r="GS32" i="7"/>
  <c r="FY32" i="7"/>
  <c r="GC32" i="7"/>
  <c r="GB32" i="7"/>
  <c r="GA32" i="7"/>
  <c r="GN32" i="7"/>
  <c r="GW32" i="7"/>
  <c r="GM32" i="7"/>
  <c r="GQ32" i="7"/>
  <c r="GU32" i="7"/>
  <c r="GT32" i="7"/>
  <c r="GF32" i="7"/>
  <c r="GI32" i="7"/>
  <c r="GO32" i="7"/>
  <c r="GV32" i="7"/>
  <c r="GL32" i="7"/>
  <c r="GK32" i="7"/>
  <c r="W337" i="2"/>
  <c r="CH35" i="7"/>
  <c r="V113" i="2"/>
  <c r="V90" i="2"/>
  <c r="V312" i="2"/>
  <c r="V297" i="2"/>
  <c r="HK119" i="7"/>
  <c r="W167" i="2"/>
  <c r="CH32" i="7"/>
  <c r="V330" i="2"/>
  <c r="W315" i="2"/>
  <c r="W32" i="2"/>
  <c r="V40" i="2"/>
  <c r="V181" i="2"/>
  <c r="W375" i="2"/>
  <c r="EP32" i="7"/>
  <c r="GE110" i="7"/>
  <c r="GW110" i="7"/>
  <c r="GX110" i="7"/>
  <c r="GB110" i="7"/>
  <c r="FZ110" i="7"/>
  <c r="GR110" i="7"/>
  <c r="GU110" i="7"/>
  <c r="GQ110" i="7"/>
  <c r="GJ110" i="7"/>
  <c r="GA110" i="7"/>
  <c r="GS110" i="7"/>
  <c r="GL110" i="7"/>
  <c r="GN110" i="7"/>
  <c r="GH110" i="7"/>
  <c r="GO110" i="7"/>
  <c r="GV110" i="7"/>
  <c r="GC110" i="7"/>
  <c r="GF110" i="7"/>
  <c r="GI110" i="7"/>
  <c r="GP110" i="7"/>
  <c r="V70" i="2"/>
  <c r="V243" i="2"/>
  <c r="W336" i="2"/>
  <c r="V336" i="2"/>
  <c r="GX119" i="7"/>
  <c r="GQ119" i="7"/>
  <c r="V383" i="2"/>
  <c r="EM32" i="7"/>
  <c r="W200" i="2"/>
  <c r="V42" i="2"/>
  <c r="W345" i="2"/>
  <c r="W331" i="2"/>
  <c r="V342" i="2"/>
  <c r="V46" i="2"/>
  <c r="CJ68" i="2"/>
  <c r="BK68" i="2"/>
  <c r="CC68" i="2"/>
  <c r="CD68" i="2"/>
  <c r="CG68" i="2"/>
  <c r="CF68" i="2"/>
  <c r="BG68" i="2"/>
  <c r="BU68" i="2"/>
  <c r="BN68" i="2"/>
  <c r="BQ68" i="2"/>
  <c r="CB68" i="2"/>
  <c r="BA68" i="2"/>
  <c r="BM68" i="2"/>
  <c r="AX68" i="2"/>
  <c r="BX68" i="2"/>
  <c r="BC68" i="2"/>
  <c r="BT68" i="2"/>
  <c r="CQ68" i="2"/>
  <c r="CP68" i="2"/>
  <c r="CL68" i="2"/>
  <c r="BP68" i="2"/>
  <c r="CM68" i="2"/>
  <c r="CH68" i="2"/>
  <c r="BV68" i="2"/>
  <c r="BL68" i="2"/>
  <c r="CI68" i="2"/>
  <c r="BZ68" i="2"/>
  <c r="BF68" i="2"/>
  <c r="BB68" i="2"/>
  <c r="CA68" i="2"/>
  <c r="BY68" i="2"/>
  <c r="BJ68" i="2"/>
  <c r="BJ74" i="2"/>
  <c r="CC74" i="2"/>
  <c r="BW74" i="2"/>
  <c r="BP74" i="2"/>
  <c r="BB74" i="2"/>
  <c r="BF74" i="2"/>
  <c r="BY74" i="2"/>
  <c r="BG74" i="2"/>
  <c r="BH74" i="2"/>
  <c r="BU74" i="2"/>
  <c r="CQ74" i="2"/>
  <c r="AW74" i="2"/>
  <c r="BQ74" i="2"/>
  <c r="CI74" i="2"/>
  <c r="CP74" i="2"/>
  <c r="BM74" i="2"/>
  <c r="CA74" i="2"/>
  <c r="CR74" i="2"/>
  <c r="CL74" i="2"/>
  <c r="BI74" i="2"/>
  <c r="BS74" i="2"/>
  <c r="CB74" i="2"/>
  <c r="CH74" i="2"/>
  <c r="BC74" i="2"/>
  <c r="BK74" i="2"/>
  <c r="BL74" i="2"/>
  <c r="CE74" i="2"/>
  <c r="BZ74" i="2"/>
  <c r="CS74" i="2"/>
  <c r="W365" i="2"/>
  <c r="DS41" i="7"/>
  <c r="CE36" i="7" s="1"/>
  <c r="W71" i="2"/>
  <c r="W248" i="2"/>
  <c r="V230" i="2"/>
  <c r="BT36" i="7"/>
  <c r="DR43" i="7"/>
  <c r="W329" i="2"/>
  <c r="V33" i="2"/>
  <c r="W14" i="2"/>
  <c r="BR68" i="2"/>
  <c r="CE68" i="2"/>
  <c r="W379" i="2"/>
  <c r="W359" i="2"/>
  <c r="W275" i="2"/>
  <c r="V275" i="2"/>
  <c r="W266" i="2"/>
  <c r="W260" i="2"/>
  <c r="V260" i="2"/>
  <c r="V225" i="2"/>
  <c r="DO72" i="7"/>
  <c r="DO129" i="7" s="1"/>
  <c r="W65" i="2"/>
  <c r="W30" i="2"/>
  <c r="V160" i="2"/>
  <c r="V305" i="2"/>
  <c r="W302" i="2"/>
  <c r="V302" i="2"/>
  <c r="W287" i="2"/>
  <c r="W281" i="2"/>
  <c r="V281" i="2"/>
  <c r="EG97" i="7"/>
  <c r="W126" i="2"/>
  <c r="V218" i="2"/>
  <c r="V323" i="2"/>
  <c r="V317" i="2"/>
  <c r="W164" i="2"/>
  <c r="V135" i="2"/>
  <c r="W127" i="2"/>
  <c r="V127" i="2"/>
  <c r="W314" i="2"/>
  <c r="V24" i="2"/>
  <c r="W179" i="2"/>
  <c r="V179" i="2"/>
  <c r="V167" i="2"/>
  <c r="W36" i="2"/>
  <c r="BT117" i="2"/>
  <c r="BI117" i="2"/>
  <c r="CL117" i="2"/>
  <c r="BA369" i="2"/>
  <c r="CS369" i="2"/>
  <c r="CA98" i="2"/>
  <c r="W98" i="2" s="1"/>
  <c r="AY98" i="2"/>
  <c r="V98" i="2" s="1"/>
  <c r="AW130" i="2"/>
  <c r="CE130" i="2"/>
  <c r="CR160" i="2"/>
  <c r="BL160" i="2"/>
  <c r="BH242" i="2"/>
  <c r="BG242" i="2"/>
  <c r="CI242" i="2"/>
  <c r="CL242" i="2"/>
  <c r="BY242" i="2"/>
  <c r="CG242" i="2"/>
  <c r="BW242" i="2"/>
  <c r="CA242" i="2"/>
  <c r="BM242" i="2"/>
  <c r="CO242" i="2"/>
  <c r="BX242" i="2"/>
  <c r="CK242" i="2"/>
  <c r="BP242" i="2"/>
  <c r="CE242" i="2"/>
  <c r="CK284" i="2"/>
  <c r="BM284" i="2"/>
  <c r="W284" i="2" s="1"/>
  <c r="CK220" i="2"/>
  <c r="BM220" i="2"/>
  <c r="AX220" i="2"/>
  <c r="BI220" i="2"/>
  <c r="CR220" i="2"/>
  <c r="BS220" i="2"/>
  <c r="CD220" i="2"/>
  <c r="BA290" i="2"/>
  <c r="BS290" i="2"/>
  <c r="BU290" i="2"/>
  <c r="BH290" i="2"/>
  <c r="CR389" i="2"/>
  <c r="BX389" i="2"/>
  <c r="CD389" i="2"/>
  <c r="BG389" i="2"/>
  <c r="V116" i="2"/>
  <c r="V111" i="2"/>
  <c r="V95" i="2"/>
  <c r="W95" i="2"/>
  <c r="BK117" i="2"/>
  <c r="CJ117" i="2"/>
  <c r="BQ117" i="2"/>
  <c r="BB83" i="2"/>
  <c r="CC83" i="2"/>
  <c r="CO83" i="2"/>
  <c r="BY83" i="2"/>
  <c r="BO83" i="2"/>
  <c r="BP83" i="2"/>
  <c r="BG83" i="2"/>
  <c r="W83" i="2" s="1"/>
  <c r="BV83" i="2"/>
  <c r="AZ112" i="2"/>
  <c r="AY112" i="2"/>
  <c r="BQ172" i="2"/>
  <c r="BX172" i="2"/>
  <c r="BS172" i="2"/>
  <c r="BM172" i="2"/>
  <c r="BT172" i="2"/>
  <c r="BK172" i="2"/>
  <c r="BI172" i="2"/>
  <c r="BP172" i="2"/>
  <c r="BA172" i="2"/>
  <c r="AX172" i="2"/>
  <c r="BH172" i="2"/>
  <c r="BO172" i="2"/>
  <c r="BB172" i="2"/>
  <c r="AW172" i="2"/>
  <c r="CM172" i="2"/>
  <c r="BG172" i="2"/>
  <c r="CO172" i="2"/>
  <c r="CN172" i="2"/>
  <c r="CH172" i="2"/>
  <c r="CL172" i="2"/>
  <c r="CC172" i="2"/>
  <c r="CJ172" i="2"/>
  <c r="CQ172" i="2"/>
  <c r="BZ172" i="2"/>
  <c r="BF172" i="2"/>
  <c r="W172" i="2" s="1"/>
  <c r="CS338" i="2"/>
  <c r="CG338" i="2"/>
  <c r="CR338" i="2"/>
  <c r="CJ338" i="2"/>
  <c r="BS338" i="2"/>
  <c r="BG338" i="2"/>
  <c r="BS117" i="2"/>
  <c r="CR117" i="2"/>
  <c r="BU117" i="2"/>
  <c r="BB369" i="2"/>
  <c r="BT115" i="2"/>
  <c r="CD115" i="2"/>
  <c r="V115" i="2"/>
  <c r="BU152" i="2"/>
  <c r="BV152" i="2"/>
  <c r="BN152" i="2"/>
  <c r="CN152" i="2"/>
  <c r="CJ152" i="2"/>
  <c r="BH152" i="2"/>
  <c r="BR152" i="2"/>
  <c r="BB152" i="2"/>
  <c r="CP152" i="2"/>
  <c r="BG152" i="2"/>
  <c r="CG152" i="2"/>
  <c r="V217" i="2"/>
  <c r="V271" i="2"/>
  <c r="BT389" i="2"/>
  <c r="CN389" i="2"/>
  <c r="CL389" i="2"/>
  <c r="BO389" i="2"/>
  <c r="CE117" i="2"/>
  <c r="CA117" i="2"/>
  <c r="BY117" i="2"/>
  <c r="BF117" i="2"/>
  <c r="BO369" i="2"/>
  <c r="BT369" i="2"/>
  <c r="BV369" i="2"/>
  <c r="BX128" i="2"/>
  <c r="BT128" i="2"/>
  <c r="BL128" i="2"/>
  <c r="W128" i="2" s="1"/>
  <c r="BB128" i="2"/>
  <c r="CM128" i="2"/>
  <c r="BF226" i="2"/>
  <c r="CK226" i="2"/>
  <c r="CA226" i="2"/>
  <c r="BU316" i="2"/>
  <c r="BM316" i="2"/>
  <c r="CM364" i="2"/>
  <c r="BW364" i="2"/>
  <c r="BG364" i="2"/>
  <c r="W364" i="2" s="1"/>
  <c r="CS364" i="2"/>
  <c r="CK364" i="2"/>
  <c r="BK364" i="2"/>
  <c r="CG364" i="2"/>
  <c r="CN364" i="2"/>
  <c r="CJ364" i="2"/>
  <c r="BG384" i="2"/>
  <c r="BV384" i="2"/>
  <c r="BA384" i="2"/>
  <c r="AX384" i="2"/>
  <c r="BX384" i="2"/>
  <c r="CB384" i="2"/>
  <c r="W175" i="2"/>
  <c r="BU389" i="2"/>
  <c r="BM389" i="2"/>
  <c r="CP389" i="2"/>
  <c r="BS389" i="2"/>
  <c r="BX117" i="2"/>
  <c r="CI117" i="2"/>
  <c r="CC117" i="2"/>
  <c r="BJ117" i="2"/>
  <c r="CB369" i="2"/>
  <c r="BZ369" i="2"/>
  <c r="V144" i="2"/>
  <c r="CB144" i="2"/>
  <c r="BH144" i="2"/>
  <c r="BW144" i="2"/>
  <c r="CL144" i="2"/>
  <c r="CO144" i="2"/>
  <c r="BU144" i="2"/>
  <c r="V270" i="2"/>
  <c r="V190" i="2"/>
  <c r="BB389" i="2"/>
  <c r="CC389" i="2"/>
  <c r="BW389" i="2"/>
  <c r="W187" i="2"/>
  <c r="CN117" i="2"/>
  <c r="CQ117" i="2"/>
  <c r="CG117" i="2"/>
  <c r="BN117" i="2"/>
  <c r="CD369" i="2"/>
  <c r="CI128" i="2"/>
  <c r="CJ389" i="2"/>
  <c r="CS389" i="2"/>
  <c r="CA389" i="2"/>
  <c r="BO117" i="2"/>
  <c r="BG117" i="2"/>
  <c r="CK117" i="2"/>
  <c r="BR117" i="2"/>
  <c r="CL369" i="2"/>
  <c r="V210" i="2"/>
  <c r="BK210" i="2"/>
  <c r="W210" i="2" s="1"/>
  <c r="CM210" i="2"/>
  <c r="BP252" i="2"/>
  <c r="W252" i="2" s="1"/>
  <c r="CI252" i="2"/>
  <c r="CB252" i="2"/>
  <c r="CP252" i="2"/>
  <c r="CN252" i="2"/>
  <c r="AZ263" i="2"/>
  <c r="AY263" i="2"/>
  <c r="W231" i="2"/>
  <c r="BC389" i="2"/>
  <c r="AX389" i="2"/>
  <c r="BF389" i="2"/>
  <c r="CE389" i="2"/>
  <c r="BW117" i="2"/>
  <c r="CO117" i="2"/>
  <c r="BV117" i="2"/>
  <c r="BX369" i="2"/>
  <c r="AX369" i="2"/>
  <c r="CP369" i="2"/>
  <c r="AZ59" i="2"/>
  <c r="AY59" i="2"/>
  <c r="AZ100" i="2"/>
  <c r="AY100" i="2"/>
  <c r="V100" i="2" s="1"/>
  <c r="BQ156" i="2"/>
  <c r="BI156" i="2"/>
  <c r="W156" i="2" s="1"/>
  <c r="BP156" i="2"/>
  <c r="BK156" i="2"/>
  <c r="V244" i="2"/>
  <c r="V357" i="2"/>
  <c r="CK389" i="2"/>
  <c r="BI389" i="2"/>
  <c r="BJ389" i="2"/>
  <c r="CI389" i="2"/>
  <c r="AW117" i="2"/>
  <c r="CM117" i="2"/>
  <c r="CS117" i="2"/>
  <c r="BZ117" i="2"/>
  <c r="CN369" i="2"/>
  <c r="BI369" i="2"/>
  <c r="W369" i="2" s="1"/>
  <c r="BO290" i="2"/>
  <c r="BF220" i="2"/>
  <c r="BM124" i="2"/>
  <c r="CL124" i="2"/>
  <c r="BI124" i="2"/>
  <c r="W124" i="2" s="1"/>
  <c r="AX124" i="2"/>
  <c r="BN124" i="2"/>
  <c r="CM124" i="2"/>
  <c r="CJ124" i="2"/>
  <c r="AW124" i="2"/>
  <c r="CI124" i="2"/>
  <c r="BQ389" i="2"/>
  <c r="BN389" i="2"/>
  <c r="CM389" i="2"/>
  <c r="BP117" i="2"/>
  <c r="BB117" i="2"/>
  <c r="AX117" i="2"/>
  <c r="CD117" i="2"/>
  <c r="V257" i="2"/>
  <c r="CK290" i="2"/>
  <c r="CE220" i="2"/>
  <c r="BS130" i="2"/>
  <c r="W130" i="2" s="1"/>
  <c r="BM168" i="2"/>
  <c r="W168" i="2" s="1"/>
  <c r="V168" i="2"/>
  <c r="V188" i="2"/>
  <c r="CM188" i="2"/>
  <c r="W188" i="2" s="1"/>
  <c r="BH306" i="2"/>
  <c r="CR306" i="2"/>
  <c r="BG306" i="2"/>
  <c r="W306" i="2" s="1"/>
  <c r="BR306" i="2"/>
  <c r="BN306" i="2"/>
  <c r="CQ306" i="2"/>
  <c r="CA306" i="2"/>
  <c r="BK306" i="2"/>
  <c r="CK306" i="2"/>
  <c r="BP306" i="2"/>
  <c r="BY306" i="2"/>
  <c r="AW306" i="2"/>
  <c r="BQ306" i="2"/>
  <c r="BO306" i="2"/>
  <c r="CG332" i="2"/>
  <c r="BA332" i="2"/>
  <c r="CC332" i="2"/>
  <c r="BM332" i="2"/>
  <c r="CR332" i="2"/>
  <c r="AX332" i="2"/>
  <c r="CB332" i="2"/>
  <c r="CN332" i="2"/>
  <c r="CP332" i="2"/>
  <c r="CD332" i="2"/>
  <c r="BO332" i="2"/>
  <c r="CI332" i="2"/>
  <c r="V142" i="2"/>
  <c r="BH78" i="7"/>
  <c r="BH79" i="7" s="1"/>
  <c r="W208" i="2"/>
  <c r="W7" i="2"/>
  <c r="V124" i="2"/>
  <c r="V128" i="2"/>
  <c r="V238" i="2"/>
  <c r="V284" i="2"/>
  <c r="W238" i="2"/>
  <c r="V266" i="2"/>
  <c r="W254" i="2"/>
  <c r="W141" i="2"/>
  <c r="W137" i="2"/>
  <c r="V137" i="2"/>
  <c r="W116" i="2"/>
  <c r="W111" i="2"/>
  <c r="BT49" i="2"/>
  <c r="CL49" i="2"/>
  <c r="BX49" i="2"/>
  <c r="CD49" i="2"/>
  <c r="BC49" i="2"/>
  <c r="CK49" i="2"/>
  <c r="BK49" i="2"/>
  <c r="CN49" i="2"/>
  <c r="CJ49" i="2"/>
  <c r="BL49" i="2"/>
  <c r="BV49" i="2"/>
  <c r="BG49" i="2"/>
  <c r="BI49" i="2"/>
  <c r="BO49" i="2"/>
  <c r="AX49" i="2"/>
  <c r="CM49" i="2"/>
  <c r="BY49" i="2"/>
  <c r="AY49" i="2"/>
  <c r="CC49" i="2"/>
  <c r="BW49" i="2"/>
  <c r="BQ49" i="2"/>
  <c r="CA49" i="2"/>
  <c r="CO49" i="2"/>
  <c r="AZ49" i="2"/>
  <c r="BA49" i="2"/>
  <c r="CG49" i="2"/>
  <c r="BN49" i="2"/>
  <c r="BU49" i="2"/>
  <c r="BM49" i="2"/>
  <c r="BF49" i="2"/>
  <c r="CI49" i="2"/>
  <c r="CR49" i="2"/>
  <c r="CH49" i="2"/>
  <c r="CB49" i="2"/>
  <c r="BB49" i="2"/>
  <c r="BR49" i="2"/>
  <c r="BJ49" i="2"/>
  <c r="AW49" i="2"/>
  <c r="BZ49" i="2"/>
  <c r="BS49" i="2"/>
  <c r="BP49" i="2"/>
  <c r="CF49" i="2"/>
  <c r="CE49" i="2"/>
  <c r="CP49" i="2"/>
  <c r="BH49" i="2"/>
  <c r="CS49" i="2"/>
  <c r="CQ49" i="2"/>
  <c r="BZ55" i="2"/>
  <c r="BP55" i="2"/>
  <c r="BV55" i="2"/>
  <c r="BB55" i="2"/>
  <c r="BJ55" i="2"/>
  <c r="CH55" i="2"/>
  <c r="AX55" i="2"/>
  <c r="BF55" i="2"/>
  <c r="BT55" i="2"/>
  <c r="BR55" i="2"/>
  <c r="CM55" i="2"/>
  <c r="BI55" i="2"/>
  <c r="CN55" i="2"/>
  <c r="CG55" i="2"/>
  <c r="BW55" i="2"/>
  <c r="CK55" i="2"/>
  <c r="CI55" i="2"/>
  <c r="CF55" i="2"/>
  <c r="BQ55" i="2"/>
  <c r="BG55" i="2"/>
  <c r="BC55" i="2"/>
  <c r="CE55" i="2"/>
  <c r="AW55" i="2"/>
  <c r="BX55" i="2"/>
  <c r="CR55" i="2"/>
  <c r="BA55" i="2"/>
  <c r="AZ55" i="2"/>
  <c r="CJ55" i="2"/>
  <c r="AY55" i="2"/>
  <c r="BL55" i="2"/>
  <c r="CD55" i="2"/>
  <c r="CQ55" i="2"/>
  <c r="BY55" i="2"/>
  <c r="BN55" i="2"/>
  <c r="CP55" i="2"/>
  <c r="CO55" i="2"/>
  <c r="CA55" i="2"/>
  <c r="CS55" i="2"/>
  <c r="BU55" i="2"/>
  <c r="BK55" i="2"/>
  <c r="BM55" i="2"/>
  <c r="BH55" i="2"/>
  <c r="CB55" i="2"/>
  <c r="BS55" i="2"/>
  <c r="CC55" i="2"/>
  <c r="BO55" i="2"/>
  <c r="CL55" i="2"/>
  <c r="V22" i="2"/>
  <c r="V356" i="2"/>
  <c r="V278" i="2"/>
  <c r="V12" i="2"/>
  <c r="V229" i="2"/>
  <c r="W326" i="2"/>
  <c r="W226" i="2"/>
  <c r="W53" i="2"/>
  <c r="V310" i="2"/>
  <c r="W310" i="2"/>
  <c r="W237" i="2"/>
  <c r="V222" i="2"/>
  <c r="EG37" i="7"/>
  <c r="FA113" i="7"/>
  <c r="EN113" i="7"/>
  <c r="FB113" i="7"/>
  <c r="ET113" i="7"/>
  <c r="EY113" i="7"/>
  <c r="EX113" i="7"/>
  <c r="EU113" i="7"/>
  <c r="EP113" i="7"/>
  <c r="EZ113" i="7"/>
  <c r="EW113" i="7"/>
  <c r="FC113" i="7"/>
  <c r="EM113" i="7"/>
  <c r="EO113" i="7"/>
  <c r="ER113" i="7"/>
  <c r="EQ113" i="7"/>
  <c r="ES113" i="7"/>
  <c r="FD113" i="7"/>
  <c r="EV113" i="7"/>
  <c r="W113" i="2"/>
  <c r="V264" i="2"/>
  <c r="W240" i="2"/>
  <c r="W356" i="2"/>
  <c r="W304" i="2"/>
  <c r="V289" i="2"/>
  <c r="V268" i="2"/>
  <c r="V256" i="2"/>
  <c r="V329" i="2"/>
  <c r="W323" i="2"/>
  <c r="V254" i="2"/>
  <c r="V164" i="2"/>
  <c r="W155" i="2"/>
  <c r="V155" i="2"/>
  <c r="W149" i="2"/>
  <c r="V122" i="2"/>
  <c r="W122" i="2"/>
  <c r="CA31" i="7"/>
  <c r="CA119" i="7"/>
  <c r="CA38" i="7"/>
  <c r="CA21" i="7"/>
  <c r="CA24" i="7"/>
  <c r="CA39" i="7"/>
  <c r="CA19" i="7"/>
  <c r="CA27" i="7"/>
  <c r="CA40" i="7"/>
  <c r="CA22" i="7"/>
  <c r="CA35" i="7"/>
  <c r="CA117" i="7"/>
  <c r="DO46" i="7"/>
  <c r="DO128" i="7" s="1"/>
  <c r="CA23" i="7"/>
  <c r="V380" i="2"/>
  <c r="V233" i="2"/>
  <c r="W312" i="2"/>
  <c r="V195" i="2"/>
  <c r="W185" i="2"/>
  <c r="X42" i="7"/>
  <c r="X43" i="7"/>
  <c r="X41" i="7"/>
  <c r="X45" i="7"/>
  <c r="X117" i="7"/>
  <c r="X40" i="7"/>
  <c r="X44" i="7"/>
  <c r="V248" i="2"/>
  <c r="W230" i="2"/>
  <c r="V200" i="2"/>
  <c r="V202" i="2"/>
  <c r="W47" i="2"/>
  <c r="W160" i="2"/>
  <c r="V224" i="2"/>
  <c r="W215" i="2"/>
  <c r="W209" i="2"/>
  <c r="W384" i="2"/>
  <c r="V194" i="2"/>
  <c r="GC20" i="7"/>
  <c r="GB20" i="7"/>
  <c r="GM20" i="7"/>
  <c r="GQ20" i="7"/>
  <c r="GU20" i="7"/>
  <c r="GD20" i="7"/>
  <c r="GR20" i="7"/>
  <c r="FZ20" i="7"/>
  <c r="GX20" i="7"/>
  <c r="GE20" i="7"/>
  <c r="GL20" i="7"/>
  <c r="GW20" i="7"/>
  <c r="GT20" i="7"/>
  <c r="FY20" i="7"/>
  <c r="GA20" i="7"/>
  <c r="GK20" i="7"/>
  <c r="GO20" i="7"/>
  <c r="GV20" i="7"/>
  <c r="GI20" i="7"/>
  <c r="GP20" i="7"/>
  <c r="GG20" i="7"/>
  <c r="GH20" i="7"/>
  <c r="GS20" i="7"/>
  <c r="FD78" i="7"/>
  <c r="EQ78" i="7"/>
  <c r="EN78" i="7"/>
  <c r="ET78" i="7"/>
  <c r="EW78" i="7"/>
  <c r="EU78" i="7"/>
  <c r="ES78" i="7"/>
  <c r="EV78" i="7"/>
  <c r="EY78" i="7"/>
  <c r="FC78" i="7"/>
  <c r="FB78" i="7"/>
  <c r="ER78" i="7"/>
  <c r="EO78" i="7"/>
  <c r="EZ78" i="7"/>
  <c r="EM78" i="7"/>
  <c r="EP78" i="7"/>
  <c r="FA78" i="7"/>
  <c r="EX78" i="7"/>
  <c r="T38" i="7"/>
  <c r="V101" i="2"/>
  <c r="V38" i="2"/>
  <c r="W313" i="2"/>
  <c r="W217" i="2"/>
  <c r="W229" i="2"/>
  <c r="AY13" i="2"/>
  <c r="CF13" i="2"/>
  <c r="CH13" i="2"/>
  <c r="BN13" i="2"/>
  <c r="CB13" i="2"/>
  <c r="CA13" i="2"/>
  <c r="BX13" i="2"/>
  <c r="CS13" i="2"/>
  <c r="BS13" i="2"/>
  <c r="CI13" i="2"/>
  <c r="BT13" i="2"/>
  <c r="CP13" i="2"/>
  <c r="CL13" i="2"/>
  <c r="BM13" i="2"/>
  <c r="BG13" i="2"/>
  <c r="BP13" i="2"/>
  <c r="CK13" i="2"/>
  <c r="CM13" i="2"/>
  <c r="CD13" i="2"/>
  <c r="BF13" i="2"/>
  <c r="BL13" i="2"/>
  <c r="CE13" i="2"/>
  <c r="CG13" i="2"/>
  <c r="BQ13" i="2"/>
  <c r="BH13" i="2"/>
  <c r="BZ13" i="2"/>
  <c r="BY13" i="2"/>
  <c r="BI13" i="2"/>
  <c r="BB13" i="2"/>
  <c r="BU13" i="2"/>
  <c r="BR13" i="2"/>
  <c r="CC13" i="2"/>
  <c r="AW13" i="2"/>
  <c r="BO13" i="2"/>
  <c r="BK13" i="2"/>
  <c r="AX13" i="2"/>
  <c r="CR13" i="2"/>
  <c r="BJ13" i="2"/>
  <c r="BA13" i="2"/>
  <c r="BW13" i="2"/>
  <c r="BV13" i="2"/>
  <c r="CN13" i="2"/>
  <c r="BC13" i="2"/>
  <c r="BV15" i="2"/>
  <c r="CR15" i="2"/>
  <c r="CS15" i="2"/>
  <c r="CO15" i="2"/>
  <c r="BR15" i="2"/>
  <c r="CM15" i="2"/>
  <c r="CE15" i="2"/>
  <c r="CI15" i="2"/>
  <c r="BO15" i="2"/>
  <c r="AY15" i="2"/>
  <c r="BN15" i="2"/>
  <c r="CG15" i="2"/>
  <c r="CN15" i="2"/>
  <c r="BX15" i="2"/>
  <c r="CA15" i="2"/>
  <c r="AZ15" i="2"/>
  <c r="BJ15" i="2"/>
  <c r="CB15" i="2"/>
  <c r="CF15" i="2"/>
  <c r="BI15" i="2"/>
  <c r="BT15" i="2"/>
  <c r="BH15" i="2"/>
  <c r="BW15" i="2"/>
  <c r="BY15" i="2"/>
  <c r="BA15" i="2"/>
  <c r="BM15" i="2"/>
  <c r="BF15" i="2"/>
  <c r="BQ15" i="2"/>
  <c r="BS15" i="2"/>
  <c r="BC15" i="2"/>
  <c r="AW15" i="2"/>
  <c r="BL15" i="2"/>
  <c r="BK15" i="2"/>
  <c r="CP15" i="2"/>
  <c r="BG15" i="2"/>
  <c r="BB15" i="2"/>
  <c r="CJ15" i="2"/>
  <c r="CL15" i="2"/>
  <c r="AX15" i="2"/>
  <c r="CK15" i="2"/>
  <c r="CH15" i="2"/>
  <c r="BP15" i="2"/>
  <c r="CD15" i="2"/>
  <c r="CQ15" i="2"/>
  <c r="EI101" i="7"/>
  <c r="AB40" i="7"/>
  <c r="T119" i="7"/>
  <c r="V343" i="2"/>
  <c r="W58" i="2"/>
  <c r="V35" i="2"/>
  <c r="V71" i="2"/>
  <c r="V172" i="2"/>
  <c r="W362" i="2"/>
  <c r="V262" i="2"/>
  <c r="V114" i="2"/>
  <c r="GN20" i="7"/>
  <c r="GQ19" i="7"/>
  <c r="GE19" i="7"/>
  <c r="GT19" i="7"/>
  <c r="GS19" i="7"/>
  <c r="GK19" i="7"/>
  <c r="GU19" i="7"/>
  <c r="GC19" i="7"/>
  <c r="GV19" i="7"/>
  <c r="GF19" i="7"/>
  <c r="GK103" i="7"/>
  <c r="GL103" i="7"/>
  <c r="W221" i="2"/>
  <c r="W206" i="2"/>
  <c r="V206" i="2"/>
  <c r="V347" i="2"/>
  <c r="EG85" i="7"/>
  <c r="GY119" i="7"/>
  <c r="HL119" i="7"/>
  <c r="GB119" i="7"/>
  <c r="GJ119" i="7"/>
  <c r="HA119" i="7"/>
  <c r="HE119" i="7"/>
  <c r="GW119" i="7"/>
  <c r="HO119" i="7"/>
  <c r="FZ119" i="7"/>
  <c r="GP119" i="7"/>
  <c r="GL119" i="7"/>
  <c r="GA119" i="7"/>
  <c r="GK119" i="7"/>
  <c r="GI119" i="7"/>
  <c r="GF119" i="7"/>
  <c r="GH119" i="7"/>
  <c r="FY119" i="7"/>
  <c r="GV119" i="7"/>
  <c r="HF119" i="7"/>
  <c r="GO119" i="7"/>
  <c r="ES86" i="7"/>
  <c r="EP86" i="7"/>
  <c r="V295" i="2"/>
  <c r="V267" i="2"/>
  <c r="W74" i="2"/>
  <c r="BX19" i="7"/>
  <c r="T21" i="7"/>
  <c r="V314" i="2"/>
  <c r="V161" i="2"/>
  <c r="W114" i="2"/>
  <c r="ES96" i="7"/>
  <c r="EQ96" i="7"/>
  <c r="EW96" i="7"/>
  <c r="EX96" i="7"/>
  <c r="FD96" i="7"/>
  <c r="ER96" i="7"/>
  <c r="FA96" i="7"/>
  <c r="EO96" i="7"/>
  <c r="EU96" i="7"/>
  <c r="ET96" i="7"/>
  <c r="EY96" i="7"/>
  <c r="EV96" i="7"/>
  <c r="GX91" i="7"/>
  <c r="GB91" i="7"/>
  <c r="V249" i="2"/>
  <c r="W271" i="2"/>
  <c r="W245" i="2"/>
  <c r="W317" i="2"/>
  <c r="V286" i="2"/>
  <c r="EQ110" i="7"/>
  <c r="EP110" i="7"/>
  <c r="EW110" i="7"/>
  <c r="ET110" i="7"/>
  <c r="FD110" i="7"/>
  <c r="FB110" i="7"/>
  <c r="EM110" i="7"/>
  <c r="EV110" i="7"/>
  <c r="EO110" i="7"/>
  <c r="EY110" i="7"/>
  <c r="W20" i="2"/>
  <c r="V331" i="2"/>
  <c r="W327" i="2"/>
  <c r="W295" i="2"/>
  <c r="V125" i="2"/>
  <c r="W276" i="2"/>
  <c r="V132" i="2"/>
  <c r="CI26" i="7"/>
  <c r="CO117" i="7"/>
  <c r="EG98" i="7"/>
  <c r="EI33" i="7"/>
  <c r="GJ20" i="7"/>
  <c r="V126" i="2"/>
  <c r="W142" i="2"/>
  <c r="W125" i="2"/>
  <c r="W308" i="2"/>
  <c r="W61" i="2"/>
  <c r="BX366" i="2"/>
  <c r="BC366" i="2"/>
  <c r="CQ366" i="2"/>
  <c r="AW366" i="2"/>
  <c r="CJ366" i="2"/>
  <c r="AY366" i="2"/>
  <c r="CM366" i="2"/>
  <c r="BB366" i="2"/>
  <c r="AZ366" i="2"/>
  <c r="CE366" i="2"/>
  <c r="CP366" i="2"/>
  <c r="BU366" i="2"/>
  <c r="CA366" i="2"/>
  <c r="CL366" i="2"/>
  <c r="BY366" i="2"/>
  <c r="CS366" i="2"/>
  <c r="BT366" i="2"/>
  <c r="BW366" i="2"/>
  <c r="CH366" i="2"/>
  <c r="BQ366" i="2"/>
  <c r="CC366" i="2"/>
  <c r="BS366" i="2"/>
  <c r="CD366" i="2"/>
  <c r="AX366" i="2"/>
  <c r="BM366" i="2"/>
  <c r="BO366" i="2"/>
  <c r="BR366" i="2"/>
  <c r="BK366" i="2"/>
  <c r="BN366" i="2"/>
  <c r="BG366" i="2"/>
  <c r="BF366" i="2"/>
  <c r="CR366" i="2"/>
  <c r="CN366" i="2"/>
  <c r="BA382" i="2"/>
  <c r="CD382" i="2"/>
  <c r="BI382" i="2"/>
  <c r="BU382" i="2"/>
  <c r="CF382" i="2"/>
  <c r="BN382" i="2"/>
  <c r="CQ382" i="2"/>
  <c r="AW382" i="2"/>
  <c r="CO382" i="2"/>
  <c r="BS382" i="2"/>
  <c r="CA382" i="2"/>
  <c r="CK382" i="2"/>
  <c r="AX382" i="2"/>
  <c r="CG382" i="2"/>
  <c r="BH382" i="2"/>
  <c r="BK382" i="2"/>
  <c r="CJ382" i="2"/>
  <c r="BX382" i="2"/>
  <c r="CC382" i="2"/>
  <c r="BP382" i="2"/>
  <c r="BM382" i="2"/>
  <c r="CH382" i="2"/>
  <c r="CS382" i="2"/>
  <c r="BT382" i="2"/>
  <c r="BR382" i="2"/>
  <c r="CI382" i="2"/>
  <c r="CB382" i="2"/>
  <c r="BO382" i="2"/>
  <c r="CE382" i="2"/>
  <c r="AY382" i="2"/>
  <c r="BG382" i="2"/>
  <c r="AZ382" i="2"/>
  <c r="BY382" i="2"/>
  <c r="CP382" i="2"/>
  <c r="CS169" i="2"/>
  <c r="CO169" i="2"/>
  <c r="CM169" i="2"/>
  <c r="AZ169" i="2"/>
  <c r="CK169" i="2"/>
  <c r="BW169" i="2"/>
  <c r="BM169" i="2"/>
  <c r="BG169" i="2"/>
  <c r="BC169" i="2"/>
  <c r="CP169" i="2"/>
  <c r="CH169" i="2"/>
  <c r="BZ169" i="2"/>
  <c r="BK169" i="2"/>
  <c r="BV169" i="2"/>
  <c r="BX169" i="2"/>
  <c r="BR169" i="2"/>
  <c r="BH169" i="2"/>
  <c r="BS169" i="2"/>
  <c r="BW370" i="2"/>
  <c r="BL370" i="2"/>
  <c r="BS370" i="2"/>
  <c r="AX370" i="2"/>
  <c r="CP370" i="2"/>
  <c r="BI370" i="2"/>
  <c r="BF370" i="2"/>
  <c r="BC370" i="2"/>
  <c r="BN370" i="2"/>
  <c r="BZ370" i="2"/>
  <c r="BM370" i="2"/>
  <c r="CN370" i="2"/>
  <c r="CJ370" i="2"/>
  <c r="CB370" i="2"/>
  <c r="BX370" i="2"/>
  <c r="CQ370" i="2"/>
  <c r="BB370" i="2"/>
  <c r="CK370" i="2"/>
  <c r="BU370" i="2"/>
  <c r="BQ370" i="2"/>
  <c r="AY370" i="2"/>
  <c r="CA370" i="2"/>
  <c r="CG370" i="2"/>
  <c r="CR370" i="2"/>
  <c r="AZ370" i="2"/>
  <c r="BK370" i="2"/>
  <c r="CF370" i="2"/>
  <c r="BT370" i="2"/>
  <c r="CO370" i="2"/>
  <c r="AW370" i="2"/>
  <c r="BH370" i="2"/>
  <c r="BP370" i="2"/>
  <c r="CH370" i="2"/>
  <c r="BY370" i="2"/>
  <c r="CI370" i="2"/>
  <c r="BR370" i="2"/>
  <c r="CE370" i="2"/>
  <c r="BA370" i="2"/>
  <c r="CD370" i="2"/>
  <c r="BG370" i="2"/>
  <c r="CM370" i="2"/>
  <c r="BJ370" i="2"/>
  <c r="BO370" i="2"/>
  <c r="BV370" i="2"/>
  <c r="CI40" i="7"/>
  <c r="EG33" i="7"/>
  <c r="V23" i="2"/>
  <c r="V30" i="2"/>
  <c r="W35" i="2"/>
  <c r="V221" i="2"/>
  <c r="W151" i="2"/>
  <c r="W218" i="2"/>
  <c r="W342" i="2"/>
  <c r="FV40" i="7"/>
  <c r="DM146" i="7" s="1"/>
  <c r="BX32" i="7"/>
  <c r="GF20" i="7"/>
  <c r="V349" i="2"/>
  <c r="W132" i="2"/>
  <c r="W108" i="2"/>
  <c r="V346" i="2"/>
  <c r="T41" i="7"/>
  <c r="V97" i="2"/>
  <c r="DV43" i="7"/>
  <c r="AS119" i="7" s="1"/>
  <c r="DV72" i="7"/>
  <c r="DV129" i="7" s="1"/>
  <c r="ES103" i="7"/>
  <c r="EQ103" i="7"/>
  <c r="EP103" i="7"/>
  <c r="EU103" i="7"/>
  <c r="ET103" i="7"/>
  <c r="FA103" i="7"/>
  <c r="EY103" i="7"/>
  <c r="ER103" i="7"/>
  <c r="EX103" i="7"/>
  <c r="EM103" i="7"/>
  <c r="EZ103" i="7"/>
  <c r="FC103" i="7"/>
  <c r="EW103" i="7"/>
  <c r="EN103" i="7"/>
  <c r="FD103" i="7"/>
  <c r="EV103" i="7"/>
  <c r="W17" i="2"/>
  <c r="V68" i="2"/>
  <c r="W191" i="2"/>
  <c r="CF91" i="2"/>
  <c r="BG91" i="2"/>
  <c r="BR91" i="2"/>
  <c r="BV91" i="2"/>
  <c r="CB91" i="2"/>
  <c r="BA91" i="2"/>
  <c r="BJ91" i="2"/>
  <c r="BF91" i="2"/>
  <c r="BX91" i="2"/>
  <c r="CS91" i="2"/>
  <c r="BT91" i="2"/>
  <c r="CQ91" i="2"/>
  <c r="CC91" i="2"/>
  <c r="CK91" i="2"/>
  <c r="BP91" i="2"/>
  <c r="CM91" i="2"/>
  <c r="BM91" i="2"/>
  <c r="BC91" i="2"/>
  <c r="BL91" i="2"/>
  <c r="CI91" i="2"/>
  <c r="CO91" i="2"/>
  <c r="CD91" i="2"/>
  <c r="BH91" i="2"/>
  <c r="CE91" i="2"/>
  <c r="CG91" i="2"/>
  <c r="BB91" i="2"/>
  <c r="CA91" i="2"/>
  <c r="BY91" i="2"/>
  <c r="BU91" i="2"/>
  <c r="AW91" i="2"/>
  <c r="BW91" i="2"/>
  <c r="BQ91" i="2"/>
  <c r="CR91" i="2"/>
  <c r="BS91" i="2"/>
  <c r="CP91" i="2"/>
  <c r="BI91" i="2"/>
  <c r="BN91" i="2"/>
  <c r="CN91" i="2"/>
  <c r="BO91" i="2"/>
  <c r="CH91" i="2"/>
  <c r="AX91" i="2"/>
  <c r="BZ27" i="2"/>
  <c r="W27" i="2" s="1"/>
  <c r="CS72" i="7"/>
  <c r="CS129" i="7" s="1"/>
  <c r="CV72" i="7"/>
  <c r="CV129" i="7" s="1"/>
  <c r="DB72" i="7"/>
  <c r="DB129" i="7" s="1"/>
  <c r="DN43" i="7"/>
  <c r="AK121" i="7" s="1"/>
  <c r="DQ43" i="7"/>
  <c r="DW72" i="7"/>
  <c r="DW129" i="7" s="1"/>
  <c r="CG45" i="2"/>
  <c r="CN45" i="2"/>
  <c r="BG45" i="2"/>
  <c r="BO45" i="2"/>
  <c r="BY45" i="2"/>
  <c r="CF45" i="2"/>
  <c r="CD45" i="2"/>
  <c r="BU45" i="2"/>
  <c r="CB45" i="2"/>
  <c r="BV45" i="2"/>
  <c r="CQ45" i="2"/>
  <c r="BQ45" i="2"/>
  <c r="BX45" i="2"/>
  <c r="BN45" i="2"/>
  <c r="CI45" i="2"/>
  <c r="BI45" i="2"/>
  <c r="BP45" i="2"/>
  <c r="BS45" i="2"/>
  <c r="BC45" i="2"/>
  <c r="BL45" i="2"/>
  <c r="BK45" i="2"/>
  <c r="BJ45" i="2"/>
  <c r="CH45" i="2"/>
  <c r="BU274" i="2"/>
  <c r="W274" i="2" s="1"/>
  <c r="BQ274" i="2"/>
  <c r="CB274" i="2"/>
  <c r="V274" i="2"/>
  <c r="BS274" i="2"/>
  <c r="BK300" i="2"/>
  <c r="W300" i="2" s="1"/>
  <c r="V300" i="2"/>
  <c r="AX300" i="2"/>
  <c r="DN41" i="7"/>
  <c r="BZ121" i="7" s="1"/>
  <c r="DA72" i="7"/>
  <c r="DA129" i="7" s="1"/>
  <c r="AZ79" i="2"/>
  <c r="V79" i="2" s="1"/>
  <c r="BN316" i="2"/>
  <c r="BF316" i="2"/>
  <c r="BR316" i="2"/>
  <c r="EG115" i="7"/>
  <c r="CJ224" i="2"/>
  <c r="BQ224" i="2"/>
  <c r="CP290" i="2"/>
  <c r="CR290" i="2"/>
  <c r="CN290" i="2"/>
  <c r="BL290" i="2"/>
  <c r="CI290" i="2"/>
  <c r="CG290" i="2"/>
  <c r="CQ290" i="2"/>
  <c r="BY290" i="2"/>
  <c r="BI320" i="2"/>
  <c r="BX320" i="2"/>
  <c r="CH320" i="2"/>
  <c r="CF320" i="2"/>
  <c r="BB320" i="2"/>
  <c r="BC320" i="2"/>
  <c r="BS320" i="2"/>
  <c r="CB320" i="2"/>
  <c r="BV320" i="2"/>
  <c r="CL320" i="2"/>
  <c r="AX320" i="2"/>
  <c r="BN320" i="2"/>
  <c r="BW320" i="2"/>
  <c r="BK320" i="2"/>
  <c r="BP320" i="2"/>
  <c r="CS320" i="2"/>
  <c r="BH320" i="2"/>
  <c r="BR320" i="2"/>
  <c r="AW320" i="2"/>
  <c r="CO320" i="2"/>
  <c r="BA320" i="2"/>
  <c r="BL320" i="2"/>
  <c r="CJ320" i="2"/>
  <c r="CK320" i="2"/>
  <c r="BG320" i="2"/>
  <c r="BO320" i="2"/>
  <c r="BY320" i="2"/>
  <c r="BT320" i="2"/>
  <c r="BU320" i="2"/>
  <c r="CN320" i="2"/>
  <c r="BJ320" i="2"/>
  <c r="BZ320" i="2"/>
  <c r="GQ84" i="7"/>
  <c r="EI114" i="7"/>
  <c r="BW290" i="2"/>
  <c r="AY129" i="2"/>
  <c r="BU129" i="2"/>
  <c r="CN129" i="2"/>
  <c r="BO129" i="2"/>
  <c r="BT129" i="2"/>
  <c r="CP129" i="2"/>
  <c r="BQ129" i="2"/>
  <c r="CF129" i="2"/>
  <c r="CL129" i="2"/>
  <c r="BM129" i="2"/>
  <c r="BX129" i="2"/>
  <c r="CR129" i="2"/>
  <c r="CH129" i="2"/>
  <c r="BI129" i="2"/>
  <c r="BP129" i="2"/>
  <c r="CB129" i="2"/>
  <c r="CD129" i="2"/>
  <c r="BC129" i="2"/>
  <c r="BH129" i="2"/>
  <c r="BL129" i="2"/>
  <c r="BZ129" i="2"/>
  <c r="AX129" i="2"/>
  <c r="AW129" i="2"/>
  <c r="BN129" i="2"/>
  <c r="CK129" i="2"/>
  <c r="BA129" i="2"/>
  <c r="BK129" i="2"/>
  <c r="BJ129" i="2"/>
  <c r="CG129" i="2"/>
  <c r="CM129" i="2"/>
  <c r="BP176" i="2"/>
  <c r="CE176" i="2"/>
  <c r="BN176" i="2"/>
  <c r="CP176" i="2"/>
  <c r="AW290" i="2"/>
  <c r="EG104" i="7"/>
  <c r="EI118" i="7"/>
  <c r="EG87" i="7"/>
  <c r="EI112" i="7"/>
  <c r="EG23" i="7"/>
  <c r="DC41" i="7"/>
  <c r="BO117" i="7" s="1"/>
  <c r="DA41" i="7"/>
  <c r="DI41" i="7"/>
  <c r="DM41" i="7"/>
  <c r="DU41" i="7"/>
  <c r="CG121" i="7" s="1"/>
  <c r="AZ120" i="2"/>
  <c r="AY120" i="2"/>
  <c r="BJ204" i="2"/>
  <c r="CD204" i="2"/>
  <c r="BI204" i="2"/>
  <c r="CI296" i="2"/>
  <c r="CA296" i="2"/>
  <c r="V296" i="2"/>
  <c r="BL214" i="2"/>
  <c r="CL214" i="2"/>
  <c r="AX145" i="2"/>
  <c r="CG320" i="2"/>
  <c r="BQ290" i="2"/>
  <c r="EG28" i="7"/>
  <c r="EI30" i="7"/>
  <c r="CP46" i="2"/>
  <c r="BX46" i="2"/>
  <c r="CQ134" i="2"/>
  <c r="BO134" i="2"/>
  <c r="W134" i="2" s="1"/>
  <c r="CF338" i="2"/>
  <c r="BA338" i="2"/>
  <c r="BL338" i="2"/>
  <c r="CO338" i="2"/>
  <c r="BB338" i="2"/>
  <c r="BY338" i="2"/>
  <c r="AW338" i="2"/>
  <c r="CL338" i="2"/>
  <c r="BI338" i="2"/>
  <c r="BV338" i="2"/>
  <c r="BN338" i="2"/>
  <c r="CH338" i="2"/>
  <c r="CA338" i="2"/>
  <c r="CC338" i="2"/>
  <c r="BW338" i="2"/>
  <c r="BM338" i="2"/>
  <c r="EE43" i="7"/>
  <c r="BB21" i="7" s="1"/>
  <c r="DX41" i="7"/>
  <c r="CJ38" i="7" s="1"/>
  <c r="DY43" i="7"/>
  <c r="AV121" i="7" s="1"/>
  <c r="CY43" i="7"/>
  <c r="V27" i="2"/>
  <c r="V214" i="2"/>
  <c r="CR145" i="2"/>
  <c r="W145" i="2" s="1"/>
  <c r="BK290" i="2"/>
  <c r="CN220" i="2"/>
  <c r="BO220" i="2"/>
  <c r="BC220" i="2"/>
  <c r="CB220" i="2"/>
  <c r="BA220" i="2"/>
  <c r="BX220" i="2"/>
  <c r="CH220" i="2"/>
  <c r="BL220" i="2"/>
  <c r="CP220" i="2"/>
  <c r="BH220" i="2"/>
  <c r="BJ220" i="2"/>
  <c r="CL220" i="2"/>
  <c r="BQ220" i="2"/>
  <c r="CO220" i="2"/>
  <c r="CI220" i="2"/>
  <c r="CS220" i="2"/>
  <c r="BY220" i="2"/>
  <c r="BZ152" i="2"/>
  <c r="CR152" i="2"/>
  <c r="CK152" i="2"/>
  <c r="BF152" i="2"/>
  <c r="AW152" i="2"/>
  <c r="CO152" i="2"/>
  <c r="CH152" i="2"/>
  <c r="CD152" i="2"/>
  <c r="BW152" i="2"/>
  <c r="BL152" i="2"/>
  <c r="CL152" i="2"/>
  <c r="CE152" i="2"/>
  <c r="BP152" i="2"/>
  <c r="AX152" i="2"/>
  <c r="CM152" i="2"/>
  <c r="BT152" i="2"/>
  <c r="BC152" i="2"/>
  <c r="BS152" i="2"/>
  <c r="BA152" i="2"/>
  <c r="BX152" i="2"/>
  <c r="BI152" i="2"/>
  <c r="CA152" i="2"/>
  <c r="BK152" i="2"/>
  <c r="CB152" i="2"/>
  <c r="BQ152" i="2"/>
  <c r="BJ152" i="2"/>
  <c r="CQ152" i="2"/>
  <c r="CI152" i="2"/>
  <c r="CF152" i="2"/>
  <c r="EI81" i="7"/>
  <c r="EI111" i="7"/>
  <c r="EI86" i="7"/>
  <c r="EI78" i="7"/>
  <c r="EI31" i="7"/>
  <c r="EI36" i="7"/>
  <c r="BS39" i="7"/>
  <c r="BS33" i="7"/>
  <c r="BS19" i="7"/>
  <c r="BS29" i="7"/>
  <c r="BS40" i="7"/>
  <c r="BS26" i="7"/>
  <c r="BS36" i="7"/>
  <c r="BS21" i="7"/>
  <c r="BS37" i="7"/>
  <c r="BS120" i="7"/>
  <c r="BS24" i="7"/>
  <c r="BS119" i="7"/>
  <c r="BS34" i="7"/>
  <c r="BS32" i="7"/>
  <c r="BS23" i="7"/>
  <c r="DG46" i="7"/>
  <c r="DG128" i="7" s="1"/>
  <c r="BS28" i="7"/>
  <c r="BS121" i="7"/>
  <c r="BS41" i="7"/>
  <c r="BS25" i="7"/>
  <c r="BS20" i="7"/>
  <c r="BS38" i="7"/>
  <c r="BS118" i="7"/>
  <c r="EI27" i="7"/>
  <c r="EM92" i="7"/>
  <c r="EO92" i="7"/>
  <c r="ET92" i="7"/>
  <c r="FD92" i="7"/>
  <c r="FA92" i="7"/>
  <c r="EV92" i="7"/>
  <c r="ES92" i="7"/>
  <c r="EN92" i="7"/>
  <c r="EY92" i="7"/>
  <c r="EQ92" i="7"/>
  <c r="EX92" i="7"/>
  <c r="ER92" i="7"/>
  <c r="FB92" i="7"/>
  <c r="EU92" i="7"/>
  <c r="EP92" i="7"/>
  <c r="EZ92" i="7"/>
  <c r="EW92" i="7"/>
  <c r="FC92" i="7"/>
  <c r="CX72" i="7"/>
  <c r="CX129" i="7" s="1"/>
  <c r="CX43" i="7"/>
  <c r="U46" i="7" s="1"/>
  <c r="EI38" i="7"/>
  <c r="AL121" i="7"/>
  <c r="CP21" i="7"/>
  <c r="CP39" i="7"/>
  <c r="CP34" i="7"/>
  <c r="CP117" i="7"/>
  <c r="CP36" i="7"/>
  <c r="CP29" i="7"/>
  <c r="CP33" i="7"/>
  <c r="CP32" i="7"/>
  <c r="ED46" i="7"/>
  <c r="ED128" i="7" s="1"/>
  <c r="CP118" i="7"/>
  <c r="CP20" i="7"/>
  <c r="CP35" i="7"/>
  <c r="CP37" i="7"/>
  <c r="CP24" i="7"/>
  <c r="CP28" i="7"/>
  <c r="CP23" i="7"/>
  <c r="CP40" i="7"/>
  <c r="CP41" i="7"/>
  <c r="CP31" i="7"/>
  <c r="CP27" i="7"/>
  <c r="CP30" i="7"/>
  <c r="CP119" i="7"/>
  <c r="BE35" i="7"/>
  <c r="BE19" i="7"/>
  <c r="BE34" i="7"/>
  <c r="BE32" i="7"/>
  <c r="BE120" i="7"/>
  <c r="BE118" i="7"/>
  <c r="BE31" i="7"/>
  <c r="BE29" i="7"/>
  <c r="BE24" i="7"/>
  <c r="BE27" i="7"/>
  <c r="BE23" i="7"/>
  <c r="BE38" i="7"/>
  <c r="BE28" i="7"/>
  <c r="BE22" i="7"/>
  <c r="BE30" i="7"/>
  <c r="BE117" i="7"/>
  <c r="BE41" i="7"/>
  <c r="BE39" i="7"/>
  <c r="BE25" i="7"/>
  <c r="BE26" i="7"/>
  <c r="BE119" i="7"/>
  <c r="CS46" i="7"/>
  <c r="CS128" i="7" s="1"/>
  <c r="BE37" i="7"/>
  <c r="BE20" i="7"/>
  <c r="CE24" i="7"/>
  <c r="CE120" i="7"/>
  <c r="Y23" i="7"/>
  <c r="BH43" i="7"/>
  <c r="BH44" i="7" s="1"/>
  <c r="BH45" i="7" s="1"/>
  <c r="BB39" i="7"/>
  <c r="CN121" i="7"/>
  <c r="CH121" i="7"/>
  <c r="EE72" i="7"/>
  <c r="EE129" i="7" s="1"/>
  <c r="EN22" i="7"/>
  <c r="EY22" i="7"/>
  <c r="EU22" i="7"/>
  <c r="ET22" i="7"/>
  <c r="EQ22" i="7"/>
  <c r="ER22" i="7"/>
  <c r="EZ22" i="7"/>
  <c r="EV22" i="7"/>
  <c r="FA22" i="7"/>
  <c r="EP22" i="7"/>
  <c r="FB22" i="7"/>
  <c r="FD22" i="7"/>
  <c r="FC22" i="7"/>
  <c r="EO22" i="7"/>
  <c r="EM22" i="7"/>
  <c r="EW22" i="7"/>
  <c r="EX22" i="7"/>
  <c r="CU43" i="7"/>
  <c r="R121" i="7" s="1"/>
  <c r="CU72" i="7"/>
  <c r="CU129" i="7" s="1"/>
  <c r="CO26" i="7"/>
  <c r="CY72" i="7"/>
  <c r="CY129" i="7" s="1"/>
  <c r="EV95" i="7"/>
  <c r="EU95" i="7"/>
  <c r="FA95" i="7"/>
  <c r="EN95" i="7"/>
  <c r="EW95" i="7"/>
  <c r="FC95" i="7"/>
  <c r="EX95" i="7"/>
  <c r="EQ95" i="7"/>
  <c r="EM95" i="7"/>
  <c r="FB95" i="7"/>
  <c r="EY95" i="7"/>
  <c r="EZ95" i="7"/>
  <c r="ER95" i="7"/>
  <c r="EO95" i="7"/>
  <c r="ET95" i="7"/>
  <c r="ES95" i="7"/>
  <c r="BB46" i="7"/>
  <c r="AC46" i="7"/>
  <c r="DI72" i="7"/>
  <c r="DI129" i="7" s="1"/>
  <c r="DI43" i="7"/>
  <c r="AF46" i="7" s="1"/>
  <c r="AG121" i="7"/>
  <c r="AR121" i="7"/>
  <c r="BL121" i="7"/>
  <c r="AP121" i="7"/>
  <c r="EB72" i="7"/>
  <c r="EB129" i="7" s="1"/>
  <c r="EB43" i="7"/>
  <c r="AY121" i="7" s="1"/>
  <c r="DM72" i="7"/>
  <c r="DM129" i="7" s="1"/>
  <c r="DM43" i="7"/>
  <c r="AJ121" i="7" s="1"/>
  <c r="DF41" i="7"/>
  <c r="EP90" i="7"/>
  <c r="EM90" i="7"/>
  <c r="EW90" i="7"/>
  <c r="EZ90" i="7"/>
  <c r="EN90" i="7"/>
  <c r="EU90" i="7"/>
  <c r="FA90" i="7"/>
  <c r="EV90" i="7"/>
  <c r="EX90" i="7"/>
  <c r="EY90" i="7"/>
  <c r="FB90" i="7"/>
  <c r="ET90" i="7"/>
  <c r="EQ90" i="7"/>
  <c r="FC90" i="7"/>
  <c r="EO90" i="7"/>
  <c r="ER90" i="7"/>
  <c r="BK121" i="7"/>
  <c r="BP121" i="7"/>
  <c r="CO120" i="7"/>
  <c r="CD121" i="7"/>
  <c r="ES90" i="7"/>
  <c r="FG121" i="7"/>
  <c r="FG40" i="7" s="1"/>
  <c r="DB147" i="7"/>
  <c r="DD147" i="7"/>
  <c r="CZ147" i="7"/>
  <c r="CX147" i="7"/>
  <c r="DM147" i="7"/>
  <c r="DK147" i="7"/>
  <c r="BO118" i="7"/>
  <c r="AR118" i="7"/>
  <c r="BY121" i="7"/>
  <c r="DY72" i="7"/>
  <c r="DY129" i="7" s="1"/>
  <c r="EI95" i="7"/>
  <c r="EP27" i="7"/>
  <c r="EX27" i="7"/>
  <c r="ES27" i="7"/>
  <c r="FB27" i="7"/>
  <c r="EW27" i="7"/>
  <c r="BV121" i="7"/>
  <c r="AU121" i="7"/>
  <c r="Z121" i="7"/>
  <c r="BB43" i="7"/>
  <c r="P121" i="7"/>
  <c r="X121" i="7"/>
  <c r="X119" i="7"/>
  <c r="X20" i="7"/>
  <c r="EW83" i="7"/>
  <c r="ET83" i="7"/>
  <c r="ER83" i="7"/>
  <c r="EQ83" i="7"/>
  <c r="FD83" i="7"/>
  <c r="EN83" i="7"/>
  <c r="EX83" i="7"/>
  <c r="HO117" i="7"/>
  <c r="FY117" i="7"/>
  <c r="GH117" i="7"/>
  <c r="GE117" i="7"/>
  <c r="HE117" i="7"/>
  <c r="HC117" i="7"/>
  <c r="HJ117" i="7"/>
  <c r="HF117" i="7"/>
  <c r="HF122" i="7" s="1"/>
  <c r="HA117" i="7"/>
  <c r="HG117" i="7"/>
  <c r="GN117" i="7"/>
  <c r="HN117" i="7"/>
  <c r="GY117" i="7"/>
  <c r="GY40" i="7" s="1"/>
  <c r="GB117" i="7"/>
  <c r="FZ117" i="7"/>
  <c r="GC117" i="7"/>
  <c r="HK117" i="7"/>
  <c r="GO117" i="7"/>
  <c r="HM117" i="7"/>
  <c r="GF117" i="7"/>
  <c r="GG117" i="7"/>
  <c r="HI117" i="7"/>
  <c r="GA117" i="7"/>
  <c r="HD117" i="7"/>
  <c r="GV117" i="7"/>
  <c r="GK117" i="7"/>
  <c r="GZ117" i="7"/>
  <c r="GZ40" i="7" s="1"/>
  <c r="HH117" i="7"/>
  <c r="GI117" i="7"/>
  <c r="GW117" i="7"/>
  <c r="GJ117" i="7"/>
  <c r="HL117" i="7"/>
  <c r="GU117" i="7"/>
  <c r="GQ117" i="7"/>
  <c r="HP117" i="7"/>
  <c r="BE121" i="7"/>
  <c r="CP121" i="7"/>
  <c r="BB45" i="7"/>
  <c r="BB44" i="7"/>
  <c r="BB19" i="7"/>
  <c r="CI121" i="7"/>
  <c r="CB121" i="7"/>
  <c r="GA106" i="7"/>
  <c r="GS106" i="7"/>
  <c r="GQ106" i="7"/>
  <c r="GR106" i="7"/>
  <c r="GG106" i="7"/>
  <c r="GD106" i="7"/>
  <c r="GH120" i="7"/>
  <c r="HK120" i="7"/>
  <c r="GK120" i="7"/>
  <c r="GJ120" i="7"/>
  <c r="HN120" i="7"/>
  <c r="GB120" i="7"/>
  <c r="GD120" i="7"/>
  <c r="GL120" i="7"/>
  <c r="CT72" i="7"/>
  <c r="DP72" i="7"/>
  <c r="DP129" i="7" s="1"/>
  <c r="DP43" i="7"/>
  <c r="AM118" i="7" s="1"/>
  <c r="DQ41" i="7"/>
  <c r="CC121" i="7" s="1"/>
  <c r="AG46" i="7"/>
  <c r="Y121" i="7"/>
  <c r="T46" i="7"/>
  <c r="BB23" i="7"/>
  <c r="BB42" i="7"/>
  <c r="AU46" i="7"/>
  <c r="CI78" i="7"/>
  <c r="BB119" i="7"/>
  <c r="CA121" i="7"/>
  <c r="EI97" i="7"/>
  <c r="GA104" i="7"/>
  <c r="GN104" i="7"/>
  <c r="DT43" i="7"/>
  <c r="DT72" i="7"/>
  <c r="DT129" i="7" s="1"/>
  <c r="DZ72" i="7"/>
  <c r="DZ129" i="7" s="1"/>
  <c r="DZ43" i="7"/>
  <c r="AW46" i="7" s="1"/>
  <c r="BI29" i="7"/>
  <c r="CV43" i="7"/>
  <c r="S23" i="7" s="1"/>
  <c r="AC121" i="7"/>
  <c r="EI94" i="7"/>
  <c r="EA41" i="7"/>
  <c r="CM28" i="7" s="1"/>
  <c r="BI34" i="7"/>
  <c r="DD43" i="7"/>
  <c r="AA23" i="7" s="1"/>
  <c r="EI80" i="7"/>
  <c r="DE41" i="7"/>
  <c r="BQ31" i="7" s="1"/>
  <c r="EG21" i="7"/>
  <c r="EI116" i="7"/>
  <c r="EG84" i="7"/>
  <c r="EG94" i="7"/>
  <c r="EG106" i="7"/>
  <c r="DY41" i="7"/>
  <c r="CK28" i="7" s="1"/>
  <c r="DT41" i="7"/>
  <c r="CF30" i="7" s="1"/>
  <c r="EA72" i="7"/>
  <c r="EA129" i="7" s="1"/>
  <c r="BI33" i="7"/>
  <c r="EI109" i="7"/>
  <c r="EF41" i="7"/>
  <c r="CR30" i="7" s="1"/>
  <c r="AS19" i="7"/>
  <c r="CM34" i="7"/>
  <c r="CM32" i="7"/>
  <c r="CM41" i="7"/>
  <c r="CF120" i="7"/>
  <c r="CR21" i="7"/>
  <c r="CR20" i="7"/>
  <c r="CR33" i="7"/>
  <c r="BA44" i="7"/>
  <c r="BA41" i="7"/>
  <c r="X23" i="7"/>
  <c r="GF92" i="7"/>
  <c r="BA26" i="7" l="1"/>
  <c r="BA27" i="7"/>
  <c r="BA28" i="7" s="1"/>
  <c r="Z119" i="67"/>
  <c r="AZ121" i="67"/>
  <c r="CN36" i="67"/>
  <c r="BU32" i="67"/>
  <c r="CN29" i="67"/>
  <c r="CN31" i="67"/>
  <c r="AZ21" i="67"/>
  <c r="BU19" i="67"/>
  <c r="Z21" i="67"/>
  <c r="S121" i="68"/>
  <c r="O121" i="68" s="1"/>
  <c r="Z117" i="68"/>
  <c r="AW43" i="68"/>
  <c r="Z40" i="68"/>
  <c r="S19" i="68"/>
  <c r="CN35" i="67"/>
  <c r="EG36" i="7"/>
  <c r="AZ23" i="67"/>
  <c r="BU23" i="67"/>
  <c r="Q117" i="7"/>
  <c r="CI25" i="68"/>
  <c r="Z118" i="67"/>
  <c r="AZ120" i="67"/>
  <c r="AZ25" i="67" s="1"/>
  <c r="CN34" i="67"/>
  <c r="CN26" i="67"/>
  <c r="Z121" i="68"/>
  <c r="CI39" i="68"/>
  <c r="Z39" i="68"/>
  <c r="AW45" i="68"/>
  <c r="CI37" i="68"/>
  <c r="CI27" i="68"/>
  <c r="S38" i="68"/>
  <c r="CI40" i="68"/>
  <c r="Z21" i="68"/>
  <c r="P43" i="7"/>
  <c r="BU30" i="67"/>
  <c r="Q38" i="7"/>
  <c r="CI28" i="68"/>
  <c r="AZ119" i="67"/>
  <c r="BU27" i="67"/>
  <c r="BU40" i="67"/>
  <c r="BU24" i="67"/>
  <c r="AZ24" i="67"/>
  <c r="AM21" i="67"/>
  <c r="BU28" i="67"/>
  <c r="CI117" i="68"/>
  <c r="Z44" i="68"/>
  <c r="Z120" i="68"/>
  <c r="CI22" i="68"/>
  <c r="Q19" i="7"/>
  <c r="CI19" i="68"/>
  <c r="EG91" i="7"/>
  <c r="CI36" i="68"/>
  <c r="AR46" i="7"/>
  <c r="EI84" i="7"/>
  <c r="BU120" i="67"/>
  <c r="AM117" i="67"/>
  <c r="AM42" i="67"/>
  <c r="BU117" i="67"/>
  <c r="Z39" i="67"/>
  <c r="CN33" i="67"/>
  <c r="CN30" i="67"/>
  <c r="BU35" i="67"/>
  <c r="CN21" i="67"/>
  <c r="CI120" i="68"/>
  <c r="Z119" i="68"/>
  <c r="AZ20" i="67"/>
  <c r="Q120" i="7"/>
  <c r="CN32" i="67"/>
  <c r="BU21" i="67"/>
  <c r="CN22" i="67"/>
  <c r="CN78" i="67" s="1"/>
  <c r="CN79" i="67" s="1"/>
  <c r="Q118" i="7"/>
  <c r="Z23" i="68"/>
  <c r="CK29" i="7"/>
  <c r="AM118" i="67"/>
  <c r="AM20" i="67"/>
  <c r="BU22" i="67"/>
  <c r="Z43" i="68"/>
  <c r="Z118" i="68"/>
  <c r="CI31" i="68"/>
  <c r="Q23" i="7"/>
  <c r="CI33" i="68"/>
  <c r="CI26" i="68"/>
  <c r="BD26" i="68" s="1"/>
  <c r="BU121" i="67"/>
  <c r="AM121" i="67"/>
  <c r="AZ38" i="67"/>
  <c r="BU33" i="67"/>
  <c r="Z24" i="67"/>
  <c r="AC44" i="68"/>
  <c r="CI35" i="68"/>
  <c r="CI34" i="68"/>
  <c r="CI38" i="68"/>
  <c r="Z19" i="68"/>
  <c r="BU26" i="67"/>
  <c r="Q39" i="7"/>
  <c r="Q25" i="7" s="1"/>
  <c r="Q26" i="7" s="1"/>
  <c r="Q27" i="7" s="1"/>
  <c r="Q28" i="7" s="1"/>
  <c r="BU25" i="67"/>
  <c r="AX20" i="7"/>
  <c r="AX121" i="7"/>
  <c r="AX19" i="7"/>
  <c r="AX38" i="7"/>
  <c r="AX21" i="7"/>
  <c r="AX22" i="7"/>
  <c r="AX23" i="7"/>
  <c r="AX39" i="7"/>
  <c r="BJ42" i="7"/>
  <c r="BJ43" i="7" s="1"/>
  <c r="BJ44" i="7" s="1"/>
  <c r="HA40" i="7"/>
  <c r="CN121" i="67"/>
  <c r="AM120" i="67"/>
  <c r="CN120" i="67"/>
  <c r="CN39" i="67"/>
  <c r="AZ39" i="67"/>
  <c r="DI46" i="67"/>
  <c r="DI128" i="67" s="1"/>
  <c r="Z38" i="67"/>
  <c r="BU38" i="67"/>
  <c r="BU31" i="67"/>
  <c r="AZ22" i="67"/>
  <c r="AM19" i="67"/>
  <c r="CN20" i="67"/>
  <c r="CN28" i="67"/>
  <c r="Z46" i="68"/>
  <c r="DW46" i="68"/>
  <c r="DW128" i="68" s="1"/>
  <c r="S41" i="68"/>
  <c r="Z24" i="68"/>
  <c r="AM38" i="67"/>
  <c r="AM23" i="67"/>
  <c r="Z42" i="67"/>
  <c r="CN19" i="67"/>
  <c r="CN37" i="67"/>
  <c r="Q21" i="7"/>
  <c r="FE40" i="7"/>
  <c r="AM119" i="67"/>
  <c r="AM25" i="67" s="1"/>
  <c r="AM26" i="67" s="1"/>
  <c r="CN119" i="67"/>
  <c r="BU37" i="67"/>
  <c r="AM39" i="67"/>
  <c r="Z42" i="68"/>
  <c r="CI41" i="68"/>
  <c r="CI118" i="68"/>
  <c r="CI32" i="68"/>
  <c r="AU21" i="68"/>
  <c r="CN118" i="67"/>
  <c r="AZ43" i="67"/>
  <c r="CN25" i="67"/>
  <c r="Z22" i="67"/>
  <c r="S117" i="68"/>
  <c r="AC46" i="68"/>
  <c r="CI121" i="68"/>
  <c r="Z38" i="68"/>
  <c r="S20" i="68"/>
  <c r="S24" i="68"/>
  <c r="CI24" i="68"/>
  <c r="BU39" i="67"/>
  <c r="Q20" i="7"/>
  <c r="AR42" i="7"/>
  <c r="BG45" i="7"/>
  <c r="BG46" i="7" s="1"/>
  <c r="CN117" i="67"/>
  <c r="Z117" i="67"/>
  <c r="CN23" i="67"/>
  <c r="BU29" i="67"/>
  <c r="AM24" i="67"/>
  <c r="AZ19" i="67"/>
  <c r="S118" i="68"/>
  <c r="AF41" i="68"/>
  <c r="Z45" i="68"/>
  <c r="CI119" i="68"/>
  <c r="CI20" i="68"/>
  <c r="Q45" i="7"/>
  <c r="Z19" i="67"/>
  <c r="Z25" i="67" s="1"/>
  <c r="Q119" i="7"/>
  <c r="BU34" i="67"/>
  <c r="Q22" i="7"/>
  <c r="CK27" i="68"/>
  <c r="Z121" i="67"/>
  <c r="EB46" i="67"/>
  <c r="EB128" i="67" s="1"/>
  <c r="CN41" i="67"/>
  <c r="CN38" i="67"/>
  <c r="S120" i="68"/>
  <c r="AF45" i="68"/>
  <c r="CI29" i="68"/>
  <c r="S23" i="68"/>
  <c r="O23" i="68" s="1"/>
  <c r="CI23" i="68"/>
  <c r="S21" i="68"/>
  <c r="CK31" i="7"/>
  <c r="CM26" i="7"/>
  <c r="AS120" i="7"/>
  <c r="AU25" i="7"/>
  <c r="AU26" i="7" s="1"/>
  <c r="BX26" i="7"/>
  <c r="BX21" i="7"/>
  <c r="BX40" i="7"/>
  <c r="CF117" i="67"/>
  <c r="BK119" i="67"/>
  <c r="CF121" i="67"/>
  <c r="AF44" i="67"/>
  <c r="P42" i="67"/>
  <c r="CF37" i="67"/>
  <c r="BK29" i="67"/>
  <c r="BK31" i="67"/>
  <c r="CF21" i="67"/>
  <c r="CF36" i="67"/>
  <c r="BX119" i="7"/>
  <c r="BK120" i="67"/>
  <c r="CF33" i="67"/>
  <c r="BK28" i="67"/>
  <c r="CF19" i="67"/>
  <c r="AE38" i="68"/>
  <c r="CF31" i="67"/>
  <c r="AE39" i="68"/>
  <c r="AS21" i="7"/>
  <c r="CK33" i="7"/>
  <c r="AS22" i="7"/>
  <c r="AS42" i="7"/>
  <c r="CJ40" i="7"/>
  <c r="BX37" i="7"/>
  <c r="BX34" i="7"/>
  <c r="AL42" i="67"/>
  <c r="BK117" i="67"/>
  <c r="BD117" i="67" s="1"/>
  <c r="BK38" i="67"/>
  <c r="CF22" i="67"/>
  <c r="R21" i="67"/>
  <c r="BK19" i="67"/>
  <c r="FT40" i="68"/>
  <c r="AE24" i="68"/>
  <c r="AF24" i="67"/>
  <c r="BK25" i="67"/>
  <c r="BX39" i="7"/>
  <c r="CJ21" i="68"/>
  <c r="AS117" i="7"/>
  <c r="BX22" i="7"/>
  <c r="BX27" i="7"/>
  <c r="CF120" i="67"/>
  <c r="BK118" i="67"/>
  <c r="AL41" i="67"/>
  <c r="R38" i="67"/>
  <c r="CF27" i="67"/>
  <c r="CF40" i="67"/>
  <c r="BK20" i="67"/>
  <c r="AE120" i="68"/>
  <c r="AU45" i="68"/>
  <c r="AU40" i="68"/>
  <c r="BK36" i="67"/>
  <c r="BD36" i="67" s="1"/>
  <c r="BK27" i="67"/>
  <c r="AT25" i="7"/>
  <c r="AT26" i="7" s="1"/>
  <c r="AT27" i="7" s="1"/>
  <c r="BX23" i="7"/>
  <c r="CK30" i="7"/>
  <c r="AA117" i="7"/>
  <c r="BX35" i="7"/>
  <c r="BX120" i="7"/>
  <c r="CF119" i="67"/>
  <c r="R119" i="67"/>
  <c r="CF34" i="67"/>
  <c r="BK35" i="67"/>
  <c r="AF22" i="67"/>
  <c r="FM40" i="7"/>
  <c r="DB146" i="7" s="1"/>
  <c r="AE118" i="68"/>
  <c r="AL43" i="68"/>
  <c r="AE46" i="68"/>
  <c r="AU23" i="68"/>
  <c r="AE19" i="68"/>
  <c r="BK23" i="67"/>
  <c r="BX33" i="7"/>
  <c r="AE21" i="68"/>
  <c r="S22" i="68"/>
  <c r="AS38" i="7"/>
  <c r="AS23" i="7"/>
  <c r="CM118" i="7"/>
  <c r="AS24" i="7"/>
  <c r="AF120" i="67"/>
  <c r="R118" i="67"/>
  <c r="BK24" i="67"/>
  <c r="AF23" i="67"/>
  <c r="R19" i="67"/>
  <c r="CF26" i="67"/>
  <c r="EG108" i="68"/>
  <c r="AU121" i="68"/>
  <c r="AE117" i="68"/>
  <c r="AH44" i="68"/>
  <c r="CF23" i="67"/>
  <c r="BX30" i="7"/>
  <c r="AF20" i="67"/>
  <c r="BK121" i="67"/>
  <c r="AF119" i="67"/>
  <c r="R39" i="67"/>
  <c r="CY46" i="67"/>
  <c r="CY128" i="67" s="1"/>
  <c r="R117" i="67"/>
  <c r="CF38" i="67"/>
  <c r="CF24" i="67"/>
  <c r="AU120" i="68"/>
  <c r="AE119" i="68"/>
  <c r="O119" i="68" s="1"/>
  <c r="AU38" i="68"/>
  <c r="BK21" i="67"/>
  <c r="DL46" i="7"/>
  <c r="DL128" i="7" s="1"/>
  <c r="BX31" i="7"/>
  <c r="AF118" i="67"/>
  <c r="R121" i="67"/>
  <c r="BK41" i="67"/>
  <c r="AF38" i="67"/>
  <c r="AL40" i="67"/>
  <c r="BK22" i="67"/>
  <c r="AU119" i="68"/>
  <c r="AE121" i="68"/>
  <c r="AU39" i="68"/>
  <c r="AU24" i="68"/>
  <c r="BX29" i="7"/>
  <c r="AS121" i="7"/>
  <c r="CF20" i="7"/>
  <c r="CM22" i="7"/>
  <c r="AS20" i="7"/>
  <c r="BX25" i="7"/>
  <c r="BX41" i="7"/>
  <c r="AF117" i="67"/>
  <c r="BK37" i="67"/>
  <c r="AU118" i="68"/>
  <c r="AL44" i="68"/>
  <c r="AH46" i="68"/>
  <c r="AU20" i="68"/>
  <c r="BX36" i="7"/>
  <c r="AU22" i="68"/>
  <c r="CF29" i="7"/>
  <c r="CM36" i="7"/>
  <c r="AS39" i="7"/>
  <c r="P25" i="7"/>
  <c r="V43" i="7"/>
  <c r="BX20" i="7"/>
  <c r="BX28" i="7"/>
  <c r="BX24" i="7"/>
  <c r="AF121" i="67"/>
  <c r="AL44" i="67"/>
  <c r="CF39" i="67"/>
  <c r="AF39" i="67"/>
  <c r="AL43" i="67"/>
  <c r="BK34" i="67"/>
  <c r="DT46" i="67"/>
  <c r="DT128" i="67" s="1"/>
  <c r="CF35" i="67"/>
  <c r="AF19" i="67"/>
  <c r="BK26" i="67"/>
  <c r="AU117" i="68"/>
  <c r="AE20" i="68"/>
  <c r="AE22" i="68"/>
  <c r="AS118" i="7"/>
  <c r="CM120" i="7"/>
  <c r="CF28" i="7"/>
  <c r="CM24" i="7"/>
  <c r="BX121" i="7"/>
  <c r="BX117" i="7"/>
  <c r="BX118" i="7"/>
  <c r="BK39" i="67"/>
  <c r="CF29" i="67"/>
  <c r="CF28" i="67"/>
  <c r="AL42" i="68"/>
  <c r="AC41" i="68"/>
  <c r="BK33" i="67"/>
  <c r="BK30" i="67"/>
  <c r="BH34" i="67"/>
  <c r="BH31" i="67"/>
  <c r="BT34" i="7"/>
  <c r="BT33" i="7"/>
  <c r="CA31" i="67"/>
  <c r="CA120" i="67"/>
  <c r="BA118" i="67"/>
  <c r="AP40" i="7"/>
  <c r="AP120" i="7"/>
  <c r="CB24" i="7"/>
  <c r="CB36" i="7"/>
  <c r="CA121" i="67"/>
  <c r="AI45" i="67"/>
  <c r="Q41" i="67"/>
  <c r="CA119" i="67"/>
  <c r="BA121" i="67"/>
  <c r="AO23" i="67"/>
  <c r="CA19" i="67"/>
  <c r="CA28" i="67"/>
  <c r="Y43" i="68"/>
  <c r="AP43" i="68"/>
  <c r="AT39" i="68"/>
  <c r="V38" i="68"/>
  <c r="V19" i="68"/>
  <c r="O19" i="68" s="1"/>
  <c r="CA22" i="67"/>
  <c r="AG19" i="67"/>
  <c r="W43" i="7"/>
  <c r="AE43" i="7"/>
  <c r="W41" i="7"/>
  <c r="CL39" i="7"/>
  <c r="CL35" i="7"/>
  <c r="BN78" i="7"/>
  <c r="BN79" i="7" s="1"/>
  <c r="BN80" i="7" s="1"/>
  <c r="BT27" i="7"/>
  <c r="BT19" i="7"/>
  <c r="BI38" i="7"/>
  <c r="BI41" i="7"/>
  <c r="V23" i="68"/>
  <c r="BA39" i="67"/>
  <c r="AP24" i="7"/>
  <c r="CB34" i="7"/>
  <c r="CB30" i="7"/>
  <c r="CA118" i="67"/>
  <c r="CA30" i="67"/>
  <c r="BA120" i="67"/>
  <c r="BA23" i="67"/>
  <c r="AQ19" i="67"/>
  <c r="EI37" i="7"/>
  <c r="BH26" i="67"/>
  <c r="V121" i="68"/>
  <c r="AT41" i="68"/>
  <c r="Y44" i="68"/>
  <c r="AQ22" i="67"/>
  <c r="CA20" i="67"/>
  <c r="BI120" i="7"/>
  <c r="CL30" i="7"/>
  <c r="CL36" i="7"/>
  <c r="BT26" i="7"/>
  <c r="BT21" i="7"/>
  <c r="BI19" i="7"/>
  <c r="BI26" i="7"/>
  <c r="EG89" i="68"/>
  <c r="CG26" i="68"/>
  <c r="AP23" i="7"/>
  <c r="EI35" i="7"/>
  <c r="EI83" i="7"/>
  <c r="CB38" i="7"/>
  <c r="CB26" i="7"/>
  <c r="BH27" i="67"/>
  <c r="BD27" i="67" s="1"/>
  <c r="AO38" i="67"/>
  <c r="AO24" i="67"/>
  <c r="BH20" i="67"/>
  <c r="EI102" i="68"/>
  <c r="EI94" i="68"/>
  <c r="V120" i="68"/>
  <c r="V41" i="68"/>
  <c r="Y46" i="68"/>
  <c r="V39" i="68"/>
  <c r="HC40" i="68"/>
  <c r="CA37" i="67"/>
  <c r="CL120" i="7"/>
  <c r="CL121" i="7"/>
  <c r="CL37" i="7"/>
  <c r="BT35" i="7"/>
  <c r="BT40" i="7"/>
  <c r="BI27" i="7"/>
  <c r="BI119" i="7"/>
  <c r="AT23" i="68"/>
  <c r="V21" i="68"/>
  <c r="AP21" i="7"/>
  <c r="CB19" i="7"/>
  <c r="CB29" i="7"/>
  <c r="CA39" i="67"/>
  <c r="CA40" i="67"/>
  <c r="BA24" i="67"/>
  <c r="BH22" i="67"/>
  <c r="FF40" i="68"/>
  <c r="AT121" i="68"/>
  <c r="V119" i="68"/>
  <c r="AT44" i="68"/>
  <c r="Y45" i="68"/>
  <c r="CL31" i="7"/>
  <c r="AH25" i="7"/>
  <c r="AH26" i="7" s="1"/>
  <c r="CL119" i="7"/>
  <c r="CL22" i="7"/>
  <c r="CL24" i="7"/>
  <c r="BT37" i="7"/>
  <c r="BT28" i="7"/>
  <c r="BI28" i="7"/>
  <c r="BI39" i="7"/>
  <c r="BU22" i="68"/>
  <c r="BO34" i="7"/>
  <c r="CB28" i="7"/>
  <c r="BH117" i="67"/>
  <c r="CA117" i="67"/>
  <c r="BH120" i="67"/>
  <c r="CA41" i="67"/>
  <c r="CA42" i="67" s="1"/>
  <c r="CA43" i="67" s="1"/>
  <c r="CA38" i="67"/>
  <c r="BH24" i="67"/>
  <c r="AO117" i="67"/>
  <c r="BH28" i="67"/>
  <c r="AT120" i="68"/>
  <c r="V118" i="68"/>
  <c r="AT46" i="68"/>
  <c r="BC46" i="68"/>
  <c r="BI20" i="68"/>
  <c r="AZ45" i="7"/>
  <c r="W46" i="7"/>
  <c r="BH23" i="67"/>
  <c r="W42" i="7"/>
  <c r="U19" i="67"/>
  <c r="CL117" i="7"/>
  <c r="CL33" i="7"/>
  <c r="CL38" i="7"/>
  <c r="BT25" i="7"/>
  <c r="BT117" i="7"/>
  <c r="BI40" i="7"/>
  <c r="BI22" i="7"/>
  <c r="AK40" i="7"/>
  <c r="BO119" i="7"/>
  <c r="CB33" i="7"/>
  <c r="BH118" i="67"/>
  <c r="BH119" i="67"/>
  <c r="BH37" i="67"/>
  <c r="BH40" i="67"/>
  <c r="BH29" i="67"/>
  <c r="AO119" i="67"/>
  <c r="BH35" i="67"/>
  <c r="AO22" i="67"/>
  <c r="AT119" i="68"/>
  <c r="V117" i="68"/>
  <c r="V44" i="68"/>
  <c r="V24" i="68"/>
  <c r="BH32" i="67"/>
  <c r="CL23" i="7"/>
  <c r="CL40" i="7"/>
  <c r="DH46" i="7"/>
  <c r="DH128" i="7" s="1"/>
  <c r="BT32" i="7"/>
  <c r="CW46" i="7"/>
  <c r="CW128" i="7" s="1"/>
  <c r="BI23" i="7"/>
  <c r="BI34" i="68"/>
  <c r="AD121" i="7"/>
  <c r="CR41" i="7"/>
  <c r="BO41" i="7"/>
  <c r="CB22" i="7"/>
  <c r="AQ43" i="67"/>
  <c r="BH41" i="67"/>
  <c r="BH38" i="67"/>
  <c r="AO118" i="67"/>
  <c r="CA34" i="67"/>
  <c r="BO26" i="67"/>
  <c r="AT118" i="68"/>
  <c r="V46" i="68"/>
  <c r="EG19" i="68"/>
  <c r="CA29" i="67"/>
  <c r="CL19" i="7"/>
  <c r="DZ46" i="7"/>
  <c r="DZ128" i="7" s="1"/>
  <c r="BT22" i="7"/>
  <c r="BT39" i="7"/>
  <c r="BI31" i="7"/>
  <c r="BI24" i="7"/>
  <c r="AT21" i="68"/>
  <c r="CV46" i="67"/>
  <c r="CV128" i="67" s="1"/>
  <c r="CR29" i="7"/>
  <c r="AP41" i="7"/>
  <c r="CB25" i="7"/>
  <c r="DO46" i="67"/>
  <c r="DO128" i="67" s="1"/>
  <c r="AO121" i="67"/>
  <c r="CA35" i="67"/>
  <c r="AQ23" i="67"/>
  <c r="CA26" i="67"/>
  <c r="AZ44" i="68"/>
  <c r="AT117" i="68"/>
  <c r="AI43" i="68"/>
  <c r="AT45" i="68"/>
  <c r="BC41" i="68"/>
  <c r="AZ41" i="68"/>
  <c r="W44" i="7"/>
  <c r="CL25" i="7"/>
  <c r="CL32" i="7"/>
  <c r="BT30" i="7"/>
  <c r="BT20" i="7"/>
  <c r="BI36" i="7"/>
  <c r="BI30" i="7"/>
  <c r="AL38" i="67"/>
  <c r="AT20" i="68"/>
  <c r="CR121" i="7"/>
  <c r="S38" i="7"/>
  <c r="BT118" i="7"/>
  <c r="AP42" i="7"/>
  <c r="CB31" i="7"/>
  <c r="BH121" i="67"/>
  <c r="BH39" i="67"/>
  <c r="BA38" i="67"/>
  <c r="AO120" i="67"/>
  <c r="CA24" i="67"/>
  <c r="BA22" i="67"/>
  <c r="AQ21" i="67"/>
  <c r="BA21" i="67"/>
  <c r="AT24" i="68"/>
  <c r="BH21" i="67"/>
  <c r="BT31" i="7"/>
  <c r="BT120" i="7"/>
  <c r="CL28" i="7"/>
  <c r="CL41" i="7"/>
  <c r="BT38" i="7"/>
  <c r="BT23" i="7"/>
  <c r="BI32" i="7"/>
  <c r="BI37" i="7"/>
  <c r="BP29" i="68"/>
  <c r="AP118" i="7"/>
  <c r="AP46" i="7"/>
  <c r="BT121" i="7"/>
  <c r="EI113" i="7"/>
  <c r="CA25" i="67"/>
  <c r="BA119" i="67"/>
  <c r="BH19" i="67"/>
  <c r="FU40" i="68"/>
  <c r="CL118" i="7"/>
  <c r="BH36" i="67"/>
  <c r="CL20" i="7"/>
  <c r="BT24" i="7"/>
  <c r="BI35" i="7"/>
  <c r="CA32" i="67"/>
  <c r="HJ40" i="7"/>
  <c r="CE118" i="7"/>
  <c r="CE29" i="7"/>
  <c r="CQ78" i="7"/>
  <c r="CQ79" i="7" s="1"/>
  <c r="CQ80" i="7" s="1"/>
  <c r="AS121" i="67"/>
  <c r="BC39" i="67"/>
  <c r="BW39" i="67"/>
  <c r="BW40" i="67"/>
  <c r="CR29" i="67"/>
  <c r="CR24" i="67"/>
  <c r="BC23" i="67"/>
  <c r="CR19" i="67"/>
  <c r="EG94" i="68"/>
  <c r="AK43" i="68"/>
  <c r="Q45" i="68"/>
  <c r="BI23" i="68"/>
  <c r="AS20" i="67"/>
  <c r="CR25" i="67"/>
  <c r="CE41" i="7"/>
  <c r="CE40" i="7"/>
  <c r="AS120" i="67"/>
  <c r="BC120" i="67"/>
  <c r="AU45" i="67"/>
  <c r="BW41" i="67"/>
  <c r="BW31" i="67"/>
  <c r="CR20" i="67"/>
  <c r="CR28" i="67"/>
  <c r="EG105" i="68"/>
  <c r="AD46" i="68"/>
  <c r="AK46" i="68"/>
  <c r="Q43" i="68"/>
  <c r="BI41" i="68"/>
  <c r="BI25" i="68"/>
  <c r="BI29" i="68"/>
  <c r="BI19" i="68"/>
  <c r="BD19" i="68" s="1"/>
  <c r="BW23" i="67"/>
  <c r="EG29" i="7"/>
  <c r="CK24" i="7"/>
  <c r="CE34" i="7"/>
  <c r="CE19" i="7"/>
  <c r="BK78" i="7"/>
  <c r="BK79" i="7" s="1"/>
  <c r="BK80" i="7" s="1"/>
  <c r="BK81" i="7" s="1"/>
  <c r="BW119" i="67"/>
  <c r="CR118" i="67"/>
  <c r="AS119" i="67"/>
  <c r="BC119" i="67"/>
  <c r="BW37" i="67"/>
  <c r="CR120" i="67"/>
  <c r="CR38" i="67"/>
  <c r="CR40" i="67"/>
  <c r="CR33" i="67"/>
  <c r="AS21" i="67"/>
  <c r="BC24" i="67"/>
  <c r="CR26" i="67"/>
  <c r="Q42" i="68"/>
  <c r="Q44" i="68"/>
  <c r="AA45" i="68"/>
  <c r="HD40" i="68"/>
  <c r="AI40" i="7"/>
  <c r="AI39" i="7"/>
  <c r="BI33" i="68"/>
  <c r="BI24" i="68"/>
  <c r="BQ121" i="7"/>
  <c r="AI121" i="7"/>
  <c r="CE23" i="7"/>
  <c r="CE35" i="7"/>
  <c r="AS118" i="67"/>
  <c r="BC118" i="67"/>
  <c r="W45" i="67"/>
  <c r="Z43" i="67"/>
  <c r="CR119" i="67"/>
  <c r="CR41" i="67"/>
  <c r="BW33" i="67"/>
  <c r="BW24" i="67"/>
  <c r="BW35" i="67"/>
  <c r="AS22" i="67"/>
  <c r="EI34" i="7"/>
  <c r="HG122" i="68"/>
  <c r="AD45" i="68"/>
  <c r="AD43" i="68"/>
  <c r="W43" i="68"/>
  <c r="BB41" i="68"/>
  <c r="AY41" i="68"/>
  <c r="BI31" i="68"/>
  <c r="BD31" i="68" s="1"/>
  <c r="CR30" i="67"/>
  <c r="AI22" i="7"/>
  <c r="BI26" i="68"/>
  <c r="BQ19" i="7"/>
  <c r="CE20" i="7"/>
  <c r="AS117" i="67"/>
  <c r="O117" i="67" s="1"/>
  <c r="BQ42" i="67" s="1"/>
  <c r="BC117" i="67"/>
  <c r="Z46" i="67"/>
  <c r="AA46" i="68"/>
  <c r="BI121" i="68"/>
  <c r="BD121" i="68" s="1"/>
  <c r="BI35" i="68"/>
  <c r="EI93" i="7"/>
  <c r="FK40" i="7"/>
  <c r="CX146" i="7" s="1"/>
  <c r="CR22" i="67"/>
  <c r="AI19" i="7"/>
  <c r="BG42" i="68"/>
  <c r="BI39" i="68"/>
  <c r="BI22" i="68"/>
  <c r="BQ32" i="7"/>
  <c r="CE28" i="7"/>
  <c r="EI19" i="7"/>
  <c r="BG78" i="7"/>
  <c r="BG79" i="7" s="1"/>
  <c r="BC121" i="67"/>
  <c r="Z45" i="67"/>
  <c r="BW22" i="67"/>
  <c r="BI117" i="68"/>
  <c r="AV42" i="68"/>
  <c r="AW42" i="68"/>
  <c r="T41" i="68"/>
  <c r="BI120" i="68"/>
  <c r="AA41" i="68"/>
  <c r="EI25" i="7"/>
  <c r="EI115" i="7"/>
  <c r="CR23" i="67"/>
  <c r="AI117" i="7"/>
  <c r="CN78" i="7"/>
  <c r="CN79" i="7" s="1"/>
  <c r="CN80" i="7" s="1"/>
  <c r="CN81" i="7" s="1"/>
  <c r="BI37" i="68"/>
  <c r="AO46" i="7"/>
  <c r="GP40" i="7"/>
  <c r="HP40" i="7"/>
  <c r="BW120" i="67"/>
  <c r="CR117" i="67"/>
  <c r="AS39" i="67"/>
  <c r="BC42" i="67"/>
  <c r="Z40" i="67"/>
  <c r="AS23" i="67"/>
  <c r="BI119" i="68"/>
  <c r="BD119" i="68" s="1"/>
  <c r="HH122" i="68"/>
  <c r="CE42" i="68"/>
  <c r="BI118" i="68"/>
  <c r="BI30" i="68"/>
  <c r="BW21" i="67"/>
  <c r="CR36" i="67"/>
  <c r="AS19" i="67"/>
  <c r="CR31" i="67"/>
  <c r="AI21" i="7"/>
  <c r="BT33" i="68"/>
  <c r="BT26" i="68"/>
  <c r="CG22" i="68"/>
  <c r="CG78" i="68" s="1"/>
  <c r="BQ30" i="7"/>
  <c r="CE39" i="7"/>
  <c r="CE21" i="7"/>
  <c r="CE33" i="7"/>
  <c r="CR121" i="67"/>
  <c r="DK46" i="67"/>
  <c r="DK128" i="67" s="1"/>
  <c r="Z41" i="67"/>
  <c r="EF46" i="67"/>
  <c r="EF128" i="67" s="1"/>
  <c r="BC38" i="67"/>
  <c r="CR35" i="67"/>
  <c r="BC22" i="67"/>
  <c r="BW20" i="67"/>
  <c r="BW26" i="67"/>
  <c r="BI40" i="68"/>
  <c r="AI120" i="7"/>
  <c r="EI91" i="7"/>
  <c r="AE25" i="7"/>
  <c r="AE26" i="7" s="1"/>
  <c r="AE27" i="7" s="1"/>
  <c r="AI23" i="7"/>
  <c r="BI28" i="68"/>
  <c r="BD28" i="68" s="1"/>
  <c r="BI32" i="68"/>
  <c r="BD32" i="68" s="1"/>
  <c r="BW78" i="7"/>
  <c r="BW79" i="7" s="1"/>
  <c r="BJ45" i="7"/>
  <c r="BJ46" i="7" s="1"/>
  <c r="CE25" i="7"/>
  <c r="CE119" i="7"/>
  <c r="BW118" i="67"/>
  <c r="BW29" i="67"/>
  <c r="AS38" i="67"/>
  <c r="BC19" i="67"/>
  <c r="EG109" i="7"/>
  <c r="BC21" i="67"/>
  <c r="BW19" i="67"/>
  <c r="Q46" i="68"/>
  <c r="W45" i="68"/>
  <c r="BW30" i="67"/>
  <c r="AI24" i="7"/>
  <c r="EG81" i="68"/>
  <c r="BV78" i="7"/>
  <c r="BV79" i="7" s="1"/>
  <c r="BV80" i="7" s="1"/>
  <c r="CK20" i="7"/>
  <c r="CK39" i="7"/>
  <c r="CE121" i="7"/>
  <c r="AO38" i="7"/>
  <c r="BO20" i="7"/>
  <c r="BB38" i="7"/>
  <c r="CE27" i="7"/>
  <c r="CE30" i="7"/>
  <c r="CR39" i="67"/>
  <c r="Z44" i="67"/>
  <c r="BW117" i="67"/>
  <c r="AU44" i="68"/>
  <c r="AW44" i="68"/>
  <c r="AC45" i="68"/>
  <c r="AI42" i="68"/>
  <c r="BI27" i="68"/>
  <c r="CR21" i="67"/>
  <c r="BW32" i="67"/>
  <c r="BN42" i="7"/>
  <c r="BN43" i="7" s="1"/>
  <c r="BF78" i="7"/>
  <c r="BF79" i="7" s="1"/>
  <c r="BF80" i="7" s="1"/>
  <c r="AI38" i="7"/>
  <c r="CW46" i="68"/>
  <c r="CW128" i="68" s="1"/>
  <c r="BW25" i="67"/>
  <c r="CE26" i="7"/>
  <c r="BQ20" i="7"/>
  <c r="BQ26" i="7"/>
  <c r="CK22" i="7"/>
  <c r="S19" i="7"/>
  <c r="BB121" i="7"/>
  <c r="AY118" i="7"/>
  <c r="BO19" i="7"/>
  <c r="BB22" i="7"/>
  <c r="CE37" i="7"/>
  <c r="BW38" i="67"/>
  <c r="BW28" i="67"/>
  <c r="AU46" i="68"/>
  <c r="AW46" i="68"/>
  <c r="AC43" i="68"/>
  <c r="BI38" i="68"/>
  <c r="BW27" i="67"/>
  <c r="BC25" i="7"/>
  <c r="BC26" i="7" s="1"/>
  <c r="W25" i="7"/>
  <c r="W26" i="7" s="1"/>
  <c r="BI21" i="68"/>
  <c r="BD21" i="68" s="1"/>
  <c r="AL41" i="7"/>
  <c r="CQ23" i="67"/>
  <c r="EG116" i="7"/>
  <c r="EI105" i="7"/>
  <c r="AN44" i="67"/>
  <c r="CR117" i="7"/>
  <c r="CR32" i="7"/>
  <c r="CK38" i="7"/>
  <c r="CK27" i="7"/>
  <c r="S21" i="7"/>
  <c r="GN40" i="7"/>
  <c r="GW40" i="7"/>
  <c r="GO40" i="7"/>
  <c r="AO21" i="7"/>
  <c r="AO118" i="7"/>
  <c r="Y38" i="7"/>
  <c r="AL21" i="7"/>
  <c r="BP117" i="67"/>
  <c r="T41" i="67"/>
  <c r="BO41" i="67"/>
  <c r="BP30" i="67"/>
  <c r="O23" i="67"/>
  <c r="AD21" i="67"/>
  <c r="BP20" i="67"/>
  <c r="FS40" i="68"/>
  <c r="EG113" i="68"/>
  <c r="EG88" i="68"/>
  <c r="X44" i="68"/>
  <c r="AW41" i="68"/>
  <c r="EG32" i="68"/>
  <c r="ES40" i="68"/>
  <c r="DM138" i="68" s="1"/>
  <c r="GI40" i="7"/>
  <c r="AO44" i="7"/>
  <c r="Y40" i="7"/>
  <c r="AL24" i="7"/>
  <c r="EG116" i="67"/>
  <c r="AD119" i="67"/>
  <c r="BP34" i="67"/>
  <c r="HP122" i="68"/>
  <c r="BS42" i="68"/>
  <c r="BS43" i="68" s="1"/>
  <c r="BA41" i="68"/>
  <c r="AK41" i="68"/>
  <c r="EG35" i="68"/>
  <c r="EI37" i="68"/>
  <c r="EI22" i="68"/>
  <c r="EI26" i="68"/>
  <c r="AL119" i="7"/>
  <c r="CE37" i="67"/>
  <c r="CE34" i="67"/>
  <c r="CE21" i="67"/>
  <c r="CQ36" i="67"/>
  <c r="CI28" i="67"/>
  <c r="HE40" i="68"/>
  <c r="CR40" i="7"/>
  <c r="CR36" i="7"/>
  <c r="CK117" i="7"/>
  <c r="CK118" i="7"/>
  <c r="BF81" i="7"/>
  <c r="BF82" i="7" s="1"/>
  <c r="GD40" i="7"/>
  <c r="GC40" i="7"/>
  <c r="GE40" i="7"/>
  <c r="AO20" i="7"/>
  <c r="Y46" i="7"/>
  <c r="BB40" i="7"/>
  <c r="AI46" i="7"/>
  <c r="Y19" i="7"/>
  <c r="AL19" i="7"/>
  <c r="FE40" i="67"/>
  <c r="FS40" i="67"/>
  <c r="EG110" i="67"/>
  <c r="EI85" i="67"/>
  <c r="AQ42" i="67"/>
  <c r="AM44" i="67"/>
  <c r="AD41" i="67"/>
  <c r="AD118" i="67"/>
  <c r="AD19" i="67"/>
  <c r="FI40" i="68"/>
  <c r="AI46" i="68"/>
  <c r="BD30" i="68"/>
  <c r="EI31" i="68"/>
  <c r="FF40" i="7"/>
  <c r="CV146" i="7" s="1"/>
  <c r="AL40" i="7"/>
  <c r="CR27" i="7"/>
  <c r="CK25" i="7"/>
  <c r="AO24" i="7"/>
  <c r="Y42" i="7"/>
  <c r="AL42" i="7"/>
  <c r="GM40" i="7"/>
  <c r="AM46" i="67"/>
  <c r="AD117" i="67"/>
  <c r="EI97" i="68"/>
  <c r="BA45" i="68"/>
  <c r="AI45" i="68"/>
  <c r="AL120" i="7"/>
  <c r="BP24" i="67"/>
  <c r="BO20" i="67"/>
  <c r="BC40" i="7"/>
  <c r="BC44" i="7"/>
  <c r="Y45" i="7"/>
  <c r="BP26" i="67"/>
  <c r="S22" i="7"/>
  <c r="CR37" i="7"/>
  <c r="CK35" i="7"/>
  <c r="FZ40" i="7"/>
  <c r="CR120" i="7"/>
  <c r="CF21" i="7"/>
  <c r="CK23" i="7"/>
  <c r="CK120" i="7"/>
  <c r="AA24" i="7"/>
  <c r="GR40" i="7"/>
  <c r="FY40" i="7"/>
  <c r="AO41" i="7"/>
  <c r="BO21" i="7"/>
  <c r="Y21" i="7"/>
  <c r="AL117" i="7"/>
  <c r="CN42" i="7" s="1"/>
  <c r="BP121" i="67"/>
  <c r="EG113" i="67"/>
  <c r="DD46" i="67"/>
  <c r="DD128" i="67" s="1"/>
  <c r="AQ44" i="67"/>
  <c r="AM45" i="67"/>
  <c r="AD121" i="67"/>
  <c r="BO38" i="67"/>
  <c r="BP29" i="67"/>
  <c r="BP21" i="67"/>
  <c r="BO28" i="67"/>
  <c r="EI95" i="68"/>
  <c r="BA43" i="68"/>
  <c r="Q41" i="68"/>
  <c r="GS40" i="68"/>
  <c r="BO32" i="67"/>
  <c r="AL23" i="7"/>
  <c r="EI87" i="68"/>
  <c r="CR35" i="7"/>
  <c r="CK40" i="7"/>
  <c r="CK41" i="7"/>
  <c r="AC25" i="7"/>
  <c r="GV40" i="7"/>
  <c r="AO120" i="7"/>
  <c r="Y44" i="7"/>
  <c r="AL20" i="7"/>
  <c r="GT40" i="7"/>
  <c r="BO117" i="67"/>
  <c r="AQ46" i="67"/>
  <c r="BO39" i="67"/>
  <c r="AD120" i="67"/>
  <c r="BO120" i="67"/>
  <c r="BP33" i="67"/>
  <c r="BK42" i="7"/>
  <c r="BK43" i="7" s="1"/>
  <c r="BK44" i="7" s="1"/>
  <c r="HN122" i="68"/>
  <c r="EI115" i="68"/>
  <c r="EI110" i="68"/>
  <c r="EI112" i="68"/>
  <c r="EG100" i="68"/>
  <c r="EG104" i="68"/>
  <c r="EG96" i="68"/>
  <c r="BA44" i="68"/>
  <c r="AQ41" i="68"/>
  <c r="AQ46" i="68"/>
  <c r="AL38" i="7"/>
  <c r="CA21" i="67"/>
  <c r="BO119" i="67"/>
  <c r="BO40" i="67"/>
  <c r="BO24" i="67"/>
  <c r="BP22" i="67"/>
  <c r="BO22" i="67"/>
  <c r="HO122" i="68"/>
  <c r="EG115" i="68"/>
  <c r="EI84" i="68"/>
  <c r="EG87" i="68"/>
  <c r="EI30" i="68"/>
  <c r="GH40" i="68"/>
  <c r="BO31" i="67"/>
  <c r="Y118" i="7"/>
  <c r="BO21" i="67"/>
  <c r="AL22" i="7"/>
  <c r="EI88" i="68"/>
  <c r="GS40" i="7"/>
  <c r="HP122" i="7"/>
  <c r="Y24" i="7"/>
  <c r="Y120" i="7"/>
  <c r="DC46" i="67"/>
  <c r="DC128" i="67" s="1"/>
  <c r="BO118" i="67"/>
  <c r="BP40" i="67"/>
  <c r="BP25" i="67"/>
  <c r="BP31" i="67"/>
  <c r="BO19" i="67"/>
  <c r="BP28" i="67"/>
  <c r="EG84" i="68"/>
  <c r="EG86" i="68"/>
  <c r="EI83" i="68"/>
  <c r="HJ40" i="68"/>
  <c r="FD40" i="68"/>
  <c r="DQ142" i="68" s="1"/>
  <c r="GW40" i="68"/>
  <c r="EG30" i="68"/>
  <c r="EI24" i="68"/>
  <c r="FB40" i="68"/>
  <c r="DM142" i="68" s="1"/>
  <c r="FQ40" i="7"/>
  <c r="BO37" i="67"/>
  <c r="BD37" i="67" s="1"/>
  <c r="AL39" i="7"/>
  <c r="AO117" i="7"/>
  <c r="CQ42" i="7" s="1"/>
  <c r="AO121" i="7"/>
  <c r="AL43" i="7"/>
  <c r="EF46" i="7"/>
  <c r="EF128" i="7" s="1"/>
  <c r="CF41" i="7"/>
  <c r="CK32" i="7"/>
  <c r="S20" i="7"/>
  <c r="HI40" i="7"/>
  <c r="BB117" i="7"/>
  <c r="AO23" i="7"/>
  <c r="BO33" i="7"/>
  <c r="Y20" i="7"/>
  <c r="Y119" i="7"/>
  <c r="AL46" i="7"/>
  <c r="T22" i="7"/>
  <c r="BO121" i="67"/>
  <c r="EI93" i="67"/>
  <c r="BP36" i="67"/>
  <c r="BO23" i="67"/>
  <c r="BO35" i="67"/>
  <c r="FH40" i="68"/>
  <c r="HM40" i="68"/>
  <c r="EI90" i="68"/>
  <c r="EI85" i="68"/>
  <c r="P44" i="68"/>
  <c r="BA42" i="68"/>
  <c r="AK44" i="68"/>
  <c r="GK40" i="68"/>
  <c r="EP40" i="68"/>
  <c r="DB138" i="68" s="1"/>
  <c r="BP37" i="67"/>
  <c r="BO36" i="67"/>
  <c r="AL118" i="7"/>
  <c r="BO29" i="67"/>
  <c r="FC40" i="68"/>
  <c r="DO142" i="68" s="1"/>
  <c r="AO40" i="7"/>
  <c r="Y41" i="7"/>
  <c r="AL45" i="7"/>
  <c r="S118" i="7"/>
  <c r="CR22" i="7"/>
  <c r="AO39" i="7"/>
  <c r="Y22" i="7"/>
  <c r="Y117" i="7"/>
  <c r="AL44" i="7"/>
  <c r="BP120" i="67"/>
  <c r="BO33" i="67"/>
  <c r="BO25" i="67"/>
  <c r="EG98" i="68"/>
  <c r="EG80" i="68"/>
  <c r="EI80" i="68"/>
  <c r="X46" i="68"/>
  <c r="HN40" i="68"/>
  <c r="EI35" i="68"/>
  <c r="EU40" i="68"/>
  <c r="CV142" i="68" s="1"/>
  <c r="ER40" i="68"/>
  <c r="DK138" i="68" s="1"/>
  <c r="BP35" i="67"/>
  <c r="BP27" i="67"/>
  <c r="EI78" i="68"/>
  <c r="CK37" i="7"/>
  <c r="S121" i="7"/>
  <c r="GU40" i="7"/>
  <c r="CR28" i="7"/>
  <c r="CR25" i="7"/>
  <c r="CK36" i="7"/>
  <c r="CK119" i="7"/>
  <c r="S120" i="7"/>
  <c r="HF40" i="7"/>
  <c r="BO121" i="7"/>
  <c r="BB41" i="7"/>
  <c r="AO42" i="7"/>
  <c r="Y43" i="7"/>
  <c r="BP119" i="67"/>
  <c r="BP39" i="67"/>
  <c r="BP23" i="67"/>
  <c r="BO30" i="67"/>
  <c r="BO34" i="67"/>
  <c r="BP19" i="67"/>
  <c r="DK146" i="68"/>
  <c r="FR40" i="68"/>
  <c r="EG102" i="68"/>
  <c r="X42" i="68"/>
  <c r="FN40" i="68"/>
  <c r="DD146" i="68" s="1"/>
  <c r="AK45" i="68"/>
  <c r="AG42" i="68"/>
  <c r="HP40" i="68"/>
  <c r="HO40" i="68"/>
  <c r="HB40" i="68"/>
  <c r="EQ40" i="68"/>
  <c r="DI138" i="68" s="1"/>
  <c r="CA36" i="67"/>
  <c r="CA33" i="67"/>
  <c r="CE43" i="68"/>
  <c r="BQ39" i="7"/>
  <c r="BQ119" i="7"/>
  <c r="CM25" i="7"/>
  <c r="CM30" i="7"/>
  <c r="CM29" i="7"/>
  <c r="HH122" i="67"/>
  <c r="EG94" i="67"/>
  <c r="EI83" i="67"/>
  <c r="BC46" i="67"/>
  <c r="EI118" i="68"/>
  <c r="EI93" i="68"/>
  <c r="R25" i="68"/>
  <c r="AB25" i="68"/>
  <c r="AI25" i="68"/>
  <c r="AI26" i="68" s="1"/>
  <c r="V43" i="68"/>
  <c r="V42" i="68"/>
  <c r="AO42" i="68"/>
  <c r="AO46" i="68"/>
  <c r="AR42" i="68"/>
  <c r="AR46" i="68"/>
  <c r="AR44" i="68"/>
  <c r="AR43" i="68"/>
  <c r="AL41" i="68"/>
  <c r="AF25" i="68"/>
  <c r="EI36" i="68"/>
  <c r="CR43" i="68"/>
  <c r="CR44" i="68" s="1"/>
  <c r="CR42" i="68"/>
  <c r="AX40" i="68"/>
  <c r="BW42" i="68"/>
  <c r="BW43" i="68" s="1"/>
  <c r="CJ42" i="68"/>
  <c r="CP42" i="68"/>
  <c r="EI34" i="68"/>
  <c r="BM78" i="68"/>
  <c r="BM79" i="68" s="1"/>
  <c r="BM80" i="68" s="1"/>
  <c r="FA40" i="68"/>
  <c r="DK142" i="68" s="1"/>
  <c r="EG23" i="68"/>
  <c r="EG21" i="68"/>
  <c r="EI28" i="68"/>
  <c r="GI40" i="68"/>
  <c r="EI115" i="67"/>
  <c r="EI117" i="67"/>
  <c r="EG115" i="67"/>
  <c r="EI109" i="67"/>
  <c r="BC45" i="67"/>
  <c r="EG31" i="67"/>
  <c r="EG32" i="67"/>
  <c r="EG29" i="67"/>
  <c r="EI82" i="68"/>
  <c r="EI81" i="68"/>
  <c r="O120" i="68"/>
  <c r="O38" i="68"/>
  <c r="P25" i="68"/>
  <c r="W25" i="68"/>
  <c r="W26" i="68" s="1"/>
  <c r="AH43" i="68"/>
  <c r="AH42" i="68"/>
  <c r="Z41" i="68"/>
  <c r="EI33" i="68"/>
  <c r="EI23" i="68"/>
  <c r="CQ42" i="68"/>
  <c r="EI32" i="68"/>
  <c r="AQ25" i="68"/>
  <c r="AQ26" i="68" s="1"/>
  <c r="BJ42" i="68"/>
  <c r="CI42" i="68"/>
  <c r="AR40" i="68"/>
  <c r="CC42" i="68"/>
  <c r="AX45" i="68"/>
  <c r="EO40" i="68"/>
  <c r="CZ138" i="68" s="1"/>
  <c r="BH78" i="68"/>
  <c r="CM78" i="68"/>
  <c r="BE78" i="68"/>
  <c r="BE79" i="68" s="1"/>
  <c r="BB25" i="68"/>
  <c r="BB26" i="68" s="1"/>
  <c r="EG80" i="67"/>
  <c r="EI24" i="67"/>
  <c r="HF122" i="68"/>
  <c r="EI98" i="68"/>
  <c r="EG97" i="68"/>
  <c r="EG90" i="68"/>
  <c r="EG92" i="68"/>
  <c r="HA40" i="68"/>
  <c r="AS25" i="68"/>
  <c r="AT43" i="68"/>
  <c r="AT42" i="68"/>
  <c r="R42" i="68"/>
  <c r="R44" i="68"/>
  <c r="AL45" i="68"/>
  <c r="AJ45" i="68"/>
  <c r="BD120" i="68"/>
  <c r="BC25" i="68"/>
  <c r="BV42" i="68"/>
  <c r="BO42" i="68"/>
  <c r="BO43" i="68" s="1"/>
  <c r="BP42" i="68"/>
  <c r="BP43" i="68" s="1"/>
  <c r="CO42" i="68"/>
  <c r="CO43" i="68" s="1"/>
  <c r="EI29" i="68"/>
  <c r="EI27" i="68"/>
  <c r="EG37" i="68"/>
  <c r="AH45" i="68"/>
  <c r="CK78" i="68"/>
  <c r="GB40" i="68"/>
  <c r="BB20" i="67"/>
  <c r="BB25" i="67" s="1"/>
  <c r="BB24" i="67"/>
  <c r="BB38" i="67"/>
  <c r="AO20" i="67"/>
  <c r="AO39" i="67"/>
  <c r="GR40" i="68"/>
  <c r="BD23" i="68"/>
  <c r="BQ117" i="7"/>
  <c r="BQ37" i="7"/>
  <c r="CM121" i="7"/>
  <c r="CM35" i="7"/>
  <c r="BP78" i="7"/>
  <c r="HA40" i="67"/>
  <c r="EI114" i="67"/>
  <c r="EI97" i="67"/>
  <c r="EI99" i="67"/>
  <c r="EG87" i="67"/>
  <c r="AU46" i="67"/>
  <c r="AQ45" i="67"/>
  <c r="FP40" i="67"/>
  <c r="EG24" i="67"/>
  <c r="EI109" i="68"/>
  <c r="AG25" i="68"/>
  <c r="W42" i="68"/>
  <c r="W41" i="68"/>
  <c r="AA43" i="68"/>
  <c r="AA42" i="68"/>
  <c r="AD42" i="68"/>
  <c r="AD44" i="68"/>
  <c r="V45" i="68"/>
  <c r="Y41" i="68"/>
  <c r="AD25" i="68"/>
  <c r="AD26" i="68" s="1"/>
  <c r="Z25" i="68"/>
  <c r="CH42" i="68"/>
  <c r="CH43" i="68" s="1"/>
  <c r="R40" i="68"/>
  <c r="CA42" i="68"/>
  <c r="CA43" i="68" s="1"/>
  <c r="CB42" i="68"/>
  <c r="CB43" i="68" s="1"/>
  <c r="BD35" i="68"/>
  <c r="R43" i="68"/>
  <c r="EI19" i="68"/>
  <c r="AP20" i="67"/>
  <c r="AP22" i="67"/>
  <c r="AP38" i="67"/>
  <c r="AC20" i="67"/>
  <c r="AC39" i="67"/>
  <c r="GF40" i="68"/>
  <c r="CN78" i="68"/>
  <c r="BQ36" i="7"/>
  <c r="BQ35" i="7"/>
  <c r="CM23" i="7"/>
  <c r="CM119" i="7"/>
  <c r="EI89" i="67"/>
  <c r="EI81" i="67"/>
  <c r="AI46" i="67"/>
  <c r="AX42" i="67"/>
  <c r="EG37" i="67"/>
  <c r="AM41" i="67"/>
  <c r="EI29" i="67"/>
  <c r="EI119" i="68"/>
  <c r="EI116" i="68"/>
  <c r="EG116" i="68"/>
  <c r="EG109" i="68"/>
  <c r="EI103" i="68"/>
  <c r="EI104" i="68"/>
  <c r="FE40" i="68"/>
  <c r="AL25" i="68"/>
  <c r="U25" i="68"/>
  <c r="U26" i="68" s="1"/>
  <c r="AM43" i="68"/>
  <c r="AM42" i="68"/>
  <c r="AP42" i="68"/>
  <c r="AP44" i="68"/>
  <c r="BD118" i="68"/>
  <c r="EG26" i="68"/>
  <c r="Y40" i="68"/>
  <c r="AD40" i="68"/>
  <c r="CM42" i="68"/>
  <c r="CM43" i="68" s="1"/>
  <c r="CN42" i="68"/>
  <c r="BV78" i="68"/>
  <c r="GM40" i="68"/>
  <c r="AD38" i="67"/>
  <c r="AD22" i="67"/>
  <c r="AD20" i="67"/>
  <c r="AD24" i="67"/>
  <c r="Q20" i="67"/>
  <c r="Q25" i="67" s="1"/>
  <c r="Q26" i="67" s="1"/>
  <c r="Q39" i="67"/>
  <c r="EZ40" i="68"/>
  <c r="DI142" i="68" s="1"/>
  <c r="CE78" i="68"/>
  <c r="GV40" i="68"/>
  <c r="CO78" i="68"/>
  <c r="BQ21" i="7"/>
  <c r="CM38" i="7"/>
  <c r="CM21" i="7"/>
  <c r="EI102" i="67"/>
  <c r="FH40" i="67"/>
  <c r="AM43" i="67"/>
  <c r="AI43" i="67"/>
  <c r="EI31" i="67"/>
  <c r="HC122" i="68"/>
  <c r="EG111" i="68"/>
  <c r="EG106" i="68"/>
  <c r="EI106" i="68"/>
  <c r="EG91" i="68"/>
  <c r="EG95" i="68"/>
  <c r="EI91" i="68"/>
  <c r="BA25" i="68"/>
  <c r="BD37" i="68"/>
  <c r="EI39" i="68"/>
  <c r="HI40" i="68"/>
  <c r="HH40" i="68"/>
  <c r="HF40" i="68"/>
  <c r="AU42" i="68"/>
  <c r="AU43" i="68"/>
  <c r="AU41" i="68"/>
  <c r="AY43" i="68"/>
  <c r="AY42" i="68"/>
  <c r="BB42" i="68"/>
  <c r="BB44" i="68"/>
  <c r="AI44" i="68"/>
  <c r="EI25" i="68"/>
  <c r="AK42" i="68"/>
  <c r="AP40" i="68"/>
  <c r="AA25" i="68"/>
  <c r="AA26" i="68" s="1"/>
  <c r="BD25" i="68"/>
  <c r="BJ78" i="68"/>
  <c r="GA40" i="68"/>
  <c r="R22" i="67"/>
  <c r="R24" i="67"/>
  <c r="R20" i="67"/>
  <c r="EN40" i="68"/>
  <c r="CX138" i="68" s="1"/>
  <c r="GJ40" i="68"/>
  <c r="DS156" i="68" s="1"/>
  <c r="GD40" i="68"/>
  <c r="BG43" i="68"/>
  <c r="BG44" i="68" s="1"/>
  <c r="BP78" i="68"/>
  <c r="BP79" i="68" s="1"/>
  <c r="GN40" i="68"/>
  <c r="BQ24" i="7"/>
  <c r="CM31" i="7"/>
  <c r="CM40" i="7"/>
  <c r="EG102" i="67"/>
  <c r="EI106" i="67"/>
  <c r="EI103" i="67"/>
  <c r="EI101" i="67"/>
  <c r="FT40" i="67"/>
  <c r="EG112" i="68"/>
  <c r="EI117" i="68"/>
  <c r="EI111" i="68"/>
  <c r="EI92" i="68"/>
  <c r="EG85" i="68"/>
  <c r="EI79" i="68"/>
  <c r="EI86" i="68"/>
  <c r="AO25" i="68"/>
  <c r="AO26" i="68" s="1"/>
  <c r="HL40" i="68"/>
  <c r="HK40" i="68"/>
  <c r="BD36" i="68"/>
  <c r="P43" i="68"/>
  <c r="P42" i="68"/>
  <c r="P45" i="68"/>
  <c r="S43" i="68"/>
  <c r="S42" i="68"/>
  <c r="S45" i="68"/>
  <c r="S44" i="68"/>
  <c r="EG79" i="68"/>
  <c r="X40" i="68"/>
  <c r="P40" i="68"/>
  <c r="AC40" i="68"/>
  <c r="BB40" i="68"/>
  <c r="AM25" i="68"/>
  <c r="V40" i="68"/>
  <c r="BL78" i="68"/>
  <c r="BL79" i="68" s="1"/>
  <c r="GX40" i="68"/>
  <c r="DJ163" i="68" s="1"/>
  <c r="BS78" i="68"/>
  <c r="BS79" i="68" s="1"/>
  <c r="EX40" i="68"/>
  <c r="DB142" i="68" s="1"/>
  <c r="GO40" i="68"/>
  <c r="EI112" i="67"/>
  <c r="EG82" i="67"/>
  <c r="AY44" i="67"/>
  <c r="EI21" i="67"/>
  <c r="BD117" i="68"/>
  <c r="EI99" i="68"/>
  <c r="EG99" i="68"/>
  <c r="EG83" i="68"/>
  <c r="EG78" i="68"/>
  <c r="EG82" i="68"/>
  <c r="AC25" i="68"/>
  <c r="AC26" i="68" s="1"/>
  <c r="GZ40" i="68"/>
  <c r="GY40" i="68"/>
  <c r="EI38" i="68"/>
  <c r="FX40" i="68"/>
  <c r="DQ146" i="68" s="1"/>
  <c r="HG40" i="68"/>
  <c r="FV40" i="68"/>
  <c r="DM146" i="68" s="1"/>
  <c r="AB43" i="68"/>
  <c r="AB42" i="68"/>
  <c r="AB45" i="68"/>
  <c r="AE43" i="68"/>
  <c r="AE42" i="68"/>
  <c r="AE45" i="68"/>
  <c r="AE44" i="68"/>
  <c r="EG29" i="68"/>
  <c r="AJ40" i="68"/>
  <c r="BI42" i="68"/>
  <c r="BI43" i="68" s="1"/>
  <c r="AB40" i="68"/>
  <c r="AO40" i="68"/>
  <c r="BN43" i="68"/>
  <c r="BN42" i="68"/>
  <c r="AY25" i="68"/>
  <c r="AH40" i="68"/>
  <c r="BD27" i="68"/>
  <c r="BD29" i="68"/>
  <c r="GL40" i="68"/>
  <c r="GC40" i="68"/>
  <c r="EV40" i="68"/>
  <c r="CX142" i="68" s="1"/>
  <c r="GY40" i="67"/>
  <c r="EG90" i="67"/>
  <c r="FU40" i="67"/>
  <c r="AY46" i="67"/>
  <c r="EI34" i="67"/>
  <c r="EG25" i="67"/>
  <c r="EI121" i="68"/>
  <c r="HL122" i="68"/>
  <c r="EI108" i="68"/>
  <c r="EG103" i="68"/>
  <c r="EI101" i="68"/>
  <c r="Q25" i="68"/>
  <c r="Q26" i="68" s="1"/>
  <c r="FM40" i="68"/>
  <c r="DB146" i="68" s="1"/>
  <c r="FL40" i="68"/>
  <c r="CZ146" i="68" s="1"/>
  <c r="FJ40" i="68"/>
  <c r="AN43" i="68"/>
  <c r="AN42" i="68"/>
  <c r="AN45" i="68"/>
  <c r="AQ43" i="68"/>
  <c r="AQ42" i="68"/>
  <c r="AQ45" i="68"/>
  <c r="AQ44" i="68"/>
  <c r="S46" i="68"/>
  <c r="AV41" i="68"/>
  <c r="BU42" i="68"/>
  <c r="BU43" i="68" s="1"/>
  <c r="AA40" i="68"/>
  <c r="AN40" i="68"/>
  <c r="BA40" i="68"/>
  <c r="BZ42" i="68"/>
  <c r="BZ43" i="68" s="1"/>
  <c r="AT40" i="68"/>
  <c r="EG28" i="68"/>
  <c r="FZ40" i="68"/>
  <c r="FY40" i="68"/>
  <c r="GQ40" i="68"/>
  <c r="CV163" i="68" s="1"/>
  <c r="CP78" i="68"/>
  <c r="CP79" i="68" s="1"/>
  <c r="EI21" i="68"/>
  <c r="CC78" i="68"/>
  <c r="EW40" i="68"/>
  <c r="CZ142" i="68" s="1"/>
  <c r="CN79" i="68"/>
  <c r="BQ120" i="7"/>
  <c r="CM37" i="7"/>
  <c r="CM19" i="7"/>
  <c r="CM20" i="7"/>
  <c r="GZ40" i="67"/>
  <c r="EI108" i="67"/>
  <c r="EG96" i="67"/>
  <c r="EG93" i="67"/>
  <c r="EI120" i="68"/>
  <c r="HD122" i="68"/>
  <c r="EI113" i="68"/>
  <c r="EG107" i="68"/>
  <c r="EI96" i="68"/>
  <c r="FP40" i="68"/>
  <c r="FO40" i="68"/>
  <c r="AW25" i="68"/>
  <c r="AV25" i="68"/>
  <c r="X45" i="68"/>
  <c r="AN41" i="68"/>
  <c r="FW40" i="68"/>
  <c r="DO146" i="68" s="1"/>
  <c r="AZ43" i="68"/>
  <c r="AZ42" i="68"/>
  <c r="AZ45" i="68"/>
  <c r="BC43" i="68"/>
  <c r="BC42" i="68"/>
  <c r="BC45" i="68"/>
  <c r="BC44" i="68"/>
  <c r="EG27" i="68"/>
  <c r="BH42" i="68"/>
  <c r="CG42" i="68"/>
  <c r="AM40" i="68"/>
  <c r="AZ40" i="68"/>
  <c r="BM42" i="68"/>
  <c r="BM43" i="68" s="1"/>
  <c r="BM44" i="68" s="1"/>
  <c r="CL42" i="68"/>
  <c r="BF42" i="68"/>
  <c r="BF43" i="68" s="1"/>
  <c r="BF44" i="68" s="1"/>
  <c r="EG36" i="68"/>
  <c r="BD34" i="68"/>
  <c r="O21" i="68"/>
  <c r="BN78" i="68"/>
  <c r="BN79" i="68" s="1"/>
  <c r="BU78" i="68"/>
  <c r="ET40" i="68"/>
  <c r="DO138" i="68" s="1"/>
  <c r="BG78" i="68"/>
  <c r="BG79" i="68" s="1"/>
  <c r="GE40" i="68"/>
  <c r="CD78" i="68"/>
  <c r="CD79" i="68" s="1"/>
  <c r="CM79" i="68"/>
  <c r="BQ25" i="7"/>
  <c r="BQ27" i="7"/>
  <c r="CM39" i="7"/>
  <c r="CM117" i="7"/>
  <c r="CM33" i="7"/>
  <c r="EG108" i="67"/>
  <c r="EI96" i="67"/>
  <c r="EI87" i="67"/>
  <c r="EI38" i="67"/>
  <c r="V46" i="67"/>
  <c r="AT43" i="67"/>
  <c r="HM122" i="68"/>
  <c r="EG114" i="68"/>
  <c r="EG110" i="68"/>
  <c r="EI105" i="68"/>
  <c r="BD41" i="68"/>
  <c r="BD39" i="68" s="1"/>
  <c r="AZ25" i="68"/>
  <c r="AK25" i="68"/>
  <c r="AJ25" i="68"/>
  <c r="AJ26" i="68" s="1"/>
  <c r="AB41" i="68"/>
  <c r="FK40" i="68"/>
  <c r="W44" i="68"/>
  <c r="AH25" i="68"/>
  <c r="AH26" i="68" s="1"/>
  <c r="AH27" i="68" s="1"/>
  <c r="T42" i="68"/>
  <c r="T46" i="68"/>
  <c r="T44" i="68"/>
  <c r="T43" i="68"/>
  <c r="CS128" i="68"/>
  <c r="G46" i="68"/>
  <c r="CS134" i="68" s="1"/>
  <c r="EG34" i="68"/>
  <c r="EG24" i="68"/>
  <c r="EG31" i="68"/>
  <c r="AX25" i="68"/>
  <c r="BT42" i="68"/>
  <c r="BT43" i="68" s="1"/>
  <c r="BT44" i="68" s="1"/>
  <c r="AY40" i="68"/>
  <c r="BL42" i="68"/>
  <c r="BY42" i="68"/>
  <c r="S40" i="68"/>
  <c r="BR42" i="68"/>
  <c r="BR43" i="68" s="1"/>
  <c r="BZ78" i="68"/>
  <c r="CR78" i="68"/>
  <c r="CR79" i="68" s="1"/>
  <c r="EY40" i="68"/>
  <c r="DD142" i="68" s="1"/>
  <c r="BR78" i="68"/>
  <c r="BR79" i="68" s="1"/>
  <c r="BY78" i="68"/>
  <c r="O20" i="68"/>
  <c r="BQ78" i="68"/>
  <c r="CA78" i="68"/>
  <c r="CA79" i="68" s="1"/>
  <c r="DE46" i="7"/>
  <c r="BQ22" i="7"/>
  <c r="EA46" i="7"/>
  <c r="EA128" i="7" s="1"/>
  <c r="CM27" i="7"/>
  <c r="V40" i="7"/>
  <c r="HD40" i="67"/>
  <c r="EG104" i="67"/>
  <c r="EI82" i="67"/>
  <c r="BC44" i="67"/>
  <c r="AI41" i="67"/>
  <c r="EG27" i="67"/>
  <c r="EG33" i="67"/>
  <c r="BD33" i="67"/>
  <c r="EI20" i="67"/>
  <c r="EG20" i="67"/>
  <c r="HE122" i="68"/>
  <c r="EI114" i="68"/>
  <c r="EI107" i="68"/>
  <c r="EI100" i="68"/>
  <c r="EG93" i="68"/>
  <c r="EG101" i="68"/>
  <c r="EI89" i="68"/>
  <c r="AN25" i="68"/>
  <c r="Y25" i="68"/>
  <c r="Y26" i="68"/>
  <c r="Y27" i="68" s="1"/>
  <c r="X25" i="68"/>
  <c r="X26" i="68" s="1"/>
  <c r="P41" i="68"/>
  <c r="W46" i="68"/>
  <c r="AF42" i="68"/>
  <c r="AF46" i="68"/>
  <c r="AF44" i="68"/>
  <c r="AF43" i="68"/>
  <c r="CS129" i="68"/>
  <c r="G72" i="68"/>
  <c r="CS152" i="68" s="1"/>
  <c r="AI40" i="68"/>
  <c r="CF42" i="68"/>
  <c r="BK42" i="68"/>
  <c r="BX42" i="68"/>
  <c r="CK42" i="68"/>
  <c r="CK43" i="68" s="1"/>
  <c r="CK44" i="68" s="1"/>
  <c r="CK45" i="68" s="1"/>
  <c r="AE40" i="68"/>
  <c r="T40" i="68"/>
  <c r="BE42" i="68"/>
  <c r="BE43" i="68" s="1"/>
  <c r="BD40" i="68"/>
  <c r="BD38" i="68" s="1"/>
  <c r="CD42" i="68"/>
  <c r="CL78" i="68"/>
  <c r="GG40" i="68"/>
  <c r="CF78" i="68"/>
  <c r="CF79" i="68"/>
  <c r="CQ78" i="68"/>
  <c r="EG20" i="68"/>
  <c r="EM40" i="68"/>
  <c r="CV138" i="68" s="1"/>
  <c r="BF78" i="68"/>
  <c r="BF79" i="68" s="1"/>
  <c r="BO78" i="68"/>
  <c r="GU40" i="68"/>
  <c r="DM156" i="68" s="1"/>
  <c r="CB78" i="68"/>
  <c r="EI20" i="68"/>
  <c r="Q43" i="7"/>
  <c r="BD20" i="68"/>
  <c r="BK78" i="68"/>
  <c r="BK79" i="68" s="1"/>
  <c r="Q46" i="7"/>
  <c r="Q44" i="7"/>
  <c r="CP19" i="7"/>
  <c r="CP25" i="7"/>
  <c r="AC45" i="7"/>
  <c r="AI45" i="7"/>
  <c r="AC42" i="7"/>
  <c r="Q42" i="7"/>
  <c r="Q41" i="7"/>
  <c r="EG25" i="68"/>
  <c r="AR117" i="7"/>
  <c r="AR23" i="7"/>
  <c r="AR21" i="7"/>
  <c r="AR22" i="7"/>
  <c r="AR24" i="7"/>
  <c r="AR19" i="7"/>
  <c r="AR39" i="7"/>
  <c r="AR38" i="7"/>
  <c r="AR20" i="7"/>
  <c r="AR44" i="7"/>
  <c r="AR40" i="7"/>
  <c r="EG33" i="68"/>
  <c r="GT40" i="68"/>
  <c r="AR25" i="68"/>
  <c r="AR26" i="68" s="1"/>
  <c r="GP40" i="68"/>
  <c r="AE41" i="7"/>
  <c r="AE40" i="7"/>
  <c r="AE42" i="7"/>
  <c r="AE46" i="7"/>
  <c r="AE44" i="7"/>
  <c r="AI43" i="7"/>
  <c r="AC40" i="7"/>
  <c r="Q40" i="7"/>
  <c r="AX44" i="7"/>
  <c r="AX41" i="7"/>
  <c r="AX40" i="7"/>
  <c r="AX46" i="7"/>
  <c r="AX42" i="7"/>
  <c r="P40" i="7"/>
  <c r="P42" i="7"/>
  <c r="P44" i="7"/>
  <c r="P41" i="7"/>
  <c r="P46" i="7"/>
  <c r="BF42" i="7"/>
  <c r="BF43" i="7" s="1"/>
  <c r="T25" i="68"/>
  <c r="T26" i="68" s="1"/>
  <c r="AR45" i="7"/>
  <c r="BC46" i="7"/>
  <c r="AU42" i="7"/>
  <c r="AU40" i="7"/>
  <c r="AU44" i="7"/>
  <c r="AU41" i="7"/>
  <c r="AU45" i="7"/>
  <c r="AI42" i="7"/>
  <c r="BD24" i="68"/>
  <c r="AH42" i="7"/>
  <c r="AH41" i="7"/>
  <c r="AH44" i="7"/>
  <c r="AH40" i="7"/>
  <c r="AH46" i="7"/>
  <c r="AP25" i="68"/>
  <c r="AZ41" i="7"/>
  <c r="AZ40" i="7"/>
  <c r="AZ44" i="7"/>
  <c r="AZ46" i="7"/>
  <c r="AZ42" i="7"/>
  <c r="EG22" i="68"/>
  <c r="AR43" i="7"/>
  <c r="BA42" i="7"/>
  <c r="BA40" i="7"/>
  <c r="BA46" i="7"/>
  <c r="AI44" i="7"/>
  <c r="AC41" i="7"/>
  <c r="BW78" i="68"/>
  <c r="CH78" i="68"/>
  <c r="CH79" i="68" s="1"/>
  <c r="FO40" i="7"/>
  <c r="DI146" i="7" s="1"/>
  <c r="AT46" i="7"/>
  <c r="AT42" i="7"/>
  <c r="AT41" i="7"/>
  <c r="AT44" i="7"/>
  <c r="AT40" i="7"/>
  <c r="AB46" i="7"/>
  <c r="AB44" i="7"/>
  <c r="AB42" i="7"/>
  <c r="AB41" i="7"/>
  <c r="AI41" i="7"/>
  <c r="CJ78" i="68"/>
  <c r="BX78" i="68"/>
  <c r="CP120" i="7"/>
  <c r="AR120" i="7"/>
  <c r="EI121" i="67"/>
  <c r="EG111" i="67"/>
  <c r="EG91" i="67"/>
  <c r="FI40" i="67"/>
  <c r="AW44" i="67"/>
  <c r="AW43" i="67"/>
  <c r="AW46" i="67"/>
  <c r="AW40" i="67"/>
  <c r="AW41" i="67"/>
  <c r="AW42" i="67"/>
  <c r="AW45" i="67"/>
  <c r="AI25" i="67"/>
  <c r="P43" i="67"/>
  <c r="P40" i="67"/>
  <c r="T43" i="67"/>
  <c r="T42" i="67"/>
  <c r="T45" i="67"/>
  <c r="T40" i="67"/>
  <c r="T46" i="67"/>
  <c r="X42" i="67"/>
  <c r="X44" i="67"/>
  <c r="X43" i="67"/>
  <c r="X45" i="67"/>
  <c r="X40" i="67"/>
  <c r="X41" i="67"/>
  <c r="GX40" i="67"/>
  <c r="DJ163" i="67" s="1"/>
  <c r="EG112" i="67"/>
  <c r="EG103" i="67"/>
  <c r="W25" i="67"/>
  <c r="AO41" i="67"/>
  <c r="AO40" i="67"/>
  <c r="AO45" i="67"/>
  <c r="AO46" i="67"/>
  <c r="AO44" i="67"/>
  <c r="AO43" i="67"/>
  <c r="AO42" i="67"/>
  <c r="AB41" i="67"/>
  <c r="AB42" i="67"/>
  <c r="AB40" i="67"/>
  <c r="AF43" i="67"/>
  <c r="AF42" i="67"/>
  <c r="AF45" i="67"/>
  <c r="AF40" i="67"/>
  <c r="AF41" i="67"/>
  <c r="AJ42" i="67"/>
  <c r="AJ44" i="67"/>
  <c r="AJ43" i="67"/>
  <c r="AJ45" i="67"/>
  <c r="AJ40" i="67"/>
  <c r="AJ41" i="67"/>
  <c r="EI35" i="67"/>
  <c r="AB43" i="67"/>
  <c r="Y42" i="67"/>
  <c r="Y45" i="67"/>
  <c r="Y44" i="67"/>
  <c r="Y46" i="67"/>
  <c r="Y43" i="67"/>
  <c r="Y40" i="67"/>
  <c r="AA41" i="67"/>
  <c r="HL40" i="67"/>
  <c r="CQ81" i="7"/>
  <c r="EI119" i="67"/>
  <c r="HE122" i="67"/>
  <c r="EG97" i="67"/>
  <c r="EI90" i="67"/>
  <c r="EG88" i="67"/>
  <c r="EI78" i="67"/>
  <c r="BA42" i="67"/>
  <c r="BA40" i="67"/>
  <c r="BA45" i="67"/>
  <c r="BA46" i="67"/>
  <c r="BA44" i="67"/>
  <c r="BA43" i="67"/>
  <c r="HF40" i="67"/>
  <c r="AN43" i="67"/>
  <c r="AN40" i="67"/>
  <c r="AR43" i="67"/>
  <c r="AR42" i="67"/>
  <c r="AR45" i="67"/>
  <c r="AR41" i="67"/>
  <c r="AR40" i="67"/>
  <c r="AR46" i="67"/>
  <c r="AV42" i="67"/>
  <c r="AV44" i="67"/>
  <c r="AV43" i="67"/>
  <c r="AV45" i="67"/>
  <c r="AV40" i="67"/>
  <c r="EI37" i="67"/>
  <c r="HJ40" i="67"/>
  <c r="HM122" i="67"/>
  <c r="EI111" i="67"/>
  <c r="EG107" i="67"/>
  <c r="EI104" i="67"/>
  <c r="EG86" i="67"/>
  <c r="EI94" i="67"/>
  <c r="HH40" i="67"/>
  <c r="AZ40" i="67"/>
  <c r="AZ46" i="67"/>
  <c r="AZ42" i="67"/>
  <c r="U40" i="67"/>
  <c r="U41" i="67"/>
  <c r="U44" i="67"/>
  <c r="U43" i="67"/>
  <c r="U42" i="67"/>
  <c r="U46" i="67"/>
  <c r="U45" i="67"/>
  <c r="Y41" i="67"/>
  <c r="GO40" i="67"/>
  <c r="GC40" i="67"/>
  <c r="DK146" i="7"/>
  <c r="EG114" i="67"/>
  <c r="EG85" i="67"/>
  <c r="AW25" i="67"/>
  <c r="AW26" i="67" s="1"/>
  <c r="AX44" i="67"/>
  <c r="AX40" i="67"/>
  <c r="AX41" i="67"/>
  <c r="AX45" i="67"/>
  <c r="AX46" i="67"/>
  <c r="FV40" i="67"/>
  <c r="DM146" i="67" s="1"/>
  <c r="R40" i="67"/>
  <c r="R41" i="67"/>
  <c r="R45" i="67"/>
  <c r="R46" i="67"/>
  <c r="AG40" i="67"/>
  <c r="AG41" i="67"/>
  <c r="AG44" i="67"/>
  <c r="AG43" i="67"/>
  <c r="AG42" i="67"/>
  <c r="AG46" i="67"/>
  <c r="AG45" i="67"/>
  <c r="EG35" i="67"/>
  <c r="AA43" i="67"/>
  <c r="AV46" i="67"/>
  <c r="BB43" i="67"/>
  <c r="S41" i="67"/>
  <c r="CD42" i="7"/>
  <c r="CD43" i="7" s="1"/>
  <c r="CD44" i="7" s="1"/>
  <c r="CD45" i="7" s="1"/>
  <c r="CD46" i="7" s="1"/>
  <c r="HF122" i="67"/>
  <c r="EI98" i="67"/>
  <c r="EG89" i="67"/>
  <c r="AK25" i="67"/>
  <c r="AK26" i="67" s="1"/>
  <c r="AN42" i="67"/>
  <c r="FX40" i="67"/>
  <c r="DQ146" i="67" s="1"/>
  <c r="FJ40" i="67"/>
  <c r="AD44" i="67"/>
  <c r="AD42" i="67"/>
  <c r="AD43" i="67"/>
  <c r="AD40" i="67"/>
  <c r="AD46" i="67"/>
  <c r="AS44" i="67"/>
  <c r="AS41" i="67"/>
  <c r="AS43" i="67"/>
  <c r="AS42" i="67"/>
  <c r="AS45" i="67"/>
  <c r="AS46" i="67"/>
  <c r="AS40" i="67"/>
  <c r="X46" i="67"/>
  <c r="HB40" i="67"/>
  <c r="GN40" i="67"/>
  <c r="EG78" i="7"/>
  <c r="CD78" i="7"/>
  <c r="HC122" i="67"/>
  <c r="EI100" i="67"/>
  <c r="EG101" i="67"/>
  <c r="EI92" i="67"/>
  <c r="EI86" i="67"/>
  <c r="CS128" i="67"/>
  <c r="FM40" i="67"/>
  <c r="DB146" i="67" s="1"/>
  <c r="Y25" i="67"/>
  <c r="Y26" i="67" s="1"/>
  <c r="FL40" i="67"/>
  <c r="CZ146" i="67" s="1"/>
  <c r="AT25" i="67"/>
  <c r="AP40" i="67"/>
  <c r="AP41" i="67"/>
  <c r="AP45" i="67"/>
  <c r="AP44" i="67"/>
  <c r="AP43" i="67"/>
  <c r="V44" i="67"/>
  <c r="V40" i="67"/>
  <c r="V41" i="67"/>
  <c r="V45" i="67"/>
  <c r="AK42" i="67"/>
  <c r="AK45" i="67"/>
  <c r="AK44" i="67"/>
  <c r="AK43" i="67"/>
  <c r="AK40" i="67"/>
  <c r="AK46" i="67"/>
  <c r="R42" i="67"/>
  <c r="AP46" i="67"/>
  <c r="HN40" i="67"/>
  <c r="GU40" i="67"/>
  <c r="GB40" i="67"/>
  <c r="GV40" i="67"/>
  <c r="EI103" i="7"/>
  <c r="EI99" i="7"/>
  <c r="EI116" i="67"/>
  <c r="HO122" i="67"/>
  <c r="HO40" i="67"/>
  <c r="EG106" i="67"/>
  <c r="EG100" i="67"/>
  <c r="EG92" i="67"/>
  <c r="EG79" i="67"/>
  <c r="EI84" i="67"/>
  <c r="FO40" i="67"/>
  <c r="AV25" i="67"/>
  <c r="HG40" i="67"/>
  <c r="AH25" i="67"/>
  <c r="BB42" i="67"/>
  <c r="BB40" i="67"/>
  <c r="BB41" i="67"/>
  <c r="BB45" i="67"/>
  <c r="BB46" i="67"/>
  <c r="AH46" i="67"/>
  <c r="AH43" i="67"/>
  <c r="AH42" i="67"/>
  <c r="AH45" i="67"/>
  <c r="AH40" i="67"/>
  <c r="AH41" i="67"/>
  <c r="HE40" i="67"/>
  <c r="AF46" i="67"/>
  <c r="AD45" i="67"/>
  <c r="HI40" i="67"/>
  <c r="GI40" i="67"/>
  <c r="FY40" i="67"/>
  <c r="FN40" i="67"/>
  <c r="DD146" i="67" s="1"/>
  <c r="EI120" i="67"/>
  <c r="HN122" i="67"/>
  <c r="HG122" i="67"/>
  <c r="EI110" i="67"/>
  <c r="EG109" i="67"/>
  <c r="EG99" i="67"/>
  <c r="G72" i="67"/>
  <c r="CS152" i="67" s="1"/>
  <c r="AN45" i="67"/>
  <c r="AJ25" i="67"/>
  <c r="V25" i="67"/>
  <c r="AZ41" i="67"/>
  <c r="AZ44" i="67"/>
  <c r="HM40" i="67"/>
  <c r="R43" i="67"/>
  <c r="GJ40" i="67"/>
  <c r="FC40" i="67"/>
  <c r="DO142" i="67" s="1"/>
  <c r="GK40" i="67"/>
  <c r="FD40" i="67"/>
  <c r="DQ142" i="67" s="1"/>
  <c r="EI107" i="67"/>
  <c r="EG105" i="67"/>
  <c r="EG84" i="67"/>
  <c r="EG81" i="67"/>
  <c r="FQ40" i="67"/>
  <c r="DK146" i="67" s="1"/>
  <c r="X25" i="67"/>
  <c r="FW40" i="67"/>
  <c r="DO146" i="67" s="1"/>
  <c r="AA45" i="67"/>
  <c r="AA44" i="67"/>
  <c r="AA42" i="67"/>
  <c r="AA40" i="67"/>
  <c r="AE45" i="67"/>
  <c r="AE40" i="67"/>
  <c r="AE41" i="67"/>
  <c r="W42" i="67"/>
  <c r="W44" i="67"/>
  <c r="W41" i="67"/>
  <c r="W40" i="67"/>
  <c r="W43" i="67"/>
  <c r="BA41" i="67"/>
  <c r="AE42" i="67"/>
  <c r="AZ45" i="67"/>
  <c r="AN41" i="67"/>
  <c r="R44" i="67"/>
  <c r="ER40" i="67"/>
  <c r="DK138" i="67" s="1"/>
  <c r="EQ40" i="67"/>
  <c r="DI138" i="67" s="1"/>
  <c r="GW40" i="67"/>
  <c r="FB40" i="67"/>
  <c r="DM142" i="67" s="1"/>
  <c r="EI118" i="67"/>
  <c r="FF40" i="67"/>
  <c r="HL122" i="67"/>
  <c r="HD122" i="67"/>
  <c r="EG98" i="67"/>
  <c r="EI88" i="67"/>
  <c r="EI80" i="67"/>
  <c r="EG83" i="67"/>
  <c r="EI91" i="67"/>
  <c r="FR40" i="67"/>
  <c r="P44" i="67"/>
  <c r="P41" i="67"/>
  <c r="FK40" i="67"/>
  <c r="AE43" i="67"/>
  <c r="HC40" i="67"/>
  <c r="AB44" i="67"/>
  <c r="AV41" i="67"/>
  <c r="HK40" i="67"/>
  <c r="FZ40" i="67"/>
  <c r="EI110" i="7"/>
  <c r="EI113" i="67"/>
  <c r="HP122" i="67"/>
  <c r="EG95" i="67"/>
  <c r="EI95" i="67"/>
  <c r="EI105" i="67"/>
  <c r="EI79" i="67"/>
  <c r="EG78" i="67"/>
  <c r="P46" i="67"/>
  <c r="AU25" i="67"/>
  <c r="AY45" i="67"/>
  <c r="AY40" i="67"/>
  <c r="AY43" i="67"/>
  <c r="AY41" i="67"/>
  <c r="BC43" i="67"/>
  <c r="BC40" i="67"/>
  <c r="BC41" i="67"/>
  <c r="AU42" i="67"/>
  <c r="AU44" i="67"/>
  <c r="AU43" i="67"/>
  <c r="AU40" i="67"/>
  <c r="AE44" i="67"/>
  <c r="AB46" i="67"/>
  <c r="AY25" i="67"/>
  <c r="V42" i="67"/>
  <c r="HP40" i="67"/>
  <c r="GT40" i="67"/>
  <c r="GL40" i="67"/>
  <c r="AE25" i="67"/>
  <c r="AE26" i="67" s="1"/>
  <c r="CK42" i="67"/>
  <c r="CK43" i="67" s="1"/>
  <c r="CK44" i="67" s="1"/>
  <c r="CK45" i="67" s="1"/>
  <c r="BN42" i="67"/>
  <c r="BN43" i="67" s="1"/>
  <c r="CF42" i="67"/>
  <c r="CF43" i="67" s="1"/>
  <c r="BV42" i="67"/>
  <c r="AC46" i="67"/>
  <c r="EI28" i="67"/>
  <c r="GS40" i="67"/>
  <c r="BU78" i="67"/>
  <c r="BZ42" i="67"/>
  <c r="BZ43" i="67" s="1"/>
  <c r="BE42" i="67"/>
  <c r="CR42" i="67"/>
  <c r="CR43" i="67" s="1"/>
  <c r="CH42" i="67"/>
  <c r="EG34" i="67"/>
  <c r="AC45" i="67"/>
  <c r="GG40" i="67"/>
  <c r="CB39" i="7"/>
  <c r="CB21" i="7"/>
  <c r="CB37" i="7"/>
  <c r="CB40" i="7"/>
  <c r="CB32" i="7"/>
  <c r="CB27" i="7"/>
  <c r="CB120" i="7"/>
  <c r="CB20" i="7"/>
  <c r="CB35" i="7"/>
  <c r="CB118" i="7"/>
  <c r="CB41" i="7"/>
  <c r="EG30" i="67"/>
  <c r="BI78" i="67"/>
  <c r="BI79" i="67" s="1"/>
  <c r="CL42" i="67"/>
  <c r="CL43" i="67" s="1"/>
  <c r="Q42" i="67"/>
  <c r="FA40" i="67"/>
  <c r="DK142" i="67" s="1"/>
  <c r="EV40" i="67"/>
  <c r="CX142" i="67" s="1"/>
  <c r="ES40" i="67"/>
  <c r="DM138" i="67" s="1"/>
  <c r="CJ42" i="67"/>
  <c r="CJ43" i="67" s="1"/>
  <c r="CC42" i="67"/>
  <c r="CC43" i="67" s="1"/>
  <c r="BG42" i="67"/>
  <c r="BG43" i="67" s="1"/>
  <c r="BG44" i="67" s="1"/>
  <c r="AM40" i="67"/>
  <c r="Q43" i="67"/>
  <c r="EO40" i="67"/>
  <c r="CZ138" i="67" s="1"/>
  <c r="GQ40" i="67"/>
  <c r="CV163" i="67" s="1"/>
  <c r="GP40" i="67"/>
  <c r="CH78" i="67"/>
  <c r="CQ78" i="67"/>
  <c r="CP78" i="67"/>
  <c r="CP79" i="67" s="1"/>
  <c r="CP80" i="67" s="1"/>
  <c r="AX25" i="67"/>
  <c r="AQ41" i="67"/>
  <c r="EI30" i="67"/>
  <c r="CO42" i="67"/>
  <c r="BS42" i="67"/>
  <c r="Q44" i="67"/>
  <c r="CM78" i="67"/>
  <c r="GE40" i="67"/>
  <c r="GD40" i="67"/>
  <c r="BV78" i="67"/>
  <c r="BL42" i="67"/>
  <c r="BL43" i="67" s="1"/>
  <c r="CE78" i="67"/>
  <c r="CD78" i="67"/>
  <c r="CC78" i="67"/>
  <c r="AL25" i="67"/>
  <c r="AL26" i="67" s="1"/>
  <c r="BP42" i="67"/>
  <c r="AG25" i="67"/>
  <c r="CE42" i="67"/>
  <c r="BI42" i="67"/>
  <c r="BI43" i="67" s="1"/>
  <c r="BK42" i="67"/>
  <c r="Q46" i="67"/>
  <c r="GH40" i="67"/>
  <c r="GR40" i="67"/>
  <c r="EY40" i="67"/>
  <c r="DD142" i="67" s="1"/>
  <c r="EX40" i="67"/>
  <c r="DB142" i="67" s="1"/>
  <c r="BJ78" i="67"/>
  <c r="BJ79" i="67" s="1"/>
  <c r="EI23" i="67"/>
  <c r="BS78" i="67"/>
  <c r="BR78" i="67"/>
  <c r="BR79" i="67" s="1"/>
  <c r="EI25" i="67"/>
  <c r="AT45" i="67"/>
  <c r="AC41" i="67"/>
  <c r="AT41" i="67"/>
  <c r="CN42" i="67"/>
  <c r="CQ42" i="67"/>
  <c r="BU42" i="67"/>
  <c r="BW42" i="67"/>
  <c r="Q45" i="67"/>
  <c r="EP40" i="67"/>
  <c r="DB138" i="67" s="1"/>
  <c r="GF40" i="67"/>
  <c r="CO30" i="7"/>
  <c r="CO21" i="7"/>
  <c r="CO37" i="7"/>
  <c r="CO41" i="7"/>
  <c r="CO33" i="7"/>
  <c r="CO31" i="7"/>
  <c r="CO38" i="7"/>
  <c r="CO39" i="7"/>
  <c r="CO23" i="7"/>
  <c r="CO29" i="7"/>
  <c r="EC46" i="7"/>
  <c r="EC128" i="7" s="1"/>
  <c r="CO121" i="7"/>
  <c r="CO24" i="7"/>
  <c r="CO34" i="7"/>
  <c r="CO40" i="7"/>
  <c r="CO20" i="7"/>
  <c r="CO119" i="7"/>
  <c r="CO32" i="7"/>
  <c r="CO22" i="7"/>
  <c r="CO35" i="7"/>
  <c r="CO27" i="7"/>
  <c r="CO19" i="7"/>
  <c r="CO118" i="7"/>
  <c r="CO25" i="7"/>
  <c r="EM40" i="67"/>
  <c r="CV138" i="67" s="1"/>
  <c r="EG19" i="67"/>
  <c r="CJ78" i="67"/>
  <c r="ET40" i="67"/>
  <c r="DO138" i="67" s="1"/>
  <c r="BG78" i="67"/>
  <c r="BG79" i="67" s="1"/>
  <c r="BG80" i="67" s="1"/>
  <c r="BF78" i="67"/>
  <c r="AT42" i="67"/>
  <c r="AA25" i="67"/>
  <c r="EI32" i="67"/>
  <c r="BD32" i="67"/>
  <c r="EI27" i="67"/>
  <c r="BD25" i="67"/>
  <c r="CB42" i="67"/>
  <c r="CG42" i="67"/>
  <c r="CG43" i="67" s="1"/>
  <c r="CI42" i="67"/>
  <c r="CI43" i="67" s="1"/>
  <c r="BY42" i="67"/>
  <c r="BY43" i="67" s="1"/>
  <c r="CB78" i="67"/>
  <c r="CB79" i="67" s="1"/>
  <c r="EZ40" i="67"/>
  <c r="DI142" i="67" s="1"/>
  <c r="CA120" i="7"/>
  <c r="CA37" i="7"/>
  <c r="CA25" i="7"/>
  <c r="CA34" i="7"/>
  <c r="CA41" i="7"/>
  <c r="CA42" i="7" s="1"/>
  <c r="CA33" i="7"/>
  <c r="CA29" i="7"/>
  <c r="CA118" i="7"/>
  <c r="CA36" i="7"/>
  <c r="CA30" i="7"/>
  <c r="CA32" i="7"/>
  <c r="CK78" i="67"/>
  <c r="CK79" i="67" s="1"/>
  <c r="BX78" i="67"/>
  <c r="EG28" i="67"/>
  <c r="EI39" i="67"/>
  <c r="BM42" i="67"/>
  <c r="BM43" i="67" s="1"/>
  <c r="T25" i="67"/>
  <c r="T26" i="67" s="1"/>
  <c r="BF42" i="67"/>
  <c r="BF43" i="67" s="1"/>
  <c r="EN40" i="67"/>
  <c r="CX138" i="67" s="1"/>
  <c r="EG22" i="67"/>
  <c r="BY78" i="67"/>
  <c r="BY79" i="67" s="1"/>
  <c r="BL78" i="67"/>
  <c r="EW40" i="67"/>
  <c r="CZ142" i="67" s="1"/>
  <c r="GM40" i="67"/>
  <c r="AP117" i="7"/>
  <c r="CR42" i="7" s="1"/>
  <c r="AP20" i="7"/>
  <c r="AP19" i="7"/>
  <c r="AP119" i="7"/>
  <c r="AP39" i="7"/>
  <c r="AP22" i="7"/>
  <c r="AP45" i="7"/>
  <c r="AP43" i="7"/>
  <c r="AP38" i="7"/>
  <c r="AT46" i="67"/>
  <c r="AT44" i="67"/>
  <c r="EG26" i="67"/>
  <c r="P25" i="67"/>
  <c r="P26" i="67" s="1"/>
  <c r="CM42" i="67"/>
  <c r="BR42" i="67"/>
  <c r="BR43" i="67" s="1"/>
  <c r="BR44" i="67" s="1"/>
  <c r="AC42" i="67"/>
  <c r="EI36" i="67"/>
  <c r="EG23" i="67"/>
  <c r="CL78" i="67"/>
  <c r="CL79" i="67" s="1"/>
  <c r="BM78" i="67"/>
  <c r="BM79" i="67" s="1"/>
  <c r="EG21" i="67"/>
  <c r="CI78" i="67"/>
  <c r="GA40" i="67"/>
  <c r="EI19" i="67"/>
  <c r="BT78" i="67"/>
  <c r="BT79" i="67" s="1"/>
  <c r="BQ78" i="67"/>
  <c r="AB25" i="67"/>
  <c r="AB26" i="67" s="1"/>
  <c r="BX42" i="67"/>
  <c r="BX43" i="67" s="1"/>
  <c r="AR25" i="67"/>
  <c r="AR26" i="67" s="1"/>
  <c r="CD42" i="67"/>
  <c r="CD43" i="67" s="1"/>
  <c r="CD44" i="67" s="1"/>
  <c r="AC43" i="67"/>
  <c r="BD34" i="67"/>
  <c r="EI33" i="67"/>
  <c r="EG36" i="67"/>
  <c r="BZ78" i="67"/>
  <c r="EU40" i="67"/>
  <c r="CV142" i="67" s="1"/>
  <c r="BL25" i="7"/>
  <c r="BL19" i="7"/>
  <c r="BL23" i="7"/>
  <c r="BL36" i="7"/>
  <c r="BL39" i="7"/>
  <c r="BL118" i="7"/>
  <c r="BL117" i="7"/>
  <c r="BL35" i="7"/>
  <c r="BL29" i="7"/>
  <c r="BL30" i="7"/>
  <c r="BL41" i="7"/>
  <c r="BL38" i="7"/>
  <c r="BL37" i="7"/>
  <c r="BL28" i="7"/>
  <c r="BL27" i="7"/>
  <c r="BL33" i="7"/>
  <c r="BL119" i="7"/>
  <c r="BL26" i="7"/>
  <c r="BL40" i="7"/>
  <c r="BL24" i="7"/>
  <c r="BL120" i="7"/>
  <c r="BL34" i="7"/>
  <c r="BL20" i="7"/>
  <c r="BL22" i="7"/>
  <c r="CZ46" i="7"/>
  <c r="CZ128" i="7" s="1"/>
  <c r="BL32" i="7"/>
  <c r="BL21" i="7"/>
  <c r="BL31" i="7"/>
  <c r="AI42" i="67"/>
  <c r="AI44" i="67"/>
  <c r="AN25" i="67"/>
  <c r="AN26" i="67" s="1"/>
  <c r="S25" i="67"/>
  <c r="CP42" i="67"/>
  <c r="BT42" i="67"/>
  <c r="BJ42" i="67"/>
  <c r="BJ43" i="67" s="1"/>
  <c r="AC25" i="67"/>
  <c r="AC26" i="67" s="1"/>
  <c r="AC27" i="67" s="1"/>
  <c r="AC44" i="67"/>
  <c r="EI26" i="67"/>
  <c r="BN78" i="67"/>
  <c r="EI22" i="67"/>
  <c r="CG78" i="67"/>
  <c r="CG79" i="67" s="1"/>
  <c r="CO78" i="67"/>
  <c r="BE78" i="67"/>
  <c r="BP79" i="7"/>
  <c r="BP80" i="7" s="1"/>
  <c r="BP81" i="7" s="1"/>
  <c r="BP82" i="7" s="1"/>
  <c r="CD79" i="7"/>
  <c r="CD80" i="7" s="1"/>
  <c r="CD81" i="7" s="1"/>
  <c r="W290" i="2"/>
  <c r="V242" i="2"/>
  <c r="EG32" i="7"/>
  <c r="EG105" i="7"/>
  <c r="EG79" i="7"/>
  <c r="V205" i="2"/>
  <c r="V208" i="2"/>
  <c r="EG113" i="7"/>
  <c r="V252" i="2"/>
  <c r="AO22" i="7"/>
  <c r="AO19" i="7"/>
  <c r="AO119" i="7"/>
  <c r="AO43" i="7"/>
  <c r="AO45" i="7"/>
  <c r="W377" i="2"/>
  <c r="W278" i="2"/>
  <c r="CK34" i="7"/>
  <c r="CK121" i="7"/>
  <c r="BQ23" i="7"/>
  <c r="S119" i="7"/>
  <c r="W129" i="2"/>
  <c r="V59" i="2"/>
  <c r="V130" i="2"/>
  <c r="T23" i="7"/>
  <c r="T43" i="7"/>
  <c r="T42" i="7"/>
  <c r="T120" i="7"/>
  <c r="T117" i="7"/>
  <c r="BV42" i="7" s="1"/>
  <c r="T19" i="7"/>
  <c r="T45" i="7"/>
  <c r="T118" i="7"/>
  <c r="T24" i="7"/>
  <c r="T44" i="7"/>
  <c r="T40" i="7"/>
  <c r="T39" i="7"/>
  <c r="T20" i="7"/>
  <c r="W253" i="2"/>
  <c r="W205" i="2"/>
  <c r="V151" i="2"/>
  <c r="W340" i="2"/>
  <c r="W264" i="2"/>
  <c r="V250" i="2"/>
  <c r="W250" i="2"/>
  <c r="FD40" i="7"/>
  <c r="DQ142" i="7" s="1"/>
  <c r="W176" i="2"/>
  <c r="W389" i="2"/>
  <c r="S117" i="7"/>
  <c r="V120" i="2"/>
  <c r="V204" i="2"/>
  <c r="V83" i="2"/>
  <c r="W211" i="2"/>
  <c r="V298" i="2"/>
  <c r="V389" i="2"/>
  <c r="W301" i="2"/>
  <c r="CH78" i="7"/>
  <c r="CH79" i="7" s="1"/>
  <c r="S39" i="7"/>
  <c r="W214" i="2"/>
  <c r="BH80" i="7"/>
  <c r="BH81" i="7" s="1"/>
  <c r="BH82" i="7" s="1"/>
  <c r="BH83" i="7" s="1"/>
  <c r="V156" i="2"/>
  <c r="V117" i="2"/>
  <c r="V364" i="2"/>
  <c r="CE117" i="7"/>
  <c r="CE22" i="7"/>
  <c r="DS46" i="7"/>
  <c r="DS128" i="7" s="1"/>
  <c r="CE32" i="7"/>
  <c r="CE38" i="7"/>
  <c r="CE31" i="7"/>
  <c r="W68" i="2"/>
  <c r="V384" i="2"/>
  <c r="V253" i="2"/>
  <c r="W202" i="2"/>
  <c r="V154" i="2"/>
  <c r="EG35" i="7"/>
  <c r="Z43" i="7"/>
  <c r="Z40" i="7"/>
  <c r="Z22" i="7"/>
  <c r="Z46" i="7"/>
  <c r="Z38" i="7"/>
  <c r="Z42" i="7"/>
  <c r="Z20" i="7"/>
  <c r="Z119" i="7"/>
  <c r="Z41" i="7"/>
  <c r="Z120" i="7"/>
  <c r="Z117" i="7"/>
  <c r="CB42" i="7" s="1"/>
  <c r="Z24" i="7"/>
  <c r="Z45" i="7"/>
  <c r="Z44" i="7"/>
  <c r="Z19" i="7"/>
  <c r="Z23" i="7"/>
  <c r="Z118" i="7"/>
  <c r="Z21" i="7"/>
  <c r="Z39" i="7"/>
  <c r="V301" i="2"/>
  <c r="V134" i="2"/>
  <c r="EI119" i="7"/>
  <c r="W332" i="2"/>
  <c r="V306" i="2"/>
  <c r="V263" i="2"/>
  <c r="V369" i="2"/>
  <c r="W144" i="2"/>
  <c r="AG39" i="7"/>
  <c r="AG22" i="7"/>
  <c r="AG118" i="7"/>
  <c r="AG20" i="7"/>
  <c r="AG23" i="7"/>
  <c r="AG120" i="7"/>
  <c r="AG24" i="7"/>
  <c r="AG38" i="7"/>
  <c r="AG119" i="7"/>
  <c r="AG43" i="7"/>
  <c r="AG117" i="7"/>
  <c r="CI42" i="7" s="1"/>
  <c r="AG45" i="7"/>
  <c r="AG40" i="7"/>
  <c r="AG19" i="7"/>
  <c r="AG21" i="7"/>
  <c r="AG41" i="7"/>
  <c r="AG42" i="7"/>
  <c r="AD42" i="7"/>
  <c r="AD21" i="7"/>
  <c r="AD38" i="7"/>
  <c r="AD44" i="7"/>
  <c r="AD120" i="7"/>
  <c r="AD22" i="7"/>
  <c r="AD23" i="7"/>
  <c r="AD24" i="7"/>
  <c r="AD119" i="7"/>
  <c r="AD39" i="7"/>
  <c r="AD20" i="7"/>
  <c r="AD117" i="7"/>
  <c r="AD19" i="7"/>
  <c r="AD118" i="7"/>
  <c r="AD46" i="7"/>
  <c r="AD43" i="7"/>
  <c r="AD45" i="7"/>
  <c r="AD41" i="7"/>
  <c r="V211" i="2"/>
  <c r="CK19" i="7"/>
  <c r="CK26" i="7"/>
  <c r="BQ40" i="7"/>
  <c r="AA22" i="7"/>
  <c r="S24" i="7"/>
  <c r="W296" i="2"/>
  <c r="W224" i="2"/>
  <c r="EG110" i="7"/>
  <c r="EG86" i="7"/>
  <c r="W242" i="2"/>
  <c r="V74" i="2"/>
  <c r="EI100" i="7"/>
  <c r="EG88" i="7"/>
  <c r="V340" i="2"/>
  <c r="V13" i="2"/>
  <c r="GX40" i="7"/>
  <c r="DJ163" i="7" s="1"/>
  <c r="W117" i="2"/>
  <c r="V377" i="2"/>
  <c r="W380" i="2"/>
  <c r="W154" i="2"/>
  <c r="W204" i="2"/>
  <c r="V332" i="2"/>
  <c r="W115" i="2"/>
  <c r="V112" i="2"/>
  <c r="EI32" i="7"/>
  <c r="W298" i="2"/>
  <c r="AV120" i="7"/>
  <c r="AV23" i="7"/>
  <c r="AV20" i="7"/>
  <c r="AV19" i="7"/>
  <c r="AV118" i="7"/>
  <c r="AV21" i="7"/>
  <c r="AV45" i="7"/>
  <c r="AV38" i="7"/>
  <c r="AV41" i="7"/>
  <c r="AV43" i="7"/>
  <c r="AV117" i="7"/>
  <c r="AV44" i="7"/>
  <c r="AV40" i="7"/>
  <c r="AV119" i="7"/>
  <c r="AV24" i="7"/>
  <c r="AV22" i="7"/>
  <c r="AV42" i="7"/>
  <c r="AV46" i="7"/>
  <c r="AV39" i="7"/>
  <c r="AK117" i="7"/>
  <c r="CM42" i="7" s="1"/>
  <c r="AK23" i="7"/>
  <c r="AK118" i="7"/>
  <c r="AK42" i="7"/>
  <c r="AK21" i="7"/>
  <c r="AK45" i="7"/>
  <c r="AK20" i="7"/>
  <c r="AK24" i="7"/>
  <c r="AK19" i="7"/>
  <c r="AK119" i="7"/>
  <c r="AK38" i="7"/>
  <c r="AK41" i="7"/>
  <c r="AK22" i="7"/>
  <c r="AK120" i="7"/>
  <c r="AK39" i="7"/>
  <c r="AK44" i="7"/>
  <c r="AK43" i="7"/>
  <c r="CR31" i="7"/>
  <c r="CR26" i="7"/>
  <c r="CF19" i="7"/>
  <c r="CF118" i="7"/>
  <c r="CF121" i="7"/>
  <c r="AA118" i="7"/>
  <c r="GG40" i="7"/>
  <c r="CJ28" i="7"/>
  <c r="CJ36" i="7"/>
  <c r="CJ24" i="7"/>
  <c r="CJ22" i="7"/>
  <c r="CJ30" i="7"/>
  <c r="CJ35" i="7"/>
  <c r="CJ34" i="7"/>
  <c r="CJ20" i="7"/>
  <c r="CJ23" i="7"/>
  <c r="CJ19" i="7"/>
  <c r="CJ117" i="7"/>
  <c r="CJ31" i="7"/>
  <c r="CJ29" i="7"/>
  <c r="CJ37" i="7"/>
  <c r="CJ27" i="7"/>
  <c r="CJ26" i="7"/>
  <c r="CJ39" i="7"/>
  <c r="CJ32" i="7"/>
  <c r="CJ21" i="7"/>
  <c r="DX46" i="7"/>
  <c r="DX128" i="7" s="1"/>
  <c r="CJ119" i="7"/>
  <c r="CJ121" i="7"/>
  <c r="CJ120" i="7"/>
  <c r="CJ25" i="7"/>
  <c r="CJ41" i="7"/>
  <c r="CJ33" i="7"/>
  <c r="CJ118" i="7"/>
  <c r="V145" i="2"/>
  <c r="V290" i="2"/>
  <c r="W316" i="2"/>
  <c r="V45" i="2"/>
  <c r="V370" i="2"/>
  <c r="V55" i="2"/>
  <c r="AN19" i="7"/>
  <c r="AN22" i="7"/>
  <c r="AN119" i="7"/>
  <c r="AN45" i="7"/>
  <c r="AN118" i="7"/>
  <c r="AN42" i="7"/>
  <c r="AN117" i="7"/>
  <c r="CP42" i="7" s="1"/>
  <c r="AN120" i="7"/>
  <c r="AN39" i="7"/>
  <c r="AN41" i="7"/>
  <c r="AN43" i="7"/>
  <c r="AN38" i="7"/>
  <c r="AN20" i="7"/>
  <c r="AN44" i="7"/>
  <c r="AN21" i="7"/>
  <c r="AN23" i="7"/>
  <c r="AN24" i="7"/>
  <c r="AN40" i="7"/>
  <c r="W55" i="2"/>
  <c r="CF32" i="7"/>
  <c r="AA121" i="7"/>
  <c r="CR19" i="7"/>
  <c r="CR34" i="7"/>
  <c r="DT46" i="7"/>
  <c r="DT128" i="7" s="1"/>
  <c r="CF35" i="7"/>
  <c r="BQ28" i="7"/>
  <c r="BQ33" i="7"/>
  <c r="BQ118" i="7"/>
  <c r="AA119" i="7"/>
  <c r="GQ40" i="7"/>
  <c r="CV163" i="7" s="1"/>
  <c r="V220" i="2"/>
  <c r="BB20" i="7"/>
  <c r="BB118" i="7"/>
  <c r="BB120" i="7"/>
  <c r="BB24" i="7"/>
  <c r="W370" i="2"/>
  <c r="V169" i="2"/>
  <c r="EG96" i="7"/>
  <c r="W382" i="2"/>
  <c r="GH40" i="7"/>
  <c r="CF31" i="7"/>
  <c r="CR39" i="7"/>
  <c r="CR24" i="7"/>
  <c r="CF38" i="7"/>
  <c r="CF36" i="7"/>
  <c r="BQ34" i="7"/>
  <c r="BQ29" i="7"/>
  <c r="BQ41" i="7"/>
  <c r="AA120" i="7"/>
  <c r="GL40" i="7"/>
  <c r="CG35" i="7"/>
  <c r="CG19" i="7"/>
  <c r="CG20" i="7"/>
  <c r="CG40" i="7"/>
  <c r="CG34" i="7"/>
  <c r="CG38" i="7"/>
  <c r="CG23" i="7"/>
  <c r="CG39" i="7"/>
  <c r="CG120" i="7"/>
  <c r="CG117" i="7"/>
  <c r="CG27" i="7"/>
  <c r="CG29" i="7"/>
  <c r="CG31" i="7"/>
  <c r="CG25" i="7"/>
  <c r="CG37" i="7"/>
  <c r="CG28" i="7"/>
  <c r="CG36" i="7"/>
  <c r="CG24" i="7"/>
  <c r="CG26" i="7"/>
  <c r="CG118" i="7"/>
  <c r="CG33" i="7"/>
  <c r="CG119" i="7"/>
  <c r="CG30" i="7"/>
  <c r="CG22" i="7"/>
  <c r="CG32" i="7"/>
  <c r="CG21" i="7"/>
  <c r="DU46" i="7"/>
  <c r="DU128" i="7" s="1"/>
  <c r="CG41" i="7"/>
  <c r="W320" i="2"/>
  <c r="V366" i="2"/>
  <c r="W13" i="2"/>
  <c r="V49" i="2"/>
  <c r="W49" i="2"/>
  <c r="AA19" i="7"/>
  <c r="BY35" i="7"/>
  <c r="BY39" i="7"/>
  <c r="BY118" i="7"/>
  <c r="BY24" i="7"/>
  <c r="BY32" i="7"/>
  <c r="BY21" i="7"/>
  <c r="BY34" i="7"/>
  <c r="BY117" i="7"/>
  <c r="BY38" i="7"/>
  <c r="BY25" i="7"/>
  <c r="BY119" i="7"/>
  <c r="BY36" i="7"/>
  <c r="BY30" i="7"/>
  <c r="BY31" i="7"/>
  <c r="BY27" i="7"/>
  <c r="BY22" i="7"/>
  <c r="BY23" i="7"/>
  <c r="BY26" i="7"/>
  <c r="BY29" i="7"/>
  <c r="BY20" i="7"/>
  <c r="BY28" i="7"/>
  <c r="BY37" i="7"/>
  <c r="BY41" i="7"/>
  <c r="BY40" i="7"/>
  <c r="BY33" i="7"/>
  <c r="DM46" i="7"/>
  <c r="DM128" i="7" s="1"/>
  <c r="BY19" i="7"/>
  <c r="BY120" i="7"/>
  <c r="V129" i="2"/>
  <c r="V320" i="2"/>
  <c r="BZ21" i="7"/>
  <c r="BZ35" i="7"/>
  <c r="BZ39" i="7"/>
  <c r="BZ32" i="7"/>
  <c r="BZ118" i="7"/>
  <c r="BZ33" i="7"/>
  <c r="BZ30" i="7"/>
  <c r="BZ26" i="7"/>
  <c r="BZ120" i="7"/>
  <c r="BZ19" i="7"/>
  <c r="BZ31" i="7"/>
  <c r="BZ22" i="7"/>
  <c r="BZ119" i="7"/>
  <c r="BZ41" i="7"/>
  <c r="BZ117" i="7"/>
  <c r="BZ37" i="7"/>
  <c r="BZ36" i="7"/>
  <c r="BZ24" i="7"/>
  <c r="BZ29" i="7"/>
  <c r="BZ25" i="7"/>
  <c r="BZ27" i="7"/>
  <c r="BZ40" i="7"/>
  <c r="BZ34" i="7"/>
  <c r="BZ28" i="7"/>
  <c r="DN46" i="7"/>
  <c r="DN128" i="7" s="1"/>
  <c r="BZ20" i="7"/>
  <c r="BZ23" i="7"/>
  <c r="BZ38" i="7"/>
  <c r="AS46" i="7"/>
  <c r="AS41" i="7"/>
  <c r="AS44" i="7"/>
  <c r="AS40" i="7"/>
  <c r="AS45" i="7"/>
  <c r="AS43" i="7"/>
  <c r="CF23" i="7"/>
  <c r="AN46" i="7"/>
  <c r="W152" i="2"/>
  <c r="W338" i="2"/>
  <c r="DI46" i="7"/>
  <c r="DI128" i="7" s="1"/>
  <c r="BU34" i="7"/>
  <c r="BU31" i="7"/>
  <c r="BU39" i="7"/>
  <c r="BU27" i="7"/>
  <c r="BU41" i="7"/>
  <c r="BU121" i="7"/>
  <c r="BU32" i="7"/>
  <c r="BU119" i="7"/>
  <c r="BU35" i="7"/>
  <c r="BU19" i="7"/>
  <c r="BU37" i="7"/>
  <c r="BU29" i="7"/>
  <c r="BU36" i="7"/>
  <c r="BU33" i="7"/>
  <c r="BU24" i="7"/>
  <c r="BU118" i="7"/>
  <c r="BU117" i="7"/>
  <c r="BU30" i="7"/>
  <c r="BU22" i="7"/>
  <c r="BU23" i="7"/>
  <c r="BU20" i="7"/>
  <c r="BU25" i="7"/>
  <c r="BU21" i="7"/>
  <c r="BU26" i="7"/>
  <c r="BU38" i="7"/>
  <c r="BU28" i="7"/>
  <c r="BU40" i="7"/>
  <c r="BU120" i="7"/>
  <c r="W45" i="2"/>
  <c r="EG103" i="7"/>
  <c r="W366" i="2"/>
  <c r="EI20" i="7"/>
  <c r="CF33" i="7"/>
  <c r="CF26" i="7"/>
  <c r="AA20" i="7"/>
  <c r="CF119" i="7"/>
  <c r="CF34" i="7"/>
  <c r="AA38" i="7"/>
  <c r="ES40" i="7"/>
  <c r="DM138" i="7" s="1"/>
  <c r="AK46" i="7"/>
  <c r="V152" i="2"/>
  <c r="BM20" i="7"/>
  <c r="BM40" i="7"/>
  <c r="BM119" i="7"/>
  <c r="BM21" i="7"/>
  <c r="DA46" i="7"/>
  <c r="DA128" i="7" s="1"/>
  <c r="BM117" i="7"/>
  <c r="BM31" i="7"/>
  <c r="BM121" i="7"/>
  <c r="BM24" i="7"/>
  <c r="BM38" i="7"/>
  <c r="BM26" i="7"/>
  <c r="BM33" i="7"/>
  <c r="BM29" i="7"/>
  <c r="BM35" i="7"/>
  <c r="BM118" i="7"/>
  <c r="BM39" i="7"/>
  <c r="BM41" i="7"/>
  <c r="BM25" i="7"/>
  <c r="BM30" i="7"/>
  <c r="BM28" i="7"/>
  <c r="BM32" i="7"/>
  <c r="BM27" i="7"/>
  <c r="BM120" i="7"/>
  <c r="BM36" i="7"/>
  <c r="BM37" i="7"/>
  <c r="BM22" i="7"/>
  <c r="BM34" i="7"/>
  <c r="BM23" i="7"/>
  <c r="BM19" i="7"/>
  <c r="V91" i="2"/>
  <c r="V46" i="7"/>
  <c r="V23" i="7"/>
  <c r="V45" i="7"/>
  <c r="V119" i="7"/>
  <c r="V38" i="7"/>
  <c r="V44" i="7"/>
  <c r="V120" i="7"/>
  <c r="V22" i="7"/>
  <c r="V121" i="7"/>
  <c r="V117" i="7"/>
  <c r="BX42" i="7" s="1"/>
  <c r="V118" i="7"/>
  <c r="V41" i="7"/>
  <c r="V21" i="7"/>
  <c r="V19" i="7"/>
  <c r="V42" i="7"/>
  <c r="V20" i="7"/>
  <c r="V39" i="7"/>
  <c r="V24" i="7"/>
  <c r="CF22" i="7"/>
  <c r="CF40" i="7"/>
  <c r="BO28" i="7"/>
  <c r="BO39" i="7"/>
  <c r="BO40" i="7"/>
  <c r="BO42" i="7" s="1"/>
  <c r="BO43" i="7" s="1"/>
  <c r="BO44" i="7" s="1"/>
  <c r="BO45" i="7" s="1"/>
  <c r="BO46" i="7" s="1"/>
  <c r="BO35" i="7"/>
  <c r="BO30" i="7"/>
  <c r="BO25" i="7"/>
  <c r="BO26" i="7"/>
  <c r="BO27" i="7"/>
  <c r="BO24" i="7"/>
  <c r="DC46" i="7"/>
  <c r="DC128" i="7" s="1"/>
  <c r="BO31" i="7"/>
  <c r="BO38" i="7"/>
  <c r="BO22" i="7"/>
  <c r="BO23" i="7"/>
  <c r="BO37" i="7"/>
  <c r="BO36" i="7"/>
  <c r="BO32" i="7"/>
  <c r="BO29" i="7"/>
  <c r="BO120" i="7"/>
  <c r="W169" i="2"/>
  <c r="V15" i="2"/>
  <c r="CF24" i="7"/>
  <c r="CF25" i="7"/>
  <c r="CF37" i="7"/>
  <c r="CF117" i="7"/>
  <c r="AA21" i="7"/>
  <c r="W220" i="2"/>
  <c r="W91" i="2"/>
  <c r="V382" i="2"/>
  <c r="W15" i="2"/>
  <c r="BV81" i="7"/>
  <c r="AA39" i="7"/>
  <c r="CR119" i="7"/>
  <c r="CF39" i="7"/>
  <c r="CF27" i="7"/>
  <c r="BQ38" i="7"/>
  <c r="AF121" i="7"/>
  <c r="AN121" i="7"/>
  <c r="V338" i="2"/>
  <c r="W46" i="2"/>
  <c r="AC26" i="7"/>
  <c r="AC27" i="7" s="1"/>
  <c r="P26" i="7"/>
  <c r="P27" i="7" s="1"/>
  <c r="W27" i="7"/>
  <c r="W28" i="7" s="1"/>
  <c r="S43" i="7"/>
  <c r="S45" i="7"/>
  <c r="S42" i="7"/>
  <c r="S41" i="7"/>
  <c r="S40" i="7"/>
  <c r="S44" i="7"/>
  <c r="AQ23" i="7"/>
  <c r="AQ40" i="7"/>
  <c r="AQ38" i="7"/>
  <c r="AQ22" i="7"/>
  <c r="AQ41" i="7"/>
  <c r="AQ43" i="7"/>
  <c r="AQ119" i="7"/>
  <c r="AQ45" i="7"/>
  <c r="AQ44" i="7"/>
  <c r="AQ19" i="7"/>
  <c r="AQ42" i="7"/>
  <c r="AQ117" i="7"/>
  <c r="AQ21" i="7"/>
  <c r="AQ20" i="7"/>
  <c r="AQ39" i="7"/>
  <c r="AQ120" i="7"/>
  <c r="AQ24" i="7"/>
  <c r="AQ121" i="7"/>
  <c r="AQ118" i="7"/>
  <c r="EI120" i="7"/>
  <c r="ER40" i="7"/>
  <c r="DK138" i="7" s="1"/>
  <c r="HL40" i="7"/>
  <c r="HL122" i="7"/>
  <c r="EX40" i="7"/>
  <c r="DB142" i="7" s="1"/>
  <c r="EQ40" i="7"/>
  <c r="DI138" i="7" s="1"/>
  <c r="EI104" i="7"/>
  <c r="GJ40" i="7"/>
  <c r="HM40" i="7"/>
  <c r="HM122" i="7"/>
  <c r="EW40" i="7"/>
  <c r="CZ142" i="7" s="1"/>
  <c r="ET40" i="7"/>
  <c r="DO138" i="7" s="1"/>
  <c r="HC122" i="7"/>
  <c r="HC40" i="7"/>
  <c r="EG22" i="7"/>
  <c r="EM40" i="7"/>
  <c r="CV138" i="7" s="1"/>
  <c r="EU40" i="7"/>
  <c r="CV142" i="7" s="1"/>
  <c r="U39" i="7"/>
  <c r="U120" i="7"/>
  <c r="U22" i="7"/>
  <c r="U118" i="7"/>
  <c r="U24" i="7"/>
  <c r="U42" i="7"/>
  <c r="U44" i="7"/>
  <c r="U45" i="7"/>
  <c r="U43" i="7"/>
  <c r="U38" i="7"/>
  <c r="U20" i="7"/>
  <c r="U41" i="7"/>
  <c r="U119" i="7"/>
  <c r="U117" i="7"/>
  <c r="BW42" i="7" s="1"/>
  <c r="U21" i="7"/>
  <c r="U23" i="7"/>
  <c r="U19" i="7"/>
  <c r="U40" i="7"/>
  <c r="U121" i="7"/>
  <c r="BJ80" i="7"/>
  <c r="HK40" i="7"/>
  <c r="HE40" i="7"/>
  <c r="HE122" i="7"/>
  <c r="EG90" i="7"/>
  <c r="R119" i="7"/>
  <c r="R23" i="7"/>
  <c r="R44" i="7"/>
  <c r="R38" i="7"/>
  <c r="R22" i="7"/>
  <c r="R39" i="7"/>
  <c r="R43" i="7"/>
  <c r="R20" i="7"/>
  <c r="R41" i="7"/>
  <c r="R45" i="7"/>
  <c r="R42" i="7"/>
  <c r="R24" i="7"/>
  <c r="R118" i="7"/>
  <c r="R21" i="7"/>
  <c r="R117" i="7"/>
  <c r="R120" i="7"/>
  <c r="R40" i="7"/>
  <c r="R46" i="7"/>
  <c r="R19" i="7"/>
  <c r="EO40" i="7"/>
  <c r="CZ138" i="7" s="1"/>
  <c r="EY40" i="7"/>
  <c r="DD142" i="7" s="1"/>
  <c r="BH46" i="7"/>
  <c r="AA41" i="7"/>
  <c r="AA42" i="7"/>
  <c r="AA44" i="7"/>
  <c r="AA46" i="7"/>
  <c r="AA40" i="7"/>
  <c r="AA45" i="7"/>
  <c r="AA43" i="7"/>
  <c r="HH40" i="7"/>
  <c r="HH122" i="7"/>
  <c r="EG27" i="7"/>
  <c r="FC40" i="7"/>
  <c r="DO142" i="7" s="1"/>
  <c r="EN40" i="7"/>
  <c r="CX138" i="7" s="1"/>
  <c r="BS42" i="7"/>
  <c r="DY46" i="7"/>
  <c r="DY128" i="7" s="1"/>
  <c r="CK21" i="7"/>
  <c r="CC25" i="7"/>
  <c r="DQ46" i="7"/>
  <c r="DQ128" i="7" s="1"/>
  <c r="CC31" i="7"/>
  <c r="CC37" i="7"/>
  <c r="CC23" i="7"/>
  <c r="CC29" i="7"/>
  <c r="CC26" i="7"/>
  <c r="CC20" i="7"/>
  <c r="CC33" i="7"/>
  <c r="CC40" i="7"/>
  <c r="CC22" i="7"/>
  <c r="CC34" i="7"/>
  <c r="CC28" i="7"/>
  <c r="CC32" i="7"/>
  <c r="CC27" i="7"/>
  <c r="CC120" i="7"/>
  <c r="CC117" i="7"/>
  <c r="CC39" i="7"/>
  <c r="CC19" i="7"/>
  <c r="CC119" i="7"/>
  <c r="CC41" i="7"/>
  <c r="CC36" i="7"/>
  <c r="CC30" i="7"/>
  <c r="CC35" i="7"/>
  <c r="CC118" i="7"/>
  <c r="CC21" i="7"/>
  <c r="CC38" i="7"/>
  <c r="CC24" i="7"/>
  <c r="BR30" i="7"/>
  <c r="BR26" i="7"/>
  <c r="BR29" i="7"/>
  <c r="DF46" i="7"/>
  <c r="DF128" i="7" s="1"/>
  <c r="BR36" i="7"/>
  <c r="BR21" i="7"/>
  <c r="BR40" i="7"/>
  <c r="BR118" i="7"/>
  <c r="BR117" i="7"/>
  <c r="BR41" i="7"/>
  <c r="BR35" i="7"/>
  <c r="BR120" i="7"/>
  <c r="BR32" i="7"/>
  <c r="BR23" i="7"/>
  <c r="BR20" i="7"/>
  <c r="BR33" i="7"/>
  <c r="BR28" i="7"/>
  <c r="BR39" i="7"/>
  <c r="BR27" i="7"/>
  <c r="BR24" i="7"/>
  <c r="BR37" i="7"/>
  <c r="BR31" i="7"/>
  <c r="BR38" i="7"/>
  <c r="BR19" i="7"/>
  <c r="BR34" i="7"/>
  <c r="BR22" i="7"/>
  <c r="BR25" i="7"/>
  <c r="BR119" i="7"/>
  <c r="AE28" i="7"/>
  <c r="AE29" i="7" s="1"/>
  <c r="AM22" i="7"/>
  <c r="AM23" i="7"/>
  <c r="AM19" i="7"/>
  <c r="AM42" i="7"/>
  <c r="AM21" i="7"/>
  <c r="AM20" i="7"/>
  <c r="AM24" i="7"/>
  <c r="AM38" i="7"/>
  <c r="AM39" i="7"/>
  <c r="AM44" i="7"/>
  <c r="AM119" i="7"/>
  <c r="AM117" i="7"/>
  <c r="AM40" i="7"/>
  <c r="AM41" i="7"/>
  <c r="AM43" i="7"/>
  <c r="AM45" i="7"/>
  <c r="AM120" i="7"/>
  <c r="GK40" i="7"/>
  <c r="GB40" i="7"/>
  <c r="CY156" i="7" s="1"/>
  <c r="EI117" i="7"/>
  <c r="AJ40" i="7"/>
  <c r="AJ120" i="7"/>
  <c r="AJ38" i="7"/>
  <c r="AJ20" i="7"/>
  <c r="AJ24" i="7"/>
  <c r="AJ42" i="7"/>
  <c r="AJ45" i="7"/>
  <c r="AJ46" i="7"/>
  <c r="AJ119" i="7"/>
  <c r="AJ19" i="7"/>
  <c r="AJ21" i="7"/>
  <c r="AJ41" i="7"/>
  <c r="AJ22" i="7"/>
  <c r="AJ44" i="7"/>
  <c r="AJ39" i="7"/>
  <c r="AJ117" i="7"/>
  <c r="AJ23" i="7"/>
  <c r="AJ43" i="7"/>
  <c r="FB40" i="7"/>
  <c r="DM142" i="7" s="1"/>
  <c r="BE42" i="7"/>
  <c r="BE43" i="7" s="1"/>
  <c r="BS78" i="7"/>
  <c r="BS79" i="7" s="1"/>
  <c r="GA40" i="7"/>
  <c r="AT28" i="7"/>
  <c r="AT29" i="7" s="1"/>
  <c r="AT30" i="7" s="1"/>
  <c r="HO122" i="7"/>
  <c r="HO40" i="7"/>
  <c r="BR121" i="7"/>
  <c r="EP40" i="7"/>
  <c r="DB138" i="7" s="1"/>
  <c r="AW42" i="7"/>
  <c r="AW121" i="7"/>
  <c r="AW38" i="7"/>
  <c r="AW45" i="7"/>
  <c r="AW118" i="7"/>
  <c r="AW20" i="7"/>
  <c r="AW24" i="7"/>
  <c r="AW40" i="7"/>
  <c r="AW23" i="7"/>
  <c r="AW43" i="7"/>
  <c r="AW117" i="7"/>
  <c r="AW22" i="7"/>
  <c r="AW119" i="7"/>
  <c r="AW41" i="7"/>
  <c r="AW19" i="7"/>
  <c r="AW21" i="7"/>
  <c r="AW39" i="7"/>
  <c r="AW120" i="7"/>
  <c r="AW44" i="7"/>
  <c r="CI79" i="7"/>
  <c r="CI80" i="7" s="1"/>
  <c r="CT129" i="7"/>
  <c r="G72" i="7"/>
  <c r="CS152" i="7" s="1"/>
  <c r="HD122" i="7"/>
  <c r="HD40" i="7"/>
  <c r="HN122" i="7"/>
  <c r="HN40" i="7"/>
  <c r="AM46" i="7"/>
  <c r="AY24" i="7"/>
  <c r="AY45" i="7"/>
  <c r="AY43" i="7"/>
  <c r="AY120" i="7"/>
  <c r="AY20" i="7"/>
  <c r="AY23" i="7"/>
  <c r="AY38" i="7"/>
  <c r="AY117" i="7"/>
  <c r="AY21" i="7"/>
  <c r="AY39" i="7"/>
  <c r="AY40" i="7"/>
  <c r="AY22" i="7"/>
  <c r="AY119" i="7"/>
  <c r="AY41" i="7"/>
  <c r="AY19" i="7"/>
  <c r="AY44" i="7"/>
  <c r="AM121" i="7"/>
  <c r="AQ46" i="7"/>
  <c r="FA40" i="7"/>
  <c r="DK142" i="7" s="1"/>
  <c r="AY42" i="7"/>
  <c r="CR38" i="7"/>
  <c r="CR118" i="7"/>
  <c r="CR23" i="7"/>
  <c r="EG83" i="7"/>
  <c r="EV40" i="7"/>
  <c r="CX142" i="7" s="1"/>
  <c r="AY46" i="7"/>
  <c r="S46" i="7"/>
  <c r="BE78" i="7"/>
  <c r="BE79" i="7" s="1"/>
  <c r="BE80" i="7" s="1"/>
  <c r="EG92" i="7"/>
  <c r="EI106" i="7"/>
  <c r="HG122" i="7"/>
  <c r="HG40" i="7"/>
  <c r="AJ118" i="7"/>
  <c r="AF45" i="7"/>
  <c r="AF42" i="7"/>
  <c r="AF119" i="7"/>
  <c r="AF44" i="7"/>
  <c r="AF21" i="7"/>
  <c r="AF23" i="7"/>
  <c r="AF22" i="7"/>
  <c r="AF20" i="7"/>
  <c r="AF41" i="7"/>
  <c r="AF117" i="7"/>
  <c r="CH42" i="7" s="1"/>
  <c r="AF40" i="7"/>
  <c r="AF118" i="7"/>
  <c r="AF39" i="7"/>
  <c r="AF38" i="7"/>
  <c r="AF120" i="7"/>
  <c r="AF24" i="7"/>
  <c r="AF19" i="7"/>
  <c r="AF43" i="7"/>
  <c r="EG95" i="7"/>
  <c r="EZ40" i="7"/>
  <c r="DI142" i="7" s="1"/>
  <c r="CA43" i="7"/>
  <c r="AB26" i="7"/>
  <c r="AB27" i="7" s="1"/>
  <c r="BA29" i="7"/>
  <c r="X25" i="7"/>
  <c r="EI92" i="7"/>
  <c r="GF40" i="7"/>
  <c r="CK42" i="7"/>
  <c r="CK43" i="7" s="1"/>
  <c r="DE128" i="7"/>
  <c r="AZ27" i="7"/>
  <c r="AZ28" i="7" s="1"/>
  <c r="BF44" i="7"/>
  <c r="BF45" i="7" s="1"/>
  <c r="AU27" i="7"/>
  <c r="CN82" i="7"/>
  <c r="AH27" i="7"/>
  <c r="BD40" i="67" l="1"/>
  <c r="BD38" i="67" s="1"/>
  <c r="CN43" i="7"/>
  <c r="CN44" i="7" s="1"/>
  <c r="CN45" i="7" s="1"/>
  <c r="CN46" i="7" s="1"/>
  <c r="CI78" i="68"/>
  <c r="CI79" i="68" s="1"/>
  <c r="S25" i="68"/>
  <c r="S26" i="68" s="1"/>
  <c r="O20" i="67"/>
  <c r="CV156" i="7"/>
  <c r="O117" i="68"/>
  <c r="BQ42" i="68" s="1"/>
  <c r="AX25" i="7"/>
  <c r="CL42" i="7"/>
  <c r="CC42" i="7"/>
  <c r="DM156" i="7"/>
  <c r="AD25" i="67"/>
  <c r="AD26" i="67" s="1"/>
  <c r="O39" i="67"/>
  <c r="O118" i="67"/>
  <c r="BD118" i="67"/>
  <c r="CA78" i="67"/>
  <c r="O19" i="67"/>
  <c r="BD24" i="67"/>
  <c r="AQ25" i="67"/>
  <c r="O39" i="68"/>
  <c r="O22" i="68"/>
  <c r="AF25" i="67"/>
  <c r="AU25" i="68"/>
  <c r="BK78" i="67"/>
  <c r="BK79" i="67" s="1"/>
  <c r="BX78" i="7"/>
  <c r="BX79" i="7" s="1"/>
  <c r="BX80" i="7" s="1"/>
  <c r="AS25" i="7"/>
  <c r="AS26" i="7" s="1"/>
  <c r="O118" i="68"/>
  <c r="CF78" i="67"/>
  <c r="CF79" i="67" s="1"/>
  <c r="BT78" i="7"/>
  <c r="U25" i="67"/>
  <c r="O121" i="67"/>
  <c r="BD119" i="67"/>
  <c r="BD21" i="67"/>
  <c r="DP156" i="7"/>
  <c r="O24" i="68"/>
  <c r="AE25" i="68"/>
  <c r="AE26" i="68" s="1"/>
  <c r="BD31" i="67"/>
  <c r="O21" i="67"/>
  <c r="CP78" i="7"/>
  <c r="AP25" i="67"/>
  <c r="AP26" i="67" s="1"/>
  <c r="G46" i="67"/>
  <c r="CS134" i="67" s="1"/>
  <c r="AT25" i="68"/>
  <c r="O119" i="67"/>
  <c r="O120" i="67"/>
  <c r="BD29" i="67"/>
  <c r="BA25" i="67"/>
  <c r="O38" i="67"/>
  <c r="BI78" i="7"/>
  <c r="BI79" i="7" s="1"/>
  <c r="AO25" i="67"/>
  <c r="BH42" i="67"/>
  <c r="BH43" i="67" s="1"/>
  <c r="BH44" i="67" s="1"/>
  <c r="BH45" i="67" s="1"/>
  <c r="BH46" i="67" s="1"/>
  <c r="BD28" i="67"/>
  <c r="BD26" i="67"/>
  <c r="BI42" i="7"/>
  <c r="BD121" i="67"/>
  <c r="AI25" i="7"/>
  <c r="AI26" i="7" s="1"/>
  <c r="AI27" i="7" s="1"/>
  <c r="BT79" i="7"/>
  <c r="BT80" i="7" s="1"/>
  <c r="BT81" i="7" s="1"/>
  <c r="BT42" i="7"/>
  <c r="BH78" i="67"/>
  <c r="AS25" i="67"/>
  <c r="AS26" i="67" s="1"/>
  <c r="V25" i="68"/>
  <c r="V26" i="68" s="1"/>
  <c r="BO78" i="67"/>
  <c r="BO79" i="67" s="1"/>
  <c r="CL78" i="7"/>
  <c r="CL79" i="7" s="1"/>
  <c r="DM156" i="67"/>
  <c r="BQ78" i="7"/>
  <c r="BQ79" i="7" s="1"/>
  <c r="BQ80" i="7" s="1"/>
  <c r="CK78" i="7"/>
  <c r="CK79" i="7" s="1"/>
  <c r="BW80" i="7"/>
  <c r="BW81" i="7" s="1"/>
  <c r="BW82" i="7" s="1"/>
  <c r="O24" i="67"/>
  <c r="AP25" i="7"/>
  <c r="CP43" i="7"/>
  <c r="CB78" i="7"/>
  <c r="CB79" i="7" s="1"/>
  <c r="CB80" i="7" s="1"/>
  <c r="CB81" i="7" s="1"/>
  <c r="BD22" i="68"/>
  <c r="BP78" i="67"/>
  <c r="BP79" i="67" s="1"/>
  <c r="BP80" i="67" s="1"/>
  <c r="DB156" i="7"/>
  <c r="CF42" i="7"/>
  <c r="CF43" i="7" s="1"/>
  <c r="DI146" i="68"/>
  <c r="CV146" i="68"/>
  <c r="BD22" i="67"/>
  <c r="BD41" i="67"/>
  <c r="BD39" i="67" s="1"/>
  <c r="BD120" i="67"/>
  <c r="BC25" i="67"/>
  <c r="CQ43" i="67"/>
  <c r="CE78" i="7"/>
  <c r="BW78" i="67"/>
  <c r="CR78" i="67"/>
  <c r="CR79" i="67" s="1"/>
  <c r="BT78" i="68"/>
  <c r="CF78" i="7"/>
  <c r="CF79" i="7" s="1"/>
  <c r="BO42" i="67"/>
  <c r="BO43" i="67" s="1"/>
  <c r="AL27" i="67"/>
  <c r="AL28" i="67" s="1"/>
  <c r="BI78" i="68"/>
  <c r="BS80" i="68"/>
  <c r="AL26" i="68"/>
  <c r="AL27" i="68" s="1"/>
  <c r="CO42" i="7"/>
  <c r="CO43" i="7" s="1"/>
  <c r="AG25" i="7"/>
  <c r="S25" i="7"/>
  <c r="S26" i="7" s="1"/>
  <c r="S27" i="7" s="1"/>
  <c r="DJ156" i="67"/>
  <c r="BD30" i="67"/>
  <c r="O22" i="67"/>
  <c r="BD19" i="67"/>
  <c r="R25" i="67"/>
  <c r="R26" i="67" s="1"/>
  <c r="R27" i="67" s="1"/>
  <c r="R28" i="67" s="1"/>
  <c r="BD35" i="67"/>
  <c r="CE42" i="7"/>
  <c r="U27" i="68"/>
  <c r="U28" i="68" s="1"/>
  <c r="CC43" i="7"/>
  <c r="BD19" i="7"/>
  <c r="CO78" i="7"/>
  <c r="CO79" i="7" s="1"/>
  <c r="AQ27" i="68"/>
  <c r="BL79" i="67"/>
  <c r="BL80" i="67" s="1"/>
  <c r="BL81" i="67" s="1"/>
  <c r="DE156" i="67"/>
  <c r="BD33" i="68"/>
  <c r="BG45" i="68"/>
  <c r="DE156" i="7"/>
  <c r="AK25" i="7"/>
  <c r="AR25" i="7"/>
  <c r="CM80" i="68"/>
  <c r="CM81" i="68" s="1"/>
  <c r="CM78" i="7"/>
  <c r="CM79" i="7" s="1"/>
  <c r="BD23" i="67"/>
  <c r="Y25" i="7"/>
  <c r="Y26" i="7" s="1"/>
  <c r="Y27" i="7" s="1"/>
  <c r="Y28" i="7" s="1"/>
  <c r="CQ43" i="7"/>
  <c r="CQ44" i="7" s="1"/>
  <c r="AL25" i="7"/>
  <c r="AL26" i="7" s="1"/>
  <c r="BD20" i="67"/>
  <c r="DB156" i="67"/>
  <c r="BP44" i="68"/>
  <c r="BP45" i="68" s="1"/>
  <c r="Y28" i="68"/>
  <c r="Q27" i="68"/>
  <c r="Q28" i="68" s="1"/>
  <c r="Q29" i="68" s="1"/>
  <c r="Q29" i="7"/>
  <c r="Q30" i="7" s="1"/>
  <c r="Q31" i="7" s="1"/>
  <c r="Q32" i="7" s="1"/>
  <c r="BD40" i="7"/>
  <c r="BD38" i="7" s="1"/>
  <c r="BD29" i="7"/>
  <c r="BB25" i="7"/>
  <c r="BB26" i="7" s="1"/>
  <c r="BB27" i="7" s="1"/>
  <c r="BR80" i="68"/>
  <c r="CA44" i="7"/>
  <c r="CA45" i="7" s="1"/>
  <c r="CA46" i="7" s="1"/>
  <c r="CQ44" i="67"/>
  <c r="CQ45" i="67" s="1"/>
  <c r="CQ46" i="67" s="1"/>
  <c r="AK27" i="67"/>
  <c r="BL43" i="68"/>
  <c r="CA44" i="68"/>
  <c r="CA45" i="68" s="1"/>
  <c r="CA46" i="68" s="1"/>
  <c r="BD27" i="7"/>
  <c r="BD36" i="7"/>
  <c r="BD33" i="7"/>
  <c r="BD31" i="7"/>
  <c r="CV146" i="67"/>
  <c r="DJ159" i="68"/>
  <c r="BD121" i="7"/>
  <c r="CF45" i="68"/>
  <c r="CF46" i="68" s="1"/>
  <c r="O46" i="68"/>
  <c r="BA26" i="68"/>
  <c r="BA27" i="68" s="1"/>
  <c r="BD30" i="7"/>
  <c r="DS156" i="7"/>
  <c r="CF43" i="68"/>
  <c r="CF44" i="68" s="1"/>
  <c r="BB27" i="68"/>
  <c r="AO25" i="7"/>
  <c r="AO26" i="7" s="1"/>
  <c r="BF80" i="68"/>
  <c r="S27" i="68"/>
  <c r="S28" i="68" s="1"/>
  <c r="BT45" i="68"/>
  <c r="BT46" i="68" s="1"/>
  <c r="AU26" i="68"/>
  <c r="AU27" i="68" s="1"/>
  <c r="BF83" i="7"/>
  <c r="BR45" i="68"/>
  <c r="BR46" i="68" s="1"/>
  <c r="DU142" i="68"/>
  <c r="BD41" i="7"/>
  <c r="BD39" i="7" s="1"/>
  <c r="AY26" i="67"/>
  <c r="AY27" i="67" s="1"/>
  <c r="AY28" i="67" s="1"/>
  <c r="O41" i="68"/>
  <c r="BR44" i="68"/>
  <c r="DB156" i="68"/>
  <c r="CV159" i="68"/>
  <c r="CN43" i="68"/>
  <c r="AK26" i="7"/>
  <c r="CA78" i="7"/>
  <c r="CA79" i="7" s="1"/>
  <c r="CN44" i="68"/>
  <c r="CQ43" i="68"/>
  <c r="CQ44" i="68" s="1"/>
  <c r="BK45" i="7"/>
  <c r="BK46" i="7" s="1"/>
  <c r="CJ44" i="67"/>
  <c r="CJ45" i="67" s="1"/>
  <c r="O23" i="7"/>
  <c r="CP43" i="67"/>
  <c r="CP44" i="67" s="1"/>
  <c r="CP45" i="67" s="1"/>
  <c r="CP46" i="67" s="1"/>
  <c r="CE43" i="67"/>
  <c r="CE44" i="67" s="1"/>
  <c r="BB26" i="67"/>
  <c r="BB27" i="67" s="1"/>
  <c r="BI79" i="68"/>
  <c r="BD119" i="7"/>
  <c r="P27" i="67"/>
  <c r="BQ43" i="67"/>
  <c r="BQ44" i="67" s="1"/>
  <c r="AN26" i="68"/>
  <c r="AN27" i="68" s="1"/>
  <c r="AJ27" i="68"/>
  <c r="AJ28" i="68" s="1"/>
  <c r="AA25" i="7"/>
  <c r="AA26" i="7" s="1"/>
  <c r="BG81" i="67"/>
  <c r="CP81" i="67"/>
  <c r="BU42" i="7"/>
  <c r="CV159" i="67"/>
  <c r="BW79" i="68"/>
  <c r="EG46" i="68"/>
  <c r="O45" i="67"/>
  <c r="AZ26" i="68"/>
  <c r="AZ27" i="68" s="1"/>
  <c r="EG72" i="7"/>
  <c r="U26" i="67"/>
  <c r="U27" i="67" s="1"/>
  <c r="BY44" i="67"/>
  <c r="BY45" i="67" s="1"/>
  <c r="BY46" i="67" s="1"/>
  <c r="CK46" i="68"/>
  <c r="CR78" i="7"/>
  <c r="BM42" i="7"/>
  <c r="BF44" i="67"/>
  <c r="BF45" i="67" s="1"/>
  <c r="BF46" i="67" s="1"/>
  <c r="BD37" i="7"/>
  <c r="Y27" i="67"/>
  <c r="Y28" i="67" s="1"/>
  <c r="BF81" i="68"/>
  <c r="X27" i="68"/>
  <c r="X28" i="68" s="1"/>
  <c r="X29" i="68" s="1"/>
  <c r="BD24" i="7"/>
  <c r="CL79" i="68"/>
  <c r="BK43" i="68"/>
  <c r="Y29" i="68"/>
  <c r="Y30" i="68" s="1"/>
  <c r="Y31" i="68" s="1"/>
  <c r="CQ79" i="68"/>
  <c r="AC27" i="68"/>
  <c r="BZ79" i="68"/>
  <c r="BZ80" i="68" s="1"/>
  <c r="BZ81" i="68" s="1"/>
  <c r="O44" i="68"/>
  <c r="AG26" i="68"/>
  <c r="BM45" i="68"/>
  <c r="BM46" i="68" s="1"/>
  <c r="AV26" i="68"/>
  <c r="AV27" i="68" s="1"/>
  <c r="AV28" i="68" s="1"/>
  <c r="BZ44" i="68"/>
  <c r="BZ45" i="68" s="1"/>
  <c r="BX79" i="68"/>
  <c r="BX80" i="68" s="1"/>
  <c r="BI43" i="7"/>
  <c r="BI44" i="7" s="1"/>
  <c r="AP26" i="68"/>
  <c r="BO79" i="68"/>
  <c r="BO80" i="68" s="1"/>
  <c r="BY43" i="68"/>
  <c r="CH80" i="68"/>
  <c r="BE44" i="68"/>
  <c r="BE45" i="68" s="1"/>
  <c r="BU79" i="68"/>
  <c r="CR45" i="68"/>
  <c r="CR46" i="68" s="1"/>
  <c r="CF80" i="68"/>
  <c r="BX43" i="68"/>
  <c r="BX44" i="68" s="1"/>
  <c r="CR80" i="68"/>
  <c r="CR81" i="68" s="1"/>
  <c r="CO79" i="68"/>
  <c r="CI80" i="68"/>
  <c r="CI81" i="68" s="1"/>
  <c r="CJ79" i="68"/>
  <c r="AR27" i="68"/>
  <c r="AR28" i="68" s="1"/>
  <c r="S29" i="68"/>
  <c r="AX26" i="68"/>
  <c r="AX27" i="68" s="1"/>
  <c r="CD80" i="68"/>
  <c r="CN80" i="68"/>
  <c r="CN81" i="68" s="1"/>
  <c r="CN82" i="68" s="1"/>
  <c r="O43" i="68"/>
  <c r="BD42" i="68"/>
  <c r="BQ79" i="68"/>
  <c r="AK26" i="68"/>
  <c r="BF45" i="68"/>
  <c r="BF46" i="68" s="1"/>
  <c r="CG43" i="68"/>
  <c r="AT26" i="68"/>
  <c r="CP80" i="68"/>
  <c r="CP81" i="68" s="1"/>
  <c r="CC79" i="68"/>
  <c r="CM44" i="68"/>
  <c r="CM45" i="68" s="1"/>
  <c r="CG79" i="68"/>
  <c r="CX146" i="68"/>
  <c r="BK80" i="68"/>
  <c r="BQ43" i="68"/>
  <c r="BQ44" i="68" s="1"/>
  <c r="BQ45" i="68" s="1"/>
  <c r="BY79" i="68"/>
  <c r="BU44" i="68"/>
  <c r="BU45" i="68" s="1"/>
  <c r="BU46" i="68" s="1"/>
  <c r="CD43" i="68"/>
  <c r="CD44" i="68" s="1"/>
  <c r="CA80" i="68"/>
  <c r="AH28" i="68"/>
  <c r="AW26" i="68"/>
  <c r="BG80" i="68"/>
  <c r="DP156" i="67"/>
  <c r="T27" i="68"/>
  <c r="CB79" i="68"/>
  <c r="EE146" i="68"/>
  <c r="BR81" i="68"/>
  <c r="BN80" i="68"/>
  <c r="BN81" i="68" s="1"/>
  <c r="CL43" i="68"/>
  <c r="BH43" i="68"/>
  <c r="AM26" i="68"/>
  <c r="AA27" i="68"/>
  <c r="AA28" i="68" s="1"/>
  <c r="BP80" i="68"/>
  <c r="Z26" i="68"/>
  <c r="Z27" i="68" s="1"/>
  <c r="CK79" i="68"/>
  <c r="BI44" i="68"/>
  <c r="BI45" i="68" s="1"/>
  <c r="CO44" i="68"/>
  <c r="CO45" i="68" s="1"/>
  <c r="CO46" i="68" s="1"/>
  <c r="AS26" i="68"/>
  <c r="AS27" i="68" s="1"/>
  <c r="BW44" i="68"/>
  <c r="BW45" i="68" s="1"/>
  <c r="R26" i="68"/>
  <c r="BD78" i="68"/>
  <c r="CC43" i="68"/>
  <c r="CC44" i="68" s="1"/>
  <c r="BJ43" i="68"/>
  <c r="AQ28" i="68"/>
  <c r="BN44" i="68"/>
  <c r="BJ79" i="68"/>
  <c r="BV43" i="68"/>
  <c r="BH79" i="68"/>
  <c r="W27" i="68"/>
  <c r="W28" i="68" s="1"/>
  <c r="AI27" i="68"/>
  <c r="AI28" i="68" s="1"/>
  <c r="CV156" i="68"/>
  <c r="BG46" i="68"/>
  <c r="CE79" i="68"/>
  <c r="CY156" i="68"/>
  <c r="BC26" i="68"/>
  <c r="BC27" i="68" s="1"/>
  <c r="BS81" i="68"/>
  <c r="BT79" i="68"/>
  <c r="AY26" i="68"/>
  <c r="O45" i="68"/>
  <c r="EG72" i="68"/>
  <c r="P26" i="68"/>
  <c r="AB26" i="68"/>
  <c r="AB27" i="68" s="1"/>
  <c r="O42" i="68"/>
  <c r="DE156" i="68"/>
  <c r="U29" i="68"/>
  <c r="CJ43" i="68"/>
  <c r="CJ44" i="68" s="1"/>
  <c r="CE44" i="68"/>
  <c r="BL80" i="68"/>
  <c r="BL81" i="68" s="1"/>
  <c r="DJ156" i="68"/>
  <c r="CB44" i="68"/>
  <c r="CB45" i="68" s="1"/>
  <c r="CH44" i="68"/>
  <c r="CH45" i="68" s="1"/>
  <c r="CP43" i="68"/>
  <c r="AO27" i="68"/>
  <c r="BE80" i="68"/>
  <c r="BV79" i="68"/>
  <c r="AD27" i="68"/>
  <c r="BO44" i="68"/>
  <c r="CI43" i="68"/>
  <c r="BM81" i="68"/>
  <c r="AF26" i="68"/>
  <c r="BS44" i="68"/>
  <c r="BS45" i="68" s="1"/>
  <c r="O40" i="68"/>
  <c r="DP156" i="68"/>
  <c r="O20" i="7"/>
  <c r="BX43" i="7"/>
  <c r="BD78" i="67"/>
  <c r="BE79" i="67"/>
  <c r="BE80" i="67" s="1"/>
  <c r="BW79" i="67"/>
  <c r="CA44" i="67"/>
  <c r="CA45" i="67" s="1"/>
  <c r="BO78" i="7"/>
  <c r="BO79" i="7" s="1"/>
  <c r="AD25" i="7"/>
  <c r="AD26" i="7" s="1"/>
  <c r="AD27" i="7" s="1"/>
  <c r="AD28" i="7" s="1"/>
  <c r="BN79" i="67"/>
  <c r="BD22" i="7"/>
  <c r="AK27" i="7"/>
  <c r="AK28" i="7" s="1"/>
  <c r="AK29" i="7" s="1"/>
  <c r="S26" i="67"/>
  <c r="CH80" i="7"/>
  <c r="CH81" i="7" s="1"/>
  <c r="AC28" i="67"/>
  <c r="BT43" i="67"/>
  <c r="BT44" i="67" s="1"/>
  <c r="BH79" i="67"/>
  <c r="CG80" i="67"/>
  <c r="BA26" i="67"/>
  <c r="BA27" i="67" s="1"/>
  <c r="CO79" i="67"/>
  <c r="CO80" i="67" s="1"/>
  <c r="BL78" i="7"/>
  <c r="AM27" i="67"/>
  <c r="AM28" i="67" s="1"/>
  <c r="BJ44" i="67"/>
  <c r="BJ45" i="67" s="1"/>
  <c r="AN27" i="67"/>
  <c r="CG44" i="67"/>
  <c r="CD79" i="67"/>
  <c r="O42" i="67"/>
  <c r="CL80" i="67"/>
  <c r="CL81" i="67" s="1"/>
  <c r="BU43" i="67"/>
  <c r="BU44" i="67" s="1"/>
  <c r="BX44" i="67"/>
  <c r="BX45" i="67" s="1"/>
  <c r="EG72" i="67"/>
  <c r="BR45" i="67"/>
  <c r="BR46" i="67" s="1"/>
  <c r="BO80" i="67"/>
  <c r="BO81" i="67" s="1"/>
  <c r="BO82" i="67" s="1"/>
  <c r="BB28" i="67"/>
  <c r="CJ79" i="67"/>
  <c r="CJ80" i="67" s="1"/>
  <c r="BP43" i="67"/>
  <c r="T27" i="67"/>
  <c r="CA79" i="67"/>
  <c r="CA80" i="67" s="1"/>
  <c r="CA81" i="67" s="1"/>
  <c r="BQ79" i="67"/>
  <c r="BQ80" i="67" s="1"/>
  <c r="BF79" i="67"/>
  <c r="BF80" i="67" s="1"/>
  <c r="BJ80" i="67"/>
  <c r="BZ79" i="67"/>
  <c r="AB27" i="67"/>
  <c r="AB28" i="67" s="1"/>
  <c r="CM43" i="67"/>
  <c r="CM44" i="67" s="1"/>
  <c r="BY80" i="67"/>
  <c r="BY81" i="67" s="1"/>
  <c r="BM44" i="67"/>
  <c r="BM45" i="67" s="1"/>
  <c r="CB80" i="67"/>
  <c r="BR80" i="67"/>
  <c r="CF80" i="67"/>
  <c r="EG46" i="67"/>
  <c r="CN43" i="67"/>
  <c r="BL42" i="7"/>
  <c r="CD45" i="67"/>
  <c r="CD46" i="67" s="1"/>
  <c r="CI79" i="67"/>
  <c r="CK80" i="67"/>
  <c r="CK81" i="67" s="1"/>
  <c r="CI44" i="67"/>
  <c r="BG82" i="67"/>
  <c r="BT80" i="67"/>
  <c r="BW43" i="67"/>
  <c r="BW44" i="67" s="1"/>
  <c r="BM80" i="67"/>
  <c r="AF26" i="67"/>
  <c r="CB43" i="67"/>
  <c r="AR27" i="67"/>
  <c r="BX79" i="67"/>
  <c r="AA26" i="67"/>
  <c r="AS27" i="67"/>
  <c r="CC79" i="67"/>
  <c r="CQ82" i="7"/>
  <c r="CQ83" i="7" s="1"/>
  <c r="AG26" i="67"/>
  <c r="AG27" i="67" s="1"/>
  <c r="AG28" i="67" s="1"/>
  <c r="BL44" i="67"/>
  <c r="CK46" i="67"/>
  <c r="O41" i="67"/>
  <c r="CF44" i="67"/>
  <c r="CF45" i="67" s="1"/>
  <c r="O44" i="67"/>
  <c r="DS156" i="67"/>
  <c r="BS43" i="67"/>
  <c r="CC44" i="67"/>
  <c r="CC45" i="67" s="1"/>
  <c r="CL44" i="67"/>
  <c r="CL45" i="67" s="1"/>
  <c r="BC26" i="67"/>
  <c r="BC27" i="67" s="1"/>
  <c r="CH43" i="67"/>
  <c r="CH44" i="67" s="1"/>
  <c r="BE43" i="67"/>
  <c r="BE44" i="67" s="1"/>
  <c r="CV156" i="67"/>
  <c r="CX146" i="67"/>
  <c r="BI44" i="67"/>
  <c r="CN80" i="67"/>
  <c r="DJ159" i="67"/>
  <c r="AH26" i="67"/>
  <c r="DU142" i="67"/>
  <c r="EE146" i="67" s="1"/>
  <c r="CP82" i="67"/>
  <c r="CP83" i="67" s="1"/>
  <c r="BI80" i="67"/>
  <c r="BU79" i="67"/>
  <c r="BU80" i="67" s="1"/>
  <c r="AE27" i="67"/>
  <c r="AE28" i="67" s="1"/>
  <c r="AU26" i="67"/>
  <c r="AU27" i="67" s="1"/>
  <c r="Y29" i="67"/>
  <c r="AO26" i="67"/>
  <c r="O46" i="67"/>
  <c r="X26" i="67"/>
  <c r="X27" i="67" s="1"/>
  <c r="O40" i="67"/>
  <c r="BV79" i="67"/>
  <c r="CO43" i="67"/>
  <c r="CO44" i="67" s="1"/>
  <c r="AX26" i="67"/>
  <c r="AX27" i="67" s="1"/>
  <c r="BZ44" i="67"/>
  <c r="AQ26" i="67"/>
  <c r="BN44" i="67"/>
  <c r="BN45" i="67" s="1"/>
  <c r="BN46" i="67" s="1"/>
  <c r="DI146" i="67"/>
  <c r="O43" i="67"/>
  <c r="Q27" i="67"/>
  <c r="CM79" i="67"/>
  <c r="CM80" i="67" s="1"/>
  <c r="BG45" i="67"/>
  <c r="BG46" i="67" s="1"/>
  <c r="BQ45" i="67"/>
  <c r="BQ46" i="67" s="1"/>
  <c r="CR44" i="67"/>
  <c r="V26" i="67"/>
  <c r="AW27" i="67"/>
  <c r="CQ79" i="67"/>
  <c r="BV43" i="67"/>
  <c r="AT26" i="67"/>
  <c r="AK28" i="67"/>
  <c r="AI26" i="67"/>
  <c r="BK43" i="67"/>
  <c r="CE79" i="67"/>
  <c r="CH79" i="67"/>
  <c r="AZ26" i="67"/>
  <c r="AV26" i="67"/>
  <c r="BB29" i="67"/>
  <c r="BS79" i="67"/>
  <c r="Z26" i="67"/>
  <c r="AJ26" i="67"/>
  <c r="CY156" i="67"/>
  <c r="W26" i="67"/>
  <c r="O120" i="7"/>
  <c r="O21" i="7"/>
  <c r="BD120" i="7"/>
  <c r="BD26" i="7"/>
  <c r="CB82" i="7"/>
  <c r="CB83" i="7" s="1"/>
  <c r="T25" i="7"/>
  <c r="BD118" i="7"/>
  <c r="BD25" i="7"/>
  <c r="BD32" i="7"/>
  <c r="Z25" i="7"/>
  <c r="O19" i="7"/>
  <c r="BD21" i="7"/>
  <c r="BD117" i="7"/>
  <c r="BD28" i="7"/>
  <c r="O38" i="7"/>
  <c r="BN81" i="7"/>
  <c r="BD35" i="7"/>
  <c r="CI43" i="7"/>
  <c r="CI44" i="7" s="1"/>
  <c r="BV43" i="7"/>
  <c r="BD34" i="7"/>
  <c r="CB43" i="7"/>
  <c r="CB44" i="7" s="1"/>
  <c r="AV25" i="7"/>
  <c r="AV26" i="7" s="1"/>
  <c r="AV27" i="7" s="1"/>
  <c r="O117" i="7"/>
  <c r="BQ42" i="7" s="1"/>
  <c r="CP44" i="7"/>
  <c r="CP45" i="7" s="1"/>
  <c r="CP46" i="7" s="1"/>
  <c r="O121" i="7"/>
  <c r="O118" i="7"/>
  <c r="CJ78" i="7"/>
  <c r="CJ79" i="7" s="1"/>
  <c r="O41" i="7"/>
  <c r="BV82" i="7"/>
  <c r="BV83" i="7" s="1"/>
  <c r="BX44" i="7"/>
  <c r="CG42" i="7"/>
  <c r="CG43" i="7" s="1"/>
  <c r="CG44" i="7" s="1"/>
  <c r="BD20" i="7"/>
  <c r="CF44" i="7"/>
  <c r="CF45" i="7" s="1"/>
  <c r="CF46" i="7" s="1"/>
  <c r="BZ42" i="7"/>
  <c r="BZ78" i="7"/>
  <c r="BZ79" i="7" s="1"/>
  <c r="CG78" i="7"/>
  <c r="CG79" i="7" s="1"/>
  <c r="DJ156" i="7"/>
  <c r="O22" i="7"/>
  <c r="O119" i="7"/>
  <c r="O24" i="7"/>
  <c r="O39" i="7"/>
  <c r="BM78" i="7"/>
  <c r="BM79" i="7" s="1"/>
  <c r="BY78" i="7"/>
  <c r="BY79" i="7" s="1"/>
  <c r="BC27" i="7"/>
  <c r="BC28" i="7" s="1"/>
  <c r="O44" i="7"/>
  <c r="EG46" i="7"/>
  <c r="BM43" i="7"/>
  <c r="BM44" i="7" s="1"/>
  <c r="BM45" i="7" s="1"/>
  <c r="BM46" i="7" s="1"/>
  <c r="BY42" i="7"/>
  <c r="BY43" i="7" s="1"/>
  <c r="BY44" i="7" s="1"/>
  <c r="CA80" i="7"/>
  <c r="CA81" i="7" s="1"/>
  <c r="CA82" i="7" s="1"/>
  <c r="BH84" i="7"/>
  <c r="AN25" i="7"/>
  <c r="AN26" i="7" s="1"/>
  <c r="CJ42" i="7"/>
  <c r="CJ43" i="7" s="1"/>
  <c r="G46" i="7"/>
  <c r="CS134" i="7" s="1"/>
  <c r="O42" i="7"/>
  <c r="V25" i="7"/>
  <c r="V26" i="7" s="1"/>
  <c r="BU78" i="7"/>
  <c r="BU79" i="7" s="1"/>
  <c r="BU80" i="7" s="1"/>
  <c r="CO80" i="7"/>
  <c r="P28" i="7"/>
  <c r="P29" i="7" s="1"/>
  <c r="P30" i="7" s="1"/>
  <c r="BS80" i="7"/>
  <c r="AK30" i="7"/>
  <c r="BE44" i="7"/>
  <c r="BE45" i="7" s="1"/>
  <c r="BE46" i="7" s="1"/>
  <c r="W29" i="7"/>
  <c r="W30" i="7" s="1"/>
  <c r="AP26" i="7"/>
  <c r="CO44" i="7"/>
  <c r="CO45" i="7" s="1"/>
  <c r="CO46" i="7" s="1"/>
  <c r="BR42" i="7"/>
  <c r="BR43" i="7" s="1"/>
  <c r="BR44" i="7" s="1"/>
  <c r="O40" i="7"/>
  <c r="AT31" i="7"/>
  <c r="AT32" i="7" s="1"/>
  <c r="CH43" i="7"/>
  <c r="CH44" i="7" s="1"/>
  <c r="AQ25" i="7"/>
  <c r="AY25" i="7"/>
  <c r="AY26" i="7" s="1"/>
  <c r="BT43" i="7"/>
  <c r="BT44" i="7" s="1"/>
  <c r="BT45" i="7" s="1"/>
  <c r="BT46" i="7" s="1"/>
  <c r="CI81" i="7"/>
  <c r="DU142" i="7"/>
  <c r="BX81" i="7"/>
  <c r="AR26" i="7"/>
  <c r="AG26" i="7"/>
  <c r="AG27" i="7" s="1"/>
  <c r="CC78" i="7"/>
  <c r="CC79" i="7" s="1"/>
  <c r="AF25" i="7"/>
  <c r="U25" i="7"/>
  <c r="DJ159" i="7"/>
  <c r="BD23" i="7"/>
  <c r="CP79" i="7"/>
  <c r="CP80" i="7" s="1"/>
  <c r="CE79" i="7"/>
  <c r="AO27" i="7"/>
  <c r="BR78" i="7"/>
  <c r="O45" i="7"/>
  <c r="AD29" i="7"/>
  <c r="CV159" i="7"/>
  <c r="CL43" i="7"/>
  <c r="CL44" i="7" s="1"/>
  <c r="CL45" i="7" s="1"/>
  <c r="AJ25" i="7"/>
  <c r="AM25" i="7"/>
  <c r="BW43" i="7"/>
  <c r="BW44" i="7" s="1"/>
  <c r="BW45" i="7" s="1"/>
  <c r="BB28" i="7"/>
  <c r="BB29" i="7" s="1"/>
  <c r="BE81" i="7"/>
  <c r="BE82" i="7" s="1"/>
  <c r="Y29" i="7"/>
  <c r="Y30" i="7" s="1"/>
  <c r="R25" i="7"/>
  <c r="O43" i="7"/>
  <c r="BJ81" i="7"/>
  <c r="BN44" i="7"/>
  <c r="AC28" i="7"/>
  <c r="AV28" i="7"/>
  <c r="AV29" i="7" s="1"/>
  <c r="AW25" i="7"/>
  <c r="AW26" i="7" s="1"/>
  <c r="BS43" i="7"/>
  <c r="BS44" i="7" s="1"/>
  <c r="BS45" i="7" s="1"/>
  <c r="BS46" i="7" s="1"/>
  <c r="O46" i="7"/>
  <c r="CN83" i="7"/>
  <c r="AH28" i="7"/>
  <c r="AH29" i="7" s="1"/>
  <c r="BF46" i="7"/>
  <c r="CM80" i="7"/>
  <c r="CR43" i="7"/>
  <c r="AZ29" i="7"/>
  <c r="BW83" i="7"/>
  <c r="BF84" i="7"/>
  <c r="AU28" i="7"/>
  <c r="BK82" i="7"/>
  <c r="CC44" i="7"/>
  <c r="CM43" i="7"/>
  <c r="S28" i="7"/>
  <c r="BP83" i="7"/>
  <c r="BP84" i="7" s="1"/>
  <c r="BP85" i="7" s="1"/>
  <c r="BN82" i="7"/>
  <c r="CR79" i="7"/>
  <c r="CK44" i="7"/>
  <c r="CK45" i="7" s="1"/>
  <c r="BU43" i="7"/>
  <c r="BU44" i="7" s="1"/>
  <c r="X26" i="7"/>
  <c r="BA30" i="7"/>
  <c r="BA31" i="7" s="1"/>
  <c r="AS27" i="7"/>
  <c r="AS28" i="7" s="1"/>
  <c r="CD82" i="7"/>
  <c r="CD83" i="7" s="1"/>
  <c r="BG80" i="7"/>
  <c r="CF80" i="7"/>
  <c r="AB28" i="7"/>
  <c r="AB29" i="7" s="1"/>
  <c r="AE30" i="7"/>
  <c r="O25" i="68" l="1"/>
  <c r="V27" i="68"/>
  <c r="V28" i="68" s="1"/>
  <c r="AX26" i="7"/>
  <c r="AX27" i="7"/>
  <c r="CH82" i="7"/>
  <c r="CH83" i="7" s="1"/>
  <c r="BD42" i="67"/>
  <c r="BQ43" i="7"/>
  <c r="AP27" i="67"/>
  <c r="BO44" i="67"/>
  <c r="BO45" i="67" s="1"/>
  <c r="CK80" i="7"/>
  <c r="O25" i="67"/>
  <c r="EE161" i="68"/>
  <c r="EE166" i="68" s="1"/>
  <c r="CQ45" i="7"/>
  <c r="CQ46" i="7" s="1"/>
  <c r="CL80" i="7"/>
  <c r="CL81" i="7" s="1"/>
  <c r="AL28" i="68"/>
  <c r="AL29" i="68"/>
  <c r="AL30" i="68" s="1"/>
  <c r="U28" i="67"/>
  <c r="BW80" i="68"/>
  <c r="BW81" i="68" s="1"/>
  <c r="BW82" i="68" s="1"/>
  <c r="CE43" i="7"/>
  <c r="CE44" i="7" s="1"/>
  <c r="CE45" i="7" s="1"/>
  <c r="CE46" i="7" s="1"/>
  <c r="BB28" i="68"/>
  <c r="BB29" i="68" s="1"/>
  <c r="CN45" i="68"/>
  <c r="CN46" i="68" s="1"/>
  <c r="CJ46" i="67"/>
  <c r="AI28" i="7"/>
  <c r="AI29" i="7" s="1"/>
  <c r="AA29" i="68"/>
  <c r="AA30" i="68" s="1"/>
  <c r="CQ45" i="68"/>
  <c r="CQ46" i="68" s="1"/>
  <c r="AA27" i="7"/>
  <c r="AA28" i="7" s="1"/>
  <c r="AN28" i="68"/>
  <c r="AN29" i="68" s="1"/>
  <c r="CE45" i="67"/>
  <c r="CE46" i="67"/>
  <c r="AU28" i="68"/>
  <c r="AU29" i="68" s="1"/>
  <c r="BA28" i="68"/>
  <c r="P28" i="67"/>
  <c r="P29" i="67" s="1"/>
  <c r="P30" i="67" s="1"/>
  <c r="AY29" i="67"/>
  <c r="BF82" i="68"/>
  <c r="BF83" i="68" s="1"/>
  <c r="CL46" i="67"/>
  <c r="Z28" i="68"/>
  <c r="Z29" i="68" s="1"/>
  <c r="Z30" i="68" s="1"/>
  <c r="CM46" i="68"/>
  <c r="BL44" i="68"/>
  <c r="BL45" i="68" s="1"/>
  <c r="BP46" i="68"/>
  <c r="BZ46" i="68"/>
  <c r="BK44" i="68"/>
  <c r="BK45" i="68" s="1"/>
  <c r="BT80" i="68"/>
  <c r="BT81" i="68" s="1"/>
  <c r="BR82" i="68"/>
  <c r="O26" i="68"/>
  <c r="CE45" i="68"/>
  <c r="CE46" i="68" s="1"/>
  <c r="AB28" i="68"/>
  <c r="BH44" i="68"/>
  <c r="BH45" i="68" s="1"/>
  <c r="BD43" i="68"/>
  <c r="BQ46" i="68"/>
  <c r="AS28" i="67"/>
  <c r="AS29" i="67" s="1"/>
  <c r="BJ80" i="68"/>
  <c r="CL44" i="68"/>
  <c r="CB80" i="68"/>
  <c r="CB81" i="68" s="1"/>
  <c r="CB82" i="68" s="1"/>
  <c r="BS46" i="68"/>
  <c r="CB44" i="67"/>
  <c r="CB45" i="67" s="1"/>
  <c r="CO81" i="67"/>
  <c r="CO82" i="67" s="1"/>
  <c r="BH80" i="68"/>
  <c r="CC45" i="68"/>
  <c r="CC46" i="68" s="1"/>
  <c r="AS28" i="68"/>
  <c r="CK80" i="68"/>
  <c r="BN82" i="68"/>
  <c r="BN83" i="68" s="1"/>
  <c r="BN84" i="68" s="1"/>
  <c r="X30" i="68"/>
  <c r="X31" i="68" s="1"/>
  <c r="X32" i="68" s="1"/>
  <c r="T28" i="68"/>
  <c r="AQ29" i="68"/>
  <c r="CC80" i="68"/>
  <c r="CC81" i="68" s="1"/>
  <c r="AF27" i="68"/>
  <c r="AF28" i="68" s="1"/>
  <c r="CH46" i="68"/>
  <c r="BC28" i="68"/>
  <c r="AO28" i="68"/>
  <c r="R27" i="68"/>
  <c r="R28" i="68" s="1"/>
  <c r="CP82" i="68"/>
  <c r="BE46" i="68"/>
  <c r="CB46" i="68"/>
  <c r="AM27" i="68"/>
  <c r="BM82" i="68"/>
  <c r="BM83" i="68" s="1"/>
  <c r="W29" i="68"/>
  <c r="W30" i="68" s="1"/>
  <c r="R29" i="67"/>
  <c r="R30" i="67" s="1"/>
  <c r="BV44" i="68"/>
  <c r="BZ82" i="68"/>
  <c r="CN44" i="67"/>
  <c r="CN45" i="67" s="1"/>
  <c r="CG45" i="67"/>
  <c r="CG46" i="67" s="1"/>
  <c r="CP44" i="68"/>
  <c r="CP45" i="68" s="1"/>
  <c r="CP46" i="68" s="1"/>
  <c r="P27" i="68"/>
  <c r="BO45" i="68"/>
  <c r="BO46" i="68" s="1"/>
  <c r="CJ45" i="68"/>
  <c r="CJ46" i="68"/>
  <c r="AE27" i="68"/>
  <c r="BJ44" i="68"/>
  <c r="BJ45" i="68" s="1"/>
  <c r="AD28" i="68"/>
  <c r="U30" i="68"/>
  <c r="AW27" i="68"/>
  <c r="AW28" i="68" s="1"/>
  <c r="AH29" i="68"/>
  <c r="BK81" i="68"/>
  <c r="EE146" i="7"/>
  <c r="BE81" i="68"/>
  <c r="BE82" i="68" s="1"/>
  <c r="AY27" i="68"/>
  <c r="BS82" i="68"/>
  <c r="AI29" i="68"/>
  <c r="BI46" i="68"/>
  <c r="AV29" i="68"/>
  <c r="AV30" i="68" s="1"/>
  <c r="AJ29" i="68"/>
  <c r="AJ30" i="68" s="1"/>
  <c r="CI44" i="68"/>
  <c r="CI45" i="68" s="1"/>
  <c r="CI46" i="68" s="1"/>
  <c r="BD79" i="68"/>
  <c r="CE80" i="68"/>
  <c r="Y32" i="68"/>
  <c r="BL82" i="68"/>
  <c r="BN45" i="68"/>
  <c r="BN46" i="68" s="1"/>
  <c r="BV80" i="68"/>
  <c r="BW46" i="68"/>
  <c r="BP81" i="68"/>
  <c r="CA81" i="68"/>
  <c r="BY80" i="68"/>
  <c r="BY81" i="68" s="1"/>
  <c r="CI82" i="68"/>
  <c r="AX28" i="68"/>
  <c r="AX29" i="68" s="1"/>
  <c r="AX30" i="68" s="1"/>
  <c r="BG81" i="68"/>
  <c r="BG82" i="68" s="1"/>
  <c r="BG83" i="68" s="1"/>
  <c r="CQ80" i="68"/>
  <c r="CQ81" i="68" s="1"/>
  <c r="CQ82" i="68" s="1"/>
  <c r="S30" i="68"/>
  <c r="S31" i="68" s="1"/>
  <c r="V29" i="68"/>
  <c r="V30" i="68" s="1"/>
  <c r="AT27" i="68"/>
  <c r="CG80" i="68"/>
  <c r="CG81" i="68" s="1"/>
  <c r="CF81" i="68"/>
  <c r="CF82" i="68" s="1"/>
  <c r="BU80" i="68"/>
  <c r="BU81" i="68" s="1"/>
  <c r="AG27" i="68"/>
  <c r="AG28" i="68" s="1"/>
  <c r="AK27" i="68"/>
  <c r="AK28" i="68" s="1"/>
  <c r="BQ80" i="68"/>
  <c r="BY44" i="68"/>
  <c r="CI83" i="68"/>
  <c r="CR82" i="68"/>
  <c r="AP27" i="68"/>
  <c r="BI45" i="7"/>
  <c r="BI46" i="7" s="1"/>
  <c r="CH81" i="68"/>
  <c r="CD81" i="68"/>
  <c r="BX81" i="68"/>
  <c r="AC28" i="68"/>
  <c r="CD82" i="68"/>
  <c r="AZ28" i="68"/>
  <c r="BI80" i="68"/>
  <c r="CG44" i="68"/>
  <c r="CG45" i="68" s="1"/>
  <c r="CO80" i="68"/>
  <c r="CJ80" i="68"/>
  <c r="CJ81" i="68" s="1"/>
  <c r="CD45" i="68"/>
  <c r="CD46" i="68" s="1"/>
  <c r="CN83" i="68"/>
  <c r="CN84" i="68" s="1"/>
  <c r="CN85" i="68" s="1"/>
  <c r="BX45" i="68"/>
  <c r="BX46" i="68" s="1"/>
  <c r="BO81" i="68"/>
  <c r="Q30" i="68"/>
  <c r="CL80" i="68"/>
  <c r="CL81" i="68" s="1"/>
  <c r="CM82" i="68"/>
  <c r="AR29" i="68"/>
  <c r="CB45" i="7"/>
  <c r="CB46" i="7" s="1"/>
  <c r="BS80" i="67"/>
  <c r="BS81" i="67" s="1"/>
  <c r="CH80" i="67"/>
  <c r="CH81" i="67" s="1"/>
  <c r="AL29" i="67"/>
  <c r="AI27" i="67"/>
  <c r="AI28" i="67" s="1"/>
  <c r="CN81" i="67"/>
  <c r="CN82" i="67" s="1"/>
  <c r="BW45" i="67"/>
  <c r="BW46" i="67" s="1"/>
  <c r="AJ27" i="67"/>
  <c r="AJ28" i="67" s="1"/>
  <c r="AJ29" i="67"/>
  <c r="AJ30" i="67" s="1"/>
  <c r="V27" i="67"/>
  <c r="V28" i="67" s="1"/>
  <c r="O26" i="67"/>
  <c r="CG45" i="7"/>
  <c r="CG46" i="7" s="1"/>
  <c r="BK44" i="67"/>
  <c r="BK45" i="67" s="1"/>
  <c r="AX28" i="67"/>
  <c r="AT27" i="67"/>
  <c r="AT28" i="67" s="1"/>
  <c r="AW28" i="67"/>
  <c r="AW29" i="67" s="1"/>
  <c r="CR45" i="67"/>
  <c r="CR46" i="67" s="1"/>
  <c r="CM81" i="67"/>
  <c r="CM82" i="67" s="1"/>
  <c r="CO45" i="67"/>
  <c r="CO46" i="67" s="1"/>
  <c r="AZ27" i="67"/>
  <c r="AZ28" i="67" s="1"/>
  <c r="CI45" i="7"/>
  <c r="CI46" i="7" s="1"/>
  <c r="AP28" i="67"/>
  <c r="CQ80" i="67"/>
  <c r="BQ44" i="7"/>
  <c r="BQ45" i="7" s="1"/>
  <c r="BQ46" i="7" s="1"/>
  <c r="Z27" i="67"/>
  <c r="CP84" i="67"/>
  <c r="BV44" i="67"/>
  <c r="BV45" i="67" s="1"/>
  <c r="AQ27" i="67"/>
  <c r="AQ28" i="67" s="1"/>
  <c r="AU28" i="67"/>
  <c r="CJ81" i="67"/>
  <c r="CJ82" i="67" s="1"/>
  <c r="CH84" i="7"/>
  <c r="CE80" i="67"/>
  <c r="BZ45" i="67"/>
  <c r="BZ46" i="67" s="1"/>
  <c r="EE161" i="67"/>
  <c r="EE166" i="67" s="1"/>
  <c r="BL45" i="67"/>
  <c r="BL46" i="67" s="1"/>
  <c r="AA27" i="67"/>
  <c r="BQ81" i="67"/>
  <c r="CD80" i="67"/>
  <c r="CD81" i="67" s="1"/>
  <c r="CM45" i="67"/>
  <c r="CM46" i="67" s="1"/>
  <c r="CI45" i="67"/>
  <c r="CI46" i="67" s="1"/>
  <c r="BV80" i="67"/>
  <c r="BI45" i="67"/>
  <c r="BI46" i="67" s="1"/>
  <c r="BG83" i="67"/>
  <c r="CK82" i="67"/>
  <c r="BS44" i="67"/>
  <c r="BS45" i="67" s="1"/>
  <c r="BS46" i="67" s="1"/>
  <c r="CH45" i="67"/>
  <c r="CH46" i="67" s="1"/>
  <c r="BO83" i="67"/>
  <c r="BM81" i="67"/>
  <c r="BM82" i="67" s="1"/>
  <c r="AB29" i="67"/>
  <c r="T28" i="67"/>
  <c r="BT81" i="67"/>
  <c r="BL82" i="67"/>
  <c r="BL83" i="67" s="1"/>
  <c r="BI81" i="67"/>
  <c r="BI82" i="67" s="1"/>
  <c r="AY30" i="67"/>
  <c r="AY31" i="67" s="1"/>
  <c r="CC80" i="67"/>
  <c r="CF81" i="67"/>
  <c r="BZ80" i="67"/>
  <c r="BZ81" i="67" s="1"/>
  <c r="CG81" i="67"/>
  <c r="BX46" i="67"/>
  <c r="CA46" i="67"/>
  <c r="CI80" i="67"/>
  <c r="BL43" i="7"/>
  <c r="BL44" i="7" s="1"/>
  <c r="BR81" i="67"/>
  <c r="BR82" i="67" s="1"/>
  <c r="AO27" i="67"/>
  <c r="AO28" i="67" s="1"/>
  <c r="BB30" i="67"/>
  <c r="X28" i="67"/>
  <c r="AG29" i="67"/>
  <c r="AG30" i="67" s="1"/>
  <c r="BP81" i="67"/>
  <c r="AR28" i="67"/>
  <c r="AR29" i="67" s="1"/>
  <c r="AH27" i="67"/>
  <c r="AH28" i="67" s="1"/>
  <c r="CA82" i="67"/>
  <c r="CA83" i="67" s="1"/>
  <c r="BF81" i="67"/>
  <c r="BF82" i="67" s="1"/>
  <c r="BA28" i="67"/>
  <c r="BA29" i="67" s="1"/>
  <c r="BK80" i="67"/>
  <c r="BU81" i="67"/>
  <c r="CR80" i="67"/>
  <c r="BW80" i="67"/>
  <c r="AF27" i="67"/>
  <c r="BH80" i="67"/>
  <c r="BC28" i="67"/>
  <c r="BC29" i="67" s="1"/>
  <c r="U29" i="67"/>
  <c r="CQ84" i="7"/>
  <c r="CQ85" i="7" s="1"/>
  <c r="BX80" i="67"/>
  <c r="CB46" i="67"/>
  <c r="BP44" i="67"/>
  <c r="AM29" i="67"/>
  <c r="CO83" i="67"/>
  <c r="CO84" i="67" s="1"/>
  <c r="Y30" i="67"/>
  <c r="BD43" i="67"/>
  <c r="AD27" i="67"/>
  <c r="BO46" i="67"/>
  <c r="CF46" i="67"/>
  <c r="BY82" i="67"/>
  <c r="BU45" i="67"/>
  <c r="BU46" i="67" s="1"/>
  <c r="BJ46" i="67"/>
  <c r="BL79" i="7"/>
  <c r="AC29" i="67"/>
  <c r="BE81" i="67"/>
  <c r="BE82" i="67" s="1"/>
  <c r="CC46" i="67"/>
  <c r="BJ81" i="67"/>
  <c r="BJ82" i="67" s="1"/>
  <c r="S27" i="67"/>
  <c r="AN28" i="67"/>
  <c r="BD79" i="67"/>
  <c r="W27" i="67"/>
  <c r="W28" i="67" s="1"/>
  <c r="AV27" i="67"/>
  <c r="AK29" i="67"/>
  <c r="AE29" i="67"/>
  <c r="AS30" i="67"/>
  <c r="BE45" i="67"/>
  <c r="BM46" i="67"/>
  <c r="BN80" i="67"/>
  <c r="Q28" i="67"/>
  <c r="CB81" i="67"/>
  <c r="CR81" i="67"/>
  <c r="CL82" i="67"/>
  <c r="BT45" i="67"/>
  <c r="BT46" i="67" s="1"/>
  <c r="EE161" i="7"/>
  <c r="EE166" i="7" s="1"/>
  <c r="Z26" i="7"/>
  <c r="Z27" i="7" s="1"/>
  <c r="CP81" i="7"/>
  <c r="CP82" i="7" s="1"/>
  <c r="CP83" i="7" s="1"/>
  <c r="BY80" i="7"/>
  <c r="BY81" i="7" s="1"/>
  <c r="BV44" i="7"/>
  <c r="BV45" i="7" s="1"/>
  <c r="BV46" i="7" s="1"/>
  <c r="T26" i="7"/>
  <c r="T27" i="7" s="1"/>
  <c r="CB84" i="7"/>
  <c r="CB85" i="7" s="1"/>
  <c r="CB86" i="7" s="1"/>
  <c r="CB87" i="7" s="1"/>
  <c r="CB88" i="7" s="1"/>
  <c r="BC29" i="7"/>
  <c r="BC30" i="7" s="1"/>
  <c r="AN27" i="7"/>
  <c r="AN28" i="7" s="1"/>
  <c r="AN29" i="7" s="1"/>
  <c r="AN30" i="7" s="1"/>
  <c r="AK31" i="7"/>
  <c r="AK32" i="7" s="1"/>
  <c r="AK33" i="7" s="1"/>
  <c r="CH85" i="7"/>
  <c r="BZ43" i="7"/>
  <c r="BZ44" i="7" s="1"/>
  <c r="V27" i="7"/>
  <c r="BD42" i="7"/>
  <c r="BV84" i="7"/>
  <c r="BV85" i="7" s="1"/>
  <c r="BO80" i="7"/>
  <c r="BO81" i="7" s="1"/>
  <c r="BO82" i="7" s="1"/>
  <c r="BH85" i="7"/>
  <c r="CC80" i="7"/>
  <c r="CC81" i="7" s="1"/>
  <c r="AV30" i="7"/>
  <c r="AV31" i="7" s="1"/>
  <c r="CA83" i="7"/>
  <c r="CA84" i="7" s="1"/>
  <c r="CJ44" i="7"/>
  <c r="CJ45" i="7" s="1"/>
  <c r="CJ46" i="7" s="1"/>
  <c r="BX45" i="7"/>
  <c r="BX46" i="7" s="1"/>
  <c r="Y31" i="7"/>
  <c r="Y32" i="7" s="1"/>
  <c r="Y33" i="7" s="1"/>
  <c r="CJ80" i="7"/>
  <c r="CJ81" i="7" s="1"/>
  <c r="BM80" i="7"/>
  <c r="BT82" i="7"/>
  <c r="BY45" i="7"/>
  <c r="BY46" i="7" s="1"/>
  <c r="CG80" i="7"/>
  <c r="BE83" i="7"/>
  <c r="BE84" i="7" s="1"/>
  <c r="BE85" i="7" s="1"/>
  <c r="BZ80" i="7"/>
  <c r="BZ81" i="7" s="1"/>
  <c r="BU81" i="7"/>
  <c r="AY27" i="7"/>
  <c r="AY28" i="7" s="1"/>
  <c r="W31" i="7"/>
  <c r="W32" i="7" s="1"/>
  <c r="W33" i="7" s="1"/>
  <c r="W34" i="7" s="1"/>
  <c r="AW27" i="7"/>
  <c r="AW28" i="7" s="1"/>
  <c r="BW46" i="7"/>
  <c r="BI80" i="7"/>
  <c r="BI81" i="7" s="1"/>
  <c r="AR27" i="7"/>
  <c r="AR28" i="7" s="1"/>
  <c r="BS81" i="7"/>
  <c r="CK81" i="7"/>
  <c r="CK82" i="7" s="1"/>
  <c r="CK83" i="7" s="1"/>
  <c r="CH45" i="7"/>
  <c r="CH46" i="7" s="1"/>
  <c r="BJ82" i="7"/>
  <c r="CL46" i="7"/>
  <c r="AO28" i="7"/>
  <c r="AO29" i="7" s="1"/>
  <c r="AO30" i="7" s="1"/>
  <c r="AM26" i="7"/>
  <c r="AP27" i="7"/>
  <c r="P31" i="7"/>
  <c r="BP86" i="7"/>
  <c r="BP87" i="7" s="1"/>
  <c r="BP88" i="7" s="1"/>
  <c r="BN45" i="7"/>
  <c r="BN46" i="7" s="1"/>
  <c r="BR45" i="7"/>
  <c r="BR46" i="7" s="1"/>
  <c r="AD30" i="7"/>
  <c r="O25" i="7"/>
  <c r="BQ81" i="7"/>
  <c r="BQ82" i="7" s="1"/>
  <c r="BQ83" i="7" s="1"/>
  <c r="AL27" i="7"/>
  <c r="AQ26" i="7"/>
  <c r="CE80" i="7"/>
  <c r="CE81" i="7" s="1"/>
  <c r="CE82" i="7" s="1"/>
  <c r="CI82" i="7"/>
  <c r="CI83" i="7" s="1"/>
  <c r="CO81" i="7"/>
  <c r="CO82" i="7" s="1"/>
  <c r="AC29" i="7"/>
  <c r="AC30" i="7" s="1"/>
  <c r="BX82" i="7"/>
  <c r="BX83" i="7" s="1"/>
  <c r="U26" i="7"/>
  <c r="BR79" i="7"/>
  <c r="BD78" i="7"/>
  <c r="R26" i="7"/>
  <c r="AF26" i="7"/>
  <c r="AG28" i="7"/>
  <c r="BB30" i="7"/>
  <c r="BB31" i="7" s="1"/>
  <c r="AJ26" i="7"/>
  <c r="AJ27" i="7" s="1"/>
  <c r="AB30" i="7"/>
  <c r="AB31" i="7" s="1"/>
  <c r="AA29" i="7"/>
  <c r="Q33" i="7"/>
  <c r="Q34" i="7" s="1"/>
  <c r="BG81" i="7"/>
  <c r="CF81" i="7"/>
  <c r="AE31" i="7"/>
  <c r="AS29" i="7"/>
  <c r="S29" i="7"/>
  <c r="S30" i="7" s="1"/>
  <c r="BU45" i="7"/>
  <c r="BU46" i="7" s="1"/>
  <c r="BA32" i="7"/>
  <c r="CR80" i="7"/>
  <c r="CR81" i="7" s="1"/>
  <c r="CD84" i="7"/>
  <c r="CM44" i="7"/>
  <c r="CM45" i="7" s="1"/>
  <c r="CM46" i="7" s="1"/>
  <c r="X27" i="7"/>
  <c r="CK46" i="7"/>
  <c r="AZ30" i="7"/>
  <c r="BN83" i="7"/>
  <c r="CC45" i="7"/>
  <c r="CC46" i="7" s="1"/>
  <c r="BK83" i="7"/>
  <c r="AU29" i="7"/>
  <c r="AT33" i="7"/>
  <c r="AT34" i="7" s="1"/>
  <c r="BF85" i="7"/>
  <c r="BW84" i="7"/>
  <c r="CM81" i="7"/>
  <c r="AH30" i="7"/>
  <c r="CN84" i="7"/>
  <c r="CR44" i="7"/>
  <c r="AX28" i="7" l="1"/>
  <c r="AX29" i="7" s="1"/>
  <c r="AX30" i="7" s="1"/>
  <c r="AA31" i="68"/>
  <c r="AI30" i="7"/>
  <c r="AI31" i="7" s="1"/>
  <c r="CL82" i="7"/>
  <c r="CQ86" i="7"/>
  <c r="AU30" i="68"/>
  <c r="AU31" i="68" s="1"/>
  <c r="AL31" i="68"/>
  <c r="AL32" i="68" s="1"/>
  <c r="AL33" i="68" s="1"/>
  <c r="AL34" i="68" s="1"/>
  <c r="AL35" i="68" s="1"/>
  <c r="AL36" i="68" s="1"/>
  <c r="BB30" i="68"/>
  <c r="BY82" i="68"/>
  <c r="BY83" i="68" s="1"/>
  <c r="BD44" i="68"/>
  <c r="CK81" i="68"/>
  <c r="BL45" i="7"/>
  <c r="BL46" i="7" s="1"/>
  <c r="CF83" i="68"/>
  <c r="BA29" i="68"/>
  <c r="BT82" i="67"/>
  <c r="BT83" i="67" s="1"/>
  <c r="BF84" i="68"/>
  <c r="BF85" i="68" s="1"/>
  <c r="BF86" i="68" s="1"/>
  <c r="BK46" i="68"/>
  <c r="R31" i="67"/>
  <c r="R32" i="67" s="1"/>
  <c r="CN86" i="68"/>
  <c r="W31" i="68"/>
  <c r="W32" i="68" s="1"/>
  <c r="W33" i="68" s="1"/>
  <c r="BL46" i="68"/>
  <c r="CG83" i="67"/>
  <c r="AV31" i="68"/>
  <c r="CN46" i="67"/>
  <c r="CC82" i="7"/>
  <c r="CC83" i="7" s="1"/>
  <c r="BV45" i="68"/>
  <c r="BV46" i="68" s="1"/>
  <c r="CG82" i="67"/>
  <c r="CL45" i="68"/>
  <c r="CL46" i="68" s="1"/>
  <c r="CL82" i="68"/>
  <c r="AI29" i="67"/>
  <c r="AI30" i="67" s="1"/>
  <c r="AI31" i="67" s="1"/>
  <c r="AZ29" i="68"/>
  <c r="AZ30" i="68" s="1"/>
  <c r="Q31" i="68"/>
  <c r="BY45" i="68"/>
  <c r="BY46" i="68"/>
  <c r="BH46" i="68"/>
  <c r="AR30" i="68"/>
  <c r="AR31" i="68" s="1"/>
  <c r="BX82" i="68"/>
  <c r="CH82" i="68"/>
  <c r="CH83" i="68" s="1"/>
  <c r="CR83" i="68"/>
  <c r="BQ81" i="68"/>
  <c r="BQ82" i="68" s="1"/>
  <c r="BQ83" i="68" s="1"/>
  <c r="BO82" i="68"/>
  <c r="AC29" i="68"/>
  <c r="BX83" i="68"/>
  <c r="BG84" i="68"/>
  <c r="AC30" i="67"/>
  <c r="AC31" i="67" s="1"/>
  <c r="BW83" i="68"/>
  <c r="BW84" i="68" s="1"/>
  <c r="AG29" i="68"/>
  <c r="BU82" i="68"/>
  <c r="W29" i="67"/>
  <c r="CM83" i="68"/>
  <c r="CJ82" i="68"/>
  <c r="CJ83" i="68" s="1"/>
  <c r="AP28" i="68"/>
  <c r="AK29" i="68"/>
  <c r="CG46" i="68"/>
  <c r="V31" i="68"/>
  <c r="AN30" i="68"/>
  <c r="S32" i="68"/>
  <c r="AU32" i="68"/>
  <c r="CD83" i="68"/>
  <c r="CO81" i="68"/>
  <c r="AV32" i="7"/>
  <c r="BD43" i="7"/>
  <c r="AT28" i="68"/>
  <c r="CA82" i="68"/>
  <c r="CA83" i="68" s="1"/>
  <c r="Y33" i="68"/>
  <c r="AO29" i="68"/>
  <c r="AO30" i="68" s="1"/>
  <c r="AH30" i="68"/>
  <c r="AH31" i="68" s="1"/>
  <c r="AE28" i="68"/>
  <c r="AE29" i="68" s="1"/>
  <c r="P28" i="68"/>
  <c r="AM28" i="68"/>
  <c r="AM29" i="68" s="1"/>
  <c r="BN85" i="68"/>
  <c r="BN86" i="68" s="1"/>
  <c r="BL83" i="68"/>
  <c r="AX31" i="68"/>
  <c r="AX32" i="68" s="1"/>
  <c r="AD29" i="68"/>
  <c r="AQ30" i="68"/>
  <c r="CQ83" i="68"/>
  <c r="CQ84" i="68" s="1"/>
  <c r="R29" i="68"/>
  <c r="X33" i="68"/>
  <c r="AW29" i="68"/>
  <c r="AW30" i="68" s="1"/>
  <c r="CP83" i="68"/>
  <c r="BZ83" i="68"/>
  <c r="BP82" i="68"/>
  <c r="BE83" i="68"/>
  <c r="BD80" i="68"/>
  <c r="BK82" i="68"/>
  <c r="BK83" i="68" s="1"/>
  <c r="CB83" i="68"/>
  <c r="CB84" i="68" s="1"/>
  <c r="AF29" i="68"/>
  <c r="BJ46" i="68"/>
  <c r="BT82" i="68"/>
  <c r="CE81" i="68"/>
  <c r="CE82" i="68" s="1"/>
  <c r="BR83" i="68"/>
  <c r="CC82" i="68"/>
  <c r="AS29" i="68"/>
  <c r="AS30" i="68" s="1"/>
  <c r="AD30" i="68"/>
  <c r="AY28" i="68"/>
  <c r="CG82" i="68"/>
  <c r="CG83" i="68" s="1"/>
  <c r="O27" i="68"/>
  <c r="AA32" i="68"/>
  <c r="AA33" i="68" s="1"/>
  <c r="BI81" i="68"/>
  <c r="BV81" i="68"/>
  <c r="BV82" i="68" s="1"/>
  <c r="AJ31" i="68"/>
  <c r="AI30" i="68"/>
  <c r="BC29" i="68"/>
  <c r="T29" i="68"/>
  <c r="BH81" i="68"/>
  <c r="AB29" i="68"/>
  <c r="Z31" i="68"/>
  <c r="CI84" i="68"/>
  <c r="U31" i="68"/>
  <c r="BJ81" i="68"/>
  <c r="BS83" i="68"/>
  <c r="BM84" i="68"/>
  <c r="BM85" i="68" s="1"/>
  <c r="AN29" i="67"/>
  <c r="AN30" i="67" s="1"/>
  <c r="AD28" i="67"/>
  <c r="AD29" i="67" s="1"/>
  <c r="BX81" i="67"/>
  <c r="BH81" i="67"/>
  <c r="BH82" i="67" s="1"/>
  <c r="BU82" i="67"/>
  <c r="BU83" i="67" s="1"/>
  <c r="AK30" i="67"/>
  <c r="BM83" i="67"/>
  <c r="S28" i="67"/>
  <c r="O27" i="67"/>
  <c r="AY32" i="67"/>
  <c r="AM30" i="67"/>
  <c r="AM31" i="67" s="1"/>
  <c r="CB82" i="67"/>
  <c r="BN81" i="67"/>
  <c r="BP45" i="67"/>
  <c r="BD45" i="67" s="1"/>
  <c r="BD44" i="67"/>
  <c r="BC31" i="7"/>
  <c r="BC32" i="7" s="1"/>
  <c r="CL83" i="67"/>
  <c r="W30" i="67"/>
  <c r="W31" i="67" s="1"/>
  <c r="W32" i="67" s="1"/>
  <c r="BE83" i="67"/>
  <c r="BE84" i="67" s="1"/>
  <c r="BE46" i="67"/>
  <c r="BD80" i="67"/>
  <c r="BL80" i="7"/>
  <c r="BL81" i="7" s="1"/>
  <c r="BL82" i="7" s="1"/>
  <c r="CO85" i="67"/>
  <c r="CO86" i="67"/>
  <c r="BF83" i="67"/>
  <c r="BD44" i="7"/>
  <c r="AE30" i="67"/>
  <c r="AE31" i="67" s="1"/>
  <c r="AE32" i="67" s="1"/>
  <c r="AV28" i="67"/>
  <c r="CA84" i="67"/>
  <c r="CA85" i="67" s="1"/>
  <c r="Y31" i="67"/>
  <c r="Y32" i="67" s="1"/>
  <c r="U30" i="67"/>
  <c r="U31" i="67" s="1"/>
  <c r="Q29" i="67"/>
  <c r="AS31" i="67"/>
  <c r="BJ83" i="67"/>
  <c r="CR82" i="67"/>
  <c r="BW81" i="67"/>
  <c r="BW82" i="67" s="1"/>
  <c r="BS82" i="67"/>
  <c r="BS83" i="67" s="1"/>
  <c r="CF82" i="67"/>
  <c r="AF28" i="67"/>
  <c r="AF29" i="67" s="1"/>
  <c r="BQ82" i="67"/>
  <c r="BK81" i="67"/>
  <c r="T29" i="67"/>
  <c r="BM84" i="67"/>
  <c r="CP85" i="67"/>
  <c r="AP29" i="67"/>
  <c r="AP30" i="67" s="1"/>
  <c r="CH82" i="67"/>
  <c r="CH83" i="67" s="1"/>
  <c r="BI83" i="67"/>
  <c r="BI84" i="67" s="1"/>
  <c r="BI85" i="67" s="1"/>
  <c r="BB31" i="67"/>
  <c r="AX29" i="67"/>
  <c r="BR83" i="67"/>
  <c r="BR84" i="67" s="1"/>
  <c r="BL84" i="67"/>
  <c r="AG31" i="67"/>
  <c r="CK83" i="67"/>
  <c r="AA28" i="67"/>
  <c r="CE81" i="67"/>
  <c r="BV46" i="67"/>
  <c r="BK46" i="67"/>
  <c r="CN83" i="67"/>
  <c r="AU29" i="67"/>
  <c r="AU30" i="67" s="1"/>
  <c r="BP82" i="67"/>
  <c r="BP83" i="67" s="1"/>
  <c r="CI81" i="67"/>
  <c r="CI82" i="67" s="1"/>
  <c r="BV81" i="67"/>
  <c r="CD82" i="67"/>
  <c r="CD83" i="67" s="1"/>
  <c r="AZ29" i="67"/>
  <c r="AZ30" i="67" s="1"/>
  <c r="AZ31" i="67" s="1"/>
  <c r="V29" i="67"/>
  <c r="X29" i="67"/>
  <c r="AH29" i="67"/>
  <c r="BC30" i="67"/>
  <c r="AR30" i="67"/>
  <c r="CJ83" i="67"/>
  <c r="CM83" i="67"/>
  <c r="AJ31" i="67"/>
  <c r="AJ32" i="67" s="1"/>
  <c r="BA30" i="67"/>
  <c r="Z28" i="67"/>
  <c r="AT29" i="67"/>
  <c r="AT30" i="67" s="1"/>
  <c r="AL30" i="67"/>
  <c r="AI32" i="67"/>
  <c r="AO29" i="67"/>
  <c r="BO84" i="67"/>
  <c r="AQ29" i="67"/>
  <c r="CQ81" i="67"/>
  <c r="CQ82" i="67" s="1"/>
  <c r="AB30" i="67"/>
  <c r="BY83" i="67"/>
  <c r="P31" i="67"/>
  <c r="BZ82" i="67"/>
  <c r="BG84" i="67"/>
  <c r="CG84" i="67"/>
  <c r="AW30" i="67"/>
  <c r="CC81" i="67"/>
  <c r="BY82" i="7"/>
  <c r="BY83" i="7" s="1"/>
  <c r="CA85" i="7"/>
  <c r="CA86" i="7" s="1"/>
  <c r="CA87" i="7" s="1"/>
  <c r="O26" i="7"/>
  <c r="CJ82" i="7"/>
  <c r="CJ83" i="7" s="1"/>
  <c r="CJ84" i="7" s="1"/>
  <c r="Z28" i="7"/>
  <c r="Z29" i="7" s="1"/>
  <c r="BZ45" i="7"/>
  <c r="BZ46" i="7" s="1"/>
  <c r="T28" i="7"/>
  <c r="BZ82" i="7"/>
  <c r="BZ83" i="7" s="1"/>
  <c r="BZ84" i="7" s="1"/>
  <c r="BV86" i="7"/>
  <c r="CG81" i="7"/>
  <c r="CG82" i="7" s="1"/>
  <c r="BM81" i="7"/>
  <c r="BH86" i="7"/>
  <c r="BU82" i="7"/>
  <c r="BW85" i="7"/>
  <c r="BW86" i="7" s="1"/>
  <c r="BW87" i="7" s="1"/>
  <c r="AC31" i="7"/>
  <c r="AC32" i="7" s="1"/>
  <c r="BT83" i="7"/>
  <c r="BT84" i="7" s="1"/>
  <c r="V28" i="7"/>
  <c r="CH86" i="7"/>
  <c r="AO31" i="7"/>
  <c r="AO32" i="7" s="1"/>
  <c r="CI84" i="7"/>
  <c r="CI85" i="7" s="1"/>
  <c r="CI86" i="7" s="1"/>
  <c r="CI87" i="7" s="1"/>
  <c r="BE86" i="7"/>
  <c r="BE87" i="7" s="1"/>
  <c r="BE88" i="7" s="1"/>
  <c r="AW29" i="7"/>
  <c r="AW30" i="7" s="1"/>
  <c r="AW31" i="7" s="1"/>
  <c r="AJ28" i="7"/>
  <c r="AJ29" i="7" s="1"/>
  <c r="BD79" i="7"/>
  <c r="BG82" i="7"/>
  <c r="BG83" i="7" s="1"/>
  <c r="S31" i="7"/>
  <c r="S32" i="7" s="1"/>
  <c r="AR29" i="7"/>
  <c r="AR30" i="7" s="1"/>
  <c r="AR31" i="7" s="1"/>
  <c r="AL28" i="7"/>
  <c r="BI82" i="7"/>
  <c r="R27" i="7"/>
  <c r="R28" i="7" s="1"/>
  <c r="AY29" i="7"/>
  <c r="AY30" i="7" s="1"/>
  <c r="AY31" i="7" s="1"/>
  <c r="BS82" i="7"/>
  <c r="AG29" i="7"/>
  <c r="AG30" i="7" s="1"/>
  <c r="P32" i="7"/>
  <c r="P33" i="7" s="1"/>
  <c r="AF27" i="7"/>
  <c r="AF28" i="7"/>
  <c r="CO83" i="7"/>
  <c r="CO84" i="7" s="1"/>
  <c r="AQ27" i="7"/>
  <c r="AQ28" i="7" s="1"/>
  <c r="BO83" i="7"/>
  <c r="U27" i="7"/>
  <c r="BB32" i="7"/>
  <c r="BJ83" i="7"/>
  <c r="Y34" i="7"/>
  <c r="Y35" i="7" s="1"/>
  <c r="CP84" i="7"/>
  <c r="CP85" i="7" s="1"/>
  <c r="CE83" i="7"/>
  <c r="BR80" i="7"/>
  <c r="BD80" i="7" s="1"/>
  <c r="AP28" i="7"/>
  <c r="AP29" i="7" s="1"/>
  <c r="AM27" i="7"/>
  <c r="BX84" i="7"/>
  <c r="BX85" i="7" s="1"/>
  <c r="AD31" i="7"/>
  <c r="CM82" i="7"/>
  <c r="CM83" i="7" s="1"/>
  <c r="AH31" i="7"/>
  <c r="BP89" i="7"/>
  <c r="CR45" i="7"/>
  <c r="AT35" i="7"/>
  <c r="AZ31" i="7"/>
  <c r="AV33" i="7"/>
  <c r="BQ84" i="7"/>
  <c r="AI32" i="7"/>
  <c r="AK34" i="7"/>
  <c r="AK35" i="7" s="1"/>
  <c r="BN84" i="7"/>
  <c r="AU30" i="7"/>
  <c r="CQ87" i="7"/>
  <c r="CK84" i="7"/>
  <c r="BK84" i="7"/>
  <c r="CN85" i="7"/>
  <c r="BF86" i="7"/>
  <c r="AX31" i="7"/>
  <c r="AX32" i="7" s="1"/>
  <c r="AX33" i="7" s="1"/>
  <c r="BA33" i="7"/>
  <c r="BA34" i="7" s="1"/>
  <c r="AA30" i="7"/>
  <c r="W35" i="7"/>
  <c r="W36" i="7" s="1"/>
  <c r="CR82" i="7"/>
  <c r="CR83" i="7" s="1"/>
  <c r="CR84" i="7" s="1"/>
  <c r="CF82" i="7"/>
  <c r="CF83" i="7" s="1"/>
  <c r="X28" i="7"/>
  <c r="AN31" i="7"/>
  <c r="AN32" i="7" s="1"/>
  <c r="CD85" i="7"/>
  <c r="CB89" i="7"/>
  <c r="AE32" i="7"/>
  <c r="Q35" i="7"/>
  <c r="AB32" i="7"/>
  <c r="AB33" i="7" s="1"/>
  <c r="AS30" i="7"/>
  <c r="CI83" i="67" l="1"/>
  <c r="CL83" i="7"/>
  <c r="CL84" i="7" s="1"/>
  <c r="CL85" i="7" s="1"/>
  <c r="CF84" i="68"/>
  <c r="CF85" i="68" s="1"/>
  <c r="AV32" i="68"/>
  <c r="AV33" i="68" s="1"/>
  <c r="BN87" i="68"/>
  <c r="BN88" i="68" s="1"/>
  <c r="BN89" i="68" s="1"/>
  <c r="BN90" i="68" s="1"/>
  <c r="BN91" i="68" s="1"/>
  <c r="BN92" i="68" s="1"/>
  <c r="CN87" i="68"/>
  <c r="CN88" i="68" s="1"/>
  <c r="CN89" i="68" s="1"/>
  <c r="BB31" i="68"/>
  <c r="BB32" i="68" s="1"/>
  <c r="BB33" i="68" s="1"/>
  <c r="CP86" i="7"/>
  <c r="CP87" i="7" s="1"/>
  <c r="CL83" i="68"/>
  <c r="BT84" i="67"/>
  <c r="BT85" i="67"/>
  <c r="BT86" i="67" s="1"/>
  <c r="R33" i="67"/>
  <c r="R34" i="67"/>
  <c r="R35" i="67" s="1"/>
  <c r="R36" i="67" s="1"/>
  <c r="Q32" i="68"/>
  <c r="Q33" i="68" s="1"/>
  <c r="BA30" i="68"/>
  <c r="BA31" i="68" s="1"/>
  <c r="CB85" i="68"/>
  <c r="CB86" i="68" s="1"/>
  <c r="CB87" i="68" s="1"/>
  <c r="CB88" i="68" s="1"/>
  <c r="CB89" i="68" s="1"/>
  <c r="BC33" i="7"/>
  <c r="BC34" i="7" s="1"/>
  <c r="AZ31" i="68"/>
  <c r="AZ32" i="68" s="1"/>
  <c r="AM30" i="68"/>
  <c r="AM31" i="68" s="1"/>
  <c r="BM86" i="68"/>
  <c r="BM87" i="68" s="1"/>
  <c r="CK82" i="68"/>
  <c r="CC84" i="7"/>
  <c r="CC85" i="7" s="1"/>
  <c r="BD46" i="68"/>
  <c r="Z30" i="7"/>
  <c r="AC32" i="67"/>
  <c r="AC33" i="67" s="1"/>
  <c r="BD45" i="68"/>
  <c r="BP46" i="67"/>
  <c r="CI85" i="68"/>
  <c r="CI86" i="68" s="1"/>
  <c r="CI87" i="68" s="1"/>
  <c r="CI88" i="68" s="1"/>
  <c r="CI89" i="68" s="1"/>
  <c r="CI90" i="68" s="1"/>
  <c r="CI91" i="68" s="1"/>
  <c r="CI92" i="68" s="1"/>
  <c r="CI93" i="68" s="1"/>
  <c r="CI94" i="68" s="1"/>
  <c r="CI95" i="68" s="1"/>
  <c r="CI96" i="68" s="1"/>
  <c r="CI97" i="68" s="1"/>
  <c r="CI98" i="68" s="1"/>
  <c r="CI99" i="68" s="1"/>
  <c r="CI100" i="68" s="1"/>
  <c r="CI101" i="68" s="1"/>
  <c r="CI102" i="68" s="1"/>
  <c r="CI103" i="68" s="1"/>
  <c r="CI104" i="68" s="1"/>
  <c r="CI105" i="68" s="1"/>
  <c r="CI106" i="68" s="1"/>
  <c r="CI107" i="68" s="1"/>
  <c r="CI108" i="68" s="1"/>
  <c r="CI109" i="68" s="1"/>
  <c r="CI110" i="68" s="1"/>
  <c r="CI111" i="68" s="1"/>
  <c r="CI112" i="68" s="1"/>
  <c r="CI113" i="68" s="1"/>
  <c r="CI114" i="68" s="1"/>
  <c r="CI115" i="68" s="1"/>
  <c r="CI116" i="68" s="1"/>
  <c r="Z32" i="68"/>
  <c r="BK84" i="68"/>
  <c r="BI82" i="68"/>
  <c r="BI83" i="68" s="1"/>
  <c r="BS84" i="68"/>
  <c r="BS85" i="68" s="1"/>
  <c r="BS86" i="68" s="1"/>
  <c r="BS87" i="68" s="1"/>
  <c r="BS88" i="68" s="1"/>
  <c r="BS89" i="68" s="1"/>
  <c r="BS90" i="68" s="1"/>
  <c r="BS91" i="68" s="1"/>
  <c r="BS92" i="68" s="1"/>
  <c r="BS93" i="68" s="1"/>
  <c r="BS94" i="68" s="1"/>
  <c r="AD31" i="68"/>
  <c r="AD32" i="68" s="1"/>
  <c r="AD33" i="68" s="1"/>
  <c r="BE84" i="68"/>
  <c r="CA84" i="68"/>
  <c r="CA85" i="68" s="1"/>
  <c r="BJ82" i="68"/>
  <c r="BJ83" i="68" s="1"/>
  <c r="BJ84" i="68" s="1"/>
  <c r="AA34" i="68"/>
  <c r="CC83" i="68"/>
  <c r="AH32" i="68"/>
  <c r="AI31" i="68"/>
  <c r="BR84" i="68"/>
  <c r="BP83" i="68"/>
  <c r="BZ84" i="68"/>
  <c r="BZ85" i="68" s="1"/>
  <c r="BZ86" i="68" s="1"/>
  <c r="BZ87" i="68" s="1"/>
  <c r="U32" i="68"/>
  <c r="BC30" i="68"/>
  <c r="CE83" i="68"/>
  <c r="CE84" i="68" s="1"/>
  <c r="CE85" i="68" s="1"/>
  <c r="CE86" i="68" s="1"/>
  <c r="CE87" i="68" s="1"/>
  <c r="CE88" i="68" s="1"/>
  <c r="CE89" i="68" s="1"/>
  <c r="CE90" i="68" s="1"/>
  <c r="CE91" i="68" s="1"/>
  <c r="CE92" i="68" s="1"/>
  <c r="CE93" i="68" s="1"/>
  <c r="CE94" i="68" s="1"/>
  <c r="CE95" i="68" s="1"/>
  <c r="CE96" i="68" s="1"/>
  <c r="CE97" i="68" s="1"/>
  <c r="CE98" i="68" s="1"/>
  <c r="CE99" i="68" s="1"/>
  <c r="CE100" i="68" s="1"/>
  <c r="CE101" i="68" s="1"/>
  <c r="CE102" i="68" s="1"/>
  <c r="CE103" i="68" s="1"/>
  <c r="CE104" i="68" s="1"/>
  <c r="CE105" i="68" s="1"/>
  <c r="CE106" i="68" s="1"/>
  <c r="CE107" i="68" s="1"/>
  <c r="CE108" i="68" s="1"/>
  <c r="CE109" i="68" s="1"/>
  <c r="CE110" i="68" s="1"/>
  <c r="CE111" i="68" s="1"/>
  <c r="CE112" i="68" s="1"/>
  <c r="CE113" i="68" s="1"/>
  <c r="CE114" i="68" s="1"/>
  <c r="CE115" i="68" s="1"/>
  <c r="CE116" i="68" s="1"/>
  <c r="AF30" i="68"/>
  <c r="AJ32" i="68"/>
  <c r="AJ33" i="68" s="1"/>
  <c r="AJ34" i="68" s="1"/>
  <c r="CQ85" i="68"/>
  <c r="CQ86" i="68" s="1"/>
  <c r="CQ87" i="68" s="1"/>
  <c r="CQ88" i="68" s="1"/>
  <c r="CQ89" i="68" s="1"/>
  <c r="CQ90" i="68" s="1"/>
  <c r="CQ91" i="68" s="1"/>
  <c r="CQ92" i="68" s="1"/>
  <c r="CQ93" i="68" s="1"/>
  <c r="CQ94" i="68" s="1"/>
  <c r="CQ95" i="68" s="1"/>
  <c r="CQ96" i="68" s="1"/>
  <c r="CQ97" i="68" s="1"/>
  <c r="CQ98" i="68" s="1"/>
  <c r="CQ99" i="68" s="1"/>
  <c r="CQ100" i="68" s="1"/>
  <c r="CQ101" i="68" s="1"/>
  <c r="CQ102" i="68" s="1"/>
  <c r="CQ103" i="68" s="1"/>
  <c r="CQ104" i="68" s="1"/>
  <c r="CQ105" i="68" s="1"/>
  <c r="CQ106" i="68" s="1"/>
  <c r="CQ107" i="68" s="1"/>
  <c r="CQ108" i="68" s="1"/>
  <c r="CQ109" i="68" s="1"/>
  <c r="CQ110" i="68" s="1"/>
  <c r="CQ111" i="68" s="1"/>
  <c r="CQ112" i="68" s="1"/>
  <c r="CQ113" i="68" s="1"/>
  <c r="CQ114" i="68" s="1"/>
  <c r="CQ115" i="68" s="1"/>
  <c r="CQ116" i="68" s="1"/>
  <c r="AS31" i="68"/>
  <c r="AY29" i="68"/>
  <c r="AY30" i="68" s="1"/>
  <c r="AY31" i="68" s="1"/>
  <c r="AY32" i="68" s="1"/>
  <c r="W34" i="68"/>
  <c r="AB30" i="68"/>
  <c r="CO87" i="67"/>
  <c r="CO88" i="67" s="1"/>
  <c r="BH82" i="68"/>
  <c r="BH83" i="68" s="1"/>
  <c r="BD81" i="68"/>
  <c r="T30" i="68"/>
  <c r="BV83" i="68"/>
  <c r="AO31" i="68"/>
  <c r="AX33" i="68"/>
  <c r="BW85" i="68"/>
  <c r="BW86" i="68" s="1"/>
  <c r="BW87" i="68" s="1"/>
  <c r="BW88" i="68" s="1"/>
  <c r="BW89" i="68" s="1"/>
  <c r="BW90" i="68" s="1"/>
  <c r="BW91" i="68" s="1"/>
  <c r="BW92" i="68" s="1"/>
  <c r="BW93" i="68" s="1"/>
  <c r="BW94" i="68" s="1"/>
  <c r="BW95" i="68" s="1"/>
  <c r="BW96" i="68" s="1"/>
  <c r="BW97" i="68" s="1"/>
  <c r="BW98" i="68" s="1"/>
  <c r="BW99" i="68" s="1"/>
  <c r="BW100" i="68" s="1"/>
  <c r="BW101" i="68" s="1"/>
  <c r="BW102" i="68" s="1"/>
  <c r="BW103" i="68" s="1"/>
  <c r="BW104" i="68" s="1"/>
  <c r="BW105" i="68" s="1"/>
  <c r="BW106" i="68" s="1"/>
  <c r="BW107" i="68" s="1"/>
  <c r="BW108" i="68" s="1"/>
  <c r="BW109" i="68" s="1"/>
  <c r="BW110" i="68" s="1"/>
  <c r="BW111" i="68" s="1"/>
  <c r="BW112" i="68" s="1"/>
  <c r="BW113" i="68" s="1"/>
  <c r="BW114" i="68" s="1"/>
  <c r="BW115" i="68" s="1"/>
  <c r="BW116" i="68" s="1"/>
  <c r="BL84" i="68"/>
  <c r="BL85" i="68" s="1"/>
  <c r="AT29" i="68"/>
  <c r="AG30" i="68"/>
  <c r="AR32" i="68"/>
  <c r="AL37" i="68"/>
  <c r="AL78" i="68" s="1"/>
  <c r="S33" i="68"/>
  <c r="S34" i="68" s="1"/>
  <c r="S35" i="68" s="1"/>
  <c r="S36" i="68" s="1"/>
  <c r="AW31" i="68"/>
  <c r="CO82" i="68"/>
  <c r="CO83" i="68" s="1"/>
  <c r="CO84" i="68" s="1"/>
  <c r="CO85" i="68" s="1"/>
  <c r="CO86" i="68" s="1"/>
  <c r="CO87" i="68" s="1"/>
  <c r="CO88" i="68" s="1"/>
  <c r="CO89" i="68" s="1"/>
  <c r="CO90" i="68" s="1"/>
  <c r="CO91" i="68" s="1"/>
  <c r="CO92" i="68" s="1"/>
  <c r="CO93" i="68" s="1"/>
  <c r="CO94" i="68" s="1"/>
  <c r="CO95" i="68" s="1"/>
  <c r="CO96" i="68" s="1"/>
  <c r="CO97" i="68" s="1"/>
  <c r="BU83" i="68"/>
  <c r="BO83" i="68"/>
  <c r="CJ84" i="68"/>
  <c r="AK30" i="68"/>
  <c r="BY84" i="68"/>
  <c r="BX84" i="68"/>
  <c r="BF87" i="68"/>
  <c r="X34" i="68"/>
  <c r="AQ31" i="68"/>
  <c r="CD84" i="68"/>
  <c r="CD85" i="68" s="1"/>
  <c r="CD86" i="68" s="1"/>
  <c r="V32" i="68"/>
  <c r="AU33" i="68"/>
  <c r="BQ84" i="68"/>
  <c r="BQ85" i="68" s="1"/>
  <c r="BQ86" i="68" s="1"/>
  <c r="AE30" i="68"/>
  <c r="AN31" i="68"/>
  <c r="CP84" i="68"/>
  <c r="CP85" i="68" s="1"/>
  <c r="R30" i="68"/>
  <c r="O28" i="68"/>
  <c r="P29" i="68"/>
  <c r="AC30" i="68"/>
  <c r="BT83" i="68"/>
  <c r="Y34" i="68"/>
  <c r="Y35" i="68"/>
  <c r="CR84" i="68"/>
  <c r="CH84" i="68"/>
  <c r="CH85" i="68" s="1"/>
  <c r="CH86" i="68" s="1"/>
  <c r="CH87" i="68" s="1"/>
  <c r="CH88" i="68" s="1"/>
  <c r="CH89" i="68" s="1"/>
  <c r="CH90" i="68" s="1"/>
  <c r="CH91" i="68" s="1"/>
  <c r="CH92" i="68" s="1"/>
  <c r="CH93" i="68" s="1"/>
  <c r="CH94" i="68" s="1"/>
  <c r="CH95" i="68" s="1"/>
  <c r="CH96" i="68" s="1"/>
  <c r="CH97" i="68" s="1"/>
  <c r="CH98" i="68" s="1"/>
  <c r="CH99" i="68" s="1"/>
  <c r="CH100" i="68" s="1"/>
  <c r="CH101" i="68" s="1"/>
  <c r="CH102" i="68" s="1"/>
  <c r="CH103" i="68" s="1"/>
  <c r="CH104" i="68" s="1"/>
  <c r="CH105" i="68" s="1"/>
  <c r="CH106" i="68" s="1"/>
  <c r="CH107" i="68" s="1"/>
  <c r="CH108" i="68" s="1"/>
  <c r="CH109" i="68" s="1"/>
  <c r="CH110" i="68" s="1"/>
  <c r="CH111" i="68" s="1"/>
  <c r="CH112" i="68" s="1"/>
  <c r="CH113" i="68" s="1"/>
  <c r="CH114" i="68" s="1"/>
  <c r="CH115" i="68" s="1"/>
  <c r="CH116" i="68" s="1"/>
  <c r="CG84" i="68"/>
  <c r="AP29" i="68"/>
  <c r="AP30" i="68" s="1"/>
  <c r="AP31" i="68" s="1"/>
  <c r="CM84" i="68"/>
  <c r="BG85" i="68"/>
  <c r="BG85" i="67"/>
  <c r="BO85" i="67"/>
  <c r="BZ83" i="67"/>
  <c r="BZ84" i="67" s="1"/>
  <c r="AT31" i="67"/>
  <c r="BD81" i="67"/>
  <c r="BU83" i="7"/>
  <c r="BU84" i="7" s="1"/>
  <c r="P32" i="67"/>
  <c r="AB31" i="67"/>
  <c r="AB32" i="67" s="1"/>
  <c r="AB33" i="67" s="1"/>
  <c r="BP84" i="67"/>
  <c r="BR85" i="67"/>
  <c r="BR86" i="67" s="1"/>
  <c r="AJ33" i="67"/>
  <c r="CJ84" i="67"/>
  <c r="CJ85" i="67" s="1"/>
  <c r="BV82" i="67"/>
  <c r="BV83" i="67" s="1"/>
  <c r="AC33" i="7"/>
  <c r="AC34" i="7" s="1"/>
  <c r="AO30" i="67"/>
  <c r="BA31" i="67"/>
  <c r="V30" i="67"/>
  <c r="BG84" i="7"/>
  <c r="BG85" i="7" s="1"/>
  <c r="BG86" i="7" s="1"/>
  <c r="BM82" i="7"/>
  <c r="BM83" i="7" s="1"/>
  <c r="BM84" i="7" s="1"/>
  <c r="BY84" i="67"/>
  <c r="BY85" i="67" s="1"/>
  <c r="O27" i="7"/>
  <c r="AF29" i="7"/>
  <c r="AF30" i="7" s="1"/>
  <c r="AF31" i="7" s="1"/>
  <c r="AF32" i="7" s="1"/>
  <c r="X30" i="67"/>
  <c r="CG85" i="67"/>
  <c r="CG86" i="67" s="1"/>
  <c r="AI33" i="67"/>
  <c r="CE82" i="67"/>
  <c r="CE83" i="67" s="1"/>
  <c r="AE33" i="67"/>
  <c r="AU31" i="67"/>
  <c r="BS84" i="67"/>
  <c r="CM84" i="67"/>
  <c r="CM85" i="67" s="1"/>
  <c r="BC31" i="67"/>
  <c r="AR31" i="67"/>
  <c r="AL31" i="67"/>
  <c r="AH30" i="67"/>
  <c r="AP31" i="67"/>
  <c r="CC82" i="67"/>
  <c r="CK84" i="67"/>
  <c r="AA29" i="67"/>
  <c r="AF30" i="67"/>
  <c r="Y33" i="67"/>
  <c r="Y34" i="67" s="1"/>
  <c r="AV29" i="67"/>
  <c r="AV30" i="67" s="1"/>
  <c r="AV31" i="67" s="1"/>
  <c r="BE85" i="67"/>
  <c r="BI86" i="67"/>
  <c r="BI87" i="67" s="1"/>
  <c r="CH84" i="67"/>
  <c r="CH85" i="67" s="1"/>
  <c r="CP86" i="67"/>
  <c r="O28" i="67"/>
  <c r="BH83" i="67"/>
  <c r="BH84" i="67" s="1"/>
  <c r="S29" i="67"/>
  <c r="S30" i="67" s="1"/>
  <c r="BB32" i="67"/>
  <c r="CB83" i="67"/>
  <c r="AM32" i="67"/>
  <c r="BQ83" i="67"/>
  <c r="BQ84" i="67" s="1"/>
  <c r="AN31" i="67"/>
  <c r="AX30" i="67"/>
  <c r="Q30" i="67"/>
  <c r="AY33" i="67"/>
  <c r="BW83" i="67"/>
  <c r="BW84" i="67" s="1"/>
  <c r="BL85" i="67"/>
  <c r="CR83" i="67"/>
  <c r="AC34" i="67"/>
  <c r="AC35" i="67" s="1"/>
  <c r="AD30" i="67"/>
  <c r="CN84" i="67"/>
  <c r="CI84" i="67"/>
  <c r="T30" i="67"/>
  <c r="T31" i="67" s="1"/>
  <c r="CD84" i="67"/>
  <c r="CD85" i="67" s="1"/>
  <c r="CA86" i="67"/>
  <c r="AE34" i="67"/>
  <c r="BD46" i="67"/>
  <c r="BM85" i="67"/>
  <c r="CL84" i="67"/>
  <c r="AK31" i="67"/>
  <c r="W33" i="67"/>
  <c r="Z29" i="67"/>
  <c r="BK82" i="67"/>
  <c r="CF83" i="67"/>
  <c r="BF84" i="67"/>
  <c r="BU84" i="67"/>
  <c r="BU85" i="67" s="1"/>
  <c r="BX82" i="67"/>
  <c r="BL83" i="7"/>
  <c r="AZ32" i="67"/>
  <c r="CQ83" i="67"/>
  <c r="AW31" i="67"/>
  <c r="AQ30" i="67"/>
  <c r="BJ84" i="67"/>
  <c r="AS32" i="67"/>
  <c r="AS33" i="67" s="1"/>
  <c r="U32" i="67"/>
  <c r="AG32" i="67"/>
  <c r="AG33" i="67" s="1"/>
  <c r="BN82" i="67"/>
  <c r="BY84" i="7"/>
  <c r="BY85" i="7" s="1"/>
  <c r="BY86" i="7" s="1"/>
  <c r="CG83" i="7"/>
  <c r="CG84" i="7" s="1"/>
  <c r="T29" i="7"/>
  <c r="T30" i="7" s="1"/>
  <c r="AH32" i="7"/>
  <c r="CA88" i="7"/>
  <c r="CH87" i="7"/>
  <c r="CH88" i="7" s="1"/>
  <c r="CC86" i="7"/>
  <c r="CC87" i="7" s="1"/>
  <c r="BT85" i="7"/>
  <c r="BZ85" i="7"/>
  <c r="BZ86" i="7" s="1"/>
  <c r="BZ87" i="7" s="1"/>
  <c r="CJ85" i="7"/>
  <c r="CJ86" i="7" s="1"/>
  <c r="BH87" i="7"/>
  <c r="AW32" i="7"/>
  <c r="AW33" i="7" s="1"/>
  <c r="AO33" i="7"/>
  <c r="AO34" i="7" s="1"/>
  <c r="V29" i="7"/>
  <c r="V30" i="7" s="1"/>
  <c r="V31" i="7" s="1"/>
  <c r="BV87" i="7"/>
  <c r="R29" i="7"/>
  <c r="R30" i="7" s="1"/>
  <c r="AY32" i="7"/>
  <c r="AY33" i="7" s="1"/>
  <c r="Y36" i="7"/>
  <c r="Y37" i="7" s="1"/>
  <c r="Y78" i="7" s="1"/>
  <c r="CI88" i="7"/>
  <c r="AL29" i="7"/>
  <c r="AL30" i="7" s="1"/>
  <c r="AD32" i="7"/>
  <c r="AP30" i="7"/>
  <c r="AP31" i="7" s="1"/>
  <c r="AP32" i="7" s="1"/>
  <c r="P34" i="7"/>
  <c r="P35" i="7" s="1"/>
  <c r="AR32" i="7"/>
  <c r="AR33" i="7" s="1"/>
  <c r="AR34" i="7" s="1"/>
  <c r="BS83" i="7"/>
  <c r="BJ84" i="7"/>
  <c r="U28" i="7"/>
  <c r="BX86" i="7"/>
  <c r="BX87" i="7" s="1"/>
  <c r="BB33" i="7"/>
  <c r="AQ29" i="7"/>
  <c r="AJ30" i="7"/>
  <c r="AJ31" i="7" s="1"/>
  <c r="BO84" i="7"/>
  <c r="AM28" i="7"/>
  <c r="CE84" i="7"/>
  <c r="CO85" i="7"/>
  <c r="CO86" i="7" s="1"/>
  <c r="BR81" i="7"/>
  <c r="BR82" i="7" s="1"/>
  <c r="BI83" i="7"/>
  <c r="BI84" i="7" s="1"/>
  <c r="AG31" i="7"/>
  <c r="CQ88" i="7"/>
  <c r="CQ89" i="7" s="1"/>
  <c r="CQ90" i="7" s="1"/>
  <c r="AB34" i="7"/>
  <c r="AB35" i="7" s="1"/>
  <c r="AN33" i="7"/>
  <c r="X29" i="7"/>
  <c r="CF84" i="7"/>
  <c r="CF85" i="7" s="1"/>
  <c r="BA35" i="7"/>
  <c r="S33" i="7"/>
  <c r="S34" i="7" s="1"/>
  <c r="AS31" i="7"/>
  <c r="AA31" i="7"/>
  <c r="AX34" i="7"/>
  <c r="AX35" i="7" s="1"/>
  <c r="AE33" i="7"/>
  <c r="CD86" i="7"/>
  <c r="CR85" i="7"/>
  <c r="Q36" i="7"/>
  <c r="CB90" i="7"/>
  <c r="CB91" i="7" s="1"/>
  <c r="W37" i="7"/>
  <c r="W78" i="7" s="1"/>
  <c r="AK36" i="7"/>
  <c r="BE89" i="7"/>
  <c r="CK85" i="7"/>
  <c r="BD45" i="7"/>
  <c r="CR46" i="7"/>
  <c r="BD46" i="7" s="1"/>
  <c r="BK85" i="7"/>
  <c r="BK86" i="7" s="1"/>
  <c r="BK87" i="7" s="1"/>
  <c r="AZ32" i="7"/>
  <c r="AZ33" i="7" s="1"/>
  <c r="AU31" i="7"/>
  <c r="BN85" i="7"/>
  <c r="BF87" i="7"/>
  <c r="BF88" i="7" s="1"/>
  <c r="BF89" i="7" s="1"/>
  <c r="BF90" i="7" s="1"/>
  <c r="BF91" i="7" s="1"/>
  <c r="BF92" i="7" s="1"/>
  <c r="BF93" i="7" s="1"/>
  <c r="BP90" i="7"/>
  <c r="CN86" i="7"/>
  <c r="BQ85" i="7"/>
  <c r="BQ86" i="7" s="1"/>
  <c r="AI33" i="7"/>
  <c r="AT36" i="7"/>
  <c r="BW88" i="7"/>
  <c r="AV34" i="7"/>
  <c r="CM84" i="7"/>
  <c r="Z31" i="7"/>
  <c r="Z32" i="7" s="1"/>
  <c r="Z33" i="7" s="1"/>
  <c r="BU85" i="7" l="1"/>
  <c r="BU86" i="7" s="1"/>
  <c r="BG87" i="7"/>
  <c r="BG88" i="7" s="1"/>
  <c r="R37" i="67"/>
  <c r="R78" i="67" s="1"/>
  <c r="R79" i="67" s="1"/>
  <c r="R80" i="67" s="1"/>
  <c r="CL86" i="7"/>
  <c r="CL87" i="7" s="1"/>
  <c r="AV34" i="68"/>
  <c r="AV35" i="68" s="1"/>
  <c r="CF86" i="68"/>
  <c r="CF87" i="68" s="1"/>
  <c r="AM32" i="68"/>
  <c r="AM33" i="68" s="1"/>
  <c r="AM34" i="68" s="1"/>
  <c r="BB34" i="68"/>
  <c r="BB35" i="68" s="1"/>
  <c r="BB36" i="68" s="1"/>
  <c r="BB37" i="68" s="1"/>
  <c r="CL84" i="68"/>
  <c r="CL85" i="68" s="1"/>
  <c r="CA86" i="68"/>
  <c r="CA87" i="68" s="1"/>
  <c r="CA88" i="68" s="1"/>
  <c r="CA89" i="68" s="1"/>
  <c r="CA90" i="68" s="1"/>
  <c r="CA91" i="68" s="1"/>
  <c r="CA92" i="68" s="1"/>
  <c r="CA93" i="68" s="1"/>
  <c r="CA94" i="68" s="1"/>
  <c r="CA95" i="68" s="1"/>
  <c r="CA96" i="68" s="1"/>
  <c r="CA97" i="68" s="1"/>
  <c r="CA98" i="68" s="1"/>
  <c r="CA99" i="68" s="1"/>
  <c r="CA100" i="68" s="1"/>
  <c r="CA101" i="68" s="1"/>
  <c r="CA102" i="68" s="1"/>
  <c r="CA103" i="68" s="1"/>
  <c r="CA104" i="68" s="1"/>
  <c r="CA105" i="68" s="1"/>
  <c r="CA106" i="68" s="1"/>
  <c r="CA107" i="68" s="1"/>
  <c r="CA108" i="68" s="1"/>
  <c r="CA109" i="68" s="1"/>
  <c r="CA110" i="68" s="1"/>
  <c r="CA111" i="68" s="1"/>
  <c r="CA112" i="68" s="1"/>
  <c r="CA113" i="68" s="1"/>
  <c r="CA114" i="68" s="1"/>
  <c r="CA115" i="68" s="1"/>
  <c r="CA116" i="68" s="1"/>
  <c r="BR85" i="68"/>
  <c r="BR86" i="68" s="1"/>
  <c r="BR87" i="68" s="1"/>
  <c r="BR88" i="68" s="1"/>
  <c r="BR89" i="68" s="1"/>
  <c r="BR90" i="68" s="1"/>
  <c r="Q34" i="68"/>
  <c r="Q35" i="68" s="1"/>
  <c r="CC88" i="7"/>
  <c r="CK85" i="67"/>
  <c r="CK86" i="67" s="1"/>
  <c r="BA32" i="68"/>
  <c r="BA33" i="68" s="1"/>
  <c r="AF31" i="67"/>
  <c r="AF32" i="67" s="1"/>
  <c r="BN93" i="68"/>
  <c r="BN94" i="68" s="1"/>
  <c r="BN95" i="68" s="1"/>
  <c r="BN96" i="68" s="1"/>
  <c r="BN97" i="68" s="1"/>
  <c r="BC35" i="7"/>
  <c r="BC36" i="7" s="1"/>
  <c r="CK83" i="68"/>
  <c r="CK84" i="68" s="1"/>
  <c r="CJ87" i="7"/>
  <c r="AH31" i="67"/>
  <c r="AH32" i="67" s="1"/>
  <c r="AH33" i="67" s="1"/>
  <c r="AH34" i="67" s="1"/>
  <c r="AH35" i="67" s="1"/>
  <c r="AH36" i="67" s="1"/>
  <c r="AH37" i="67" s="1"/>
  <c r="CB90" i="68"/>
  <c r="AT30" i="68"/>
  <c r="AT31" i="68" s="1"/>
  <c r="AT32" i="68" s="1"/>
  <c r="AJ35" i="68"/>
  <c r="AJ36" i="68" s="1"/>
  <c r="BJ85" i="68"/>
  <c r="BQ87" i="68"/>
  <c r="BQ88" i="68" s="1"/>
  <c r="CO89" i="67"/>
  <c r="CO90" i="67" s="1"/>
  <c r="CH86" i="67"/>
  <c r="CH87" i="67" s="1"/>
  <c r="CG85" i="7"/>
  <c r="CG86" i="7" s="1"/>
  <c r="Q31" i="67"/>
  <c r="Q32" i="67" s="1"/>
  <c r="Q33" i="67" s="1"/>
  <c r="AU34" i="68"/>
  <c r="AU35" i="68" s="1"/>
  <c r="AU36" i="68" s="1"/>
  <c r="CR85" i="68"/>
  <c r="CR86" i="68" s="1"/>
  <c r="BY85" i="68"/>
  <c r="BY86" i="68" s="1"/>
  <c r="AC31" i="68"/>
  <c r="T31" i="68"/>
  <c r="T32" i="68" s="1"/>
  <c r="T33" i="68" s="1"/>
  <c r="T34" i="68" s="1"/>
  <c r="T35" i="68" s="1"/>
  <c r="T36" i="68" s="1"/>
  <c r="T37" i="68" s="1"/>
  <c r="AB31" i="68"/>
  <c r="U33" i="68"/>
  <c r="BU84" i="68"/>
  <c r="AK31" i="68"/>
  <c r="AK32" i="68" s="1"/>
  <c r="AK33" i="68" s="1"/>
  <c r="AK34" i="68" s="1"/>
  <c r="AK35" i="68" s="1"/>
  <c r="AK36" i="68" s="1"/>
  <c r="AK37" i="68" s="1"/>
  <c r="BL86" i="68"/>
  <c r="BL87" i="68" s="1"/>
  <c r="BL88" i="68" s="1"/>
  <c r="BL89" i="68" s="1"/>
  <c r="BL90" i="68" s="1"/>
  <c r="BL91" i="68" s="1"/>
  <c r="BL92" i="68" s="1"/>
  <c r="BL93" i="68" s="1"/>
  <c r="BL94" i="68" s="1"/>
  <c r="BL95" i="68" s="1"/>
  <c r="BL96" i="68" s="1"/>
  <c r="BL97" i="68" s="1"/>
  <c r="BL98" i="68" s="1"/>
  <c r="BL99" i="68" s="1"/>
  <c r="BL100" i="68" s="1"/>
  <c r="BL101" i="68" s="1"/>
  <c r="BL102" i="68" s="1"/>
  <c r="BL103" i="68" s="1"/>
  <c r="BL104" i="68" s="1"/>
  <c r="BL105" i="68" s="1"/>
  <c r="BL106" i="68" s="1"/>
  <c r="BL107" i="68" s="1"/>
  <c r="BL108" i="68" s="1"/>
  <c r="BL109" i="68" s="1"/>
  <c r="BL110" i="68" s="1"/>
  <c r="BL111" i="68" s="1"/>
  <c r="BL112" i="68" s="1"/>
  <c r="BL113" i="68" s="1"/>
  <c r="BL114" i="68" s="1"/>
  <c r="BL115" i="68" s="1"/>
  <c r="BL116" i="68" s="1"/>
  <c r="BP84" i="68"/>
  <c r="BP85" i="68" s="1"/>
  <c r="BP86" i="68" s="1"/>
  <c r="BP87" i="68" s="1"/>
  <c r="BP88" i="68" s="1"/>
  <c r="BP89" i="68" s="1"/>
  <c r="BP90" i="68" s="1"/>
  <c r="BP91" i="68" s="1"/>
  <c r="BP92" i="68" s="1"/>
  <c r="BP93" i="68" s="1"/>
  <c r="BP94" i="68" s="1"/>
  <c r="BP95" i="68" s="1"/>
  <c r="BP96" i="68" s="1"/>
  <c r="BP97" i="68" s="1"/>
  <c r="BP98" i="68" s="1"/>
  <c r="BP99" i="68" s="1"/>
  <c r="BP100" i="68" s="1"/>
  <c r="BP101" i="68" s="1"/>
  <c r="BP102" i="68" s="1"/>
  <c r="BP103" i="68" s="1"/>
  <c r="BP104" i="68" s="1"/>
  <c r="BP105" i="68" s="1"/>
  <c r="BP106" i="68" s="1"/>
  <c r="BP107" i="68" s="1"/>
  <c r="BP108" i="68" s="1"/>
  <c r="BP109" i="68" s="1"/>
  <c r="BP110" i="68" s="1"/>
  <c r="BP111" i="68" s="1"/>
  <c r="BP112" i="68" s="1"/>
  <c r="BP113" i="68" s="1"/>
  <c r="BP114" i="68" s="1"/>
  <c r="BP115" i="68" s="1"/>
  <c r="BP116" i="68" s="1"/>
  <c r="BF88" i="68"/>
  <c r="BO84" i="68"/>
  <c r="BO85" i="68"/>
  <c r="BO86" i="68" s="1"/>
  <c r="BO87" i="68" s="1"/>
  <c r="BO88" i="68" s="1"/>
  <c r="BO89" i="68" s="1"/>
  <c r="BO90" i="68" s="1"/>
  <c r="BO91" i="68" s="1"/>
  <c r="CP86" i="68"/>
  <c r="CP87" i="68" s="1"/>
  <c r="AR33" i="68"/>
  <c r="BS95" i="68"/>
  <c r="BS96" i="68" s="1"/>
  <c r="BS97" i="68" s="1"/>
  <c r="BS98" i="68" s="1"/>
  <c r="BS99" i="68" s="1"/>
  <c r="BS100" i="68" s="1"/>
  <c r="BS101" i="68" s="1"/>
  <c r="BS102" i="68" s="1"/>
  <c r="BS103" i="68" s="1"/>
  <c r="BS104" i="68" s="1"/>
  <c r="BS105" i="68" s="1"/>
  <c r="BS106" i="68" s="1"/>
  <c r="BS107" i="68" s="1"/>
  <c r="BS108" i="68" s="1"/>
  <c r="BS109" i="68" s="1"/>
  <c r="BS110" i="68" s="1"/>
  <c r="BS111" i="68" s="1"/>
  <c r="BS112" i="68" s="1"/>
  <c r="BS113" i="68" s="1"/>
  <c r="BS114" i="68" s="1"/>
  <c r="BS115" i="68" s="1"/>
  <c r="BS116" i="68" s="1"/>
  <c r="CE84" i="67"/>
  <c r="BG86" i="68"/>
  <c r="BG87" i="68" s="1"/>
  <c r="BG88" i="68" s="1"/>
  <c r="BG89" i="68" s="1"/>
  <c r="BG90" i="68" s="1"/>
  <c r="BG91" i="68" s="1"/>
  <c r="BG92" i="68" s="1"/>
  <c r="BG93" i="68" s="1"/>
  <c r="BG94" i="68" s="1"/>
  <c r="BG95" i="68" s="1"/>
  <c r="BG96" i="68" s="1"/>
  <c r="BG97" i="68" s="1"/>
  <c r="BG98" i="68" s="1"/>
  <c r="X35" i="68"/>
  <c r="X36" i="68" s="1"/>
  <c r="X37" i="68" s="1"/>
  <c r="CJ85" i="68"/>
  <c r="CJ86" i="68" s="1"/>
  <c r="CJ87" i="68" s="1"/>
  <c r="CJ88" i="68" s="1"/>
  <c r="CJ89" i="68" s="1"/>
  <c r="CJ90" i="68" s="1"/>
  <c r="CJ91" i="68" s="1"/>
  <c r="CJ92" i="68" s="1"/>
  <c r="CJ93" i="68" s="1"/>
  <c r="CJ94" i="68" s="1"/>
  <c r="CJ95" i="68" s="1"/>
  <c r="CJ96" i="68" s="1"/>
  <c r="CJ97" i="68" s="1"/>
  <c r="CJ98" i="68" s="1"/>
  <c r="CJ99" i="68" s="1"/>
  <c r="CJ100" i="68" s="1"/>
  <c r="CJ101" i="68" s="1"/>
  <c r="CJ102" i="68" s="1"/>
  <c r="CJ103" i="68" s="1"/>
  <c r="CJ104" i="68" s="1"/>
  <c r="CJ105" i="68" s="1"/>
  <c r="CJ106" i="68" s="1"/>
  <c r="CJ107" i="68" s="1"/>
  <c r="CJ108" i="68" s="1"/>
  <c r="CJ109" i="68" s="1"/>
  <c r="CJ110" i="68" s="1"/>
  <c r="CJ111" i="68" s="1"/>
  <c r="CJ112" i="68" s="1"/>
  <c r="CJ113" i="68" s="1"/>
  <c r="CJ114" i="68" s="1"/>
  <c r="CJ115" i="68" s="1"/>
  <c r="CJ116" i="68" s="1"/>
  <c r="O29" i="68"/>
  <c r="P30" i="68"/>
  <c r="P31" i="68" s="1"/>
  <c r="CN90" i="68"/>
  <c r="CN91" i="68" s="1"/>
  <c r="CN92" i="68" s="1"/>
  <c r="CN93" i="68" s="1"/>
  <c r="CN94" i="68" s="1"/>
  <c r="CN95" i="68" s="1"/>
  <c r="CN96" i="68" s="1"/>
  <c r="CN97" i="68" s="1"/>
  <c r="CN98" i="68" s="1"/>
  <c r="CN99" i="68" s="1"/>
  <c r="CN100" i="68" s="1"/>
  <c r="CN101" i="68" s="1"/>
  <c r="CN102" i="68" s="1"/>
  <c r="CN103" i="68" s="1"/>
  <c r="CN104" i="68" s="1"/>
  <c r="CN105" i="68" s="1"/>
  <c r="CN106" i="68" s="1"/>
  <c r="CN107" i="68" s="1"/>
  <c r="CN108" i="68" s="1"/>
  <c r="CN109" i="68" s="1"/>
  <c r="CN110" i="68" s="1"/>
  <c r="CN111" i="68" s="1"/>
  <c r="CN112" i="68" s="1"/>
  <c r="CN113" i="68" s="1"/>
  <c r="CN114" i="68" s="1"/>
  <c r="CN115" i="68" s="1"/>
  <c r="CN116" i="68" s="1"/>
  <c r="V33" i="68"/>
  <c r="AL79" i="68"/>
  <c r="AJ37" i="68"/>
  <c r="AJ78" i="68" s="1"/>
  <c r="R31" i="68"/>
  <c r="R32" i="68" s="1"/>
  <c r="AQ32" i="68"/>
  <c r="BC31" i="68"/>
  <c r="AI32" i="68"/>
  <c r="CC84" i="68"/>
  <c r="CC85" i="68" s="1"/>
  <c r="CC86" i="68" s="1"/>
  <c r="CC87" i="68" s="1"/>
  <c r="CC88" i="68" s="1"/>
  <c r="CC89" i="68" s="1"/>
  <c r="CC90" i="68" s="1"/>
  <c r="CC91" i="68" s="1"/>
  <c r="CC92" i="68" s="1"/>
  <c r="CC93" i="68" s="1"/>
  <c r="CC94" i="68" s="1"/>
  <c r="CC95" i="68" s="1"/>
  <c r="CC96" i="68" s="1"/>
  <c r="CC97" i="68" s="1"/>
  <c r="CC98" i="68" s="1"/>
  <c r="CC99" i="68" s="1"/>
  <c r="CC100" i="68" s="1"/>
  <c r="CC101" i="68" s="1"/>
  <c r="CC102" i="68" s="1"/>
  <c r="CC103" i="68" s="1"/>
  <c r="CC104" i="68" s="1"/>
  <c r="CC105" i="68" s="1"/>
  <c r="CC106" i="68" s="1"/>
  <c r="CC107" i="68" s="1"/>
  <c r="CC108" i="68" s="1"/>
  <c r="CC109" i="68" s="1"/>
  <c r="CC110" i="68" s="1"/>
  <c r="CC111" i="68" s="1"/>
  <c r="CC112" i="68" s="1"/>
  <c r="CC113" i="68" s="1"/>
  <c r="CC114" i="68" s="1"/>
  <c r="CC115" i="68" s="1"/>
  <c r="CC116" i="68" s="1"/>
  <c r="BJ86" i="68"/>
  <c r="BJ87" i="68" s="1"/>
  <c r="BJ88" i="68" s="1"/>
  <c r="AO35" i="7"/>
  <c r="AO36" i="7" s="1"/>
  <c r="AH33" i="7"/>
  <c r="AH34" i="7" s="1"/>
  <c r="AD34" i="68"/>
  <c r="AD35" i="68" s="1"/>
  <c r="AD36" i="68" s="1"/>
  <c r="AD37" i="68" s="1"/>
  <c r="BX85" i="68"/>
  <c r="BX86" i="68" s="1"/>
  <c r="BX87" i="68" s="1"/>
  <c r="BX88" i="68" s="1"/>
  <c r="BX89" i="68" s="1"/>
  <c r="BX90" i="68" s="1"/>
  <c r="BX91" i="68" s="1"/>
  <c r="BX92" i="68" s="1"/>
  <c r="BX93" i="68" s="1"/>
  <c r="BX94" i="68" s="1"/>
  <c r="BX95" i="68" s="1"/>
  <c r="BX96" i="68" s="1"/>
  <c r="BX97" i="68" s="1"/>
  <c r="BX98" i="68" s="1"/>
  <c r="BX99" i="68" s="1"/>
  <c r="BX100" i="68" s="1"/>
  <c r="BX101" i="68" s="1"/>
  <c r="BX102" i="68" s="1"/>
  <c r="BX103" i="68" s="1"/>
  <c r="BX104" i="68" s="1"/>
  <c r="BX105" i="68" s="1"/>
  <c r="BX106" i="68" s="1"/>
  <c r="BX107" i="68" s="1"/>
  <c r="BX108" i="68" s="1"/>
  <c r="BX109" i="68" s="1"/>
  <c r="BX110" i="68" s="1"/>
  <c r="BX111" i="68" s="1"/>
  <c r="BX112" i="68" s="1"/>
  <c r="BX113" i="68" s="1"/>
  <c r="BX114" i="68" s="1"/>
  <c r="BX115" i="68" s="1"/>
  <c r="BX116" i="68" s="1"/>
  <c r="BT84" i="68"/>
  <c r="S37" i="68"/>
  <c r="AW32" i="68"/>
  <c r="AO32" i="68"/>
  <c r="BV84" i="68"/>
  <c r="BM88" i="68"/>
  <c r="W35" i="68"/>
  <c r="Z33" i="68"/>
  <c r="P36" i="7"/>
  <c r="P37" i="7" s="1"/>
  <c r="CM85" i="68"/>
  <c r="CM86" i="68" s="1"/>
  <c r="CM87" i="68" s="1"/>
  <c r="CM88" i="68" s="1"/>
  <c r="CM89" i="68" s="1"/>
  <c r="CM90" i="68" s="1"/>
  <c r="CM91" i="68" s="1"/>
  <c r="CM92" i="68" s="1"/>
  <c r="CM93" i="68" s="1"/>
  <c r="CM94" i="68" s="1"/>
  <c r="CM95" i="68" s="1"/>
  <c r="CM96" i="68" s="1"/>
  <c r="CM97" i="68" s="1"/>
  <c r="CM98" i="68" s="1"/>
  <c r="CM99" i="68" s="1"/>
  <c r="CM100" i="68" s="1"/>
  <c r="CM101" i="68" s="1"/>
  <c r="CM102" i="68" s="1"/>
  <c r="Y36" i="68"/>
  <c r="Y37" i="68" s="1"/>
  <c r="BT85" i="68"/>
  <c r="BT86" i="68" s="1"/>
  <c r="AE31" i="68"/>
  <c r="AE32" i="68" s="1"/>
  <c r="AE33" i="68" s="1"/>
  <c r="CO98" i="68"/>
  <c r="CO99" i="68" s="1"/>
  <c r="CO100" i="68" s="1"/>
  <c r="CO101" i="68" s="1"/>
  <c r="CO102" i="68" s="1"/>
  <c r="CO103" i="68" s="1"/>
  <c r="CO104" i="68" s="1"/>
  <c r="CO105" i="68" s="1"/>
  <c r="CO106" i="68" s="1"/>
  <c r="CO107" i="68" s="1"/>
  <c r="CO108" i="68" s="1"/>
  <c r="CO109" i="68" s="1"/>
  <c r="CO110" i="68" s="1"/>
  <c r="CO111" i="68" s="1"/>
  <c r="CO112" i="68" s="1"/>
  <c r="CO113" i="68" s="1"/>
  <c r="CO114" i="68" s="1"/>
  <c r="CO115" i="68" s="1"/>
  <c r="CO116" i="68" s="1"/>
  <c r="BH84" i="68"/>
  <c r="BN98" i="68"/>
  <c r="BN99" i="68" s="1"/>
  <c r="BN100" i="68" s="1"/>
  <c r="BN101" i="68" s="1"/>
  <c r="BN102" i="68" s="1"/>
  <c r="BN103" i="68" s="1"/>
  <c r="BN104" i="68" s="1"/>
  <c r="BN105" i="68" s="1"/>
  <c r="BN106" i="68" s="1"/>
  <c r="BN107" i="68" s="1"/>
  <c r="BN108" i="68" s="1"/>
  <c r="BN109" i="68" s="1"/>
  <c r="BN110" i="68" s="1"/>
  <c r="BN111" i="68" s="1"/>
  <c r="BN112" i="68" s="1"/>
  <c r="BN113" i="68" s="1"/>
  <c r="BN114" i="68" s="1"/>
  <c r="BN115" i="68" s="1"/>
  <c r="BN116" i="68" s="1"/>
  <c r="BE85" i="68"/>
  <c r="O28" i="7"/>
  <c r="CG85" i="68"/>
  <c r="CG86" i="68" s="1"/>
  <c r="AN32" i="68"/>
  <c r="AN33" i="68" s="1"/>
  <c r="BI84" i="68"/>
  <c r="BC32" i="68"/>
  <c r="BC33" i="68" s="1"/>
  <c r="BZ88" i="68"/>
  <c r="AY33" i="68"/>
  <c r="AY34" i="68" s="1"/>
  <c r="AY35" i="68" s="1"/>
  <c r="AY36" i="68" s="1"/>
  <c r="AY37" i="68" s="1"/>
  <c r="AP32" i="68"/>
  <c r="AP33" i="68" s="1"/>
  <c r="AP34" i="68" s="1"/>
  <c r="AP35" i="68" s="1"/>
  <c r="AP36" i="68" s="1"/>
  <c r="AP37" i="68" s="1"/>
  <c r="CD87" i="68"/>
  <c r="CD88" i="68" s="1"/>
  <c r="CD89" i="68" s="1"/>
  <c r="AZ33" i="68"/>
  <c r="AZ34" i="68" s="1"/>
  <c r="AZ35" i="68" s="1"/>
  <c r="AZ36" i="68" s="1"/>
  <c r="AG31" i="68"/>
  <c r="AX34" i="68"/>
  <c r="AX35" i="68" s="1"/>
  <c r="AX36" i="68" s="1"/>
  <c r="AX37" i="68" s="1"/>
  <c r="BD82" i="68"/>
  <c r="AS32" i="68"/>
  <c r="AH33" i="68"/>
  <c r="AH34" i="68" s="1"/>
  <c r="AH35" i="68" s="1"/>
  <c r="AH36" i="68" s="1"/>
  <c r="AH37" i="68" s="1"/>
  <c r="AA35" i="68"/>
  <c r="AA36" i="68" s="1"/>
  <c r="AA37" i="68" s="1"/>
  <c r="BH85" i="67"/>
  <c r="BH86" i="67" s="1"/>
  <c r="BH87" i="67" s="1"/>
  <c r="BH88" i="67" s="1"/>
  <c r="AF31" i="68"/>
  <c r="AF32" i="68" s="1"/>
  <c r="BK85" i="68"/>
  <c r="BK86" i="68" s="1"/>
  <c r="BK87" i="68" s="1"/>
  <c r="BK88" i="68" s="1"/>
  <c r="BK89" i="68" s="1"/>
  <c r="BK90" i="68" s="1"/>
  <c r="BK91" i="68" s="1"/>
  <c r="BK92" i="68" s="1"/>
  <c r="BK93" i="68" s="1"/>
  <c r="BK94" i="68" s="1"/>
  <c r="BK95" i="68" s="1"/>
  <c r="BK96" i="68" s="1"/>
  <c r="BK97" i="68" s="1"/>
  <c r="BK98" i="68" s="1"/>
  <c r="BK99" i="68" s="1"/>
  <c r="BK100" i="68" s="1"/>
  <c r="BK101" i="68" s="1"/>
  <c r="BK102" i="68" s="1"/>
  <c r="BK103" i="68" s="1"/>
  <c r="BK104" i="68" s="1"/>
  <c r="BK105" i="68" s="1"/>
  <c r="BK106" i="68" s="1"/>
  <c r="BK107" i="68" s="1"/>
  <c r="BK108" i="68" s="1"/>
  <c r="BK109" i="68" s="1"/>
  <c r="BK110" i="68" s="1"/>
  <c r="BK111" i="68" s="1"/>
  <c r="BK112" i="68" s="1"/>
  <c r="BK113" i="68" s="1"/>
  <c r="BK114" i="68" s="1"/>
  <c r="BK115" i="68" s="1"/>
  <c r="BK116" i="68" s="1"/>
  <c r="CA89" i="7"/>
  <c r="CA90" i="7" s="1"/>
  <c r="BT87" i="67"/>
  <c r="BT88" i="67" s="1"/>
  <c r="BF85" i="67"/>
  <c r="BF86" i="67" s="1"/>
  <c r="BF87" i="67" s="1"/>
  <c r="BF88" i="67" s="1"/>
  <c r="BF89" i="67" s="1"/>
  <c r="BF90" i="67" s="1"/>
  <c r="BF91" i="67" s="1"/>
  <c r="BF92" i="67" s="1"/>
  <c r="BF93" i="67" s="1"/>
  <c r="BF94" i="67" s="1"/>
  <c r="BF95" i="67" s="1"/>
  <c r="BF96" i="67" s="1"/>
  <c r="BF97" i="67" s="1"/>
  <c r="BF98" i="67" s="1"/>
  <c r="BF99" i="67" s="1"/>
  <c r="BF100" i="67" s="1"/>
  <c r="BF101" i="67" s="1"/>
  <c r="BF102" i="67" s="1"/>
  <c r="BF103" i="67" s="1"/>
  <c r="BF104" i="67" s="1"/>
  <c r="BF105" i="67" s="1"/>
  <c r="BF106" i="67" s="1"/>
  <c r="BF107" i="67" s="1"/>
  <c r="BF108" i="67" s="1"/>
  <c r="BF109" i="67" s="1"/>
  <c r="BF110" i="67" s="1"/>
  <c r="BF111" i="67" s="1"/>
  <c r="BF112" i="67" s="1"/>
  <c r="BF113" i="67" s="1"/>
  <c r="BF114" i="67" s="1"/>
  <c r="BF115" i="67" s="1"/>
  <c r="BF116" i="67" s="1"/>
  <c r="Z30" i="67"/>
  <c r="O29" i="67"/>
  <c r="AB34" i="67"/>
  <c r="AB35" i="67" s="1"/>
  <c r="AB36" i="67" s="1"/>
  <c r="AQ31" i="67"/>
  <c r="AQ32" i="67" s="1"/>
  <c r="AW32" i="67"/>
  <c r="AW33" i="67" s="1"/>
  <c r="CL85" i="67"/>
  <c r="BX83" i="67"/>
  <c r="BJ85" i="67"/>
  <c r="BJ86" i="67" s="1"/>
  <c r="BJ87" i="67" s="1"/>
  <c r="W34" i="67"/>
  <c r="BL84" i="7"/>
  <c r="BW85" i="67"/>
  <c r="BW86" i="67" s="1"/>
  <c r="U33" i="67"/>
  <c r="AS34" i="67"/>
  <c r="AS35" i="67" s="1"/>
  <c r="AS36" i="67" s="1"/>
  <c r="CQ84" i="67"/>
  <c r="BN83" i="67"/>
  <c r="BK83" i="67"/>
  <c r="BK84" i="67" s="1"/>
  <c r="BD82" i="67"/>
  <c r="BU86" i="67"/>
  <c r="AK32" i="67"/>
  <c r="CA87" i="67"/>
  <c r="S31" i="67"/>
  <c r="S32" i="67" s="1"/>
  <c r="BA32" i="67"/>
  <c r="AP32" i="67"/>
  <c r="CN85" i="67"/>
  <c r="CN86" i="67" s="1"/>
  <c r="CN87" i="67" s="1"/>
  <c r="CN88" i="67" s="1"/>
  <c r="CG87" i="67"/>
  <c r="CG88" i="67" s="1"/>
  <c r="CG89" i="67" s="1"/>
  <c r="CG90" i="67" s="1"/>
  <c r="CG91" i="67" s="1"/>
  <c r="CG92" i="67" s="1"/>
  <c r="CG93" i="67" s="1"/>
  <c r="CG94" i="67" s="1"/>
  <c r="CG95" i="67" s="1"/>
  <c r="CG96" i="67" s="1"/>
  <c r="CG97" i="67" s="1"/>
  <c r="CG98" i="67" s="1"/>
  <c r="CG99" i="67" s="1"/>
  <c r="CG100" i="67" s="1"/>
  <c r="CG101" i="67" s="1"/>
  <c r="BB33" i="67"/>
  <c r="CP87" i="67"/>
  <c r="CP88" i="67" s="1"/>
  <c r="CP89" i="67" s="1"/>
  <c r="CP90" i="67" s="1"/>
  <c r="CP91" i="67" s="1"/>
  <c r="AA30" i="67"/>
  <c r="CJ86" i="67"/>
  <c r="CJ87" i="67" s="1"/>
  <c r="CJ88" i="67" s="1"/>
  <c r="CJ89" i="67" s="1"/>
  <c r="CJ90" i="67" s="1"/>
  <c r="CJ91" i="67" s="1"/>
  <c r="CJ92" i="67" s="1"/>
  <c r="CJ93" i="67" s="1"/>
  <c r="CJ94" i="67" s="1"/>
  <c r="CJ95" i="67" s="1"/>
  <c r="CJ96" i="67" s="1"/>
  <c r="CJ97" i="67" s="1"/>
  <c r="CJ98" i="67" s="1"/>
  <c r="CJ99" i="67" s="1"/>
  <c r="CJ100" i="67" s="1"/>
  <c r="CJ101" i="67" s="1"/>
  <c r="CJ102" i="67" s="1"/>
  <c r="CJ103" i="67" s="1"/>
  <c r="CJ104" i="67" s="1"/>
  <c r="CJ105" i="67" s="1"/>
  <c r="CJ106" i="67" s="1"/>
  <c r="CJ107" i="67" s="1"/>
  <c r="CJ108" i="67" s="1"/>
  <c r="CJ109" i="67" s="1"/>
  <c r="CJ110" i="67" s="1"/>
  <c r="CJ111" i="67" s="1"/>
  <c r="CJ112" i="67" s="1"/>
  <c r="CJ113" i="67" s="1"/>
  <c r="CJ114" i="67" s="1"/>
  <c r="CJ115" i="67" s="1"/>
  <c r="CJ116" i="67" s="1"/>
  <c r="AN32" i="67"/>
  <c r="CB84" i="67"/>
  <c r="CB85" i="67" s="1"/>
  <c r="X31" i="67"/>
  <c r="AZ33" i="67"/>
  <c r="AJ34" i="67"/>
  <c r="AJ35" i="67" s="1"/>
  <c r="AJ36" i="67" s="1"/>
  <c r="AJ37" i="67" s="1"/>
  <c r="BQ85" i="67"/>
  <c r="BQ86" i="67" s="1"/>
  <c r="BQ87" i="67" s="1"/>
  <c r="BQ88" i="67" s="1"/>
  <c r="CI85" i="67"/>
  <c r="CM86" i="67"/>
  <c r="R81" i="67"/>
  <c r="AC36" i="67"/>
  <c r="T32" i="67"/>
  <c r="T33" i="67" s="1"/>
  <c r="CC83" i="67"/>
  <c r="V31" i="67"/>
  <c r="V32" i="67" s="1"/>
  <c r="BR87" i="67"/>
  <c r="BR88" i="67" s="1"/>
  <c r="BR89" i="67" s="1"/>
  <c r="BR90" i="67" s="1"/>
  <c r="BR91" i="67" s="1"/>
  <c r="BR92" i="67" s="1"/>
  <c r="BR93" i="67" s="1"/>
  <c r="BR94" i="67" s="1"/>
  <c r="BR95" i="67" s="1"/>
  <c r="BR96" i="67" s="1"/>
  <c r="BR97" i="67" s="1"/>
  <c r="BR98" i="67" s="1"/>
  <c r="BR99" i="67" s="1"/>
  <c r="BR100" i="67" s="1"/>
  <c r="BR101" i="67" s="1"/>
  <c r="BR102" i="67" s="1"/>
  <c r="BR103" i="67" s="1"/>
  <c r="BR104" i="67" s="1"/>
  <c r="BR105" i="67" s="1"/>
  <c r="BR106" i="67" s="1"/>
  <c r="BR107" i="67" s="1"/>
  <c r="BR108" i="67" s="1"/>
  <c r="BR109" i="67" s="1"/>
  <c r="BR110" i="67" s="1"/>
  <c r="BR111" i="67" s="1"/>
  <c r="BR112" i="67" s="1"/>
  <c r="BR113" i="67" s="1"/>
  <c r="BR114" i="67" s="1"/>
  <c r="BR115" i="67" s="1"/>
  <c r="BR116" i="67" s="1"/>
  <c r="BP85" i="67"/>
  <c r="BP86" i="67" s="1"/>
  <c r="BZ85" i="67"/>
  <c r="AO31" i="67"/>
  <c r="BC32" i="67"/>
  <c r="BC33" i="67" s="1"/>
  <c r="AE35" i="67"/>
  <c r="AI34" i="67"/>
  <c r="P33" i="67"/>
  <c r="CF84" i="67"/>
  <c r="CD86" i="67"/>
  <c r="AD31" i="67"/>
  <c r="AV32" i="67"/>
  <c r="AV33" i="67" s="1"/>
  <c r="AY34" i="67"/>
  <c r="AY35" i="67" s="1"/>
  <c r="AY36" i="67" s="1"/>
  <c r="AY37" i="67" s="1"/>
  <c r="Y35" i="67"/>
  <c r="AX31" i="67"/>
  <c r="AX32" i="67" s="1"/>
  <c r="BS85" i="67"/>
  <c r="BY86" i="67"/>
  <c r="BY87" i="67" s="1"/>
  <c r="BY88" i="67" s="1"/>
  <c r="BY89" i="67" s="1"/>
  <c r="BY90" i="67" s="1"/>
  <c r="BY91" i="67" s="1"/>
  <c r="BY92" i="67" s="1"/>
  <c r="BY93" i="67" s="1"/>
  <c r="BY94" i="67" s="1"/>
  <c r="BY95" i="67" s="1"/>
  <c r="BY96" i="67" s="1"/>
  <c r="BY97" i="67" s="1"/>
  <c r="BY98" i="67" s="1"/>
  <c r="BY99" i="67" s="1"/>
  <c r="BY100" i="67" s="1"/>
  <c r="BY101" i="67" s="1"/>
  <c r="BY102" i="67" s="1"/>
  <c r="BY103" i="67" s="1"/>
  <c r="BY104" i="67" s="1"/>
  <c r="BY105" i="67" s="1"/>
  <c r="BY106" i="67" s="1"/>
  <c r="BY107" i="67" s="1"/>
  <c r="BY108" i="67" s="1"/>
  <c r="BY109" i="67" s="1"/>
  <c r="BY110" i="67" s="1"/>
  <c r="BY111" i="67" s="1"/>
  <c r="BY112" i="67" s="1"/>
  <c r="BM85" i="7"/>
  <c r="BM86" i="7" s="1"/>
  <c r="BM87" i="7" s="1"/>
  <c r="AT32" i="67"/>
  <c r="AT33" i="67" s="1"/>
  <c r="AT34" i="67" s="1"/>
  <c r="AT35" i="67" s="1"/>
  <c r="AT36" i="67" s="1"/>
  <c r="AT37" i="67" s="1"/>
  <c r="BG86" i="67"/>
  <c r="BG87" i="67" s="1"/>
  <c r="CE85" i="67"/>
  <c r="BM86" i="67"/>
  <c r="BL86" i="67"/>
  <c r="BL87" i="67" s="1"/>
  <c r="AR32" i="67"/>
  <c r="AR33" i="67" s="1"/>
  <c r="AU32" i="67"/>
  <c r="BI88" i="67"/>
  <c r="BV84" i="67"/>
  <c r="BV85" i="67" s="1"/>
  <c r="BO86" i="67"/>
  <c r="AM33" i="67"/>
  <c r="AM34" i="67" s="1"/>
  <c r="AM35" i="67" s="1"/>
  <c r="AM36" i="67" s="1"/>
  <c r="AM37" i="67" s="1"/>
  <c r="AL32" i="67"/>
  <c r="AG34" i="67"/>
  <c r="AG35" i="67" s="1"/>
  <c r="AG36" i="67" s="1"/>
  <c r="AG37" i="67" s="1"/>
  <c r="CR84" i="67"/>
  <c r="BE86" i="67"/>
  <c r="AW34" i="7"/>
  <c r="AW35" i="7" s="1"/>
  <c r="AK37" i="7"/>
  <c r="AK78" i="7" s="1"/>
  <c r="AK79" i="7" s="1"/>
  <c r="AK80" i="7" s="1"/>
  <c r="T31" i="7"/>
  <c r="U29" i="7"/>
  <c r="U30" i="7" s="1"/>
  <c r="U31" i="7" s="1"/>
  <c r="CH89" i="7"/>
  <c r="CH90" i="7" s="1"/>
  <c r="BZ88" i="7"/>
  <c r="CJ88" i="7"/>
  <c r="BH88" i="7"/>
  <c r="AR35" i="7"/>
  <c r="AR36" i="7" s="1"/>
  <c r="AR37" i="7" s="1"/>
  <c r="AR78" i="7" s="1"/>
  <c r="BU87" i="7"/>
  <c r="BU88" i="7" s="1"/>
  <c r="V32" i="7"/>
  <c r="V33" i="7" s="1"/>
  <c r="BV88" i="7"/>
  <c r="BT86" i="7"/>
  <c r="AP33" i="7"/>
  <c r="AP34" i="7" s="1"/>
  <c r="AP35" i="7" s="1"/>
  <c r="AP36" i="7" s="1"/>
  <c r="BC37" i="7"/>
  <c r="BX88" i="7"/>
  <c r="BX89" i="7" s="1"/>
  <c r="BX90" i="7" s="1"/>
  <c r="BX91" i="7" s="1"/>
  <c r="BR83" i="7"/>
  <c r="BD83" i="7" s="1"/>
  <c r="BD82" i="7"/>
  <c r="AY34" i="7"/>
  <c r="AY35" i="7" s="1"/>
  <c r="AY36" i="7" s="1"/>
  <c r="AY37" i="7" s="1"/>
  <c r="CI89" i="7"/>
  <c r="AC35" i="7"/>
  <c r="AC36" i="7" s="1"/>
  <c r="AL31" i="7"/>
  <c r="BI85" i="7"/>
  <c r="BI86" i="7" s="1"/>
  <c r="AQ30" i="7"/>
  <c r="AQ31" i="7" s="1"/>
  <c r="BS84" i="7"/>
  <c r="AF33" i="7"/>
  <c r="AF34" i="7" s="1"/>
  <c r="AG32" i="7"/>
  <c r="AJ32" i="7"/>
  <c r="AJ33" i="7" s="1"/>
  <c r="R31" i="7"/>
  <c r="CE85" i="7"/>
  <c r="CE86" i="7" s="1"/>
  <c r="CE87" i="7" s="1"/>
  <c r="CE88" i="7" s="1"/>
  <c r="CO87" i="7"/>
  <c r="BE90" i="7"/>
  <c r="BE91" i="7" s="1"/>
  <c r="BE92" i="7" s="1"/>
  <c r="BD81" i="7"/>
  <c r="BB34" i="7"/>
  <c r="AD33" i="7"/>
  <c r="AD34" i="7" s="1"/>
  <c r="BO85" i="7"/>
  <c r="AM29" i="7"/>
  <c r="AM30" i="7" s="1"/>
  <c r="BJ85" i="7"/>
  <c r="BN86" i="7"/>
  <c r="BN87" i="7" s="1"/>
  <c r="BN88" i="7" s="1"/>
  <c r="CC89" i="7"/>
  <c r="BK88" i="7"/>
  <c r="BF94" i="7"/>
  <c r="BF95" i="7" s="1"/>
  <c r="BF96" i="7" s="1"/>
  <c r="BF97" i="7" s="1"/>
  <c r="BF98" i="7" s="1"/>
  <c r="BF99" i="7" s="1"/>
  <c r="BF100" i="7" s="1"/>
  <c r="BF101" i="7" s="1"/>
  <c r="BF102" i="7" s="1"/>
  <c r="BF103" i="7" s="1"/>
  <c r="BF104" i="7" s="1"/>
  <c r="BF105" i="7" s="1"/>
  <c r="BF106" i="7" s="1"/>
  <c r="BF107" i="7" s="1"/>
  <c r="BF108" i="7" s="1"/>
  <c r="BF109" i="7" s="1"/>
  <c r="BF110" i="7" s="1"/>
  <c r="BF111" i="7" s="1"/>
  <c r="BF112" i="7" s="1"/>
  <c r="BF113" i="7" s="1"/>
  <c r="BF114" i="7" s="1"/>
  <c r="BF115" i="7" s="1"/>
  <c r="BF116" i="7" s="1"/>
  <c r="Q37" i="7"/>
  <c r="Q78" i="7" s="1"/>
  <c r="CN87" i="7"/>
  <c r="CN88" i="7" s="1"/>
  <c r="CN89" i="7" s="1"/>
  <c r="CN90" i="7" s="1"/>
  <c r="CN91" i="7" s="1"/>
  <c r="CN92" i="7" s="1"/>
  <c r="CN93" i="7" s="1"/>
  <c r="CN94" i="7" s="1"/>
  <c r="CN95" i="7" s="1"/>
  <c r="CN96" i="7" s="1"/>
  <c r="CN97" i="7" s="1"/>
  <c r="CN98" i="7" s="1"/>
  <c r="CN99" i="7" s="1"/>
  <c r="CN100" i="7" s="1"/>
  <c r="CN101" i="7" s="1"/>
  <c r="CN102" i="7" s="1"/>
  <c r="CN103" i="7" s="1"/>
  <c r="CN104" i="7" s="1"/>
  <c r="CN105" i="7" s="1"/>
  <c r="CN106" i="7" s="1"/>
  <c r="CN107" i="7" s="1"/>
  <c r="CN108" i="7" s="1"/>
  <c r="CN109" i="7" s="1"/>
  <c r="CN110" i="7" s="1"/>
  <c r="CN111" i="7" s="1"/>
  <c r="CN112" i="7" s="1"/>
  <c r="CN113" i="7" s="1"/>
  <c r="CN114" i="7" s="1"/>
  <c r="CN115" i="7" s="1"/>
  <c r="CN116" i="7" s="1"/>
  <c r="BP91" i="7"/>
  <c r="BP92" i="7" s="1"/>
  <c r="BQ87" i="7"/>
  <c r="BQ88" i="7" s="1"/>
  <c r="AA32" i="7"/>
  <c r="AA33" i="7" s="1"/>
  <c r="AA34" i="7" s="1"/>
  <c r="S35" i="7"/>
  <c r="S36" i="7" s="1"/>
  <c r="S37" i="7" s="1"/>
  <c r="Z34" i="7"/>
  <c r="CM85" i="7"/>
  <c r="AU32" i="7"/>
  <c r="CF86" i="7"/>
  <c r="CF87" i="7" s="1"/>
  <c r="AI34" i="7"/>
  <c r="BW89" i="7"/>
  <c r="BW90" i="7" s="1"/>
  <c r="BW91" i="7" s="1"/>
  <c r="BW92" i="7" s="1"/>
  <c r="Y79" i="7"/>
  <c r="AX36" i="7"/>
  <c r="AN34" i="7"/>
  <c r="AZ34" i="7"/>
  <c r="AZ35" i="7" s="1"/>
  <c r="AV35" i="7"/>
  <c r="AT37" i="7"/>
  <c r="CD87" i="7"/>
  <c r="CD88" i="7" s="1"/>
  <c r="CD89" i="7" s="1"/>
  <c r="CD90" i="7" s="1"/>
  <c r="CD91" i="7" s="1"/>
  <c r="CR86" i="7"/>
  <c r="CR87" i="7" s="1"/>
  <c r="W79" i="7"/>
  <c r="X30" i="7"/>
  <c r="X31" i="7" s="1"/>
  <c r="X32" i="7" s="1"/>
  <c r="AS32" i="7"/>
  <c r="AS33" i="7" s="1"/>
  <c r="CK86" i="7"/>
  <c r="CK87" i="7" s="1"/>
  <c r="CB92" i="7"/>
  <c r="CB93" i="7" s="1"/>
  <c r="CB94" i="7" s="1"/>
  <c r="CP88" i="7"/>
  <c r="BG89" i="7"/>
  <c r="AB36" i="7"/>
  <c r="AE34" i="7"/>
  <c r="BY87" i="7"/>
  <c r="BA36" i="7"/>
  <c r="CQ91" i="7"/>
  <c r="CQ92" i="7" s="1"/>
  <c r="CQ93" i="7" s="1"/>
  <c r="CQ94" i="7" s="1"/>
  <c r="CQ95" i="7" s="1"/>
  <c r="CQ96" i="7" s="1"/>
  <c r="CQ97" i="7" s="1"/>
  <c r="CQ98" i="7" s="1"/>
  <c r="CQ99" i="7" s="1"/>
  <c r="CQ100" i="7" s="1"/>
  <c r="CQ101" i="7" s="1"/>
  <c r="CQ102" i="7" s="1"/>
  <c r="CQ103" i="7" s="1"/>
  <c r="CQ104" i="7" s="1"/>
  <c r="CQ105" i="7" s="1"/>
  <c r="CQ106" i="7" s="1"/>
  <c r="CQ107" i="7" s="1"/>
  <c r="CQ108" i="7" s="1"/>
  <c r="CQ109" i="7" s="1"/>
  <c r="CQ110" i="7" s="1"/>
  <c r="CQ111" i="7" s="1"/>
  <c r="CQ112" i="7" s="1"/>
  <c r="CQ113" i="7" s="1"/>
  <c r="CQ114" i="7" s="1"/>
  <c r="CQ115" i="7" s="1"/>
  <c r="CQ116" i="7" s="1"/>
  <c r="CF88" i="68" l="1"/>
  <c r="CF89" i="68" s="1"/>
  <c r="CF90" i="68" s="1"/>
  <c r="CF91" i="68" s="1"/>
  <c r="CF92" i="68" s="1"/>
  <c r="CF93" i="68" s="1"/>
  <c r="CF94" i="68" s="1"/>
  <c r="CF95" i="68" s="1"/>
  <c r="CF96" i="68" s="1"/>
  <c r="CF97" i="68" s="1"/>
  <c r="CF98" i="68" s="1"/>
  <c r="CF99" i="68" s="1"/>
  <c r="CF100" i="68" s="1"/>
  <c r="CF101" i="68" s="1"/>
  <c r="CF102" i="68" s="1"/>
  <c r="CF103" i="68" s="1"/>
  <c r="CF104" i="68" s="1"/>
  <c r="CF105" i="68" s="1"/>
  <c r="CF106" i="68" s="1"/>
  <c r="CF107" i="68" s="1"/>
  <c r="CF108" i="68" s="1"/>
  <c r="CF109" i="68" s="1"/>
  <c r="CF110" i="68" s="1"/>
  <c r="CF111" i="68" s="1"/>
  <c r="CF112" i="68" s="1"/>
  <c r="CF113" i="68" s="1"/>
  <c r="CF114" i="68" s="1"/>
  <c r="CF115" i="68" s="1"/>
  <c r="AM35" i="68"/>
  <c r="AM36" i="68"/>
  <c r="AM37" i="68" s="1"/>
  <c r="CP88" i="68"/>
  <c r="CM103" i="68"/>
  <c r="CM104" i="68" s="1"/>
  <c r="CM105" i="68" s="1"/>
  <c r="CM106" i="68" s="1"/>
  <c r="CM107" i="68" s="1"/>
  <c r="CM108" i="68" s="1"/>
  <c r="CM109" i="68" s="1"/>
  <c r="CM110" i="68" s="1"/>
  <c r="CM111" i="68" s="1"/>
  <c r="CM112" i="68" s="1"/>
  <c r="CM113" i="68" s="1"/>
  <c r="CM114" i="68" s="1"/>
  <c r="CM115" i="68" s="1"/>
  <c r="CM116" i="68" s="1"/>
  <c r="CL88" i="7"/>
  <c r="CL89" i="7" s="1"/>
  <c r="CL90" i="7" s="1"/>
  <c r="R33" i="68"/>
  <c r="R34" i="68" s="1"/>
  <c r="R35" i="68" s="1"/>
  <c r="R36" i="68" s="1"/>
  <c r="R37" i="68" s="1"/>
  <c r="AV36" i="68"/>
  <c r="AV37" i="68" s="1"/>
  <c r="BD83" i="68"/>
  <c r="CL86" i="68"/>
  <c r="CL87" i="68" s="1"/>
  <c r="CL88" i="68" s="1"/>
  <c r="CL89" i="68" s="1"/>
  <c r="CL90" i="68" s="1"/>
  <c r="CL91" i="68" s="1"/>
  <c r="CL92" i="68" s="1"/>
  <c r="CL93" i="68" s="1"/>
  <c r="CL94" i="68" s="1"/>
  <c r="CL95" i="68" s="1"/>
  <c r="CL96" i="68" s="1"/>
  <c r="CL97" i="68" s="1"/>
  <c r="CL98" i="68" s="1"/>
  <c r="CL99" i="68" s="1"/>
  <c r="CL100" i="68" s="1"/>
  <c r="CL101" i="68" s="1"/>
  <c r="CL102" i="68" s="1"/>
  <c r="CL103" i="68" s="1"/>
  <c r="CL104" i="68" s="1"/>
  <c r="CL105" i="68" s="1"/>
  <c r="CL106" i="68" s="1"/>
  <c r="CL107" i="68" s="1"/>
  <c r="CL108" i="68" s="1"/>
  <c r="CL109" i="68" s="1"/>
  <c r="CL110" i="68" s="1"/>
  <c r="CL111" i="68" s="1"/>
  <c r="CL112" i="68" s="1"/>
  <c r="CL113" i="68" s="1"/>
  <c r="CL114" i="68" s="1"/>
  <c r="CL115" i="68" s="1"/>
  <c r="CL116" i="68" s="1"/>
  <c r="AB37" i="67"/>
  <c r="AB78" i="67" s="1"/>
  <c r="AB79" i="67" s="1"/>
  <c r="O30" i="67"/>
  <c r="Q36" i="68"/>
  <c r="Q37" i="68" s="1"/>
  <c r="Q78" i="68"/>
  <c r="BY87" i="68"/>
  <c r="BY88" i="68" s="1"/>
  <c r="BY89" i="68" s="1"/>
  <c r="BY90" i="68" s="1"/>
  <c r="BY91" i="68" s="1"/>
  <c r="BY92" i="68" s="1"/>
  <c r="BY93" i="68" s="1"/>
  <c r="BY94" i="68" s="1"/>
  <c r="BY95" i="68" s="1"/>
  <c r="BY96" i="68" s="1"/>
  <c r="BY97" i="68" s="1"/>
  <c r="BY98" i="68" s="1"/>
  <c r="BY99" i="68" s="1"/>
  <c r="BY100" i="68" s="1"/>
  <c r="BY101" i="68" s="1"/>
  <c r="BY102" i="68" s="1"/>
  <c r="BY103" i="68" s="1"/>
  <c r="BY104" i="68" s="1"/>
  <c r="BY105" i="68" s="1"/>
  <c r="BY106" i="68" s="1"/>
  <c r="BY107" i="68" s="1"/>
  <c r="BY108" i="68" s="1"/>
  <c r="BY109" i="68" s="1"/>
  <c r="BY110" i="68" s="1"/>
  <c r="BY111" i="68" s="1"/>
  <c r="BY112" i="68" s="1"/>
  <c r="BY113" i="68" s="1"/>
  <c r="BY114" i="68" s="1"/>
  <c r="BY115" i="68" s="1"/>
  <c r="BY116" i="68" s="1"/>
  <c r="CR87" i="68"/>
  <c r="CR88" i="68" s="1"/>
  <c r="CR89" i="68" s="1"/>
  <c r="CR90" i="68" s="1"/>
  <c r="CR91" i="68" s="1"/>
  <c r="CR92" i="68" s="1"/>
  <c r="CR93" i="68" s="1"/>
  <c r="CR94" i="68" s="1"/>
  <c r="CR95" i="68" s="1"/>
  <c r="CR96" i="68" s="1"/>
  <c r="CR97" i="68" s="1"/>
  <c r="CR98" i="68" s="1"/>
  <c r="CR99" i="68" s="1"/>
  <c r="CR100" i="68" s="1"/>
  <c r="CR101" i="68" s="1"/>
  <c r="CR102" i="68" s="1"/>
  <c r="CR103" i="68" s="1"/>
  <c r="CR104" i="68" s="1"/>
  <c r="CR105" i="68" s="1"/>
  <c r="CR106" i="68" s="1"/>
  <c r="CR107" i="68" s="1"/>
  <c r="CR108" i="68" s="1"/>
  <c r="CR109" i="68" s="1"/>
  <c r="CR110" i="68" s="1"/>
  <c r="CR111" i="68" s="1"/>
  <c r="CR112" i="68" s="1"/>
  <c r="CR113" i="68" s="1"/>
  <c r="CR114" i="68" s="1"/>
  <c r="CR115" i="68" s="1"/>
  <c r="CR116" i="68" s="1"/>
  <c r="CK87" i="67"/>
  <c r="CK88" i="67" s="1"/>
  <c r="CK89" i="67" s="1"/>
  <c r="CK90" i="67" s="1"/>
  <c r="CK91" i="67" s="1"/>
  <c r="AX33" i="67"/>
  <c r="AX34" i="67" s="1"/>
  <c r="AT33" i="68"/>
  <c r="AT34" i="68" s="1"/>
  <c r="AT35" i="68" s="1"/>
  <c r="AT36" i="68" s="1"/>
  <c r="AT37" i="68" s="1"/>
  <c r="CB91" i="68"/>
  <c r="CB92" i="68" s="1"/>
  <c r="CB93" i="68" s="1"/>
  <c r="CB94" i="68" s="1"/>
  <c r="CB95" i="68" s="1"/>
  <c r="CB96" i="68" s="1"/>
  <c r="CB97" i="68" s="1"/>
  <c r="CB98" i="68" s="1"/>
  <c r="CB99" i="68" s="1"/>
  <c r="CB100" i="68" s="1"/>
  <c r="CB101" i="68" s="1"/>
  <c r="CB102" i="68" s="1"/>
  <c r="CB103" i="68" s="1"/>
  <c r="CB104" i="68" s="1"/>
  <c r="CB105" i="68" s="1"/>
  <c r="CB106" i="68" s="1"/>
  <c r="CB107" i="68" s="1"/>
  <c r="CB108" i="68" s="1"/>
  <c r="CB109" i="68" s="1"/>
  <c r="CB110" i="68" s="1"/>
  <c r="CB111" i="68" s="1"/>
  <c r="CB112" i="68" s="1"/>
  <c r="CB113" i="68" s="1"/>
  <c r="CB114" i="68" s="1"/>
  <c r="CB115" i="68" s="1"/>
  <c r="CB116" i="68" s="1"/>
  <c r="BA34" i="68"/>
  <c r="BA35" i="68" s="1"/>
  <c r="BA36" i="68" s="1"/>
  <c r="BA37" i="68" s="1"/>
  <c r="AF33" i="67"/>
  <c r="AF34" i="67" s="1"/>
  <c r="AF35" i="67" s="1"/>
  <c r="AN34" i="68"/>
  <c r="AN35" i="68" s="1"/>
  <c r="AN36" i="68" s="1"/>
  <c r="AO37" i="7"/>
  <c r="AO78" i="7" s="1"/>
  <c r="BQ89" i="67"/>
  <c r="BQ90" i="67" s="1"/>
  <c r="BQ91" i="67" s="1"/>
  <c r="BQ92" i="67" s="1"/>
  <c r="BQ93" i="67" s="1"/>
  <c r="BQ94" i="67" s="1"/>
  <c r="BQ95" i="67" s="1"/>
  <c r="BQ96" i="67" s="1"/>
  <c r="BQ97" i="67" s="1"/>
  <c r="BQ98" i="67" s="1"/>
  <c r="BQ99" i="67" s="1"/>
  <c r="BQ100" i="67" s="1"/>
  <c r="BQ101" i="67" s="1"/>
  <c r="BQ102" i="67" s="1"/>
  <c r="BQ103" i="67" s="1"/>
  <c r="BQ104" i="67" s="1"/>
  <c r="BQ105" i="67" s="1"/>
  <c r="BQ106" i="67" s="1"/>
  <c r="BQ107" i="67" s="1"/>
  <c r="BQ108" i="67" s="1"/>
  <c r="BQ109" i="67" s="1"/>
  <c r="BQ110" i="67" s="1"/>
  <c r="BQ111" i="67" s="1"/>
  <c r="BQ112" i="67" s="1"/>
  <c r="BQ113" i="67" s="1"/>
  <c r="BQ114" i="67" s="1"/>
  <c r="BQ115" i="67" s="1"/>
  <c r="BQ116" i="67" s="1"/>
  <c r="AW34" i="67"/>
  <c r="AW35" i="67" s="1"/>
  <c r="AW36" i="67" s="1"/>
  <c r="AU37" i="68"/>
  <c r="AU78" i="68" s="1"/>
  <c r="AU79" i="68" s="1"/>
  <c r="BQ89" i="68"/>
  <c r="BQ90" i="68" s="1"/>
  <c r="BQ91" i="68" s="1"/>
  <c r="BQ92" i="68" s="1"/>
  <c r="BQ93" i="68" s="1"/>
  <c r="BQ94" i="68" s="1"/>
  <c r="BQ95" i="68" s="1"/>
  <c r="BQ96" i="68" s="1"/>
  <c r="BQ97" i="68" s="1"/>
  <c r="BQ98" i="68" s="1"/>
  <c r="BQ99" i="68" s="1"/>
  <c r="BQ100" i="68" s="1"/>
  <c r="BQ101" i="68" s="1"/>
  <c r="BQ102" i="68" s="1"/>
  <c r="BQ103" i="68" s="1"/>
  <c r="BQ104" i="68" s="1"/>
  <c r="BQ105" i="68" s="1"/>
  <c r="BQ106" i="68" s="1"/>
  <c r="BQ107" i="68" s="1"/>
  <c r="BQ108" i="68" s="1"/>
  <c r="BQ109" i="68" s="1"/>
  <c r="BQ110" i="68" s="1"/>
  <c r="BQ111" i="68" s="1"/>
  <c r="BQ112" i="68" s="1"/>
  <c r="BQ113" i="68" s="1"/>
  <c r="BQ114" i="68" s="1"/>
  <c r="BQ115" i="68" s="1"/>
  <c r="BQ116" i="68" s="1"/>
  <c r="CK85" i="68"/>
  <c r="CK86" i="68" s="1"/>
  <c r="AZ34" i="67"/>
  <c r="AZ35" i="67" s="1"/>
  <c r="AZ36" i="67" s="1"/>
  <c r="BO92" i="68"/>
  <c r="BO93" i="68" s="1"/>
  <c r="BO94" i="68" s="1"/>
  <c r="BO95" i="68" s="1"/>
  <c r="BO96" i="68" s="1"/>
  <c r="BO97" i="68" s="1"/>
  <c r="BO98" i="68" s="1"/>
  <c r="BO99" i="68" s="1"/>
  <c r="BO100" i="68" s="1"/>
  <c r="BO101" i="68" s="1"/>
  <c r="BO102" i="68" s="1"/>
  <c r="BO103" i="68" s="1"/>
  <c r="BO104" i="68" s="1"/>
  <c r="BO105" i="68" s="1"/>
  <c r="BO106" i="68" s="1"/>
  <c r="BO107" i="68" s="1"/>
  <c r="BO108" i="68" s="1"/>
  <c r="BO109" i="68" s="1"/>
  <c r="BO110" i="68" s="1"/>
  <c r="BO111" i="68" s="1"/>
  <c r="BO112" i="68" s="1"/>
  <c r="BO113" i="68" s="1"/>
  <c r="BO114" i="68" s="1"/>
  <c r="BO115" i="68" s="1"/>
  <c r="BO116" i="68" s="1"/>
  <c r="CA88" i="67"/>
  <c r="CA89" i="67" s="1"/>
  <c r="CA90" i="67" s="1"/>
  <c r="BG99" i="68"/>
  <c r="BG100" i="68" s="1"/>
  <c r="BG101" i="68" s="1"/>
  <c r="BG102" i="68" s="1"/>
  <c r="BG103" i="68" s="1"/>
  <c r="BG104" i="68" s="1"/>
  <c r="BG105" i="68" s="1"/>
  <c r="BG106" i="68" s="1"/>
  <c r="BG107" i="68" s="1"/>
  <c r="BG108" i="68" s="1"/>
  <c r="BG109" i="68" s="1"/>
  <c r="BG110" i="68" s="1"/>
  <c r="BG111" i="68" s="1"/>
  <c r="BG112" i="68" s="1"/>
  <c r="BG113" i="68" s="1"/>
  <c r="BG114" i="68" s="1"/>
  <c r="BG115" i="68" s="1"/>
  <c r="BG116" i="68" s="1"/>
  <c r="AH78" i="68"/>
  <c r="AY78" i="68"/>
  <c r="AY79" i="68" s="1"/>
  <c r="AD78" i="68"/>
  <c r="AD79" i="68" s="1"/>
  <c r="AH35" i="7"/>
  <c r="AH36" i="7" s="1"/>
  <c r="AH37" i="7" s="1"/>
  <c r="AK78" i="68"/>
  <c r="AK79" i="68" s="1"/>
  <c r="AK80" i="68" s="1"/>
  <c r="CH88" i="67"/>
  <c r="CH89" i="67" s="1"/>
  <c r="AP78" i="68"/>
  <c r="AP79" i="68" s="1"/>
  <c r="T78" i="68"/>
  <c r="T79" i="68" s="1"/>
  <c r="AA78" i="68"/>
  <c r="X78" i="68"/>
  <c r="AF33" i="68"/>
  <c r="AF34" i="68" s="1"/>
  <c r="CD90" i="68"/>
  <c r="CD91" i="68" s="1"/>
  <c r="CD92" i="68" s="1"/>
  <c r="CD93" i="68" s="1"/>
  <c r="CD94" i="68" s="1"/>
  <c r="CD95" i="68" s="1"/>
  <c r="CD96" i="68" s="1"/>
  <c r="CD97" i="68" s="1"/>
  <c r="CD98" i="68" s="1"/>
  <c r="CD99" i="68" s="1"/>
  <c r="CD100" i="68" s="1"/>
  <c r="CD101" i="68" s="1"/>
  <c r="CD102" i="68" s="1"/>
  <c r="R78" i="68"/>
  <c r="AQ33" i="68"/>
  <c r="BU85" i="68"/>
  <c r="BU86" i="68" s="1"/>
  <c r="BU87" i="68" s="1"/>
  <c r="CG87" i="7"/>
  <c r="CG88" i="7" s="1"/>
  <c r="AW33" i="68"/>
  <c r="BJ89" i="68"/>
  <c r="BJ90" i="68" s="1"/>
  <c r="BJ91" i="68" s="1"/>
  <c r="BJ92" i="68" s="1"/>
  <c r="BJ93" i="68" s="1"/>
  <c r="BB78" i="68"/>
  <c r="BB79" i="68" s="1"/>
  <c r="AI33" i="68"/>
  <c r="AI34" i="68" s="1"/>
  <c r="AI35" i="68" s="1"/>
  <c r="AI36" i="68" s="1"/>
  <c r="AI37" i="68" s="1"/>
  <c r="Y78" i="68"/>
  <c r="AC32" i="68"/>
  <c r="AZ37" i="68"/>
  <c r="AL80" i="68"/>
  <c r="P32" i="68"/>
  <c r="CP89" i="68"/>
  <c r="CP90" i="68" s="1"/>
  <c r="BV85" i="68"/>
  <c r="BV86" i="68" s="1"/>
  <c r="BV87" i="68" s="1"/>
  <c r="BV88" i="68" s="1"/>
  <c r="BV89" i="68" s="1"/>
  <c r="BV90" i="68" s="1"/>
  <c r="BV91" i="68" s="1"/>
  <c r="BV92" i="68" s="1"/>
  <c r="BV93" i="68" s="1"/>
  <c r="BV94" i="68" s="1"/>
  <c r="BV95" i="68" s="1"/>
  <c r="BV96" i="68" s="1"/>
  <c r="BV97" i="68" s="1"/>
  <c r="BV98" i="68" s="1"/>
  <c r="BV99" i="68" s="1"/>
  <c r="BV100" i="68" s="1"/>
  <c r="BV101" i="68" s="1"/>
  <c r="BV102" i="68" s="1"/>
  <c r="BV103" i="68" s="1"/>
  <c r="BV104" i="68" s="1"/>
  <c r="BV105" i="68" s="1"/>
  <c r="BV106" i="68" s="1"/>
  <c r="BV107" i="68" s="1"/>
  <c r="BV108" i="68" s="1"/>
  <c r="BV109" i="68" s="1"/>
  <c r="BV110" i="68" s="1"/>
  <c r="BV111" i="68" s="1"/>
  <c r="BV112" i="68" s="1"/>
  <c r="BV113" i="68" s="1"/>
  <c r="BV114" i="68" s="1"/>
  <c r="BV115" i="68" s="1"/>
  <c r="BV116" i="68" s="1"/>
  <c r="CL86" i="67"/>
  <c r="CL87" i="67" s="1"/>
  <c r="AG32" i="68"/>
  <c r="AG33" i="68" s="1"/>
  <c r="AG34" i="68" s="1"/>
  <c r="AG35" i="68" s="1"/>
  <c r="AG36" i="68" s="1"/>
  <c r="AG37" i="68" s="1"/>
  <c r="O30" i="68"/>
  <c r="BZ89" i="68"/>
  <c r="BZ90" i="68" s="1"/>
  <c r="BZ91" i="68" s="1"/>
  <c r="BZ92" i="68" s="1"/>
  <c r="BZ93" i="68" s="1"/>
  <c r="BZ94" i="68" s="1"/>
  <c r="BZ95" i="68" s="1"/>
  <c r="BZ96" i="68" s="1"/>
  <c r="BZ97" i="68" s="1"/>
  <c r="BZ98" i="68" s="1"/>
  <c r="BZ99" i="68" s="1"/>
  <c r="BZ100" i="68" s="1"/>
  <c r="BZ101" i="68" s="1"/>
  <c r="BZ102" i="68" s="1"/>
  <c r="BZ103" i="68" s="1"/>
  <c r="BZ104" i="68" s="1"/>
  <c r="BZ105" i="68" s="1"/>
  <c r="BZ106" i="68" s="1"/>
  <c r="BZ107" i="68" s="1"/>
  <c r="BZ108" i="68" s="1"/>
  <c r="BZ109" i="68" s="1"/>
  <c r="BZ110" i="68" s="1"/>
  <c r="BZ111" i="68" s="1"/>
  <c r="BZ112" i="68" s="1"/>
  <c r="BZ113" i="68" s="1"/>
  <c r="BZ114" i="68" s="1"/>
  <c r="BZ115" i="68" s="1"/>
  <c r="BZ116" i="68" s="1"/>
  <c r="AR34" i="68"/>
  <c r="AB32" i="68"/>
  <c r="BT87" i="68"/>
  <c r="BT88" i="68" s="1"/>
  <c r="BT89" i="68" s="1"/>
  <c r="BT90" i="68" s="1"/>
  <c r="BT91" i="68" s="1"/>
  <c r="BT92" i="68" s="1"/>
  <c r="BT93" i="68" s="1"/>
  <c r="BT94" i="68" s="1"/>
  <c r="BT95" i="68" s="1"/>
  <c r="BT96" i="68" s="1"/>
  <c r="BT97" i="68" s="1"/>
  <c r="BT98" i="68" s="1"/>
  <c r="BT99" i="68" s="1"/>
  <c r="BT100" i="68" s="1"/>
  <c r="BT101" i="68" s="1"/>
  <c r="BT102" i="68" s="1"/>
  <c r="BT103" i="68" s="1"/>
  <c r="BT104" i="68" s="1"/>
  <c r="BT105" i="68" s="1"/>
  <c r="BT106" i="68" s="1"/>
  <c r="BT107" i="68" s="1"/>
  <c r="BT108" i="68" s="1"/>
  <c r="BT109" i="68" s="1"/>
  <c r="BT110" i="68" s="1"/>
  <c r="BT111" i="68" s="1"/>
  <c r="BT112" i="68" s="1"/>
  <c r="BT113" i="68" s="1"/>
  <c r="BT114" i="68" s="1"/>
  <c r="BT115" i="68" s="1"/>
  <c r="BT116" i="68" s="1"/>
  <c r="BM88" i="7"/>
  <c r="BM89" i="7" s="1"/>
  <c r="BE86" i="68"/>
  <c r="BD84" i="68"/>
  <c r="CG87" i="68"/>
  <c r="CG88" i="68" s="1"/>
  <c r="CG89" i="68" s="1"/>
  <c r="CG90" i="68" s="1"/>
  <c r="CG91" i="68" s="1"/>
  <c r="CG92" i="68" s="1"/>
  <c r="CG93" i="68" s="1"/>
  <c r="CG94" i="68" s="1"/>
  <c r="CG95" i="68" s="1"/>
  <c r="CG96" i="68" s="1"/>
  <c r="CG97" i="68" s="1"/>
  <c r="CG98" i="68" s="1"/>
  <c r="CG99" i="68" s="1"/>
  <c r="CG100" i="68" s="1"/>
  <c r="CG101" i="68" s="1"/>
  <c r="CG102" i="68" s="1"/>
  <c r="CG103" i="68" s="1"/>
  <c r="CG104" i="68" s="1"/>
  <c r="CG105" i="68" s="1"/>
  <c r="CG106" i="68" s="1"/>
  <c r="CG107" i="68" s="1"/>
  <c r="CG108" i="68" s="1"/>
  <c r="CG109" i="68" s="1"/>
  <c r="CG110" i="68" s="1"/>
  <c r="CG111" i="68" s="1"/>
  <c r="CG112" i="68" s="1"/>
  <c r="CG113" i="68" s="1"/>
  <c r="CG114" i="68" s="1"/>
  <c r="CG115" i="68" s="1"/>
  <c r="CG116" i="68" s="1"/>
  <c r="BR91" i="68"/>
  <c r="BR92" i="68" s="1"/>
  <c r="BR93" i="68" s="1"/>
  <c r="BR94" i="68" s="1"/>
  <c r="BR95" i="68" s="1"/>
  <c r="BR96" i="68" s="1"/>
  <c r="BR97" i="68" s="1"/>
  <c r="BR98" i="68" s="1"/>
  <c r="BR99" i="68" s="1"/>
  <c r="BR100" i="68" s="1"/>
  <c r="BR101" i="68" s="1"/>
  <c r="BR102" i="68" s="1"/>
  <c r="BR103" i="68" s="1"/>
  <c r="BR104" i="68" s="1"/>
  <c r="BR105" i="68" s="1"/>
  <c r="BR106" i="68" s="1"/>
  <c r="BR107" i="68" s="1"/>
  <c r="BR108" i="68" s="1"/>
  <c r="BR109" i="68" s="1"/>
  <c r="BR110" i="68" s="1"/>
  <c r="BR111" i="68" s="1"/>
  <c r="BR112" i="68" s="1"/>
  <c r="BR113" i="68" s="1"/>
  <c r="BR114" i="68" s="1"/>
  <c r="BR115" i="68" s="1"/>
  <c r="BR116" i="68" s="1"/>
  <c r="AO33" i="68"/>
  <c r="AO34" i="68" s="1"/>
  <c r="AO35" i="68" s="1"/>
  <c r="AO36" i="68" s="1"/>
  <c r="AO37" i="68" s="1"/>
  <c r="CO91" i="67"/>
  <c r="CO92" i="67" s="1"/>
  <c r="CO93" i="67" s="1"/>
  <c r="CO94" i="67" s="1"/>
  <c r="CO95" i="67" s="1"/>
  <c r="CO96" i="67" s="1"/>
  <c r="CO97" i="67" s="1"/>
  <c r="CO98" i="67" s="1"/>
  <c r="CO99" i="67" s="1"/>
  <c r="CO100" i="67" s="1"/>
  <c r="CO101" i="67" s="1"/>
  <c r="CO102" i="67" s="1"/>
  <c r="CO103" i="67" s="1"/>
  <c r="CO104" i="67" s="1"/>
  <c r="CO105" i="67" s="1"/>
  <c r="CO106" i="67" s="1"/>
  <c r="CO107" i="67" s="1"/>
  <c r="CO108" i="67" s="1"/>
  <c r="CO109" i="67" s="1"/>
  <c r="CO110" i="67" s="1"/>
  <c r="CO111" i="67" s="1"/>
  <c r="CO112" i="67" s="1"/>
  <c r="CO113" i="67" s="1"/>
  <c r="CO114" i="67" s="1"/>
  <c r="CO115" i="67" s="1"/>
  <c r="CO116" i="67" s="1"/>
  <c r="CN89" i="67"/>
  <c r="CN90" i="67" s="1"/>
  <c r="CN91" i="67" s="1"/>
  <c r="CN92" i="67" s="1"/>
  <c r="CN93" i="67" s="1"/>
  <c r="CN94" i="67" s="1"/>
  <c r="CN95" i="67" s="1"/>
  <c r="CN96" i="67" s="1"/>
  <c r="CN97" i="67" s="1"/>
  <c r="CN98" i="67" s="1"/>
  <c r="CN99" i="67" s="1"/>
  <c r="CN100" i="67" s="1"/>
  <c r="CN101" i="67" s="1"/>
  <c r="CN102" i="67" s="1"/>
  <c r="CN103" i="67" s="1"/>
  <c r="CN104" i="67" s="1"/>
  <c r="CN105" i="67" s="1"/>
  <c r="CN106" i="67" s="1"/>
  <c r="CN107" i="67" s="1"/>
  <c r="CN108" i="67" s="1"/>
  <c r="CN109" i="67" s="1"/>
  <c r="CN110" i="67" s="1"/>
  <c r="CN111" i="67" s="1"/>
  <c r="CN112" i="67" s="1"/>
  <c r="CN113" i="67" s="1"/>
  <c r="CN114" i="67" s="1"/>
  <c r="CN115" i="67" s="1"/>
  <c r="CN116" i="67" s="1"/>
  <c r="Z31" i="67"/>
  <c r="Z32" i="67" s="1"/>
  <c r="Z33" i="67" s="1"/>
  <c r="CF116" i="68"/>
  <c r="Z34" i="68"/>
  <c r="BC34" i="68"/>
  <c r="W36" i="68"/>
  <c r="W37" i="68" s="1"/>
  <c r="BF89" i="68"/>
  <c r="BF90" i="68" s="1"/>
  <c r="BF91" i="68" s="1"/>
  <c r="BF92" i="68" s="1"/>
  <c r="BF93" i="68" s="1"/>
  <c r="BF94" i="68" s="1"/>
  <c r="BF95" i="68" s="1"/>
  <c r="BF96" i="68" s="1"/>
  <c r="BF97" i="68" s="1"/>
  <c r="BF98" i="68" s="1"/>
  <c r="BF99" i="68" s="1"/>
  <c r="BF100" i="68" s="1"/>
  <c r="BF101" i="68" s="1"/>
  <c r="BF102" i="68" s="1"/>
  <c r="BF103" i="68" s="1"/>
  <c r="BF104" i="68" s="1"/>
  <c r="BF105" i="68" s="1"/>
  <c r="BF106" i="68" s="1"/>
  <c r="BF107" i="68" s="1"/>
  <c r="BF108" i="68" s="1"/>
  <c r="BF109" i="68" s="1"/>
  <c r="BF110" i="68" s="1"/>
  <c r="BF111" i="68" s="1"/>
  <c r="BF112" i="68" s="1"/>
  <c r="BF113" i="68" s="1"/>
  <c r="BF114" i="68" s="1"/>
  <c r="BF115" i="68" s="1"/>
  <c r="BF116" i="68" s="1"/>
  <c r="AS33" i="68"/>
  <c r="AS34" i="68" s="1"/>
  <c r="AS35" i="68" s="1"/>
  <c r="AS36" i="68" s="1"/>
  <c r="AS37" i="68" s="1"/>
  <c r="BH85" i="68"/>
  <c r="BH86" i="68" s="1"/>
  <c r="V34" i="68"/>
  <c r="V35" i="68" s="1"/>
  <c r="V36" i="68" s="1"/>
  <c r="O31" i="68"/>
  <c r="AM78" i="68"/>
  <c r="AM79" i="68" s="1"/>
  <c r="BM89" i="68"/>
  <c r="BM90" i="68" s="1"/>
  <c r="BM91" i="68" s="1"/>
  <c r="BM92" i="68" s="1"/>
  <c r="BM93" i="68" s="1"/>
  <c r="BM94" i="68" s="1"/>
  <c r="BM95" i="68" s="1"/>
  <c r="BM96" i="68" s="1"/>
  <c r="BM97" i="68" s="1"/>
  <c r="BM98" i="68" s="1"/>
  <c r="BM99" i="68" s="1"/>
  <c r="BM100" i="68" s="1"/>
  <c r="BM101" i="68" s="1"/>
  <c r="BM102" i="68" s="1"/>
  <c r="BM103" i="68" s="1"/>
  <c r="BM104" i="68" s="1"/>
  <c r="BM105" i="68" s="1"/>
  <c r="BM106" i="68" s="1"/>
  <c r="BM107" i="68" s="1"/>
  <c r="BM108" i="68" s="1"/>
  <c r="BM109" i="68" s="1"/>
  <c r="BM110" i="68" s="1"/>
  <c r="BM111" i="68" s="1"/>
  <c r="BM112" i="68" s="1"/>
  <c r="BM113" i="68" s="1"/>
  <c r="BM114" i="68" s="1"/>
  <c r="BM115" i="68" s="1"/>
  <c r="BM116" i="68" s="1"/>
  <c r="BI85" i="68"/>
  <c r="BI86" i="68" s="1"/>
  <c r="BI87" i="68" s="1"/>
  <c r="BI88" i="68" s="1"/>
  <c r="BI89" i="68" s="1"/>
  <c r="BI90" i="68" s="1"/>
  <c r="BI91" i="68" s="1"/>
  <c r="BI92" i="68" s="1"/>
  <c r="BI93" i="68" s="1"/>
  <c r="BI94" i="68" s="1"/>
  <c r="BI95" i="68" s="1"/>
  <c r="BI96" i="68" s="1"/>
  <c r="BI97" i="68" s="1"/>
  <c r="BI98" i="68" s="1"/>
  <c r="BI99" i="68" s="1"/>
  <c r="BI100" i="68" s="1"/>
  <c r="BI101" i="68" s="1"/>
  <c r="BI102" i="68" s="1"/>
  <c r="BI103" i="68" s="1"/>
  <c r="BI104" i="68" s="1"/>
  <c r="BI105" i="68" s="1"/>
  <c r="BI106" i="68" s="1"/>
  <c r="BI107" i="68" s="1"/>
  <c r="BI108" i="68" s="1"/>
  <c r="BI109" i="68" s="1"/>
  <c r="BI110" i="68" s="1"/>
  <c r="BI111" i="68" s="1"/>
  <c r="BI112" i="68" s="1"/>
  <c r="BI113" i="68" s="1"/>
  <c r="BI114" i="68" s="1"/>
  <c r="BI115" i="68" s="1"/>
  <c r="BI116" i="68" s="1"/>
  <c r="U34" i="68"/>
  <c r="U35" i="68" s="1"/>
  <c r="U36" i="68" s="1"/>
  <c r="U37" i="68" s="1"/>
  <c r="AR34" i="67"/>
  <c r="AR35" i="67" s="1"/>
  <c r="AR36" i="67" s="1"/>
  <c r="AR37" i="67" s="1"/>
  <c r="AX78" i="68"/>
  <c r="AX79" i="68" s="1"/>
  <c r="AE34" i="68"/>
  <c r="S78" i="68"/>
  <c r="S79" i="68" s="1"/>
  <c r="AJ79" i="68"/>
  <c r="AJ80" i="68" s="1"/>
  <c r="AG78" i="67"/>
  <c r="AG79" i="67" s="1"/>
  <c r="BW87" i="67"/>
  <c r="BW88" i="67" s="1"/>
  <c r="BW89" i="67" s="1"/>
  <c r="BW90" i="67" s="1"/>
  <c r="BW91" i="67" s="1"/>
  <c r="BW92" i="67" s="1"/>
  <c r="BW93" i="67" s="1"/>
  <c r="BW94" i="67" s="1"/>
  <c r="BW95" i="67" s="1"/>
  <c r="BW96" i="67" s="1"/>
  <c r="BW97" i="67" s="1"/>
  <c r="BW98" i="67" s="1"/>
  <c r="BW99" i="67" s="1"/>
  <c r="BW100" i="67" s="1"/>
  <c r="BW101" i="67" s="1"/>
  <c r="BW102" i="67" s="1"/>
  <c r="BW103" i="67" s="1"/>
  <c r="BW104" i="67" s="1"/>
  <c r="BW105" i="67" s="1"/>
  <c r="BW106" i="67" s="1"/>
  <c r="BW107" i="67" s="1"/>
  <c r="BW108" i="67" s="1"/>
  <c r="BW109" i="67" s="1"/>
  <c r="BW110" i="67" s="1"/>
  <c r="BW111" i="67" s="1"/>
  <c r="BW112" i="67" s="1"/>
  <c r="BW113" i="67" s="1"/>
  <c r="BW114" i="67" s="1"/>
  <c r="BW115" i="67" s="1"/>
  <c r="BW116" i="67" s="1"/>
  <c r="AH78" i="67"/>
  <c r="AH79" i="67" s="1"/>
  <c r="AY78" i="67"/>
  <c r="AY79" i="67" s="1"/>
  <c r="V33" i="67"/>
  <c r="V34" i="67" s="1"/>
  <c r="V35" i="67" s="1"/>
  <c r="V36" i="67" s="1"/>
  <c r="V37" i="67" s="1"/>
  <c r="CA91" i="7"/>
  <c r="CA92" i="7" s="1"/>
  <c r="CH91" i="7"/>
  <c r="CH92" i="7" s="1"/>
  <c r="BE87" i="67"/>
  <c r="Y36" i="67"/>
  <c r="BZ86" i="67"/>
  <c r="CC84" i="67"/>
  <c r="CC85" i="67" s="1"/>
  <c r="CC86" i="67" s="1"/>
  <c r="CC87" i="67" s="1"/>
  <c r="CC88" i="67" s="1"/>
  <c r="CC89" i="67" s="1"/>
  <c r="CC90" i="67" s="1"/>
  <c r="CC91" i="67" s="1"/>
  <c r="CC92" i="67" s="1"/>
  <c r="CC93" i="67" s="1"/>
  <c r="CC94" i="67" s="1"/>
  <c r="CC95" i="67" s="1"/>
  <c r="CC96" i="67" s="1"/>
  <c r="CC97" i="67" s="1"/>
  <c r="CC98" i="67" s="1"/>
  <c r="CC99" i="67" s="1"/>
  <c r="CC100" i="67" s="1"/>
  <c r="CC101" i="67" s="1"/>
  <c r="CC102" i="67" s="1"/>
  <c r="CC103" i="67" s="1"/>
  <c r="CC104" i="67" s="1"/>
  <c r="CC105" i="67" s="1"/>
  <c r="CC106" i="67" s="1"/>
  <c r="CC107" i="67" s="1"/>
  <c r="CC108" i="67" s="1"/>
  <c r="CC109" i="67" s="1"/>
  <c r="CC110" i="67" s="1"/>
  <c r="CC111" i="67" s="1"/>
  <c r="CC112" i="67" s="1"/>
  <c r="CC113" i="67" s="1"/>
  <c r="CC114" i="67" s="1"/>
  <c r="CC115" i="67" s="1"/>
  <c r="CC116" i="67" s="1"/>
  <c r="AA31" i="67"/>
  <c r="CG102" i="67"/>
  <c r="CG103" i="67" s="1"/>
  <c r="AK33" i="67"/>
  <c r="BM87" i="67"/>
  <c r="BM88" i="67" s="1"/>
  <c r="BM89" i="67" s="1"/>
  <c r="BM90" i="67" s="1"/>
  <c r="BM91" i="67" s="1"/>
  <c r="BM92" i="67" s="1"/>
  <c r="BM93" i="67" s="1"/>
  <c r="BM94" i="67" s="1"/>
  <c r="BM95" i="67" s="1"/>
  <c r="BM96" i="67" s="1"/>
  <c r="BM97" i="67" s="1"/>
  <c r="BM98" i="67" s="1"/>
  <c r="BM99" i="67" s="1"/>
  <c r="BM100" i="67" s="1"/>
  <c r="BM101" i="67" s="1"/>
  <c r="BM102" i="67" s="1"/>
  <c r="BM103" i="67" s="1"/>
  <c r="BM104" i="67" s="1"/>
  <c r="BM105" i="67" s="1"/>
  <c r="BM106" i="67" s="1"/>
  <c r="BM107" i="67" s="1"/>
  <c r="BM108" i="67" s="1"/>
  <c r="BM109" i="67" s="1"/>
  <c r="BM110" i="67" s="1"/>
  <c r="BM111" i="67" s="1"/>
  <c r="BM112" i="67" s="1"/>
  <c r="BM113" i="67" s="1"/>
  <c r="BM114" i="67" s="1"/>
  <c r="BM115" i="67" s="1"/>
  <c r="BM116" i="67" s="1"/>
  <c r="AI35" i="67"/>
  <c r="AI36" i="67" s="1"/>
  <c r="AI37" i="67" s="1"/>
  <c r="BI89" i="67"/>
  <c r="BI90" i="67" s="1"/>
  <c r="BL88" i="67"/>
  <c r="AS37" i="67"/>
  <c r="BX84" i="67"/>
  <c r="BX85" i="67" s="1"/>
  <c r="BX86" i="67" s="1"/>
  <c r="BX87" i="67" s="1"/>
  <c r="BX88" i="67" s="1"/>
  <c r="BX89" i="67" s="1"/>
  <c r="BX90" i="67" s="1"/>
  <c r="BX91" i="67" s="1"/>
  <c r="BX92" i="67" s="1"/>
  <c r="BX93" i="67" s="1"/>
  <c r="BX94" i="67" s="1"/>
  <c r="BX95" i="67" s="1"/>
  <c r="BX96" i="67" s="1"/>
  <c r="BX97" i="67" s="1"/>
  <c r="BX98" i="67" s="1"/>
  <c r="BX99" i="67" s="1"/>
  <c r="BX100" i="67" s="1"/>
  <c r="BX101" i="67" s="1"/>
  <c r="BX102" i="67" s="1"/>
  <c r="BX103" i="67" s="1"/>
  <c r="BX104" i="67" s="1"/>
  <c r="BX105" i="67" s="1"/>
  <c r="BX106" i="67" s="1"/>
  <c r="BX107" i="67" s="1"/>
  <c r="BX108" i="67" s="1"/>
  <c r="BX109" i="67" s="1"/>
  <c r="BX110" i="67" s="1"/>
  <c r="BX111" i="67" s="1"/>
  <c r="BX112" i="67" s="1"/>
  <c r="BX113" i="67" s="1"/>
  <c r="BX114" i="67" s="1"/>
  <c r="BX115" i="67" s="1"/>
  <c r="BX116" i="67" s="1"/>
  <c r="AU33" i="67"/>
  <c r="P34" i="67"/>
  <c r="AJ78" i="67"/>
  <c r="T34" i="67"/>
  <c r="BU87" i="67"/>
  <c r="BU88" i="67" s="1"/>
  <c r="BU89" i="67" s="1"/>
  <c r="U34" i="67"/>
  <c r="U35" i="67" s="1"/>
  <c r="CR85" i="67"/>
  <c r="CR86" i="67" s="1"/>
  <c r="CR87" i="67" s="1"/>
  <c r="CR88" i="67" s="1"/>
  <c r="CR89" i="67" s="1"/>
  <c r="CR90" i="67" s="1"/>
  <c r="CR91" i="67" s="1"/>
  <c r="CR92" i="67" s="1"/>
  <c r="CR93" i="67" s="1"/>
  <c r="CR94" i="67" s="1"/>
  <c r="CR95" i="67" s="1"/>
  <c r="CR96" i="67" s="1"/>
  <c r="CR97" i="67" s="1"/>
  <c r="CR98" i="67" s="1"/>
  <c r="CR99" i="67" s="1"/>
  <c r="CR100" i="67" s="1"/>
  <c r="CR101" i="67" s="1"/>
  <c r="CR102" i="67" s="1"/>
  <c r="CR103" i="67" s="1"/>
  <c r="CR104" i="67" s="1"/>
  <c r="CR105" i="67" s="1"/>
  <c r="CR106" i="67" s="1"/>
  <c r="CR107" i="67" s="1"/>
  <c r="CR108" i="67" s="1"/>
  <c r="CR109" i="67" s="1"/>
  <c r="CR110" i="67" s="1"/>
  <c r="CR111" i="67" s="1"/>
  <c r="CR112" i="67" s="1"/>
  <c r="CR113" i="67" s="1"/>
  <c r="CR114" i="67" s="1"/>
  <c r="CR115" i="67" s="1"/>
  <c r="CR116" i="67" s="1"/>
  <c r="AT78" i="67"/>
  <c r="AT79" i="67" s="1"/>
  <c r="AP33" i="67"/>
  <c r="AL33" i="67"/>
  <c r="AL34" i="67" s="1"/>
  <c r="AL35" i="67" s="1"/>
  <c r="AL36" i="67" s="1"/>
  <c r="AL37" i="67" s="1"/>
  <c r="R82" i="67"/>
  <c r="S33" i="67"/>
  <c r="AV34" i="67"/>
  <c r="AV35" i="67" s="1"/>
  <c r="AV36" i="67" s="1"/>
  <c r="AV37" i="67" s="1"/>
  <c r="AE36" i="67"/>
  <c r="BC34" i="67"/>
  <c r="BA33" i="67"/>
  <c r="BA34" i="67" s="1"/>
  <c r="BA35" i="67" s="1"/>
  <c r="BA36" i="67" s="1"/>
  <c r="BA37" i="67" s="1"/>
  <c r="W35" i="67"/>
  <c r="AW37" i="67"/>
  <c r="AQ33" i="67"/>
  <c r="CE86" i="67"/>
  <c r="BS86" i="67"/>
  <c r="CF85" i="67"/>
  <c r="CI86" i="67"/>
  <c r="CB86" i="67"/>
  <c r="CB87" i="67" s="1"/>
  <c r="CB88" i="67" s="1"/>
  <c r="CB89" i="67" s="1"/>
  <c r="CB90" i="67" s="1"/>
  <c r="CB91" i="67" s="1"/>
  <c r="CB92" i="67" s="1"/>
  <c r="CB93" i="67" s="1"/>
  <c r="CB94" i="67" s="1"/>
  <c r="CB95" i="67" s="1"/>
  <c r="CB96" i="67" s="1"/>
  <c r="CB97" i="67" s="1"/>
  <c r="CB98" i="67" s="1"/>
  <c r="CB99" i="67" s="1"/>
  <c r="CB100" i="67" s="1"/>
  <c r="CB101" i="67" s="1"/>
  <c r="CB102" i="67" s="1"/>
  <c r="CB103" i="67" s="1"/>
  <c r="CB104" i="67" s="1"/>
  <c r="CB105" i="67" s="1"/>
  <c r="CB106" i="67" s="1"/>
  <c r="CB107" i="67" s="1"/>
  <c r="CB108" i="67" s="1"/>
  <c r="CB109" i="67" s="1"/>
  <c r="CB110" i="67" s="1"/>
  <c r="CB111" i="67" s="1"/>
  <c r="CB112" i="67" s="1"/>
  <c r="CB113" i="67" s="1"/>
  <c r="CB114" i="67" s="1"/>
  <c r="CB115" i="67" s="1"/>
  <c r="CB116" i="67" s="1"/>
  <c r="BB34" i="67"/>
  <c r="BB35" i="67" s="1"/>
  <c r="BB36" i="67" s="1"/>
  <c r="BB37" i="67" s="1"/>
  <c r="AD32" i="67"/>
  <c r="AD33" i="67" s="1"/>
  <c r="AD34" i="67" s="1"/>
  <c r="AD35" i="67" s="1"/>
  <c r="AD36" i="67" s="1"/>
  <c r="AD37" i="67" s="1"/>
  <c r="BJ88" i="67"/>
  <c r="BO87" i="67"/>
  <c r="BO88" i="67" s="1"/>
  <c r="BO89" i="67" s="1"/>
  <c r="BO90" i="67" s="1"/>
  <c r="BO91" i="67" s="1"/>
  <c r="BO92" i="67" s="1"/>
  <c r="BO93" i="67" s="1"/>
  <c r="BO94" i="67" s="1"/>
  <c r="BO95" i="67" s="1"/>
  <c r="BO96" i="67" s="1"/>
  <c r="BO97" i="67" s="1"/>
  <c r="BO98" i="67" s="1"/>
  <c r="BO99" i="67" s="1"/>
  <c r="BO100" i="67" s="1"/>
  <c r="BO101" i="67" s="1"/>
  <c r="BO102" i="67" s="1"/>
  <c r="BO103" i="67" s="1"/>
  <c r="BO104" i="67" s="1"/>
  <c r="BO105" i="67" s="1"/>
  <c r="BO106" i="67" s="1"/>
  <c r="BO107" i="67" s="1"/>
  <c r="BO108" i="67" s="1"/>
  <c r="BO109" i="67" s="1"/>
  <c r="BO110" i="67" s="1"/>
  <c r="BO111" i="67" s="1"/>
  <c r="BO112" i="67" s="1"/>
  <c r="BO113" i="67" s="1"/>
  <c r="BO114" i="67" s="1"/>
  <c r="BO115" i="67" s="1"/>
  <c r="BO116" i="67" s="1"/>
  <c r="AM78" i="67"/>
  <c r="BG88" i="67"/>
  <c r="BG89" i="67" s="1"/>
  <c r="AO32" i="67"/>
  <c r="BP87" i="67"/>
  <c r="BP88" i="67" s="1"/>
  <c r="BP89" i="67" s="1"/>
  <c r="BP90" i="67" s="1"/>
  <c r="CM87" i="67"/>
  <c r="Q34" i="67"/>
  <c r="BN84" i="67"/>
  <c r="BL85" i="7"/>
  <c r="BL86" i="7" s="1"/>
  <c r="BT89" i="67"/>
  <c r="BT90" i="67" s="1"/>
  <c r="BT91" i="67" s="1"/>
  <c r="BT92" i="67" s="1"/>
  <c r="BT93" i="67" s="1"/>
  <c r="BT94" i="67" s="1"/>
  <c r="BT95" i="67" s="1"/>
  <c r="BT96" i="67" s="1"/>
  <c r="BT97" i="67" s="1"/>
  <c r="BT98" i="67" s="1"/>
  <c r="BT99" i="67" s="1"/>
  <c r="BT100" i="67" s="1"/>
  <c r="BT101" i="67" s="1"/>
  <c r="BT102" i="67" s="1"/>
  <c r="BT103" i="67" s="1"/>
  <c r="BT104" i="67" s="1"/>
  <c r="BT105" i="67" s="1"/>
  <c r="BT106" i="67" s="1"/>
  <c r="BT107" i="67" s="1"/>
  <c r="BT108" i="67" s="1"/>
  <c r="BT109" i="67" s="1"/>
  <c r="BT110" i="67" s="1"/>
  <c r="BT111" i="67" s="1"/>
  <c r="BT112" i="67" s="1"/>
  <c r="BT113" i="67" s="1"/>
  <c r="BT114" i="67" s="1"/>
  <c r="BT115" i="67" s="1"/>
  <c r="BT116" i="67" s="1"/>
  <c r="BV86" i="67"/>
  <c r="BV87" i="67" s="1"/>
  <c r="BY113" i="67"/>
  <c r="BY114" i="67" s="1"/>
  <c r="BY115" i="67" s="1"/>
  <c r="BY116" i="67" s="1"/>
  <c r="CD87" i="67"/>
  <c r="CD88" i="67" s="1"/>
  <c r="CD89" i="67" s="1"/>
  <c r="CD90" i="67" s="1"/>
  <c r="CD91" i="67" s="1"/>
  <c r="CD92" i="67" s="1"/>
  <c r="CD93" i="67" s="1"/>
  <c r="CD94" i="67" s="1"/>
  <c r="CD95" i="67" s="1"/>
  <c r="CD96" i="67" s="1"/>
  <c r="CD97" i="67" s="1"/>
  <c r="CD98" i="67" s="1"/>
  <c r="CD99" i="67" s="1"/>
  <c r="CD100" i="67" s="1"/>
  <c r="CD101" i="67" s="1"/>
  <c r="CD102" i="67" s="1"/>
  <c r="CD103" i="67" s="1"/>
  <c r="CD104" i="67" s="1"/>
  <c r="CD105" i="67" s="1"/>
  <c r="CD106" i="67" s="1"/>
  <c r="CD107" i="67" s="1"/>
  <c r="CD108" i="67" s="1"/>
  <c r="CD109" i="67" s="1"/>
  <c r="CD110" i="67" s="1"/>
  <c r="CD111" i="67" s="1"/>
  <c r="CD112" i="67" s="1"/>
  <c r="CD113" i="67" s="1"/>
  <c r="CD114" i="67" s="1"/>
  <c r="CD115" i="67" s="1"/>
  <c r="CD116" i="67" s="1"/>
  <c r="CP92" i="67"/>
  <c r="CP93" i="67"/>
  <c r="CP94" i="67" s="1"/>
  <c r="CP95" i="67" s="1"/>
  <c r="CP96" i="67" s="1"/>
  <c r="CP97" i="67" s="1"/>
  <c r="CP98" i="67" s="1"/>
  <c r="CP99" i="67" s="1"/>
  <c r="CP100" i="67" s="1"/>
  <c r="CP101" i="67" s="1"/>
  <c r="CP102" i="67" s="1"/>
  <c r="CP103" i="67" s="1"/>
  <c r="CP104" i="67" s="1"/>
  <c r="CP105" i="67" s="1"/>
  <c r="CP106" i="67" s="1"/>
  <c r="CP107" i="67" s="1"/>
  <c r="CP108" i="67" s="1"/>
  <c r="CP109" i="67" s="1"/>
  <c r="CP110" i="67" s="1"/>
  <c r="CP111" i="67" s="1"/>
  <c r="CP112" i="67" s="1"/>
  <c r="CP113" i="67" s="1"/>
  <c r="CP114" i="67" s="1"/>
  <c r="CP115" i="67" s="1"/>
  <c r="CP116" i="67" s="1"/>
  <c r="BD83" i="67"/>
  <c r="BK85" i="67"/>
  <c r="BK86" i="67" s="1"/>
  <c r="BU89" i="7"/>
  <c r="BU90" i="7" s="1"/>
  <c r="BH89" i="67"/>
  <c r="BH90" i="67" s="1"/>
  <c r="BH91" i="67" s="1"/>
  <c r="BH92" i="67" s="1"/>
  <c r="X32" i="67"/>
  <c r="X33" i="67" s="1"/>
  <c r="X34" i="67" s="1"/>
  <c r="X35" i="67" s="1"/>
  <c r="X36" i="67" s="1"/>
  <c r="X37" i="67" s="1"/>
  <c r="AN33" i="67"/>
  <c r="CQ85" i="67"/>
  <c r="AC37" i="67"/>
  <c r="AW36" i="7"/>
  <c r="AW37" i="7" s="1"/>
  <c r="T32" i="7"/>
  <c r="T33" i="7" s="1"/>
  <c r="O29" i="7"/>
  <c r="BR84" i="7"/>
  <c r="BD84" i="7" s="1"/>
  <c r="CJ89" i="7"/>
  <c r="BI87" i="7"/>
  <c r="BI88" i="7" s="1"/>
  <c r="AA35" i="7"/>
  <c r="AA36" i="7" s="1"/>
  <c r="AA37" i="7" s="1"/>
  <c r="CB95" i="7"/>
  <c r="CB96" i="7" s="1"/>
  <c r="CB97" i="7" s="1"/>
  <c r="CD92" i="7"/>
  <c r="CD93" i="7" s="1"/>
  <c r="CD94" i="7" s="1"/>
  <c r="CD95" i="7" s="1"/>
  <c r="CD96" i="7" s="1"/>
  <c r="CD97" i="7" s="1"/>
  <c r="CD98" i="7" s="1"/>
  <c r="CD99" i="7" s="1"/>
  <c r="CD100" i="7" s="1"/>
  <c r="CD101" i="7" s="1"/>
  <c r="CD102" i="7" s="1"/>
  <c r="CD103" i="7" s="1"/>
  <c r="CD104" i="7" s="1"/>
  <c r="CD105" i="7" s="1"/>
  <c r="CD106" i="7" s="1"/>
  <c r="CD107" i="7" s="1"/>
  <c r="CD108" i="7" s="1"/>
  <c r="CD109" i="7" s="1"/>
  <c r="CD110" i="7" s="1"/>
  <c r="CD111" i="7" s="1"/>
  <c r="CD112" i="7" s="1"/>
  <c r="CD113" i="7" s="1"/>
  <c r="CD114" i="7" s="1"/>
  <c r="CD115" i="7" s="1"/>
  <c r="CD116" i="7" s="1"/>
  <c r="BV89" i="7"/>
  <c r="BV90" i="7" s="1"/>
  <c r="BT87" i="7"/>
  <c r="BT88" i="7" s="1"/>
  <c r="BT89" i="7" s="1"/>
  <c r="BH89" i="7"/>
  <c r="BZ89" i="7"/>
  <c r="AZ36" i="7"/>
  <c r="AZ37" i="7" s="1"/>
  <c r="AZ78" i="7" s="1"/>
  <c r="AR79" i="7"/>
  <c r="AR80" i="7" s="1"/>
  <c r="BC78" i="7"/>
  <c r="V34" i="7"/>
  <c r="AM31" i="7"/>
  <c r="O31" i="7" s="1"/>
  <c r="AY78" i="7"/>
  <c r="AY79" i="7" s="1"/>
  <c r="BJ86" i="7"/>
  <c r="BJ87" i="7" s="1"/>
  <c r="BJ88" i="7" s="1"/>
  <c r="BJ89" i="7" s="1"/>
  <c r="U32" i="7"/>
  <c r="CO88" i="7"/>
  <c r="BO86" i="7"/>
  <c r="BS85" i="7"/>
  <c r="BB35" i="7"/>
  <c r="AL32" i="7"/>
  <c r="AL33" i="7" s="1"/>
  <c r="AJ34" i="7"/>
  <c r="AJ35" i="7" s="1"/>
  <c r="CI90" i="7"/>
  <c r="AG33" i="7"/>
  <c r="AQ32" i="7"/>
  <c r="AQ33" i="7" s="1"/>
  <c r="AQ34" i="7" s="1"/>
  <c r="AF35" i="7"/>
  <c r="AF36" i="7" s="1"/>
  <c r="AF37" i="7" s="1"/>
  <c r="Z35" i="7"/>
  <c r="Z36" i="7" s="1"/>
  <c r="AD35" i="7"/>
  <c r="AD36" i="7" s="1"/>
  <c r="CE89" i="7"/>
  <c r="R32" i="7"/>
  <c r="AC37" i="7"/>
  <c r="AC78" i="7" s="1"/>
  <c r="AC79" i="7" s="1"/>
  <c r="CF88" i="7"/>
  <c r="BA37" i="7"/>
  <c r="AP37" i="7"/>
  <c r="BN89" i="7"/>
  <c r="BN90" i="7" s="1"/>
  <c r="CG89" i="7"/>
  <c r="CG90" i="7" s="1"/>
  <c r="CG91" i="7" s="1"/>
  <c r="CG92" i="7" s="1"/>
  <c r="CG93" i="7" s="1"/>
  <c r="CG94" i="7" s="1"/>
  <c r="CG95" i="7" s="1"/>
  <c r="CG96" i="7" s="1"/>
  <c r="CG97" i="7" s="1"/>
  <c r="CG98" i="7" s="1"/>
  <c r="CG99" i="7" s="1"/>
  <c r="CG100" i="7" s="1"/>
  <c r="CR88" i="7"/>
  <c r="CR89" i="7" s="1"/>
  <c r="CR90" i="7" s="1"/>
  <c r="CR91" i="7" s="1"/>
  <c r="CR92" i="7" s="1"/>
  <c r="CR93" i="7" s="1"/>
  <c r="CR94" i="7" s="1"/>
  <c r="CR95" i="7" s="1"/>
  <c r="CR96" i="7" s="1"/>
  <c r="CR97" i="7" s="1"/>
  <c r="CR98" i="7" s="1"/>
  <c r="CR99" i="7" s="1"/>
  <c r="CR100" i="7" s="1"/>
  <c r="CR101" i="7" s="1"/>
  <c r="CR102" i="7" s="1"/>
  <c r="CR103" i="7" s="1"/>
  <c r="CR104" i="7" s="1"/>
  <c r="CR105" i="7" s="1"/>
  <c r="CR106" i="7" s="1"/>
  <c r="CR107" i="7" s="1"/>
  <c r="CR108" i="7" s="1"/>
  <c r="CR109" i="7" s="1"/>
  <c r="CR110" i="7" s="1"/>
  <c r="CR111" i="7" s="1"/>
  <c r="CR112" i="7" s="1"/>
  <c r="CR113" i="7" s="1"/>
  <c r="CR114" i="7" s="1"/>
  <c r="CR115" i="7" s="1"/>
  <c r="CR116" i="7" s="1"/>
  <c r="P78" i="7"/>
  <c r="BX92" i="7"/>
  <c r="BX93" i="7" s="1"/>
  <c r="BX94" i="7" s="1"/>
  <c r="BX95" i="7" s="1"/>
  <c r="BX96" i="7" s="1"/>
  <c r="BX97" i="7" s="1"/>
  <c r="BX98" i="7" s="1"/>
  <c r="BX99" i="7" s="1"/>
  <c r="BX100" i="7" s="1"/>
  <c r="BX101" i="7" s="1"/>
  <c r="BX102" i="7" s="1"/>
  <c r="BX103" i="7" s="1"/>
  <c r="AE35" i="7"/>
  <c r="AE36" i="7" s="1"/>
  <c r="AE37" i="7" s="1"/>
  <c r="BY88" i="7"/>
  <c r="AT78" i="7"/>
  <c r="AT79" i="7" s="1"/>
  <c r="AO79" i="7"/>
  <c r="AO80" i="7" s="1"/>
  <c r="AO81" i="7" s="1"/>
  <c r="AO82" i="7" s="1"/>
  <c r="CP89" i="7"/>
  <c r="CP90" i="7" s="1"/>
  <c r="CP91" i="7" s="1"/>
  <c r="CP92" i="7" s="1"/>
  <c r="CP93" i="7" s="1"/>
  <c r="CP94" i="7" s="1"/>
  <c r="CP95" i="7" s="1"/>
  <c r="CP96" i="7" s="1"/>
  <c r="CP97" i="7" s="1"/>
  <c r="CP98" i="7" s="1"/>
  <c r="CP99" i="7" s="1"/>
  <c r="CP100" i="7" s="1"/>
  <c r="CP101" i="7" s="1"/>
  <c r="CP102" i="7" s="1"/>
  <c r="CP103" i="7" s="1"/>
  <c r="CP104" i="7" s="1"/>
  <c r="CP105" i="7" s="1"/>
  <c r="CP106" i="7" s="1"/>
  <c r="O30" i="7"/>
  <c r="BE93" i="7"/>
  <c r="AN35" i="7"/>
  <c r="AN36" i="7" s="1"/>
  <c r="AN37" i="7" s="1"/>
  <c r="BP93" i="7"/>
  <c r="BP94" i="7" s="1"/>
  <c r="BP95" i="7" s="1"/>
  <c r="BP96" i="7" s="1"/>
  <c r="BP97" i="7" s="1"/>
  <c r="BP98" i="7" s="1"/>
  <c r="AB37" i="7"/>
  <c r="AS34" i="7"/>
  <c r="BQ89" i="7"/>
  <c r="BQ90" i="7" s="1"/>
  <c r="BQ91" i="7" s="1"/>
  <c r="BQ92" i="7" s="1"/>
  <c r="BQ93" i="7" s="1"/>
  <c r="BQ94" i="7" s="1"/>
  <c r="BQ95" i="7" s="1"/>
  <c r="BQ96" i="7" s="1"/>
  <c r="BQ97" i="7" s="1"/>
  <c r="BQ98" i="7" s="1"/>
  <c r="BQ99" i="7" s="1"/>
  <c r="BQ100" i="7" s="1"/>
  <c r="BQ101" i="7" s="1"/>
  <c r="BQ102" i="7" s="1"/>
  <c r="BQ103" i="7" s="1"/>
  <c r="BQ104" i="7" s="1"/>
  <c r="BQ105" i="7" s="1"/>
  <c r="BQ106" i="7" s="1"/>
  <c r="BQ107" i="7" s="1"/>
  <c r="BQ108" i="7" s="1"/>
  <c r="BQ109" i="7" s="1"/>
  <c r="BQ110" i="7" s="1"/>
  <c r="BQ111" i="7" s="1"/>
  <c r="BQ112" i="7" s="1"/>
  <c r="BQ113" i="7" s="1"/>
  <c r="BQ114" i="7" s="1"/>
  <c r="CC90" i="7"/>
  <c r="CC91" i="7" s="1"/>
  <c r="CC92" i="7" s="1"/>
  <c r="CC93" i="7" s="1"/>
  <c r="CC94" i="7" s="1"/>
  <c r="CC95" i="7" s="1"/>
  <c r="CC96" i="7" s="1"/>
  <c r="CC97" i="7" s="1"/>
  <c r="CC98" i="7" s="1"/>
  <c r="CC99" i="7" s="1"/>
  <c r="CC100" i="7" s="1"/>
  <c r="CC101" i="7" s="1"/>
  <c r="CC102" i="7" s="1"/>
  <c r="CC103" i="7" s="1"/>
  <c r="CC104" i="7" s="1"/>
  <c r="CC105" i="7" s="1"/>
  <c r="CC106" i="7" s="1"/>
  <c r="CC107" i="7" s="1"/>
  <c r="CC108" i="7" s="1"/>
  <c r="CC109" i="7" s="1"/>
  <c r="BG90" i="7"/>
  <c r="X33" i="7"/>
  <c r="Y80" i="7"/>
  <c r="CM86" i="7"/>
  <c r="AI35" i="7"/>
  <c r="W80" i="7"/>
  <c r="W81" i="7" s="1"/>
  <c r="W82" i="7" s="1"/>
  <c r="Q79" i="7"/>
  <c r="AK81" i="7"/>
  <c r="BK89" i="7"/>
  <c r="AU33" i="7"/>
  <c r="AU34" i="7" s="1"/>
  <c r="AU35" i="7" s="1"/>
  <c r="AU36" i="7" s="1"/>
  <c r="AU37" i="7" s="1"/>
  <c r="S78" i="7"/>
  <c r="AX37" i="7"/>
  <c r="CK88" i="7"/>
  <c r="CK89" i="7" s="1"/>
  <c r="CK90" i="7" s="1"/>
  <c r="CK91" i="7" s="1"/>
  <c r="CK92" i="7" s="1"/>
  <c r="CK93" i="7" s="1"/>
  <c r="CK94" i="7" s="1"/>
  <c r="CK95" i="7" s="1"/>
  <c r="CK96" i="7" s="1"/>
  <c r="CK97" i="7" s="1"/>
  <c r="CK98" i="7" s="1"/>
  <c r="CK99" i="7" s="1"/>
  <c r="CK100" i="7" s="1"/>
  <c r="CK101" i="7" s="1"/>
  <c r="CK102" i="7" s="1"/>
  <c r="CK103" i="7" s="1"/>
  <c r="CK104" i="7" s="1"/>
  <c r="CK105" i="7" s="1"/>
  <c r="CK106" i="7" s="1"/>
  <c r="CK107" i="7" s="1"/>
  <c r="CK108" i="7" s="1"/>
  <c r="CK109" i="7" s="1"/>
  <c r="CK110" i="7" s="1"/>
  <c r="CK111" i="7" s="1"/>
  <c r="CK112" i="7" s="1"/>
  <c r="CK113" i="7" s="1"/>
  <c r="CK114" i="7" s="1"/>
  <c r="CK115" i="7" s="1"/>
  <c r="CK116" i="7" s="1"/>
  <c r="BW93" i="7"/>
  <c r="BW94" i="7" s="1"/>
  <c r="BW95" i="7" s="1"/>
  <c r="BW96" i="7" s="1"/>
  <c r="BW97" i="7" s="1"/>
  <c r="BW98" i="7" s="1"/>
  <c r="BW99" i="7" s="1"/>
  <c r="BW100" i="7" s="1"/>
  <c r="BW101" i="7" s="1"/>
  <c r="BW102" i="7" s="1"/>
  <c r="BW103" i="7" s="1"/>
  <c r="BW104" i="7" s="1"/>
  <c r="BW105" i="7" s="1"/>
  <c r="BW106" i="7" s="1"/>
  <c r="BW107" i="7" s="1"/>
  <c r="BW108" i="7" s="1"/>
  <c r="BW109" i="7" s="1"/>
  <c r="BW110" i="7" s="1"/>
  <c r="BW111" i="7" s="1"/>
  <c r="BW112" i="7" s="1"/>
  <c r="BW113" i="7" s="1"/>
  <c r="BW114" i="7" s="1"/>
  <c r="BW115" i="7" s="1"/>
  <c r="BW116" i="7" s="1"/>
  <c r="AV36" i="7"/>
  <c r="AV78" i="68" l="1"/>
  <c r="AV79" i="68" s="1"/>
  <c r="AV80" i="68" s="1"/>
  <c r="AB80" i="67"/>
  <c r="CD103" i="68"/>
  <c r="CD104" i="68" s="1"/>
  <c r="CD105" i="68" s="1"/>
  <c r="CD106" i="68" s="1"/>
  <c r="CD107" i="68" s="1"/>
  <c r="CD108" i="68" s="1"/>
  <c r="CD109" i="68" s="1"/>
  <c r="CD110" i="68" s="1"/>
  <c r="CD111" i="68" s="1"/>
  <c r="CD112" i="68" s="1"/>
  <c r="CD113" i="68" s="1"/>
  <c r="CD114" i="68" s="1"/>
  <c r="CD115" i="68" s="1"/>
  <c r="CD116" i="68" s="1"/>
  <c r="BM90" i="7"/>
  <c r="BM91" i="7" s="1"/>
  <c r="AX35" i="67"/>
  <c r="AX36" i="67" s="1"/>
  <c r="AX37" i="67" s="1"/>
  <c r="CA93" i="7"/>
  <c r="CA94" i="7" s="1"/>
  <c r="CA95" i="7" s="1"/>
  <c r="AI78" i="68"/>
  <c r="AI79" i="68" s="1"/>
  <c r="AI80" i="68" s="1"/>
  <c r="AI81" i="68" s="1"/>
  <c r="AN37" i="68"/>
  <c r="BB80" i="68"/>
  <c r="R79" i="68"/>
  <c r="R80" i="68" s="1"/>
  <c r="R81" i="68" s="1"/>
  <c r="R82" i="68" s="1"/>
  <c r="Q79" i="68"/>
  <c r="Q80" i="68" s="1"/>
  <c r="Q81" i="68" s="1"/>
  <c r="BJ94" i="68"/>
  <c r="BJ95" i="68" s="1"/>
  <c r="BJ96" i="68" s="1"/>
  <c r="BJ97" i="68" s="1"/>
  <c r="BJ98" i="68" s="1"/>
  <c r="BJ99" i="68" s="1"/>
  <c r="BJ100" i="68" s="1"/>
  <c r="BJ101" i="68" s="1"/>
  <c r="BJ102" i="68" s="1"/>
  <c r="BJ103" i="68" s="1"/>
  <c r="BJ104" i="68" s="1"/>
  <c r="BJ105" i="68" s="1"/>
  <c r="BJ106" i="68" s="1"/>
  <c r="BJ107" i="68" s="1"/>
  <c r="BJ108" i="68" s="1"/>
  <c r="BJ109" i="68" s="1"/>
  <c r="BJ110" i="68" s="1"/>
  <c r="BJ111" i="68" s="1"/>
  <c r="BJ112" i="68" s="1"/>
  <c r="BJ113" i="68" s="1"/>
  <c r="BJ114" i="68" s="1"/>
  <c r="BJ115" i="68" s="1"/>
  <c r="BJ116" i="68" s="1"/>
  <c r="AC80" i="7"/>
  <c r="AC81" i="7" s="1"/>
  <c r="AC82" i="7" s="1"/>
  <c r="CP91" i="68"/>
  <c r="CP92" i="68" s="1"/>
  <c r="CP93" i="68" s="1"/>
  <c r="CP94" i="68" s="1"/>
  <c r="CP95" i="68" s="1"/>
  <c r="CP96" i="68" s="1"/>
  <c r="CP97" i="68" s="1"/>
  <c r="CP98" i="68" s="1"/>
  <c r="CP99" i="68" s="1"/>
  <c r="CP100" i="68" s="1"/>
  <c r="CP101" i="68" s="1"/>
  <c r="CP102" i="68" s="1"/>
  <c r="CP103" i="68" s="1"/>
  <c r="CP104" i="68" s="1"/>
  <c r="CP105" i="68" s="1"/>
  <c r="CP106" i="68" s="1"/>
  <c r="CP107" i="68" s="1"/>
  <c r="CP108" i="68" s="1"/>
  <c r="CP109" i="68" s="1"/>
  <c r="CP110" i="68" s="1"/>
  <c r="CP111" i="68" s="1"/>
  <c r="CP112" i="68" s="1"/>
  <c r="CP113" i="68" s="1"/>
  <c r="CP114" i="68" s="1"/>
  <c r="CP115" i="68" s="1"/>
  <c r="CP116" i="68" s="1"/>
  <c r="AT78" i="68"/>
  <c r="AT79" i="68" s="1"/>
  <c r="AF35" i="68"/>
  <c r="AF36" i="68" s="1"/>
  <c r="Z34" i="67"/>
  <c r="Z35" i="67" s="1"/>
  <c r="AK81" i="68"/>
  <c r="AK82" i="68" s="1"/>
  <c r="CA91" i="67"/>
  <c r="CA92" i="67" s="1"/>
  <c r="CA93" i="67" s="1"/>
  <c r="CA94" i="67" s="1"/>
  <c r="CA95" i="67" s="1"/>
  <c r="CA96" i="67" s="1"/>
  <c r="CA97" i="67" s="1"/>
  <c r="CA98" i="67" s="1"/>
  <c r="CA99" i="67" s="1"/>
  <c r="CA100" i="67" s="1"/>
  <c r="CA101" i="67" s="1"/>
  <c r="CA102" i="67" s="1"/>
  <c r="CA103" i="67" s="1"/>
  <c r="CA104" i="67" s="1"/>
  <c r="CA105" i="67" s="1"/>
  <c r="CA106" i="67" s="1"/>
  <c r="CA107" i="67" s="1"/>
  <c r="CA108" i="67" s="1"/>
  <c r="CA109" i="67" s="1"/>
  <c r="CA110" i="67" s="1"/>
  <c r="CA111" i="67" s="1"/>
  <c r="CA112" i="67" s="1"/>
  <c r="CA113" i="67" s="1"/>
  <c r="CA114" i="67" s="1"/>
  <c r="CA115" i="67" s="1"/>
  <c r="CA116" i="67" s="1"/>
  <c r="CG104" i="67"/>
  <c r="CG105" i="67" s="1"/>
  <c r="CG106" i="67" s="1"/>
  <c r="CG107" i="67" s="1"/>
  <c r="CG108" i="67" s="1"/>
  <c r="CG109" i="67" s="1"/>
  <c r="CG110" i="67" s="1"/>
  <c r="CG111" i="67" s="1"/>
  <c r="CG112" i="67" s="1"/>
  <c r="CG113" i="67" s="1"/>
  <c r="CG114" i="67" s="1"/>
  <c r="CG115" i="67" s="1"/>
  <c r="CG116" i="67" s="1"/>
  <c r="BI91" i="67"/>
  <c r="BI92" i="67" s="1"/>
  <c r="BI93" i="67" s="1"/>
  <c r="BI94" i="67" s="1"/>
  <c r="BI95" i="67" s="1"/>
  <c r="BI96" i="67" s="1"/>
  <c r="BI97" i="67" s="1"/>
  <c r="BI98" i="67" s="1"/>
  <c r="BI99" i="67" s="1"/>
  <c r="BI100" i="67" s="1"/>
  <c r="BI101" i="67" s="1"/>
  <c r="BI102" i="67" s="1"/>
  <c r="BI103" i="67" s="1"/>
  <c r="BI104" i="67" s="1"/>
  <c r="BI105" i="67" s="1"/>
  <c r="BI106" i="67" s="1"/>
  <c r="BI107" i="67" s="1"/>
  <c r="BI108" i="67" s="1"/>
  <c r="BI109" i="67" s="1"/>
  <c r="BI110" i="67" s="1"/>
  <c r="BI111" i="67" s="1"/>
  <c r="BI112" i="67" s="1"/>
  <c r="BI113" i="67" s="1"/>
  <c r="BI114" i="67" s="1"/>
  <c r="BI115" i="67" s="1"/>
  <c r="BI116" i="67" s="1"/>
  <c r="X79" i="68"/>
  <c r="AZ37" i="67"/>
  <c r="AZ78" i="67" s="1"/>
  <c r="CK87" i="68"/>
  <c r="CK88" i="68" s="1"/>
  <c r="CK89" i="68" s="1"/>
  <c r="CK90" i="68" s="1"/>
  <c r="CK91" i="68" s="1"/>
  <c r="CK92" i="68" s="1"/>
  <c r="CK93" i="68" s="1"/>
  <c r="CK94" i="68" s="1"/>
  <c r="CK95" i="68" s="1"/>
  <c r="CK96" i="68" s="1"/>
  <c r="CK97" i="68" s="1"/>
  <c r="CK98" i="68" s="1"/>
  <c r="CK99" i="68" s="1"/>
  <c r="CK100" i="68" s="1"/>
  <c r="CK101" i="68" s="1"/>
  <c r="CK102" i="68" s="1"/>
  <c r="CK103" i="68" s="1"/>
  <c r="CK104" i="68" s="1"/>
  <c r="CK105" i="68" s="1"/>
  <c r="CK106" i="68" s="1"/>
  <c r="CK107" i="68" s="1"/>
  <c r="CK108" i="68" s="1"/>
  <c r="CK109" i="68" s="1"/>
  <c r="CK110" i="68" s="1"/>
  <c r="CK111" i="68" s="1"/>
  <c r="CK112" i="68" s="1"/>
  <c r="CK113" i="68" s="1"/>
  <c r="CK114" i="68" s="1"/>
  <c r="CK115" i="68" s="1"/>
  <c r="CK116" i="68" s="1"/>
  <c r="CK92" i="67"/>
  <c r="CK93" i="67"/>
  <c r="CK94" i="67" s="1"/>
  <c r="CK95" i="67" s="1"/>
  <c r="CK96" i="67" s="1"/>
  <c r="CK97" i="67" s="1"/>
  <c r="CK98" i="67" s="1"/>
  <c r="CK99" i="67" s="1"/>
  <c r="CK100" i="67" s="1"/>
  <c r="CK101" i="67" s="1"/>
  <c r="CK102" i="67" s="1"/>
  <c r="CK103" i="67" s="1"/>
  <c r="CK104" i="67" s="1"/>
  <c r="CK105" i="67" s="1"/>
  <c r="CK106" i="67" s="1"/>
  <c r="CK107" i="67" s="1"/>
  <c r="CK108" i="67" s="1"/>
  <c r="CK109" i="67" s="1"/>
  <c r="CK110" i="67" s="1"/>
  <c r="CK111" i="67" s="1"/>
  <c r="CK112" i="67" s="1"/>
  <c r="CK113" i="67" s="1"/>
  <c r="CK114" i="67" s="1"/>
  <c r="CK115" i="67" s="1"/>
  <c r="CK116" i="67" s="1"/>
  <c r="CH90" i="67"/>
  <c r="CH91" i="67" s="1"/>
  <c r="CH93" i="7"/>
  <c r="CH94" i="7" s="1"/>
  <c r="AS78" i="68"/>
  <c r="AS79" i="68"/>
  <c r="AO78" i="68"/>
  <c r="AO79" i="68" s="1"/>
  <c r="BA78" i="68"/>
  <c r="CL88" i="67"/>
  <c r="CL89" i="67" s="1"/>
  <c r="CA96" i="7"/>
  <c r="Z35" i="68"/>
  <c r="Z36" i="68" s="1"/>
  <c r="Z37" i="68" s="1"/>
  <c r="U36" i="67"/>
  <c r="U37" i="67" s="1"/>
  <c r="AG78" i="68"/>
  <c r="CH92" i="67"/>
  <c r="CH93" i="67" s="1"/>
  <c r="CH94" i="67" s="1"/>
  <c r="CH95" i="67" s="1"/>
  <c r="CH96" i="67" s="1"/>
  <c r="AU80" i="68"/>
  <c r="AV81" i="68"/>
  <c r="AR35" i="68"/>
  <c r="AR36" i="68" s="1"/>
  <c r="AR37" i="68" s="1"/>
  <c r="O32" i="68"/>
  <c r="P33" i="68"/>
  <c r="AW78" i="7"/>
  <c r="BH93" i="67"/>
  <c r="BH94" i="67" s="1"/>
  <c r="BH95" i="67" s="1"/>
  <c r="BH96" i="67" s="1"/>
  <c r="BH97" i="67" s="1"/>
  <c r="BH98" i="67" s="1"/>
  <c r="BH99" i="67" s="1"/>
  <c r="BH100" i="67" s="1"/>
  <c r="BH101" i="67" s="1"/>
  <c r="BH102" i="67" s="1"/>
  <c r="BH103" i="67" s="1"/>
  <c r="BH104" i="67" s="1"/>
  <c r="BH105" i="67" s="1"/>
  <c r="BH106" i="67" s="1"/>
  <c r="BH107" i="67" s="1"/>
  <c r="BH108" i="67" s="1"/>
  <c r="BH109" i="67" s="1"/>
  <c r="BH110" i="67" s="1"/>
  <c r="BH111" i="67" s="1"/>
  <c r="BH112" i="67" s="1"/>
  <c r="BH113" i="67" s="1"/>
  <c r="BH114" i="67" s="1"/>
  <c r="BH115" i="67" s="1"/>
  <c r="BH116" i="67" s="1"/>
  <c r="BV88" i="67"/>
  <c r="BV89" i="67" s="1"/>
  <c r="BV90" i="67" s="1"/>
  <c r="BV91" i="67" s="1"/>
  <c r="BV92" i="67" s="1"/>
  <c r="BV93" i="67" s="1"/>
  <c r="BV94" i="67" s="1"/>
  <c r="BV95" i="67" s="1"/>
  <c r="BV96" i="67" s="1"/>
  <c r="BV97" i="67" s="1"/>
  <c r="BV98" i="67" s="1"/>
  <c r="BV99" i="67" s="1"/>
  <c r="BV100" i="67" s="1"/>
  <c r="BV101" i="67" s="1"/>
  <c r="BV102" i="67" s="1"/>
  <c r="BV103" i="67" s="1"/>
  <c r="BV104" i="67" s="1"/>
  <c r="BV105" i="67" s="1"/>
  <c r="BV106" i="67" s="1"/>
  <c r="BV107" i="67" s="1"/>
  <c r="BV108" i="67" s="1"/>
  <c r="BV109" i="67" s="1"/>
  <c r="BV110" i="67" s="1"/>
  <c r="BV111" i="67" s="1"/>
  <c r="BV112" i="67" s="1"/>
  <c r="BV113" i="67" s="1"/>
  <c r="BV114" i="67" s="1"/>
  <c r="BV115" i="67" s="1"/>
  <c r="BV116" i="67" s="1"/>
  <c r="W78" i="68"/>
  <c r="AC33" i="68"/>
  <c r="AC34" i="68" s="1"/>
  <c r="AC35" i="68" s="1"/>
  <c r="AC36" i="68" s="1"/>
  <c r="AC37" i="68" s="1"/>
  <c r="AY80" i="67"/>
  <c r="AY81" i="67" s="1"/>
  <c r="AY82" i="67" s="1"/>
  <c r="U78" i="68"/>
  <c r="AZ78" i="68"/>
  <c r="AZ79" i="68" s="1"/>
  <c r="AZ80" i="68" s="1"/>
  <c r="Y79" i="68"/>
  <c r="AM80" i="68"/>
  <c r="AP80" i="68"/>
  <c r="AR78" i="67"/>
  <c r="AR79" i="67" s="1"/>
  <c r="AR80" i="67" s="1"/>
  <c r="S80" i="68"/>
  <c r="AN78" i="68"/>
  <c r="AT80" i="68"/>
  <c r="BC35" i="68"/>
  <c r="T80" i="68"/>
  <c r="T81" i="68" s="1"/>
  <c r="V37" i="68"/>
  <c r="V78" i="68" s="1"/>
  <c r="BH87" i="68"/>
  <c r="BB81" i="68"/>
  <c r="AH78" i="7"/>
  <c r="AY80" i="68"/>
  <c r="AY81" i="68" s="1"/>
  <c r="AH79" i="68"/>
  <c r="BU90" i="67"/>
  <c r="BU91" i="67" s="1"/>
  <c r="BU92" i="67" s="1"/>
  <c r="BU93" i="67" s="1"/>
  <c r="BU94" i="67" s="1"/>
  <c r="BU95" i="67" s="1"/>
  <c r="BU96" i="67" s="1"/>
  <c r="BU97" i="67" s="1"/>
  <c r="BU98" i="67" s="1"/>
  <c r="BU99" i="67" s="1"/>
  <c r="BU100" i="67" s="1"/>
  <c r="BU101" i="67" s="1"/>
  <c r="BU102" i="67" s="1"/>
  <c r="BU103" i="67" s="1"/>
  <c r="BU104" i="67" s="1"/>
  <c r="BU105" i="67" s="1"/>
  <c r="BU106" i="67" s="1"/>
  <c r="BU107" i="67" s="1"/>
  <c r="BU108" i="67" s="1"/>
  <c r="BU109" i="67" s="1"/>
  <c r="BU110" i="67" s="1"/>
  <c r="BU111" i="67" s="1"/>
  <c r="BU112" i="67" s="1"/>
  <c r="BU113" i="67" s="1"/>
  <c r="BU114" i="67" s="1"/>
  <c r="BU115" i="67" s="1"/>
  <c r="BU116" i="67" s="1"/>
  <c r="AE35" i="68"/>
  <c r="AE36" i="68" s="1"/>
  <c r="AE37" i="68" s="1"/>
  <c r="BD86" i="68"/>
  <c r="BE87" i="68"/>
  <c r="AW34" i="68"/>
  <c r="AW35" i="68" s="1"/>
  <c r="AW36" i="68" s="1"/>
  <c r="AW37" i="68" s="1"/>
  <c r="AA79" i="68"/>
  <c r="BD84" i="67"/>
  <c r="AX80" i="68"/>
  <c r="BD85" i="68"/>
  <c r="AQ34" i="68"/>
  <c r="AQ35" i="68" s="1"/>
  <c r="AQ36" i="68" s="1"/>
  <c r="AQ37" i="68" s="1"/>
  <c r="AD80" i="68"/>
  <c r="AJ81" i="68"/>
  <c r="AB33" i="68"/>
  <c r="AL81" i="68"/>
  <c r="BU88" i="68"/>
  <c r="BU89" i="68" s="1"/>
  <c r="BU90" i="68" s="1"/>
  <c r="BU91" i="68" s="1"/>
  <c r="BU92" i="68" s="1"/>
  <c r="BU93" i="68" s="1"/>
  <c r="BU94" i="68" s="1"/>
  <c r="BU95" i="68" s="1"/>
  <c r="BU96" i="68" s="1"/>
  <c r="BU97" i="68" s="1"/>
  <c r="BU98" i="68" s="1"/>
  <c r="BU99" i="68" s="1"/>
  <c r="BU100" i="68" s="1"/>
  <c r="BU101" i="68" s="1"/>
  <c r="BU102" i="68" s="1"/>
  <c r="BU103" i="68" s="1"/>
  <c r="BU104" i="68" s="1"/>
  <c r="BU105" i="68" s="1"/>
  <c r="BU106" i="68" s="1"/>
  <c r="BU107" i="68" s="1"/>
  <c r="BU108" i="68" s="1"/>
  <c r="BU109" i="68" s="1"/>
  <c r="BU110" i="68" s="1"/>
  <c r="BU111" i="68" s="1"/>
  <c r="BU112" i="68" s="1"/>
  <c r="BU113" i="68" s="1"/>
  <c r="BU114" i="68" s="1"/>
  <c r="BU115" i="68" s="1"/>
  <c r="BU116" i="68" s="1"/>
  <c r="BA78" i="67"/>
  <c r="AL78" i="67"/>
  <c r="AL79" i="67" s="1"/>
  <c r="BG90" i="67"/>
  <c r="BG91" i="67" s="1"/>
  <c r="BG92" i="67" s="1"/>
  <c r="BG93" i="67" s="1"/>
  <c r="BG94" i="67" s="1"/>
  <c r="BG95" i="67" s="1"/>
  <c r="BG96" i="67" s="1"/>
  <c r="BG97" i="67" s="1"/>
  <c r="BG98" i="67" s="1"/>
  <c r="BG99" i="67" s="1"/>
  <c r="BG100" i="67" s="1"/>
  <c r="BG101" i="67" s="1"/>
  <c r="BG102" i="67" s="1"/>
  <c r="BG103" i="67" s="1"/>
  <c r="BG104" i="67" s="1"/>
  <c r="BG105" i="67" s="1"/>
  <c r="BG106" i="67" s="1"/>
  <c r="BG107" i="67" s="1"/>
  <c r="BG108" i="67" s="1"/>
  <c r="BG109" i="67" s="1"/>
  <c r="BG110" i="67" s="1"/>
  <c r="BG111" i="67" s="1"/>
  <c r="BG112" i="67" s="1"/>
  <c r="BG113" i="67" s="1"/>
  <c r="BG114" i="67" s="1"/>
  <c r="BG115" i="67" s="1"/>
  <c r="BG116" i="67" s="1"/>
  <c r="CQ86" i="67"/>
  <c r="CQ87" i="67" s="1"/>
  <c r="CQ88" i="67" s="1"/>
  <c r="CQ89" i="67" s="1"/>
  <c r="CQ90" i="67" s="1"/>
  <c r="CQ91" i="67" s="1"/>
  <c r="CQ92" i="67" s="1"/>
  <c r="CQ93" i="67" s="1"/>
  <c r="CQ94" i="67" s="1"/>
  <c r="CQ95" i="67" s="1"/>
  <c r="CQ96" i="67" s="1"/>
  <c r="CQ97" i="67" s="1"/>
  <c r="CQ98" i="67" s="1"/>
  <c r="CQ99" i="67" s="1"/>
  <c r="CQ100" i="67" s="1"/>
  <c r="CQ101" i="67" s="1"/>
  <c r="CQ102" i="67" s="1"/>
  <c r="CQ103" i="67" s="1"/>
  <c r="CQ104" i="67" s="1"/>
  <c r="CQ105" i="67" s="1"/>
  <c r="CQ106" i="67" s="1"/>
  <c r="CQ107" i="67" s="1"/>
  <c r="CQ108" i="67" s="1"/>
  <c r="CQ109" i="67" s="1"/>
  <c r="CQ110" i="67" s="1"/>
  <c r="CQ111" i="67" s="1"/>
  <c r="CQ112" i="67" s="1"/>
  <c r="CQ113" i="67" s="1"/>
  <c r="CQ114" i="67" s="1"/>
  <c r="CQ115" i="67" s="1"/>
  <c r="CQ116" i="67" s="1"/>
  <c r="R83" i="67"/>
  <c r="R84" i="67" s="1"/>
  <c r="R85" i="67" s="1"/>
  <c r="R86" i="67" s="1"/>
  <c r="R87" i="67" s="1"/>
  <c r="R88" i="67" s="1"/>
  <c r="R89" i="67" s="1"/>
  <c r="V78" i="67"/>
  <c r="CF86" i="67"/>
  <c r="CF87" i="67" s="1"/>
  <c r="CF88" i="67" s="1"/>
  <c r="CF89" i="67" s="1"/>
  <c r="CF90" i="67" s="1"/>
  <c r="CF91" i="67" s="1"/>
  <c r="W36" i="67"/>
  <c r="W37" i="67" s="1"/>
  <c r="AI78" i="67"/>
  <c r="AC78" i="67"/>
  <c r="Q35" i="67"/>
  <c r="Q36" i="67" s="1"/>
  <c r="Q37" i="67" s="1"/>
  <c r="AJ79" i="67"/>
  <c r="BE88" i="67"/>
  <c r="AN34" i="67"/>
  <c r="AN35" i="67" s="1"/>
  <c r="AN36" i="67" s="1"/>
  <c r="AN37" i="67" s="1"/>
  <c r="AD78" i="67"/>
  <c r="AD79" i="67" s="1"/>
  <c r="BC35" i="67"/>
  <c r="BC36" i="67" s="1"/>
  <c r="BC37" i="67" s="1"/>
  <c r="AP34" i="67"/>
  <c r="T35" i="67"/>
  <c r="T36" i="67" s="1"/>
  <c r="T37" i="67" s="1"/>
  <c r="AW78" i="67"/>
  <c r="AW79" i="67" s="1"/>
  <c r="AW80" i="67" s="1"/>
  <c r="AW81" i="67" s="1"/>
  <c r="O31" i="67"/>
  <c r="AO33" i="67"/>
  <c r="AO34" i="67" s="1"/>
  <c r="AO35" i="67" s="1"/>
  <c r="AO36" i="67" s="1"/>
  <c r="AO37" i="67" s="1"/>
  <c r="AQ34" i="67"/>
  <c r="AQ35" i="67" s="1"/>
  <c r="AQ36" i="67" s="1"/>
  <c r="AQ37" i="67" s="1"/>
  <c r="AS78" i="67"/>
  <c r="AA32" i="67"/>
  <c r="AA33" i="67" s="1"/>
  <c r="CM88" i="67"/>
  <c r="CM89" i="67" s="1"/>
  <c r="CM90" i="67" s="1"/>
  <c r="CM91" i="67" s="1"/>
  <c r="CM92" i="67" s="1"/>
  <c r="CM93" i="67" s="1"/>
  <c r="CM94" i="67" s="1"/>
  <c r="CM95" i="67" s="1"/>
  <c r="CM96" i="67" s="1"/>
  <c r="CM97" i="67" s="1"/>
  <c r="CM98" i="67" s="1"/>
  <c r="CM99" i="67" s="1"/>
  <c r="CM100" i="67" s="1"/>
  <c r="CM101" i="67" s="1"/>
  <c r="CM102" i="67" s="1"/>
  <c r="CM103" i="67" s="1"/>
  <c r="CM104" i="67" s="1"/>
  <c r="CM105" i="67" s="1"/>
  <c r="CM106" i="67" s="1"/>
  <c r="CM107" i="67" s="1"/>
  <c r="CM108" i="67" s="1"/>
  <c r="CM109" i="67" s="1"/>
  <c r="CM110" i="67" s="1"/>
  <c r="CM111" i="67" s="1"/>
  <c r="CM112" i="67" s="1"/>
  <c r="CM113" i="67" s="1"/>
  <c r="CM114" i="67" s="1"/>
  <c r="CM115" i="67" s="1"/>
  <c r="CM116" i="67" s="1"/>
  <c r="AF36" i="67"/>
  <c r="AF37" i="67" s="1"/>
  <c r="P35" i="67"/>
  <c r="AG80" i="67"/>
  <c r="BK87" i="67"/>
  <c r="BK88" i="67" s="1"/>
  <c r="BK89" i="67" s="1"/>
  <c r="BK90" i="67" s="1"/>
  <c r="BK91" i="67" s="1"/>
  <c r="BK92" i="67" s="1"/>
  <c r="BK93" i="67" s="1"/>
  <c r="BK94" i="67" s="1"/>
  <c r="BK95" i="67" s="1"/>
  <c r="BK96" i="67" s="1"/>
  <c r="BK97" i="67" s="1"/>
  <c r="BK98" i="67" s="1"/>
  <c r="BK99" i="67" s="1"/>
  <c r="BK100" i="67" s="1"/>
  <c r="BK101" i="67" s="1"/>
  <c r="BK102" i="67" s="1"/>
  <c r="BK103" i="67" s="1"/>
  <c r="BK104" i="67" s="1"/>
  <c r="BK105" i="67" s="1"/>
  <c r="BK106" i="67" s="1"/>
  <c r="BK107" i="67" s="1"/>
  <c r="BK108" i="67" s="1"/>
  <c r="BK109" i="67" s="1"/>
  <c r="BK110" i="67" s="1"/>
  <c r="BK111" i="67" s="1"/>
  <c r="BK112" i="67" s="1"/>
  <c r="BK113" i="67" s="1"/>
  <c r="BK114" i="67" s="1"/>
  <c r="BK115" i="67" s="1"/>
  <c r="BK116" i="67" s="1"/>
  <c r="BN85" i="67"/>
  <c r="BN86" i="67" s="1"/>
  <c r="BN87" i="67" s="1"/>
  <c r="BN88" i="67" s="1"/>
  <c r="AE37" i="67"/>
  <c r="AE78" i="67" s="1"/>
  <c r="AE79" i="67" s="1"/>
  <c r="AH80" i="67"/>
  <c r="BP91" i="67"/>
  <c r="BP92" i="67" s="1"/>
  <c r="BP93" i="67" s="1"/>
  <c r="BP94" i="67" s="1"/>
  <c r="BP95" i="67" s="1"/>
  <c r="BP96" i="67" s="1"/>
  <c r="BP97" i="67" s="1"/>
  <c r="BP98" i="67" s="1"/>
  <c r="BP99" i="67" s="1"/>
  <c r="BP100" i="67" s="1"/>
  <c r="BP101" i="67" s="1"/>
  <c r="BP102" i="67" s="1"/>
  <c r="BP103" i="67" s="1"/>
  <c r="BP104" i="67" s="1"/>
  <c r="BP105" i="67" s="1"/>
  <c r="BP106" i="67" s="1"/>
  <c r="BP107" i="67" s="1"/>
  <c r="BP108" i="67" s="1"/>
  <c r="BP109" i="67" s="1"/>
  <c r="BP110" i="67" s="1"/>
  <c r="BP111" i="67" s="1"/>
  <c r="BP112" i="67" s="1"/>
  <c r="BP113" i="67" s="1"/>
  <c r="BP114" i="67" s="1"/>
  <c r="BP115" i="67" s="1"/>
  <c r="BP116" i="67" s="1"/>
  <c r="BL87" i="7"/>
  <c r="BL88" i="7" s="1"/>
  <c r="BB78" i="67"/>
  <c r="BB79" i="67" s="1"/>
  <c r="CE87" i="67"/>
  <c r="CE88" i="67" s="1"/>
  <c r="CE89" i="67" s="1"/>
  <c r="CE90" i="67" s="1"/>
  <c r="CE91" i="67" s="1"/>
  <c r="CE92" i="67" s="1"/>
  <c r="CE93" i="67" s="1"/>
  <c r="CE94" i="67" s="1"/>
  <c r="CE95" i="67" s="1"/>
  <c r="CE96" i="67" s="1"/>
  <c r="CE97" i="67" s="1"/>
  <c r="CE98" i="67" s="1"/>
  <c r="CE99" i="67" s="1"/>
  <c r="CE100" i="67" s="1"/>
  <c r="CE101" i="67" s="1"/>
  <c r="CE102" i="67" s="1"/>
  <c r="CE103" i="67" s="1"/>
  <c r="CE104" i="67" s="1"/>
  <c r="CE105" i="67" s="1"/>
  <c r="CE106" i="67" s="1"/>
  <c r="CE107" i="67" s="1"/>
  <c r="CE108" i="67" s="1"/>
  <c r="CE109" i="67" s="1"/>
  <c r="CE110" i="67" s="1"/>
  <c r="CE111" i="67" s="1"/>
  <c r="CE112" i="67" s="1"/>
  <c r="CE113" i="67" s="1"/>
  <c r="CE114" i="67" s="1"/>
  <c r="CE115" i="67" s="1"/>
  <c r="CE116" i="67" s="1"/>
  <c r="BJ89" i="67"/>
  <c r="BJ90" i="67" s="1"/>
  <c r="BJ91" i="67" s="1"/>
  <c r="BJ92" i="67" s="1"/>
  <c r="BJ93" i="67" s="1"/>
  <c r="BJ94" i="67" s="1"/>
  <c r="BJ95" i="67" s="1"/>
  <c r="BJ96" i="67" s="1"/>
  <c r="BJ97" i="67" s="1"/>
  <c r="BJ98" i="67" s="1"/>
  <c r="BJ99" i="67" s="1"/>
  <c r="BJ100" i="67" s="1"/>
  <c r="BJ101" i="67" s="1"/>
  <c r="BJ102" i="67" s="1"/>
  <c r="BJ103" i="67" s="1"/>
  <c r="BJ104" i="67" s="1"/>
  <c r="BJ105" i="67" s="1"/>
  <c r="BJ106" i="67" s="1"/>
  <c r="BJ107" i="67" s="1"/>
  <c r="BJ108" i="67" s="1"/>
  <c r="BJ109" i="67" s="1"/>
  <c r="BJ110" i="67" s="1"/>
  <c r="BJ111" i="67" s="1"/>
  <c r="BJ112" i="67" s="1"/>
  <c r="BJ113" i="67" s="1"/>
  <c r="BJ114" i="67" s="1"/>
  <c r="BJ115" i="67" s="1"/>
  <c r="BJ116" i="67" s="1"/>
  <c r="AT80" i="67"/>
  <c r="AT81" i="67" s="1"/>
  <c r="AK34" i="67"/>
  <c r="AK35" i="67" s="1"/>
  <c r="AK36" i="67" s="1"/>
  <c r="AK37" i="67" s="1"/>
  <c r="AB81" i="67"/>
  <c r="AB82" i="67" s="1"/>
  <c r="AB83" i="67" s="1"/>
  <c r="BS87" i="67"/>
  <c r="BS88" i="67" s="1"/>
  <c r="BS89" i="67" s="1"/>
  <c r="BS90" i="67" s="1"/>
  <c r="BS91" i="67" s="1"/>
  <c r="BS92" i="67" s="1"/>
  <c r="BS93" i="67" s="1"/>
  <c r="BS94" i="67" s="1"/>
  <c r="BS95" i="67" s="1"/>
  <c r="BS96" i="67" s="1"/>
  <c r="BS97" i="67" s="1"/>
  <c r="BS98" i="67" s="1"/>
  <c r="BS99" i="67" s="1"/>
  <c r="BS100" i="67" s="1"/>
  <c r="BS101" i="67" s="1"/>
  <c r="BS102" i="67" s="1"/>
  <c r="BS103" i="67" s="1"/>
  <c r="BS104" i="67" s="1"/>
  <c r="BS105" i="67" s="1"/>
  <c r="BS106" i="67" s="1"/>
  <c r="BS107" i="67" s="1"/>
  <c r="BS108" i="67" s="1"/>
  <c r="BS109" i="67" s="1"/>
  <c r="BS110" i="67" s="1"/>
  <c r="BS111" i="67" s="1"/>
  <c r="BS112" i="67" s="1"/>
  <c r="BS113" i="67" s="1"/>
  <c r="BS114" i="67" s="1"/>
  <c r="BS115" i="67" s="1"/>
  <c r="BS116" i="67" s="1"/>
  <c r="AV78" i="67"/>
  <c r="Y37" i="67"/>
  <c r="X78" i="67"/>
  <c r="AY80" i="7"/>
  <c r="AY81" i="7" s="1"/>
  <c r="AY82" i="7" s="1"/>
  <c r="AY83" i="7" s="1"/>
  <c r="AY84" i="7" s="1"/>
  <c r="AY85" i="7" s="1"/>
  <c r="AM79" i="67"/>
  <c r="AM80" i="67" s="1"/>
  <c r="CI87" i="67"/>
  <c r="CI88" i="67" s="1"/>
  <c r="CI89" i="67" s="1"/>
  <c r="CI90" i="67" s="1"/>
  <c r="CI91" i="67" s="1"/>
  <c r="CI92" i="67" s="1"/>
  <c r="CI93" i="67" s="1"/>
  <c r="CI94" i="67" s="1"/>
  <c r="CI95" i="67" s="1"/>
  <c r="CI96" i="67" s="1"/>
  <c r="CI97" i="67" s="1"/>
  <c r="S34" i="67"/>
  <c r="S35" i="67" s="1"/>
  <c r="S36" i="67" s="1"/>
  <c r="S37" i="67" s="1"/>
  <c r="AZ79" i="67"/>
  <c r="AU34" i="67"/>
  <c r="AU35" i="67" s="1"/>
  <c r="AU36" i="67" s="1"/>
  <c r="AU37" i="67" s="1"/>
  <c r="BL89" i="67"/>
  <c r="BL90" i="67" s="1"/>
  <c r="BL91" i="67" s="1"/>
  <c r="BL92" i="67" s="1"/>
  <c r="BL93" i="67" s="1"/>
  <c r="BL94" i="67" s="1"/>
  <c r="BL95" i="67" s="1"/>
  <c r="BL96" i="67" s="1"/>
  <c r="BL97" i="67" s="1"/>
  <c r="BL98" i="67" s="1"/>
  <c r="BL99" i="67" s="1"/>
  <c r="BL100" i="67" s="1"/>
  <c r="BL101" i="67" s="1"/>
  <c r="BL102" i="67" s="1"/>
  <c r="BL103" i="67" s="1"/>
  <c r="BL104" i="67" s="1"/>
  <c r="BL105" i="67" s="1"/>
  <c r="BL106" i="67" s="1"/>
  <c r="BL107" i="67" s="1"/>
  <c r="BL108" i="67" s="1"/>
  <c r="BL109" i="67" s="1"/>
  <c r="BL110" i="67" s="1"/>
  <c r="BL111" i="67" s="1"/>
  <c r="BL112" i="67" s="1"/>
  <c r="BL113" i="67" s="1"/>
  <c r="BL114" i="67" s="1"/>
  <c r="BL115" i="67" s="1"/>
  <c r="BL116" i="67" s="1"/>
  <c r="BZ87" i="67"/>
  <c r="BZ88" i="67" s="1"/>
  <c r="BZ89" i="67" s="1"/>
  <c r="BZ90" i="67" s="1"/>
  <c r="BZ91" i="67" s="1"/>
  <c r="BZ92" i="67" s="1"/>
  <c r="BZ93" i="67" s="1"/>
  <c r="BZ94" i="67" s="1"/>
  <c r="BZ95" i="67" s="1"/>
  <c r="BZ96" i="67" s="1"/>
  <c r="BZ97" i="67" s="1"/>
  <c r="BZ98" i="67" s="1"/>
  <c r="BZ99" i="67" s="1"/>
  <c r="BZ100" i="67" s="1"/>
  <c r="BZ101" i="67" s="1"/>
  <c r="BZ102" i="67" s="1"/>
  <c r="BZ103" i="67" s="1"/>
  <c r="BZ104" i="67" s="1"/>
  <c r="BZ105" i="67" s="1"/>
  <c r="BZ106" i="67" s="1"/>
  <c r="BZ107" i="67" s="1"/>
  <c r="BZ108" i="67" s="1"/>
  <c r="BZ109" i="67" s="1"/>
  <c r="BZ110" i="67" s="1"/>
  <c r="BZ111" i="67" s="1"/>
  <c r="BZ112" i="67" s="1"/>
  <c r="BZ113" i="67" s="1"/>
  <c r="BZ114" i="67" s="1"/>
  <c r="BZ115" i="67" s="1"/>
  <c r="BZ116" i="67" s="1"/>
  <c r="BM92" i="7"/>
  <c r="BM93" i="7" s="1"/>
  <c r="BM94" i="7" s="1"/>
  <c r="BM95" i="7" s="1"/>
  <c r="BM96" i="7" s="1"/>
  <c r="BM97" i="7" s="1"/>
  <c r="BM98" i="7" s="1"/>
  <c r="BM99" i="7" s="1"/>
  <c r="BM100" i="7" s="1"/>
  <c r="BM101" i="7" s="1"/>
  <c r="BM102" i="7" s="1"/>
  <c r="BM103" i="7" s="1"/>
  <c r="BM104" i="7" s="1"/>
  <c r="BM105" i="7" s="1"/>
  <c r="BM106" i="7" s="1"/>
  <c r="BM107" i="7" s="1"/>
  <c r="BM108" i="7" s="1"/>
  <c r="BM109" i="7" s="1"/>
  <c r="BM110" i="7" s="1"/>
  <c r="BM111" i="7" s="1"/>
  <c r="BM112" i="7" s="1"/>
  <c r="BM113" i="7" s="1"/>
  <c r="BM114" i="7" s="1"/>
  <c r="BM115" i="7" s="1"/>
  <c r="BM116" i="7" s="1"/>
  <c r="BV91" i="7"/>
  <c r="BV92" i="7" s="1"/>
  <c r="T34" i="7"/>
  <c r="T35" i="7" s="1"/>
  <c r="BR85" i="7"/>
  <c r="BR86" i="7" s="1"/>
  <c r="BR87" i="7" s="1"/>
  <c r="BR88" i="7" s="1"/>
  <c r="BI89" i="7"/>
  <c r="BI90" i="7" s="1"/>
  <c r="BN91" i="7"/>
  <c r="BN92" i="7" s="1"/>
  <c r="BN93" i="7" s="1"/>
  <c r="BN94" i="7" s="1"/>
  <c r="BN95" i="7" s="1"/>
  <c r="BN96" i="7" s="1"/>
  <c r="BN97" i="7" s="1"/>
  <c r="BN98" i="7" s="1"/>
  <c r="BN99" i="7" s="1"/>
  <c r="BN100" i="7" s="1"/>
  <c r="BN101" i="7" s="1"/>
  <c r="BN102" i="7" s="1"/>
  <c r="BN103" i="7" s="1"/>
  <c r="BN104" i="7" s="1"/>
  <c r="BN105" i="7" s="1"/>
  <c r="BN106" i="7" s="1"/>
  <c r="BN107" i="7" s="1"/>
  <c r="BN108" i="7" s="1"/>
  <c r="BN109" i="7" s="1"/>
  <c r="BN110" i="7" s="1"/>
  <c r="BN111" i="7" s="1"/>
  <c r="BN112" i="7" s="1"/>
  <c r="BN113" i="7" s="1"/>
  <c r="BN114" i="7" s="1"/>
  <c r="BN115" i="7" s="1"/>
  <c r="BN116" i="7" s="1"/>
  <c r="BX104" i="7"/>
  <c r="BX105" i="7" s="1"/>
  <c r="BX106" i="7" s="1"/>
  <c r="BX107" i="7" s="1"/>
  <c r="BX108" i="7" s="1"/>
  <c r="BX109" i="7" s="1"/>
  <c r="BX110" i="7" s="1"/>
  <c r="BX111" i="7" s="1"/>
  <c r="BX112" i="7" s="1"/>
  <c r="BX113" i="7" s="1"/>
  <c r="BX114" i="7" s="1"/>
  <c r="BX115" i="7" s="1"/>
  <c r="BX116" i="7" s="1"/>
  <c r="CJ90" i="7"/>
  <c r="BC79" i="7"/>
  <c r="AR81" i="7"/>
  <c r="AR82" i="7" s="1"/>
  <c r="BZ90" i="7"/>
  <c r="BT90" i="7"/>
  <c r="BT91" i="7" s="1"/>
  <c r="AF78" i="7"/>
  <c r="AF79" i="7" s="1"/>
  <c r="V35" i="7"/>
  <c r="AM32" i="7"/>
  <c r="O32" i="7" s="1"/>
  <c r="BH90" i="7"/>
  <c r="AU78" i="7"/>
  <c r="AU79" i="7" s="1"/>
  <c r="AU80" i="7" s="1"/>
  <c r="AD37" i="7"/>
  <c r="AD78" i="7" s="1"/>
  <c r="Z37" i="7"/>
  <c r="Z78" i="7" s="1"/>
  <c r="Z79" i="7" s="1"/>
  <c r="R33" i="7"/>
  <c r="R34" i="7" s="1"/>
  <c r="CI91" i="7"/>
  <c r="CI92" i="7" s="1"/>
  <c r="CO89" i="7"/>
  <c r="BP99" i="7"/>
  <c r="BP100" i="7" s="1"/>
  <c r="BP101" i="7" s="1"/>
  <c r="AQ35" i="7"/>
  <c r="AQ36" i="7" s="1"/>
  <c r="AQ37" i="7" s="1"/>
  <c r="AQ78" i="7" s="1"/>
  <c r="AQ79" i="7" s="1"/>
  <c r="AJ36" i="7"/>
  <c r="CP107" i="7"/>
  <c r="CP108" i="7" s="1"/>
  <c r="CP109" i="7" s="1"/>
  <c r="CP110" i="7" s="1"/>
  <c r="CP111" i="7" s="1"/>
  <c r="CP112" i="7" s="1"/>
  <c r="CP113" i="7" s="1"/>
  <c r="CP114" i="7" s="1"/>
  <c r="CP115" i="7" s="1"/>
  <c r="CP116" i="7" s="1"/>
  <c r="U33" i="7"/>
  <c r="CE90" i="7"/>
  <c r="AG34" i="7"/>
  <c r="AA78" i="7"/>
  <c r="AA79" i="7" s="1"/>
  <c r="AL34" i="7"/>
  <c r="AL35" i="7" s="1"/>
  <c r="BS86" i="7"/>
  <c r="BJ90" i="7"/>
  <c r="BB36" i="7"/>
  <c r="BO87" i="7"/>
  <c r="AE78" i="7"/>
  <c r="CG101" i="7"/>
  <c r="CG102" i="7" s="1"/>
  <c r="CG103" i="7" s="1"/>
  <c r="CG104" i="7" s="1"/>
  <c r="CG105" i="7" s="1"/>
  <c r="CG106" i="7" s="1"/>
  <c r="CG107" i="7" s="1"/>
  <c r="CG108" i="7" s="1"/>
  <c r="CG109" i="7" s="1"/>
  <c r="CG110" i="7" s="1"/>
  <c r="AC83" i="7"/>
  <c r="AC84" i="7" s="1"/>
  <c r="AC85" i="7" s="1"/>
  <c r="AC86" i="7" s="1"/>
  <c r="AC87" i="7" s="1"/>
  <c r="AC88" i="7" s="1"/>
  <c r="AC89" i="7" s="1"/>
  <c r="AC90" i="7" s="1"/>
  <c r="AC91" i="7" s="1"/>
  <c r="AC92" i="7" s="1"/>
  <c r="AC93" i="7" s="1"/>
  <c r="AC94" i="7" s="1"/>
  <c r="AC95" i="7" s="1"/>
  <c r="AC96" i="7" s="1"/>
  <c r="AC97" i="7" s="1"/>
  <c r="AC98" i="7" s="1"/>
  <c r="AC99" i="7" s="1"/>
  <c r="AB78" i="7"/>
  <c r="P79" i="7"/>
  <c r="P80" i="7" s="1"/>
  <c r="AP78" i="7"/>
  <c r="AP79" i="7" s="1"/>
  <c r="CL91" i="7"/>
  <c r="CL92" i="7" s="1"/>
  <c r="CL93" i="7" s="1"/>
  <c r="CL94" i="7" s="1"/>
  <c r="CL95" i="7" s="1"/>
  <c r="CL96" i="7" s="1"/>
  <c r="CL97" i="7" s="1"/>
  <c r="CL98" i="7" s="1"/>
  <c r="CL99" i="7" s="1"/>
  <c r="CL100" i="7" s="1"/>
  <c r="CL101" i="7" s="1"/>
  <c r="CL102" i="7" s="1"/>
  <c r="CL103" i="7" s="1"/>
  <c r="CL104" i="7" s="1"/>
  <c r="CL105" i="7" s="1"/>
  <c r="CL106" i="7" s="1"/>
  <c r="CL107" i="7" s="1"/>
  <c r="CL108" i="7" s="1"/>
  <c r="CL109" i="7" s="1"/>
  <c r="CL110" i="7" s="1"/>
  <c r="CL111" i="7" s="1"/>
  <c r="CL112" i="7" s="1"/>
  <c r="CL113" i="7" s="1"/>
  <c r="CL114" i="7" s="1"/>
  <c r="CL115" i="7" s="1"/>
  <c r="CL116" i="7" s="1"/>
  <c r="X34" i="7"/>
  <c r="AT80" i="7"/>
  <c r="AW79" i="7"/>
  <c r="W83" i="7"/>
  <c r="W84" i="7" s="1"/>
  <c r="W85" i="7" s="1"/>
  <c r="S79" i="7"/>
  <c r="S80" i="7" s="1"/>
  <c r="S81" i="7" s="1"/>
  <c r="CB98" i="7"/>
  <c r="BQ115" i="7"/>
  <c r="BQ116" i="7" s="1"/>
  <c r="AS35" i="7"/>
  <c r="AV37" i="7"/>
  <c r="AI36" i="7"/>
  <c r="AI37" i="7" s="1"/>
  <c r="Y81" i="7"/>
  <c r="Y82" i="7" s="1"/>
  <c r="Y83" i="7" s="1"/>
  <c r="Y84" i="7" s="1"/>
  <c r="Y85" i="7" s="1"/>
  <c r="Y86" i="7" s="1"/>
  <c r="Y87" i="7" s="1"/>
  <c r="Y88" i="7" s="1"/>
  <c r="Y89" i="7" s="1"/>
  <c r="Y90" i="7" s="1"/>
  <c r="Y91" i="7" s="1"/>
  <c r="Y92" i="7" s="1"/>
  <c r="Y93" i="7" s="1"/>
  <c r="Y94" i="7" s="1"/>
  <c r="Y95" i="7" s="1"/>
  <c r="Y96" i="7" s="1"/>
  <c r="Y97" i="7" s="1"/>
  <c r="BG91" i="7"/>
  <c r="BE94" i="7"/>
  <c r="BU91" i="7"/>
  <c r="BU92" i="7" s="1"/>
  <c r="CC110" i="7"/>
  <c r="CC111" i="7" s="1"/>
  <c r="CC112" i="7" s="1"/>
  <c r="CC113" i="7" s="1"/>
  <c r="CC114" i="7" s="1"/>
  <c r="CC115" i="7" s="1"/>
  <c r="CC116" i="7" s="1"/>
  <c r="AX78" i="7"/>
  <c r="AK82" i="7"/>
  <c r="AK83" i="7" s="1"/>
  <c r="AK84" i="7" s="1"/>
  <c r="AK85" i="7" s="1"/>
  <c r="AK86" i="7" s="1"/>
  <c r="AZ79" i="7"/>
  <c r="CM87" i="7"/>
  <c r="AN78" i="7"/>
  <c r="Q80" i="7"/>
  <c r="Q81" i="7" s="1"/>
  <c r="Q82" i="7" s="1"/>
  <c r="AO83" i="7"/>
  <c r="BY89" i="7"/>
  <c r="BA78" i="7"/>
  <c r="BK90" i="7"/>
  <c r="BK91" i="7" s="1"/>
  <c r="BK92" i="7" s="1"/>
  <c r="CF89" i="7"/>
  <c r="CF90" i="7" s="1"/>
  <c r="O32" i="67" l="1"/>
  <c r="CH95" i="7"/>
  <c r="CH96" i="7" s="1"/>
  <c r="CH97" i="7" s="1"/>
  <c r="CH98" i="7" s="1"/>
  <c r="BB82" i="68"/>
  <c r="BB83" i="68" s="1"/>
  <c r="AX78" i="67"/>
  <c r="U78" i="67"/>
  <c r="Q82" i="68"/>
  <c r="AX79" i="67"/>
  <c r="AX80" i="67" s="1"/>
  <c r="AX81" i="67" s="1"/>
  <c r="AS80" i="68"/>
  <c r="AS81" i="68" s="1"/>
  <c r="AS82" i="68" s="1"/>
  <c r="CI98" i="67"/>
  <c r="CI99" i="67" s="1"/>
  <c r="CI100" i="67" s="1"/>
  <c r="CI101" i="67" s="1"/>
  <c r="CI102" i="67" s="1"/>
  <c r="CI103" i="67" s="1"/>
  <c r="CI104" i="67" s="1"/>
  <c r="CI105" i="67" s="1"/>
  <c r="CI106" i="67" s="1"/>
  <c r="CI107" i="67" s="1"/>
  <c r="CI108" i="67" s="1"/>
  <c r="CI109" i="67" s="1"/>
  <c r="CI110" i="67" s="1"/>
  <c r="CI111" i="67" s="1"/>
  <c r="CI112" i="67" s="1"/>
  <c r="CI113" i="67" s="1"/>
  <c r="CI114" i="67" s="1"/>
  <c r="CI115" i="67" s="1"/>
  <c r="CI116" i="67" s="1"/>
  <c r="AX82" i="67"/>
  <c r="AA34" i="67"/>
  <c r="AA35" i="67" s="1"/>
  <c r="BH88" i="68"/>
  <c r="BH89" i="68" s="1"/>
  <c r="BH90" i="68" s="1"/>
  <c r="BH91" i="68" s="1"/>
  <c r="BH92" i="68" s="1"/>
  <c r="BH93" i="68" s="1"/>
  <c r="BH94" i="68" s="1"/>
  <c r="BH95" i="68" s="1"/>
  <c r="BH96" i="68" s="1"/>
  <c r="BH97" i="68" s="1"/>
  <c r="BH98" i="68" s="1"/>
  <c r="BH99" i="68" s="1"/>
  <c r="BH100" i="68" s="1"/>
  <c r="BH101" i="68" s="1"/>
  <c r="BH102" i="68" s="1"/>
  <c r="BH103" i="68" s="1"/>
  <c r="BH104" i="68" s="1"/>
  <c r="BH105" i="68" s="1"/>
  <c r="BH106" i="68" s="1"/>
  <c r="BH107" i="68" s="1"/>
  <c r="BH108" i="68" s="1"/>
  <c r="BH109" i="68" s="1"/>
  <c r="BH110" i="68" s="1"/>
  <c r="BH111" i="68" s="1"/>
  <c r="BH112" i="68" s="1"/>
  <c r="BH113" i="68" s="1"/>
  <c r="BH114" i="68" s="1"/>
  <c r="BH115" i="68" s="1"/>
  <c r="BH116" i="68" s="1"/>
  <c r="X80" i="68"/>
  <c r="AT82" i="67"/>
  <c r="V79" i="68"/>
  <c r="AF37" i="68"/>
  <c r="AF78" i="68" s="1"/>
  <c r="Z36" i="67"/>
  <c r="AY83" i="67"/>
  <c r="AY84" i="67" s="1"/>
  <c r="CL90" i="67"/>
  <c r="CL91" i="67" s="1"/>
  <c r="CL92" i="67" s="1"/>
  <c r="CL93" i="67" s="1"/>
  <c r="T82" i="68"/>
  <c r="T83" i="68" s="1"/>
  <c r="S81" i="68"/>
  <c r="S82" i="68" s="1"/>
  <c r="AX81" i="68"/>
  <c r="BD87" i="67"/>
  <c r="AC78" i="68"/>
  <c r="AC79" i="68" s="1"/>
  <c r="O33" i="68"/>
  <c r="P34" i="68"/>
  <c r="Z78" i="68"/>
  <c r="AH80" i="68"/>
  <c r="U79" i="68"/>
  <c r="U80" i="68" s="1"/>
  <c r="AT81" i="68"/>
  <c r="AT82" i="68" s="1"/>
  <c r="AT83" i="68" s="1"/>
  <c r="AA80" i="68"/>
  <c r="R83" i="68"/>
  <c r="R84" i="68" s="1"/>
  <c r="R85" i="68" s="1"/>
  <c r="Q83" i="68"/>
  <c r="CH97" i="67"/>
  <c r="CH98" i="67" s="1"/>
  <c r="CH99" i="67" s="1"/>
  <c r="CH100" i="67" s="1"/>
  <c r="CH101" i="67" s="1"/>
  <c r="CH102" i="67" s="1"/>
  <c r="CH103" i="67" s="1"/>
  <c r="CH104" i="67" s="1"/>
  <c r="CH105" i="67" s="1"/>
  <c r="CH106" i="67" s="1"/>
  <c r="CH107" i="67" s="1"/>
  <c r="CH108" i="67" s="1"/>
  <c r="CH109" i="67" s="1"/>
  <c r="CH110" i="67" s="1"/>
  <c r="CH111" i="67" s="1"/>
  <c r="CH112" i="67" s="1"/>
  <c r="CH113" i="67" s="1"/>
  <c r="CH114" i="67" s="1"/>
  <c r="CH115" i="67" s="1"/>
  <c r="CH116" i="67" s="1"/>
  <c r="AW78" i="68"/>
  <c r="AW79" i="68" s="1"/>
  <c r="AE78" i="68"/>
  <c r="AE79" i="68" s="1"/>
  <c r="AH79" i="7"/>
  <c r="AH80" i="7"/>
  <c r="AH81" i="7" s="1"/>
  <c r="AH82" i="7" s="1"/>
  <c r="AH83" i="7" s="1"/>
  <c r="AH84" i="7" s="1"/>
  <c r="AH85" i="7" s="1"/>
  <c r="AH86" i="7" s="1"/>
  <c r="AH87" i="7" s="1"/>
  <c r="AH88" i="7" s="1"/>
  <c r="AH89" i="7" s="1"/>
  <c r="AH90" i="7" s="1"/>
  <c r="AH91" i="7" s="1"/>
  <c r="AH92" i="7" s="1"/>
  <c r="V80" i="68"/>
  <c r="AZ81" i="68"/>
  <c r="AZ82" i="68" s="1"/>
  <c r="AV82" i="68"/>
  <c r="AK83" i="68"/>
  <c r="BD87" i="68"/>
  <c r="BE88" i="68"/>
  <c r="BB84" i="68"/>
  <c r="BB85" i="68" s="1"/>
  <c r="AN79" i="68"/>
  <c r="AX82" i="68"/>
  <c r="CF92" i="67"/>
  <c r="CF93" i="67" s="1"/>
  <c r="CF94" i="67" s="1"/>
  <c r="CF95" i="67" s="1"/>
  <c r="CF96" i="67" s="1"/>
  <c r="CF97" i="67" s="1"/>
  <c r="CF98" i="67" s="1"/>
  <c r="CF99" i="67" s="1"/>
  <c r="CF100" i="67" s="1"/>
  <c r="CF101" i="67" s="1"/>
  <c r="CF102" i="67" s="1"/>
  <c r="CF103" i="67" s="1"/>
  <c r="CF104" i="67" s="1"/>
  <c r="CF105" i="67" s="1"/>
  <c r="CF106" i="67" s="1"/>
  <c r="CF107" i="67" s="1"/>
  <c r="CF108" i="67" s="1"/>
  <c r="CF109" i="67" s="1"/>
  <c r="CF110" i="67" s="1"/>
  <c r="CF111" i="67" s="1"/>
  <c r="CF112" i="67" s="1"/>
  <c r="CF113" i="67" s="1"/>
  <c r="CF114" i="67" s="1"/>
  <c r="CF115" i="67" s="1"/>
  <c r="CF116" i="67" s="1"/>
  <c r="AB34" i="68"/>
  <c r="AB35" i="68" s="1"/>
  <c r="AB36" i="68" s="1"/>
  <c r="AB37" i="68" s="1"/>
  <c r="AY82" i="68"/>
  <c r="AJ82" i="68"/>
  <c r="AD81" i="68"/>
  <c r="AP81" i="68"/>
  <c r="O33" i="67"/>
  <c r="AL82" i="68"/>
  <c r="AL83" i="68" s="1"/>
  <c r="AL84" i="68" s="1"/>
  <c r="AL85" i="68" s="1"/>
  <c r="AL86" i="68" s="1"/>
  <c r="AL87" i="68" s="1"/>
  <c r="AL88" i="68" s="1"/>
  <c r="AQ78" i="68"/>
  <c r="AQ79" i="68" s="1"/>
  <c r="BC36" i="68"/>
  <c r="BC37" i="68" s="1"/>
  <c r="AR78" i="68"/>
  <c r="AG79" i="68"/>
  <c r="AG80" i="68" s="1"/>
  <c r="BA79" i="68"/>
  <c r="AM81" i="68"/>
  <c r="AI82" i="68"/>
  <c r="Y80" i="68"/>
  <c r="W79" i="68"/>
  <c r="BN89" i="67"/>
  <c r="BN90" i="67" s="1"/>
  <c r="BN91" i="67" s="1"/>
  <c r="BN92" i="67" s="1"/>
  <c r="BN93" i="67" s="1"/>
  <c r="BN94" i="67" s="1"/>
  <c r="BN95" i="67" s="1"/>
  <c r="BN96" i="67" s="1"/>
  <c r="BN97" i="67" s="1"/>
  <c r="BN98" i="67" s="1"/>
  <c r="BN99" i="67" s="1"/>
  <c r="BN100" i="67" s="1"/>
  <c r="BN101" i="67" s="1"/>
  <c r="BN102" i="67" s="1"/>
  <c r="BN103" i="67" s="1"/>
  <c r="BN104" i="67" s="1"/>
  <c r="BN105" i="67" s="1"/>
  <c r="BN106" i="67" s="1"/>
  <c r="BN107" i="67" s="1"/>
  <c r="BN108" i="67" s="1"/>
  <c r="BN109" i="67" s="1"/>
  <c r="BN110" i="67" s="1"/>
  <c r="BN111" i="67" s="1"/>
  <c r="BN112" i="67" s="1"/>
  <c r="BN113" i="67" s="1"/>
  <c r="BN114" i="67" s="1"/>
  <c r="BN115" i="67" s="1"/>
  <c r="BN116" i="67" s="1"/>
  <c r="AU81" i="68"/>
  <c r="CA97" i="7"/>
  <c r="CA98" i="7" s="1"/>
  <c r="CA99" i="7" s="1"/>
  <c r="CA100" i="7" s="1"/>
  <c r="CA101" i="7" s="1"/>
  <c r="CA102" i="7" s="1"/>
  <c r="CA103" i="7" s="1"/>
  <c r="CA104" i="7" s="1"/>
  <c r="CA105" i="7" s="1"/>
  <c r="CA106" i="7" s="1"/>
  <c r="CA107" i="7" s="1"/>
  <c r="CA108" i="7" s="1"/>
  <c r="CA109" i="7" s="1"/>
  <c r="CA110" i="7" s="1"/>
  <c r="CA111" i="7" s="1"/>
  <c r="CA112" i="7" s="1"/>
  <c r="CA113" i="7" s="1"/>
  <c r="CA114" i="7" s="1"/>
  <c r="CA115" i="7" s="1"/>
  <c r="AO80" i="68"/>
  <c r="BC78" i="67"/>
  <c r="BL89" i="7"/>
  <c r="BL90" i="7" s="1"/>
  <c r="BL91" i="7" s="1"/>
  <c r="BL92" i="7" s="1"/>
  <c r="BL93" i="7" s="1"/>
  <c r="BL94" i="7" s="1"/>
  <c r="BL95" i="7" s="1"/>
  <c r="BL96" i="7" s="1"/>
  <c r="BL97" i="7" s="1"/>
  <c r="BL98" i="7" s="1"/>
  <c r="BL99" i="7" s="1"/>
  <c r="BL100" i="7" s="1"/>
  <c r="BL101" i="7" s="1"/>
  <c r="Y78" i="67"/>
  <c r="Y79" i="67" s="1"/>
  <c r="AO78" i="67"/>
  <c r="AO79" i="67" s="1"/>
  <c r="AQ78" i="67"/>
  <c r="Q78" i="67"/>
  <c r="AI79" i="67"/>
  <c r="AD80" i="67"/>
  <c r="AD81" i="67" s="1"/>
  <c r="AF78" i="67"/>
  <c r="X79" i="67"/>
  <c r="X80" i="67" s="1"/>
  <c r="U79" i="67"/>
  <c r="AH81" i="67"/>
  <c r="AH82" i="67" s="1"/>
  <c r="AV79" i="67"/>
  <c r="AV80" i="67" s="1"/>
  <c r="S78" i="67"/>
  <c r="S79" i="67" s="1"/>
  <c r="AE80" i="67"/>
  <c r="AE81" i="67" s="1"/>
  <c r="AE82" i="67" s="1"/>
  <c r="AW82" i="67"/>
  <c r="AN78" i="67"/>
  <c r="AK87" i="7"/>
  <c r="AK88" i="7" s="1"/>
  <c r="AK89" i="7" s="1"/>
  <c r="AK90" i="7" s="1"/>
  <c r="AK91" i="7" s="1"/>
  <c r="AK92" i="7" s="1"/>
  <c r="AK93" i="7" s="1"/>
  <c r="AK94" i="7" s="1"/>
  <c r="AK95" i="7" s="1"/>
  <c r="AK96" i="7" s="1"/>
  <c r="AK97" i="7" s="1"/>
  <c r="AK98" i="7" s="1"/>
  <c r="AK99" i="7" s="1"/>
  <c r="AK100" i="7" s="1"/>
  <c r="AK101" i="7" s="1"/>
  <c r="AK102" i="7" s="1"/>
  <c r="AK103" i="7" s="1"/>
  <c r="AK104" i="7" s="1"/>
  <c r="AK105" i="7" s="1"/>
  <c r="AK106" i="7" s="1"/>
  <c r="AK107" i="7" s="1"/>
  <c r="AK108" i="7" s="1"/>
  <c r="AK109" i="7" s="1"/>
  <c r="AK110" i="7" s="1"/>
  <c r="AK111" i="7" s="1"/>
  <c r="AK112" i="7" s="1"/>
  <c r="AK113" i="7" s="1"/>
  <c r="AK114" i="7" s="1"/>
  <c r="AK115" i="7" s="1"/>
  <c r="AK116" i="7" s="1"/>
  <c r="Z80" i="7"/>
  <c r="Z81" i="7" s="1"/>
  <c r="BD85" i="7"/>
  <c r="AU78" i="67"/>
  <c r="AU79" i="67" s="1"/>
  <c r="W78" i="67"/>
  <c r="W79" i="67" s="1"/>
  <c r="AT83" i="67"/>
  <c r="AT84" i="67" s="1"/>
  <c r="AM33" i="7"/>
  <c r="O33" i="7" s="1"/>
  <c r="AL80" i="67"/>
  <c r="AL81" i="67" s="1"/>
  <c r="AL82" i="67" s="1"/>
  <c r="BA79" i="67"/>
  <c r="BA80" i="67" s="1"/>
  <c r="AR81" i="67"/>
  <c r="AR82" i="67" s="1"/>
  <c r="AK78" i="67"/>
  <c r="AG81" i="67"/>
  <c r="P36" i="67"/>
  <c r="AC79" i="67"/>
  <c r="R90" i="67"/>
  <c r="R91" i="67" s="1"/>
  <c r="R92" i="67" s="1"/>
  <c r="R93" i="67" s="1"/>
  <c r="R94" i="67" s="1"/>
  <c r="R95" i="67" s="1"/>
  <c r="R96" i="67" s="1"/>
  <c r="R97" i="67" s="1"/>
  <c r="R98" i="67" s="1"/>
  <c r="R99" i="67" s="1"/>
  <c r="R100" i="67" s="1"/>
  <c r="R101" i="67" s="1"/>
  <c r="R102" i="67" s="1"/>
  <c r="R103" i="67" s="1"/>
  <c r="R104" i="67" s="1"/>
  <c r="R105" i="67" s="1"/>
  <c r="R106" i="67" s="1"/>
  <c r="R107" i="67" s="1"/>
  <c r="R108" i="67" s="1"/>
  <c r="R109" i="67" s="1"/>
  <c r="R110" i="67" s="1"/>
  <c r="R111" i="67" s="1"/>
  <c r="R112" i="67" s="1"/>
  <c r="R113" i="67" s="1"/>
  <c r="R114" i="67" s="1"/>
  <c r="R115" i="67" s="1"/>
  <c r="R116" i="67" s="1"/>
  <c r="AZ80" i="67"/>
  <c r="BB80" i="67"/>
  <c r="AJ80" i="67"/>
  <c r="AS79" i="67"/>
  <c r="V79" i="67"/>
  <c r="V80" i="67" s="1"/>
  <c r="BD86" i="67"/>
  <c r="BI91" i="7"/>
  <c r="BI92" i="7" s="1"/>
  <c r="BI93" i="7" s="1"/>
  <c r="T78" i="67"/>
  <c r="AX83" i="67"/>
  <c r="AB84" i="67"/>
  <c r="AB85" i="67" s="1"/>
  <c r="AB86" i="67" s="1"/>
  <c r="AB87" i="67" s="1"/>
  <c r="AM81" i="67"/>
  <c r="AM82" i="67" s="1"/>
  <c r="AM83" i="67" s="1"/>
  <c r="AM84" i="67" s="1"/>
  <c r="AM85" i="67" s="1"/>
  <c r="AM86" i="67" s="1"/>
  <c r="AM87" i="67" s="1"/>
  <c r="AM88" i="67" s="1"/>
  <c r="AM89" i="67" s="1"/>
  <c r="AM90" i="67" s="1"/>
  <c r="BD85" i="67"/>
  <c r="AP35" i="67"/>
  <c r="AP36" i="67" s="1"/>
  <c r="AP37" i="67" s="1"/>
  <c r="BD88" i="67"/>
  <c r="BE89" i="67"/>
  <c r="AR83" i="7"/>
  <c r="AR84" i="7" s="1"/>
  <c r="AR85" i="7" s="1"/>
  <c r="AR86" i="7" s="1"/>
  <c r="AR87" i="7" s="1"/>
  <c r="AR88" i="7" s="1"/>
  <c r="AR89" i="7" s="1"/>
  <c r="AR90" i="7" s="1"/>
  <c r="AR91" i="7" s="1"/>
  <c r="AR92" i="7" s="1"/>
  <c r="AR93" i="7" s="1"/>
  <c r="AR94" i="7" s="1"/>
  <c r="AR95" i="7" s="1"/>
  <c r="AR96" i="7" s="1"/>
  <c r="AR97" i="7" s="1"/>
  <c r="AR98" i="7" s="1"/>
  <c r="AR99" i="7" s="1"/>
  <c r="AR100" i="7" s="1"/>
  <c r="AR101" i="7" s="1"/>
  <c r="AR102" i="7" s="1"/>
  <c r="AR103" i="7" s="1"/>
  <c r="AR104" i="7" s="1"/>
  <c r="AR105" i="7" s="1"/>
  <c r="AR106" i="7" s="1"/>
  <c r="AR107" i="7" s="1"/>
  <c r="AR108" i="7" s="1"/>
  <c r="AR109" i="7" s="1"/>
  <c r="AR110" i="7" s="1"/>
  <c r="AR111" i="7" s="1"/>
  <c r="AR112" i="7" s="1"/>
  <c r="AR113" i="7" s="1"/>
  <c r="AR114" i="7" s="1"/>
  <c r="AR115" i="7" s="1"/>
  <c r="AR116" i="7" s="1"/>
  <c r="BD86" i="7"/>
  <c r="BT92" i="7"/>
  <c r="BT93" i="7" s="1"/>
  <c r="T36" i="7"/>
  <c r="T37" i="7" s="1"/>
  <c r="BP102" i="7"/>
  <c r="BP103" i="7" s="1"/>
  <c r="BP104" i="7" s="1"/>
  <c r="BP105" i="7" s="1"/>
  <c r="BP106" i="7" s="1"/>
  <c r="BP107" i="7" s="1"/>
  <c r="BP108" i="7" s="1"/>
  <c r="BP109" i="7" s="1"/>
  <c r="BP110" i="7" s="1"/>
  <c r="BP111" i="7" s="1"/>
  <c r="BP112" i="7" s="1"/>
  <c r="BP113" i="7" s="1"/>
  <c r="BP114" i="7" s="1"/>
  <c r="BP115" i="7" s="1"/>
  <c r="BP116" i="7" s="1"/>
  <c r="BH91" i="7"/>
  <c r="BU93" i="7"/>
  <c r="BU94" i="7" s="1"/>
  <c r="BU95" i="7" s="1"/>
  <c r="BU96" i="7" s="1"/>
  <c r="BU97" i="7" s="1"/>
  <c r="BU98" i="7" s="1"/>
  <c r="BU99" i="7" s="1"/>
  <c r="BU100" i="7" s="1"/>
  <c r="BU101" i="7" s="1"/>
  <c r="BU102" i="7" s="1"/>
  <c r="BU103" i="7" s="1"/>
  <c r="BU104" i="7" s="1"/>
  <c r="BU105" i="7" s="1"/>
  <c r="BU106" i="7" s="1"/>
  <c r="BU107" i="7" s="1"/>
  <c r="BU108" i="7" s="1"/>
  <c r="BU109" i="7" s="1"/>
  <c r="BU110" i="7" s="1"/>
  <c r="BU111" i="7" s="1"/>
  <c r="BU112" i="7" s="1"/>
  <c r="BU113" i="7" s="1"/>
  <c r="BU114" i="7" s="1"/>
  <c r="BU115" i="7" s="1"/>
  <c r="BU116" i="7" s="1"/>
  <c r="BZ91" i="7"/>
  <c r="V36" i="7"/>
  <c r="BV93" i="7"/>
  <c r="CJ91" i="7"/>
  <c r="CJ92" i="7" s="1"/>
  <c r="CJ93" i="7" s="1"/>
  <c r="BC80" i="7"/>
  <c r="AD79" i="7"/>
  <c r="AD80" i="7" s="1"/>
  <c r="AL36" i="7"/>
  <c r="BK93" i="7"/>
  <c r="BK94" i="7" s="1"/>
  <c r="BK95" i="7" s="1"/>
  <c r="BK96" i="7" s="1"/>
  <c r="BK97" i="7" s="1"/>
  <c r="BK98" i="7" s="1"/>
  <c r="BK99" i="7" s="1"/>
  <c r="BK100" i="7" s="1"/>
  <c r="BK101" i="7" s="1"/>
  <c r="BK102" i="7" s="1"/>
  <c r="BK103" i="7" s="1"/>
  <c r="BK104" i="7" s="1"/>
  <c r="BK105" i="7" s="1"/>
  <c r="BK106" i="7" s="1"/>
  <c r="AT81" i="7"/>
  <c r="AT82" i="7" s="1"/>
  <c r="BS87" i="7"/>
  <c r="BD87" i="7" s="1"/>
  <c r="U34" i="7"/>
  <c r="U35" i="7" s="1"/>
  <c r="U36" i="7" s="1"/>
  <c r="BJ91" i="7"/>
  <c r="R35" i="7"/>
  <c r="AG35" i="7"/>
  <c r="AG36" i="7" s="1"/>
  <c r="AG37" i="7" s="1"/>
  <c r="CO90" i="7"/>
  <c r="AN79" i="7"/>
  <c r="AN80" i="7" s="1"/>
  <c r="AN81" i="7" s="1"/>
  <c r="AU81" i="7"/>
  <c r="AU82" i="7" s="1"/>
  <c r="AU83" i="7" s="1"/>
  <c r="AQ80" i="7"/>
  <c r="AQ81" i="7" s="1"/>
  <c r="AA80" i="7"/>
  <c r="BO88" i="7"/>
  <c r="BO89" i="7" s="1"/>
  <c r="AF80" i="7"/>
  <c r="CI93" i="7"/>
  <c r="CI94" i="7" s="1"/>
  <c r="CG111" i="7"/>
  <c r="CG112" i="7" s="1"/>
  <c r="CG113" i="7" s="1"/>
  <c r="CG114" i="7" s="1"/>
  <c r="CG115" i="7" s="1"/>
  <c r="CG116" i="7" s="1"/>
  <c r="BR89" i="7"/>
  <c r="AY86" i="7"/>
  <c r="AY87" i="7" s="1"/>
  <c r="CF91" i="7"/>
  <c r="CF92" i="7" s="1"/>
  <c r="CF93" i="7" s="1"/>
  <c r="CF94" i="7" s="1"/>
  <c r="CF95" i="7" s="1"/>
  <c r="CF96" i="7" s="1"/>
  <c r="CF97" i="7" s="1"/>
  <c r="CF98" i="7" s="1"/>
  <c r="CF99" i="7" s="1"/>
  <c r="CF100" i="7" s="1"/>
  <c r="CF101" i="7" s="1"/>
  <c r="CF102" i="7" s="1"/>
  <c r="CF103" i="7" s="1"/>
  <c r="CF104" i="7" s="1"/>
  <c r="CF105" i="7" s="1"/>
  <c r="CF106" i="7" s="1"/>
  <c r="CF107" i="7" s="1"/>
  <c r="CF108" i="7" s="1"/>
  <c r="CF109" i="7" s="1"/>
  <c r="CF110" i="7" s="1"/>
  <c r="CF111" i="7" s="1"/>
  <c r="CF112" i="7" s="1"/>
  <c r="CF113" i="7" s="1"/>
  <c r="CF114" i="7" s="1"/>
  <c r="CF115" i="7" s="1"/>
  <c r="CF116" i="7" s="1"/>
  <c r="BB37" i="7"/>
  <c r="CE91" i="7"/>
  <c r="AJ37" i="7"/>
  <c r="S82" i="7"/>
  <c r="S83" i="7" s="1"/>
  <c r="S84" i="7" s="1"/>
  <c r="S85" i="7" s="1"/>
  <c r="S86" i="7" s="1"/>
  <c r="S87" i="7" s="1"/>
  <c r="W86" i="7"/>
  <c r="W87" i="7" s="1"/>
  <c r="W88" i="7" s="1"/>
  <c r="W89" i="7" s="1"/>
  <c r="W90" i="7" s="1"/>
  <c r="W91" i="7" s="1"/>
  <c r="W92" i="7" s="1"/>
  <c r="W93" i="7" s="1"/>
  <c r="W94" i="7" s="1"/>
  <c r="W95" i="7" s="1"/>
  <c r="W96" i="7" s="1"/>
  <c r="W97" i="7" s="1"/>
  <c r="W98" i="7" s="1"/>
  <c r="W99" i="7" s="1"/>
  <c r="W100" i="7" s="1"/>
  <c r="W101" i="7" s="1"/>
  <c r="W102" i="7" s="1"/>
  <c r="W103" i="7" s="1"/>
  <c r="Y98" i="7"/>
  <c r="Y99" i="7" s="1"/>
  <c r="Y100" i="7" s="1"/>
  <c r="Y101" i="7" s="1"/>
  <c r="AI78" i="7"/>
  <c r="CB99" i="7"/>
  <c r="CB100" i="7" s="1"/>
  <c r="CB101" i="7" s="1"/>
  <c r="AZ80" i="7"/>
  <c r="AZ81" i="7" s="1"/>
  <c r="AX79" i="7"/>
  <c r="AX80" i="7" s="1"/>
  <c r="AS36" i="7"/>
  <c r="AS37" i="7" s="1"/>
  <c r="AC100" i="7"/>
  <c r="CM88" i="7"/>
  <c r="AV78" i="7"/>
  <c r="AP80" i="7"/>
  <c r="AP81" i="7" s="1"/>
  <c r="AP82" i="7" s="1"/>
  <c r="P81" i="7"/>
  <c r="BG92" i="7"/>
  <c r="BA79" i="7"/>
  <c r="BA80" i="7" s="1"/>
  <c r="BA81" i="7" s="1"/>
  <c r="AW80" i="7"/>
  <c r="AB79" i="7"/>
  <c r="AE79" i="7"/>
  <c r="X35" i="7"/>
  <c r="BY90" i="7"/>
  <c r="BY91" i="7" s="1"/>
  <c r="BY92" i="7" s="1"/>
  <c r="BY93" i="7" s="1"/>
  <c r="BY94" i="7" s="1"/>
  <c r="BY95" i="7" s="1"/>
  <c r="BY96" i="7" s="1"/>
  <c r="BY97" i="7" s="1"/>
  <c r="BY98" i="7" s="1"/>
  <c r="BY99" i="7" s="1"/>
  <c r="BY100" i="7" s="1"/>
  <c r="BY101" i="7" s="1"/>
  <c r="BY102" i="7" s="1"/>
  <c r="BY103" i="7" s="1"/>
  <c r="BY104" i="7" s="1"/>
  <c r="BY105" i="7" s="1"/>
  <c r="BY106" i="7" s="1"/>
  <c r="BY107" i="7" s="1"/>
  <c r="BY108" i="7" s="1"/>
  <c r="BY109" i="7" s="1"/>
  <c r="BY110" i="7" s="1"/>
  <c r="BY111" i="7" s="1"/>
  <c r="BY112" i="7" s="1"/>
  <c r="BY113" i="7" s="1"/>
  <c r="BY114" i="7" s="1"/>
  <c r="BY115" i="7" s="1"/>
  <c r="BY116" i="7" s="1"/>
  <c r="AO84" i="7"/>
  <c r="Q83" i="7"/>
  <c r="BE95" i="7"/>
  <c r="AA36" i="67" l="1"/>
  <c r="AA37" i="67" s="1"/>
  <c r="CH99" i="7"/>
  <c r="CH100" i="7" s="1"/>
  <c r="CH101" i="7" s="1"/>
  <c r="CH102" i="7" s="1"/>
  <c r="CH103" i="7" s="1"/>
  <c r="CH104" i="7" s="1"/>
  <c r="CH105" i="7" s="1"/>
  <c r="CH106" i="7" s="1"/>
  <c r="CH107" i="7" s="1"/>
  <c r="CH108" i="7" s="1"/>
  <c r="AB88" i="67"/>
  <c r="AB89" i="67" s="1"/>
  <c r="O34" i="67"/>
  <c r="V81" i="68"/>
  <c r="AA78" i="67"/>
  <c r="AA79" i="67" s="1"/>
  <c r="AA80" i="67" s="1"/>
  <c r="Z37" i="67"/>
  <c r="Z78" i="67" s="1"/>
  <c r="Z79" i="67" s="1"/>
  <c r="CA116" i="7"/>
  <c r="BA81" i="67"/>
  <c r="Z82" i="7"/>
  <c r="X81" i="68"/>
  <c r="R86" i="68"/>
  <c r="Y80" i="67"/>
  <c r="Y81" i="67" s="1"/>
  <c r="AL89" i="68"/>
  <c r="AT84" i="68"/>
  <c r="AN80" i="68"/>
  <c r="AZ83" i="68"/>
  <c r="S83" i="68"/>
  <c r="AH83" i="67"/>
  <c r="AH84" i="67" s="1"/>
  <c r="AH85" i="67" s="1"/>
  <c r="W80" i="68"/>
  <c r="AJ83" i="68"/>
  <c r="BD88" i="68"/>
  <c r="BE89" i="68"/>
  <c r="AO81" i="68"/>
  <c r="AO82" i="68" s="1"/>
  <c r="CL94" i="67"/>
  <c r="CL95" i="67" s="1"/>
  <c r="CL96" i="67" s="1"/>
  <c r="CL97" i="67" s="1"/>
  <c r="CL98" i="67" s="1"/>
  <c r="CL99" i="67" s="1"/>
  <c r="CL100" i="67" s="1"/>
  <c r="CL101" i="67" s="1"/>
  <c r="CL102" i="67" s="1"/>
  <c r="CL103" i="67" s="1"/>
  <c r="CL104" i="67" s="1"/>
  <c r="CL105" i="67" s="1"/>
  <c r="CL106" i="67" s="1"/>
  <c r="CL107" i="67" s="1"/>
  <c r="CL108" i="67" s="1"/>
  <c r="CL109" i="67" s="1"/>
  <c r="CL110" i="67" s="1"/>
  <c r="CL111" i="67" s="1"/>
  <c r="CL112" i="67" s="1"/>
  <c r="CL113" i="67" s="1"/>
  <c r="CL114" i="67" s="1"/>
  <c r="CL115" i="67" s="1"/>
  <c r="CL116" i="67" s="1"/>
  <c r="AI83" i="68"/>
  <c r="AM82" i="68"/>
  <c r="AQ80" i="68"/>
  <c r="AP82" i="68"/>
  <c r="AB78" i="68"/>
  <c r="AW80" i="68"/>
  <c r="AW81" i="68" s="1"/>
  <c r="AS83" i="68"/>
  <c r="AS84" i="68" s="1"/>
  <c r="T78" i="7"/>
  <c r="BC78" i="68"/>
  <c r="AJ84" i="68"/>
  <c r="V82" i="68"/>
  <c r="O34" i="68"/>
  <c r="P35" i="68"/>
  <c r="AK84" i="68"/>
  <c r="AF79" i="68"/>
  <c r="AD82" i="68"/>
  <c r="AD83" i="68" s="1"/>
  <c r="AX83" i="68"/>
  <c r="Z79" i="68"/>
  <c r="AE80" i="68"/>
  <c r="AY83" i="68"/>
  <c r="AP83" i="68"/>
  <c r="BA80" i="68"/>
  <c r="AI84" i="68"/>
  <c r="AI85" i="68" s="1"/>
  <c r="AI86" i="68" s="1"/>
  <c r="Y81" i="68"/>
  <c r="AG81" i="68"/>
  <c r="BB86" i="68"/>
  <c r="BB87" i="68" s="1"/>
  <c r="AR79" i="68"/>
  <c r="Q84" i="68"/>
  <c r="Q85" i="68" s="1"/>
  <c r="Q86" i="68" s="1"/>
  <c r="AC80" i="68"/>
  <c r="AU82" i="68"/>
  <c r="AT85" i="68"/>
  <c r="AZ84" i="68"/>
  <c r="AZ85" i="68" s="1"/>
  <c r="AA81" i="68"/>
  <c r="AM34" i="7"/>
  <c r="O34" i="7" s="1"/>
  <c r="T84" i="68"/>
  <c r="AH81" i="68"/>
  <c r="AV83" i="68"/>
  <c r="AH93" i="7"/>
  <c r="U81" i="68"/>
  <c r="W80" i="67"/>
  <c r="AE83" i="67"/>
  <c r="AY85" i="67"/>
  <c r="AX84" i="67"/>
  <c r="AX85" i="67" s="1"/>
  <c r="T79" i="67"/>
  <c r="T80" i="67" s="1"/>
  <c r="T81" i="67" s="1"/>
  <c r="BA82" i="67"/>
  <c r="AJ81" i="67"/>
  <c r="AJ82" i="67" s="1"/>
  <c r="AN79" i="67"/>
  <c r="AN80" i="67" s="1"/>
  <c r="AN81" i="67" s="1"/>
  <c r="O36" i="67"/>
  <c r="P37" i="67"/>
  <c r="AT85" i="67"/>
  <c r="AG82" i="67"/>
  <c r="AO80" i="67"/>
  <c r="AZ81" i="67"/>
  <c r="AZ82" i="67" s="1"/>
  <c r="O35" i="67"/>
  <c r="AW83" i="67"/>
  <c r="CB102" i="7"/>
  <c r="CB103" i="7" s="1"/>
  <c r="CB104" i="7" s="1"/>
  <c r="CB105" i="7" s="1"/>
  <c r="CB106" i="7" s="1"/>
  <c r="CB107" i="7" s="1"/>
  <c r="CB108" i="7" s="1"/>
  <c r="CB109" i="7" s="1"/>
  <c r="CB110" i="7" s="1"/>
  <c r="CB111" i="7" s="1"/>
  <c r="CB112" i="7" s="1"/>
  <c r="CB113" i="7" s="1"/>
  <c r="CB114" i="7" s="1"/>
  <c r="CB115" i="7" s="1"/>
  <c r="CB116" i="7" s="1"/>
  <c r="AS80" i="67"/>
  <c r="AS81" i="67" s="1"/>
  <c r="S80" i="67"/>
  <c r="AI80" i="67"/>
  <c r="AB90" i="67"/>
  <c r="BK107" i="7"/>
  <c r="BK108" i="7" s="1"/>
  <c r="BK109" i="7" s="1"/>
  <c r="BK110" i="7" s="1"/>
  <c r="BK111" i="7" s="1"/>
  <c r="BK112" i="7" s="1"/>
  <c r="BK113" i="7" s="1"/>
  <c r="BK114" i="7" s="1"/>
  <c r="BK115" i="7" s="1"/>
  <c r="BK116" i="7" s="1"/>
  <c r="AP78" i="67"/>
  <c r="AV81" i="67"/>
  <c r="X81" i="67"/>
  <c r="X82" i="67" s="1"/>
  <c r="AF79" i="67"/>
  <c r="AD82" i="67"/>
  <c r="BB81" i="67"/>
  <c r="BB82" i="67" s="1"/>
  <c r="AC81" i="67"/>
  <c r="AE84" i="67"/>
  <c r="AE85" i="67" s="1"/>
  <c r="AE86" i="67" s="1"/>
  <c r="BC79" i="67"/>
  <c r="BD89" i="67"/>
  <c r="BE90" i="67"/>
  <c r="AM91" i="67"/>
  <c r="AM92" i="67" s="1"/>
  <c r="AM93" i="67" s="1"/>
  <c r="AM94" i="67" s="1"/>
  <c r="AM95" i="67" s="1"/>
  <c r="AM96" i="67" s="1"/>
  <c r="AM97" i="67" s="1"/>
  <c r="AM98" i="67" s="1"/>
  <c r="AM99" i="67" s="1"/>
  <c r="AM100" i="67" s="1"/>
  <c r="AM101" i="67" s="1"/>
  <c r="AM102" i="67" s="1"/>
  <c r="AM103" i="67" s="1"/>
  <c r="AM104" i="67" s="1"/>
  <c r="AM105" i="67" s="1"/>
  <c r="AM106" i="67" s="1"/>
  <c r="AM107" i="67" s="1"/>
  <c r="AM108" i="67" s="1"/>
  <c r="AM109" i="67" s="1"/>
  <c r="AM110" i="67" s="1"/>
  <c r="AM111" i="67" s="1"/>
  <c r="AM112" i="67" s="1"/>
  <c r="AM113" i="67" s="1"/>
  <c r="AM114" i="67" s="1"/>
  <c r="AM115" i="67" s="1"/>
  <c r="AC80" i="67"/>
  <c r="AT86" i="67"/>
  <c r="U80" i="67"/>
  <c r="AQ79" i="67"/>
  <c r="BL102" i="7"/>
  <c r="BL103" i="7" s="1"/>
  <c r="BL104" i="7" s="1"/>
  <c r="BL105" i="7" s="1"/>
  <c r="BL106" i="7" s="1"/>
  <c r="BL107" i="7" s="1"/>
  <c r="BL108" i="7" s="1"/>
  <c r="BL109" i="7" s="1"/>
  <c r="BL110" i="7" s="1"/>
  <c r="BL111" i="7" s="1"/>
  <c r="BL112" i="7" s="1"/>
  <c r="BL113" i="7" s="1"/>
  <c r="BL114" i="7" s="1"/>
  <c r="BL115" i="7" s="1"/>
  <c r="BL116" i="7" s="1"/>
  <c r="V81" i="67"/>
  <c r="V82" i="67" s="1"/>
  <c r="AL83" i="67"/>
  <c r="AL84" i="67" s="1"/>
  <c r="AK79" i="67"/>
  <c r="AR83" i="67"/>
  <c r="AU80" i="67"/>
  <c r="Q79" i="67"/>
  <c r="BI94" i="7"/>
  <c r="BI95" i="7" s="1"/>
  <c r="AD81" i="7"/>
  <c r="AD82" i="7" s="1"/>
  <c r="AD83" i="7" s="1"/>
  <c r="AD84" i="7" s="1"/>
  <c r="AD85" i="7" s="1"/>
  <c r="AD86" i="7" s="1"/>
  <c r="AD87" i="7" s="1"/>
  <c r="CH109" i="7"/>
  <c r="CH110" i="7" s="1"/>
  <c r="CH111" i="7" s="1"/>
  <c r="CH112" i="7" s="1"/>
  <c r="CH113" i="7" s="1"/>
  <c r="CH114" i="7" s="1"/>
  <c r="CH115" i="7" s="1"/>
  <c r="CH116" i="7" s="1"/>
  <c r="V37" i="7"/>
  <c r="V78" i="7" s="1"/>
  <c r="CI95" i="7"/>
  <c r="CI96" i="7" s="1"/>
  <c r="CI97" i="7" s="1"/>
  <c r="CI98" i="7" s="1"/>
  <c r="CI99" i="7" s="1"/>
  <c r="CI100" i="7" s="1"/>
  <c r="CI101" i="7" s="1"/>
  <c r="CI102" i="7" s="1"/>
  <c r="CI103" i="7" s="1"/>
  <c r="CI104" i="7" s="1"/>
  <c r="CI105" i="7" s="1"/>
  <c r="CI106" i="7" s="1"/>
  <c r="CI107" i="7" s="1"/>
  <c r="CI108" i="7" s="1"/>
  <c r="CI109" i="7" s="1"/>
  <c r="CI110" i="7" s="1"/>
  <c r="CI111" i="7" s="1"/>
  <c r="CI112" i="7" s="1"/>
  <c r="CI113" i="7" s="1"/>
  <c r="CI114" i="7" s="1"/>
  <c r="CI115" i="7" s="1"/>
  <c r="CI116" i="7" s="1"/>
  <c r="BV94" i="7"/>
  <c r="BV95" i="7" s="1"/>
  <c r="BH92" i="7"/>
  <c r="BH93" i="7" s="1"/>
  <c r="CJ94" i="7"/>
  <c r="CJ95" i="7" s="1"/>
  <c r="CJ96" i="7" s="1"/>
  <c r="CJ97" i="7" s="1"/>
  <c r="CJ98" i="7" s="1"/>
  <c r="CJ99" i="7" s="1"/>
  <c r="CJ100" i="7" s="1"/>
  <c r="CJ101" i="7" s="1"/>
  <c r="CJ102" i="7" s="1"/>
  <c r="CJ103" i="7" s="1"/>
  <c r="CJ104" i="7" s="1"/>
  <c r="CJ105" i="7" s="1"/>
  <c r="CJ106" i="7" s="1"/>
  <c r="CJ107" i="7" s="1"/>
  <c r="CJ108" i="7" s="1"/>
  <c r="CJ109" i="7" s="1"/>
  <c r="CJ110" i="7" s="1"/>
  <c r="CJ111" i="7" s="1"/>
  <c r="CJ112" i="7" s="1"/>
  <c r="CJ113" i="7" s="1"/>
  <c r="CJ114" i="7" s="1"/>
  <c r="CJ115" i="7" s="1"/>
  <c r="CJ116" i="7" s="1"/>
  <c r="BT94" i="7"/>
  <c r="AQ82" i="7"/>
  <c r="AQ83" i="7" s="1"/>
  <c r="AQ84" i="7" s="1"/>
  <c r="AQ85" i="7" s="1"/>
  <c r="AQ86" i="7" s="1"/>
  <c r="AQ87" i="7" s="1"/>
  <c r="AQ88" i="7" s="1"/>
  <c r="AQ89" i="7" s="1"/>
  <c r="AQ90" i="7" s="1"/>
  <c r="AQ91" i="7" s="1"/>
  <c r="AQ92" i="7" s="1"/>
  <c r="BC81" i="7"/>
  <c r="BC82" i="7" s="1"/>
  <c r="BZ92" i="7"/>
  <c r="AT83" i="7"/>
  <c r="AT84" i="7" s="1"/>
  <c r="AT85" i="7" s="1"/>
  <c r="U37" i="7"/>
  <c r="AS78" i="7"/>
  <c r="AS79" i="7" s="1"/>
  <c r="W104" i="7"/>
  <c r="W105" i="7" s="1"/>
  <c r="W106" i="7" s="1"/>
  <c r="W107" i="7" s="1"/>
  <c r="CE92" i="7"/>
  <c r="CE93" i="7" s="1"/>
  <c r="CE94" i="7" s="1"/>
  <c r="AL37" i="7"/>
  <c r="R36" i="7"/>
  <c r="R37" i="7" s="1"/>
  <c r="S88" i="7"/>
  <c r="S89" i="7" s="1"/>
  <c r="S90" i="7" s="1"/>
  <c r="S91" i="7" s="1"/>
  <c r="AJ78" i="7"/>
  <c r="AJ79" i="7" s="1"/>
  <c r="AJ80" i="7" s="1"/>
  <c r="AF81" i="7"/>
  <c r="BB78" i="7"/>
  <c r="AY88" i="7"/>
  <c r="AY89" i="7" s="1"/>
  <c r="AY90" i="7" s="1"/>
  <c r="AY91" i="7" s="1"/>
  <c r="AY92" i="7" s="1"/>
  <c r="AY93" i="7" s="1"/>
  <c r="AY94" i="7" s="1"/>
  <c r="AY95" i="7" s="1"/>
  <c r="AY96" i="7" s="1"/>
  <c r="AY97" i="7" s="1"/>
  <c r="AY98" i="7" s="1"/>
  <c r="AY99" i="7" s="1"/>
  <c r="AY100" i="7" s="1"/>
  <c r="AY101" i="7" s="1"/>
  <c r="AY102" i="7" s="1"/>
  <c r="AY103" i="7" s="1"/>
  <c r="AY104" i="7" s="1"/>
  <c r="AY105" i="7" s="1"/>
  <c r="AY106" i="7" s="1"/>
  <c r="AY107" i="7" s="1"/>
  <c r="AY108" i="7" s="1"/>
  <c r="AY109" i="7" s="1"/>
  <c r="AY110" i="7" s="1"/>
  <c r="AY111" i="7" s="1"/>
  <c r="AY112" i="7" s="1"/>
  <c r="AY113" i="7" s="1"/>
  <c r="AY114" i="7" s="1"/>
  <c r="AY115" i="7" s="1"/>
  <c r="AY116" i="7" s="1"/>
  <c r="BR90" i="7"/>
  <c r="CO91" i="7"/>
  <c r="BS88" i="7"/>
  <c r="BD88" i="7" s="1"/>
  <c r="BO90" i="7"/>
  <c r="BJ92" i="7"/>
  <c r="BA82" i="7"/>
  <c r="BA83" i="7" s="1"/>
  <c r="BA84" i="7" s="1"/>
  <c r="BA85" i="7" s="1"/>
  <c r="AA81" i="7"/>
  <c r="AA82" i="7" s="1"/>
  <c r="AG78" i="7"/>
  <c r="AG79" i="7" s="1"/>
  <c r="AG80" i="7" s="1"/>
  <c r="AP83" i="7"/>
  <c r="AW81" i="7"/>
  <c r="AW82" i="7" s="1"/>
  <c r="AW83" i="7" s="1"/>
  <c r="AW84" i="7" s="1"/>
  <c r="AW85" i="7" s="1"/>
  <c r="AW86" i="7" s="1"/>
  <c r="AW87" i="7" s="1"/>
  <c r="AW88" i="7" s="1"/>
  <c r="AW89" i="7" s="1"/>
  <c r="AW90" i="7" s="1"/>
  <c r="AW91" i="7" s="1"/>
  <c r="AW92" i="7" s="1"/>
  <c r="AW93" i="7" s="1"/>
  <c r="T79" i="7"/>
  <c r="T80" i="7" s="1"/>
  <c r="BG93" i="7"/>
  <c r="AO85" i="7"/>
  <c r="Q84" i="7"/>
  <c r="X36" i="7"/>
  <c r="Y102" i="7"/>
  <c r="Y103" i="7" s="1"/>
  <c r="Y104" i="7" s="1"/>
  <c r="Y105" i="7" s="1"/>
  <c r="Y106" i="7" s="1"/>
  <c r="Y107" i="7" s="1"/>
  <c r="Y108" i="7" s="1"/>
  <c r="Y109" i="7" s="1"/>
  <c r="Y110" i="7" s="1"/>
  <c r="Y111" i="7" s="1"/>
  <c r="Y112" i="7" s="1"/>
  <c r="Y113" i="7" s="1"/>
  <c r="Y114" i="7" s="1"/>
  <c r="Y115" i="7" s="1"/>
  <c r="Y116" i="7" s="1"/>
  <c r="AB80" i="7"/>
  <c r="AE80" i="7"/>
  <c r="AV79" i="7"/>
  <c r="AI79" i="7"/>
  <c r="AI80" i="7" s="1"/>
  <c r="AZ82" i="7"/>
  <c r="AN82" i="7"/>
  <c r="AX81" i="7"/>
  <c r="CM89" i="7"/>
  <c r="Z83" i="7"/>
  <c r="Z84" i="7" s="1"/>
  <c r="P82" i="7"/>
  <c r="AU84" i="7"/>
  <c r="AC101" i="7"/>
  <c r="AC102" i="7" s="1"/>
  <c r="AC103" i="7" s="1"/>
  <c r="AC104" i="7" s="1"/>
  <c r="AC105" i="7" s="1"/>
  <c r="AC106" i="7" s="1"/>
  <c r="AC107" i="7" s="1"/>
  <c r="AC108" i="7" s="1"/>
  <c r="AC109" i="7" s="1"/>
  <c r="AC110" i="7" s="1"/>
  <c r="AC111" i="7" s="1"/>
  <c r="AC112" i="7" s="1"/>
  <c r="AC113" i="7" s="1"/>
  <c r="AC114" i="7" s="1"/>
  <c r="AC115" i="7" s="1"/>
  <c r="BE96" i="7"/>
  <c r="R87" i="68" l="1"/>
  <c r="R88" i="68" s="1"/>
  <c r="R89" i="68" s="1"/>
  <c r="X82" i="68"/>
  <c r="X83" i="68" s="1"/>
  <c r="X84" i="68" s="1"/>
  <c r="X85" i="68" s="1"/>
  <c r="AS85" i="68"/>
  <c r="Y82" i="67"/>
  <c r="AO83" i="68"/>
  <c r="AO84" i="68" s="1"/>
  <c r="Z80" i="67"/>
  <c r="Z81" i="67" s="1"/>
  <c r="Z82" i="67" s="1"/>
  <c r="Z83" i="67" s="1"/>
  <c r="AA82" i="68"/>
  <c r="AP84" i="68"/>
  <c r="AP85" i="68" s="1"/>
  <c r="S84" i="68"/>
  <c r="AH82" i="68"/>
  <c r="BA81" i="68"/>
  <c r="BA82" i="68" s="1"/>
  <c r="Y82" i="68"/>
  <c r="Y83" i="68" s="1"/>
  <c r="AE81" i="68"/>
  <c r="BD89" i="68"/>
  <c r="BE90" i="68"/>
  <c r="AU83" i="68"/>
  <c r="AH94" i="7"/>
  <c r="AW82" i="68"/>
  <c r="AW83" i="68" s="1"/>
  <c r="Q87" i="68"/>
  <c r="O35" i="68"/>
  <c r="P36" i="68"/>
  <c r="BB88" i="68"/>
  <c r="BB89" i="68" s="1"/>
  <c r="AN81" i="68"/>
  <c r="AF80" i="68"/>
  <c r="AF81" i="68" s="1"/>
  <c r="AM83" i="68"/>
  <c r="AM84" i="68" s="1"/>
  <c r="AM85" i="68" s="1"/>
  <c r="AI87" i="68"/>
  <c r="AT86" i="68"/>
  <c r="AC81" i="68"/>
  <c r="V83" i="68"/>
  <c r="BC79" i="68"/>
  <c r="Z80" i="68"/>
  <c r="Z81" i="68" s="1"/>
  <c r="U82" i="68"/>
  <c r="U83" i="68" s="1"/>
  <c r="AV84" i="68"/>
  <c r="AB79" i="68"/>
  <c r="AM35" i="7"/>
  <c r="AY84" i="68"/>
  <c r="W81" i="68"/>
  <c r="W82" i="68" s="1"/>
  <c r="AL90" i="68"/>
  <c r="AL91" i="68" s="1"/>
  <c r="AL92" i="68" s="1"/>
  <c r="AL93" i="68" s="1"/>
  <c r="AL94" i="68" s="1"/>
  <c r="AL95" i="68" s="1"/>
  <c r="AL96" i="68" s="1"/>
  <c r="AL97" i="68" s="1"/>
  <c r="AL98" i="68" s="1"/>
  <c r="AL99" i="68" s="1"/>
  <c r="AL100" i="68" s="1"/>
  <c r="AL101" i="68" s="1"/>
  <c r="AL102" i="68" s="1"/>
  <c r="W108" i="7"/>
  <c r="W109" i="7" s="1"/>
  <c r="W110" i="7" s="1"/>
  <c r="W111" i="7" s="1"/>
  <c r="W112" i="7" s="1"/>
  <c r="W113" i="7" s="1"/>
  <c r="W114" i="7" s="1"/>
  <c r="W115" i="7" s="1"/>
  <c r="T85" i="68"/>
  <c r="AX84" i="68"/>
  <c r="AG82" i="68"/>
  <c r="AZ86" i="68"/>
  <c r="AD84" i="68"/>
  <c r="AR80" i="68"/>
  <c r="AK85" i="68"/>
  <c r="AJ85" i="68"/>
  <c r="AQ81" i="68"/>
  <c r="AH86" i="67"/>
  <c r="AH87" i="67" s="1"/>
  <c r="AH88" i="67" s="1"/>
  <c r="AK80" i="67"/>
  <c r="AK81" i="67" s="1"/>
  <c r="AC82" i="67"/>
  <c r="AC83" i="67" s="1"/>
  <c r="AC84" i="67" s="1"/>
  <c r="BD90" i="67"/>
  <c r="BE91" i="67"/>
  <c r="AV82" i="67"/>
  <c r="AV83" i="67" s="1"/>
  <c r="AV84" i="67" s="1"/>
  <c r="AT87" i="67"/>
  <c r="AN82" i="67"/>
  <c r="AS82" i="67"/>
  <c r="AS83" i="67" s="1"/>
  <c r="AY86" i="67"/>
  <c r="X83" i="67"/>
  <c r="AU81" i="67"/>
  <c r="U81" i="67"/>
  <c r="AP79" i="67"/>
  <c r="AP80" i="67" s="1"/>
  <c r="AP81" i="67" s="1"/>
  <c r="AI81" i="67"/>
  <c r="BC80" i="67"/>
  <c r="AO81" i="67"/>
  <c r="AM116" i="67"/>
  <c r="AJ83" i="67"/>
  <c r="AJ84" i="67" s="1"/>
  <c r="T82" i="67"/>
  <c r="T83" i="67" s="1"/>
  <c r="T84" i="67" s="1"/>
  <c r="T85" i="67" s="1"/>
  <c r="T86" i="67" s="1"/>
  <c r="Y83" i="67"/>
  <c r="AR84" i="67"/>
  <c r="AB91" i="67"/>
  <c r="BA83" i="67"/>
  <c r="AW84" i="67"/>
  <c r="AF80" i="67"/>
  <c r="AF81" i="67" s="1"/>
  <c r="Q80" i="67"/>
  <c r="Q81" i="67" s="1"/>
  <c r="AL85" i="67"/>
  <c r="S81" i="67"/>
  <c r="O37" i="67"/>
  <c r="P78" i="67"/>
  <c r="O78" i="67" s="1"/>
  <c r="BB83" i="67"/>
  <c r="BB84" i="67" s="1"/>
  <c r="BB85" i="67" s="1"/>
  <c r="BB86" i="67" s="1"/>
  <c r="BB87" i="67" s="1"/>
  <c r="AZ83" i="67"/>
  <c r="AX86" i="67"/>
  <c r="V83" i="67"/>
  <c r="V84" i="67" s="1"/>
  <c r="AD83" i="67"/>
  <c r="AG83" i="67"/>
  <c r="AE87" i="67"/>
  <c r="W81" i="67"/>
  <c r="AQ80" i="67"/>
  <c r="AQ81" i="67" s="1"/>
  <c r="AA81" i="67"/>
  <c r="BI96" i="7"/>
  <c r="BI97" i="7" s="1"/>
  <c r="BI98" i="7" s="1"/>
  <c r="BI99" i="7" s="1"/>
  <c r="BI100" i="7" s="1"/>
  <c r="BI101" i="7" s="1"/>
  <c r="BV96" i="7"/>
  <c r="BV97" i="7" s="1"/>
  <c r="BH94" i="7"/>
  <c r="BH95" i="7" s="1"/>
  <c r="BH96" i="7" s="1"/>
  <c r="BH97" i="7" s="1"/>
  <c r="S92" i="7"/>
  <c r="S93" i="7" s="1"/>
  <c r="S94" i="7" s="1"/>
  <c r="S95" i="7" s="1"/>
  <c r="S96" i="7" s="1"/>
  <c r="S97" i="7" s="1"/>
  <c r="S98" i="7" s="1"/>
  <c r="S99" i="7" s="1"/>
  <c r="S100" i="7" s="1"/>
  <c r="S101" i="7" s="1"/>
  <c r="S102" i="7" s="1"/>
  <c r="S103" i="7" s="1"/>
  <c r="S104" i="7" s="1"/>
  <c r="AQ93" i="7"/>
  <c r="AQ94" i="7" s="1"/>
  <c r="AQ95" i="7" s="1"/>
  <c r="AQ96" i="7" s="1"/>
  <c r="AQ97" i="7" s="1"/>
  <c r="AQ98" i="7" s="1"/>
  <c r="AQ99" i="7" s="1"/>
  <c r="AQ100" i="7" s="1"/>
  <c r="AQ101" i="7" s="1"/>
  <c r="AQ102" i="7" s="1"/>
  <c r="AQ103" i="7" s="1"/>
  <c r="AQ104" i="7" s="1"/>
  <c r="AQ105" i="7" s="1"/>
  <c r="AQ106" i="7" s="1"/>
  <c r="AQ107" i="7" s="1"/>
  <c r="AQ108" i="7" s="1"/>
  <c r="AQ109" i="7" s="1"/>
  <c r="AQ110" i="7" s="1"/>
  <c r="AQ111" i="7" s="1"/>
  <c r="AQ112" i="7" s="1"/>
  <c r="AQ113" i="7" s="1"/>
  <c r="AQ114" i="7" s="1"/>
  <c r="AQ115" i="7" s="1"/>
  <c r="AQ116" i="7" s="1"/>
  <c r="AG81" i="7"/>
  <c r="AG82" i="7" s="1"/>
  <c r="BT95" i="7"/>
  <c r="BT96" i="7" s="1"/>
  <c r="BT97" i="7" s="1"/>
  <c r="BT98" i="7" s="1"/>
  <c r="BT99" i="7" s="1"/>
  <c r="BT100" i="7" s="1"/>
  <c r="BT101" i="7" s="1"/>
  <c r="BT102" i="7" s="1"/>
  <c r="BT103" i="7" s="1"/>
  <c r="BT104" i="7" s="1"/>
  <c r="V79" i="7"/>
  <c r="CE95" i="7"/>
  <c r="CE96" i="7" s="1"/>
  <c r="BZ93" i="7"/>
  <c r="BZ94" i="7" s="1"/>
  <c r="BZ95" i="7" s="1"/>
  <c r="BZ96" i="7" s="1"/>
  <c r="BC83" i="7"/>
  <c r="BC84" i="7" s="1"/>
  <c r="BC85" i="7" s="1"/>
  <c r="BC86" i="7" s="1"/>
  <c r="BC87" i="7" s="1"/>
  <c r="BC88" i="7" s="1"/>
  <c r="BC89" i="7" s="1"/>
  <c r="BC90" i="7" s="1"/>
  <c r="BC91" i="7" s="1"/>
  <c r="BC92" i="7" s="1"/>
  <c r="BC93" i="7" s="1"/>
  <c r="BC94" i="7" s="1"/>
  <c r="BC95" i="7" s="1"/>
  <c r="BC96" i="7" s="1"/>
  <c r="BC97" i="7" s="1"/>
  <c r="BC98" i="7" s="1"/>
  <c r="BC99" i="7" s="1"/>
  <c r="BC100" i="7" s="1"/>
  <c r="BC101" i="7" s="1"/>
  <c r="BC102" i="7" s="1"/>
  <c r="BC103" i="7" s="1"/>
  <c r="BC104" i="7" s="1"/>
  <c r="BC105" i="7" s="1"/>
  <c r="BC106" i="7" s="1"/>
  <c r="BC107" i="7" s="1"/>
  <c r="BC108" i="7" s="1"/>
  <c r="BC109" i="7" s="1"/>
  <c r="BC110" i="7" s="1"/>
  <c r="BC111" i="7" s="1"/>
  <c r="BC112" i="7" s="1"/>
  <c r="BC113" i="7" s="1"/>
  <c r="BC114" i="7" s="1"/>
  <c r="BC115" i="7" s="1"/>
  <c r="BC116" i="7" s="1"/>
  <c r="AD88" i="7"/>
  <c r="BA86" i="7"/>
  <c r="BA87" i="7" s="1"/>
  <c r="BA88" i="7" s="1"/>
  <c r="AT86" i="7"/>
  <c r="AT87" i="7" s="1"/>
  <c r="R78" i="7"/>
  <c r="AP84" i="7"/>
  <c r="AL78" i="7"/>
  <c r="AL79" i="7" s="1"/>
  <c r="BJ93" i="7"/>
  <c r="BR91" i="7"/>
  <c r="CO92" i="7"/>
  <c r="AF82" i="7"/>
  <c r="AF83" i="7" s="1"/>
  <c r="AF84" i="7" s="1"/>
  <c r="AF85" i="7" s="1"/>
  <c r="AF86" i="7" s="1"/>
  <c r="AF87" i="7" s="1"/>
  <c r="AF88" i="7" s="1"/>
  <c r="AF89" i="7" s="1"/>
  <c r="AF90" i="7" s="1"/>
  <c r="AF91" i="7" s="1"/>
  <c r="AF92" i="7" s="1"/>
  <c r="AF93" i="7" s="1"/>
  <c r="AF94" i="7" s="1"/>
  <c r="AF95" i="7" s="1"/>
  <c r="AF96" i="7" s="1"/>
  <c r="AF97" i="7" s="1"/>
  <c r="AF98" i="7" s="1"/>
  <c r="AF99" i="7" s="1"/>
  <c r="AF100" i="7" s="1"/>
  <c r="AF101" i="7" s="1"/>
  <c r="AF102" i="7" s="1"/>
  <c r="AF103" i="7" s="1"/>
  <c r="AF104" i="7" s="1"/>
  <c r="AF105" i="7" s="1"/>
  <c r="AF106" i="7" s="1"/>
  <c r="AF107" i="7" s="1"/>
  <c r="AF108" i="7" s="1"/>
  <c r="AF109" i="7" s="1"/>
  <c r="AF110" i="7" s="1"/>
  <c r="AF111" i="7" s="1"/>
  <c r="AF112" i="7" s="1"/>
  <c r="AF113" i="7" s="1"/>
  <c r="AF114" i="7" s="1"/>
  <c r="AF115" i="7" s="1"/>
  <c r="AF116" i="7" s="1"/>
  <c r="BS89" i="7"/>
  <c r="BS90" i="7" s="1"/>
  <c r="BS91" i="7" s="1"/>
  <c r="BS92" i="7" s="1"/>
  <c r="BS93" i="7" s="1"/>
  <c r="BS94" i="7" s="1"/>
  <c r="AA83" i="7"/>
  <c r="AA84" i="7" s="1"/>
  <c r="AA85" i="7" s="1"/>
  <c r="BB79" i="7"/>
  <c r="AJ81" i="7"/>
  <c r="AJ82" i="7" s="1"/>
  <c r="U78" i="7"/>
  <c r="BO91" i="7"/>
  <c r="AU85" i="7"/>
  <c r="AU86" i="7" s="1"/>
  <c r="AE81" i="7"/>
  <c r="X37" i="7"/>
  <c r="AB81" i="7"/>
  <c r="BG94" i="7"/>
  <c r="AV80" i="7"/>
  <c r="P83" i="7"/>
  <c r="AI81" i="7"/>
  <c r="AS80" i="7"/>
  <c r="BE97" i="7"/>
  <c r="Z85" i="7"/>
  <c r="Z86" i="7" s="1"/>
  <c r="Z87" i="7" s="1"/>
  <c r="AC116" i="7"/>
  <c r="AN83" i="7"/>
  <c r="AZ83" i="7"/>
  <c r="AZ84" i="7" s="1"/>
  <c r="T81" i="7"/>
  <c r="AW94" i="7"/>
  <c r="AX82" i="7"/>
  <c r="CM90" i="7"/>
  <c r="Q85" i="7"/>
  <c r="AO86" i="7"/>
  <c r="P79" i="67" l="1"/>
  <c r="Y84" i="68"/>
  <c r="Y85" i="68" s="1"/>
  <c r="Y86" i="68" s="1"/>
  <c r="AH83" i="68"/>
  <c r="AH84" i="68" s="1"/>
  <c r="AH85" i="68" s="1"/>
  <c r="AH86" i="68" s="1"/>
  <c r="AH87" i="68" s="1"/>
  <c r="AH88" i="68" s="1"/>
  <c r="AH89" i="68" s="1"/>
  <c r="AH90" i="68" s="1"/>
  <c r="O79" i="67"/>
  <c r="BB90" i="68"/>
  <c r="BB91" i="68" s="1"/>
  <c r="X86" i="68"/>
  <c r="AS86" i="68"/>
  <c r="AO85" i="68"/>
  <c r="Y87" i="68"/>
  <c r="Y88" i="68" s="1"/>
  <c r="X87" i="68"/>
  <c r="BB92" i="68"/>
  <c r="BB93" i="68" s="1"/>
  <c r="BB94" i="68" s="1"/>
  <c r="BB95" i="68" s="1"/>
  <c r="BB96" i="68" s="1"/>
  <c r="BB97" i="68" s="1"/>
  <c r="BB98" i="68" s="1"/>
  <c r="BB99" i="68" s="1"/>
  <c r="BB100" i="68" s="1"/>
  <c r="BB101" i="68" s="1"/>
  <c r="BB102" i="68" s="1"/>
  <c r="BB103" i="68" s="1"/>
  <c r="BB104" i="68" s="1"/>
  <c r="BB105" i="68" s="1"/>
  <c r="BB106" i="68" s="1"/>
  <c r="BB107" i="68" s="1"/>
  <c r="BB108" i="68" s="1"/>
  <c r="BB109" i="68" s="1"/>
  <c r="BB110" i="68" s="1"/>
  <c r="BB111" i="68" s="1"/>
  <c r="BB112" i="68" s="1"/>
  <c r="BB113" i="68" s="1"/>
  <c r="BB114" i="68" s="1"/>
  <c r="BB115" i="68" s="1"/>
  <c r="BB116" i="68" s="1"/>
  <c r="AF82" i="68"/>
  <c r="AF83" i="68" s="1"/>
  <c r="AQ82" i="68"/>
  <c r="AQ83" i="68" s="1"/>
  <c r="AU84" i="68"/>
  <c r="AP86" i="68"/>
  <c r="AP87" i="68" s="1"/>
  <c r="AP88" i="68" s="1"/>
  <c r="AP89" i="68" s="1"/>
  <c r="AP90" i="68" s="1"/>
  <c r="AK86" i="68"/>
  <c r="AK87" i="68" s="1"/>
  <c r="AM36" i="7"/>
  <c r="O36" i="7" s="1"/>
  <c r="O35" i="7"/>
  <c r="AT87" i="68"/>
  <c r="Z82" i="68"/>
  <c r="Z83" i="68" s="1"/>
  <c r="AO86" i="68"/>
  <c r="AH89" i="67"/>
  <c r="AH90" i="67" s="1"/>
  <c r="AN82" i="68"/>
  <c r="BC80" i="68"/>
  <c r="BC81" i="68" s="1"/>
  <c r="V84" i="68"/>
  <c r="R90" i="68"/>
  <c r="W83" i="68"/>
  <c r="W84" i="68" s="1"/>
  <c r="U84" i="68"/>
  <c r="U85" i="68" s="1"/>
  <c r="W116" i="7"/>
  <c r="AV85" i="67"/>
  <c r="AV86" i="67" s="1"/>
  <c r="AC82" i="68"/>
  <c r="BD90" i="68"/>
  <c r="BE91" i="68"/>
  <c r="AD85" i="68"/>
  <c r="AX85" i="68"/>
  <c r="O36" i="68"/>
  <c r="P37" i="68"/>
  <c r="BA83" i="68"/>
  <c r="AH95" i="7"/>
  <c r="AB80" i="68"/>
  <c r="S85" i="68"/>
  <c r="AY85" i="68"/>
  <c r="AI88" i="68"/>
  <c r="AV85" i="68"/>
  <c r="AV86" i="68" s="1"/>
  <c r="AE82" i="68"/>
  <c r="Q88" i="68"/>
  <c r="Q89" i="68" s="1"/>
  <c r="Q90" i="68" s="1"/>
  <c r="Q91" i="68" s="1"/>
  <c r="Q92" i="68" s="1"/>
  <c r="Q93" i="68" s="1"/>
  <c r="Q94" i="68" s="1"/>
  <c r="Q95" i="68" s="1"/>
  <c r="Q96" i="68" s="1"/>
  <c r="Q97" i="68" s="1"/>
  <c r="Q98" i="68" s="1"/>
  <c r="Q99" i="68" s="1"/>
  <c r="Q100" i="68" s="1"/>
  <c r="Q101" i="68" s="1"/>
  <c r="Q102" i="68" s="1"/>
  <c r="Q103" i="68" s="1"/>
  <c r="Q104" i="68" s="1"/>
  <c r="Q105" i="68" s="1"/>
  <c r="Q106" i="68" s="1"/>
  <c r="Q107" i="68" s="1"/>
  <c r="Q108" i="68" s="1"/>
  <c r="Q109" i="68" s="1"/>
  <c r="Q110" i="68" s="1"/>
  <c r="Q111" i="68" s="1"/>
  <c r="Q112" i="68" s="1"/>
  <c r="Q113" i="68" s="1"/>
  <c r="Q114" i="68" s="1"/>
  <c r="Q115" i="68" s="1"/>
  <c r="Q116" i="68" s="1"/>
  <c r="AM86" i="68"/>
  <c r="AG83" i="68"/>
  <c r="AZ87" i="68"/>
  <c r="S105" i="7"/>
  <c r="S106" i="7" s="1"/>
  <c r="AM37" i="7"/>
  <c r="AM78" i="7" s="1"/>
  <c r="AJ86" i="68"/>
  <c r="AL103" i="68"/>
  <c r="AL104" i="68" s="1"/>
  <c r="AL105" i="68" s="1"/>
  <c r="AL106" i="68" s="1"/>
  <c r="AL107" i="68" s="1"/>
  <c r="AL108" i="68" s="1"/>
  <c r="AL109" i="68" s="1"/>
  <c r="AL110" i="68" s="1"/>
  <c r="AL111" i="68" s="1"/>
  <c r="AL112" i="68" s="1"/>
  <c r="AL113" i="68" s="1"/>
  <c r="AL114" i="68" s="1"/>
  <c r="AL115" i="68" s="1"/>
  <c r="AL116" i="68" s="1"/>
  <c r="AR81" i="68"/>
  <c r="AW84" i="68"/>
  <c r="T86" i="68"/>
  <c r="AA83" i="68"/>
  <c r="AZ84" i="67"/>
  <c r="AZ85" i="67" s="1"/>
  <c r="U82" i="67"/>
  <c r="U83" i="67" s="1"/>
  <c r="W82" i="67"/>
  <c r="AC85" i="67"/>
  <c r="AQ82" i="67"/>
  <c r="AQ83" i="67" s="1"/>
  <c r="AY87" i="67"/>
  <c r="AD84" i="67"/>
  <c r="AD85" i="67" s="1"/>
  <c r="AD86" i="67" s="1"/>
  <c r="AX87" i="67"/>
  <c r="AX88" i="67" s="1"/>
  <c r="AX89" i="67" s="1"/>
  <c r="AX90" i="67" s="1"/>
  <c r="AX91" i="67" s="1"/>
  <c r="AX92" i="67" s="1"/>
  <c r="BC81" i="67"/>
  <c r="BC82" i="67" s="1"/>
  <c r="BA84" i="67"/>
  <c r="BA85" i="67" s="1"/>
  <c r="AW85" i="67"/>
  <c r="V85" i="67"/>
  <c r="AN83" i="67"/>
  <c r="AR85" i="67"/>
  <c r="AO82" i="67"/>
  <c r="AO83" i="67" s="1"/>
  <c r="AU82" i="67"/>
  <c r="X84" i="67"/>
  <c r="AE88" i="67"/>
  <c r="AE89" i="67" s="1"/>
  <c r="P80" i="67"/>
  <c r="Q82" i="67"/>
  <c r="AI82" i="67"/>
  <c r="AJ85" i="67"/>
  <c r="AJ86" i="67" s="1"/>
  <c r="Z84" i="67"/>
  <c r="BB88" i="67"/>
  <c r="AF82" i="67"/>
  <c r="AF83" i="67" s="1"/>
  <c r="AB92" i="67"/>
  <c r="Y84" i="67"/>
  <c r="Y85" i="67" s="1"/>
  <c r="AK82" i="67"/>
  <c r="AG84" i="67"/>
  <c r="AG85" i="67" s="1"/>
  <c r="AG86" i="67" s="1"/>
  <c r="AG87" i="67" s="1"/>
  <c r="AL86" i="67"/>
  <c r="T87" i="67"/>
  <c r="S82" i="67"/>
  <c r="S83" i="67" s="1"/>
  <c r="AT88" i="67"/>
  <c r="AP82" i="67"/>
  <c r="BD91" i="67"/>
  <c r="BE92" i="67"/>
  <c r="AA82" i="67"/>
  <c r="BI102" i="7"/>
  <c r="BI103" i="7" s="1"/>
  <c r="BI104" i="7" s="1"/>
  <c r="BI105" i="7" s="1"/>
  <c r="BI106" i="7" s="1"/>
  <c r="BI107" i="7" s="1"/>
  <c r="BI108" i="7" s="1"/>
  <c r="BI109" i="7" s="1"/>
  <c r="BI110" i="7" s="1"/>
  <c r="BI111" i="7" s="1"/>
  <c r="BI112" i="7" s="1"/>
  <c r="BI113" i="7" s="1"/>
  <c r="BI114" i="7" s="1"/>
  <c r="BI115" i="7" s="1"/>
  <c r="BI116" i="7" s="1"/>
  <c r="AS84" i="67"/>
  <c r="AS85" i="67" s="1"/>
  <c r="AT88" i="7"/>
  <c r="AT89" i="7" s="1"/>
  <c r="AT90" i="7" s="1"/>
  <c r="AT91" i="7" s="1"/>
  <c r="AT92" i="7" s="1"/>
  <c r="AT93" i="7" s="1"/>
  <c r="AT94" i="7" s="1"/>
  <c r="AT95" i="7" s="1"/>
  <c r="AT96" i="7" s="1"/>
  <c r="AT97" i="7" s="1"/>
  <c r="AT98" i="7" s="1"/>
  <c r="AT99" i="7" s="1"/>
  <c r="AT100" i="7" s="1"/>
  <c r="AT101" i="7" s="1"/>
  <c r="AT102" i="7" s="1"/>
  <c r="AT103" i="7" s="1"/>
  <c r="AT104" i="7" s="1"/>
  <c r="AT105" i="7" s="1"/>
  <c r="AT106" i="7" s="1"/>
  <c r="AT107" i="7" s="1"/>
  <c r="AT108" i="7" s="1"/>
  <c r="AT109" i="7" s="1"/>
  <c r="AT110" i="7" s="1"/>
  <c r="AT111" i="7" s="1"/>
  <c r="AT112" i="7" s="1"/>
  <c r="AT113" i="7" s="1"/>
  <c r="AT114" i="7" s="1"/>
  <c r="AT115" i="7" s="1"/>
  <c r="AT116" i="7" s="1"/>
  <c r="AG83" i="7"/>
  <c r="AG84" i="7" s="1"/>
  <c r="AU87" i="7"/>
  <c r="AU88" i="7" s="1"/>
  <c r="BV98" i="7"/>
  <c r="BV99" i="7" s="1"/>
  <c r="BV100" i="7" s="1"/>
  <c r="BH98" i="7"/>
  <c r="BH99" i="7" s="1"/>
  <c r="BH100" i="7" s="1"/>
  <c r="BH101" i="7" s="1"/>
  <c r="BH102" i="7" s="1"/>
  <c r="BH103" i="7" s="1"/>
  <c r="BH104" i="7" s="1"/>
  <c r="BH105" i="7" s="1"/>
  <c r="BH106" i="7" s="1"/>
  <c r="BH107" i="7" s="1"/>
  <c r="BH108" i="7" s="1"/>
  <c r="BH109" i="7" s="1"/>
  <c r="BH110" i="7" s="1"/>
  <c r="BH111" i="7" s="1"/>
  <c r="BH112" i="7" s="1"/>
  <c r="BH113" i="7" s="1"/>
  <c r="BH114" i="7" s="1"/>
  <c r="BH115" i="7" s="1"/>
  <c r="BH116" i="7" s="1"/>
  <c r="AD89" i="7"/>
  <c r="AD90" i="7" s="1"/>
  <c r="AD91" i="7" s="1"/>
  <c r="AD92" i="7" s="1"/>
  <c r="BZ97" i="7"/>
  <c r="BZ98" i="7" s="1"/>
  <c r="BZ99" i="7" s="1"/>
  <c r="BZ100" i="7" s="1"/>
  <c r="BZ101" i="7" s="1"/>
  <c r="BZ102" i="7" s="1"/>
  <c r="BZ103" i="7" s="1"/>
  <c r="BZ104" i="7" s="1"/>
  <c r="BZ105" i="7" s="1"/>
  <c r="BZ106" i="7" s="1"/>
  <c r="BZ107" i="7" s="1"/>
  <c r="BZ108" i="7" s="1"/>
  <c r="BZ109" i="7" s="1"/>
  <c r="BZ110" i="7" s="1"/>
  <c r="BZ111" i="7" s="1"/>
  <c r="BZ112" i="7" s="1"/>
  <c r="BZ113" i="7" s="1"/>
  <c r="BZ114" i="7" s="1"/>
  <c r="BZ115" i="7" s="1"/>
  <c r="BZ116" i="7" s="1"/>
  <c r="BT105" i="7"/>
  <c r="BT106" i="7" s="1"/>
  <c r="BT107" i="7" s="1"/>
  <c r="BT108" i="7" s="1"/>
  <c r="CE97" i="7"/>
  <c r="CE98" i="7" s="1"/>
  <c r="BD89" i="7"/>
  <c r="V80" i="7"/>
  <c r="AL80" i="7"/>
  <c r="BB80" i="7"/>
  <c r="BB81" i="7" s="1"/>
  <c r="BS95" i="7"/>
  <c r="BS96" i="7" s="1"/>
  <c r="BS97" i="7" s="1"/>
  <c r="BS98" i="7" s="1"/>
  <c r="BS99" i="7" s="1"/>
  <c r="BS100" i="7" s="1"/>
  <c r="BS101" i="7" s="1"/>
  <c r="BS102" i="7" s="1"/>
  <c r="BS103" i="7" s="1"/>
  <c r="BS104" i="7" s="1"/>
  <c r="BS105" i="7" s="1"/>
  <c r="BS106" i="7" s="1"/>
  <c r="BS107" i="7" s="1"/>
  <c r="BS108" i="7" s="1"/>
  <c r="BS109" i="7" s="1"/>
  <c r="BS110" i="7" s="1"/>
  <c r="AB82" i="7"/>
  <c r="BJ94" i="7"/>
  <c r="R79" i="7"/>
  <c r="AJ83" i="7"/>
  <c r="AJ84" i="7" s="1"/>
  <c r="BR92" i="7"/>
  <c r="BR93" i="7" s="1"/>
  <c r="BO92" i="7"/>
  <c r="U79" i="7"/>
  <c r="U80" i="7" s="1"/>
  <c r="AP85" i="7"/>
  <c r="CO93" i="7"/>
  <c r="CO94" i="7" s="1"/>
  <c r="CO95" i="7" s="1"/>
  <c r="CO96" i="7" s="1"/>
  <c r="CO97" i="7" s="1"/>
  <c r="CO98" i="7" s="1"/>
  <c r="CO99" i="7" s="1"/>
  <c r="CO100" i="7" s="1"/>
  <c r="AN84" i="7"/>
  <c r="AN85" i="7" s="1"/>
  <c r="AV81" i="7"/>
  <c r="AV82" i="7" s="1"/>
  <c r="AX83" i="7"/>
  <c r="AX84" i="7" s="1"/>
  <c r="T82" i="7"/>
  <c r="T83" i="7" s="1"/>
  <c r="T84" i="7" s="1"/>
  <c r="AE82" i="7"/>
  <c r="AE83" i="7" s="1"/>
  <c r="AS81" i="7"/>
  <c r="AS82" i="7" s="1"/>
  <c r="P84" i="7"/>
  <c r="Q86" i="7"/>
  <c r="Z88" i="7"/>
  <c r="AW95" i="7"/>
  <c r="BE98" i="7"/>
  <c r="BA89" i="7"/>
  <c r="AZ85" i="7"/>
  <c r="CM91" i="7"/>
  <c r="BD90" i="7"/>
  <c r="AI82" i="7"/>
  <c r="BG95" i="7"/>
  <c r="X78" i="7"/>
  <c r="AO87" i="7"/>
  <c r="AA86" i="7"/>
  <c r="BC83" i="67" l="1"/>
  <c r="AZ88" i="68"/>
  <c r="AZ89" i="68" s="1"/>
  <c r="X88" i="68"/>
  <c r="O78" i="7"/>
  <c r="AH91" i="68"/>
  <c r="AS87" i="68"/>
  <c r="AM79" i="7"/>
  <c r="AM80" i="7" s="1"/>
  <c r="AM81" i="7" s="1"/>
  <c r="AM82" i="7" s="1"/>
  <c r="AM83" i="7" s="1"/>
  <c r="AM84" i="7" s="1"/>
  <c r="AM85" i="7" s="1"/>
  <c r="AM86" i="7" s="1"/>
  <c r="AM87" i="7" s="1"/>
  <c r="AM88" i="7" s="1"/>
  <c r="AM89" i="7" s="1"/>
  <c r="AM90" i="7" s="1"/>
  <c r="AM91" i="7" s="1"/>
  <c r="AM92" i="7" s="1"/>
  <c r="AM93" i="7" s="1"/>
  <c r="AM94" i="7" s="1"/>
  <c r="AM95" i="7" s="1"/>
  <c r="AM96" i="7" s="1"/>
  <c r="Y89" i="68"/>
  <c r="Y90" i="68" s="1"/>
  <c r="AF84" i="68"/>
  <c r="AM87" i="68"/>
  <c r="AM88" i="68" s="1"/>
  <c r="AM89" i="68" s="1"/>
  <c r="AM90" i="68" s="1"/>
  <c r="AM91" i="68" s="1"/>
  <c r="AM92" i="68" s="1"/>
  <c r="AM93" i="68" s="1"/>
  <c r="AM94" i="68" s="1"/>
  <c r="AM95" i="68" s="1"/>
  <c r="AM96" i="68" s="1"/>
  <c r="AM97" i="68" s="1"/>
  <c r="AM98" i="68" s="1"/>
  <c r="AM99" i="68" s="1"/>
  <c r="AM100" i="68" s="1"/>
  <c r="AM101" i="68" s="1"/>
  <c r="AM102" i="68" s="1"/>
  <c r="AM103" i="68" s="1"/>
  <c r="AM104" i="68" s="1"/>
  <c r="AM105" i="68" s="1"/>
  <c r="AM106" i="68" s="1"/>
  <c r="AM107" i="68" s="1"/>
  <c r="AM108" i="68" s="1"/>
  <c r="AM109" i="68" s="1"/>
  <c r="AM110" i="68" s="1"/>
  <c r="AM111" i="68" s="1"/>
  <c r="AM112" i="68" s="1"/>
  <c r="AM113" i="68" s="1"/>
  <c r="AM114" i="68" s="1"/>
  <c r="AM115" i="68" s="1"/>
  <c r="AM116" i="68" s="1"/>
  <c r="AR82" i="68"/>
  <c r="AR83" i="68" s="1"/>
  <c r="AR84" i="68" s="1"/>
  <c r="V85" i="68"/>
  <c r="W85" i="68"/>
  <c r="BC82" i="68"/>
  <c r="AQ84" i="68"/>
  <c r="AI89" i="68"/>
  <c r="AI90" i="68" s="1"/>
  <c r="AI91" i="68" s="1"/>
  <c r="AI92" i="68" s="1"/>
  <c r="AI93" i="68" s="1"/>
  <c r="T87" i="68"/>
  <c r="T88" i="68" s="1"/>
  <c r="T89" i="68" s="1"/>
  <c r="T90" i="68" s="1"/>
  <c r="T91" i="68" s="1"/>
  <c r="T92" i="68" s="1"/>
  <c r="T93" i="68" s="1"/>
  <c r="T94" i="68" s="1"/>
  <c r="T95" i="68" s="1"/>
  <c r="T96" i="68" s="1"/>
  <c r="T97" i="68" s="1"/>
  <c r="T98" i="68" s="1"/>
  <c r="T99" i="68" s="1"/>
  <c r="T100" i="68" s="1"/>
  <c r="T101" i="68" s="1"/>
  <c r="T102" i="68" s="1"/>
  <c r="T103" i="68" s="1"/>
  <c r="T104" i="68" s="1"/>
  <c r="T105" i="68" s="1"/>
  <c r="T106" i="68" s="1"/>
  <c r="T107" i="68" s="1"/>
  <c r="T108" i="68" s="1"/>
  <c r="T109" i="68" s="1"/>
  <c r="T110" i="68" s="1"/>
  <c r="T111" i="68" s="1"/>
  <c r="T112" i="68" s="1"/>
  <c r="T113" i="68" s="1"/>
  <c r="T114" i="68" s="1"/>
  <c r="T115" i="68" s="1"/>
  <c r="T116" i="68" s="1"/>
  <c r="BD91" i="68"/>
  <c r="BE92" i="68"/>
  <c r="AN83" i="68"/>
  <c r="AJ87" i="68"/>
  <c r="AJ88" i="68" s="1"/>
  <c r="AJ89" i="68" s="1"/>
  <c r="AJ90" i="68" s="1"/>
  <c r="AJ91" i="68" s="1"/>
  <c r="AJ92" i="68" s="1"/>
  <c r="AJ93" i="68" s="1"/>
  <c r="AJ94" i="68" s="1"/>
  <c r="AJ95" i="68" s="1"/>
  <c r="AJ96" i="68" s="1"/>
  <c r="AJ97" i="68" s="1"/>
  <c r="AJ98" i="68" s="1"/>
  <c r="AJ99" i="68" s="1"/>
  <c r="AJ100" i="68" s="1"/>
  <c r="AJ101" i="68" s="1"/>
  <c r="AJ102" i="68" s="1"/>
  <c r="AJ103" i="68" s="1"/>
  <c r="AJ104" i="68" s="1"/>
  <c r="AJ105" i="68" s="1"/>
  <c r="AJ106" i="68" s="1"/>
  <c r="AJ107" i="68" s="1"/>
  <c r="AJ108" i="68" s="1"/>
  <c r="AJ109" i="68" s="1"/>
  <c r="AJ110" i="68" s="1"/>
  <c r="AJ111" i="68" s="1"/>
  <c r="AJ112" i="68" s="1"/>
  <c r="AJ113" i="68" s="1"/>
  <c r="AJ114" i="68" s="1"/>
  <c r="AJ115" i="68" s="1"/>
  <c r="AJ116" i="68" s="1"/>
  <c r="AA84" i="68"/>
  <c r="AA85" i="68" s="1"/>
  <c r="AA86" i="68" s="1"/>
  <c r="AA87" i="68" s="1"/>
  <c r="AA88" i="68" s="1"/>
  <c r="AA89" i="68" s="1"/>
  <c r="AA90" i="68" s="1"/>
  <c r="AA91" i="68" s="1"/>
  <c r="AA92" i="68" s="1"/>
  <c r="AA93" i="68" s="1"/>
  <c r="AA94" i="68" s="1"/>
  <c r="AA95" i="68" s="1"/>
  <c r="AA96" i="68" s="1"/>
  <c r="AA97" i="68" s="1"/>
  <c r="AA98" i="68" s="1"/>
  <c r="AA99" i="68" s="1"/>
  <c r="AA100" i="68" s="1"/>
  <c r="AA101" i="68" s="1"/>
  <c r="AA102" i="68" s="1"/>
  <c r="AA103" i="68" s="1"/>
  <c r="AA104" i="68" s="1"/>
  <c r="AA105" i="68" s="1"/>
  <c r="AA106" i="68" s="1"/>
  <c r="AA107" i="68" s="1"/>
  <c r="AA108" i="68" s="1"/>
  <c r="AA109" i="68" s="1"/>
  <c r="AA110" i="68" s="1"/>
  <c r="AA111" i="68" s="1"/>
  <c r="AA112" i="68" s="1"/>
  <c r="AA113" i="68" s="1"/>
  <c r="AA114" i="68" s="1"/>
  <c r="AA115" i="68" s="1"/>
  <c r="AA116" i="68" s="1"/>
  <c r="AY86" i="68"/>
  <c r="AU85" i="68"/>
  <c r="AU86" i="68" s="1"/>
  <c r="AU87" i="68" s="1"/>
  <c r="AU88" i="68" s="1"/>
  <c r="AU89" i="68" s="1"/>
  <c r="AU90" i="68" s="1"/>
  <c r="AU91" i="68" s="1"/>
  <c r="AU92" i="68" s="1"/>
  <c r="AU93" i="68" s="1"/>
  <c r="AU94" i="68" s="1"/>
  <c r="AU95" i="68" s="1"/>
  <c r="AU96" i="68" s="1"/>
  <c r="AU97" i="68" s="1"/>
  <c r="AU98" i="68" s="1"/>
  <c r="AU99" i="68" s="1"/>
  <c r="AU100" i="68" s="1"/>
  <c r="AK88" i="68"/>
  <c r="S86" i="68"/>
  <c r="AG84" i="68"/>
  <c r="AX86" i="68"/>
  <c r="R91" i="68"/>
  <c r="R92" i="68" s="1"/>
  <c r="R93" i="68" s="1"/>
  <c r="R94" i="68" s="1"/>
  <c r="R95" i="68" s="1"/>
  <c r="R96" i="68" s="1"/>
  <c r="R97" i="68" s="1"/>
  <c r="R98" i="68" s="1"/>
  <c r="R99" i="68" s="1"/>
  <c r="R100" i="68" s="1"/>
  <c r="R101" i="68" s="1"/>
  <c r="R102" i="68" s="1"/>
  <c r="R103" i="68" s="1"/>
  <c r="R104" i="68" s="1"/>
  <c r="R105" i="68" s="1"/>
  <c r="R106" i="68" s="1"/>
  <c r="R107" i="68" s="1"/>
  <c r="R108" i="68" s="1"/>
  <c r="R109" i="68" s="1"/>
  <c r="R110" i="68" s="1"/>
  <c r="R111" i="68" s="1"/>
  <c r="R112" i="68" s="1"/>
  <c r="R113" i="68" s="1"/>
  <c r="R114" i="68" s="1"/>
  <c r="R115" i="68" s="1"/>
  <c r="R116" i="68" s="1"/>
  <c r="U86" i="68"/>
  <c r="AW85" i="68"/>
  <c r="AT88" i="68"/>
  <c r="AV87" i="68"/>
  <c r="AV88" i="68" s="1"/>
  <c r="AV89" i="68" s="1"/>
  <c r="AV90" i="68" s="1"/>
  <c r="AV91" i="68" s="1"/>
  <c r="AV92" i="68" s="1"/>
  <c r="AV93" i="68" s="1"/>
  <c r="AV94" i="68" s="1"/>
  <c r="AV95" i="68" s="1"/>
  <c r="AV96" i="68" s="1"/>
  <c r="AV97" i="68" s="1"/>
  <c r="AV98" i="68" s="1"/>
  <c r="AV99" i="68" s="1"/>
  <c r="AV100" i="68" s="1"/>
  <c r="AV101" i="68" s="1"/>
  <c r="AV102" i="68" s="1"/>
  <c r="AV103" i="68" s="1"/>
  <c r="AV104" i="68" s="1"/>
  <c r="AV105" i="68" s="1"/>
  <c r="AV106" i="68" s="1"/>
  <c r="AV107" i="68" s="1"/>
  <c r="AV108" i="68" s="1"/>
  <c r="AV109" i="68" s="1"/>
  <c r="AV110" i="68" s="1"/>
  <c r="AV111" i="68" s="1"/>
  <c r="AV112" i="68" s="1"/>
  <c r="AV113" i="68" s="1"/>
  <c r="AV114" i="68" s="1"/>
  <c r="AV115" i="68" s="1"/>
  <c r="AV116" i="68" s="1"/>
  <c r="AH96" i="7"/>
  <c r="AO84" i="67"/>
  <c r="AO85" i="67" s="1"/>
  <c r="AB81" i="68"/>
  <c r="O37" i="68"/>
  <c r="P78" i="68"/>
  <c r="O78" i="68" s="1"/>
  <c r="AD86" i="68"/>
  <c r="BA84" i="68"/>
  <c r="Z84" i="68"/>
  <c r="O37" i="7"/>
  <c r="S107" i="7"/>
  <c r="S108" i="7" s="1"/>
  <c r="S109" i="7" s="1"/>
  <c r="S110" i="7" s="1"/>
  <c r="S111" i="7" s="1"/>
  <c r="S112" i="7" s="1"/>
  <c r="S113" i="7" s="1"/>
  <c r="S114" i="7" s="1"/>
  <c r="S115" i="7" s="1"/>
  <c r="S116" i="7" s="1"/>
  <c r="AC83" i="68"/>
  <c r="AP91" i="68"/>
  <c r="AP92" i="68" s="1"/>
  <c r="AP93" i="68" s="1"/>
  <c r="AP94" i="68" s="1"/>
  <c r="AP95" i="68" s="1"/>
  <c r="AP96" i="68" s="1"/>
  <c r="AP97" i="68" s="1"/>
  <c r="AP98" i="68" s="1"/>
  <c r="AP99" i="68" s="1"/>
  <c r="AP100" i="68" s="1"/>
  <c r="AP101" i="68" s="1"/>
  <c r="AP102" i="68" s="1"/>
  <c r="AP103" i="68" s="1"/>
  <c r="AP104" i="68" s="1"/>
  <c r="AP105" i="68" s="1"/>
  <c r="AP106" i="68" s="1"/>
  <c r="AP107" i="68" s="1"/>
  <c r="AP108" i="68" s="1"/>
  <c r="AP109" i="68" s="1"/>
  <c r="AP110" i="68" s="1"/>
  <c r="AP111" i="68" s="1"/>
  <c r="AP112" i="68" s="1"/>
  <c r="AP113" i="68" s="1"/>
  <c r="AP114" i="68" s="1"/>
  <c r="AP115" i="68" s="1"/>
  <c r="AP116" i="68" s="1"/>
  <c r="AO87" i="68"/>
  <c r="AE83" i="68"/>
  <c r="AG88" i="67"/>
  <c r="AG89" i="67" s="1"/>
  <c r="AG90" i="67" s="1"/>
  <c r="AJ87" i="67"/>
  <c r="AJ88" i="67" s="1"/>
  <c r="V86" i="67"/>
  <c r="AW86" i="67"/>
  <c r="AW87" i="67" s="1"/>
  <c r="AW88" i="67" s="1"/>
  <c r="AW89" i="67" s="1"/>
  <c r="AC86" i="67"/>
  <c r="AZ86" i="67"/>
  <c r="AZ87" i="67" s="1"/>
  <c r="AZ88" i="67" s="1"/>
  <c r="AZ89" i="67" s="1"/>
  <c r="AZ90" i="67" s="1"/>
  <c r="AZ91" i="67" s="1"/>
  <c r="AZ92" i="67" s="1"/>
  <c r="AZ93" i="67" s="1"/>
  <c r="AZ94" i="67" s="1"/>
  <c r="AZ95" i="67" s="1"/>
  <c r="AZ96" i="67" s="1"/>
  <c r="AZ97" i="67" s="1"/>
  <c r="AZ98" i="67" s="1"/>
  <c r="AZ99" i="67" s="1"/>
  <c r="AZ100" i="67" s="1"/>
  <c r="AZ101" i="67" s="1"/>
  <c r="AZ102" i="67" s="1"/>
  <c r="O80" i="67"/>
  <c r="X85" i="67"/>
  <c r="X86" i="67" s="1"/>
  <c r="X87" i="67" s="1"/>
  <c r="X88" i="67" s="1"/>
  <c r="X89" i="67" s="1"/>
  <c r="X90" i="67" s="1"/>
  <c r="X91" i="67" s="1"/>
  <c r="X92" i="67" s="1"/>
  <c r="X93" i="67" s="1"/>
  <c r="AR86" i="67"/>
  <c r="BB89" i="67"/>
  <c r="BB90" i="67" s="1"/>
  <c r="BB91" i="67" s="1"/>
  <c r="BB92" i="67" s="1"/>
  <c r="BB93" i="67" s="1"/>
  <c r="BB94" i="67" s="1"/>
  <c r="BB95" i="67" s="1"/>
  <c r="BB96" i="67" s="1"/>
  <c r="BB97" i="67" s="1"/>
  <c r="BB98" i="67" s="1"/>
  <c r="BB99" i="67" s="1"/>
  <c r="BB100" i="67" s="1"/>
  <c r="BB101" i="67" s="1"/>
  <c r="BB102" i="67" s="1"/>
  <c r="BB103" i="67" s="1"/>
  <c r="BB104" i="67" s="1"/>
  <c r="BB105" i="67" s="1"/>
  <c r="BB106" i="67" s="1"/>
  <c r="BB107" i="67" s="1"/>
  <c r="BB108" i="67" s="1"/>
  <c r="BB109" i="67" s="1"/>
  <c r="BB110" i="67" s="1"/>
  <c r="BB111" i="67" s="1"/>
  <c r="BB112" i="67" s="1"/>
  <c r="BB113" i="67" s="1"/>
  <c r="BB114" i="67" s="1"/>
  <c r="BB115" i="67" s="1"/>
  <c r="BB116" i="67" s="1"/>
  <c r="S84" i="67"/>
  <c r="AE90" i="67"/>
  <c r="AT89" i="67"/>
  <c r="BC84" i="67"/>
  <c r="AX93" i="67"/>
  <c r="AX94" i="67" s="1"/>
  <c r="AX95" i="67" s="1"/>
  <c r="AX96" i="67" s="1"/>
  <c r="AX97" i="67" s="1"/>
  <c r="AX98" i="67" s="1"/>
  <c r="AY88" i="67"/>
  <c r="AY89" i="67" s="1"/>
  <c r="AY90" i="67" s="1"/>
  <c r="AY91" i="67" s="1"/>
  <c r="AY92" i="67" s="1"/>
  <c r="AY93" i="67" s="1"/>
  <c r="AY94" i="67" s="1"/>
  <c r="AY95" i="67" s="1"/>
  <c r="AY96" i="67" s="1"/>
  <c r="AY97" i="67" s="1"/>
  <c r="AY98" i="67" s="1"/>
  <c r="AY99" i="67" s="1"/>
  <c r="AY100" i="67" s="1"/>
  <c r="AY101" i="67" s="1"/>
  <c r="AY102" i="67" s="1"/>
  <c r="AY103" i="67" s="1"/>
  <c r="AY104" i="67" s="1"/>
  <c r="AY105" i="67" s="1"/>
  <c r="AY106" i="67" s="1"/>
  <c r="AY107" i="67" s="1"/>
  <c r="AY108" i="67" s="1"/>
  <c r="AY109" i="67" s="1"/>
  <c r="AY110" i="67" s="1"/>
  <c r="AY111" i="67" s="1"/>
  <c r="AY112" i="67" s="1"/>
  <c r="AY113" i="67" s="1"/>
  <c r="AY114" i="67" s="1"/>
  <c r="AY115" i="67" s="1"/>
  <c r="AY116" i="67" s="1"/>
  <c r="AK83" i="67"/>
  <c r="U84" i="67"/>
  <c r="AV87" i="67"/>
  <c r="AQ84" i="67"/>
  <c r="AS86" i="67"/>
  <c r="Z85" i="67"/>
  <c r="AH91" i="67"/>
  <c r="AH92" i="67" s="1"/>
  <c r="AH93" i="67" s="1"/>
  <c r="AH94" i="67" s="1"/>
  <c r="AH95" i="67" s="1"/>
  <c r="AH96" i="67" s="1"/>
  <c r="AH97" i="67" s="1"/>
  <c r="AH98" i="67" s="1"/>
  <c r="AH99" i="67" s="1"/>
  <c r="AH100" i="67" s="1"/>
  <c r="AH101" i="67" s="1"/>
  <c r="AH102" i="67" s="1"/>
  <c r="AH103" i="67" s="1"/>
  <c r="AH104" i="67" s="1"/>
  <c r="AH105" i="67" s="1"/>
  <c r="AH106" i="67" s="1"/>
  <c r="AH107" i="67" s="1"/>
  <c r="AH108" i="67" s="1"/>
  <c r="AH109" i="67" s="1"/>
  <c r="AH110" i="67" s="1"/>
  <c r="AH111" i="67" s="1"/>
  <c r="AH112" i="67" s="1"/>
  <c r="AH113" i="67" s="1"/>
  <c r="AH114" i="67" s="1"/>
  <c r="AH115" i="67" s="1"/>
  <c r="AH116" i="67" s="1"/>
  <c r="AU83" i="67"/>
  <c r="AJ85" i="7"/>
  <c r="AJ86" i="7" s="1"/>
  <c r="AJ87" i="7" s="1"/>
  <c r="AJ88" i="7" s="1"/>
  <c r="BD92" i="67"/>
  <c r="BE93" i="67"/>
  <c r="T88" i="67"/>
  <c r="T89" i="67" s="1"/>
  <c r="Y86" i="67"/>
  <c r="AL87" i="67"/>
  <c r="AL88" i="67" s="1"/>
  <c r="AL89" i="67" s="1"/>
  <c r="AL90" i="67" s="1"/>
  <c r="AL91" i="67" s="1"/>
  <c r="AL92" i="67" s="1"/>
  <c r="AL93" i="67" s="1"/>
  <c r="AL94" i="67" s="1"/>
  <c r="AL95" i="67" s="1"/>
  <c r="AL96" i="67" s="1"/>
  <c r="AL97" i="67" s="1"/>
  <c r="AL98" i="67" s="1"/>
  <c r="AB93" i="67"/>
  <c r="AB94" i="67" s="1"/>
  <c r="AB95" i="67" s="1"/>
  <c r="AB96" i="67" s="1"/>
  <c r="AB97" i="67" s="1"/>
  <c r="AB98" i="67" s="1"/>
  <c r="AB99" i="67" s="1"/>
  <c r="AB100" i="67" s="1"/>
  <c r="AB101" i="67" s="1"/>
  <c r="AB102" i="67" s="1"/>
  <c r="AB103" i="67" s="1"/>
  <c r="AB104" i="67" s="1"/>
  <c r="AB105" i="67" s="1"/>
  <c r="AB106" i="67" s="1"/>
  <c r="AB107" i="67" s="1"/>
  <c r="AB108" i="67" s="1"/>
  <c r="AB109" i="67" s="1"/>
  <c r="AB110" i="67" s="1"/>
  <c r="AB111" i="67" s="1"/>
  <c r="AB112" i="67" s="1"/>
  <c r="AB113" i="67" s="1"/>
  <c r="AB114" i="67" s="1"/>
  <c r="AB115" i="67" s="1"/>
  <c r="AB116" i="67" s="1"/>
  <c r="Q83" i="67"/>
  <c r="AD87" i="67"/>
  <c r="AD88" i="67" s="1"/>
  <c r="AD89" i="67" s="1"/>
  <c r="AD90" i="67" s="1"/>
  <c r="AD91" i="67" s="1"/>
  <c r="AD92" i="67" s="1"/>
  <c r="AD93" i="67" s="1"/>
  <c r="AD94" i="67" s="1"/>
  <c r="AD95" i="67" s="1"/>
  <c r="AD96" i="67" s="1"/>
  <c r="AD97" i="67" s="1"/>
  <c r="AD98" i="67" s="1"/>
  <c r="AD99" i="67" s="1"/>
  <c r="AD100" i="67" s="1"/>
  <c r="AD101" i="67" s="1"/>
  <c r="AD102" i="67" s="1"/>
  <c r="AD103" i="67" s="1"/>
  <c r="AD104" i="67" s="1"/>
  <c r="AD105" i="67" s="1"/>
  <c r="AD106" i="67" s="1"/>
  <c r="AD107" i="67" s="1"/>
  <c r="AD108" i="67" s="1"/>
  <c r="AD109" i="67" s="1"/>
  <c r="AD110" i="67" s="1"/>
  <c r="AD111" i="67" s="1"/>
  <c r="AD112" i="67" s="1"/>
  <c r="AD113" i="67" s="1"/>
  <c r="AD114" i="67" s="1"/>
  <c r="AD115" i="67" s="1"/>
  <c r="AD116" i="67" s="1"/>
  <c r="AN84" i="67"/>
  <c r="AF84" i="67"/>
  <c r="AF85" i="67" s="1"/>
  <c r="W83" i="67"/>
  <c r="AI83" i="67"/>
  <c r="BA86" i="67"/>
  <c r="BA87" i="67" s="1"/>
  <c r="BA88" i="67" s="1"/>
  <c r="BA89" i="67" s="1"/>
  <c r="BA90" i="67" s="1"/>
  <c r="BA91" i="67" s="1"/>
  <c r="BA92" i="67" s="1"/>
  <c r="BA93" i="67" s="1"/>
  <c r="BA94" i="67" s="1"/>
  <c r="BA95" i="67" s="1"/>
  <c r="BA96" i="67" s="1"/>
  <c r="AA83" i="67"/>
  <c r="AP83" i="67"/>
  <c r="P81" i="67"/>
  <c r="Q87" i="7"/>
  <c r="Q88" i="7" s="1"/>
  <c r="AU89" i="7"/>
  <c r="BV101" i="7"/>
  <c r="BV102" i="7" s="1"/>
  <c r="BV103" i="7" s="1"/>
  <c r="BV104" i="7" s="1"/>
  <c r="BV105" i="7" s="1"/>
  <c r="BV106" i="7" s="1"/>
  <c r="BV107" i="7" s="1"/>
  <c r="BV108" i="7" s="1"/>
  <c r="BV109" i="7" s="1"/>
  <c r="BV110" i="7" s="1"/>
  <c r="BV111" i="7" s="1"/>
  <c r="BV112" i="7" s="1"/>
  <c r="BV113" i="7" s="1"/>
  <c r="BV114" i="7" s="1"/>
  <c r="BV115" i="7" s="1"/>
  <c r="BV116" i="7" s="1"/>
  <c r="AL81" i="7"/>
  <c r="AL82" i="7" s="1"/>
  <c r="AL83" i="7" s="1"/>
  <c r="AL84" i="7" s="1"/>
  <c r="AL85" i="7" s="1"/>
  <c r="AL86" i="7" s="1"/>
  <c r="AL87" i="7" s="1"/>
  <c r="AL88" i="7" s="1"/>
  <c r="AL89" i="7" s="1"/>
  <c r="AL90" i="7" s="1"/>
  <c r="AL91" i="7" s="1"/>
  <c r="AL92" i="7" s="1"/>
  <c r="AL93" i="7" s="1"/>
  <c r="AL94" i="7" s="1"/>
  <c r="AL95" i="7" s="1"/>
  <c r="CE99" i="7"/>
  <c r="CE100" i="7" s="1"/>
  <c r="CE101" i="7" s="1"/>
  <c r="CE102" i="7" s="1"/>
  <c r="CE103" i="7" s="1"/>
  <c r="CE104" i="7" s="1"/>
  <c r="CE105" i="7" s="1"/>
  <c r="CE106" i="7" s="1"/>
  <c r="CE107" i="7" s="1"/>
  <c r="CE108" i="7" s="1"/>
  <c r="CE109" i="7" s="1"/>
  <c r="CE110" i="7" s="1"/>
  <c r="CE111" i="7" s="1"/>
  <c r="CE112" i="7" s="1"/>
  <c r="CE113" i="7" s="1"/>
  <c r="CE114" i="7" s="1"/>
  <c r="CE115" i="7" s="1"/>
  <c r="CE116" i="7" s="1"/>
  <c r="BB82" i="7"/>
  <c r="BR94" i="7"/>
  <c r="BR95" i="7" s="1"/>
  <c r="BR96" i="7" s="1"/>
  <c r="X79" i="7"/>
  <c r="O79" i="7" s="1"/>
  <c r="BT109" i="7"/>
  <c r="BT110" i="7" s="1"/>
  <c r="BT111" i="7" s="1"/>
  <c r="BT112" i="7" s="1"/>
  <c r="BT113" i="7" s="1"/>
  <c r="BT114" i="7" s="1"/>
  <c r="BT115" i="7" s="1"/>
  <c r="BT116" i="7" s="1"/>
  <c r="V81" i="7"/>
  <c r="AD93" i="7"/>
  <c r="AD94" i="7" s="1"/>
  <c r="AD95" i="7" s="1"/>
  <c r="AD96" i="7" s="1"/>
  <c r="AD97" i="7" s="1"/>
  <c r="AD98" i="7" s="1"/>
  <c r="AD99" i="7" s="1"/>
  <c r="AD100" i="7" s="1"/>
  <c r="AD101" i="7" s="1"/>
  <c r="AD102" i="7" s="1"/>
  <c r="AD103" i="7" s="1"/>
  <c r="R80" i="7"/>
  <c r="R81" i="7" s="1"/>
  <c r="BO93" i="7"/>
  <c r="BO94" i="7" s="1"/>
  <c r="BO95" i="7" s="1"/>
  <c r="BO96" i="7" s="1"/>
  <c r="BO97" i="7" s="1"/>
  <c r="BO98" i="7" s="1"/>
  <c r="BO99" i="7" s="1"/>
  <c r="BO100" i="7" s="1"/>
  <c r="BO101" i="7" s="1"/>
  <c r="BO102" i="7" s="1"/>
  <c r="BO103" i="7" s="1"/>
  <c r="BO104" i="7" s="1"/>
  <c r="BO105" i="7" s="1"/>
  <c r="BO106" i="7" s="1"/>
  <c r="BO107" i="7" s="1"/>
  <c r="BO108" i="7" s="1"/>
  <c r="BO109" i="7" s="1"/>
  <c r="BO110" i="7" s="1"/>
  <c r="BO111" i="7" s="1"/>
  <c r="BO112" i="7" s="1"/>
  <c r="BO113" i="7" s="1"/>
  <c r="BO114" i="7" s="1"/>
  <c r="BO115" i="7" s="1"/>
  <c r="BO116" i="7" s="1"/>
  <c r="AG85" i="7"/>
  <c r="AG86" i="7" s="1"/>
  <c r="BJ95" i="7"/>
  <c r="AB83" i="7"/>
  <c r="AB84" i="7" s="1"/>
  <c r="AB85" i="7" s="1"/>
  <c r="BS111" i="7"/>
  <c r="BS112" i="7" s="1"/>
  <c r="BS113" i="7" s="1"/>
  <c r="BS114" i="7" s="1"/>
  <c r="BS115" i="7" s="1"/>
  <c r="BS116" i="7" s="1"/>
  <c r="CO101" i="7"/>
  <c r="CO102" i="7" s="1"/>
  <c r="CO103" i="7" s="1"/>
  <c r="CO104" i="7" s="1"/>
  <c r="CO105" i="7" s="1"/>
  <c r="CO106" i="7" s="1"/>
  <c r="CO107" i="7" s="1"/>
  <c r="CO108" i="7" s="1"/>
  <c r="CO109" i="7" s="1"/>
  <c r="CO110" i="7" s="1"/>
  <c r="CO111" i="7" s="1"/>
  <c r="CO112" i="7" s="1"/>
  <c r="CO113" i="7" s="1"/>
  <c r="CO114" i="7" s="1"/>
  <c r="CO115" i="7" s="1"/>
  <c r="CO116" i="7" s="1"/>
  <c r="AP86" i="7"/>
  <c r="AP87" i="7" s="1"/>
  <c r="U81" i="7"/>
  <c r="U82" i="7" s="1"/>
  <c r="AO88" i="7"/>
  <c r="AW96" i="7"/>
  <c r="AN86" i="7"/>
  <c r="AV83" i="7"/>
  <c r="AV84" i="7" s="1"/>
  <c r="AA87" i="7"/>
  <c r="AA88" i="7" s="1"/>
  <c r="BE99" i="7"/>
  <c r="AI83" i="7"/>
  <c r="AS83" i="7"/>
  <c r="P85" i="7"/>
  <c r="BG96" i="7"/>
  <c r="T85" i="7"/>
  <c r="CM92" i="7"/>
  <c r="BD91" i="7"/>
  <c r="BA90" i="7"/>
  <c r="Z89" i="7"/>
  <c r="AX85" i="7"/>
  <c r="AZ86" i="7"/>
  <c r="AE84" i="7"/>
  <c r="X80" i="7" l="1"/>
  <c r="AJ89" i="7"/>
  <c r="AG91" i="67"/>
  <c r="AG92" i="67" s="1"/>
  <c r="AH92" i="68"/>
  <c r="AO86" i="67"/>
  <c r="X89" i="68"/>
  <c r="X90" i="68" s="1"/>
  <c r="AS88" i="68"/>
  <c r="AZ90" i="68"/>
  <c r="AF86" i="67"/>
  <c r="AT89" i="68"/>
  <c r="AT90" i="68" s="1"/>
  <c r="AT91" i="68" s="1"/>
  <c r="AT92" i="68" s="1"/>
  <c r="AT93" i="68" s="1"/>
  <c r="AT94" i="68" s="1"/>
  <c r="AT95" i="68" s="1"/>
  <c r="AT96" i="68" s="1"/>
  <c r="AT97" i="68" s="1"/>
  <c r="AT98" i="68" s="1"/>
  <c r="AT99" i="68" s="1"/>
  <c r="AT100" i="68" s="1"/>
  <c r="AT101" i="68" s="1"/>
  <c r="AT102" i="68" s="1"/>
  <c r="AT103" i="68" s="1"/>
  <c r="AT104" i="68" s="1"/>
  <c r="AT105" i="68" s="1"/>
  <c r="AT106" i="68" s="1"/>
  <c r="AT107" i="68" s="1"/>
  <c r="AT108" i="68" s="1"/>
  <c r="AT109" i="68" s="1"/>
  <c r="AT110" i="68" s="1"/>
  <c r="AT111" i="68" s="1"/>
  <c r="AT112" i="68" s="1"/>
  <c r="AT113" i="68" s="1"/>
  <c r="AT114" i="68" s="1"/>
  <c r="AT115" i="68" s="1"/>
  <c r="AT116" i="68" s="1"/>
  <c r="AX87" i="68"/>
  <c r="AX88" i="68" s="1"/>
  <c r="AX89" i="68" s="1"/>
  <c r="AX90" i="68" s="1"/>
  <c r="AX91" i="68" s="1"/>
  <c r="AX92" i="68" s="1"/>
  <c r="AX93" i="68" s="1"/>
  <c r="AX94" i="68" s="1"/>
  <c r="AX95" i="68" s="1"/>
  <c r="AX96" i="68" s="1"/>
  <c r="AX97" i="68" s="1"/>
  <c r="AX98" i="68" s="1"/>
  <c r="AX99" i="68" s="1"/>
  <c r="AX100" i="68" s="1"/>
  <c r="AX101" i="68" s="1"/>
  <c r="AX102" i="68" s="1"/>
  <c r="AX103" i="68" s="1"/>
  <c r="AX104" i="68" s="1"/>
  <c r="AX105" i="68" s="1"/>
  <c r="AX106" i="68" s="1"/>
  <c r="AX107" i="68" s="1"/>
  <c r="AX108" i="68" s="1"/>
  <c r="AX109" i="68" s="1"/>
  <c r="AX110" i="68" s="1"/>
  <c r="AX111" i="68" s="1"/>
  <c r="AX112" i="68" s="1"/>
  <c r="AX113" i="68" s="1"/>
  <c r="AX114" i="68" s="1"/>
  <c r="AX115" i="68" s="1"/>
  <c r="AX116" i="68" s="1"/>
  <c r="AD87" i="68"/>
  <c r="AD88" i="68" s="1"/>
  <c r="AD89" i="68" s="1"/>
  <c r="AD90" i="68" s="1"/>
  <c r="AD91" i="68" s="1"/>
  <c r="AD92" i="68" s="1"/>
  <c r="AD93" i="68" s="1"/>
  <c r="AD94" i="68" s="1"/>
  <c r="AD95" i="68" s="1"/>
  <c r="AD96" i="68" s="1"/>
  <c r="AD97" i="68" s="1"/>
  <c r="AD98" i="68" s="1"/>
  <c r="AD99" i="68" s="1"/>
  <c r="AD100" i="68" s="1"/>
  <c r="AD101" i="68" s="1"/>
  <c r="AD102" i="68" s="1"/>
  <c r="AD103" i="68" s="1"/>
  <c r="AD104" i="68" s="1"/>
  <c r="AD105" i="68" s="1"/>
  <c r="AD106" i="68" s="1"/>
  <c r="AD107" i="68" s="1"/>
  <c r="AD108" i="68" s="1"/>
  <c r="AD109" i="68" s="1"/>
  <c r="AD110" i="68" s="1"/>
  <c r="AD111" i="68" s="1"/>
  <c r="AD112" i="68" s="1"/>
  <c r="AD113" i="68" s="1"/>
  <c r="AD114" i="68" s="1"/>
  <c r="AD115" i="68" s="1"/>
  <c r="AD116" i="68" s="1"/>
  <c r="AJ89" i="67"/>
  <c r="AJ90" i="67" s="1"/>
  <c r="AJ91" i="67" s="1"/>
  <c r="AJ92" i="67" s="1"/>
  <c r="AJ93" i="67" s="1"/>
  <c r="AJ94" i="67" s="1"/>
  <c r="AJ95" i="67" s="1"/>
  <c r="AJ96" i="67" s="1"/>
  <c r="AJ97" i="67" s="1"/>
  <c r="AJ98" i="67" s="1"/>
  <c r="AJ99" i="67" s="1"/>
  <c r="AJ100" i="67" s="1"/>
  <c r="AJ101" i="67" s="1"/>
  <c r="AJ102" i="67" s="1"/>
  <c r="AJ103" i="67" s="1"/>
  <c r="AJ104" i="67" s="1"/>
  <c r="AJ105" i="67" s="1"/>
  <c r="AJ106" i="67" s="1"/>
  <c r="AJ107" i="67" s="1"/>
  <c r="AJ108" i="67" s="1"/>
  <c r="AJ109" i="67" s="1"/>
  <c r="AJ110" i="67" s="1"/>
  <c r="AJ111" i="67" s="1"/>
  <c r="AJ112" i="67" s="1"/>
  <c r="AJ113" i="67" s="1"/>
  <c r="AJ114" i="67" s="1"/>
  <c r="AJ115" i="67" s="1"/>
  <c r="AJ116" i="67" s="1"/>
  <c r="AR85" i="68"/>
  <c r="AG93" i="67"/>
  <c r="AG94" i="67" s="1"/>
  <c r="AG95" i="67" s="1"/>
  <c r="AG96" i="67" s="1"/>
  <c r="AG97" i="67" s="1"/>
  <c r="AG98" i="67" s="1"/>
  <c r="AG99" i="67" s="1"/>
  <c r="AG100" i="67" s="1"/>
  <c r="AG101" i="67" s="1"/>
  <c r="AG102" i="67" s="1"/>
  <c r="AG103" i="67" s="1"/>
  <c r="AG104" i="67" s="1"/>
  <c r="AG105" i="67" s="1"/>
  <c r="AG106" i="67" s="1"/>
  <c r="AG107" i="67" s="1"/>
  <c r="AG108" i="67" s="1"/>
  <c r="AG109" i="67" s="1"/>
  <c r="AG110" i="67" s="1"/>
  <c r="AG111" i="67" s="1"/>
  <c r="AG112" i="67" s="1"/>
  <c r="AG113" i="67" s="1"/>
  <c r="AG114" i="67" s="1"/>
  <c r="AG115" i="67" s="1"/>
  <c r="AG116" i="67" s="1"/>
  <c r="AX99" i="67"/>
  <c r="AX100" i="67" s="1"/>
  <c r="AX101" i="67" s="1"/>
  <c r="AX102" i="67" s="1"/>
  <c r="AX103" i="67" s="1"/>
  <c r="AX104" i="67" s="1"/>
  <c r="AX105" i="67" s="1"/>
  <c r="AX106" i="67" s="1"/>
  <c r="AX107" i="67" s="1"/>
  <c r="AX108" i="67" s="1"/>
  <c r="AX109" i="67" s="1"/>
  <c r="AX110" i="67" s="1"/>
  <c r="AX111" i="67" s="1"/>
  <c r="AX112" i="67" s="1"/>
  <c r="AX113" i="67" s="1"/>
  <c r="AX114" i="67" s="1"/>
  <c r="AX115" i="67" s="1"/>
  <c r="AX116" i="67" s="1"/>
  <c r="Y91" i="68"/>
  <c r="Y92" i="68" s="1"/>
  <c r="Y93" i="68" s="1"/>
  <c r="Y94" i="68" s="1"/>
  <c r="Y95" i="68" s="1"/>
  <c r="Y96" i="68" s="1"/>
  <c r="Y97" i="68" s="1"/>
  <c r="Y98" i="68" s="1"/>
  <c r="Y99" i="68" s="1"/>
  <c r="Y100" i="68" s="1"/>
  <c r="Y101" i="68" s="1"/>
  <c r="Y102" i="68" s="1"/>
  <c r="Y103" i="68" s="1"/>
  <c r="Y104" i="68" s="1"/>
  <c r="Y105" i="68" s="1"/>
  <c r="Y106" i="68" s="1"/>
  <c r="Y107" i="68" s="1"/>
  <c r="Y108" i="68" s="1"/>
  <c r="Y109" i="68" s="1"/>
  <c r="Y110" i="68" s="1"/>
  <c r="Y111" i="68" s="1"/>
  <c r="Y112" i="68" s="1"/>
  <c r="Y113" i="68" s="1"/>
  <c r="Y114" i="68" s="1"/>
  <c r="Y115" i="68" s="1"/>
  <c r="Y116" i="68" s="1"/>
  <c r="AG85" i="68"/>
  <c r="AG86" i="68" s="1"/>
  <c r="AG87" i="68" s="1"/>
  <c r="AG88" i="68" s="1"/>
  <c r="AG89" i="68" s="1"/>
  <c r="AG90" i="68" s="1"/>
  <c r="AG91" i="68" s="1"/>
  <c r="AG92" i="68" s="1"/>
  <c r="AG93" i="68" s="1"/>
  <c r="AG94" i="68" s="1"/>
  <c r="AG95" i="68" s="1"/>
  <c r="AG96" i="68" s="1"/>
  <c r="AG97" i="68" s="1"/>
  <c r="AG98" i="68" s="1"/>
  <c r="AG99" i="68" s="1"/>
  <c r="AG100" i="68" s="1"/>
  <c r="AG101" i="68" s="1"/>
  <c r="AG102" i="68" s="1"/>
  <c r="AG103" i="68" s="1"/>
  <c r="AG104" i="68" s="1"/>
  <c r="AG105" i="68" s="1"/>
  <c r="AG106" i="68" s="1"/>
  <c r="AG107" i="68" s="1"/>
  <c r="AG108" i="68" s="1"/>
  <c r="AG109" i="68" s="1"/>
  <c r="AG110" i="68" s="1"/>
  <c r="AG111" i="68" s="1"/>
  <c r="AG112" i="68" s="1"/>
  <c r="AG113" i="68" s="1"/>
  <c r="AG114" i="68" s="1"/>
  <c r="AG115" i="68" s="1"/>
  <c r="AG116" i="68" s="1"/>
  <c r="AY87" i="68"/>
  <c r="AY88" i="68" s="1"/>
  <c r="AY89" i="68" s="1"/>
  <c r="AY90" i="68" s="1"/>
  <c r="AY91" i="68" s="1"/>
  <c r="AY92" i="68" s="1"/>
  <c r="AY93" i="68" s="1"/>
  <c r="AY94" i="68" s="1"/>
  <c r="AY95" i="68" s="1"/>
  <c r="AY96" i="68" s="1"/>
  <c r="AY97" i="68" s="1"/>
  <c r="AY98" i="68" s="1"/>
  <c r="AY99" i="68" s="1"/>
  <c r="AY100" i="68" s="1"/>
  <c r="AY101" i="68" s="1"/>
  <c r="AY102" i="68" s="1"/>
  <c r="AY103" i="68" s="1"/>
  <c r="AY104" i="68" s="1"/>
  <c r="AY105" i="68" s="1"/>
  <c r="AY106" i="68" s="1"/>
  <c r="AY107" i="68" s="1"/>
  <c r="AY108" i="68" s="1"/>
  <c r="AY109" i="68" s="1"/>
  <c r="AY110" i="68" s="1"/>
  <c r="AY111" i="68" s="1"/>
  <c r="AY112" i="68" s="1"/>
  <c r="AY113" i="68" s="1"/>
  <c r="AY114" i="68" s="1"/>
  <c r="AY115" i="68" s="1"/>
  <c r="AY116" i="68" s="1"/>
  <c r="W86" i="68"/>
  <c r="Z85" i="68"/>
  <c r="Z86" i="68" s="1"/>
  <c r="Z87" i="68" s="1"/>
  <c r="Z88" i="68" s="1"/>
  <c r="Z89" i="68" s="1"/>
  <c r="Z90" i="68" s="1"/>
  <c r="Z91" i="68" s="1"/>
  <c r="Z92" i="68" s="1"/>
  <c r="Z93" i="68" s="1"/>
  <c r="Z94" i="68" s="1"/>
  <c r="Z95" i="68" s="1"/>
  <c r="Z96" i="68" s="1"/>
  <c r="Z97" i="68" s="1"/>
  <c r="P79" i="68"/>
  <c r="AE84" i="68"/>
  <c r="AE85" i="68" s="1"/>
  <c r="AE86" i="68" s="1"/>
  <c r="S87" i="68"/>
  <c r="S88" i="68" s="1"/>
  <c r="S89" i="68" s="1"/>
  <c r="S90" i="68" s="1"/>
  <c r="AH97" i="7"/>
  <c r="AH98" i="7" s="1"/>
  <c r="AH99" i="7" s="1"/>
  <c r="AK89" i="68"/>
  <c r="AK90" i="68" s="1"/>
  <c r="AK91" i="68" s="1"/>
  <c r="AK92" i="68" s="1"/>
  <c r="AK93" i="68" s="1"/>
  <c r="AK94" i="68" s="1"/>
  <c r="AK95" i="68" s="1"/>
  <c r="AK96" i="68" s="1"/>
  <c r="AK97" i="68" s="1"/>
  <c r="AK98" i="68" s="1"/>
  <c r="AK99" i="68" s="1"/>
  <c r="AK100" i="68" s="1"/>
  <c r="AU101" i="68"/>
  <c r="AU102" i="68" s="1"/>
  <c r="AU103" i="68" s="1"/>
  <c r="AU104" i="68" s="1"/>
  <c r="AU105" i="68" s="1"/>
  <c r="AU106" i="68" s="1"/>
  <c r="AU107" i="68" s="1"/>
  <c r="AU108" i="68" s="1"/>
  <c r="AU109" i="68" s="1"/>
  <c r="AU110" i="68" s="1"/>
  <c r="AU111" i="68" s="1"/>
  <c r="AU112" i="68" s="1"/>
  <c r="AU113" i="68" s="1"/>
  <c r="AU114" i="68" s="1"/>
  <c r="AU115" i="68" s="1"/>
  <c r="AU116" i="68" s="1"/>
  <c r="U87" i="68"/>
  <c r="U88" i="68" s="1"/>
  <c r="U89" i="68" s="1"/>
  <c r="U90" i="68" s="1"/>
  <c r="U91" i="68" s="1"/>
  <c r="U92" i="68" s="1"/>
  <c r="U93" i="68" s="1"/>
  <c r="U94" i="68" s="1"/>
  <c r="U95" i="68" s="1"/>
  <c r="U96" i="68" s="1"/>
  <c r="U97" i="68" s="1"/>
  <c r="U98" i="68" s="1"/>
  <c r="U99" i="68" s="1"/>
  <c r="U100" i="68" s="1"/>
  <c r="U101" i="68" s="1"/>
  <c r="U102" i="68" s="1"/>
  <c r="U103" i="68" s="1"/>
  <c r="U104" i="68" s="1"/>
  <c r="U105" i="68" s="1"/>
  <c r="U106" i="68" s="1"/>
  <c r="U107" i="68" s="1"/>
  <c r="U108" i="68" s="1"/>
  <c r="U109" i="68" s="1"/>
  <c r="U110" i="68" s="1"/>
  <c r="U111" i="68" s="1"/>
  <c r="U112" i="68" s="1"/>
  <c r="U113" i="68" s="1"/>
  <c r="U114" i="68" s="1"/>
  <c r="U115" i="68" s="1"/>
  <c r="U116" i="68" s="1"/>
  <c r="BD92" i="68"/>
  <c r="BE93" i="68"/>
  <c r="V86" i="68"/>
  <c r="AF85" i="68"/>
  <c r="AO88" i="68"/>
  <c r="AO89" i="68" s="1"/>
  <c r="AO90" i="68" s="1"/>
  <c r="AO91" i="68" s="1"/>
  <c r="AO92" i="68" s="1"/>
  <c r="AO93" i="68" s="1"/>
  <c r="AO94" i="68" s="1"/>
  <c r="AO95" i="68" s="1"/>
  <c r="AO96" i="68" s="1"/>
  <c r="AO97" i="68" s="1"/>
  <c r="AO98" i="68" s="1"/>
  <c r="AO99" i="68" s="1"/>
  <c r="AO100" i="68" s="1"/>
  <c r="AO101" i="68" s="1"/>
  <c r="AO102" i="68" s="1"/>
  <c r="AO103" i="68" s="1"/>
  <c r="AO104" i="68" s="1"/>
  <c r="AO105" i="68" s="1"/>
  <c r="AO106" i="68" s="1"/>
  <c r="AO107" i="68" s="1"/>
  <c r="AO108" i="68" s="1"/>
  <c r="AO109" i="68" s="1"/>
  <c r="AO110" i="68" s="1"/>
  <c r="AO111" i="68" s="1"/>
  <c r="AO112" i="68" s="1"/>
  <c r="AO113" i="68" s="1"/>
  <c r="AO114" i="68" s="1"/>
  <c r="AO115" i="68" s="1"/>
  <c r="AO116" i="68" s="1"/>
  <c r="AC84" i="68"/>
  <c r="AN84" i="68"/>
  <c r="BA85" i="68"/>
  <c r="BA86" i="68" s="1"/>
  <c r="BA87" i="68" s="1"/>
  <c r="BA88" i="68" s="1"/>
  <c r="BA89" i="68" s="1"/>
  <c r="BA90" i="68" s="1"/>
  <c r="BA91" i="68" s="1"/>
  <c r="BA92" i="68" s="1"/>
  <c r="BA93" i="68" s="1"/>
  <c r="BA94" i="68" s="1"/>
  <c r="BA95" i="68" s="1"/>
  <c r="BA96" i="68" s="1"/>
  <c r="BA97" i="68" s="1"/>
  <c r="BA98" i="68" s="1"/>
  <c r="BA99" i="68" s="1"/>
  <c r="BA100" i="68" s="1"/>
  <c r="BA101" i="68" s="1"/>
  <c r="BA102" i="68" s="1"/>
  <c r="BA103" i="68" s="1"/>
  <c r="BA104" i="68" s="1"/>
  <c r="BA105" i="68" s="1"/>
  <c r="BA106" i="68" s="1"/>
  <c r="BA107" i="68" s="1"/>
  <c r="BA108" i="68" s="1"/>
  <c r="BA109" i="68" s="1"/>
  <c r="BA110" i="68" s="1"/>
  <c r="BA111" i="68" s="1"/>
  <c r="BA112" i="68" s="1"/>
  <c r="BA113" i="68" s="1"/>
  <c r="BA114" i="68" s="1"/>
  <c r="BA115" i="68" s="1"/>
  <c r="BA116" i="68" s="1"/>
  <c r="AI94" i="68"/>
  <c r="BC83" i="68"/>
  <c r="AB82" i="68"/>
  <c r="AQ85" i="68"/>
  <c r="AQ86" i="68" s="1"/>
  <c r="AW86" i="68"/>
  <c r="BA97" i="67"/>
  <c r="BA98" i="67" s="1"/>
  <c r="BA99" i="67" s="1"/>
  <c r="BA100" i="67" s="1"/>
  <c r="BA101" i="67" s="1"/>
  <c r="BA102" i="67" s="1"/>
  <c r="BA103" i="67" s="1"/>
  <c r="BA104" i="67" s="1"/>
  <c r="BA105" i="67" s="1"/>
  <c r="BA106" i="67" s="1"/>
  <c r="BA107" i="67" s="1"/>
  <c r="BA108" i="67" s="1"/>
  <c r="BA109" i="67" s="1"/>
  <c r="BA110" i="67" s="1"/>
  <c r="BA111" i="67" s="1"/>
  <c r="BA112" i="67" s="1"/>
  <c r="BA113" i="67" s="1"/>
  <c r="BA114" i="67" s="1"/>
  <c r="BA115" i="67" s="1"/>
  <c r="BA116" i="67" s="1"/>
  <c r="BD93" i="67"/>
  <c r="BE94" i="67"/>
  <c r="AQ85" i="67"/>
  <c r="AT90" i="67"/>
  <c r="AT91" i="67" s="1"/>
  <c r="AT92" i="67" s="1"/>
  <c r="AT93" i="67" s="1"/>
  <c r="AT94" i="67" s="1"/>
  <c r="AT95" i="67" s="1"/>
  <c r="AT96" i="67" s="1"/>
  <c r="Z86" i="67"/>
  <c r="AV88" i="67"/>
  <c r="O81" i="67"/>
  <c r="P82" i="67"/>
  <c r="O82" i="67" s="1"/>
  <c r="AP84" i="67"/>
  <c r="AU84" i="67"/>
  <c r="AS87" i="67"/>
  <c r="AS88" i="67" s="1"/>
  <c r="AS89" i="67" s="1"/>
  <c r="AS90" i="67" s="1"/>
  <c r="AS91" i="67" s="1"/>
  <c r="AS92" i="67" s="1"/>
  <c r="AS93" i="67" s="1"/>
  <c r="AS94" i="67" s="1"/>
  <c r="AS95" i="67" s="1"/>
  <c r="AS96" i="67" s="1"/>
  <c r="AS97" i="67" s="1"/>
  <c r="AS98" i="67" s="1"/>
  <c r="AS99" i="67" s="1"/>
  <c r="AS100" i="67" s="1"/>
  <c r="AS101" i="67" s="1"/>
  <c r="AS102" i="67" s="1"/>
  <c r="AS103" i="67" s="1"/>
  <c r="AS104" i="67" s="1"/>
  <c r="AS105" i="67" s="1"/>
  <c r="AS106" i="67" s="1"/>
  <c r="AS107" i="67" s="1"/>
  <c r="AS108" i="67" s="1"/>
  <c r="AS109" i="67" s="1"/>
  <c r="AS110" i="67" s="1"/>
  <c r="AS111" i="67" s="1"/>
  <c r="AS112" i="67" s="1"/>
  <c r="AS113" i="67" s="1"/>
  <c r="AS114" i="67" s="1"/>
  <c r="AS115" i="67" s="1"/>
  <c r="AS116" i="67" s="1"/>
  <c r="BC85" i="67"/>
  <c r="BC86" i="67" s="1"/>
  <c r="X94" i="67"/>
  <c r="X95" i="67" s="1"/>
  <c r="X96" i="67" s="1"/>
  <c r="X97" i="67" s="1"/>
  <c r="X98" i="67" s="1"/>
  <c r="X99" i="67" s="1"/>
  <c r="X100" i="67" s="1"/>
  <c r="X101" i="67" s="1"/>
  <c r="X102" i="67" s="1"/>
  <c r="X103" i="67" s="1"/>
  <c r="X104" i="67" s="1"/>
  <c r="X105" i="67" s="1"/>
  <c r="X106" i="67" s="1"/>
  <c r="X107" i="67" s="1"/>
  <c r="X108" i="67" s="1"/>
  <c r="X109" i="67" s="1"/>
  <c r="X110" i="67" s="1"/>
  <c r="X111" i="67" s="1"/>
  <c r="X112" i="67" s="1"/>
  <c r="X113" i="67" s="1"/>
  <c r="X114" i="67" s="1"/>
  <c r="X115" i="67" s="1"/>
  <c r="X116" i="67" s="1"/>
  <c r="S85" i="67"/>
  <c r="T90" i="67"/>
  <c r="AR87" i="67"/>
  <c r="AR88" i="67" s="1"/>
  <c r="AR89" i="67" s="1"/>
  <c r="AR90" i="67" s="1"/>
  <c r="AR91" i="67" s="1"/>
  <c r="AR92" i="67" s="1"/>
  <c r="AR93" i="67" s="1"/>
  <c r="AR94" i="67" s="1"/>
  <c r="AR95" i="67" s="1"/>
  <c r="AR96" i="67" s="1"/>
  <c r="AR97" i="67" s="1"/>
  <c r="AR98" i="67" s="1"/>
  <c r="AL99" i="67"/>
  <c r="AL100" i="67" s="1"/>
  <c r="AL101" i="67" s="1"/>
  <c r="AL102" i="67" s="1"/>
  <c r="AL103" i="67" s="1"/>
  <c r="AL104" i="67" s="1"/>
  <c r="AL105" i="67" s="1"/>
  <c r="AL106" i="67" s="1"/>
  <c r="AZ103" i="67"/>
  <c r="AZ104" i="67" s="1"/>
  <c r="AZ105" i="67" s="1"/>
  <c r="AZ106" i="67" s="1"/>
  <c r="AZ107" i="67" s="1"/>
  <c r="AZ108" i="67" s="1"/>
  <c r="AZ109" i="67" s="1"/>
  <c r="AZ110" i="67" s="1"/>
  <c r="AZ111" i="67" s="1"/>
  <c r="AZ112" i="67" s="1"/>
  <c r="AZ113" i="67" s="1"/>
  <c r="AZ114" i="67" s="1"/>
  <c r="AZ115" i="67" s="1"/>
  <c r="AZ116" i="67" s="1"/>
  <c r="AO87" i="67"/>
  <c r="AN85" i="67"/>
  <c r="AN86" i="67" s="1"/>
  <c r="Y87" i="67"/>
  <c r="V87" i="67"/>
  <c r="W84" i="67"/>
  <c r="AE91" i="67"/>
  <c r="AE92" i="67" s="1"/>
  <c r="AC87" i="67"/>
  <c r="AC88" i="67" s="1"/>
  <c r="AC89" i="67" s="1"/>
  <c r="AC90" i="67" s="1"/>
  <c r="AC91" i="67" s="1"/>
  <c r="AC92" i="67" s="1"/>
  <c r="AC93" i="67" s="1"/>
  <c r="AC94" i="67" s="1"/>
  <c r="AC95" i="67" s="1"/>
  <c r="AC96" i="67" s="1"/>
  <c r="AC97" i="67" s="1"/>
  <c r="AC98" i="67" s="1"/>
  <c r="AC99" i="67" s="1"/>
  <c r="AC100" i="67" s="1"/>
  <c r="AC101" i="67" s="1"/>
  <c r="AC102" i="67" s="1"/>
  <c r="AC103" i="67" s="1"/>
  <c r="AC104" i="67" s="1"/>
  <c r="AC105" i="67" s="1"/>
  <c r="AC106" i="67" s="1"/>
  <c r="AC107" i="67" s="1"/>
  <c r="AC108" i="67" s="1"/>
  <c r="AC109" i="67" s="1"/>
  <c r="AC110" i="67" s="1"/>
  <c r="AC111" i="67" s="1"/>
  <c r="AC112" i="67" s="1"/>
  <c r="AC113" i="67" s="1"/>
  <c r="AC114" i="67" s="1"/>
  <c r="AC115" i="67" s="1"/>
  <c r="AC116" i="67" s="1"/>
  <c r="AA84" i="67"/>
  <c r="AA85" i="67" s="1"/>
  <c r="AA86" i="67" s="1"/>
  <c r="AA87" i="67" s="1"/>
  <c r="AA88" i="67" s="1"/>
  <c r="AA89" i="67" s="1"/>
  <c r="AW90" i="67"/>
  <c r="AW91" i="67" s="1"/>
  <c r="AI84" i="67"/>
  <c r="AI85" i="67" s="1"/>
  <c r="Q84" i="67"/>
  <c r="AK84" i="67"/>
  <c r="U85" i="67"/>
  <c r="AF87" i="67"/>
  <c r="AF88" i="67" s="1"/>
  <c r="AF89" i="67" s="1"/>
  <c r="AF90" i="67" s="1"/>
  <c r="Q89" i="7"/>
  <c r="O80" i="7"/>
  <c r="AU90" i="7"/>
  <c r="AU91" i="7" s="1"/>
  <c r="AB86" i="7"/>
  <c r="AB87" i="7" s="1"/>
  <c r="AB88" i="7" s="1"/>
  <c r="AB89" i="7" s="1"/>
  <c r="AA89" i="7"/>
  <c r="AA90" i="7" s="1"/>
  <c r="AA91" i="7" s="1"/>
  <c r="BR97" i="7"/>
  <c r="BR98" i="7" s="1"/>
  <c r="BR99" i="7" s="1"/>
  <c r="BR100" i="7" s="1"/>
  <c r="BR101" i="7" s="1"/>
  <c r="BR102" i="7" s="1"/>
  <c r="BR103" i="7" s="1"/>
  <c r="BR104" i="7" s="1"/>
  <c r="BR105" i="7" s="1"/>
  <c r="BR106" i="7" s="1"/>
  <c r="BR107" i="7" s="1"/>
  <c r="BR108" i="7" s="1"/>
  <c r="BR109" i="7" s="1"/>
  <c r="BR110" i="7" s="1"/>
  <c r="BR111" i="7" s="1"/>
  <c r="BR112" i="7" s="1"/>
  <c r="BR113" i="7" s="1"/>
  <c r="BR114" i="7" s="1"/>
  <c r="BR115" i="7" s="1"/>
  <c r="BR116" i="7" s="1"/>
  <c r="AL96" i="7"/>
  <c r="AL97" i="7" s="1"/>
  <c r="AL98" i="7" s="1"/>
  <c r="AL99" i="7" s="1"/>
  <c r="AL100" i="7" s="1"/>
  <c r="AL101" i="7" s="1"/>
  <c r="AL102" i="7" s="1"/>
  <c r="AL103" i="7" s="1"/>
  <c r="AL104" i="7" s="1"/>
  <c r="AL105" i="7" s="1"/>
  <c r="AL106" i="7" s="1"/>
  <c r="AL107" i="7" s="1"/>
  <c r="AL108" i="7" s="1"/>
  <c r="AL109" i="7" s="1"/>
  <c r="AL110" i="7" s="1"/>
  <c r="AL111" i="7" s="1"/>
  <c r="AL112" i="7" s="1"/>
  <c r="AL113" i="7" s="1"/>
  <c r="AL114" i="7" s="1"/>
  <c r="AL115" i="7" s="1"/>
  <c r="AL116" i="7" s="1"/>
  <c r="U83" i="7"/>
  <c r="U84" i="7" s="1"/>
  <c r="U85" i="7" s="1"/>
  <c r="U86" i="7" s="1"/>
  <c r="U87" i="7" s="1"/>
  <c r="U88" i="7" s="1"/>
  <c r="U89" i="7" s="1"/>
  <c r="U90" i="7" s="1"/>
  <c r="U91" i="7" s="1"/>
  <c r="U92" i="7" s="1"/>
  <c r="U93" i="7" s="1"/>
  <c r="U94" i="7" s="1"/>
  <c r="U95" i="7" s="1"/>
  <c r="U96" i="7" s="1"/>
  <c r="U97" i="7" s="1"/>
  <c r="U98" i="7" s="1"/>
  <c r="U99" i="7" s="1"/>
  <c r="U100" i="7" s="1"/>
  <c r="U101" i="7" s="1"/>
  <c r="V82" i="7"/>
  <c r="AD104" i="7"/>
  <c r="AD105" i="7" s="1"/>
  <c r="AD106" i="7" s="1"/>
  <c r="AD107" i="7" s="1"/>
  <c r="AD108" i="7" s="1"/>
  <c r="AD109" i="7" s="1"/>
  <c r="AD110" i="7" s="1"/>
  <c r="AD111" i="7" s="1"/>
  <c r="AD112" i="7" s="1"/>
  <c r="AD113" i="7" s="1"/>
  <c r="AD114" i="7" s="1"/>
  <c r="AD115" i="7" s="1"/>
  <c r="AD116" i="7" s="1"/>
  <c r="BB83" i="7"/>
  <c r="AG87" i="7"/>
  <c r="AG88" i="7" s="1"/>
  <c r="AM97" i="7"/>
  <c r="AM98" i="7" s="1"/>
  <c r="AJ90" i="7"/>
  <c r="AJ91" i="7" s="1"/>
  <c r="AJ92" i="7" s="1"/>
  <c r="AJ93" i="7" s="1"/>
  <c r="AJ94" i="7" s="1"/>
  <c r="AJ95" i="7" s="1"/>
  <c r="R82" i="7"/>
  <c r="R83" i="7" s="1"/>
  <c r="T86" i="7"/>
  <c r="T87" i="7" s="1"/>
  <c r="T88" i="7" s="1"/>
  <c r="AP88" i="7"/>
  <c r="X81" i="7"/>
  <c r="BJ96" i="7"/>
  <c r="CM93" i="7"/>
  <c r="BD92" i="7"/>
  <c r="P86" i="7"/>
  <c r="BE100" i="7"/>
  <c r="AW97" i="7"/>
  <c r="AW98" i="7" s="1"/>
  <c r="AW99" i="7" s="1"/>
  <c r="AW100" i="7" s="1"/>
  <c r="AW101" i="7" s="1"/>
  <c r="AW102" i="7" s="1"/>
  <c r="AW103" i="7" s="1"/>
  <c r="AW104" i="7" s="1"/>
  <c r="AW105" i="7" s="1"/>
  <c r="AW106" i="7" s="1"/>
  <c r="AW107" i="7" s="1"/>
  <c r="AW108" i="7" s="1"/>
  <c r="AW109" i="7" s="1"/>
  <c r="AW110" i="7" s="1"/>
  <c r="AW111" i="7" s="1"/>
  <c r="AW112" i="7" s="1"/>
  <c r="AW113" i="7" s="1"/>
  <c r="AW114" i="7" s="1"/>
  <c r="AW115" i="7" s="1"/>
  <c r="AW116" i="7" s="1"/>
  <c r="AZ87" i="7"/>
  <c r="AZ88" i="7" s="1"/>
  <c r="AZ89" i="7" s="1"/>
  <c r="AZ90" i="7" s="1"/>
  <c r="AZ91" i="7" s="1"/>
  <c r="AZ92" i="7" s="1"/>
  <c r="AZ93" i="7" s="1"/>
  <c r="AZ94" i="7" s="1"/>
  <c r="AZ95" i="7" s="1"/>
  <c r="AZ96" i="7" s="1"/>
  <c r="AZ97" i="7" s="1"/>
  <c r="AZ98" i="7" s="1"/>
  <c r="AZ99" i="7" s="1"/>
  <c r="AZ100" i="7" s="1"/>
  <c r="AZ101" i="7" s="1"/>
  <c r="AZ102" i="7" s="1"/>
  <c r="AZ103" i="7" s="1"/>
  <c r="AZ104" i="7" s="1"/>
  <c r="AZ105" i="7" s="1"/>
  <c r="AZ106" i="7" s="1"/>
  <c r="AZ107" i="7" s="1"/>
  <c r="AZ108" i="7" s="1"/>
  <c r="AZ109" i="7" s="1"/>
  <c r="AZ110" i="7" s="1"/>
  <c r="AZ111" i="7" s="1"/>
  <c r="AZ112" i="7" s="1"/>
  <c r="AZ113" i="7" s="1"/>
  <c r="AZ114" i="7" s="1"/>
  <c r="AZ115" i="7" s="1"/>
  <c r="AZ116" i="7" s="1"/>
  <c r="Z90" i="7"/>
  <c r="Z91" i="7" s="1"/>
  <c r="Z92" i="7" s="1"/>
  <c r="Z93" i="7" s="1"/>
  <c r="Z94" i="7" s="1"/>
  <c r="Z95" i="7" s="1"/>
  <c r="Z96" i="7" s="1"/>
  <c r="Z97" i="7" s="1"/>
  <c r="Z98" i="7" s="1"/>
  <c r="Z99" i="7" s="1"/>
  <c r="Z100" i="7" s="1"/>
  <c r="Z101" i="7" s="1"/>
  <c r="Z102" i="7" s="1"/>
  <c r="Z103" i="7" s="1"/>
  <c r="Z104" i="7" s="1"/>
  <c r="Z105" i="7" s="1"/>
  <c r="Z106" i="7" s="1"/>
  <c r="Z107" i="7" s="1"/>
  <c r="Z108" i="7" s="1"/>
  <c r="Z109" i="7" s="1"/>
  <c r="Z110" i="7" s="1"/>
  <c r="Z111" i="7" s="1"/>
  <c r="Z112" i="7" s="1"/>
  <c r="Z113" i="7" s="1"/>
  <c r="Z114" i="7" s="1"/>
  <c r="Z115" i="7" s="1"/>
  <c r="Z116" i="7" s="1"/>
  <c r="BG97" i="7"/>
  <c r="AO89" i="7"/>
  <c r="AO90" i="7" s="1"/>
  <c r="AO91" i="7" s="1"/>
  <c r="AO92" i="7" s="1"/>
  <c r="AO93" i="7" s="1"/>
  <c r="AO94" i="7" s="1"/>
  <c r="AO95" i="7" s="1"/>
  <c r="AO96" i="7" s="1"/>
  <c r="AO97" i="7" s="1"/>
  <c r="AO98" i="7" s="1"/>
  <c r="AO99" i="7" s="1"/>
  <c r="AO100" i="7" s="1"/>
  <c r="AO101" i="7" s="1"/>
  <c r="AO102" i="7" s="1"/>
  <c r="AO103" i="7" s="1"/>
  <c r="AO104" i="7" s="1"/>
  <c r="AO105" i="7" s="1"/>
  <c r="AO106" i="7" s="1"/>
  <c r="AO107" i="7" s="1"/>
  <c r="AO108" i="7" s="1"/>
  <c r="AO109" i="7" s="1"/>
  <c r="AO110" i="7" s="1"/>
  <c r="AO111" i="7" s="1"/>
  <c r="AO112" i="7" s="1"/>
  <c r="AO113" i="7" s="1"/>
  <c r="AO114" i="7" s="1"/>
  <c r="AO115" i="7" s="1"/>
  <c r="AO116" i="7" s="1"/>
  <c r="AE85" i="7"/>
  <c r="BA91" i="7"/>
  <c r="BA92" i="7" s="1"/>
  <c r="BA93" i="7" s="1"/>
  <c r="BA94" i="7" s="1"/>
  <c r="BA95" i="7" s="1"/>
  <c r="BA96" i="7" s="1"/>
  <c r="BA97" i="7" s="1"/>
  <c r="BA98" i="7" s="1"/>
  <c r="BA99" i="7" s="1"/>
  <c r="BA100" i="7" s="1"/>
  <c r="BA101" i="7" s="1"/>
  <c r="BA102" i="7" s="1"/>
  <c r="BA103" i="7" s="1"/>
  <c r="BA104" i="7" s="1"/>
  <c r="BA105" i="7" s="1"/>
  <c r="BA106" i="7" s="1"/>
  <c r="BA107" i="7" s="1"/>
  <c r="BA108" i="7" s="1"/>
  <c r="BA109" i="7" s="1"/>
  <c r="BA110" i="7" s="1"/>
  <c r="BA111" i="7" s="1"/>
  <c r="BA112" i="7" s="1"/>
  <c r="BA113" i="7" s="1"/>
  <c r="BA114" i="7" s="1"/>
  <c r="BA115" i="7" s="1"/>
  <c r="BA116" i="7" s="1"/>
  <c r="AS84" i="7"/>
  <c r="AN87" i="7"/>
  <c r="AI84" i="7"/>
  <c r="AX86" i="7"/>
  <c r="AX87" i="7" s="1"/>
  <c r="AX88" i="7" s="1"/>
  <c r="AX89" i="7" s="1"/>
  <c r="AX90" i="7" s="1"/>
  <c r="AX91" i="7" s="1"/>
  <c r="AX92" i="7" s="1"/>
  <c r="AX93" i="7" s="1"/>
  <c r="AX94" i="7" s="1"/>
  <c r="AX95" i="7" s="1"/>
  <c r="AX96" i="7" s="1"/>
  <c r="AX97" i="7" s="1"/>
  <c r="AX98" i="7" s="1"/>
  <c r="AX99" i="7" s="1"/>
  <c r="AX100" i="7" s="1"/>
  <c r="AX101" i="7" s="1"/>
  <c r="AX102" i="7" s="1"/>
  <c r="AX103" i="7" s="1"/>
  <c r="AX104" i="7" s="1"/>
  <c r="AX105" i="7" s="1"/>
  <c r="AX106" i="7" s="1"/>
  <c r="AX107" i="7" s="1"/>
  <c r="AX108" i="7" s="1"/>
  <c r="AX109" i="7" s="1"/>
  <c r="AX110" i="7" s="1"/>
  <c r="AX111" i="7" s="1"/>
  <c r="AX112" i="7" s="1"/>
  <c r="AX113" i="7" s="1"/>
  <c r="AX114" i="7" s="1"/>
  <c r="AX115" i="7" s="1"/>
  <c r="AX116" i="7" s="1"/>
  <c r="AV85" i="7"/>
  <c r="AT97" i="67" l="1"/>
  <c r="AT98" i="67" s="1"/>
  <c r="AT99" i="67" s="1"/>
  <c r="AT100" i="67" s="1"/>
  <c r="AT101" i="67" s="1"/>
  <c r="AT102" i="67" s="1"/>
  <c r="AT103" i="67" s="1"/>
  <c r="AT104" i="67" s="1"/>
  <c r="AT105" i="67" s="1"/>
  <c r="AT106" i="67" s="1"/>
  <c r="AT107" i="67" s="1"/>
  <c r="AT108" i="67" s="1"/>
  <c r="AT109" i="67" s="1"/>
  <c r="AT110" i="67" s="1"/>
  <c r="AT111" i="67" s="1"/>
  <c r="AT112" i="67" s="1"/>
  <c r="AT113" i="67" s="1"/>
  <c r="AT114" i="67" s="1"/>
  <c r="AT115" i="67" s="1"/>
  <c r="AT116" i="67" s="1"/>
  <c r="AI86" i="67"/>
  <c r="AI87" i="67" s="1"/>
  <c r="S91" i="68"/>
  <c r="S92" i="68" s="1"/>
  <c r="S93" i="68" s="1"/>
  <c r="S94" i="68" s="1"/>
  <c r="S95" i="68" s="1"/>
  <c r="S96" i="68" s="1"/>
  <c r="S97" i="68" s="1"/>
  <c r="S98" i="68" s="1"/>
  <c r="S99" i="68" s="1"/>
  <c r="S100" i="68" s="1"/>
  <c r="S101" i="68" s="1"/>
  <c r="S102" i="68" s="1"/>
  <c r="S103" i="68" s="1"/>
  <c r="S104" i="68" s="1"/>
  <c r="S105" i="68" s="1"/>
  <c r="S106" i="68" s="1"/>
  <c r="S107" i="68" s="1"/>
  <c r="S108" i="68" s="1"/>
  <c r="S109" i="68" s="1"/>
  <c r="S110" i="68" s="1"/>
  <c r="S111" i="68" s="1"/>
  <c r="S112" i="68" s="1"/>
  <c r="S113" i="68" s="1"/>
  <c r="S114" i="68" s="1"/>
  <c r="S115" i="68" s="1"/>
  <c r="S116" i="68" s="1"/>
  <c r="AZ91" i="68"/>
  <c r="AZ92" i="68" s="1"/>
  <c r="T91" i="67"/>
  <c r="T92" i="67" s="1"/>
  <c r="X91" i="68"/>
  <c r="X92" i="68" s="1"/>
  <c r="X93" i="68" s="1"/>
  <c r="X94" i="68" s="1"/>
  <c r="X95" i="68" s="1"/>
  <c r="AH93" i="68"/>
  <c r="AH94" i="68" s="1"/>
  <c r="AS89" i="68"/>
  <c r="AS90" i="68" s="1"/>
  <c r="AK101" i="68"/>
  <c r="AK102" i="68" s="1"/>
  <c r="AK103" i="68" s="1"/>
  <c r="AK104" i="68" s="1"/>
  <c r="AK105" i="68" s="1"/>
  <c r="AK106" i="68" s="1"/>
  <c r="AK107" i="68" s="1"/>
  <c r="AK108" i="68" s="1"/>
  <c r="AK109" i="68" s="1"/>
  <c r="AK110" i="68" s="1"/>
  <c r="AK111" i="68" s="1"/>
  <c r="AK112" i="68" s="1"/>
  <c r="AK113" i="68" s="1"/>
  <c r="AK114" i="68" s="1"/>
  <c r="AK115" i="68" s="1"/>
  <c r="AK116" i="68" s="1"/>
  <c r="AE87" i="68"/>
  <c r="AE88" i="68" s="1"/>
  <c r="AE89" i="68" s="1"/>
  <c r="AE90" i="68" s="1"/>
  <c r="AE91" i="68" s="1"/>
  <c r="AE92" i="68" s="1"/>
  <c r="AE93" i="68" s="1"/>
  <c r="AE94" i="68" s="1"/>
  <c r="AE95" i="68" s="1"/>
  <c r="AE96" i="68" s="1"/>
  <c r="AW92" i="67"/>
  <c r="AW93" i="67" s="1"/>
  <c r="AW94" i="67" s="1"/>
  <c r="AF86" i="68"/>
  <c r="AF87" i="68" s="1"/>
  <c r="AF88" i="68" s="1"/>
  <c r="Z98" i="68"/>
  <c r="Z99" i="68" s="1"/>
  <c r="Z100" i="68" s="1"/>
  <c r="Z101" i="68" s="1"/>
  <c r="Z102" i="68" s="1"/>
  <c r="Z103" i="68" s="1"/>
  <c r="Z104" i="68" s="1"/>
  <c r="Z105" i="68" s="1"/>
  <c r="Z106" i="68" s="1"/>
  <c r="Z107" i="68" s="1"/>
  <c r="Z108" i="68" s="1"/>
  <c r="Z109" i="68" s="1"/>
  <c r="Z110" i="68" s="1"/>
  <c r="Z111" i="68" s="1"/>
  <c r="Z112" i="68" s="1"/>
  <c r="Z113" i="68" s="1"/>
  <c r="Z114" i="68" s="1"/>
  <c r="Z115" i="68" s="1"/>
  <c r="Z116" i="68" s="1"/>
  <c r="AQ87" i="68"/>
  <c r="AC85" i="68"/>
  <c r="AC86" i="68" s="1"/>
  <c r="AC87" i="68" s="1"/>
  <c r="AC88" i="68" s="1"/>
  <c r="AC89" i="68" s="1"/>
  <c r="AC90" i="68" s="1"/>
  <c r="P83" i="67"/>
  <c r="O83" i="67" s="1"/>
  <c r="AB83" i="68"/>
  <c r="AW87" i="68"/>
  <c r="AW88" i="68" s="1"/>
  <c r="AW89" i="68" s="1"/>
  <c r="AW90" i="68" s="1"/>
  <c r="AW91" i="68" s="1"/>
  <c r="AW92" i="68" s="1"/>
  <c r="AW93" i="68" s="1"/>
  <c r="AW94" i="68" s="1"/>
  <c r="AW95" i="68" s="1"/>
  <c r="AW96" i="68" s="1"/>
  <c r="AW97" i="68" s="1"/>
  <c r="AW98" i="68" s="1"/>
  <c r="AW99" i="68" s="1"/>
  <c r="AW100" i="68" s="1"/>
  <c r="AW101" i="68" s="1"/>
  <c r="AW102" i="68" s="1"/>
  <c r="AW103" i="68" s="1"/>
  <c r="AW104" i="68" s="1"/>
  <c r="AW105" i="68" s="1"/>
  <c r="AW106" i="68" s="1"/>
  <c r="AW107" i="68" s="1"/>
  <c r="AW108" i="68" s="1"/>
  <c r="AW109" i="68" s="1"/>
  <c r="AW110" i="68" s="1"/>
  <c r="AW111" i="68" s="1"/>
  <c r="AW112" i="68" s="1"/>
  <c r="AW113" i="68" s="1"/>
  <c r="AW114" i="68" s="1"/>
  <c r="AW115" i="68" s="1"/>
  <c r="AW116" i="68" s="1"/>
  <c r="P80" i="68"/>
  <c r="P81" i="68" s="1"/>
  <c r="O81" i="68" s="1"/>
  <c r="W87" i="68"/>
  <c r="W88" i="68" s="1"/>
  <c r="W89" i="68" s="1"/>
  <c r="W90" i="68" s="1"/>
  <c r="W91" i="68" s="1"/>
  <c r="W92" i="68" s="1"/>
  <c r="W93" i="68" s="1"/>
  <c r="W94" i="68" s="1"/>
  <c r="W95" i="68" s="1"/>
  <c r="W96" i="68" s="1"/>
  <c r="W97" i="68" s="1"/>
  <c r="W98" i="68" s="1"/>
  <c r="W99" i="68" s="1"/>
  <c r="W100" i="68" s="1"/>
  <c r="W101" i="68" s="1"/>
  <c r="W102" i="68" s="1"/>
  <c r="W103" i="68" s="1"/>
  <c r="W104" i="68" s="1"/>
  <c r="W105" i="68" s="1"/>
  <c r="W106" i="68" s="1"/>
  <c r="W107" i="68" s="1"/>
  <c r="W108" i="68" s="1"/>
  <c r="W109" i="68" s="1"/>
  <c r="W110" i="68" s="1"/>
  <c r="W111" i="68" s="1"/>
  <c r="W112" i="68" s="1"/>
  <c r="W113" i="68" s="1"/>
  <c r="W114" i="68" s="1"/>
  <c r="W115" i="68" s="1"/>
  <c r="W116" i="68" s="1"/>
  <c r="AI95" i="68"/>
  <c r="AI96" i="68" s="1"/>
  <c r="AI97" i="68" s="1"/>
  <c r="AI98" i="68" s="1"/>
  <c r="AI99" i="68" s="1"/>
  <c r="AI100" i="68" s="1"/>
  <c r="AI101" i="68" s="1"/>
  <c r="AI102" i="68" s="1"/>
  <c r="AI103" i="68" s="1"/>
  <c r="AI104" i="68" s="1"/>
  <c r="AI105" i="68" s="1"/>
  <c r="AI106" i="68" s="1"/>
  <c r="AI107" i="68" s="1"/>
  <c r="AI108" i="68" s="1"/>
  <c r="AI109" i="68" s="1"/>
  <c r="AI110" i="68" s="1"/>
  <c r="AI111" i="68" s="1"/>
  <c r="AI112" i="68" s="1"/>
  <c r="AI113" i="68" s="1"/>
  <c r="AI114" i="68" s="1"/>
  <c r="AI115" i="68" s="1"/>
  <c r="AI116" i="68" s="1"/>
  <c r="AN85" i="68"/>
  <c r="AN86" i="68" s="1"/>
  <c r="AN87" i="68" s="1"/>
  <c r="AN88" i="68" s="1"/>
  <c r="AN89" i="68" s="1"/>
  <c r="AN90" i="68" s="1"/>
  <c r="AN91" i="68" s="1"/>
  <c r="AN92" i="68" s="1"/>
  <c r="AN93" i="68" s="1"/>
  <c r="AN94" i="68" s="1"/>
  <c r="AN95" i="68" s="1"/>
  <c r="AN96" i="68" s="1"/>
  <c r="AN97" i="68" s="1"/>
  <c r="AN98" i="68" s="1"/>
  <c r="AN99" i="68" s="1"/>
  <c r="AN100" i="68" s="1"/>
  <c r="AN101" i="68" s="1"/>
  <c r="AN102" i="68" s="1"/>
  <c r="AN103" i="68" s="1"/>
  <c r="AN104" i="68" s="1"/>
  <c r="AN105" i="68" s="1"/>
  <c r="AN106" i="68" s="1"/>
  <c r="AN107" i="68" s="1"/>
  <c r="AN108" i="68" s="1"/>
  <c r="AN109" i="68" s="1"/>
  <c r="AN110" i="68" s="1"/>
  <c r="AN111" i="68" s="1"/>
  <c r="AN112" i="68" s="1"/>
  <c r="AN113" i="68" s="1"/>
  <c r="AN114" i="68" s="1"/>
  <c r="AN115" i="68" s="1"/>
  <c r="AN116" i="68" s="1"/>
  <c r="AR86" i="68"/>
  <c r="AR87" i="68" s="1"/>
  <c r="AR88" i="68" s="1"/>
  <c r="AR89" i="68" s="1"/>
  <c r="AR90" i="68" s="1"/>
  <c r="AR91" i="68" s="1"/>
  <c r="AR92" i="68" s="1"/>
  <c r="AR93" i="68" s="1"/>
  <c r="AR94" i="68" s="1"/>
  <c r="AR95" i="68" s="1"/>
  <c r="AR96" i="68" s="1"/>
  <c r="AR97" i="68" s="1"/>
  <c r="AR98" i="68" s="1"/>
  <c r="AR99" i="68" s="1"/>
  <c r="AR100" i="68" s="1"/>
  <c r="AR101" i="68" s="1"/>
  <c r="AR102" i="68" s="1"/>
  <c r="AR103" i="68" s="1"/>
  <c r="AR104" i="68" s="1"/>
  <c r="AR105" i="68" s="1"/>
  <c r="AR106" i="68" s="1"/>
  <c r="AR107" i="68" s="1"/>
  <c r="AR108" i="68" s="1"/>
  <c r="AR109" i="68" s="1"/>
  <c r="AR110" i="68" s="1"/>
  <c r="AR111" i="68" s="1"/>
  <c r="AR112" i="68" s="1"/>
  <c r="AR113" i="68" s="1"/>
  <c r="AR114" i="68" s="1"/>
  <c r="AR115" i="68" s="1"/>
  <c r="AR116" i="68" s="1"/>
  <c r="AF89" i="68"/>
  <c r="AF90" i="68" s="1"/>
  <c r="AF91" i="68" s="1"/>
  <c r="AF92" i="68" s="1"/>
  <c r="AF93" i="68" s="1"/>
  <c r="AF94" i="68" s="1"/>
  <c r="AF95" i="68" s="1"/>
  <c r="AF96" i="68" s="1"/>
  <c r="AF97" i="68" s="1"/>
  <c r="AF98" i="68" s="1"/>
  <c r="AF99" i="68" s="1"/>
  <c r="AF100" i="68" s="1"/>
  <c r="AF101" i="68" s="1"/>
  <c r="AF102" i="68" s="1"/>
  <c r="AF103" i="68" s="1"/>
  <c r="AF104" i="68" s="1"/>
  <c r="AF105" i="68" s="1"/>
  <c r="AF106" i="68" s="1"/>
  <c r="AF107" i="68" s="1"/>
  <c r="AF108" i="68" s="1"/>
  <c r="AF109" i="68" s="1"/>
  <c r="AF110" i="68" s="1"/>
  <c r="AF111" i="68" s="1"/>
  <c r="AF112" i="68" s="1"/>
  <c r="AF113" i="68" s="1"/>
  <c r="AF114" i="68" s="1"/>
  <c r="AF115" i="68" s="1"/>
  <c r="AF116" i="68" s="1"/>
  <c r="O79" i="68"/>
  <c r="AQ88" i="68"/>
  <c r="AQ89" i="68" s="1"/>
  <c r="AQ90" i="68" s="1"/>
  <c r="AQ91" i="68" s="1"/>
  <c r="AQ92" i="68" s="1"/>
  <c r="AQ93" i="68" s="1"/>
  <c r="AQ94" i="68" s="1"/>
  <c r="AQ95" i="68" s="1"/>
  <c r="AQ96" i="68" s="1"/>
  <c r="AQ97" i="68" s="1"/>
  <c r="AQ98" i="68" s="1"/>
  <c r="AQ99" i="68" s="1"/>
  <c r="AQ100" i="68" s="1"/>
  <c r="AQ101" i="68" s="1"/>
  <c r="AQ102" i="68" s="1"/>
  <c r="AQ103" i="68" s="1"/>
  <c r="AQ104" i="68" s="1"/>
  <c r="AQ105" i="68" s="1"/>
  <c r="AQ106" i="68" s="1"/>
  <c r="AQ107" i="68" s="1"/>
  <c r="AQ108" i="68" s="1"/>
  <c r="AQ109" i="68" s="1"/>
  <c r="AQ110" i="68" s="1"/>
  <c r="AQ111" i="68" s="1"/>
  <c r="AQ112" i="68" s="1"/>
  <c r="AQ113" i="68" s="1"/>
  <c r="AQ114" i="68" s="1"/>
  <c r="AQ115" i="68" s="1"/>
  <c r="AQ116" i="68" s="1"/>
  <c r="P84" i="67"/>
  <c r="O84" i="67" s="1"/>
  <c r="V87" i="68"/>
  <c r="AH100" i="7"/>
  <c r="AA92" i="7"/>
  <c r="AA93" i="7" s="1"/>
  <c r="AA94" i="7" s="1"/>
  <c r="AA95" i="7" s="1"/>
  <c r="AA96" i="7" s="1"/>
  <c r="AA97" i="7" s="1"/>
  <c r="AA98" i="7" s="1"/>
  <c r="AA99" i="7" s="1"/>
  <c r="AA100" i="7" s="1"/>
  <c r="AA101" i="7" s="1"/>
  <c r="AA102" i="7" s="1"/>
  <c r="AA103" i="7" s="1"/>
  <c r="AA104" i="7" s="1"/>
  <c r="AA105" i="7" s="1"/>
  <c r="AA106" i="7" s="1"/>
  <c r="AA107" i="7" s="1"/>
  <c r="AA108" i="7" s="1"/>
  <c r="AA109" i="7" s="1"/>
  <c r="AA110" i="7" s="1"/>
  <c r="AA111" i="7" s="1"/>
  <c r="AA112" i="7" s="1"/>
  <c r="AA113" i="7" s="1"/>
  <c r="AA114" i="7" s="1"/>
  <c r="AA115" i="7" s="1"/>
  <c r="AA116" i="7" s="1"/>
  <c r="AL107" i="67"/>
  <c r="AL108" i="67" s="1"/>
  <c r="AL109" i="67" s="1"/>
  <c r="AL110" i="67" s="1"/>
  <c r="AL111" i="67" s="1"/>
  <c r="AL112" i="67" s="1"/>
  <c r="AL113" i="67" s="1"/>
  <c r="AL114" i="67" s="1"/>
  <c r="AL115" i="67" s="1"/>
  <c r="AL116" i="67" s="1"/>
  <c r="AV89" i="67"/>
  <c r="AV90" i="67" s="1"/>
  <c r="AV91" i="67" s="1"/>
  <c r="AV92" i="67" s="1"/>
  <c r="AV93" i="67" s="1"/>
  <c r="AV94" i="67" s="1"/>
  <c r="AV95" i="67" s="1"/>
  <c r="BC84" i="68"/>
  <c r="BC85" i="68" s="1"/>
  <c r="BD93" i="68"/>
  <c r="BE94" i="68"/>
  <c r="AI88" i="67"/>
  <c r="AI89" i="67" s="1"/>
  <c r="AI90" i="67" s="1"/>
  <c r="AN87" i="67"/>
  <c r="AN88" i="67" s="1"/>
  <c r="AN89" i="67" s="1"/>
  <c r="AN90" i="67" s="1"/>
  <c r="AN91" i="67" s="1"/>
  <c r="AN92" i="67" s="1"/>
  <c r="AN93" i="67" s="1"/>
  <c r="AN94" i="67" s="1"/>
  <c r="AN95" i="67" s="1"/>
  <c r="AN96" i="67" s="1"/>
  <c r="AN97" i="67" s="1"/>
  <c r="AN98" i="67" s="1"/>
  <c r="AN99" i="67" s="1"/>
  <c r="AN100" i="67" s="1"/>
  <c r="AN101" i="67" s="1"/>
  <c r="AN102" i="67" s="1"/>
  <c r="AN103" i="67" s="1"/>
  <c r="AN104" i="67" s="1"/>
  <c r="AN105" i="67" s="1"/>
  <c r="AN106" i="67" s="1"/>
  <c r="AN107" i="67" s="1"/>
  <c r="AN108" i="67" s="1"/>
  <c r="AN109" i="67" s="1"/>
  <c r="AN110" i="67" s="1"/>
  <c r="AN111" i="67" s="1"/>
  <c r="AN112" i="67" s="1"/>
  <c r="AN113" i="67" s="1"/>
  <c r="AN114" i="67" s="1"/>
  <c r="AN115" i="67" s="1"/>
  <c r="AN116" i="67" s="1"/>
  <c r="W85" i="67"/>
  <c r="S86" i="67"/>
  <c r="S87" i="67" s="1"/>
  <c r="S88" i="67" s="1"/>
  <c r="S89" i="67" s="1"/>
  <c r="S90" i="67" s="1"/>
  <c r="S91" i="67" s="1"/>
  <c r="S92" i="67" s="1"/>
  <c r="S93" i="67" s="1"/>
  <c r="S94" i="67" s="1"/>
  <c r="S95" i="67" s="1"/>
  <c r="S96" i="67" s="1"/>
  <c r="S97" i="67" s="1"/>
  <c r="S98" i="67" s="1"/>
  <c r="S99" i="67" s="1"/>
  <c r="S100" i="67" s="1"/>
  <c r="S101" i="67" s="1"/>
  <c r="S102" i="67" s="1"/>
  <c r="S103" i="67" s="1"/>
  <c r="S104" i="67" s="1"/>
  <c r="S105" i="67" s="1"/>
  <c r="S106" i="67" s="1"/>
  <c r="S107" i="67" s="1"/>
  <c r="S108" i="67" s="1"/>
  <c r="S109" i="67" s="1"/>
  <c r="S110" i="67" s="1"/>
  <c r="S111" i="67" s="1"/>
  <c r="S112" i="67" s="1"/>
  <c r="S113" i="67" s="1"/>
  <c r="S114" i="67" s="1"/>
  <c r="S115" i="67" s="1"/>
  <c r="S116" i="67" s="1"/>
  <c r="Z87" i="67"/>
  <c r="Z88" i="67" s="1"/>
  <c r="Z89" i="67" s="1"/>
  <c r="Z90" i="67" s="1"/>
  <c r="Z91" i="67" s="1"/>
  <c r="Z92" i="67" s="1"/>
  <c r="Z93" i="67" s="1"/>
  <c r="Z94" i="67" s="1"/>
  <c r="Z95" i="67" s="1"/>
  <c r="Z96" i="67" s="1"/>
  <c r="Z97" i="67" s="1"/>
  <c r="Z98" i="67" s="1"/>
  <c r="Z99" i="67" s="1"/>
  <c r="Z100" i="67" s="1"/>
  <c r="Z101" i="67" s="1"/>
  <c r="Z102" i="67" s="1"/>
  <c r="Z103" i="67" s="1"/>
  <c r="Z104" i="67" s="1"/>
  <c r="Z105" i="67" s="1"/>
  <c r="Z106" i="67" s="1"/>
  <c r="Z107" i="67" s="1"/>
  <c r="Z108" i="67" s="1"/>
  <c r="Z109" i="67" s="1"/>
  <c r="Z110" i="67" s="1"/>
  <c r="Z111" i="67" s="1"/>
  <c r="Z112" i="67" s="1"/>
  <c r="Z113" i="67" s="1"/>
  <c r="Z114" i="67" s="1"/>
  <c r="Z115" i="67" s="1"/>
  <c r="Z116" i="67" s="1"/>
  <c r="BC87" i="67"/>
  <c r="AQ86" i="67"/>
  <c r="AQ87" i="67" s="1"/>
  <c r="Q85" i="67"/>
  <c r="AO88" i="67"/>
  <c r="AO89" i="67" s="1"/>
  <c r="AO90" i="67" s="1"/>
  <c r="AO91" i="67" s="1"/>
  <c r="AO92" i="67" s="1"/>
  <c r="AO93" i="67" s="1"/>
  <c r="AO94" i="67" s="1"/>
  <c r="AO95" i="67" s="1"/>
  <c r="AO96" i="67" s="1"/>
  <c r="AO97" i="67" s="1"/>
  <c r="AO98" i="67" s="1"/>
  <c r="AO99" i="67" s="1"/>
  <c r="AO100" i="67" s="1"/>
  <c r="AO101" i="67" s="1"/>
  <c r="AO102" i="67" s="1"/>
  <c r="AO103" i="67" s="1"/>
  <c r="AO104" i="67" s="1"/>
  <c r="AO105" i="67" s="1"/>
  <c r="AO106" i="67" s="1"/>
  <c r="AO107" i="67" s="1"/>
  <c r="AO108" i="67" s="1"/>
  <c r="AO109" i="67" s="1"/>
  <c r="AO110" i="67" s="1"/>
  <c r="AO111" i="67" s="1"/>
  <c r="AO112" i="67" s="1"/>
  <c r="AO113" i="67" s="1"/>
  <c r="AO114" i="67" s="1"/>
  <c r="AO115" i="67" s="1"/>
  <c r="AO116" i="67" s="1"/>
  <c r="V88" i="67"/>
  <c r="V89" i="67" s="1"/>
  <c r="AK85" i="67"/>
  <c r="Y88" i="67"/>
  <c r="AA90" i="67"/>
  <c r="AA91" i="67" s="1"/>
  <c r="AA92" i="67" s="1"/>
  <c r="AA93" i="67" s="1"/>
  <c r="AA94" i="67" s="1"/>
  <c r="AA95" i="67" s="1"/>
  <c r="AA96" i="67" s="1"/>
  <c r="AA97" i="67" s="1"/>
  <c r="AA98" i="67" s="1"/>
  <c r="AA99" i="67" s="1"/>
  <c r="AA100" i="67" s="1"/>
  <c r="AA101" i="67" s="1"/>
  <c r="AA102" i="67" s="1"/>
  <c r="AA103" i="67" s="1"/>
  <c r="AA104" i="67" s="1"/>
  <c r="AA105" i="67" s="1"/>
  <c r="AA106" i="67" s="1"/>
  <c r="AA107" i="67" s="1"/>
  <c r="AA108" i="67" s="1"/>
  <c r="AA109" i="67" s="1"/>
  <c r="AA110" i="67" s="1"/>
  <c r="AA111" i="67" s="1"/>
  <c r="AA112" i="67" s="1"/>
  <c r="AA113" i="67" s="1"/>
  <c r="AA114" i="67" s="1"/>
  <c r="AA115" i="67" s="1"/>
  <c r="AA116" i="67" s="1"/>
  <c r="AF91" i="67"/>
  <c r="AF92" i="67" s="1"/>
  <c r="AF93" i="67" s="1"/>
  <c r="AF94" i="67" s="1"/>
  <c r="AF95" i="67" s="1"/>
  <c r="AF96" i="67" s="1"/>
  <c r="AF97" i="67" s="1"/>
  <c r="AF98" i="67" s="1"/>
  <c r="AF99" i="67" s="1"/>
  <c r="AF100" i="67" s="1"/>
  <c r="AF101" i="67" s="1"/>
  <c r="AF102" i="67" s="1"/>
  <c r="AF103" i="67" s="1"/>
  <c r="AF104" i="67" s="1"/>
  <c r="AF105" i="67" s="1"/>
  <c r="AF106" i="67" s="1"/>
  <c r="AF107" i="67" s="1"/>
  <c r="AF108" i="67" s="1"/>
  <c r="AF109" i="67" s="1"/>
  <c r="AF110" i="67" s="1"/>
  <c r="AF111" i="67" s="1"/>
  <c r="AF112" i="67" s="1"/>
  <c r="AF113" i="67" s="1"/>
  <c r="AF114" i="67" s="1"/>
  <c r="AF115" i="67" s="1"/>
  <c r="AF116" i="67" s="1"/>
  <c r="U86" i="67"/>
  <c r="U87" i="67" s="1"/>
  <c r="U88" i="67" s="1"/>
  <c r="U89" i="67" s="1"/>
  <c r="U90" i="67" s="1"/>
  <c r="U91" i="67" s="1"/>
  <c r="U92" i="67" s="1"/>
  <c r="U93" i="67" s="1"/>
  <c r="U94" i="67" s="1"/>
  <c r="U95" i="67" s="1"/>
  <c r="U96" i="67" s="1"/>
  <c r="U97" i="67" s="1"/>
  <c r="U98" i="67" s="1"/>
  <c r="U99" i="67" s="1"/>
  <c r="U100" i="67" s="1"/>
  <c r="U101" i="67" s="1"/>
  <c r="U102" i="67" s="1"/>
  <c r="U103" i="67" s="1"/>
  <c r="U104" i="67" s="1"/>
  <c r="U105" i="67" s="1"/>
  <c r="U106" i="67" s="1"/>
  <c r="U107" i="67" s="1"/>
  <c r="U108" i="67" s="1"/>
  <c r="U109" i="67" s="1"/>
  <c r="U110" i="67" s="1"/>
  <c r="U111" i="67" s="1"/>
  <c r="U112" i="67" s="1"/>
  <c r="U113" i="67" s="1"/>
  <c r="U114" i="67" s="1"/>
  <c r="U115" i="67" s="1"/>
  <c r="U116" i="67" s="1"/>
  <c r="AE93" i="67"/>
  <c r="AP85" i="67"/>
  <c r="AU85" i="67"/>
  <c r="AR99" i="67"/>
  <c r="AR100" i="67" s="1"/>
  <c r="AR101" i="67" s="1"/>
  <c r="AR102" i="67" s="1"/>
  <c r="AR103" i="67" s="1"/>
  <c r="AR104" i="67" s="1"/>
  <c r="AR105" i="67" s="1"/>
  <c r="AR106" i="67" s="1"/>
  <c r="AR107" i="67" s="1"/>
  <c r="AR108" i="67" s="1"/>
  <c r="AR109" i="67" s="1"/>
  <c r="AR110" i="67" s="1"/>
  <c r="AR111" i="67" s="1"/>
  <c r="AR112" i="67" s="1"/>
  <c r="AR113" i="67" s="1"/>
  <c r="AR114" i="67" s="1"/>
  <c r="AR115" i="67" s="1"/>
  <c r="AR116" i="67" s="1"/>
  <c r="BD94" i="67"/>
  <c r="BE95" i="67"/>
  <c r="AM99" i="7"/>
  <c r="AM100" i="7" s="1"/>
  <c r="AM101" i="7" s="1"/>
  <c r="AM102" i="7" s="1"/>
  <c r="U102" i="7"/>
  <c r="U103" i="7" s="1"/>
  <c r="U104" i="7" s="1"/>
  <c r="U105" i="7" s="1"/>
  <c r="U106" i="7" s="1"/>
  <c r="U107" i="7" s="1"/>
  <c r="U108" i="7" s="1"/>
  <c r="U109" i="7" s="1"/>
  <c r="U110" i="7" s="1"/>
  <c r="U111" i="7" s="1"/>
  <c r="U112" i="7" s="1"/>
  <c r="U113" i="7" s="1"/>
  <c r="U114" i="7" s="1"/>
  <c r="U115" i="7" s="1"/>
  <c r="U116" i="7" s="1"/>
  <c r="Q90" i="7"/>
  <c r="Q91" i="7" s="1"/>
  <c r="Q92" i="7" s="1"/>
  <c r="AU92" i="7"/>
  <c r="AU93" i="7" s="1"/>
  <c r="AU94" i="7" s="1"/>
  <c r="AU95" i="7" s="1"/>
  <c r="AU96" i="7" s="1"/>
  <c r="AU97" i="7" s="1"/>
  <c r="AU98" i="7" s="1"/>
  <c r="AU99" i="7" s="1"/>
  <c r="AU100" i="7" s="1"/>
  <c r="AU101" i="7" s="1"/>
  <c r="AU102" i="7" s="1"/>
  <c r="AU103" i="7" s="1"/>
  <c r="AU104" i="7" s="1"/>
  <c r="AU105" i="7" s="1"/>
  <c r="AU106" i="7" s="1"/>
  <c r="AU107" i="7" s="1"/>
  <c r="AU108" i="7" s="1"/>
  <c r="AU109" i="7" s="1"/>
  <c r="AU110" i="7" s="1"/>
  <c r="AU111" i="7" s="1"/>
  <c r="AU112" i="7" s="1"/>
  <c r="AU113" i="7" s="1"/>
  <c r="AU114" i="7" s="1"/>
  <c r="AU115" i="7" s="1"/>
  <c r="AU116" i="7" s="1"/>
  <c r="V83" i="7"/>
  <c r="AB90" i="7"/>
  <c r="AB91" i="7" s="1"/>
  <c r="AB92" i="7" s="1"/>
  <c r="AB93" i="7" s="1"/>
  <c r="AB94" i="7" s="1"/>
  <c r="AB95" i="7" s="1"/>
  <c r="AB96" i="7" s="1"/>
  <c r="AB97" i="7" s="1"/>
  <c r="AB98" i="7" s="1"/>
  <c r="AB99" i="7" s="1"/>
  <c r="AB100" i="7" s="1"/>
  <c r="AB101" i="7" s="1"/>
  <c r="AB102" i="7" s="1"/>
  <c r="AB103" i="7" s="1"/>
  <c r="AB104" i="7" s="1"/>
  <c r="AB105" i="7" s="1"/>
  <c r="AB106" i="7" s="1"/>
  <c r="AB107" i="7" s="1"/>
  <c r="AB108" i="7" s="1"/>
  <c r="AB109" i="7" s="1"/>
  <c r="AB110" i="7" s="1"/>
  <c r="AB111" i="7" s="1"/>
  <c r="AB112" i="7" s="1"/>
  <c r="AB113" i="7" s="1"/>
  <c r="AB114" i="7" s="1"/>
  <c r="AB115" i="7" s="1"/>
  <c r="AB116" i="7" s="1"/>
  <c r="BB84" i="7"/>
  <c r="BJ97" i="7"/>
  <c r="BJ98" i="7" s="1"/>
  <c r="BJ99" i="7" s="1"/>
  <c r="R84" i="7"/>
  <c r="R85" i="7" s="1"/>
  <c r="AJ96" i="7"/>
  <c r="AJ97" i="7" s="1"/>
  <c r="AJ98" i="7" s="1"/>
  <c r="AJ99" i="7" s="1"/>
  <c r="AJ100" i="7" s="1"/>
  <c r="AJ101" i="7" s="1"/>
  <c r="AJ102" i="7" s="1"/>
  <c r="AJ103" i="7" s="1"/>
  <c r="AJ104" i="7" s="1"/>
  <c r="AJ105" i="7" s="1"/>
  <c r="AJ106" i="7" s="1"/>
  <c r="AJ107" i="7" s="1"/>
  <c r="AJ108" i="7" s="1"/>
  <c r="AJ109" i="7" s="1"/>
  <c r="AJ110" i="7" s="1"/>
  <c r="AJ111" i="7" s="1"/>
  <c r="AJ112" i="7" s="1"/>
  <c r="AJ113" i="7" s="1"/>
  <c r="AJ114" i="7" s="1"/>
  <c r="AJ115" i="7" s="1"/>
  <c r="AJ116" i="7" s="1"/>
  <c r="X82" i="7"/>
  <c r="O81" i="7"/>
  <c r="AG89" i="7"/>
  <c r="AG90" i="7" s="1"/>
  <c r="AG91" i="7" s="1"/>
  <c r="AG92" i="7" s="1"/>
  <c r="AG93" i="7" s="1"/>
  <c r="AG94" i="7" s="1"/>
  <c r="AG95" i="7" s="1"/>
  <c r="AG96" i="7" s="1"/>
  <c r="AG97" i="7" s="1"/>
  <c r="AG98" i="7" s="1"/>
  <c r="AG99" i="7" s="1"/>
  <c r="AG100" i="7" s="1"/>
  <c r="AG101" i="7" s="1"/>
  <c r="AG102" i="7" s="1"/>
  <c r="AG103" i="7" s="1"/>
  <c r="AG104" i="7" s="1"/>
  <c r="AG105" i="7" s="1"/>
  <c r="AG106" i="7" s="1"/>
  <c r="AG107" i="7" s="1"/>
  <c r="AG108" i="7" s="1"/>
  <c r="AG109" i="7" s="1"/>
  <c r="AG110" i="7" s="1"/>
  <c r="AG111" i="7" s="1"/>
  <c r="AG112" i="7" s="1"/>
  <c r="AG113" i="7" s="1"/>
  <c r="AG114" i="7" s="1"/>
  <c r="AG115" i="7" s="1"/>
  <c r="AG116" i="7" s="1"/>
  <c r="AP89" i="7"/>
  <c r="P87" i="7"/>
  <c r="AS85" i="7"/>
  <c r="AS86" i="7" s="1"/>
  <c r="AV86" i="7"/>
  <c r="T89" i="7"/>
  <c r="AN88" i="7"/>
  <c r="AN89" i="7" s="1"/>
  <c r="AN90" i="7" s="1"/>
  <c r="AN91" i="7" s="1"/>
  <c r="AN92" i="7" s="1"/>
  <c r="AN93" i="7" s="1"/>
  <c r="AN94" i="7" s="1"/>
  <c r="AN95" i="7" s="1"/>
  <c r="AN96" i="7" s="1"/>
  <c r="AN97" i="7" s="1"/>
  <c r="AN98" i="7" s="1"/>
  <c r="AN99" i="7" s="1"/>
  <c r="AN100" i="7" s="1"/>
  <c r="AN101" i="7" s="1"/>
  <c r="AN102" i="7" s="1"/>
  <c r="AN103" i="7" s="1"/>
  <c r="AN104" i="7" s="1"/>
  <c r="AN105" i="7" s="1"/>
  <c r="AN106" i="7" s="1"/>
  <c r="AN107" i="7" s="1"/>
  <c r="AN108" i="7" s="1"/>
  <c r="AN109" i="7" s="1"/>
  <c r="AN110" i="7" s="1"/>
  <c r="AN111" i="7" s="1"/>
  <c r="AN112" i="7" s="1"/>
  <c r="AN113" i="7" s="1"/>
  <c r="AN114" i="7" s="1"/>
  <c r="AN115" i="7" s="1"/>
  <c r="AN116" i="7" s="1"/>
  <c r="AI85" i="7"/>
  <c r="AI86" i="7" s="1"/>
  <c r="AI87" i="7" s="1"/>
  <c r="AI88" i="7" s="1"/>
  <c r="AI89" i="7" s="1"/>
  <c r="AI90" i="7" s="1"/>
  <c r="AI91" i="7" s="1"/>
  <c r="AI92" i="7" s="1"/>
  <c r="AI93" i="7" s="1"/>
  <c r="AI94" i="7" s="1"/>
  <c r="AI95" i="7" s="1"/>
  <c r="AI96" i="7" s="1"/>
  <c r="AI97" i="7" s="1"/>
  <c r="AI98" i="7" s="1"/>
  <c r="AI99" i="7" s="1"/>
  <c r="AI100" i="7" s="1"/>
  <c r="AI101" i="7" s="1"/>
  <c r="AI102" i="7" s="1"/>
  <c r="AI103" i="7" s="1"/>
  <c r="AI104" i="7" s="1"/>
  <c r="AI105" i="7" s="1"/>
  <c r="AI106" i="7" s="1"/>
  <c r="AI107" i="7" s="1"/>
  <c r="AI108" i="7" s="1"/>
  <c r="AI109" i="7" s="1"/>
  <c r="AI110" i="7" s="1"/>
  <c r="AI111" i="7" s="1"/>
  <c r="AI112" i="7" s="1"/>
  <c r="AI113" i="7" s="1"/>
  <c r="AI114" i="7" s="1"/>
  <c r="AI115" i="7" s="1"/>
  <c r="AI116" i="7" s="1"/>
  <c r="AE86" i="7"/>
  <c r="BG98" i="7"/>
  <c r="BE101" i="7"/>
  <c r="CM94" i="7"/>
  <c r="BD93" i="7"/>
  <c r="AI91" i="67" l="1"/>
  <c r="AI92" i="67" s="1"/>
  <c r="AI93" i="67" s="1"/>
  <c r="AI94" i="67" s="1"/>
  <c r="AI95" i="67" s="1"/>
  <c r="AI96" i="67" s="1"/>
  <c r="AI97" i="67" s="1"/>
  <c r="AI98" i="67" s="1"/>
  <c r="AI99" i="67" s="1"/>
  <c r="AI100" i="67" s="1"/>
  <c r="AI101" i="67" s="1"/>
  <c r="AI102" i="67" s="1"/>
  <c r="AI103" i="67" s="1"/>
  <c r="AI104" i="67" s="1"/>
  <c r="AI105" i="67" s="1"/>
  <c r="AI106" i="67" s="1"/>
  <c r="AI107" i="67" s="1"/>
  <c r="AI108" i="67" s="1"/>
  <c r="AI109" i="67" s="1"/>
  <c r="AI110" i="67" s="1"/>
  <c r="AI111" i="67" s="1"/>
  <c r="AI112" i="67" s="1"/>
  <c r="AI113" i="67" s="1"/>
  <c r="AI114" i="67" s="1"/>
  <c r="AI115" i="67" s="1"/>
  <c r="AI116" i="67" s="1"/>
  <c r="AZ93" i="68"/>
  <c r="AZ94" i="68" s="1"/>
  <c r="AZ95" i="68" s="1"/>
  <c r="AZ96" i="68" s="1"/>
  <c r="AZ97" i="68" s="1"/>
  <c r="AZ98" i="68" s="1"/>
  <c r="AZ99" i="68" s="1"/>
  <c r="AZ100" i="68" s="1"/>
  <c r="AZ101" i="68" s="1"/>
  <c r="AZ102" i="68" s="1"/>
  <c r="AZ103" i="68" s="1"/>
  <c r="AZ104" i="68" s="1"/>
  <c r="AZ105" i="68" s="1"/>
  <c r="AZ106" i="68" s="1"/>
  <c r="AZ107" i="68" s="1"/>
  <c r="AZ108" i="68" s="1"/>
  <c r="AZ109" i="68" s="1"/>
  <c r="AZ110" i="68" s="1"/>
  <c r="AZ111" i="68" s="1"/>
  <c r="AZ112" i="68" s="1"/>
  <c r="AZ113" i="68" s="1"/>
  <c r="AZ114" i="68" s="1"/>
  <c r="AZ115" i="68" s="1"/>
  <c r="AZ116" i="68" s="1"/>
  <c r="AC91" i="68"/>
  <c r="AC92" i="68" s="1"/>
  <c r="AC93" i="68" s="1"/>
  <c r="AC94" i="68" s="1"/>
  <c r="AC95" i="68" s="1"/>
  <c r="AC96" i="68" s="1"/>
  <c r="AC97" i="68" s="1"/>
  <c r="AC98" i="68" s="1"/>
  <c r="AC99" i="68" s="1"/>
  <c r="AC100" i="68" s="1"/>
  <c r="AC101" i="68" s="1"/>
  <c r="AC102" i="68" s="1"/>
  <c r="AC103" i="68" s="1"/>
  <c r="AC104" i="68" s="1"/>
  <c r="AC105" i="68" s="1"/>
  <c r="AC106" i="68" s="1"/>
  <c r="AC107" i="68" s="1"/>
  <c r="AC108" i="68" s="1"/>
  <c r="AC109" i="68" s="1"/>
  <c r="AC110" i="68" s="1"/>
  <c r="AC111" i="68" s="1"/>
  <c r="AC112" i="68" s="1"/>
  <c r="AC113" i="68" s="1"/>
  <c r="AC114" i="68" s="1"/>
  <c r="AC115" i="68" s="1"/>
  <c r="AC116" i="68" s="1"/>
  <c r="AH95" i="68"/>
  <c r="AH96" i="68" s="1"/>
  <c r="AH97" i="68" s="1"/>
  <c r="AH98" i="68" s="1"/>
  <c r="AH99" i="68" s="1"/>
  <c r="AH100" i="68" s="1"/>
  <c r="AH101" i="68" s="1"/>
  <c r="AH102" i="68" s="1"/>
  <c r="AH103" i="68" s="1"/>
  <c r="AH104" i="68" s="1"/>
  <c r="AH105" i="68" s="1"/>
  <c r="AH106" i="68" s="1"/>
  <c r="AH107" i="68" s="1"/>
  <c r="X96" i="68"/>
  <c r="X97" i="68" s="1"/>
  <c r="X98" i="68" s="1"/>
  <c r="X99" i="68" s="1"/>
  <c r="X100" i="68" s="1"/>
  <c r="X101" i="68" s="1"/>
  <c r="X102" i="68" s="1"/>
  <c r="X103" i="68" s="1"/>
  <c r="X104" i="68" s="1"/>
  <c r="X105" i="68" s="1"/>
  <c r="X106" i="68" s="1"/>
  <c r="X107" i="68" s="1"/>
  <c r="X108" i="68" s="1"/>
  <c r="X109" i="68" s="1"/>
  <c r="X110" i="68" s="1"/>
  <c r="X111" i="68" s="1"/>
  <c r="X112" i="68" s="1"/>
  <c r="X113" i="68" s="1"/>
  <c r="X114" i="68" s="1"/>
  <c r="X115" i="68" s="1"/>
  <c r="X116" i="68" s="1"/>
  <c r="P85" i="67"/>
  <c r="AE97" i="68"/>
  <c r="AE98" i="68" s="1"/>
  <c r="AE99" i="68" s="1"/>
  <c r="AE100" i="68" s="1"/>
  <c r="AE101" i="68" s="1"/>
  <c r="AE102" i="68" s="1"/>
  <c r="AE103" i="68" s="1"/>
  <c r="AE104" i="68" s="1"/>
  <c r="AE105" i="68" s="1"/>
  <c r="AE106" i="68" s="1"/>
  <c r="AE107" i="68" s="1"/>
  <c r="AE108" i="68" s="1"/>
  <c r="AE109" i="68" s="1"/>
  <c r="AE110" i="68" s="1"/>
  <c r="AE111" i="68" s="1"/>
  <c r="AE112" i="68" s="1"/>
  <c r="AE113" i="68" s="1"/>
  <c r="AE114" i="68" s="1"/>
  <c r="AE115" i="68" s="1"/>
  <c r="AE116" i="68" s="1"/>
  <c r="AS91" i="68"/>
  <c r="T93" i="67"/>
  <c r="T94" i="67" s="1"/>
  <c r="T95" i="67" s="1"/>
  <c r="T96" i="67" s="1"/>
  <c r="T97" i="67" s="1"/>
  <c r="T98" i="67" s="1"/>
  <c r="T99" i="67" s="1"/>
  <c r="T100" i="67" s="1"/>
  <c r="T101" i="67" s="1"/>
  <c r="T102" i="67" s="1"/>
  <c r="T103" i="67" s="1"/>
  <c r="T104" i="67" s="1"/>
  <c r="T105" i="67" s="1"/>
  <c r="T106" i="67" s="1"/>
  <c r="T107" i="67" s="1"/>
  <c r="T108" i="67" s="1"/>
  <c r="T109" i="67" s="1"/>
  <c r="T110" i="67" s="1"/>
  <c r="T111" i="67" s="1"/>
  <c r="T112" i="67" s="1"/>
  <c r="T113" i="67" s="1"/>
  <c r="T114" i="67" s="1"/>
  <c r="T115" i="67" s="1"/>
  <c r="T116" i="67" s="1"/>
  <c r="V90" i="67"/>
  <c r="V91" i="67" s="1"/>
  <c r="V92" i="67" s="1"/>
  <c r="V93" i="67" s="1"/>
  <c r="V94" i="67" s="1"/>
  <c r="V95" i="67" s="1"/>
  <c r="V96" i="67" s="1"/>
  <c r="V97" i="67" s="1"/>
  <c r="V98" i="67" s="1"/>
  <c r="V99" i="67" s="1"/>
  <c r="V100" i="67" s="1"/>
  <c r="V101" i="67" s="1"/>
  <c r="V102" i="67" s="1"/>
  <c r="V103" i="67" s="1"/>
  <c r="V104" i="67" s="1"/>
  <c r="V105" i="67" s="1"/>
  <c r="V106" i="67" s="1"/>
  <c r="V107" i="67" s="1"/>
  <c r="V108" i="67" s="1"/>
  <c r="V109" i="67" s="1"/>
  <c r="V110" i="67" s="1"/>
  <c r="V111" i="67" s="1"/>
  <c r="V112" i="67" s="1"/>
  <c r="V113" i="67" s="1"/>
  <c r="V114" i="67" s="1"/>
  <c r="V115" i="67" s="1"/>
  <c r="V116" i="67" s="1"/>
  <c r="BD94" i="68"/>
  <c r="BE95" i="68"/>
  <c r="V88" i="68"/>
  <c r="V89" i="68" s="1"/>
  <c r="V90" i="68" s="1"/>
  <c r="V91" i="68" s="1"/>
  <c r="AW95" i="67"/>
  <c r="AW96" i="67" s="1"/>
  <c r="AW97" i="67" s="1"/>
  <c r="AW98" i="67" s="1"/>
  <c r="AW99" i="67" s="1"/>
  <c r="AW100" i="67" s="1"/>
  <c r="AW101" i="67" s="1"/>
  <c r="AW102" i="67" s="1"/>
  <c r="AW103" i="67" s="1"/>
  <c r="AW104" i="67" s="1"/>
  <c r="AW105" i="67" s="1"/>
  <c r="AW106" i="67" s="1"/>
  <c r="AW107" i="67" s="1"/>
  <c r="AW108" i="67" s="1"/>
  <c r="AW109" i="67" s="1"/>
  <c r="AW110" i="67" s="1"/>
  <c r="AW111" i="67" s="1"/>
  <c r="AW112" i="67" s="1"/>
  <c r="AW113" i="67" s="1"/>
  <c r="AW114" i="67" s="1"/>
  <c r="AW115" i="67" s="1"/>
  <c r="AW116" i="67" s="1"/>
  <c r="P82" i="68"/>
  <c r="P83" i="68" s="1"/>
  <c r="AV96" i="67"/>
  <c r="AV97" i="67" s="1"/>
  <c r="AV98" i="67" s="1"/>
  <c r="AV99" i="67" s="1"/>
  <c r="AV100" i="67" s="1"/>
  <c r="AV101" i="67" s="1"/>
  <c r="AV102" i="67" s="1"/>
  <c r="AV103" i="67" s="1"/>
  <c r="AV104" i="67" s="1"/>
  <c r="AV105" i="67" s="1"/>
  <c r="AV106" i="67" s="1"/>
  <c r="AV107" i="67" s="1"/>
  <c r="AV108" i="67" s="1"/>
  <c r="AV109" i="67" s="1"/>
  <c r="AV110" i="67" s="1"/>
  <c r="AV111" i="67" s="1"/>
  <c r="AV112" i="67" s="1"/>
  <c r="AV113" i="67" s="1"/>
  <c r="AV114" i="67" s="1"/>
  <c r="AV115" i="67" s="1"/>
  <c r="AV116" i="67" s="1"/>
  <c r="O80" i="68"/>
  <c r="BC86" i="68"/>
  <c r="BC87" i="68" s="1"/>
  <c r="BC88" i="68" s="1"/>
  <c r="BC89" i="68" s="1"/>
  <c r="BC90" i="68" s="1"/>
  <c r="BC91" i="68" s="1"/>
  <c r="BC92" i="68" s="1"/>
  <c r="BC93" i="68" s="1"/>
  <c r="BC94" i="68" s="1"/>
  <c r="BC95" i="68" s="1"/>
  <c r="BC96" i="68" s="1"/>
  <c r="BC97" i="68" s="1"/>
  <c r="BC98" i="68" s="1"/>
  <c r="BC99" i="68" s="1"/>
  <c r="BC100" i="68" s="1"/>
  <c r="BC101" i="68" s="1"/>
  <c r="BC102" i="68" s="1"/>
  <c r="BC103" i="68" s="1"/>
  <c r="BC104" i="68" s="1"/>
  <c r="BC105" i="68" s="1"/>
  <c r="BC106" i="68" s="1"/>
  <c r="BC107" i="68" s="1"/>
  <c r="BC108" i="68" s="1"/>
  <c r="BC109" i="68" s="1"/>
  <c r="BC110" i="68" s="1"/>
  <c r="BC111" i="68" s="1"/>
  <c r="BC112" i="68" s="1"/>
  <c r="BC113" i="68" s="1"/>
  <c r="BC114" i="68" s="1"/>
  <c r="BC115" i="68" s="1"/>
  <c r="BC116" i="68" s="1"/>
  <c r="AB84" i="68"/>
  <c r="AB85" i="68" s="1"/>
  <c r="AB86" i="68" s="1"/>
  <c r="AB87" i="68" s="1"/>
  <c r="AB88" i="68" s="1"/>
  <c r="AB89" i="68" s="1"/>
  <c r="AB90" i="68" s="1"/>
  <c r="AB91" i="68" s="1"/>
  <c r="AB92" i="68" s="1"/>
  <c r="AB93" i="68" s="1"/>
  <c r="AB94" i="68" s="1"/>
  <c r="AB95" i="68" s="1"/>
  <c r="AB96" i="68" s="1"/>
  <c r="AB97" i="68" s="1"/>
  <c r="AB98" i="68" s="1"/>
  <c r="AB99" i="68" s="1"/>
  <c r="AB100" i="68" s="1"/>
  <c r="AB101" i="68" s="1"/>
  <c r="AB102" i="68" s="1"/>
  <c r="AB103" i="68" s="1"/>
  <c r="AB104" i="68" s="1"/>
  <c r="AB105" i="68" s="1"/>
  <c r="AB106" i="68" s="1"/>
  <c r="AB107" i="68" s="1"/>
  <c r="AB108" i="68" s="1"/>
  <c r="AB109" i="68" s="1"/>
  <c r="AB110" i="68" s="1"/>
  <c r="AB111" i="68" s="1"/>
  <c r="AB112" i="68" s="1"/>
  <c r="AB113" i="68" s="1"/>
  <c r="AB114" i="68" s="1"/>
  <c r="AB115" i="68" s="1"/>
  <c r="AB116" i="68" s="1"/>
  <c r="AH101" i="7"/>
  <c r="AH102" i="7" s="1"/>
  <c r="AH103" i="7" s="1"/>
  <c r="AH104" i="7" s="1"/>
  <c r="AH105" i="7" s="1"/>
  <c r="AH106" i="7" s="1"/>
  <c r="AH107" i="7" s="1"/>
  <c r="AH108" i="7" s="1"/>
  <c r="AH109" i="7" s="1"/>
  <c r="AH110" i="7" s="1"/>
  <c r="AH111" i="7" s="1"/>
  <c r="AP90" i="7"/>
  <c r="W86" i="67"/>
  <c r="W87" i="67" s="1"/>
  <c r="W88" i="67" s="1"/>
  <c r="W89" i="67" s="1"/>
  <c r="W90" i="67" s="1"/>
  <c r="W91" i="67" s="1"/>
  <c r="W92" i="67" s="1"/>
  <c r="W93" i="67" s="1"/>
  <c r="W94" i="67" s="1"/>
  <c r="W95" i="67" s="1"/>
  <c r="W96" i="67" s="1"/>
  <c r="W97" i="67" s="1"/>
  <c r="W98" i="67" s="1"/>
  <c r="W99" i="67" s="1"/>
  <c r="W100" i="67" s="1"/>
  <c r="W101" i="67" s="1"/>
  <c r="W102" i="67" s="1"/>
  <c r="W103" i="67" s="1"/>
  <c r="W104" i="67" s="1"/>
  <c r="W105" i="67" s="1"/>
  <c r="W106" i="67" s="1"/>
  <c r="W107" i="67" s="1"/>
  <c r="W108" i="67" s="1"/>
  <c r="W109" i="67" s="1"/>
  <c r="W110" i="67" s="1"/>
  <c r="W111" i="67" s="1"/>
  <c r="W112" i="67" s="1"/>
  <c r="W113" i="67" s="1"/>
  <c r="W114" i="67" s="1"/>
  <c r="W115" i="67" s="1"/>
  <c r="W116" i="67" s="1"/>
  <c r="Y89" i="67"/>
  <c r="Y90" i="67" s="1"/>
  <c r="Y91" i="67" s="1"/>
  <c r="Y92" i="67" s="1"/>
  <c r="Y93" i="67" s="1"/>
  <c r="Y94" i="67" s="1"/>
  <c r="Y95" i="67" s="1"/>
  <c r="Y96" i="67" s="1"/>
  <c r="Y97" i="67" s="1"/>
  <c r="Y98" i="67" s="1"/>
  <c r="Y99" i="67" s="1"/>
  <c r="Y100" i="67" s="1"/>
  <c r="Y101" i="67" s="1"/>
  <c r="Y102" i="67" s="1"/>
  <c r="Y103" i="67" s="1"/>
  <c r="Y104" i="67" s="1"/>
  <c r="Y105" i="67" s="1"/>
  <c r="Y106" i="67" s="1"/>
  <c r="Y107" i="67" s="1"/>
  <c r="Y108" i="67" s="1"/>
  <c r="Y109" i="67" s="1"/>
  <c r="Y110" i="67" s="1"/>
  <c r="Y111" i="67" s="1"/>
  <c r="Y112" i="67" s="1"/>
  <c r="Y113" i="67" s="1"/>
  <c r="Y114" i="67" s="1"/>
  <c r="Y115" i="67" s="1"/>
  <c r="Y116" i="67" s="1"/>
  <c r="Q86" i="67"/>
  <c r="Q87" i="67" s="1"/>
  <c r="Q88" i="67" s="1"/>
  <c r="Q89" i="67" s="1"/>
  <c r="Q90" i="67" s="1"/>
  <c r="Q91" i="67" s="1"/>
  <c r="Q92" i="67" s="1"/>
  <c r="Q93" i="67" s="1"/>
  <c r="Q94" i="67" s="1"/>
  <c r="Q95" i="67" s="1"/>
  <c r="Q96" i="67" s="1"/>
  <c r="Q97" i="67" s="1"/>
  <c r="Q98" i="67" s="1"/>
  <c r="Q99" i="67" s="1"/>
  <c r="Q100" i="67" s="1"/>
  <c r="Q101" i="67" s="1"/>
  <c r="Q102" i="67" s="1"/>
  <c r="Q103" i="67" s="1"/>
  <c r="Q104" i="67" s="1"/>
  <c r="Q105" i="67" s="1"/>
  <c r="Q106" i="67" s="1"/>
  <c r="Q107" i="67" s="1"/>
  <c r="Q108" i="67" s="1"/>
  <c r="Q109" i="67" s="1"/>
  <c r="Q110" i="67" s="1"/>
  <c r="Q111" i="67" s="1"/>
  <c r="Q112" i="67" s="1"/>
  <c r="Q113" i="67" s="1"/>
  <c r="Q114" i="67" s="1"/>
  <c r="Q115" i="67" s="1"/>
  <c r="Q116" i="67" s="1"/>
  <c r="AK86" i="67"/>
  <c r="AK87" i="67" s="1"/>
  <c r="AK88" i="67" s="1"/>
  <c r="AK89" i="67" s="1"/>
  <c r="AK90" i="67" s="1"/>
  <c r="AK91" i="67" s="1"/>
  <c r="AK92" i="67" s="1"/>
  <c r="AK93" i="67" s="1"/>
  <c r="AK94" i="67" s="1"/>
  <c r="AK95" i="67" s="1"/>
  <c r="AK96" i="67" s="1"/>
  <c r="AK97" i="67" s="1"/>
  <c r="AK98" i="67" s="1"/>
  <c r="AK99" i="67" s="1"/>
  <c r="AK100" i="67" s="1"/>
  <c r="AK101" i="67" s="1"/>
  <c r="AK102" i="67" s="1"/>
  <c r="AK103" i="67" s="1"/>
  <c r="AK104" i="67" s="1"/>
  <c r="AK105" i="67" s="1"/>
  <c r="AK106" i="67" s="1"/>
  <c r="AK107" i="67" s="1"/>
  <c r="AK108" i="67" s="1"/>
  <c r="AK109" i="67" s="1"/>
  <c r="AK110" i="67" s="1"/>
  <c r="AK111" i="67" s="1"/>
  <c r="AK112" i="67" s="1"/>
  <c r="AK113" i="67" s="1"/>
  <c r="AK114" i="67" s="1"/>
  <c r="AK115" i="67" s="1"/>
  <c r="AK116" i="67" s="1"/>
  <c r="AP86" i="67"/>
  <c r="AP87" i="67" s="1"/>
  <c r="AP88" i="67" s="1"/>
  <c r="AP89" i="67" s="1"/>
  <c r="BD95" i="67"/>
  <c r="BE96" i="67"/>
  <c r="AQ88" i="67"/>
  <c r="AQ89" i="67" s="1"/>
  <c r="AQ90" i="67" s="1"/>
  <c r="AQ91" i="67" s="1"/>
  <c r="AQ92" i="67" s="1"/>
  <c r="AQ93" i="67" s="1"/>
  <c r="AQ94" i="67" s="1"/>
  <c r="AQ95" i="67" s="1"/>
  <c r="AQ96" i="67" s="1"/>
  <c r="AQ97" i="67" s="1"/>
  <c r="AQ98" i="67" s="1"/>
  <c r="AQ99" i="67" s="1"/>
  <c r="AQ100" i="67" s="1"/>
  <c r="AQ101" i="67" s="1"/>
  <c r="AQ102" i="67" s="1"/>
  <c r="AQ103" i="67" s="1"/>
  <c r="AQ104" i="67" s="1"/>
  <c r="AQ105" i="67" s="1"/>
  <c r="AQ106" i="67" s="1"/>
  <c r="AQ107" i="67" s="1"/>
  <c r="AQ108" i="67" s="1"/>
  <c r="AQ109" i="67" s="1"/>
  <c r="AQ110" i="67" s="1"/>
  <c r="AQ111" i="67" s="1"/>
  <c r="AQ112" i="67" s="1"/>
  <c r="AQ113" i="67" s="1"/>
  <c r="AQ114" i="67" s="1"/>
  <c r="AQ115" i="67" s="1"/>
  <c r="AQ116" i="67" s="1"/>
  <c r="O85" i="67"/>
  <c r="P86" i="67"/>
  <c r="BC88" i="67"/>
  <c r="BC89" i="67" s="1"/>
  <c r="AU86" i="67"/>
  <c r="AU87" i="67" s="1"/>
  <c r="AU88" i="67" s="1"/>
  <c r="AU89" i="67" s="1"/>
  <c r="AU90" i="67" s="1"/>
  <c r="AU91" i="67" s="1"/>
  <c r="AU92" i="67" s="1"/>
  <c r="AU93" i="67" s="1"/>
  <c r="AU94" i="67" s="1"/>
  <c r="AU95" i="67" s="1"/>
  <c r="AU96" i="67" s="1"/>
  <c r="AU97" i="67" s="1"/>
  <c r="AU98" i="67" s="1"/>
  <c r="AU99" i="67" s="1"/>
  <c r="AU100" i="67" s="1"/>
  <c r="AU101" i="67" s="1"/>
  <c r="AU102" i="67" s="1"/>
  <c r="AU103" i="67" s="1"/>
  <c r="AU104" i="67" s="1"/>
  <c r="AU105" i="67" s="1"/>
  <c r="AU106" i="67" s="1"/>
  <c r="AU107" i="67" s="1"/>
  <c r="AU108" i="67" s="1"/>
  <c r="AU109" i="67" s="1"/>
  <c r="AU110" i="67" s="1"/>
  <c r="AU111" i="67" s="1"/>
  <c r="AU112" i="67" s="1"/>
  <c r="AU113" i="67" s="1"/>
  <c r="AU114" i="67" s="1"/>
  <c r="AU115" i="67" s="1"/>
  <c r="AU116" i="67" s="1"/>
  <c r="AE94" i="67"/>
  <c r="AE95" i="67" s="1"/>
  <c r="AE96" i="67" s="1"/>
  <c r="AE97" i="67" s="1"/>
  <c r="AE98" i="67" s="1"/>
  <c r="AE99" i="67" s="1"/>
  <c r="AE100" i="67" s="1"/>
  <c r="AE101" i="67" s="1"/>
  <c r="AE102" i="67" s="1"/>
  <c r="AE103" i="67" s="1"/>
  <c r="AE104" i="67" s="1"/>
  <c r="AE105" i="67" s="1"/>
  <c r="AE106" i="67" s="1"/>
  <c r="AE107" i="67" s="1"/>
  <c r="AE108" i="67" s="1"/>
  <c r="AE109" i="67" s="1"/>
  <c r="AE110" i="67" s="1"/>
  <c r="AE111" i="67" s="1"/>
  <c r="AE112" i="67" s="1"/>
  <c r="AE113" i="67" s="1"/>
  <c r="AE114" i="67" s="1"/>
  <c r="AE115" i="67" s="1"/>
  <c r="AE116" i="67" s="1"/>
  <c r="Q93" i="7"/>
  <c r="Q94" i="7" s="1"/>
  <c r="Q95" i="7" s="1"/>
  <c r="Q96" i="7" s="1"/>
  <c r="Q97" i="7" s="1"/>
  <c r="Q98" i="7" s="1"/>
  <c r="Q99" i="7" s="1"/>
  <c r="Q100" i="7" s="1"/>
  <c r="Q101" i="7" s="1"/>
  <c r="Q102" i="7" s="1"/>
  <c r="Q103" i="7" s="1"/>
  <c r="Q104" i="7" s="1"/>
  <c r="Q105" i="7" s="1"/>
  <c r="Q106" i="7" s="1"/>
  <c r="Q107" i="7" s="1"/>
  <c r="Q108" i="7" s="1"/>
  <c r="Q109" i="7" s="1"/>
  <c r="Q110" i="7" s="1"/>
  <c r="Q111" i="7" s="1"/>
  <c r="Q112" i="7" s="1"/>
  <c r="Q113" i="7" s="1"/>
  <c r="Q114" i="7" s="1"/>
  <c r="Q115" i="7" s="1"/>
  <c r="Q116" i="7" s="1"/>
  <c r="BB85" i="7"/>
  <c r="BB86" i="7" s="1"/>
  <c r="AM103" i="7"/>
  <c r="AM104" i="7" s="1"/>
  <c r="AM105" i="7" s="1"/>
  <c r="AM106" i="7" s="1"/>
  <c r="AM107" i="7" s="1"/>
  <c r="AM108" i="7" s="1"/>
  <c r="AM109" i="7" s="1"/>
  <c r="AM110" i="7" s="1"/>
  <c r="AM111" i="7" s="1"/>
  <c r="AM112" i="7" s="1"/>
  <c r="AM113" i="7" s="1"/>
  <c r="AM114" i="7" s="1"/>
  <c r="AM115" i="7" s="1"/>
  <c r="AM116" i="7" s="1"/>
  <c r="BJ100" i="7"/>
  <c r="V84" i="7"/>
  <c r="R86" i="7"/>
  <c r="R87" i="7" s="1"/>
  <c r="R88" i="7" s="1"/>
  <c r="R89" i="7" s="1"/>
  <c r="R90" i="7" s="1"/>
  <c r="R91" i="7" s="1"/>
  <c r="R92" i="7" s="1"/>
  <c r="R93" i="7" s="1"/>
  <c r="R94" i="7" s="1"/>
  <c r="R95" i="7" s="1"/>
  <c r="R96" i="7" s="1"/>
  <c r="R97" i="7" s="1"/>
  <c r="R98" i="7" s="1"/>
  <c r="R99" i="7" s="1"/>
  <c r="R100" i="7" s="1"/>
  <c r="R101" i="7" s="1"/>
  <c r="R102" i="7" s="1"/>
  <c r="R103" i="7" s="1"/>
  <c r="R104" i="7" s="1"/>
  <c r="R105" i="7" s="1"/>
  <c r="R106" i="7" s="1"/>
  <c r="R107" i="7" s="1"/>
  <c r="R108" i="7" s="1"/>
  <c r="R109" i="7" s="1"/>
  <c r="R110" i="7" s="1"/>
  <c r="R111" i="7" s="1"/>
  <c r="R112" i="7" s="1"/>
  <c r="R113" i="7" s="1"/>
  <c r="R114" i="7" s="1"/>
  <c r="R115" i="7" s="1"/>
  <c r="R116" i="7" s="1"/>
  <c r="X83" i="7"/>
  <c r="O82" i="7"/>
  <c r="T90" i="7"/>
  <c r="T91" i="7" s="1"/>
  <c r="T92" i="7" s="1"/>
  <c r="T93" i="7" s="1"/>
  <c r="T94" i="7" s="1"/>
  <c r="T95" i="7" s="1"/>
  <c r="T96" i="7" s="1"/>
  <c r="T97" i="7" s="1"/>
  <c r="T98" i="7" s="1"/>
  <c r="T99" i="7" s="1"/>
  <c r="T100" i="7" s="1"/>
  <c r="T101" i="7" s="1"/>
  <c r="T102" i="7" s="1"/>
  <c r="T103" i="7" s="1"/>
  <c r="T104" i="7" s="1"/>
  <c r="T105" i="7" s="1"/>
  <c r="T106" i="7" s="1"/>
  <c r="T107" i="7" s="1"/>
  <c r="T108" i="7" s="1"/>
  <c r="T109" i="7" s="1"/>
  <c r="T110" i="7" s="1"/>
  <c r="T111" i="7" s="1"/>
  <c r="T112" i="7" s="1"/>
  <c r="T113" i="7" s="1"/>
  <c r="T114" i="7" s="1"/>
  <c r="T115" i="7" s="1"/>
  <c r="T116" i="7" s="1"/>
  <c r="AV87" i="7"/>
  <c r="P88" i="7"/>
  <c r="BG99" i="7"/>
  <c r="AS87" i="7"/>
  <c r="CM95" i="7"/>
  <c r="BD94" i="7"/>
  <c r="AE87" i="7"/>
  <c r="AE88" i="7" s="1"/>
  <c r="AE89" i="7" s="1"/>
  <c r="AE90" i="7" s="1"/>
  <c r="AE91" i="7" s="1"/>
  <c r="AE92" i="7" s="1"/>
  <c r="AE93" i="7" s="1"/>
  <c r="AE94" i="7" s="1"/>
  <c r="AE95" i="7" s="1"/>
  <c r="AE96" i="7" s="1"/>
  <c r="AE97" i="7" s="1"/>
  <c r="AE98" i="7" s="1"/>
  <c r="AE99" i="7" s="1"/>
  <c r="AE100" i="7" s="1"/>
  <c r="AE101" i="7" s="1"/>
  <c r="AE102" i="7" s="1"/>
  <c r="AE103" i="7" s="1"/>
  <c r="AE104" i="7" s="1"/>
  <c r="AE105" i="7" s="1"/>
  <c r="AE106" i="7" s="1"/>
  <c r="AE107" i="7" s="1"/>
  <c r="AE108" i="7" s="1"/>
  <c r="AE109" i="7" s="1"/>
  <c r="AE110" i="7" s="1"/>
  <c r="AE111" i="7" s="1"/>
  <c r="AE112" i="7" s="1"/>
  <c r="AE113" i="7" s="1"/>
  <c r="AE114" i="7" s="1"/>
  <c r="AE115" i="7" s="1"/>
  <c r="AE116" i="7" s="1"/>
  <c r="BE102" i="7"/>
  <c r="V92" i="68" l="1"/>
  <c r="V93" i="68" s="1"/>
  <c r="AS92" i="68"/>
  <c r="AS93" i="68" s="1"/>
  <c r="AS94" i="68" s="1"/>
  <c r="AS95" i="68" s="1"/>
  <c r="AS96" i="68" s="1"/>
  <c r="AS97" i="68" s="1"/>
  <c r="AS98" i="68" s="1"/>
  <c r="AS99" i="68" s="1"/>
  <c r="AS100" i="68" s="1"/>
  <c r="V94" i="68"/>
  <c r="V95" i="68" s="1"/>
  <c r="V96" i="68" s="1"/>
  <c r="V97" i="68" s="1"/>
  <c r="V98" i="68" s="1"/>
  <c r="V99" i="68" s="1"/>
  <c r="V100" i="68" s="1"/>
  <c r="V101" i="68" s="1"/>
  <c r="V102" i="68" s="1"/>
  <c r="V103" i="68" s="1"/>
  <c r="V104" i="68" s="1"/>
  <c r="V105" i="68" s="1"/>
  <c r="V106" i="68" s="1"/>
  <c r="V107" i="68" s="1"/>
  <c r="V108" i="68" s="1"/>
  <c r="V109" i="68" s="1"/>
  <c r="V110" i="68" s="1"/>
  <c r="V111" i="68" s="1"/>
  <c r="V112" i="68" s="1"/>
  <c r="V113" i="68" s="1"/>
  <c r="V114" i="68" s="1"/>
  <c r="V115" i="68" s="1"/>
  <c r="V116" i="68" s="1"/>
  <c r="AH108" i="68"/>
  <c r="AH109" i="68" s="1"/>
  <c r="AH110" i="68" s="1"/>
  <c r="AH111" i="68" s="1"/>
  <c r="AH112" i="68" s="1"/>
  <c r="AH113" i="68" s="1"/>
  <c r="AH114" i="68" s="1"/>
  <c r="AH115" i="68" s="1"/>
  <c r="AH116" i="68" s="1"/>
  <c r="BC90" i="67"/>
  <c r="BC91" i="67" s="1"/>
  <c r="BC92" i="67" s="1"/>
  <c r="BC93" i="67" s="1"/>
  <c r="BC94" i="67" s="1"/>
  <c r="BC95" i="67" s="1"/>
  <c r="BC96" i="67" s="1"/>
  <c r="BC97" i="67" s="1"/>
  <c r="BC98" i="67" s="1"/>
  <c r="BC99" i="67" s="1"/>
  <c r="BC100" i="67" s="1"/>
  <c r="BC101" i="67" s="1"/>
  <c r="BC102" i="67" s="1"/>
  <c r="BC103" i="67" s="1"/>
  <c r="BC104" i="67" s="1"/>
  <c r="BC105" i="67" s="1"/>
  <c r="BC106" i="67" s="1"/>
  <c r="BC107" i="67" s="1"/>
  <c r="BC108" i="67" s="1"/>
  <c r="BC109" i="67" s="1"/>
  <c r="BC110" i="67" s="1"/>
  <c r="BC111" i="67" s="1"/>
  <c r="BC112" i="67" s="1"/>
  <c r="BC113" i="67" s="1"/>
  <c r="BC114" i="67" s="1"/>
  <c r="BC115" i="67" s="1"/>
  <c r="BC116" i="67" s="1"/>
  <c r="O83" i="68"/>
  <c r="AP92" i="7"/>
  <c r="AP93" i="7" s="1"/>
  <c r="AP94" i="7" s="1"/>
  <c r="AP95" i="7" s="1"/>
  <c r="AP96" i="7" s="1"/>
  <c r="AP97" i="7" s="1"/>
  <c r="AP98" i="7" s="1"/>
  <c r="AP99" i="7" s="1"/>
  <c r="AP100" i="7" s="1"/>
  <c r="AP101" i="7" s="1"/>
  <c r="AP102" i="7" s="1"/>
  <c r="AP103" i="7" s="1"/>
  <c r="AP104" i="7" s="1"/>
  <c r="AP105" i="7" s="1"/>
  <c r="AP106" i="7" s="1"/>
  <c r="AP107" i="7" s="1"/>
  <c r="BD95" i="68"/>
  <c r="BE96" i="68"/>
  <c r="AP90" i="67"/>
  <c r="AP91" i="67" s="1"/>
  <c r="AP92" i="67" s="1"/>
  <c r="AP93" i="67" s="1"/>
  <c r="AP94" i="67" s="1"/>
  <c r="AP95" i="67" s="1"/>
  <c r="AP96" i="67" s="1"/>
  <c r="AP97" i="67" s="1"/>
  <c r="AP98" i="67" s="1"/>
  <c r="AP99" i="67" s="1"/>
  <c r="AP100" i="67" s="1"/>
  <c r="AP101" i="67" s="1"/>
  <c r="AP102" i="67" s="1"/>
  <c r="AP103" i="67" s="1"/>
  <c r="AP104" i="67" s="1"/>
  <c r="AP105" i="67" s="1"/>
  <c r="AP106" i="67" s="1"/>
  <c r="AP107" i="67" s="1"/>
  <c r="AP108" i="67" s="1"/>
  <c r="AP109" i="67" s="1"/>
  <c r="AP110" i="67" s="1"/>
  <c r="AP111" i="67" s="1"/>
  <c r="AP112" i="67" s="1"/>
  <c r="AP113" i="67" s="1"/>
  <c r="AP114" i="67" s="1"/>
  <c r="AP115" i="67" s="1"/>
  <c r="AP116" i="67" s="1"/>
  <c r="O82" i="68"/>
  <c r="P84" i="68"/>
  <c r="O84" i="68" s="1"/>
  <c r="AP91" i="7"/>
  <c r="AH112" i="7"/>
  <c r="AH113" i="7" s="1"/>
  <c r="AH114" i="7" s="1"/>
  <c r="AH115" i="7" s="1"/>
  <c r="AH116" i="7" s="1"/>
  <c r="BD96" i="67"/>
  <c r="BE97" i="67"/>
  <c r="O86" i="67"/>
  <c r="P87" i="67"/>
  <c r="BB87" i="7"/>
  <c r="BB88" i="7" s="1"/>
  <c r="BB89" i="7" s="1"/>
  <c r="V85" i="7"/>
  <c r="V86" i="7" s="1"/>
  <c r="V87" i="7" s="1"/>
  <c r="V88" i="7" s="1"/>
  <c r="V89" i="7" s="1"/>
  <c r="BJ101" i="7"/>
  <c r="BJ102" i="7" s="1"/>
  <c r="BJ103" i="7" s="1"/>
  <c r="O83" i="7"/>
  <c r="X84" i="7"/>
  <c r="X85" i="7" s="1"/>
  <c r="P89" i="7"/>
  <c r="CM96" i="7"/>
  <c r="BD95" i="7"/>
  <c r="BG100" i="7"/>
  <c r="AV88" i="7"/>
  <c r="AV89" i="7" s="1"/>
  <c r="AV90" i="7" s="1"/>
  <c r="AV91" i="7" s="1"/>
  <c r="AV92" i="7" s="1"/>
  <c r="AV93" i="7" s="1"/>
  <c r="AV94" i="7" s="1"/>
  <c r="AV95" i="7" s="1"/>
  <c r="AV96" i="7" s="1"/>
  <c r="AV97" i="7" s="1"/>
  <c r="AV98" i="7" s="1"/>
  <c r="AV99" i="7" s="1"/>
  <c r="AV100" i="7" s="1"/>
  <c r="AV101" i="7" s="1"/>
  <c r="AV102" i="7" s="1"/>
  <c r="AV103" i="7" s="1"/>
  <c r="AV104" i="7" s="1"/>
  <c r="AV105" i="7" s="1"/>
  <c r="AV106" i="7" s="1"/>
  <c r="AV107" i="7" s="1"/>
  <c r="AV108" i="7" s="1"/>
  <c r="AV109" i="7" s="1"/>
  <c r="AV110" i="7" s="1"/>
  <c r="AV111" i="7" s="1"/>
  <c r="AV112" i="7" s="1"/>
  <c r="AV113" i="7" s="1"/>
  <c r="AV114" i="7" s="1"/>
  <c r="AV115" i="7" s="1"/>
  <c r="AV116" i="7" s="1"/>
  <c r="AS88" i="7"/>
  <c r="AS89" i="7" s="1"/>
  <c r="AS90" i="7" s="1"/>
  <c r="AS91" i="7" s="1"/>
  <c r="AS92" i="7" s="1"/>
  <c r="AS93" i="7" s="1"/>
  <c r="AS94" i="7" s="1"/>
  <c r="AS95" i="7" s="1"/>
  <c r="AS96" i="7" s="1"/>
  <c r="AS97" i="7" s="1"/>
  <c r="AS98" i="7" s="1"/>
  <c r="AS99" i="7" s="1"/>
  <c r="AS100" i="7" s="1"/>
  <c r="AS101" i="7" s="1"/>
  <c r="AS102" i="7" s="1"/>
  <c r="AS103" i="7" s="1"/>
  <c r="AS104" i="7" s="1"/>
  <c r="AS105" i="7" s="1"/>
  <c r="AS106" i="7" s="1"/>
  <c r="AS107" i="7" s="1"/>
  <c r="AS108" i="7" s="1"/>
  <c r="AS109" i="7" s="1"/>
  <c r="AS110" i="7" s="1"/>
  <c r="AS111" i="7" s="1"/>
  <c r="AS112" i="7" s="1"/>
  <c r="AS113" i="7" s="1"/>
  <c r="AS114" i="7" s="1"/>
  <c r="AS115" i="7" s="1"/>
  <c r="AS116" i="7" s="1"/>
  <c r="BE103" i="7"/>
  <c r="AS101" i="68" l="1"/>
  <c r="AS102" i="68" s="1"/>
  <c r="AS103" i="68" s="1"/>
  <c r="AS104" i="68" s="1"/>
  <c r="AS105" i="68" s="1"/>
  <c r="AS106" i="68" s="1"/>
  <c r="AS107" i="68" s="1"/>
  <c r="AS108" i="68" s="1"/>
  <c r="AS109" i="68" s="1"/>
  <c r="AS110" i="68" s="1"/>
  <c r="AS111" i="68" s="1"/>
  <c r="AS112" i="68" s="1"/>
  <c r="AS113" i="68" s="1"/>
  <c r="AS114" i="68" s="1"/>
  <c r="AS115" i="68" s="1"/>
  <c r="AS116" i="68" s="1"/>
  <c r="AP108" i="7"/>
  <c r="AP109" i="7" s="1"/>
  <c r="AP110" i="7" s="1"/>
  <c r="AP111" i="7" s="1"/>
  <c r="AP112" i="7" s="1"/>
  <c r="AP113" i="7" s="1"/>
  <c r="AP114" i="7" s="1"/>
  <c r="AP115" i="7" s="1"/>
  <c r="AP116" i="7" s="1"/>
  <c r="BD96" i="68"/>
  <c r="BE97" i="68"/>
  <c r="P85" i="68"/>
  <c r="BB90" i="7"/>
  <c r="BB91" i="7" s="1"/>
  <c r="BB92" i="7" s="1"/>
  <c r="BB93" i="7" s="1"/>
  <c r="BB94" i="7" s="1"/>
  <c r="BB95" i="7" s="1"/>
  <c r="BB96" i="7" s="1"/>
  <c r="BB97" i="7" s="1"/>
  <c r="BB98" i="7" s="1"/>
  <c r="BB99" i="7" s="1"/>
  <c r="BB100" i="7" s="1"/>
  <c r="BB101" i="7" s="1"/>
  <c r="BB102" i="7" s="1"/>
  <c r="BB103" i="7" s="1"/>
  <c r="BB104" i="7" s="1"/>
  <c r="BB105" i="7" s="1"/>
  <c r="BB106" i="7" s="1"/>
  <c r="BB107" i="7" s="1"/>
  <c r="BB108" i="7" s="1"/>
  <c r="BB109" i="7" s="1"/>
  <c r="BB110" i="7" s="1"/>
  <c r="BB111" i="7" s="1"/>
  <c r="BB112" i="7" s="1"/>
  <c r="BB113" i="7" s="1"/>
  <c r="BB114" i="7" s="1"/>
  <c r="BB115" i="7" s="1"/>
  <c r="BB116" i="7" s="1"/>
  <c r="BD97" i="67"/>
  <c r="BE98" i="67"/>
  <c r="O87" i="67"/>
  <c r="P88" i="67"/>
  <c r="O85" i="7"/>
  <c r="V90" i="7"/>
  <c r="V91" i="7" s="1"/>
  <c r="V92" i="7" s="1"/>
  <c r="V93" i="7" s="1"/>
  <c r="BJ104" i="7"/>
  <c r="BJ105" i="7" s="1"/>
  <c r="BJ106" i="7" s="1"/>
  <c r="BJ107" i="7" s="1"/>
  <c r="BJ108" i="7" s="1"/>
  <c r="BJ109" i="7" s="1"/>
  <c r="BJ110" i="7" s="1"/>
  <c r="BJ111" i="7" s="1"/>
  <c r="BJ112" i="7" s="1"/>
  <c r="BJ113" i="7" s="1"/>
  <c r="BJ114" i="7" s="1"/>
  <c r="BJ115" i="7" s="1"/>
  <c r="BJ116" i="7" s="1"/>
  <c r="O84" i="7"/>
  <c r="X86" i="7"/>
  <c r="P90" i="7"/>
  <c r="BG101" i="7"/>
  <c r="BE104" i="7"/>
  <c r="CM97" i="7"/>
  <c r="BD96" i="7"/>
  <c r="O85" i="68" l="1"/>
  <c r="P86" i="68"/>
  <c r="O86" i="68" s="1"/>
  <c r="BD97" i="68"/>
  <c r="BE98" i="68"/>
  <c r="BD98" i="67"/>
  <c r="BE99" i="67"/>
  <c r="O88" i="67"/>
  <c r="P89" i="67"/>
  <c r="V94" i="7"/>
  <c r="V95" i="7" s="1"/>
  <c r="V96" i="7" s="1"/>
  <c r="V97" i="7" s="1"/>
  <c r="V98" i="7" s="1"/>
  <c r="V99" i="7" s="1"/>
  <c r="V100" i="7" s="1"/>
  <c r="V101" i="7" s="1"/>
  <c r="V102" i="7" s="1"/>
  <c r="V103" i="7" s="1"/>
  <c r="V104" i="7" s="1"/>
  <c r="V105" i="7" s="1"/>
  <c r="V106" i="7" s="1"/>
  <c r="V107" i="7" s="1"/>
  <c r="V108" i="7" s="1"/>
  <c r="V109" i="7" s="1"/>
  <c r="V110" i="7" s="1"/>
  <c r="V111" i="7" s="1"/>
  <c r="V112" i="7" s="1"/>
  <c r="V113" i="7" s="1"/>
  <c r="V114" i="7" s="1"/>
  <c r="V115" i="7" s="1"/>
  <c r="V116" i="7" s="1"/>
  <c r="O86" i="7"/>
  <c r="X87" i="7"/>
  <c r="O87" i="7" s="1"/>
  <c r="P91" i="7"/>
  <c r="CM98" i="7"/>
  <c r="BD97" i="7"/>
  <c r="BE105" i="7"/>
  <c r="BG102" i="7"/>
  <c r="BD98" i="68" l="1"/>
  <c r="BE99" i="68"/>
  <c r="P87" i="68"/>
  <c r="BD99" i="67"/>
  <c r="BE100" i="67"/>
  <c r="X88" i="7"/>
  <c r="O88" i="7" s="1"/>
  <c r="O89" i="67"/>
  <c r="P90" i="67"/>
  <c r="X89" i="7"/>
  <c r="P92" i="7"/>
  <c r="BG103" i="7"/>
  <c r="BE106" i="7"/>
  <c r="CM99" i="7"/>
  <c r="BD98" i="7"/>
  <c r="BD99" i="68" l="1"/>
  <c r="BE100" i="68"/>
  <c r="O87" i="68"/>
  <c r="P88" i="68"/>
  <c r="O90" i="67"/>
  <c r="P91" i="67"/>
  <c r="BD100" i="67"/>
  <c r="BE101" i="67"/>
  <c r="O89" i="7"/>
  <c r="X90" i="7"/>
  <c r="O90" i="7" s="1"/>
  <c r="CM100" i="7"/>
  <c r="BD99" i="7"/>
  <c r="BG104" i="7"/>
  <c r="BE107" i="7"/>
  <c r="P93" i="7"/>
  <c r="O88" i="68" l="1"/>
  <c r="P89" i="68"/>
  <c r="BD100" i="68"/>
  <c r="BE101" i="68"/>
  <c r="BD101" i="67"/>
  <c r="BE102" i="67"/>
  <c r="O91" i="67"/>
  <c r="P92" i="67"/>
  <c r="X91" i="7"/>
  <c r="CM101" i="7"/>
  <c r="BD100" i="7"/>
  <c r="BG105" i="7"/>
  <c r="P94" i="7"/>
  <c r="BE108" i="7"/>
  <c r="O89" i="68" l="1"/>
  <c r="P90" i="68"/>
  <c r="BD101" i="68"/>
  <c r="BE102" i="68"/>
  <c r="O92" i="67"/>
  <c r="P93" i="67"/>
  <c r="BD102" i="67"/>
  <c r="BE103" i="67"/>
  <c r="X92" i="7"/>
  <c r="O91" i="7"/>
  <c r="BE109" i="7"/>
  <c r="P95" i="7"/>
  <c r="CM102" i="7"/>
  <c r="BD101" i="7"/>
  <c r="BG106" i="7"/>
  <c r="BD102" i="68" l="1"/>
  <c r="BE103" i="68"/>
  <c r="O90" i="68"/>
  <c r="P91" i="68"/>
  <c r="BD103" i="67"/>
  <c r="BE104" i="67"/>
  <c r="O93" i="67"/>
  <c r="P94" i="67"/>
  <c r="X93" i="7"/>
  <c r="O92" i="7"/>
  <c r="P96" i="7"/>
  <c r="BG107" i="7"/>
  <c r="CM103" i="7"/>
  <c r="BD102" i="7"/>
  <c r="BE110" i="7"/>
  <c r="O91" i="68" l="1"/>
  <c r="P92" i="68"/>
  <c r="BD103" i="68"/>
  <c r="BE104" i="68"/>
  <c r="O94" i="67"/>
  <c r="P95" i="67"/>
  <c r="BD104" i="67"/>
  <c r="BE105" i="67"/>
  <c r="X94" i="7"/>
  <c r="O93" i="7"/>
  <c r="CM104" i="7"/>
  <c r="BD103" i="7"/>
  <c r="BE111" i="7"/>
  <c r="BG108" i="7"/>
  <c r="P97" i="7"/>
  <c r="O92" i="68" l="1"/>
  <c r="P93" i="68"/>
  <c r="BD104" i="68"/>
  <c r="BE105" i="68"/>
  <c r="BD105" i="67"/>
  <c r="BE106" i="67"/>
  <c r="O95" i="67"/>
  <c r="P96" i="67"/>
  <c r="X95" i="7"/>
  <c r="O94" i="7"/>
  <c r="BE112" i="7"/>
  <c r="CM105" i="7"/>
  <c r="BD104" i="7"/>
  <c r="BG109" i="7"/>
  <c r="P98" i="7"/>
  <c r="BD105" i="68" l="1"/>
  <c r="BE106" i="68"/>
  <c r="O93" i="68"/>
  <c r="P94" i="68"/>
  <c r="O96" i="67"/>
  <c r="P97" i="67"/>
  <c r="BD106" i="67"/>
  <c r="BE107" i="67"/>
  <c r="X96" i="7"/>
  <c r="O95" i="7"/>
  <c r="BG110" i="7"/>
  <c r="CM106" i="7"/>
  <c r="BD105" i="7"/>
  <c r="BE113" i="7"/>
  <c r="P99" i="7"/>
  <c r="O94" i="68" l="1"/>
  <c r="P95" i="68"/>
  <c r="BD106" i="68"/>
  <c r="BE107" i="68"/>
  <c r="BD107" i="67"/>
  <c r="BE108" i="67"/>
  <c r="O97" i="67"/>
  <c r="P98" i="67"/>
  <c r="X97" i="7"/>
  <c r="O96" i="7"/>
  <c r="BG111" i="7"/>
  <c r="P100" i="7"/>
  <c r="BE114" i="7"/>
  <c r="CM107" i="7"/>
  <c r="BD106" i="7"/>
  <c r="BD107" i="68" l="1"/>
  <c r="BE108" i="68"/>
  <c r="O95" i="68"/>
  <c r="P96" i="68"/>
  <c r="O98" i="67"/>
  <c r="P99" i="67"/>
  <c r="BD108" i="67"/>
  <c r="BE109" i="67"/>
  <c r="X98" i="7"/>
  <c r="O97" i="7"/>
  <c r="P101" i="7"/>
  <c r="CM108" i="7"/>
  <c r="BD107" i="7"/>
  <c r="BG112" i="7"/>
  <c r="BE115" i="7"/>
  <c r="O96" i="68" l="1"/>
  <c r="P97" i="68"/>
  <c r="BD108" i="68"/>
  <c r="BE109" i="68"/>
  <c r="BD109" i="67"/>
  <c r="BE110" i="67"/>
  <c r="O99" i="67"/>
  <c r="P100" i="67"/>
  <c r="X99" i="7"/>
  <c r="O98" i="7"/>
  <c r="BE116" i="7"/>
  <c r="BG113" i="7"/>
  <c r="P102" i="7"/>
  <c r="CM109" i="7"/>
  <c r="BD108" i="7"/>
  <c r="O97" i="68" l="1"/>
  <c r="P98" i="68"/>
  <c r="BD109" i="68"/>
  <c r="BE110" i="68"/>
  <c r="O100" i="67"/>
  <c r="P101" i="67"/>
  <c r="BD110" i="67"/>
  <c r="BE111" i="67"/>
  <c r="X100" i="7"/>
  <c r="O99" i="7"/>
  <c r="BG114" i="7"/>
  <c r="CM110" i="7"/>
  <c r="BD109" i="7"/>
  <c r="P103" i="7"/>
  <c r="BD110" i="68" l="1"/>
  <c r="BE111" i="68"/>
  <c r="O98" i="68"/>
  <c r="P99" i="68"/>
  <c r="BD111" i="67"/>
  <c r="BE112" i="67"/>
  <c r="O101" i="67"/>
  <c r="P102" i="67"/>
  <c r="X101" i="7"/>
  <c r="O100" i="7"/>
  <c r="P104" i="7"/>
  <c r="CM111" i="7"/>
  <c r="BD110" i="7"/>
  <c r="BG115" i="7"/>
  <c r="BD111" i="68" l="1"/>
  <c r="BE112" i="68"/>
  <c r="O99" i="68"/>
  <c r="P100" i="68"/>
  <c r="O102" i="67"/>
  <c r="P103" i="67"/>
  <c r="BD112" i="67"/>
  <c r="BE113" i="67"/>
  <c r="X102" i="7"/>
  <c r="O101" i="7"/>
  <c r="P105" i="7"/>
  <c r="CM112" i="7"/>
  <c r="BD111" i="7"/>
  <c r="BG116" i="7"/>
  <c r="O100" i="68" l="1"/>
  <c r="P101" i="68"/>
  <c r="BD112" i="68"/>
  <c r="BE113" i="68"/>
  <c r="BD113" i="67"/>
  <c r="BE114" i="67"/>
  <c r="O103" i="67"/>
  <c r="P104" i="67"/>
  <c r="X103" i="7"/>
  <c r="O102" i="7"/>
  <c r="CM113" i="7"/>
  <c r="BD112" i="7"/>
  <c r="P106" i="7"/>
  <c r="O101" i="68" l="1"/>
  <c r="P102" i="68"/>
  <c r="BD113" i="68"/>
  <c r="BE114" i="68"/>
  <c r="O104" i="67"/>
  <c r="P105" i="67"/>
  <c r="BD114" i="67"/>
  <c r="BE115" i="67"/>
  <c r="X104" i="7"/>
  <c r="O103" i="7"/>
  <c r="P107" i="7"/>
  <c r="CM114" i="7"/>
  <c r="BD113" i="7"/>
  <c r="BD114" i="68" l="1"/>
  <c r="BE115" i="68"/>
  <c r="O102" i="68"/>
  <c r="P103" i="68"/>
  <c r="BD115" i="67"/>
  <c r="BE116" i="67"/>
  <c r="BD116" i="67" s="1"/>
  <c r="O105" i="67"/>
  <c r="P106" i="67"/>
  <c r="X105" i="7"/>
  <c r="O104" i="7"/>
  <c r="P108" i="7"/>
  <c r="CM115" i="7"/>
  <c r="BD114" i="7"/>
  <c r="O103" i="68" l="1"/>
  <c r="P104" i="68"/>
  <c r="BD115" i="68"/>
  <c r="BE116" i="68"/>
  <c r="BD116" i="68" s="1"/>
  <c r="O106" i="67"/>
  <c r="P107" i="67"/>
  <c r="X106" i="7"/>
  <c r="O105" i="7"/>
  <c r="P109" i="7"/>
  <c r="CM116" i="7"/>
  <c r="BD116" i="7" s="1"/>
  <c r="BD115" i="7"/>
  <c r="O104" i="68" l="1"/>
  <c r="P105" i="68"/>
  <c r="O107" i="67"/>
  <c r="P108" i="67"/>
  <c r="X107" i="7"/>
  <c r="O106" i="7"/>
  <c r="P110" i="7"/>
  <c r="O105" i="68" l="1"/>
  <c r="P106" i="68"/>
  <c r="O108" i="67"/>
  <c r="P109" i="67"/>
  <c r="X108" i="7"/>
  <c r="O107" i="7"/>
  <c r="P111" i="7"/>
  <c r="O106" i="68" l="1"/>
  <c r="P107" i="68"/>
  <c r="O109" i="67"/>
  <c r="P110" i="67"/>
  <c r="X109" i="7"/>
  <c r="O108" i="7"/>
  <c r="P112" i="7"/>
  <c r="O107" i="68" l="1"/>
  <c r="P108" i="68"/>
  <c r="O110" i="67"/>
  <c r="P111" i="67"/>
  <c r="X110" i="7"/>
  <c r="O109" i="7"/>
  <c r="P113" i="7"/>
  <c r="O108" i="68" l="1"/>
  <c r="P109" i="68"/>
  <c r="O111" i="67"/>
  <c r="P112" i="67"/>
  <c r="X111" i="7"/>
  <c r="O110" i="7"/>
  <c r="P114" i="7"/>
  <c r="O109" i="68" l="1"/>
  <c r="P110" i="68"/>
  <c r="O112" i="67"/>
  <c r="P113" i="67"/>
  <c r="X112" i="7"/>
  <c r="O111" i="7"/>
  <c r="P115" i="7"/>
  <c r="O110" i="68" l="1"/>
  <c r="P111" i="68"/>
  <c r="O113" i="67"/>
  <c r="P114" i="67"/>
  <c r="X113" i="7"/>
  <c r="O112" i="7"/>
  <c r="P116" i="7"/>
  <c r="O111" i="68" l="1"/>
  <c r="P112" i="68"/>
  <c r="O114" i="67"/>
  <c r="P115" i="67"/>
  <c r="X114" i="7"/>
  <c r="O113" i="7"/>
  <c r="O112" i="68" l="1"/>
  <c r="P113" i="68"/>
  <c r="O115" i="67"/>
  <c r="P116" i="67"/>
  <c r="O116" i="67" s="1"/>
  <c r="X115" i="7"/>
  <c r="O114" i="7"/>
  <c r="O113" i="68" l="1"/>
  <c r="P114" i="68"/>
  <c r="X116" i="7"/>
  <c r="O116" i="7" s="1"/>
  <c r="O115" i="7"/>
  <c r="O114" i="68" l="1"/>
  <c r="P115" i="68"/>
  <c r="O115" i="68" l="1"/>
  <c r="P116" i="68"/>
  <c r="O116" i="68" s="1"/>
</calcChain>
</file>

<file path=xl/sharedStrings.xml><?xml version="1.0" encoding="utf-8"?>
<sst xmlns="http://schemas.openxmlformats.org/spreadsheetml/2006/main" count="1539" uniqueCount="373">
  <si>
    <t>Förening</t>
  </si>
  <si>
    <t>Anläggning/Lokal</t>
  </si>
  <si>
    <t>Ledare</t>
  </si>
  <si>
    <t>Riktigheten av lämnade uppgifter intygas:</t>
  </si>
  <si>
    <t>År</t>
  </si>
  <si>
    <t>ANSÖKAN AVSER PERIODEN</t>
  </si>
  <si>
    <t>Ledarens namnteckning</t>
  </si>
  <si>
    <t>NAMN PÅ DELTAGARE</t>
  </si>
  <si>
    <t>FÖDD</t>
  </si>
  <si>
    <t>SAMMANKOMSTER</t>
  </si>
  <si>
    <t>MÅNAD</t>
  </si>
  <si>
    <t>DAG</t>
  </si>
  <si>
    <t>ANTAL DELTAGARE</t>
  </si>
  <si>
    <t>ANTAL SAMMANKOMSTER</t>
  </si>
  <si>
    <t>STATLIGT</t>
  </si>
  <si>
    <t>KOMMUNALT</t>
  </si>
  <si>
    <t>FLICKOR</t>
  </si>
  <si>
    <t>POJKAR</t>
  </si>
  <si>
    <t>DELTAGARTILLFÄLLEN</t>
  </si>
  <si>
    <t>NAMN</t>
  </si>
  <si>
    <t>START    KL</t>
  </si>
  <si>
    <t>SLUT    KL</t>
  </si>
  <si>
    <r>
      <t xml:space="preserve">MARKERA NÄRVARO MED   </t>
    </r>
    <r>
      <rPr>
        <b/>
        <sz val="8"/>
        <rFont val="Arial"/>
        <family val="2"/>
      </rPr>
      <t xml:space="preserve"> 1</t>
    </r>
  </si>
  <si>
    <t>Mikael Häggström</t>
  </si>
  <si>
    <t>HANDIKAPP</t>
  </si>
  <si>
    <t>KVINNA/ MAN</t>
  </si>
  <si>
    <t>EJ BIDGRAGSBERÄTTIGADE AKTIVITETER</t>
  </si>
  <si>
    <t>KATEGORI ENLIGT NEDAN</t>
  </si>
  <si>
    <t xml:space="preserve">AKTIVITET </t>
  </si>
  <si>
    <t>ANNAN KOMMUN</t>
  </si>
  <si>
    <t/>
  </si>
  <si>
    <t>Automatiskt kommer då namn och födelsedata på närvarokortet.</t>
  </si>
  <si>
    <t>LEIF PERSSON</t>
  </si>
  <si>
    <t>MAX ANTAL KOMMUN</t>
  </si>
  <si>
    <t>Ledare rad 35</t>
  </si>
  <si>
    <t>Ledare rad 36</t>
  </si>
  <si>
    <t>X</t>
  </si>
  <si>
    <t>I den gröna rutan registrerar DU det nummer som respektive deltagare har i registret.</t>
  </si>
  <si>
    <t>STATLIGT EJ LEDARE</t>
  </si>
  <si>
    <t>LEDARE STAT</t>
  </si>
  <si>
    <t>asljklsfjkshjsdghdfg</t>
  </si>
  <si>
    <t>STATLIGT BIDRAG</t>
  </si>
  <si>
    <t>KOMMUNALT BIDRAG</t>
  </si>
  <si>
    <t>7-12</t>
  </si>
  <si>
    <t>13-16</t>
  </si>
  <si>
    <t>17-20</t>
  </si>
  <si>
    <t>LEDARE KOMM</t>
  </si>
  <si>
    <t>ADRESS</t>
  </si>
  <si>
    <t xml:space="preserve">POSTNR </t>
  </si>
  <si>
    <t>ORT</t>
  </si>
  <si>
    <t>TELEFON</t>
  </si>
  <si>
    <t>MOBIL</t>
  </si>
  <si>
    <t>E-MAIL</t>
  </si>
  <si>
    <t>Aktivitet</t>
  </si>
  <si>
    <t>STATLIG BERÄKNING MAX 30</t>
  </si>
  <si>
    <t xml:space="preserve">KOMMUNAL BERÄKNING MAX </t>
  </si>
  <si>
    <t>MIN DELTAGARE</t>
  </si>
  <si>
    <t>Ska inte användas i modellen någonsin.</t>
  </si>
  <si>
    <t>mhkonsult@telia.com</t>
  </si>
  <si>
    <t>MAX</t>
  </si>
  <si>
    <t>MIN</t>
  </si>
  <si>
    <t>BETALD MEDL AVG</t>
  </si>
  <si>
    <t>DELTAGAR- OCH LEDARREGISTER</t>
  </si>
  <si>
    <t>KOMM</t>
  </si>
  <si>
    <t>STAT</t>
  </si>
  <si>
    <t>KAT</t>
  </si>
  <si>
    <t>STA</t>
  </si>
  <si>
    <t>STA-KAT</t>
  </si>
  <si>
    <t>KOMM-Kat</t>
  </si>
  <si>
    <t>ÅLD</t>
  </si>
  <si>
    <t>MATCH</t>
  </si>
  <si>
    <t>ÅLDER</t>
  </si>
  <si>
    <t>LISTA</t>
  </si>
  <si>
    <t>21-35</t>
  </si>
  <si>
    <t>36-50</t>
  </si>
  <si>
    <t>51-65</t>
  </si>
  <si>
    <t>&gt;65</t>
  </si>
  <si>
    <t>0-6</t>
  </si>
  <si>
    <t>1 jan - 30 jun</t>
  </si>
  <si>
    <t>1 jul - 31 dec</t>
  </si>
  <si>
    <t>PERSON NUMMER</t>
  </si>
  <si>
    <t>ANVÄND SKRIV UT - MARKERING</t>
  </si>
  <si>
    <t>VID UTSKRIFT</t>
  </si>
  <si>
    <t>21-25</t>
  </si>
  <si>
    <t>&gt;25</t>
  </si>
  <si>
    <t>DETTA SKA DU REDOVISA TILL DIN ANSÖKAN</t>
  </si>
  <si>
    <t>REDOVISNING TILL RF</t>
  </si>
  <si>
    <t>FUNKTIONSHINDRADE</t>
  </si>
  <si>
    <t>13-20</t>
  </si>
  <si>
    <t>66-</t>
  </si>
  <si>
    <t>MÄN</t>
  </si>
  <si>
    <t>KVINNOR</t>
  </si>
  <si>
    <t>REDOVISNING TILL KOMMUNEN</t>
  </si>
  <si>
    <t>BIDRAGBERÄTTIGADE</t>
  </si>
  <si>
    <t>TOTAL</t>
  </si>
  <si>
    <t>ANTAL</t>
  </si>
  <si>
    <t>KV/M</t>
  </si>
  <si>
    <t>Åldersintervall</t>
  </si>
  <si>
    <t>redovisas på sidan 3</t>
  </si>
  <si>
    <t>7-9</t>
  </si>
  <si>
    <t>10-12</t>
  </si>
  <si>
    <t>MAN</t>
  </si>
  <si>
    <t>KV FH</t>
  </si>
  <si>
    <t>M FH</t>
  </si>
  <si>
    <t>26-35</t>
  </si>
  <si>
    <t xml:space="preserve">DATUM FÖR </t>
  </si>
  <si>
    <t>FH KVINNOR</t>
  </si>
  <si>
    <t>FH MÄN</t>
  </si>
  <si>
    <t>LEDARE KVINNOR</t>
  </si>
  <si>
    <t>LEDARE MÄN</t>
  </si>
  <si>
    <t>Ålder ledare kommunalt</t>
  </si>
  <si>
    <t>LED KV</t>
  </si>
  <si>
    <t>LED M</t>
  </si>
  <si>
    <t>FLICKOR FH</t>
  </si>
  <si>
    <t>POJKAR FH</t>
  </si>
  <si>
    <t>TOTALT ANTAL BIDRAGSBERÄTTIGADE DELTAGARTILLFÄLLEN</t>
  </si>
  <si>
    <t>FRIVILLIGA UPPGIFTER - RUBRIKERNA KAN ÄNDRAS</t>
  </si>
  <si>
    <t>Ledare rad 102</t>
  </si>
  <si>
    <t>Ledare rad 103</t>
  </si>
  <si>
    <t>Ledare rad 104</t>
  </si>
  <si>
    <t>a*Älkdsöfkhgd</t>
  </si>
  <si>
    <t>Ledare rad 105</t>
  </si>
  <si>
    <t>Ledare rad 106</t>
  </si>
  <si>
    <t>FÖRENING</t>
  </si>
  <si>
    <t>SID 2 ( 3 )</t>
  </si>
  <si>
    <t>SID 1 ( 3 )</t>
  </si>
  <si>
    <t>SID 3 ( 3 )</t>
  </si>
  <si>
    <t>BIDRAGSBER STAT</t>
  </si>
  <si>
    <t>BIDRAGSBER KOMMUN</t>
  </si>
  <si>
    <t>Eegn anl</t>
  </si>
  <si>
    <t>Minst 4 tim</t>
  </si>
  <si>
    <t>Datum för sammankomsterna är repeterade för att säkerställa identifieringen av närvarokorten</t>
  </si>
  <si>
    <t>KV 7-12</t>
  </si>
  <si>
    <t>KV 13-16</t>
  </si>
  <si>
    <t>KV 17-20</t>
  </si>
  <si>
    <t>KV 36-50</t>
  </si>
  <si>
    <t>KV 51-65</t>
  </si>
  <si>
    <t>KV +65</t>
  </si>
  <si>
    <t>KV FH 7-12</t>
  </si>
  <si>
    <t>KV FH 13-16</t>
  </si>
  <si>
    <t>KV FH 17-20</t>
  </si>
  <si>
    <t>KV FH 36-50</t>
  </si>
  <si>
    <t>KV FH 51-65</t>
  </si>
  <si>
    <t>KV FH +65</t>
  </si>
  <si>
    <t>M 7-12</t>
  </si>
  <si>
    <t>M 13-16</t>
  </si>
  <si>
    <t>M 17-20</t>
  </si>
  <si>
    <t>M 36-50</t>
  </si>
  <si>
    <t>M 51-65</t>
  </si>
  <si>
    <t>M +65</t>
  </si>
  <si>
    <t>M FH 7-12</t>
  </si>
  <si>
    <t>M FH 13-16</t>
  </si>
  <si>
    <t>M FH 17-20</t>
  </si>
  <si>
    <t>M FH 36-50</t>
  </si>
  <si>
    <t>M FH 51-65</t>
  </si>
  <si>
    <t>M FH +65</t>
  </si>
  <si>
    <t>rad 20</t>
  </si>
  <si>
    <t>rad 21</t>
  </si>
  <si>
    <t>rad 61</t>
  </si>
  <si>
    <t>rad 62</t>
  </si>
  <si>
    <t>rad 63</t>
  </si>
  <si>
    <t>rad 64</t>
  </si>
  <si>
    <t>rad 65</t>
  </si>
  <si>
    <t>Ledar</t>
  </si>
  <si>
    <t>13-16FH</t>
  </si>
  <si>
    <t>17-20 FH</t>
  </si>
  <si>
    <t>LED MÄN</t>
  </si>
  <si>
    <t>LED KVINNOR</t>
  </si>
  <si>
    <t>Preliminärt bidrag från RF detta kort</t>
  </si>
  <si>
    <t>KV</t>
  </si>
  <si>
    <t>+65</t>
  </si>
  <si>
    <t>M</t>
  </si>
  <si>
    <t>TOTALT ANTAL BIDRAGSBERÄTTIGADE</t>
  </si>
  <si>
    <t>&lt;----- Registrera föreningens namn här</t>
  </si>
  <si>
    <t>Programmet fungerar likadant som tidigare.</t>
  </si>
  <si>
    <t>För att få behandla personuppgifter krävs att bestämmelserna</t>
  </si>
  <si>
    <t>den som behandlar personuppgifterna d.v.s. den s.k.</t>
  </si>
  <si>
    <t>personuppgiftsansvarige.</t>
  </si>
  <si>
    <t>Här redovisas då också samtliga åldersintervall för funktionshindrade och ledare.</t>
  </si>
  <si>
    <t>Gul färg avser det statliga bidraget från RF.</t>
  </si>
  <si>
    <t>Blå färg avser det kommunala bidraget.</t>
  </si>
  <si>
    <t>MHäggström KONSULT AB</t>
  </si>
  <si>
    <t>MANUAL</t>
  </si>
  <si>
    <t>1. Ladda ned filen från kommunens hemsida och spara den på din egen hårddisk</t>
  </si>
  <si>
    <t>alltså en identitet för din förening och din grupp. Detta väljer du givetvis själv.</t>
  </si>
  <si>
    <t>Observera att det är ett nytt program för varje kalenderår.</t>
  </si>
  <si>
    <t>Grunden för programmet är att registrera i GRÖNA CELLER</t>
  </si>
  <si>
    <t>Undantag är de frivilliga adressuppgifter etc i registret som är gulmarkerade.</t>
  </si>
  <si>
    <t>2. Starta i fliken REGISTER ( i vissa versioner heter fliken REG)</t>
  </si>
  <si>
    <t>Du registrerar alla potentiella deltagare och ledare i ett register. Du ska då registrera</t>
  </si>
  <si>
    <t>Du kan också registrera personnummer ( i en del versioner har kommunen inte önskat detta)</t>
  </si>
  <si>
    <t>Observera då följande :</t>
  </si>
  <si>
    <t>3. Under alla flikar KORT  m.m arbetar du så här</t>
  </si>
  <si>
    <t>Om du ska ha med nr 15 på närvarokortet</t>
  </si>
  <si>
    <t>Radnr</t>
  </si>
  <si>
    <t>Du bygger närvarokortet med att registrera samtliga deltagare som du önskar ha med</t>
  </si>
  <si>
    <t>(I del kommuner registreras också aktivitet i Egen anläggning)</t>
  </si>
  <si>
    <t xml:space="preserve">I en del versioner där kommunen använder sig av begränsat antal bidragsberättigade deltagartillfällen finns namnen med automatik på </t>
  </si>
  <si>
    <t>närvarokortet när de är registrerade i registret</t>
  </si>
  <si>
    <t>När du registrerat allt ovan sker med automatik summering för såväl det statliga som det kommunala bidraget.</t>
  </si>
  <si>
    <t>Alla summeringar finns på sidan 3 (inkluderar alla registreringar på sidan 1 och 2.</t>
  </si>
  <si>
    <t>Programmet har alla bestämmelser inprogrammerade så du behöver inte fundera om någon är bidragsberättigad eller inte.</t>
  </si>
  <si>
    <t>Så här skapar du ett nytt kort när kortet är fullt.</t>
  </si>
  <si>
    <t>Högerklicka när markören finns på fliken</t>
  </si>
  <si>
    <t>Du har nu ett exakt likadant - kort(2) etc.</t>
  </si>
  <si>
    <t xml:space="preserve">Om du vet att du kommer att ha fler aktiviteter än ett kort rymmer så kan du skapa detta efter att du </t>
  </si>
  <si>
    <t>registrerat alla namn första gången.</t>
  </si>
  <si>
    <t>Vanliga frågor när det inte summerar.</t>
  </si>
  <si>
    <t>Ledarens födelsedata är inte registrerad i REGISTER.</t>
  </si>
  <si>
    <t>Kvinna/man är inte registrerat i REGISTER.</t>
  </si>
  <si>
    <t>Ledarens närvaro är inte markerad på KORT.</t>
  </si>
  <si>
    <t>Aktivitet, klockslag eller datum är ej registrerat på KORT</t>
  </si>
  <si>
    <t>KOM iHÅG ATT ALDRIG ANVÄNDA KOMMANDOT KLIPP-UT--&gt;KLISTRA IN i modellen.</t>
  </si>
  <si>
    <t>Använd i stället KOPIERA-KLISTRA IN.</t>
  </si>
  <si>
    <t>Om du har "brädgårdstecknet" # i någon summeringcell på kortet måste du kontakta undertecknad.</t>
  </si>
  <si>
    <t xml:space="preserve">och ska skicka filer till mig måste spara filen i format Excel 2003. </t>
  </si>
  <si>
    <t>Om du behöver hjälp så ring eller Maila gärna</t>
  </si>
  <si>
    <t>All support är kostnadsfri.</t>
  </si>
  <si>
    <r>
      <t xml:space="preserve">Gå till fliken </t>
    </r>
    <r>
      <rPr>
        <b/>
        <sz val="9"/>
        <color indexed="12"/>
        <rFont val="Arial"/>
        <family val="2"/>
      </rPr>
      <t>KORT</t>
    </r>
  </si>
  <si>
    <r>
      <t xml:space="preserve">Klicka på </t>
    </r>
    <r>
      <rPr>
        <b/>
        <sz val="9"/>
        <color indexed="12"/>
        <rFont val="Arial"/>
        <family val="2"/>
      </rPr>
      <t>Redigera</t>
    </r>
  </si>
  <si>
    <r>
      <t xml:space="preserve">Klicka på </t>
    </r>
    <r>
      <rPr>
        <b/>
        <sz val="9"/>
        <color indexed="12"/>
        <rFont val="Arial"/>
        <family val="2"/>
      </rPr>
      <t>Flytta eller kopiera blad</t>
    </r>
  </si>
  <si>
    <r>
      <t xml:space="preserve">Klicka på </t>
    </r>
    <r>
      <rPr>
        <b/>
        <sz val="9"/>
        <color indexed="12"/>
        <rFont val="Arial"/>
        <family val="2"/>
      </rPr>
      <t xml:space="preserve">Flytta eller kopiera </t>
    </r>
  </si>
  <si>
    <r>
      <t xml:space="preserve">Klicka i rutan </t>
    </r>
    <r>
      <rPr>
        <b/>
        <sz val="9"/>
        <color indexed="12"/>
        <rFont val="Arial"/>
        <family val="2"/>
      </rPr>
      <t>Skapa en kopia</t>
    </r>
  </si>
  <si>
    <r>
      <t xml:space="preserve">Klicka i rutan </t>
    </r>
    <r>
      <rPr>
        <b/>
        <sz val="9"/>
        <color indexed="12"/>
        <rFont val="Arial"/>
        <family val="2"/>
      </rPr>
      <t>Före blad -flytta till slutet</t>
    </r>
  </si>
  <si>
    <r>
      <t xml:space="preserve">Ta bort alla markeringar med </t>
    </r>
    <r>
      <rPr>
        <b/>
        <sz val="9"/>
        <color indexed="12"/>
        <rFont val="Arial"/>
        <family val="2"/>
      </rPr>
      <t>DELETE.</t>
    </r>
  </si>
  <si>
    <t>Närvarokort ID</t>
  </si>
  <si>
    <t>LEDARTILLFÄLLEN</t>
  </si>
  <si>
    <t xml:space="preserve">NÄRVAROKORT </t>
  </si>
  <si>
    <t>DET ÄR INTE MÖJLIGT ATT ATT SORTERA I REGISTRET</t>
  </si>
  <si>
    <t>DET ÄR INTE MÖJLIGT ATT FLYTTA OM NAMN I REGISTRET</t>
  </si>
  <si>
    <r>
      <t xml:space="preserve">Registrera sedan </t>
    </r>
    <r>
      <rPr>
        <b/>
        <sz val="10"/>
        <color indexed="12"/>
        <rFont val="Arial"/>
        <family val="2"/>
      </rPr>
      <t>Aktivitet, Klockslag, Datum och Närvaro.</t>
    </r>
  </si>
  <si>
    <t>Om du använder Excel 2003</t>
  </si>
  <si>
    <r>
      <t xml:space="preserve">Gå till fliken </t>
    </r>
    <r>
      <rPr>
        <b/>
        <sz val="9"/>
        <color indexed="12"/>
        <rFont val="Arial"/>
        <family val="2"/>
      </rPr>
      <t>KORT 1 alt KORT 2 etc</t>
    </r>
  </si>
  <si>
    <t xml:space="preserve">OBS </t>
  </si>
  <si>
    <t>Den som använder gratisprogrammet OPEN-OFFICE kan inte själv skapa nya kort</t>
  </si>
  <si>
    <t>Skicka filen till mig så ordnar jag detta</t>
  </si>
  <si>
    <t>Den som vill skicka filer till mig kan skicka i vilken version av Excel som helst.</t>
  </si>
  <si>
    <t>Använd kommandot KOPIERA ( Ctrl+C ) ---&gt; KLISTRA IN ( Ctrl+V )</t>
  </si>
  <si>
    <r>
      <t xml:space="preserve">Använd </t>
    </r>
    <r>
      <rPr>
        <sz val="10"/>
        <color indexed="10"/>
        <rFont val="Arial"/>
        <family val="2"/>
      </rPr>
      <t>ALDRIG</t>
    </r>
    <r>
      <rPr>
        <sz val="10"/>
        <rFont val="Arial"/>
        <family val="2"/>
      </rPr>
      <t xml:space="preserve"> kommandot KLIPP-UT---&gt; KLISTRA IN</t>
    </r>
  </si>
  <si>
    <t xml:space="preserve">Om du kopierar in ett register från en annan Excelfil använd kommandot </t>
  </si>
  <si>
    <t>KOPIERA ( Ctrl+C ) ---&gt; KLISTRA IN SPECIAL - VÄRDEN</t>
  </si>
  <si>
    <t>Många använder numera Excel 2007 alt 2010. När filen ska sparas så kan</t>
  </si>
  <si>
    <t>nedanstående ruta komma fram. Detta beror på att en del färgformat inte är</t>
  </si>
  <si>
    <t>kompatibla med varandra men det är inte något problem.</t>
  </si>
  <si>
    <t>Klicka bara på fortsätt.</t>
  </si>
  <si>
    <t>Den som i stället önskar använda Excel 2007 alt 2010 kan erhålla denna</t>
  </si>
  <si>
    <t>fil direkt från undertecknad. Det är bara att maila.</t>
  </si>
  <si>
    <r>
      <t xml:space="preserve">Behöver du hjälp så kontakta undertecknad. </t>
    </r>
    <r>
      <rPr>
        <b/>
        <sz val="10"/>
        <rFont val="Arial"/>
        <family val="2"/>
      </rPr>
      <t>Supporten är alltid kostnadsfri</t>
    </r>
    <r>
      <rPr>
        <sz val="10"/>
        <rFont val="Arial"/>
        <family val="2"/>
      </rPr>
      <t>.</t>
    </r>
  </si>
  <si>
    <t>denna version.</t>
  </si>
  <si>
    <t>KV 21-25</t>
  </si>
  <si>
    <t>KV 26-35</t>
  </si>
  <si>
    <t>KV FH 21-25</t>
  </si>
  <si>
    <t>KV FH 26-35</t>
  </si>
  <si>
    <t>M 21-25</t>
  </si>
  <si>
    <t>M 26-35</t>
  </si>
  <si>
    <t>FUNKTIONS NEDSATT</t>
  </si>
  <si>
    <t>M FH 26-35</t>
  </si>
  <si>
    <t>Cy7</t>
  </si>
  <si>
    <t>Cy8</t>
  </si>
  <si>
    <t>Cy9</t>
  </si>
  <si>
    <t>Cy10</t>
  </si>
  <si>
    <t>Cy11</t>
  </si>
  <si>
    <t>Cy12</t>
  </si>
  <si>
    <t>Cy13</t>
  </si>
  <si>
    <t>Cy14</t>
  </si>
  <si>
    <t>Cy15</t>
  </si>
  <si>
    <t>Cy16</t>
  </si>
  <si>
    <t>Cy17</t>
  </si>
  <si>
    <t>Cy18</t>
  </si>
  <si>
    <t>Cy19</t>
  </si>
  <si>
    <t>Cy20</t>
  </si>
  <si>
    <t>Cy21</t>
  </si>
  <si>
    <t>Cy22</t>
  </si>
  <si>
    <t>Cy23</t>
  </si>
  <si>
    <t>Cy24</t>
  </si>
  <si>
    <t>Cy25</t>
  </si>
  <si>
    <t>Cy26</t>
  </si>
  <si>
    <t>Cy27</t>
  </si>
  <si>
    <t>Cy28</t>
  </si>
  <si>
    <t>Cy29</t>
  </si>
  <si>
    <t>Cy30</t>
  </si>
  <si>
    <t>Cy31</t>
  </si>
  <si>
    <t>Cy32</t>
  </si>
  <si>
    <t>Cy33</t>
  </si>
  <si>
    <t>Cy34</t>
  </si>
  <si>
    <t>Cy36</t>
  </si>
  <si>
    <t>Cy37</t>
  </si>
  <si>
    <t>Cy38</t>
  </si>
  <si>
    <t>Cy40</t>
  </si>
  <si>
    <t>Cy41</t>
  </si>
  <si>
    <t>Cy42</t>
  </si>
  <si>
    <t>Cy43</t>
  </si>
  <si>
    <t>Cy44</t>
  </si>
  <si>
    <t>Cy45</t>
  </si>
  <si>
    <t>Cy46</t>
  </si>
  <si>
    <t>Cy47</t>
  </si>
  <si>
    <t>Cy48</t>
  </si>
  <si>
    <t>Cy49</t>
  </si>
  <si>
    <t>Cy50</t>
  </si>
  <si>
    <t>Cy51</t>
  </si>
  <si>
    <t>Cy52</t>
  </si>
  <si>
    <t>Cy53</t>
  </si>
  <si>
    <t>Cy54</t>
  </si>
  <si>
    <t>Cy55</t>
  </si>
  <si>
    <t>Cy56</t>
  </si>
  <si>
    <t>Cy57</t>
  </si>
  <si>
    <t>Cy58</t>
  </si>
  <si>
    <t>Cy59</t>
  </si>
  <si>
    <t>Cy60</t>
  </si>
  <si>
    <t>Cy61</t>
  </si>
  <si>
    <t>Cy62</t>
  </si>
  <si>
    <t>Cy63</t>
  </si>
  <si>
    <t>Cy64</t>
  </si>
  <si>
    <t>Cy65</t>
  </si>
  <si>
    <t>Cy66</t>
  </si>
  <si>
    <t>Cy67</t>
  </si>
  <si>
    <t>Cy68</t>
  </si>
  <si>
    <t>Cy69</t>
  </si>
  <si>
    <t>Cy70</t>
  </si>
  <si>
    <t>Cy71</t>
  </si>
  <si>
    <t>Cy72</t>
  </si>
  <si>
    <t>Cy73</t>
  </si>
  <si>
    <t>Cy74</t>
  </si>
  <si>
    <t>Cy75</t>
  </si>
  <si>
    <t>Cy76</t>
  </si>
  <si>
    <t>Cy77</t>
  </si>
  <si>
    <t>Cy78</t>
  </si>
  <si>
    <t>Cy79</t>
  </si>
  <si>
    <t>Cy80</t>
  </si>
  <si>
    <t>Cy81</t>
  </si>
  <si>
    <t>Cy35</t>
  </si>
  <si>
    <t>21-25 FH</t>
  </si>
  <si>
    <t>&gt; 25</t>
  </si>
  <si>
    <t>BIDRAGSBERÄTTIGADE</t>
  </si>
  <si>
    <t>M FH 21-25</t>
  </si>
  <si>
    <t>NY BENÄMNING GRUPPAKTIVITETER</t>
  </si>
  <si>
    <t>RF använder begreppet Gruppaktivitet</t>
  </si>
  <si>
    <r>
      <t xml:space="preserve">STATISTIK - </t>
    </r>
    <r>
      <rPr>
        <sz val="8"/>
        <rFont val="Arial"/>
        <family val="2"/>
      </rPr>
      <t>Redovisas vid sammanställning</t>
    </r>
  </si>
  <si>
    <t>Preliminärt bidrag från kommunen detta kort</t>
  </si>
  <si>
    <t>SAMMANKOMSTER - GRUPPAKTIVITETER</t>
  </si>
  <si>
    <t>LEDARTILLFÄLLEN ÖVER 25 ÅR</t>
  </si>
  <si>
    <t>KVINNOR FH</t>
  </si>
  <si>
    <t>MÄN FH</t>
  </si>
  <si>
    <t>FUNKTIONSHINDRADE ÖVER 25 ÅR</t>
  </si>
  <si>
    <t>ÖVER 25 ÅR</t>
  </si>
  <si>
    <t>LED ÖVER 25</t>
  </si>
  <si>
    <t>I registerfliken kan personnummer registreras.</t>
  </si>
  <si>
    <t>Programmet summerar om man personnummer registreras som 20020101-5487.</t>
  </si>
  <si>
    <t>Programmet summerar också om födelsedata registreras som 20020101</t>
  </si>
  <si>
    <t>Programmet summerar också om födelseår registreras som 2002</t>
  </si>
  <si>
    <t>Du kan också själv spara filen i denna version i filformat Excel-arbetsbok</t>
  </si>
  <si>
    <t>Telefon 0704 -90 85 56</t>
  </si>
  <si>
    <t>Eftersom många ännu använder Excel 2003 är programmet utskickat i</t>
  </si>
  <si>
    <t>0704-908556</t>
  </si>
  <si>
    <t>Om du använder Excel 2007, 2010, 2013</t>
  </si>
  <si>
    <t>Bestämmelserna om GDPR</t>
  </si>
  <si>
    <t>Personuppgifter som behandlas av MHäggström Konsult AB enligt GDPR</t>
  </si>
  <si>
    <t>MHäggström Konsult AB kommer i kontakt med föreningens närvarokort endast då närvarokortet skickas som fil då föreningen önskar support</t>
  </si>
  <si>
    <t>och då via mailkontakt.</t>
  </si>
  <si>
    <t>MHäggström Konsult AB lagrar inga uppgifter utan de mail som är mottagna raderas efter att filen justerats och skickas tillbaka</t>
  </si>
  <si>
    <t>till föreningen</t>
  </si>
  <si>
    <t>Det är den som behandlar personuppgifterna i dokumentet som är ansvarig för att de behandlas enligt GDPR.</t>
  </si>
  <si>
    <r>
      <t>Namn, Födelsedata och Kön</t>
    </r>
    <r>
      <rPr>
        <sz val="10"/>
        <color indexed="12"/>
        <rFont val="Arial"/>
        <family val="2"/>
      </rPr>
      <t xml:space="preserve"> (ev. Funktionsnedsatt respektive boende i annan kommun).</t>
    </r>
  </si>
  <si>
    <t xml:space="preserve">följs enligt GDPR. </t>
  </si>
  <si>
    <t>Ansvaret för att GDPR ligger på</t>
  </si>
  <si>
    <t>Kungagårdsängen 25</t>
  </si>
  <si>
    <t>436 55 Hovås</t>
  </si>
  <si>
    <t>Spara gärna filen som Närvarokort 2026- IFK Stadsköping P-12</t>
  </si>
  <si>
    <t>Under 2026 kommer undertecknad att använda såväl Excel 2003 som Excel 2007/2010/2013.</t>
  </si>
  <si>
    <t>INFÖR 2026</t>
  </si>
  <si>
    <t>Registret från 2025 kan kopieras till 2026</t>
  </si>
  <si>
    <t>2026</t>
  </si>
  <si>
    <t>6-12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</si>
</sst>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;@"/>
  </numFmts>
  <fonts count="65">
    <font>
      <sz val="10"/>
      <name val="Arial"/>
    </font>
    <font>
      <sz val="8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  <font>
      <sz val="7"/>
      <name val="Arial"/>
      <family val="2"/>
    </font>
    <font>
      <sz val="8"/>
      <name val="Arial"/>
      <family val="2"/>
    </font>
    <font>
      <sz val="5"/>
      <name val="Arial"/>
      <family val="2"/>
    </font>
    <font>
      <b/>
      <sz val="12"/>
      <name val="Arial"/>
      <family val="2"/>
    </font>
    <font>
      <vertAlign val="superscript"/>
      <sz val="9"/>
      <name val="Arial"/>
      <family val="2"/>
    </font>
    <font>
      <b/>
      <sz val="7"/>
      <name val="Arial"/>
      <family val="2"/>
    </font>
    <font>
      <sz val="9"/>
      <color indexed="12"/>
      <name val="Arial"/>
      <family val="2"/>
    </font>
    <font>
      <b/>
      <sz val="9"/>
      <name val="Arial"/>
      <family val="2"/>
    </font>
    <font>
      <b/>
      <sz val="14"/>
      <color indexed="12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b/>
      <sz val="8"/>
      <color indexed="8"/>
      <name val="Arial"/>
      <family val="2"/>
    </font>
    <font>
      <b/>
      <sz val="11"/>
      <name val="Arial"/>
      <family val="2"/>
    </font>
    <font>
      <sz val="8"/>
      <color indexed="9"/>
      <name val="Arial"/>
      <family val="2"/>
    </font>
    <font>
      <sz val="5"/>
      <color indexed="9"/>
      <name val="Arial"/>
      <family val="2"/>
    </font>
    <font>
      <b/>
      <sz val="8"/>
      <color indexed="12"/>
      <name val="Arial"/>
      <family val="2"/>
    </font>
    <font>
      <sz val="5"/>
      <color indexed="12"/>
      <name val="Arial"/>
      <family val="2"/>
    </font>
    <font>
      <sz val="8"/>
      <color indexed="12"/>
      <name val="Arial"/>
      <family val="2"/>
    </font>
    <font>
      <sz val="5"/>
      <color indexed="12"/>
      <name val="Arial"/>
      <family val="2"/>
    </font>
    <font>
      <sz val="6"/>
      <color indexed="12"/>
      <name val="Arial"/>
      <family val="2"/>
    </font>
    <font>
      <sz val="8"/>
      <color indexed="22"/>
      <name val="Arial"/>
      <family val="2"/>
    </font>
    <font>
      <sz val="7"/>
      <color indexed="10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6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sz val="14"/>
      <color indexed="10"/>
      <name val="Arial"/>
      <family val="2"/>
    </font>
    <font>
      <sz val="7"/>
      <color indexed="12"/>
      <name val="Arial"/>
      <family val="2"/>
    </font>
    <font>
      <sz val="6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1"/>
      <name val="Arial"/>
      <family val="2"/>
    </font>
    <font>
      <u/>
      <sz val="9"/>
      <color indexed="12"/>
      <name val="Arial"/>
      <family val="2"/>
    </font>
    <font>
      <sz val="14"/>
      <color indexed="12"/>
      <name val="Arial"/>
      <family val="2"/>
    </font>
    <font>
      <sz val="11"/>
      <color indexed="12"/>
      <name val="Arial"/>
      <family val="2"/>
    </font>
    <font>
      <sz val="10"/>
      <name val="Arial"/>
      <family val="2"/>
    </font>
    <font>
      <sz val="12"/>
      <color indexed="12"/>
      <name val="Arial"/>
      <family val="2"/>
    </font>
    <font>
      <b/>
      <sz val="12"/>
      <color indexed="12"/>
      <name val="Arial"/>
      <family val="2"/>
    </font>
    <font>
      <sz val="14"/>
      <name val="Arial"/>
      <family val="2"/>
    </font>
    <font>
      <i/>
      <sz val="10"/>
      <color indexed="12"/>
      <name val="Arial"/>
      <family val="2"/>
    </font>
    <font>
      <i/>
      <sz val="9"/>
      <color indexed="12"/>
      <name val="Arial"/>
      <family val="2"/>
    </font>
    <font>
      <i/>
      <sz val="9"/>
      <name val="Arial"/>
      <family val="2"/>
    </font>
    <font>
      <b/>
      <sz val="11"/>
      <color indexed="10"/>
      <name val="Arial"/>
      <family val="2"/>
    </font>
    <font>
      <i/>
      <sz val="11"/>
      <color indexed="10"/>
      <name val="Arial"/>
      <family val="2"/>
    </font>
    <font>
      <u/>
      <sz val="14"/>
      <color indexed="12"/>
      <name val="Arial"/>
      <family val="2"/>
    </font>
    <font>
      <sz val="8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sz val="8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58" fillId="0" borderId="0"/>
    <xf numFmtId="0" fontId="47" fillId="0" borderId="0"/>
    <xf numFmtId="0" fontId="5" fillId="0" borderId="0"/>
  </cellStyleXfs>
  <cellXfs count="654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" xfId="0" applyFill="1" applyBorder="1" applyProtection="1">
      <protection hidden="1"/>
    </xf>
    <xf numFmtId="0" fontId="7" fillId="0" borderId="2" xfId="0" applyFont="1" applyBorder="1" applyProtection="1">
      <protection hidden="1"/>
    </xf>
    <xf numFmtId="0" fontId="0" fillId="2" borderId="3" xfId="0" applyFill="1" applyBorder="1" applyProtection="1"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0" fillId="2" borderId="4" xfId="0" applyFill="1" applyBorder="1" applyProtection="1"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8" fillId="3" borderId="2" xfId="0" applyFont="1" applyFill="1" applyBorder="1" applyProtection="1">
      <protection locked="0"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5" xfId="0" applyFont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7" fillId="0" borderId="6" xfId="0" applyFont="1" applyBorder="1" applyProtection="1">
      <protection hidden="1"/>
    </xf>
    <xf numFmtId="0" fontId="8" fillId="0" borderId="7" xfId="0" applyFont="1" applyBorder="1" applyProtection="1">
      <protection hidden="1"/>
    </xf>
    <xf numFmtId="3" fontId="8" fillId="0" borderId="2" xfId="0" applyNumberFormat="1" applyFont="1" applyBorder="1" applyProtection="1">
      <protection hidden="1"/>
    </xf>
    <xf numFmtId="0" fontId="8" fillId="0" borderId="2" xfId="0" applyFont="1" applyBorder="1" applyProtection="1">
      <protection hidden="1"/>
    </xf>
    <xf numFmtId="0" fontId="9" fillId="0" borderId="0" xfId="0" applyFont="1" applyAlignment="1" applyProtection="1">
      <alignment wrapText="1"/>
      <protection hidden="1"/>
    </xf>
    <xf numFmtId="0" fontId="8" fillId="0" borderId="0" xfId="0" applyFont="1" applyAlignment="1" applyProtection="1">
      <alignment wrapText="1"/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3" fontId="8" fillId="0" borderId="2" xfId="0" applyNumberFormat="1" applyFont="1" applyBorder="1" applyProtection="1">
      <protection locked="0" hidden="1"/>
    </xf>
    <xf numFmtId="0" fontId="7" fillId="3" borderId="2" xfId="0" applyFont="1" applyFill="1" applyBorder="1" applyProtection="1">
      <protection locked="0" hidden="1"/>
    </xf>
    <xf numFmtId="0" fontId="7" fillId="3" borderId="10" xfId="0" applyFont="1" applyFill="1" applyBorder="1" applyProtection="1">
      <protection locked="0" hidden="1"/>
    </xf>
    <xf numFmtId="0" fontId="4" fillId="3" borderId="11" xfId="0" applyFont="1" applyFill="1" applyBorder="1" applyAlignment="1" applyProtection="1">
      <alignment horizontal="center"/>
      <protection locked="0" hidden="1"/>
    </xf>
    <xf numFmtId="0" fontId="4" fillId="3" borderId="12" xfId="0" applyFont="1" applyFill="1" applyBorder="1" applyAlignment="1" applyProtection="1">
      <alignment horizontal="center"/>
      <protection locked="0" hidden="1"/>
    </xf>
    <xf numFmtId="0" fontId="6" fillId="0" borderId="2" xfId="0" applyFont="1" applyBorder="1" applyAlignment="1" applyProtection="1">
      <alignment horizontal="center"/>
      <protection hidden="1"/>
    </xf>
    <xf numFmtId="0" fontId="6" fillId="0" borderId="2" xfId="0" applyFont="1" applyBorder="1" applyAlignment="1" applyProtection="1">
      <alignment vertical="top" wrapText="1"/>
      <protection hidden="1"/>
    </xf>
    <xf numFmtId="0" fontId="7" fillId="2" borderId="0" xfId="0" applyFont="1" applyFill="1" applyProtection="1">
      <protection hidden="1"/>
    </xf>
    <xf numFmtId="0" fontId="8" fillId="0" borderId="11" xfId="0" applyFont="1" applyBorder="1" applyProtection="1">
      <protection hidden="1"/>
    </xf>
    <xf numFmtId="0" fontId="8" fillId="2" borderId="11" xfId="0" applyFont="1" applyFill="1" applyBorder="1" applyProtection="1">
      <protection hidden="1"/>
    </xf>
    <xf numFmtId="0" fontId="7" fillId="2" borderId="2" xfId="0" applyFont="1" applyFill="1" applyBorder="1" applyProtection="1">
      <protection hidden="1"/>
    </xf>
    <xf numFmtId="0" fontId="5" fillId="0" borderId="2" xfId="0" applyFont="1" applyBorder="1" applyProtection="1">
      <protection hidden="1"/>
    </xf>
    <xf numFmtId="164" fontId="8" fillId="2" borderId="2" xfId="0" applyNumberFormat="1" applyFont="1" applyFill="1" applyBorder="1" applyAlignment="1" applyProtection="1">
      <alignment horizontal="center"/>
      <protection hidden="1"/>
    </xf>
    <xf numFmtId="0" fontId="8" fillId="4" borderId="13" xfId="0" applyFont="1" applyFill="1" applyBorder="1" applyAlignment="1" applyProtection="1">
      <alignment horizontal="center"/>
      <protection hidden="1"/>
    </xf>
    <xf numFmtId="0" fontId="8" fillId="4" borderId="7" xfId="0" applyFont="1" applyFill="1" applyBorder="1" applyAlignment="1" applyProtection="1">
      <alignment horizontal="center"/>
      <protection hidden="1"/>
    </xf>
    <xf numFmtId="0" fontId="1" fillId="2" borderId="0" xfId="0" applyFont="1" applyFill="1" applyProtection="1">
      <protection hidden="1"/>
    </xf>
    <xf numFmtId="0" fontId="7" fillId="0" borderId="0" xfId="0" applyFont="1" applyProtection="1">
      <protection hidden="1"/>
    </xf>
    <xf numFmtId="0" fontId="8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9" fillId="0" borderId="14" xfId="0" applyFont="1" applyBorder="1" applyProtection="1">
      <protection hidden="1"/>
    </xf>
    <xf numFmtId="0" fontId="9" fillId="0" borderId="15" xfId="0" applyFont="1" applyBorder="1" applyProtection="1">
      <protection hidden="1"/>
    </xf>
    <xf numFmtId="3" fontId="0" fillId="2" borderId="0" xfId="0" applyNumberFormat="1" applyFill="1" applyProtection="1">
      <protection hidden="1"/>
    </xf>
    <xf numFmtId="3" fontId="8" fillId="0" borderId="6" xfId="0" applyNumberFormat="1" applyFont="1" applyBorder="1" applyProtection="1">
      <protection hidden="1"/>
    </xf>
    <xf numFmtId="0" fontId="8" fillId="4" borderId="2" xfId="0" applyFont="1" applyFill="1" applyBorder="1" applyProtection="1">
      <protection hidden="1"/>
    </xf>
    <xf numFmtId="1" fontId="8" fillId="2" borderId="2" xfId="0" applyNumberFormat="1" applyFont="1" applyFill="1" applyBorder="1" applyAlignment="1" applyProtection="1">
      <alignment horizontal="center"/>
      <protection hidden="1"/>
    </xf>
    <xf numFmtId="0" fontId="0" fillId="5" borderId="2" xfId="0" applyFill="1" applyBorder="1" applyProtection="1">
      <protection hidden="1"/>
    </xf>
    <xf numFmtId="0" fontId="9" fillId="0" borderId="16" xfId="0" applyFont="1" applyBorder="1" applyProtection="1">
      <protection hidden="1"/>
    </xf>
    <xf numFmtId="0" fontId="7" fillId="0" borderId="10" xfId="0" applyFont="1" applyBorder="1" applyProtection="1">
      <protection hidden="1"/>
    </xf>
    <xf numFmtId="3" fontId="8" fillId="0" borderId="10" xfId="0" applyNumberFormat="1" applyFont="1" applyBorder="1" applyProtection="1">
      <protection hidden="1"/>
    </xf>
    <xf numFmtId="0" fontId="8" fillId="0" borderId="17" xfId="0" applyFont="1" applyBorder="1" applyProtection="1">
      <protection hidden="1"/>
    </xf>
    <xf numFmtId="0" fontId="8" fillId="6" borderId="18" xfId="0" applyFont="1" applyFill="1" applyBorder="1" applyProtection="1">
      <protection locked="0"/>
    </xf>
    <xf numFmtId="0" fontId="21" fillId="0" borderId="0" xfId="0" applyFont="1" applyAlignment="1" applyProtection="1">
      <alignment wrapText="1"/>
      <protection hidden="1"/>
    </xf>
    <xf numFmtId="3" fontId="20" fillId="2" borderId="5" xfId="0" applyNumberFormat="1" applyFont="1" applyFill="1" applyBorder="1" applyProtection="1">
      <protection hidden="1"/>
    </xf>
    <xf numFmtId="3" fontId="20" fillId="2" borderId="19" xfId="0" applyNumberFormat="1" applyFont="1" applyFill="1" applyBorder="1" applyProtection="1">
      <protection hidden="1"/>
    </xf>
    <xf numFmtId="0" fontId="0" fillId="5" borderId="2" xfId="0" applyFill="1" applyBorder="1" applyAlignment="1" applyProtection="1">
      <alignment horizontal="center"/>
      <protection hidden="1"/>
    </xf>
    <xf numFmtId="3" fontId="3" fillId="0" borderId="20" xfId="0" applyNumberFormat="1" applyFont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12" fillId="0" borderId="4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3" xfId="0" applyFont="1" applyBorder="1" applyProtection="1">
      <protection hidden="1"/>
    </xf>
    <xf numFmtId="3" fontId="8" fillId="7" borderId="18" xfId="0" applyNumberFormat="1" applyFont="1" applyFill="1" applyBorder="1" applyProtection="1">
      <protection hidden="1"/>
    </xf>
    <xf numFmtId="3" fontId="8" fillId="4" borderId="18" xfId="0" applyNumberFormat="1" applyFont="1" applyFill="1" applyBorder="1" applyProtection="1">
      <protection hidden="1"/>
    </xf>
    <xf numFmtId="0" fontId="8" fillId="4" borderId="2" xfId="0" applyFont="1" applyFill="1" applyBorder="1" applyProtection="1">
      <protection locked="0"/>
    </xf>
    <xf numFmtId="0" fontId="8" fillId="0" borderId="21" xfId="0" applyFont="1" applyBorder="1" applyProtection="1">
      <protection locked="0"/>
    </xf>
    <xf numFmtId="0" fontId="8" fillId="2" borderId="22" xfId="0" applyFont="1" applyFill="1" applyBorder="1" applyProtection="1">
      <protection locked="0"/>
    </xf>
    <xf numFmtId="3" fontId="8" fillId="8" borderId="18" xfId="0" applyNumberFormat="1" applyFont="1" applyFill="1" applyBorder="1" applyProtection="1">
      <protection hidden="1"/>
    </xf>
    <xf numFmtId="0" fontId="6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Protection="1">
      <protection locked="0"/>
    </xf>
    <xf numFmtId="0" fontId="28" fillId="2" borderId="11" xfId="0" applyFont="1" applyFill="1" applyBorder="1" applyAlignment="1" applyProtection="1">
      <alignment wrapText="1"/>
      <protection hidden="1"/>
    </xf>
    <xf numFmtId="0" fontId="0" fillId="7" borderId="23" xfId="0" applyFill="1" applyBorder="1" applyProtection="1">
      <protection hidden="1"/>
    </xf>
    <xf numFmtId="1" fontId="1" fillId="3" borderId="18" xfId="0" applyNumberFormat="1" applyFont="1" applyFill="1" applyBorder="1" applyProtection="1">
      <protection locked="0"/>
    </xf>
    <xf numFmtId="3" fontId="1" fillId="3" borderId="18" xfId="0" applyNumberFormat="1" applyFont="1" applyFill="1" applyBorder="1" applyProtection="1">
      <protection locked="0"/>
    </xf>
    <xf numFmtId="0" fontId="8" fillId="4" borderId="10" xfId="0" applyFont="1" applyFill="1" applyBorder="1" applyProtection="1">
      <protection hidden="1"/>
    </xf>
    <xf numFmtId="0" fontId="24" fillId="9" borderId="7" xfId="0" applyFont="1" applyFill="1" applyBorder="1" applyAlignment="1" applyProtection="1">
      <alignment horizontal="center"/>
      <protection hidden="1"/>
    </xf>
    <xf numFmtId="0" fontId="24" fillId="9" borderId="5" xfId="0" applyFont="1" applyFill="1" applyBorder="1" applyProtection="1">
      <protection hidden="1"/>
    </xf>
    <xf numFmtId="0" fontId="24" fillId="9" borderId="19" xfId="0" applyFont="1" applyFill="1" applyBorder="1" applyProtection="1">
      <protection hidden="1"/>
    </xf>
    <xf numFmtId="0" fontId="24" fillId="9" borderId="24" xfId="0" applyFont="1" applyFill="1" applyBorder="1" applyProtection="1">
      <protection hidden="1"/>
    </xf>
    <xf numFmtId="0" fontId="8" fillId="4" borderId="18" xfId="0" applyFont="1" applyFill="1" applyBorder="1" applyProtection="1">
      <protection hidden="1"/>
    </xf>
    <xf numFmtId="0" fontId="8" fillId="9" borderId="2" xfId="0" applyFont="1" applyFill="1" applyBorder="1" applyProtection="1">
      <protection hidden="1"/>
    </xf>
    <xf numFmtId="3" fontId="8" fillId="9" borderId="18" xfId="0" applyNumberFormat="1" applyFont="1" applyFill="1" applyBorder="1" applyProtection="1">
      <protection hidden="1"/>
    </xf>
    <xf numFmtId="0" fontId="8" fillId="0" borderId="14" xfId="0" applyFont="1" applyBorder="1" applyProtection="1">
      <protection hidden="1"/>
    </xf>
    <xf numFmtId="0" fontId="24" fillId="9" borderId="25" xfId="0" applyFont="1" applyFill="1" applyBorder="1" applyProtection="1">
      <protection hidden="1"/>
    </xf>
    <xf numFmtId="49" fontId="24" fillId="9" borderId="19" xfId="0" applyNumberFormat="1" applyFont="1" applyFill="1" applyBorder="1" applyProtection="1">
      <protection hidden="1"/>
    </xf>
    <xf numFmtId="0" fontId="0" fillId="7" borderId="26" xfId="0" applyFill="1" applyBorder="1" applyProtection="1">
      <protection hidden="1"/>
    </xf>
    <xf numFmtId="0" fontId="24" fillId="9" borderId="13" xfId="0" applyFont="1" applyFill="1" applyBorder="1" applyAlignment="1" applyProtection="1">
      <alignment horizontal="center"/>
      <protection hidden="1"/>
    </xf>
    <xf numFmtId="49" fontId="24" fillId="9" borderId="26" xfId="0" applyNumberFormat="1" applyFont="1" applyFill="1" applyBorder="1" applyProtection="1">
      <protection hidden="1"/>
    </xf>
    <xf numFmtId="0" fontId="24" fillId="9" borderId="27" xfId="0" applyFont="1" applyFill="1" applyBorder="1" applyProtection="1">
      <protection hidden="1"/>
    </xf>
    <xf numFmtId="0" fontId="27" fillId="7" borderId="28" xfId="0" applyFont="1" applyFill="1" applyBorder="1" applyProtection="1">
      <protection hidden="1"/>
    </xf>
    <xf numFmtId="1" fontId="0" fillId="4" borderId="2" xfId="0" applyNumberFormat="1" applyFill="1" applyBorder="1" applyProtection="1">
      <protection hidden="1"/>
    </xf>
    <xf numFmtId="0" fontId="8" fillId="7" borderId="16" xfId="0" applyFont="1" applyFill="1" applyBorder="1" applyProtection="1">
      <protection hidden="1"/>
    </xf>
    <xf numFmtId="0" fontId="8" fillId="7" borderId="29" xfId="0" applyFont="1" applyFill="1" applyBorder="1" applyProtection="1">
      <protection hidden="1"/>
    </xf>
    <xf numFmtId="0" fontId="18" fillId="2" borderId="4" xfId="0" applyFont="1" applyFill="1" applyBorder="1" applyProtection="1">
      <protection hidden="1"/>
    </xf>
    <xf numFmtId="0" fontId="18" fillId="2" borderId="0" xfId="0" applyFont="1" applyFill="1" applyProtection="1">
      <protection hidden="1"/>
    </xf>
    <xf numFmtId="0" fontId="18" fillId="2" borderId="3" xfId="0" applyFont="1" applyFill="1" applyBorder="1" applyProtection="1">
      <protection hidden="1"/>
    </xf>
    <xf numFmtId="3" fontId="8" fillId="7" borderId="5" xfId="0" applyNumberFormat="1" applyFont="1" applyFill="1" applyBorder="1" applyProtection="1">
      <protection hidden="1"/>
    </xf>
    <xf numFmtId="3" fontId="8" fillId="7" borderId="19" xfId="0" applyNumberFormat="1" applyFont="1" applyFill="1" applyBorder="1" applyProtection="1">
      <protection hidden="1"/>
    </xf>
    <xf numFmtId="0" fontId="12" fillId="7" borderId="4" xfId="0" applyFont="1" applyFill="1" applyBorder="1" applyProtection="1">
      <protection hidden="1"/>
    </xf>
    <xf numFmtId="0" fontId="12" fillId="7" borderId="0" xfId="0" applyFont="1" applyFill="1" applyProtection="1">
      <protection hidden="1"/>
    </xf>
    <xf numFmtId="0" fontId="12" fillId="7" borderId="3" xfId="0" applyFont="1" applyFill="1" applyBorder="1" applyProtection="1">
      <protection hidden="1"/>
    </xf>
    <xf numFmtId="0" fontId="9" fillId="7" borderId="16" xfId="0" applyFont="1" applyFill="1" applyBorder="1" applyProtection="1">
      <protection hidden="1"/>
    </xf>
    <xf numFmtId="3" fontId="3" fillId="7" borderId="20" xfId="0" applyNumberFormat="1" applyFont="1" applyFill="1" applyBorder="1" applyAlignment="1" applyProtection="1">
      <alignment horizontal="center"/>
      <protection hidden="1"/>
    </xf>
    <xf numFmtId="3" fontId="8" fillId="10" borderId="18" xfId="0" applyNumberFormat="1" applyFont="1" applyFill="1" applyBorder="1" applyProtection="1">
      <protection hidden="1"/>
    </xf>
    <xf numFmtId="0" fontId="8" fillId="7" borderId="30" xfId="0" applyFont="1" applyFill="1" applyBorder="1" applyProtection="1">
      <protection hidden="1"/>
    </xf>
    <xf numFmtId="0" fontId="33" fillId="2" borderId="0" xfId="0" applyFont="1" applyFill="1" applyProtection="1">
      <protection hidden="1"/>
    </xf>
    <xf numFmtId="0" fontId="9" fillId="2" borderId="0" xfId="0" applyFont="1" applyFill="1" applyAlignment="1" applyProtection="1">
      <alignment wrapText="1"/>
      <protection hidden="1"/>
    </xf>
    <xf numFmtId="0" fontId="8" fillId="2" borderId="11" xfId="0" applyFont="1" applyFill="1" applyBorder="1" applyAlignment="1" applyProtection="1">
      <alignment wrapText="1"/>
      <protection hidden="1"/>
    </xf>
    <xf numFmtId="0" fontId="8" fillId="4" borderId="17" xfId="0" applyFont="1" applyFill="1" applyBorder="1" applyAlignment="1" applyProtection="1">
      <alignment horizontal="center"/>
      <protection hidden="1"/>
    </xf>
    <xf numFmtId="14" fontId="6" fillId="0" borderId="2" xfId="0" applyNumberFormat="1" applyFont="1" applyBorder="1" applyProtection="1">
      <protection hidden="1"/>
    </xf>
    <xf numFmtId="49" fontId="0" fillId="2" borderId="0" xfId="0" applyNumberFormat="1" applyFill="1" applyProtection="1">
      <protection hidden="1"/>
    </xf>
    <xf numFmtId="3" fontId="8" fillId="7" borderId="10" xfId="0" applyNumberFormat="1" applyFont="1" applyFill="1" applyBorder="1" applyProtection="1">
      <protection locked="0" hidden="1"/>
    </xf>
    <xf numFmtId="3" fontId="8" fillId="7" borderId="22" xfId="0" applyNumberFormat="1" applyFont="1" applyFill="1" applyBorder="1" applyProtection="1">
      <protection locked="0" hidden="1"/>
    </xf>
    <xf numFmtId="3" fontId="8" fillId="7" borderId="18" xfId="0" applyNumberFormat="1" applyFont="1" applyFill="1" applyBorder="1" applyProtection="1">
      <protection locked="0" hidden="1"/>
    </xf>
    <xf numFmtId="0" fontId="8" fillId="7" borderId="0" xfId="0" applyFont="1" applyFill="1" applyProtection="1">
      <protection hidden="1"/>
    </xf>
    <xf numFmtId="0" fontId="8" fillId="9" borderId="18" xfId="0" applyFont="1" applyFill="1" applyBorder="1" applyProtection="1">
      <protection hidden="1"/>
    </xf>
    <xf numFmtId="0" fontId="8" fillId="7" borderId="31" xfId="0" applyFont="1" applyFill="1" applyBorder="1" applyProtection="1">
      <protection hidden="1"/>
    </xf>
    <xf numFmtId="0" fontId="8" fillId="7" borderId="8" xfId="0" applyFont="1" applyFill="1" applyBorder="1" applyProtection="1">
      <protection hidden="1"/>
    </xf>
    <xf numFmtId="49" fontId="6" fillId="2" borderId="0" xfId="0" applyNumberFormat="1" applyFont="1" applyFill="1" applyProtection="1">
      <protection hidden="1"/>
    </xf>
    <xf numFmtId="0" fontId="1" fillId="3" borderId="18" xfId="0" applyFont="1" applyFill="1" applyBorder="1" applyProtection="1">
      <protection locked="0"/>
    </xf>
    <xf numFmtId="0" fontId="3" fillId="2" borderId="26" xfId="0" applyFont="1" applyFill="1" applyBorder="1" applyAlignment="1" applyProtection="1">
      <alignment horizontal="center"/>
      <protection hidden="1"/>
    </xf>
    <xf numFmtId="0" fontId="8" fillId="4" borderId="32" xfId="0" applyFont="1" applyFill="1" applyBorder="1" applyProtection="1">
      <protection hidden="1"/>
    </xf>
    <xf numFmtId="0" fontId="3" fillId="4" borderId="11" xfId="0" applyFont="1" applyFill="1" applyBorder="1" applyAlignment="1" applyProtection="1">
      <alignment horizontal="center"/>
      <protection hidden="1"/>
    </xf>
    <xf numFmtId="0" fontId="6" fillId="4" borderId="6" xfId="0" applyFont="1" applyFill="1" applyBorder="1" applyProtection="1">
      <protection hidden="1"/>
    </xf>
    <xf numFmtId="0" fontId="6" fillId="4" borderId="33" xfId="0" applyFont="1" applyFill="1" applyBorder="1" applyProtection="1">
      <protection hidden="1"/>
    </xf>
    <xf numFmtId="49" fontId="6" fillId="4" borderId="15" xfId="0" applyNumberFormat="1" applyFont="1" applyFill="1" applyBorder="1" applyProtection="1">
      <protection hidden="1"/>
    </xf>
    <xf numFmtId="49" fontId="26" fillId="9" borderId="10" xfId="0" applyNumberFormat="1" applyFont="1" applyFill="1" applyBorder="1" applyProtection="1">
      <protection hidden="1"/>
    </xf>
    <xf numFmtId="49" fontId="26" fillId="9" borderId="16" xfId="0" applyNumberFormat="1" applyFont="1" applyFill="1" applyBorder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3" fontId="0" fillId="2" borderId="1" xfId="0" applyNumberFormat="1" applyFill="1" applyBorder="1" applyProtection="1">
      <protection hidden="1"/>
    </xf>
    <xf numFmtId="0" fontId="0" fillId="0" borderId="4" xfId="0" applyBorder="1" applyProtection="1">
      <protection hidden="1"/>
    </xf>
    <xf numFmtId="0" fontId="0" fillId="2" borderId="8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34" xfId="0" applyFill="1" applyBorder="1" applyProtection="1"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8" fillId="7" borderId="23" xfId="0" applyFont="1" applyFill="1" applyBorder="1" applyAlignment="1" applyProtection="1">
      <alignment horizontal="center"/>
      <protection hidden="1"/>
    </xf>
    <xf numFmtId="3" fontId="8" fillId="7" borderId="35" xfId="0" applyNumberFormat="1" applyFont="1" applyFill="1" applyBorder="1" applyProtection="1">
      <protection hidden="1"/>
    </xf>
    <xf numFmtId="0" fontId="0" fillId="2" borderId="36" xfId="0" applyFill="1" applyBorder="1" applyProtection="1">
      <protection hidden="1"/>
    </xf>
    <xf numFmtId="0" fontId="0" fillId="2" borderId="37" xfId="0" applyFill="1" applyBorder="1" applyProtection="1">
      <protection hidden="1"/>
    </xf>
    <xf numFmtId="0" fontId="10" fillId="2" borderId="0" xfId="0" applyFont="1" applyFill="1" applyAlignment="1" applyProtection="1">
      <alignment wrapText="1"/>
      <protection hidden="1"/>
    </xf>
    <xf numFmtId="0" fontId="4" fillId="4" borderId="28" xfId="0" applyFont="1" applyFill="1" applyBorder="1" applyProtection="1">
      <protection hidden="1"/>
    </xf>
    <xf numFmtId="0" fontId="7" fillId="3" borderId="5" xfId="0" applyFont="1" applyFill="1" applyBorder="1" applyProtection="1">
      <protection locked="0" hidden="1"/>
    </xf>
    <xf numFmtId="0" fontId="8" fillId="2" borderId="28" xfId="0" applyFont="1" applyFill="1" applyBorder="1" applyProtection="1">
      <protection hidden="1"/>
    </xf>
    <xf numFmtId="0" fontId="8" fillId="2" borderId="12" xfId="0" applyFont="1" applyFill="1" applyBorder="1" applyProtection="1">
      <protection hidden="1"/>
    </xf>
    <xf numFmtId="0" fontId="0" fillId="0" borderId="28" xfId="0" applyBorder="1" applyProtection="1">
      <protection hidden="1"/>
    </xf>
    <xf numFmtId="0" fontId="7" fillId="0" borderId="5" xfId="0" applyFont="1" applyBorder="1" applyProtection="1">
      <protection hidden="1"/>
    </xf>
    <xf numFmtId="0" fontId="22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49" fontId="26" fillId="0" borderId="0" xfId="0" applyNumberFormat="1" applyFont="1" applyAlignment="1" applyProtection="1">
      <alignment horizontal="center"/>
      <protection hidden="1"/>
    </xf>
    <xf numFmtId="0" fontId="2" fillId="2" borderId="3" xfId="0" applyFont="1" applyFill="1" applyBorder="1" applyProtection="1">
      <protection hidden="1"/>
    </xf>
    <xf numFmtId="0" fontId="4" fillId="4" borderId="12" xfId="0" applyFont="1" applyFill="1" applyBorder="1" applyProtection="1">
      <protection hidden="1"/>
    </xf>
    <xf numFmtId="0" fontId="0" fillId="7" borderId="38" xfId="0" applyFill="1" applyBorder="1" applyProtection="1">
      <protection hidden="1"/>
    </xf>
    <xf numFmtId="0" fontId="6" fillId="2" borderId="1" xfId="0" applyFont="1" applyFill="1" applyBorder="1" applyProtection="1">
      <protection hidden="1"/>
    </xf>
    <xf numFmtId="0" fontId="6" fillId="2" borderId="37" xfId="0" applyFont="1" applyFill="1" applyBorder="1" applyProtection="1">
      <protection hidden="1"/>
    </xf>
    <xf numFmtId="0" fontId="6" fillId="2" borderId="0" xfId="0" applyFont="1" applyFill="1" applyProtection="1">
      <protection hidden="1"/>
    </xf>
    <xf numFmtId="0" fontId="8" fillId="7" borderId="10" xfId="0" applyFont="1" applyFill="1" applyBorder="1" applyProtection="1">
      <protection hidden="1"/>
    </xf>
    <xf numFmtId="0" fontId="8" fillId="7" borderId="37" xfId="0" applyFont="1" applyFill="1" applyBorder="1" applyProtection="1"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8" fillId="4" borderId="14" xfId="0" applyFont="1" applyFill="1" applyBorder="1" applyProtection="1">
      <protection hidden="1"/>
    </xf>
    <xf numFmtId="0" fontId="24" fillId="9" borderId="0" xfId="0" applyFont="1" applyFill="1" applyAlignment="1">
      <alignment horizontal="center"/>
    </xf>
    <xf numFmtId="0" fontId="35" fillId="2" borderId="2" xfId="0" applyFont="1" applyFill="1" applyBorder="1" applyAlignment="1" applyProtection="1">
      <alignment horizontal="center"/>
      <protection hidden="1"/>
    </xf>
    <xf numFmtId="0" fontId="8" fillId="0" borderId="18" xfId="0" applyFont="1" applyBorder="1" applyAlignment="1" applyProtection="1">
      <alignment horizontal="center"/>
      <protection hidden="1"/>
    </xf>
    <xf numFmtId="0" fontId="8" fillId="3" borderId="5" xfId="0" applyFont="1" applyFill="1" applyBorder="1" applyProtection="1">
      <protection locked="0" hidden="1"/>
    </xf>
    <xf numFmtId="0" fontId="7" fillId="2" borderId="0" xfId="0" applyFont="1" applyFill="1" applyAlignment="1" applyProtection="1">
      <alignment textRotation="90"/>
      <protection locked="0" hidden="1"/>
    </xf>
    <xf numFmtId="0" fontId="0" fillId="2" borderId="22" xfId="0" applyFill="1" applyBorder="1" applyProtection="1">
      <protection hidden="1"/>
    </xf>
    <xf numFmtId="0" fontId="4" fillId="2" borderId="22" xfId="0" applyFont="1" applyFill="1" applyBorder="1" applyProtection="1">
      <protection hidden="1"/>
    </xf>
    <xf numFmtId="0" fontId="8" fillId="2" borderId="22" xfId="0" applyFont="1" applyFill="1" applyBorder="1" applyProtection="1">
      <protection hidden="1"/>
    </xf>
    <xf numFmtId="49" fontId="6" fillId="2" borderId="22" xfId="0" applyNumberFormat="1" applyFont="1" applyFill="1" applyBorder="1" applyProtection="1">
      <protection hidden="1"/>
    </xf>
    <xf numFmtId="0" fontId="4" fillId="2" borderId="39" xfId="0" applyFont="1" applyFill="1" applyBorder="1" applyProtection="1">
      <protection hidden="1"/>
    </xf>
    <xf numFmtId="0" fontId="4" fillId="2" borderId="3" xfId="0" applyFont="1" applyFill="1" applyBorder="1" applyProtection="1">
      <protection hidden="1"/>
    </xf>
    <xf numFmtId="0" fontId="4" fillId="2" borderId="40" xfId="0" applyFont="1" applyFill="1" applyBorder="1" applyProtection="1">
      <protection hidden="1"/>
    </xf>
    <xf numFmtId="0" fontId="4" fillId="2" borderId="34" xfId="0" applyFont="1" applyFill="1" applyBorder="1" applyProtection="1">
      <protection hidden="1"/>
    </xf>
    <xf numFmtId="49" fontId="6" fillId="7" borderId="3" xfId="0" applyNumberFormat="1" applyFont="1" applyFill="1" applyBorder="1" applyProtection="1">
      <protection hidden="1"/>
    </xf>
    <xf numFmtId="3" fontId="8" fillId="7" borderId="24" xfId="0" applyNumberFormat="1" applyFont="1" applyFill="1" applyBorder="1" applyProtection="1">
      <protection hidden="1"/>
    </xf>
    <xf numFmtId="0" fontId="8" fillId="4" borderId="5" xfId="0" applyFont="1" applyFill="1" applyBorder="1" applyProtection="1">
      <protection hidden="1"/>
    </xf>
    <xf numFmtId="0" fontId="8" fillId="4" borderId="19" xfId="0" applyFont="1" applyFill="1" applyBorder="1" applyProtection="1">
      <protection hidden="1"/>
    </xf>
    <xf numFmtId="0" fontId="8" fillId="4" borderId="24" xfId="0" applyFont="1" applyFill="1" applyBorder="1" applyProtection="1">
      <protection hidden="1"/>
    </xf>
    <xf numFmtId="0" fontId="24" fillId="9" borderId="1" xfId="0" applyFont="1" applyFill="1" applyBorder="1" applyAlignment="1">
      <alignment horizontal="center"/>
    </xf>
    <xf numFmtId="3" fontId="8" fillId="11" borderId="18" xfId="0" applyNumberFormat="1" applyFont="1" applyFill="1" applyBorder="1" applyProtection="1">
      <protection hidden="1"/>
    </xf>
    <xf numFmtId="0" fontId="24" fillId="9" borderId="41" xfId="0" applyFont="1" applyFill="1" applyBorder="1" applyProtection="1">
      <protection hidden="1"/>
    </xf>
    <xf numFmtId="0" fontId="24" fillId="9" borderId="42" xfId="0" applyFont="1" applyFill="1" applyBorder="1" applyProtection="1">
      <protection hidden="1"/>
    </xf>
    <xf numFmtId="49" fontId="24" fillId="9" borderId="35" xfId="0" applyNumberFormat="1" applyFont="1" applyFill="1" applyBorder="1" applyProtection="1">
      <protection hidden="1"/>
    </xf>
    <xf numFmtId="0" fontId="8" fillId="7" borderId="35" xfId="0" applyFont="1" applyFill="1" applyBorder="1" applyProtection="1">
      <protection hidden="1"/>
    </xf>
    <xf numFmtId="0" fontId="8" fillId="7" borderId="9" xfId="0" applyFont="1" applyFill="1" applyBorder="1" applyProtection="1">
      <protection hidden="1"/>
    </xf>
    <xf numFmtId="3" fontId="8" fillId="2" borderId="2" xfId="0" applyNumberFormat="1" applyFont="1" applyFill="1" applyBorder="1" applyProtection="1">
      <protection hidden="1"/>
    </xf>
    <xf numFmtId="0" fontId="6" fillId="4" borderId="43" xfId="0" applyFont="1" applyFill="1" applyBorder="1" applyProtection="1">
      <protection hidden="1"/>
    </xf>
    <xf numFmtId="0" fontId="4" fillId="7" borderId="1" xfId="0" applyFont="1" applyFill="1" applyBorder="1" applyAlignment="1" applyProtection="1">
      <alignment horizontal="center"/>
      <protection hidden="1"/>
    </xf>
    <xf numFmtId="0" fontId="8" fillId="7" borderId="23" xfId="0" applyFont="1" applyFill="1" applyBorder="1" applyProtection="1">
      <protection hidden="1"/>
    </xf>
    <xf numFmtId="0" fontId="8" fillId="7" borderId="44" xfId="0" applyFont="1" applyFill="1" applyBorder="1" applyProtection="1">
      <protection hidden="1"/>
    </xf>
    <xf numFmtId="3" fontId="8" fillId="0" borderId="45" xfId="0" applyNumberFormat="1" applyFont="1" applyBorder="1" applyProtection="1">
      <protection hidden="1"/>
    </xf>
    <xf numFmtId="0" fontId="8" fillId="7" borderId="1" xfId="0" applyFont="1" applyFill="1" applyBorder="1" applyProtection="1">
      <protection hidden="1"/>
    </xf>
    <xf numFmtId="0" fontId="8" fillId="7" borderId="46" xfId="0" applyFont="1" applyFill="1" applyBorder="1" applyProtection="1">
      <protection hidden="1"/>
    </xf>
    <xf numFmtId="0" fontId="8" fillId="7" borderId="4" xfId="0" applyFont="1" applyFill="1" applyBorder="1" applyProtection="1">
      <protection hidden="1"/>
    </xf>
    <xf numFmtId="0" fontId="34" fillId="2" borderId="34" xfId="0" applyFont="1" applyFill="1" applyBorder="1" applyProtection="1">
      <protection hidden="1"/>
    </xf>
    <xf numFmtId="3" fontId="8" fillId="4" borderId="10" xfId="0" applyNumberFormat="1" applyFont="1" applyFill="1" applyBorder="1" applyProtection="1">
      <protection hidden="1"/>
    </xf>
    <xf numFmtId="3" fontId="8" fillId="9" borderId="10" xfId="0" applyNumberFormat="1" applyFont="1" applyFill="1" applyBorder="1" applyProtection="1">
      <protection hidden="1"/>
    </xf>
    <xf numFmtId="0" fontId="4" fillId="7" borderId="1" xfId="0" applyFont="1" applyFill="1" applyBorder="1" applyProtection="1">
      <protection hidden="1"/>
    </xf>
    <xf numFmtId="0" fontId="4" fillId="7" borderId="37" xfId="0" applyFont="1" applyFill="1" applyBorder="1" applyAlignment="1" applyProtection="1">
      <alignment horizontal="center"/>
      <protection hidden="1"/>
    </xf>
    <xf numFmtId="0" fontId="8" fillId="4" borderId="47" xfId="0" applyFont="1" applyFill="1" applyBorder="1" applyProtection="1">
      <protection hidden="1"/>
    </xf>
    <xf numFmtId="0" fontId="4" fillId="2" borderId="0" xfId="0" applyFont="1" applyFill="1" applyProtection="1">
      <protection hidden="1"/>
    </xf>
    <xf numFmtId="0" fontId="30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0" fillId="2" borderId="1" xfId="0" applyFont="1" applyFill="1" applyBorder="1" applyProtection="1">
      <protection hidden="1"/>
    </xf>
    <xf numFmtId="0" fontId="14" fillId="2" borderId="0" xfId="0" applyFont="1" applyFill="1" applyProtection="1">
      <protection hidden="1"/>
    </xf>
    <xf numFmtId="0" fontId="7" fillId="2" borderId="39" xfId="0" applyFont="1" applyFill="1" applyBorder="1" applyAlignment="1" applyProtection="1">
      <alignment textRotation="90"/>
      <protection locked="0" hidden="1"/>
    </xf>
    <xf numFmtId="49" fontId="8" fillId="4" borderId="2" xfId="0" applyNumberFormat="1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8" fillId="2" borderId="42" xfId="0" applyFont="1" applyFill="1" applyBorder="1" applyProtection="1">
      <protection hidden="1"/>
    </xf>
    <xf numFmtId="0" fontId="8" fillId="2" borderId="1" xfId="0" applyFont="1" applyFill="1" applyBorder="1" applyProtection="1">
      <protection hidden="1"/>
    </xf>
    <xf numFmtId="0" fontId="10" fillId="2" borderId="0" xfId="0" applyFont="1" applyFill="1" applyProtection="1">
      <protection hidden="1"/>
    </xf>
    <xf numFmtId="0" fontId="8" fillId="2" borderId="26" xfId="0" applyFont="1" applyFill="1" applyBorder="1" applyProtection="1">
      <protection hidden="1"/>
    </xf>
    <xf numFmtId="0" fontId="8" fillId="2" borderId="27" xfId="0" applyFont="1" applyFill="1" applyBorder="1" applyProtection="1">
      <protection hidden="1"/>
    </xf>
    <xf numFmtId="0" fontId="8" fillId="2" borderId="3" xfId="0" applyFont="1" applyFill="1" applyBorder="1" applyAlignment="1" applyProtection="1">
      <alignment horizontal="center"/>
      <protection hidden="1"/>
    </xf>
    <xf numFmtId="0" fontId="8" fillId="2" borderId="38" xfId="0" applyFont="1" applyFill="1" applyBorder="1" applyAlignment="1" applyProtection="1">
      <alignment horizontal="center"/>
      <protection hidden="1"/>
    </xf>
    <xf numFmtId="3" fontId="7" fillId="2" borderId="42" xfId="0" applyNumberFormat="1" applyFont="1" applyFill="1" applyBorder="1" applyProtection="1">
      <protection hidden="1"/>
    </xf>
    <xf numFmtId="0" fontId="37" fillId="2" borderId="0" xfId="0" applyFont="1" applyFill="1" applyProtection="1">
      <protection hidden="1"/>
    </xf>
    <xf numFmtId="3" fontId="38" fillId="2" borderId="0" xfId="0" applyNumberFormat="1" applyFont="1" applyFill="1" applyProtection="1">
      <protection hidden="1"/>
    </xf>
    <xf numFmtId="3" fontId="8" fillId="2" borderId="0" xfId="0" applyNumberFormat="1" applyFont="1" applyFill="1" applyProtection="1">
      <protection hidden="1"/>
    </xf>
    <xf numFmtId="3" fontId="8" fillId="2" borderId="10" xfId="0" applyNumberFormat="1" applyFont="1" applyFill="1" applyBorder="1" applyProtection="1">
      <protection hidden="1"/>
    </xf>
    <xf numFmtId="0" fontId="8" fillId="2" borderId="2" xfId="0" applyFont="1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6" fillId="0" borderId="10" xfId="0" applyFont="1" applyBorder="1" applyAlignment="1" applyProtection="1">
      <alignment vertical="top" wrapText="1"/>
      <protection hidden="1"/>
    </xf>
    <xf numFmtId="14" fontId="6" fillId="0" borderId="10" xfId="0" applyNumberFormat="1" applyFont="1" applyBorder="1" applyProtection="1">
      <protection hidden="1"/>
    </xf>
    <xf numFmtId="3" fontId="8" fillId="9" borderId="22" xfId="0" applyNumberFormat="1" applyFont="1" applyFill="1" applyBorder="1" applyProtection="1">
      <protection hidden="1"/>
    </xf>
    <xf numFmtId="3" fontId="8" fillId="10" borderId="22" xfId="0" applyNumberFormat="1" applyFont="1" applyFill="1" applyBorder="1" applyProtection="1">
      <protection hidden="1"/>
    </xf>
    <xf numFmtId="0" fontId="4" fillId="2" borderId="48" xfId="0" applyFont="1" applyFill="1" applyBorder="1" applyProtection="1">
      <protection hidden="1"/>
    </xf>
    <xf numFmtId="0" fontId="4" fillId="2" borderId="28" xfId="0" applyFont="1" applyFill="1" applyBorder="1" applyProtection="1">
      <protection hidden="1"/>
    </xf>
    <xf numFmtId="0" fontId="8" fillId="2" borderId="28" xfId="0" applyFont="1" applyFill="1" applyBorder="1" applyAlignment="1" applyProtection="1">
      <alignment wrapText="1"/>
      <protection hidden="1"/>
    </xf>
    <xf numFmtId="3" fontId="3" fillId="2" borderId="28" xfId="0" applyNumberFormat="1" applyFont="1" applyFill="1" applyBorder="1" applyProtection="1">
      <protection hidden="1"/>
    </xf>
    <xf numFmtId="3" fontId="3" fillId="2" borderId="28" xfId="0" applyNumberFormat="1" applyFont="1" applyFill="1" applyBorder="1" applyAlignment="1" applyProtection="1">
      <alignment horizontal="center"/>
      <protection hidden="1"/>
    </xf>
    <xf numFmtId="0" fontId="27" fillId="2" borderId="28" xfId="0" applyFont="1" applyFill="1" applyBorder="1" applyProtection="1">
      <protection hidden="1"/>
    </xf>
    <xf numFmtId="0" fontId="27" fillId="2" borderId="12" xfId="0" applyFont="1" applyFill="1" applyBorder="1" applyProtection="1">
      <protection hidden="1"/>
    </xf>
    <xf numFmtId="0" fontId="39" fillId="7" borderId="1" xfId="0" applyFont="1" applyFill="1" applyBorder="1" applyProtection="1">
      <protection hidden="1"/>
    </xf>
    <xf numFmtId="49" fontId="39" fillId="7" borderId="0" xfId="0" applyNumberFormat="1" applyFont="1" applyFill="1" applyProtection="1">
      <protection hidden="1"/>
    </xf>
    <xf numFmtId="49" fontId="6" fillId="2" borderId="36" xfId="0" applyNumberFormat="1" applyFont="1" applyFill="1" applyBorder="1" applyProtection="1">
      <protection hidden="1"/>
    </xf>
    <xf numFmtId="49" fontId="6" fillId="2" borderId="37" xfId="0" applyNumberFormat="1" applyFont="1" applyFill="1" applyBorder="1" applyProtection="1">
      <protection hidden="1"/>
    </xf>
    <xf numFmtId="49" fontId="6" fillId="2" borderId="3" xfId="0" applyNumberFormat="1" applyFont="1" applyFill="1" applyBorder="1" applyProtection="1">
      <protection hidden="1"/>
    </xf>
    <xf numFmtId="0" fontId="0" fillId="7" borderId="0" xfId="0" applyFill="1" applyAlignment="1" applyProtection="1">
      <alignment horizontal="center"/>
      <protection hidden="1"/>
    </xf>
    <xf numFmtId="0" fontId="4" fillId="7" borderId="0" xfId="0" applyFont="1" applyFill="1" applyProtection="1">
      <protection hidden="1"/>
    </xf>
    <xf numFmtId="0" fontId="4" fillId="7" borderId="0" xfId="0" applyFont="1" applyFill="1" applyAlignment="1" applyProtection="1">
      <alignment horizontal="center"/>
      <protection hidden="1"/>
    </xf>
    <xf numFmtId="0" fontId="4" fillId="7" borderId="3" xfId="0" applyFont="1" applyFill="1" applyBorder="1" applyAlignment="1" applyProtection="1">
      <alignment horizontal="center"/>
      <protection hidden="1"/>
    </xf>
    <xf numFmtId="0" fontId="4" fillId="7" borderId="23" xfId="0" applyFont="1" applyFill="1" applyBorder="1" applyAlignment="1" applyProtection="1">
      <alignment horizontal="center"/>
      <protection hidden="1"/>
    </xf>
    <xf numFmtId="0" fontId="0" fillId="7" borderId="35" xfId="0" applyFill="1" applyBorder="1" applyProtection="1">
      <protection hidden="1"/>
    </xf>
    <xf numFmtId="0" fontId="0" fillId="7" borderId="16" xfId="0" applyFill="1" applyBorder="1" applyProtection="1">
      <protection hidden="1"/>
    </xf>
    <xf numFmtId="0" fontId="8" fillId="2" borderId="1" xfId="0" applyFont="1" applyFill="1" applyBorder="1" applyAlignment="1" applyProtection="1">
      <alignment horizontal="center"/>
      <protection hidden="1"/>
    </xf>
    <xf numFmtId="0" fontId="8" fillId="2" borderId="37" xfId="0" applyFont="1" applyFill="1" applyBorder="1" applyAlignment="1" applyProtection="1">
      <alignment horizontal="center"/>
      <protection hidden="1"/>
    </xf>
    <xf numFmtId="0" fontId="8" fillId="2" borderId="23" xfId="0" applyFont="1" applyFill="1" applyBorder="1" applyAlignment="1" applyProtection="1">
      <alignment horizontal="center"/>
      <protection hidden="1"/>
    </xf>
    <xf numFmtId="0" fontId="4" fillId="2" borderId="9" xfId="0" applyFont="1" applyFill="1" applyBorder="1" applyProtection="1">
      <protection hidden="1"/>
    </xf>
    <xf numFmtId="49" fontId="26" fillId="2" borderId="0" xfId="0" applyNumberFormat="1" applyFont="1" applyFill="1" applyProtection="1">
      <protection hidden="1"/>
    </xf>
    <xf numFmtId="0" fontId="26" fillId="2" borderId="0" xfId="0" applyFont="1" applyFill="1" applyProtection="1">
      <protection hidden="1"/>
    </xf>
    <xf numFmtId="0" fontId="34" fillId="2" borderId="0" xfId="0" applyFont="1" applyFill="1" applyProtection="1">
      <protection hidden="1"/>
    </xf>
    <xf numFmtId="0" fontId="8" fillId="7" borderId="41" xfId="0" applyFont="1" applyFill="1" applyBorder="1" applyProtection="1">
      <protection hidden="1"/>
    </xf>
    <xf numFmtId="0" fontId="0" fillId="7" borderId="49" xfId="0" applyFill="1" applyBorder="1" applyProtection="1">
      <protection hidden="1"/>
    </xf>
    <xf numFmtId="0" fontId="0" fillId="7" borderId="42" xfId="0" applyFill="1" applyBorder="1" applyAlignment="1" applyProtection="1">
      <alignment horizontal="center"/>
      <protection hidden="1"/>
    </xf>
    <xf numFmtId="0" fontId="0" fillId="7" borderId="30" xfId="0" applyFill="1" applyBorder="1" applyAlignment="1" applyProtection="1">
      <alignment horizontal="center"/>
      <protection hidden="1"/>
    </xf>
    <xf numFmtId="3" fontId="8" fillId="2" borderId="18" xfId="0" applyNumberFormat="1" applyFont="1" applyFill="1" applyBorder="1" applyProtection="1">
      <protection hidden="1"/>
    </xf>
    <xf numFmtId="0" fontId="8" fillId="0" borderId="0" xfId="0" applyFont="1" applyAlignment="1" applyProtection="1">
      <alignment horizontal="right" wrapText="1"/>
      <protection hidden="1"/>
    </xf>
    <xf numFmtId="0" fontId="24" fillId="9" borderId="50" xfId="0" applyFont="1" applyFill="1" applyBorder="1" applyAlignment="1">
      <alignment horizontal="center"/>
    </xf>
    <xf numFmtId="0" fontId="24" fillId="9" borderId="23" xfId="0" applyFont="1" applyFill="1" applyBorder="1" applyAlignment="1">
      <alignment horizontal="center"/>
    </xf>
    <xf numFmtId="3" fontId="8" fillId="0" borderId="14" xfId="0" applyNumberFormat="1" applyFont="1" applyBorder="1" applyProtection="1">
      <protection hidden="1"/>
    </xf>
    <xf numFmtId="0" fontId="8" fillId="9" borderId="32" xfId="0" applyFont="1" applyFill="1" applyBorder="1" applyProtection="1">
      <protection hidden="1"/>
    </xf>
    <xf numFmtId="0" fontId="5" fillId="2" borderId="0" xfId="0" applyFont="1" applyFill="1" applyProtection="1">
      <protection hidden="1"/>
    </xf>
    <xf numFmtId="0" fontId="8" fillId="2" borderId="5" xfId="0" applyFont="1" applyFill="1" applyBorder="1" applyAlignment="1" applyProtection="1">
      <alignment horizontal="right"/>
      <protection hidden="1"/>
    </xf>
    <xf numFmtId="0" fontId="8" fillId="4" borderId="51" xfId="0" applyFont="1" applyFill="1" applyBorder="1" applyAlignment="1" applyProtection="1">
      <alignment horizontal="center"/>
      <protection hidden="1"/>
    </xf>
    <xf numFmtId="0" fontId="8" fillId="7" borderId="49" xfId="0" applyFont="1" applyFill="1" applyBorder="1" applyProtection="1">
      <protection hidden="1"/>
    </xf>
    <xf numFmtId="0" fontId="8" fillId="7" borderId="39" xfId="0" applyFont="1" applyFill="1" applyBorder="1" applyProtection="1">
      <protection hidden="1"/>
    </xf>
    <xf numFmtId="0" fontId="8" fillId="7" borderId="40" xfId="0" applyFont="1" applyFill="1" applyBorder="1" applyProtection="1">
      <protection hidden="1"/>
    </xf>
    <xf numFmtId="0" fontId="27" fillId="7" borderId="9" xfId="0" applyFont="1" applyFill="1" applyBorder="1" applyProtection="1">
      <protection hidden="1"/>
    </xf>
    <xf numFmtId="0" fontId="24" fillId="9" borderId="52" xfId="0" applyFont="1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24" fillId="9" borderId="51" xfId="0" applyFont="1" applyFill="1" applyBorder="1" applyAlignment="1" applyProtection="1">
      <alignment horizontal="center"/>
      <protection hidden="1"/>
    </xf>
    <xf numFmtId="0" fontId="24" fillId="9" borderId="33" xfId="0" applyFont="1" applyFill="1" applyBorder="1" applyProtection="1">
      <protection hidden="1"/>
    </xf>
    <xf numFmtId="0" fontId="24" fillId="9" borderId="53" xfId="0" applyFont="1" applyFill="1" applyBorder="1" applyProtection="1">
      <protection hidden="1"/>
    </xf>
    <xf numFmtId="0" fontId="0" fillId="9" borderId="54" xfId="0" applyFill="1" applyBorder="1" applyProtection="1">
      <protection hidden="1"/>
    </xf>
    <xf numFmtId="49" fontId="24" fillId="9" borderId="53" xfId="0" applyNumberFormat="1" applyFont="1" applyFill="1" applyBorder="1" applyProtection="1">
      <protection hidden="1"/>
    </xf>
    <xf numFmtId="0" fontId="24" fillId="9" borderId="54" xfId="0" applyFont="1" applyFill="1" applyBorder="1" applyProtection="1">
      <protection hidden="1"/>
    </xf>
    <xf numFmtId="3" fontId="8" fillId="0" borderId="5" xfId="0" applyNumberFormat="1" applyFont="1" applyBorder="1" applyProtection="1">
      <protection hidden="1"/>
    </xf>
    <xf numFmtId="3" fontId="8" fillId="0" borderId="7" xfId="0" applyNumberFormat="1" applyFont="1" applyBorder="1" applyProtection="1">
      <protection hidden="1"/>
    </xf>
    <xf numFmtId="0" fontId="19" fillId="2" borderId="1" xfId="0" applyFont="1" applyFill="1" applyBorder="1" applyProtection="1">
      <protection locked="0"/>
    </xf>
    <xf numFmtId="0" fontId="19" fillId="2" borderId="37" xfId="0" applyFont="1" applyFill="1" applyBorder="1" applyProtection="1">
      <protection locked="0"/>
    </xf>
    <xf numFmtId="0" fontId="19" fillId="2" borderId="9" xfId="0" applyFont="1" applyFill="1" applyBorder="1" applyProtection="1">
      <protection locked="0"/>
    </xf>
    <xf numFmtId="0" fontId="19" fillId="2" borderId="34" xfId="0" applyFont="1" applyFill="1" applyBorder="1" applyProtection="1">
      <protection locked="0"/>
    </xf>
    <xf numFmtId="0" fontId="27" fillId="2" borderId="0" xfId="0" applyFont="1" applyFill="1" applyProtection="1">
      <protection hidden="1"/>
    </xf>
    <xf numFmtId="0" fontId="4" fillId="4" borderId="48" xfId="0" applyFont="1" applyFill="1" applyBorder="1" applyProtection="1">
      <protection hidden="1"/>
    </xf>
    <xf numFmtId="0" fontId="4" fillId="7" borderId="36" xfId="0" applyFont="1" applyFill="1" applyBorder="1" applyProtection="1">
      <protection hidden="1"/>
    </xf>
    <xf numFmtId="0" fontId="4" fillId="7" borderId="4" xfId="0" applyFont="1" applyFill="1" applyBorder="1" applyProtection="1">
      <protection hidden="1"/>
    </xf>
    <xf numFmtId="49" fontId="6" fillId="4" borderId="51" xfId="0" applyNumberFormat="1" applyFont="1" applyFill="1" applyBorder="1" applyProtection="1">
      <protection hidden="1"/>
    </xf>
    <xf numFmtId="0" fontId="0" fillId="7" borderId="55" xfId="0" applyFill="1" applyBorder="1" applyProtection="1">
      <protection hidden="1"/>
    </xf>
    <xf numFmtId="0" fontId="8" fillId="2" borderId="39" xfId="0" applyFont="1" applyFill="1" applyBorder="1" applyProtection="1">
      <protection hidden="1"/>
    </xf>
    <xf numFmtId="0" fontId="0" fillId="2" borderId="0" xfId="0" applyFill="1"/>
    <xf numFmtId="0" fontId="3" fillId="9" borderId="11" xfId="0" applyFont="1" applyFill="1" applyBorder="1" applyAlignment="1" applyProtection="1">
      <alignment horizontal="center"/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8" fillId="2" borderId="45" xfId="0" applyFont="1" applyFill="1" applyBorder="1" applyAlignment="1" applyProtection="1">
      <alignment horizontal="center"/>
      <protection hidden="1"/>
    </xf>
    <xf numFmtId="0" fontId="8" fillId="2" borderId="14" xfId="0" applyFont="1" applyFill="1" applyBorder="1" applyAlignment="1" applyProtection="1">
      <alignment horizontal="center"/>
      <protection hidden="1"/>
    </xf>
    <xf numFmtId="0" fontId="8" fillId="2" borderId="56" xfId="0" applyFont="1" applyFill="1" applyBorder="1" applyAlignment="1" applyProtection="1">
      <alignment horizontal="center"/>
      <protection hidden="1"/>
    </xf>
    <xf numFmtId="0" fontId="29" fillId="2" borderId="0" xfId="1" applyFill="1" applyAlignment="1" applyProtection="1"/>
    <xf numFmtId="0" fontId="7" fillId="2" borderId="11" xfId="0" applyFont="1" applyFill="1" applyBorder="1" applyAlignment="1" applyProtection="1">
      <alignment wrapText="1"/>
      <protection hidden="1"/>
    </xf>
    <xf numFmtId="0" fontId="4" fillId="2" borderId="9" xfId="0" applyFont="1" applyFill="1" applyBorder="1" applyProtection="1">
      <protection locked="0"/>
    </xf>
    <xf numFmtId="0" fontId="47" fillId="2" borderId="0" xfId="0" applyFont="1" applyFill="1" applyProtection="1">
      <protection hidden="1"/>
    </xf>
    <xf numFmtId="0" fontId="59" fillId="0" borderId="0" xfId="0" applyFont="1" applyProtection="1">
      <protection hidden="1"/>
    </xf>
    <xf numFmtId="0" fontId="59" fillId="2" borderId="0" xfId="0" applyFont="1" applyFill="1" applyProtection="1">
      <protection hidden="1"/>
    </xf>
    <xf numFmtId="0" fontId="5" fillId="2" borderId="0" xfId="3" applyFont="1" applyFill="1"/>
    <xf numFmtId="0" fontId="15" fillId="2" borderId="0" xfId="3" applyFont="1" applyFill="1" applyAlignment="1">
      <alignment horizontal="center"/>
    </xf>
    <xf numFmtId="0" fontId="49" fillId="3" borderId="0" xfId="3" applyFont="1" applyFill="1" applyAlignment="1">
      <alignment horizontal="center"/>
    </xf>
    <xf numFmtId="0" fontId="15" fillId="3" borderId="0" xfId="3" applyFont="1" applyFill="1" applyAlignment="1">
      <alignment horizontal="center"/>
    </xf>
    <xf numFmtId="0" fontId="15" fillId="4" borderId="0" xfId="3" applyFont="1" applyFill="1" applyAlignment="1">
      <alignment horizontal="center"/>
    </xf>
    <xf numFmtId="0" fontId="41" fillId="2" borderId="0" xfId="3" applyFont="1" applyFill="1"/>
    <xf numFmtId="0" fontId="42" fillId="2" borderId="0" xfId="3" applyFont="1" applyFill="1"/>
    <xf numFmtId="0" fontId="16" fillId="2" borderId="0" xfId="3" applyFont="1" applyFill="1" applyAlignment="1">
      <alignment horizontal="center"/>
    </xf>
    <xf numFmtId="0" fontId="5" fillId="2" borderId="0" xfId="3" applyFont="1" applyFill="1" applyAlignment="1">
      <alignment horizontal="right"/>
    </xf>
    <xf numFmtId="0" fontId="5" fillId="2" borderId="5" xfId="3" applyFont="1" applyFill="1" applyBorder="1"/>
    <xf numFmtId="0" fontId="5" fillId="2" borderId="19" xfId="3" applyFont="1" applyFill="1" applyBorder="1"/>
    <xf numFmtId="0" fontId="5" fillId="2" borderId="14" xfId="3" applyFont="1" applyFill="1" applyBorder="1"/>
    <xf numFmtId="0" fontId="1" fillId="0" borderId="2" xfId="3" applyFont="1" applyBorder="1" applyProtection="1">
      <protection locked="0" hidden="1"/>
    </xf>
    <xf numFmtId="0" fontId="36" fillId="2" borderId="0" xfId="6" applyFont="1" applyFill="1"/>
    <xf numFmtId="0" fontId="13" fillId="2" borderId="0" xfId="6" applyFont="1" applyFill="1"/>
    <xf numFmtId="0" fontId="43" fillId="2" borderId="0" xfId="3" applyFont="1" applyFill="1"/>
    <xf numFmtId="0" fontId="3" fillId="2" borderId="0" xfId="6" applyFont="1" applyFill="1"/>
    <xf numFmtId="0" fontId="5" fillId="2" borderId="0" xfId="6" applyFill="1"/>
    <xf numFmtId="0" fontId="47" fillId="2" borderId="0" xfId="6" applyFont="1" applyFill="1"/>
    <xf numFmtId="0" fontId="47" fillId="2" borderId="0" xfId="5" applyFill="1"/>
    <xf numFmtId="0" fontId="51" fillId="2" borderId="0" xfId="6" applyFont="1" applyFill="1"/>
    <xf numFmtId="0" fontId="17" fillId="2" borderId="0" xfId="6" applyFont="1" applyFill="1"/>
    <xf numFmtId="0" fontId="16" fillId="2" borderId="0" xfId="6" applyFont="1" applyFill="1"/>
    <xf numFmtId="0" fontId="59" fillId="2" borderId="0" xfId="6" applyFont="1" applyFill="1"/>
    <xf numFmtId="0" fontId="59" fillId="2" borderId="0" xfId="3" applyFont="1" applyFill="1" applyAlignment="1">
      <alignment horizontal="center"/>
    </xf>
    <xf numFmtId="0" fontId="52" fillId="2" borderId="0" xfId="6" applyFont="1" applyFill="1"/>
    <xf numFmtId="0" fontId="53" fillId="2" borderId="0" xfId="6" applyFont="1" applyFill="1"/>
    <xf numFmtId="0" fontId="54" fillId="2" borderId="0" xfId="6" applyFont="1" applyFill="1"/>
    <xf numFmtId="0" fontId="55" fillId="2" borderId="0" xfId="6" applyFont="1" applyFill="1"/>
    <xf numFmtId="0" fontId="50" fillId="2" borderId="0" xfId="6" applyFont="1" applyFill="1"/>
    <xf numFmtId="0" fontId="56" fillId="2" borderId="0" xfId="2" applyFont="1" applyFill="1" applyAlignment="1" applyProtection="1"/>
    <xf numFmtId="0" fontId="45" fillId="2" borderId="0" xfId="2" applyFont="1" applyFill="1" applyAlignment="1" applyProtection="1"/>
    <xf numFmtId="0" fontId="47" fillId="0" borderId="0" xfId="5"/>
    <xf numFmtId="0" fontId="15" fillId="2" borderId="0" xfId="5" applyFont="1" applyFill="1"/>
    <xf numFmtId="0" fontId="43" fillId="2" borderId="0" xfId="5" applyFont="1" applyFill="1"/>
    <xf numFmtId="0" fontId="3" fillId="2" borderId="0" xfId="5" applyFont="1" applyFill="1"/>
    <xf numFmtId="0" fontId="19" fillId="2" borderId="0" xfId="5" applyFont="1" applyFill="1"/>
    <xf numFmtId="0" fontId="8" fillId="9" borderId="10" xfId="0" applyFont="1" applyFill="1" applyBorder="1" applyProtection="1">
      <protection hidden="1"/>
    </xf>
    <xf numFmtId="0" fontId="8" fillId="4" borderId="5" xfId="0" applyFont="1" applyFill="1" applyBorder="1" applyAlignment="1" applyProtection="1">
      <alignment horizontal="center"/>
      <protection hidden="1"/>
    </xf>
    <xf numFmtId="0" fontId="8" fillId="4" borderId="19" xfId="0" applyFont="1" applyFill="1" applyBorder="1" applyAlignment="1" applyProtection="1">
      <alignment horizontal="center"/>
      <protection hidden="1"/>
    </xf>
    <xf numFmtId="0" fontId="8" fillId="4" borderId="14" xfId="0" applyFont="1" applyFill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49" fontId="5" fillId="2" borderId="0" xfId="0" applyNumberFormat="1" applyFont="1" applyFill="1" applyAlignment="1" applyProtection="1">
      <alignment horizontal="center"/>
      <protection hidden="1"/>
    </xf>
    <xf numFmtId="0" fontId="1" fillId="3" borderId="2" xfId="0" applyFont="1" applyFill="1" applyBorder="1" applyAlignment="1" applyProtection="1">
      <alignment horizontal="left"/>
      <protection locked="0"/>
    </xf>
    <xf numFmtId="0" fontId="6" fillId="4" borderId="53" xfId="0" applyFont="1" applyFill="1" applyBorder="1" applyProtection="1">
      <protection hidden="1"/>
    </xf>
    <xf numFmtId="0" fontId="1" fillId="12" borderId="5" xfId="0" applyFont="1" applyFill="1" applyBorder="1" applyProtection="1">
      <protection hidden="1"/>
    </xf>
    <xf numFmtId="49" fontId="1" fillId="3" borderId="2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hidden="1"/>
    </xf>
    <xf numFmtId="0" fontId="7" fillId="13" borderId="2" xfId="0" applyFont="1" applyFill="1" applyBorder="1" applyProtection="1">
      <protection hidden="1"/>
    </xf>
    <xf numFmtId="0" fontId="8" fillId="13" borderId="47" xfId="0" applyFont="1" applyFill="1" applyBorder="1" applyProtection="1">
      <protection hidden="1"/>
    </xf>
    <xf numFmtId="0" fontId="8" fillId="13" borderId="2" xfId="0" applyFont="1" applyFill="1" applyBorder="1" applyProtection="1">
      <protection hidden="1"/>
    </xf>
    <xf numFmtId="0" fontId="8" fillId="13" borderId="45" xfId="0" applyFont="1" applyFill="1" applyBorder="1" applyProtection="1">
      <protection hidden="1"/>
    </xf>
    <xf numFmtId="0" fontId="8" fillId="13" borderId="7" xfId="0" applyFont="1" applyFill="1" applyBorder="1" applyProtection="1">
      <protection hidden="1"/>
    </xf>
    <xf numFmtId="3" fontId="8" fillId="13" borderId="45" xfId="0" applyNumberFormat="1" applyFont="1" applyFill="1" applyBorder="1" applyProtection="1">
      <protection hidden="1"/>
    </xf>
    <xf numFmtId="0" fontId="8" fillId="13" borderId="14" xfId="0" applyFont="1" applyFill="1" applyBorder="1" applyProtection="1">
      <protection hidden="1"/>
    </xf>
    <xf numFmtId="3" fontId="8" fillId="13" borderId="2" xfId="0" applyNumberFormat="1" applyFont="1" applyFill="1" applyBorder="1" applyProtection="1">
      <protection hidden="1"/>
    </xf>
    <xf numFmtId="3" fontId="8" fillId="4" borderId="2" xfId="0" applyNumberFormat="1" applyFont="1" applyFill="1" applyBorder="1" applyProtection="1">
      <protection hidden="1"/>
    </xf>
    <xf numFmtId="3" fontId="8" fillId="14" borderId="2" xfId="0" applyNumberFormat="1" applyFont="1" applyFill="1" applyBorder="1" applyProtection="1">
      <protection locked="0" hidden="1"/>
    </xf>
    <xf numFmtId="0" fontId="0" fillId="13" borderId="0" xfId="0" applyFill="1" applyProtection="1">
      <protection hidden="1"/>
    </xf>
    <xf numFmtId="3" fontId="1" fillId="13" borderId="0" xfId="0" applyNumberFormat="1" applyFont="1" applyFill="1" applyAlignment="1" applyProtection="1">
      <alignment horizontal="center"/>
      <protection hidden="1"/>
    </xf>
    <xf numFmtId="49" fontId="8" fillId="13" borderId="11" xfId="0" applyNumberFormat="1" applyFont="1" applyFill="1" applyBorder="1" applyAlignment="1" applyProtection="1">
      <alignment horizontal="center"/>
      <protection hidden="1"/>
    </xf>
    <xf numFmtId="0" fontId="1" fillId="6" borderId="18" xfId="0" applyFont="1" applyFill="1" applyBorder="1" applyProtection="1">
      <protection locked="0"/>
    </xf>
    <xf numFmtId="0" fontId="60" fillId="2" borderId="0" xfId="0" applyFont="1" applyFill="1" applyProtection="1">
      <protection hidden="1"/>
    </xf>
    <xf numFmtId="0" fontId="1" fillId="13" borderId="2" xfId="0" applyFont="1" applyFill="1" applyBorder="1" applyProtection="1">
      <protection locked="0" hidden="1"/>
    </xf>
    <xf numFmtId="3" fontId="8" fillId="13" borderId="18" xfId="0" applyNumberFormat="1" applyFont="1" applyFill="1" applyBorder="1" applyProtection="1">
      <protection hidden="1"/>
    </xf>
    <xf numFmtId="0" fontId="61" fillId="7" borderId="4" xfId="0" applyFont="1" applyFill="1" applyBorder="1" applyProtection="1">
      <protection hidden="1"/>
    </xf>
    <xf numFmtId="0" fontId="62" fillId="2" borderId="0" xfId="0" applyFont="1" applyFill="1" applyProtection="1">
      <protection hidden="1"/>
    </xf>
    <xf numFmtId="3" fontId="8" fillId="15" borderId="31" xfId="0" applyNumberFormat="1" applyFont="1" applyFill="1" applyBorder="1" applyProtection="1">
      <protection hidden="1"/>
    </xf>
    <xf numFmtId="3" fontId="8" fillId="15" borderId="35" xfId="0" applyNumberFormat="1" applyFont="1" applyFill="1" applyBorder="1" applyProtection="1">
      <protection hidden="1"/>
    </xf>
    <xf numFmtId="0" fontId="8" fillId="15" borderId="35" xfId="0" applyFont="1" applyFill="1" applyBorder="1" applyProtection="1">
      <protection hidden="1"/>
    </xf>
    <xf numFmtId="3" fontId="8" fillId="15" borderId="16" xfId="0" applyNumberFormat="1" applyFont="1" applyFill="1" applyBorder="1" applyProtection="1">
      <protection hidden="1"/>
    </xf>
    <xf numFmtId="3" fontId="8" fillId="15" borderId="4" xfId="0" applyNumberFormat="1" applyFont="1" applyFill="1" applyBorder="1" applyProtection="1">
      <protection hidden="1"/>
    </xf>
    <xf numFmtId="3" fontId="8" fillId="15" borderId="0" xfId="0" applyNumberFormat="1" applyFont="1" applyFill="1" applyProtection="1">
      <protection hidden="1"/>
    </xf>
    <xf numFmtId="0" fontId="8" fillId="15" borderId="0" xfId="0" applyFont="1" applyFill="1" applyProtection="1">
      <protection hidden="1"/>
    </xf>
    <xf numFmtId="3" fontId="8" fillId="15" borderId="30" xfId="0" applyNumberFormat="1" applyFont="1" applyFill="1" applyBorder="1" applyProtection="1">
      <protection hidden="1"/>
    </xf>
    <xf numFmtId="3" fontId="8" fillId="15" borderId="50" xfId="0" applyNumberFormat="1" applyFont="1" applyFill="1" applyBorder="1" applyProtection="1">
      <protection hidden="1"/>
    </xf>
    <xf numFmtId="3" fontId="8" fillId="15" borderId="23" xfId="0" applyNumberFormat="1" applyFont="1" applyFill="1" applyBorder="1" applyProtection="1">
      <protection hidden="1"/>
    </xf>
    <xf numFmtId="0" fontId="8" fillId="15" borderId="23" xfId="0" applyFont="1" applyFill="1" applyBorder="1" applyProtection="1">
      <protection hidden="1"/>
    </xf>
    <xf numFmtId="3" fontId="8" fillId="15" borderId="44" xfId="0" applyNumberFormat="1" applyFont="1" applyFill="1" applyBorder="1" applyProtection="1">
      <protection hidden="1"/>
    </xf>
    <xf numFmtId="0" fontId="8" fillId="2" borderId="11" xfId="0" applyFont="1" applyFill="1" applyBorder="1" applyAlignment="1" applyProtection="1">
      <alignment horizontal="center" wrapText="1"/>
      <protection hidden="1"/>
    </xf>
    <xf numFmtId="0" fontId="16" fillId="2" borderId="0" xfId="0" applyFont="1" applyFill="1" applyAlignment="1" applyProtection="1">
      <alignment horizontal="center"/>
      <protection hidden="1"/>
    </xf>
    <xf numFmtId="3" fontId="16" fillId="2" borderId="0" xfId="0" applyNumberFormat="1" applyFont="1" applyFill="1" applyAlignment="1" applyProtection="1">
      <alignment horizontal="center"/>
      <protection hidden="1"/>
    </xf>
    <xf numFmtId="0" fontId="1" fillId="2" borderId="4" xfId="0" applyFont="1" applyFill="1" applyBorder="1" applyProtection="1">
      <protection hidden="1"/>
    </xf>
    <xf numFmtId="0" fontId="1" fillId="2" borderId="3" xfId="0" applyFont="1" applyFill="1" applyBorder="1" applyProtection="1">
      <protection hidden="1"/>
    </xf>
    <xf numFmtId="0" fontId="57" fillId="2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3" fontId="1" fillId="9" borderId="10" xfId="0" applyNumberFormat="1" applyFont="1" applyFill="1" applyBorder="1" applyProtection="1">
      <protection hidden="1"/>
    </xf>
    <xf numFmtId="3" fontId="8" fillId="9" borderId="2" xfId="0" applyNumberFormat="1" applyFont="1" applyFill="1" applyBorder="1" applyProtection="1">
      <protection hidden="1"/>
    </xf>
    <xf numFmtId="0" fontId="4" fillId="13" borderId="0" xfId="0" applyFont="1" applyFill="1" applyProtection="1">
      <protection hidden="1"/>
    </xf>
    <xf numFmtId="0" fontId="63" fillId="2" borderId="0" xfId="6" applyFont="1" applyFill="1"/>
    <xf numFmtId="0" fontId="3" fillId="13" borderId="0" xfId="4" applyFont="1" applyFill="1" applyAlignment="1">
      <alignment vertical="center"/>
    </xf>
    <xf numFmtId="0" fontId="47" fillId="13" borderId="0" xfId="4" applyFont="1" applyFill="1"/>
    <xf numFmtId="0" fontId="41" fillId="13" borderId="0" xfId="3" applyFont="1" applyFill="1"/>
    <xf numFmtId="0" fontId="47" fillId="13" borderId="0" xfId="4" applyFont="1" applyFill="1" applyAlignment="1">
      <alignment vertical="center"/>
    </xf>
    <xf numFmtId="0" fontId="45" fillId="2" borderId="0" xfId="3" applyFont="1" applyFill="1"/>
    <xf numFmtId="0" fontId="46" fillId="2" borderId="0" xfId="3" applyFont="1" applyFill="1"/>
    <xf numFmtId="0" fontId="47" fillId="2" borderId="0" xfId="3" applyFill="1"/>
    <xf numFmtId="0" fontId="48" fillId="3" borderId="0" xfId="3" applyFont="1" applyFill="1"/>
    <xf numFmtId="0" fontId="36" fillId="4" borderId="0" xfId="3" applyFont="1" applyFill="1"/>
    <xf numFmtId="0" fontId="13" fillId="2" borderId="0" xfId="3" applyFont="1" applyFill="1"/>
    <xf numFmtId="0" fontId="36" fillId="2" borderId="0" xfId="3" applyFont="1" applyFill="1"/>
    <xf numFmtId="0" fontId="47" fillId="0" borderId="0" xfId="3"/>
    <xf numFmtId="0" fontId="14" fillId="2" borderId="0" xfId="3" applyFont="1" applyFill="1"/>
    <xf numFmtId="0" fontId="16" fillId="2" borderId="0" xfId="3" applyFont="1" applyFill="1"/>
    <xf numFmtId="0" fontId="5" fillId="2" borderId="23" xfId="3" applyFont="1" applyFill="1" applyBorder="1"/>
    <xf numFmtId="0" fontId="47" fillId="3" borderId="2" xfId="3" applyFill="1" applyBorder="1" applyAlignment="1" applyProtection="1">
      <alignment horizontal="center"/>
      <protection locked="0" hidden="1"/>
    </xf>
    <xf numFmtId="0" fontId="47" fillId="0" borderId="5" xfId="3" applyBorder="1" applyProtection="1">
      <protection hidden="1"/>
    </xf>
    <xf numFmtId="0" fontId="1" fillId="2" borderId="0" xfId="3" applyFont="1" applyFill="1" applyProtection="1">
      <protection locked="0" hidden="1"/>
    </xf>
    <xf numFmtId="0" fontId="47" fillId="2" borderId="0" xfId="3" applyFill="1" applyAlignment="1" applyProtection="1">
      <alignment horizontal="center"/>
      <protection locked="0" hidden="1"/>
    </xf>
    <xf numFmtId="0" fontId="47" fillId="2" borderId="0" xfId="3" applyFill="1" applyProtection="1">
      <protection hidden="1"/>
    </xf>
    <xf numFmtId="14" fontId="7" fillId="2" borderId="0" xfId="3" applyNumberFormat="1" applyFont="1" applyFill="1" applyProtection="1">
      <protection hidden="1"/>
    </xf>
    <xf numFmtId="0" fontId="13" fillId="2" borderId="0" xfId="3" applyFont="1" applyFill="1" applyProtection="1">
      <protection locked="0" hidden="1"/>
    </xf>
    <xf numFmtId="0" fontId="36" fillId="2" borderId="0" xfId="3" applyFont="1" applyFill="1" applyProtection="1">
      <protection locked="0" hidden="1"/>
    </xf>
    <xf numFmtId="0" fontId="47" fillId="4" borderId="0" xfId="5" applyFill="1"/>
    <xf numFmtId="0" fontId="47" fillId="9" borderId="0" xfId="5" applyFill="1"/>
    <xf numFmtId="0" fontId="13" fillId="2" borderId="0" xfId="3" applyFont="1" applyFill="1" applyProtection="1">
      <protection hidden="1"/>
    </xf>
    <xf numFmtId="0" fontId="19" fillId="0" borderId="0" xfId="5" applyFont="1"/>
    <xf numFmtId="0" fontId="64" fillId="0" borderId="0" xfId="5" applyFont="1"/>
    <xf numFmtId="0" fontId="3" fillId="0" borderId="0" xfId="5" applyFont="1"/>
    <xf numFmtId="0" fontId="13" fillId="2" borderId="0" xfId="3" applyFont="1" applyFill="1"/>
    <xf numFmtId="0" fontId="4" fillId="0" borderId="5" xfId="3" applyFont="1" applyBorder="1" applyAlignment="1" applyProtection="1">
      <alignment horizontal="center"/>
      <protection hidden="1"/>
    </xf>
    <xf numFmtId="0" fontId="4" fillId="0" borderId="19" xfId="3" applyFont="1" applyBorder="1" applyAlignment="1" applyProtection="1">
      <alignment horizontal="center"/>
      <protection hidden="1"/>
    </xf>
    <xf numFmtId="0" fontId="4" fillId="0" borderId="14" xfId="3" applyFont="1" applyBorder="1" applyAlignment="1" applyProtection="1">
      <alignment horizontal="center"/>
      <protection hidden="1"/>
    </xf>
    <xf numFmtId="0" fontId="1" fillId="0" borderId="5" xfId="3" applyFont="1" applyBorder="1" applyAlignment="1" applyProtection="1">
      <alignment horizontal="center"/>
      <protection hidden="1"/>
    </xf>
    <xf numFmtId="0" fontId="1" fillId="0" borderId="19" xfId="3" applyFont="1" applyBorder="1" applyAlignment="1" applyProtection="1">
      <alignment horizontal="center"/>
      <protection hidden="1"/>
    </xf>
    <xf numFmtId="0" fontId="1" fillId="0" borderId="14" xfId="3" applyFont="1" applyBorder="1" applyAlignment="1" applyProtection="1">
      <alignment horizontal="center"/>
      <protection hidden="1"/>
    </xf>
    <xf numFmtId="0" fontId="47" fillId="3" borderId="19" xfId="3" applyFill="1" applyBorder="1" applyAlignment="1" applyProtection="1">
      <alignment horizontal="center"/>
      <protection hidden="1"/>
    </xf>
    <xf numFmtId="0" fontId="47" fillId="3" borderId="14" xfId="3" applyFill="1" applyBorder="1" applyAlignment="1" applyProtection="1">
      <alignment horizontal="center"/>
      <protection hidden="1"/>
    </xf>
    <xf numFmtId="0" fontId="5" fillId="2" borderId="5" xfId="3" applyFont="1" applyFill="1" applyBorder="1"/>
    <xf numFmtId="0" fontId="5" fillId="2" borderId="19" xfId="3" applyFont="1" applyFill="1" applyBorder="1"/>
    <xf numFmtId="0" fontId="5" fillId="2" borderId="14" xfId="3" applyFont="1" applyFill="1" applyBorder="1"/>
    <xf numFmtId="14" fontId="7" fillId="0" borderId="5" xfId="3" applyNumberFormat="1" applyFont="1" applyBorder="1" applyAlignment="1" applyProtection="1">
      <alignment horizontal="center"/>
      <protection hidden="1"/>
    </xf>
    <xf numFmtId="14" fontId="7" fillId="0" borderId="19" xfId="3" applyNumberFormat="1" applyFont="1" applyBorder="1" applyAlignment="1" applyProtection="1">
      <alignment horizontal="center"/>
      <protection hidden="1"/>
    </xf>
    <xf numFmtId="14" fontId="7" fillId="0" borderId="14" xfId="3" applyNumberFormat="1" applyFont="1" applyBorder="1" applyAlignment="1" applyProtection="1">
      <alignment horizontal="center"/>
      <protection hidden="1"/>
    </xf>
    <xf numFmtId="0" fontId="15" fillId="2" borderId="0" xfId="3" applyFont="1" applyFill="1" applyAlignment="1">
      <alignment horizontal="left"/>
    </xf>
    <xf numFmtId="0" fontId="50" fillId="0" borderId="0" xfId="3" applyFont="1" applyAlignment="1">
      <alignment horizontal="left"/>
    </xf>
    <xf numFmtId="0" fontId="16" fillId="2" borderId="0" xfId="3" applyFont="1" applyFill="1"/>
    <xf numFmtId="0" fontId="5" fillId="2" borderId="0" xfId="3" applyFont="1" applyFill="1"/>
    <xf numFmtId="0" fontId="15" fillId="2" borderId="0" xfId="3" applyFont="1" applyFill="1" applyAlignment="1">
      <alignment horizontal="center"/>
    </xf>
    <xf numFmtId="0" fontId="45" fillId="2" borderId="0" xfId="3" applyFont="1" applyFill="1"/>
    <xf numFmtId="0" fontId="50" fillId="0" borderId="0" xfId="3" applyFont="1"/>
    <xf numFmtId="0" fontId="36" fillId="2" borderId="0" xfId="3" applyFont="1" applyFill="1"/>
    <xf numFmtId="0" fontId="47" fillId="0" borderId="0" xfId="3"/>
    <xf numFmtId="0" fontId="32" fillId="2" borderId="0" xfId="3" applyFont="1" applyFill="1"/>
    <xf numFmtId="0" fontId="1" fillId="12" borderId="5" xfId="0" applyFont="1" applyFill="1" applyBorder="1" applyProtection="1">
      <protection hidden="1"/>
    </xf>
    <xf numFmtId="0" fontId="8" fillId="12" borderId="19" xfId="0" applyFont="1" applyFill="1" applyBorder="1" applyProtection="1">
      <protection hidden="1"/>
    </xf>
    <xf numFmtId="0" fontId="8" fillId="12" borderId="24" xfId="0" applyFont="1" applyFill="1" applyBorder="1" applyProtection="1">
      <protection hidden="1"/>
    </xf>
    <xf numFmtId="0" fontId="8" fillId="4" borderId="5" xfId="0" applyFont="1" applyFill="1" applyBorder="1" applyProtection="1">
      <protection hidden="1"/>
    </xf>
    <xf numFmtId="0" fontId="8" fillId="4" borderId="19" xfId="0" applyFont="1" applyFill="1" applyBorder="1" applyProtection="1">
      <protection hidden="1"/>
    </xf>
    <xf numFmtId="0" fontId="8" fillId="4" borderId="24" xfId="0" applyFont="1" applyFill="1" applyBorder="1" applyProtection="1">
      <protection hidden="1"/>
    </xf>
    <xf numFmtId="0" fontId="8" fillId="4" borderId="33" xfId="0" applyFont="1" applyFill="1" applyBorder="1" applyProtection="1">
      <protection hidden="1"/>
    </xf>
    <xf numFmtId="0" fontId="8" fillId="4" borderId="53" xfId="0" applyFont="1" applyFill="1" applyBorder="1" applyProtection="1">
      <protection hidden="1"/>
    </xf>
    <xf numFmtId="0" fontId="8" fillId="4" borderId="54" xfId="0" applyFont="1" applyFill="1" applyBorder="1" applyProtection="1">
      <protection hidden="1"/>
    </xf>
    <xf numFmtId="0" fontId="19" fillId="3" borderId="36" xfId="0" applyFont="1" applyFill="1" applyBorder="1" applyAlignment="1" applyProtection="1">
      <alignment horizontal="center"/>
      <protection locked="0"/>
    </xf>
    <xf numFmtId="0" fontId="19" fillId="3" borderId="37" xfId="0" applyFont="1" applyFill="1" applyBorder="1" applyAlignment="1" applyProtection="1">
      <alignment horizontal="center"/>
      <protection locked="0"/>
    </xf>
    <xf numFmtId="0" fontId="19" fillId="3" borderId="8" xfId="0" applyFont="1" applyFill="1" applyBorder="1" applyAlignment="1" applyProtection="1">
      <alignment horizontal="center"/>
      <protection locked="0"/>
    </xf>
    <xf numFmtId="0" fontId="19" fillId="3" borderId="34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hidden="1"/>
    </xf>
    <xf numFmtId="0" fontId="8" fillId="4" borderId="14" xfId="0" applyFont="1" applyFill="1" applyBorder="1" applyProtection="1">
      <protection hidden="1"/>
    </xf>
    <xf numFmtId="0" fontId="8" fillId="4" borderId="48" xfId="0" applyFont="1" applyFill="1" applyBorder="1" applyAlignment="1" applyProtection="1">
      <alignment horizontal="center"/>
      <protection hidden="1"/>
    </xf>
    <xf numFmtId="0" fontId="8" fillId="4" borderId="28" xfId="0" applyFont="1" applyFill="1" applyBorder="1" applyAlignment="1" applyProtection="1">
      <alignment horizontal="center"/>
      <protection hidden="1"/>
    </xf>
    <xf numFmtId="0" fontId="8" fillId="4" borderId="12" xfId="0" applyFont="1" applyFill="1" applyBorder="1" applyAlignment="1" applyProtection="1">
      <alignment horizontal="center"/>
      <protection hidden="1"/>
    </xf>
    <xf numFmtId="0" fontId="8" fillId="4" borderId="52" xfId="0" applyFont="1" applyFill="1" applyBorder="1" applyProtection="1">
      <protection hidden="1"/>
    </xf>
    <xf numFmtId="0" fontId="8" fillId="4" borderId="26" xfId="0" applyFont="1" applyFill="1" applyBorder="1" applyProtection="1">
      <protection hidden="1"/>
    </xf>
    <xf numFmtId="0" fontId="8" fillId="4" borderId="27" xfId="0" applyFont="1" applyFill="1" applyBorder="1" applyProtection="1">
      <protection hidden="1"/>
    </xf>
    <xf numFmtId="0" fontId="3" fillId="0" borderId="48" xfId="0" applyFont="1" applyBorder="1" applyAlignment="1" applyProtection="1">
      <alignment horizontal="center"/>
      <protection hidden="1"/>
    </xf>
    <xf numFmtId="0" fontId="3" fillId="0" borderId="28" xfId="0" applyFont="1" applyBorder="1" applyAlignment="1" applyProtection="1">
      <alignment horizont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19" xfId="0" applyFont="1" applyFill="1" applyBorder="1" applyAlignment="1" applyProtection="1">
      <alignment horizontal="center"/>
      <protection hidden="1"/>
    </xf>
    <xf numFmtId="0" fontId="3" fillId="2" borderId="14" xfId="0" applyFont="1" applyFill="1" applyBorder="1" applyAlignment="1" applyProtection="1">
      <alignment horizontal="center"/>
      <protection hidden="1"/>
    </xf>
    <xf numFmtId="0" fontId="8" fillId="4" borderId="5" xfId="0" applyFont="1" applyFill="1" applyBorder="1" applyAlignment="1" applyProtection="1">
      <alignment horizontal="center"/>
      <protection hidden="1"/>
    </xf>
    <xf numFmtId="0" fontId="8" fillId="4" borderId="19" xfId="0" applyFont="1" applyFill="1" applyBorder="1" applyAlignment="1" applyProtection="1">
      <alignment horizontal="center"/>
      <protection hidden="1"/>
    </xf>
    <xf numFmtId="0" fontId="8" fillId="4" borderId="14" xfId="0" applyFont="1" applyFill="1" applyBorder="1" applyAlignment="1" applyProtection="1">
      <alignment horizontal="center"/>
      <protection hidden="1"/>
    </xf>
    <xf numFmtId="0" fontId="7" fillId="2" borderId="3" xfId="0" applyFont="1" applyFill="1" applyBorder="1" applyProtection="1">
      <protection hidden="1"/>
    </xf>
    <xf numFmtId="0" fontId="7" fillId="2" borderId="38" xfId="0" applyFont="1" applyFill="1" applyBorder="1" applyProtection="1">
      <protection hidden="1"/>
    </xf>
    <xf numFmtId="0" fontId="8" fillId="4" borderId="49" xfId="0" applyFont="1" applyFill="1" applyBorder="1" applyProtection="1">
      <protection hidden="1"/>
    </xf>
    <xf numFmtId="0" fontId="8" fillId="4" borderId="35" xfId="0" applyFont="1" applyFill="1" applyBorder="1" applyProtection="1">
      <protection hidden="1"/>
    </xf>
    <xf numFmtId="0" fontId="8" fillId="4" borderId="25" xfId="0" applyFont="1" applyFill="1" applyBorder="1" applyProtection="1">
      <protection hidden="1"/>
    </xf>
    <xf numFmtId="0" fontId="5" fillId="2" borderId="39" xfId="0" applyFont="1" applyFill="1" applyBorder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49" fontId="6" fillId="2" borderId="48" xfId="0" applyNumberFormat="1" applyFont="1" applyFill="1" applyBorder="1" applyAlignment="1" applyProtection="1">
      <alignment horizontal="center"/>
      <protection hidden="1"/>
    </xf>
    <xf numFmtId="49" fontId="6" fillId="2" borderId="28" xfId="0" applyNumberFormat="1" applyFont="1" applyFill="1" applyBorder="1" applyAlignment="1" applyProtection="1">
      <alignment horizontal="center"/>
      <protection hidden="1"/>
    </xf>
    <xf numFmtId="49" fontId="6" fillId="2" borderId="12" xfId="0" applyNumberFormat="1" applyFont="1" applyFill="1" applyBorder="1" applyAlignment="1" applyProtection="1">
      <alignment horizontal="center"/>
      <protection hidden="1"/>
    </xf>
    <xf numFmtId="49" fontId="6" fillId="2" borderId="0" xfId="0" applyNumberFormat="1" applyFont="1" applyFill="1" applyAlignment="1" applyProtection="1">
      <alignment horizontal="center"/>
      <protection hidden="1"/>
    </xf>
    <xf numFmtId="49" fontId="6" fillId="2" borderId="3" xfId="0" applyNumberFormat="1" applyFont="1" applyFill="1" applyBorder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16" fillId="2" borderId="4" xfId="0" applyFont="1" applyFill="1" applyBorder="1" applyAlignment="1" applyProtection="1">
      <alignment horizontal="center"/>
      <protection hidden="1"/>
    </xf>
    <xf numFmtId="3" fontId="31" fillId="9" borderId="48" xfId="0" applyNumberFormat="1" applyFont="1" applyFill="1" applyBorder="1" applyAlignment="1" applyProtection="1">
      <alignment horizontal="center"/>
      <protection hidden="1"/>
    </xf>
    <xf numFmtId="3" fontId="31" fillId="9" borderId="28" xfId="0" applyNumberFormat="1" applyFont="1" applyFill="1" applyBorder="1" applyAlignment="1" applyProtection="1">
      <alignment horizontal="center"/>
      <protection hidden="1"/>
    </xf>
    <xf numFmtId="3" fontId="31" fillId="9" borderId="12" xfId="0" applyNumberFormat="1" applyFont="1" applyFill="1" applyBorder="1" applyAlignment="1" applyProtection="1">
      <alignment horizontal="center"/>
      <protection hidden="1"/>
    </xf>
    <xf numFmtId="0" fontId="16" fillId="9" borderId="48" xfId="0" applyFont="1" applyFill="1" applyBorder="1" applyAlignment="1" applyProtection="1">
      <alignment horizontal="center"/>
      <protection hidden="1"/>
    </xf>
    <xf numFmtId="0" fontId="16" fillId="9" borderId="28" xfId="0" applyFont="1" applyFill="1" applyBorder="1" applyAlignment="1" applyProtection="1">
      <alignment horizontal="center"/>
      <protection hidden="1"/>
    </xf>
    <xf numFmtId="0" fontId="16" fillId="9" borderId="12" xfId="0" applyFont="1" applyFill="1" applyBorder="1" applyAlignment="1" applyProtection="1">
      <alignment horizontal="center"/>
      <protection hidden="1"/>
    </xf>
    <xf numFmtId="0" fontId="16" fillId="2" borderId="3" xfId="0" applyFont="1" applyFill="1" applyBorder="1" applyAlignment="1" applyProtection="1">
      <alignment horizontal="center"/>
      <protection hidden="1"/>
    </xf>
    <xf numFmtId="49" fontId="7" fillId="2" borderId="48" xfId="0" applyNumberFormat="1" applyFont="1" applyFill="1" applyBorder="1" applyAlignment="1" applyProtection="1">
      <alignment horizontal="center"/>
      <protection hidden="1"/>
    </xf>
    <xf numFmtId="49" fontId="7" fillId="2" borderId="28" xfId="0" applyNumberFormat="1" applyFont="1" applyFill="1" applyBorder="1" applyAlignment="1" applyProtection="1">
      <alignment horizontal="center"/>
      <protection hidden="1"/>
    </xf>
    <xf numFmtId="0" fontId="7" fillId="2" borderId="48" xfId="0" applyFont="1" applyFill="1" applyBorder="1" applyAlignment="1" applyProtection="1">
      <alignment horizontal="center"/>
      <protection hidden="1"/>
    </xf>
    <xf numFmtId="0" fontId="7" fillId="2" borderId="28" xfId="0" applyFont="1" applyFill="1" applyBorder="1" applyAlignment="1" applyProtection="1">
      <alignment horizontal="center"/>
      <protection hidden="1"/>
    </xf>
    <xf numFmtId="0" fontId="7" fillId="2" borderId="12" xfId="0" applyFont="1" applyFill="1" applyBorder="1" applyAlignment="1" applyProtection="1">
      <alignment horizontal="center"/>
      <protection hidden="1"/>
    </xf>
    <xf numFmtId="0" fontId="1" fillId="2" borderId="48" xfId="0" applyFont="1" applyFill="1" applyBorder="1" applyAlignment="1" applyProtection="1">
      <alignment horizontal="center"/>
      <protection hidden="1"/>
    </xf>
    <xf numFmtId="0" fontId="1" fillId="2" borderId="28" xfId="0" applyFont="1" applyFill="1" applyBorder="1" applyAlignment="1" applyProtection="1">
      <alignment horizontal="center"/>
      <protection hidden="1"/>
    </xf>
    <xf numFmtId="0" fontId="1" fillId="2" borderId="12" xfId="0" applyFont="1" applyFill="1" applyBorder="1" applyAlignment="1" applyProtection="1">
      <alignment horizontal="center"/>
      <protection hidden="1"/>
    </xf>
    <xf numFmtId="0" fontId="31" fillId="9" borderId="48" xfId="0" applyFont="1" applyFill="1" applyBorder="1" applyAlignment="1" applyProtection="1">
      <alignment horizontal="center"/>
      <protection hidden="1"/>
    </xf>
    <xf numFmtId="0" fontId="31" fillId="9" borderId="28" xfId="0" applyFont="1" applyFill="1" applyBorder="1" applyAlignment="1" applyProtection="1">
      <alignment horizontal="center"/>
      <protection hidden="1"/>
    </xf>
    <xf numFmtId="0" fontId="31" fillId="9" borderId="12" xfId="0" applyFont="1" applyFill="1" applyBorder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center"/>
      <protection hidden="1"/>
    </xf>
    <xf numFmtId="3" fontId="24" fillId="9" borderId="48" xfId="0" applyNumberFormat="1" applyFont="1" applyFill="1" applyBorder="1" applyAlignment="1" applyProtection="1">
      <alignment horizontal="center"/>
      <protection hidden="1"/>
    </xf>
    <xf numFmtId="3" fontId="24" fillId="9" borderId="28" xfId="0" applyNumberFormat="1" applyFont="1" applyFill="1" applyBorder="1" applyAlignment="1" applyProtection="1">
      <alignment horizontal="center"/>
      <protection hidden="1"/>
    </xf>
    <xf numFmtId="3" fontId="24" fillId="9" borderId="12" xfId="0" applyNumberFormat="1" applyFont="1" applyFill="1" applyBorder="1" applyAlignment="1" applyProtection="1">
      <alignment horizontal="center"/>
      <protection hidden="1"/>
    </xf>
    <xf numFmtId="49" fontId="6" fillId="2" borderId="4" xfId="0" applyNumberFormat="1" applyFont="1" applyFill="1" applyBorder="1" applyAlignment="1" applyProtection="1">
      <alignment horizontal="center"/>
      <protection hidden="1"/>
    </xf>
    <xf numFmtId="3" fontId="16" fillId="9" borderId="48" xfId="0" applyNumberFormat="1" applyFont="1" applyFill="1" applyBorder="1" applyAlignment="1" applyProtection="1">
      <alignment horizontal="center"/>
      <protection hidden="1"/>
    </xf>
    <xf numFmtId="0" fontId="1" fillId="2" borderId="36" xfId="0" applyFont="1" applyFill="1" applyBorder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1" fillId="2" borderId="37" xfId="0" applyFont="1" applyFill="1" applyBorder="1" applyAlignment="1" applyProtection="1">
      <alignment horizontal="center"/>
      <protection hidden="1"/>
    </xf>
    <xf numFmtId="0" fontId="14" fillId="4" borderId="48" xfId="0" applyFont="1" applyFill="1" applyBorder="1" applyAlignment="1" applyProtection="1">
      <alignment horizontal="center"/>
      <protection hidden="1"/>
    </xf>
    <xf numFmtId="0" fontId="14" fillId="4" borderId="12" xfId="0" applyFont="1" applyFill="1" applyBorder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3" fontId="1" fillId="4" borderId="48" xfId="0" applyNumberFormat="1" applyFont="1" applyFill="1" applyBorder="1" applyAlignment="1" applyProtection="1">
      <alignment horizontal="center"/>
      <protection hidden="1"/>
    </xf>
    <xf numFmtId="3" fontId="1" fillId="4" borderId="28" xfId="0" applyNumberFormat="1" applyFont="1" applyFill="1" applyBorder="1" applyAlignment="1" applyProtection="1">
      <alignment horizontal="center"/>
      <protection hidden="1"/>
    </xf>
    <xf numFmtId="3" fontId="1" fillId="4" borderId="12" xfId="0" applyNumberFormat="1" applyFont="1" applyFill="1" applyBorder="1" applyAlignment="1" applyProtection="1">
      <alignment horizontal="center"/>
      <protection hidden="1"/>
    </xf>
    <xf numFmtId="0" fontId="6" fillId="2" borderId="48" xfId="0" applyFont="1" applyFill="1" applyBorder="1" applyAlignment="1" applyProtection="1">
      <alignment horizontal="center"/>
      <protection hidden="1"/>
    </xf>
    <xf numFmtId="0" fontId="6" fillId="2" borderId="12" xfId="0" applyFont="1" applyFill="1" applyBorder="1" applyAlignment="1" applyProtection="1">
      <alignment horizontal="center"/>
      <protection hidden="1"/>
    </xf>
    <xf numFmtId="0" fontId="8" fillId="2" borderId="48" xfId="0" applyFont="1" applyFill="1" applyBorder="1" applyAlignment="1" applyProtection="1">
      <alignment horizontal="center"/>
      <protection hidden="1"/>
    </xf>
    <xf numFmtId="0" fontId="8" fillId="2" borderId="28" xfId="0" applyFont="1" applyFill="1" applyBorder="1" applyAlignment="1" applyProtection="1">
      <alignment horizontal="center"/>
      <protection hidden="1"/>
    </xf>
    <xf numFmtId="0" fontId="8" fillId="2" borderId="12" xfId="0" applyFont="1" applyFill="1" applyBorder="1" applyAlignment="1" applyProtection="1">
      <alignment horizontal="center"/>
      <protection hidden="1"/>
    </xf>
    <xf numFmtId="0" fontId="1" fillId="3" borderId="2" xfId="0" applyFont="1" applyFill="1" applyBorder="1" applyAlignment="1" applyProtection="1">
      <alignment textRotation="90"/>
      <protection locked="0"/>
    </xf>
    <xf numFmtId="0" fontId="8" fillId="3" borderId="2" xfId="0" applyFont="1" applyFill="1" applyBorder="1" applyAlignment="1" applyProtection="1">
      <alignment textRotation="90"/>
      <protection locked="0"/>
    </xf>
    <xf numFmtId="0" fontId="3" fillId="2" borderId="26" xfId="0" applyFont="1" applyFill="1" applyBorder="1" applyAlignment="1" applyProtection="1">
      <alignment horizontal="center"/>
      <protection hidden="1"/>
    </xf>
    <xf numFmtId="0" fontId="3" fillId="4" borderId="48" xfId="0" applyFont="1" applyFill="1" applyBorder="1" applyAlignment="1" applyProtection="1">
      <alignment horizontal="center"/>
      <protection hidden="1"/>
    </xf>
    <xf numFmtId="0" fontId="3" fillId="4" borderId="28" xfId="0" applyFont="1" applyFill="1" applyBorder="1" applyAlignment="1" applyProtection="1">
      <alignment horizontal="center"/>
      <protection hidden="1"/>
    </xf>
    <xf numFmtId="0" fontId="3" fillId="4" borderId="12" xfId="0" applyFont="1" applyFill="1" applyBorder="1" applyAlignment="1" applyProtection="1">
      <alignment horizontal="center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8" fillId="0" borderId="5" xfId="0" applyFont="1" applyBorder="1" applyProtection="1">
      <protection hidden="1"/>
    </xf>
    <xf numFmtId="0" fontId="8" fillId="0" borderId="19" xfId="0" applyFont="1" applyBorder="1" applyProtection="1">
      <protection hidden="1"/>
    </xf>
    <xf numFmtId="0" fontId="8" fillId="0" borderId="14" xfId="0" applyFont="1" applyBorder="1" applyProtection="1">
      <protection hidden="1"/>
    </xf>
    <xf numFmtId="0" fontId="8" fillId="0" borderId="5" xfId="0" applyFont="1" applyBorder="1" applyAlignment="1" applyProtection="1">
      <alignment horizontal="center"/>
      <protection hidden="1"/>
    </xf>
    <xf numFmtId="0" fontId="8" fillId="0" borderId="19" xfId="0" applyFont="1" applyBorder="1" applyAlignment="1" applyProtection="1">
      <alignment horizontal="center"/>
      <protection hidden="1"/>
    </xf>
    <xf numFmtId="0" fontId="8" fillId="0" borderId="14" xfId="0" applyFont="1" applyBorder="1" applyAlignment="1" applyProtection="1">
      <alignment horizontal="center"/>
      <protection hidden="1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7" borderId="19" xfId="0" applyFont="1" applyFill="1" applyBorder="1" applyAlignment="1" applyProtection="1">
      <alignment horizontal="center"/>
      <protection hidden="1"/>
    </xf>
    <xf numFmtId="0" fontId="6" fillId="4" borderId="2" xfId="0" applyFont="1" applyFill="1" applyBorder="1" applyAlignment="1" applyProtection="1">
      <alignment horizontal="center" textRotation="90"/>
      <protection hidden="1"/>
    </xf>
    <xf numFmtId="0" fontId="40" fillId="9" borderId="2" xfId="0" applyFont="1" applyFill="1" applyBorder="1" applyAlignment="1" applyProtection="1">
      <alignment horizontal="center" textRotation="90"/>
      <protection hidden="1"/>
    </xf>
    <xf numFmtId="0" fontId="24" fillId="9" borderId="5" xfId="0" applyFont="1" applyFill="1" applyBorder="1" applyAlignment="1">
      <alignment horizontal="center"/>
    </xf>
    <xf numFmtId="0" fontId="24" fillId="9" borderId="19" xfId="0" applyFont="1" applyFill="1" applyBorder="1" applyAlignment="1">
      <alignment horizontal="center"/>
    </xf>
    <xf numFmtId="0" fontId="24" fillId="9" borderId="14" xfId="0" applyFont="1" applyFill="1" applyBorder="1" applyAlignment="1">
      <alignment horizontal="center"/>
    </xf>
    <xf numFmtId="0" fontId="22" fillId="9" borderId="28" xfId="0" applyFont="1" applyFill="1" applyBorder="1" applyAlignment="1" applyProtection="1">
      <alignment horizontal="center"/>
      <protection hidden="1"/>
    </xf>
    <xf numFmtId="0" fontId="24" fillId="9" borderId="1" xfId="0" applyFont="1" applyFill="1" applyBorder="1" applyAlignment="1">
      <alignment horizontal="center"/>
    </xf>
    <xf numFmtId="0" fontId="4" fillId="7" borderId="1" xfId="0" applyFont="1" applyFill="1" applyBorder="1" applyAlignment="1" applyProtection="1">
      <alignment horizontal="center"/>
      <protection hidden="1"/>
    </xf>
    <xf numFmtId="0" fontId="8" fillId="4" borderId="47" xfId="0" applyFont="1" applyFill="1" applyBorder="1" applyAlignment="1" applyProtection="1">
      <alignment horizontal="center"/>
      <protection hidden="1"/>
    </xf>
    <xf numFmtId="0" fontId="0" fillId="7" borderId="23" xfId="0" applyFill="1" applyBorder="1" applyProtection="1">
      <protection hidden="1"/>
    </xf>
    <xf numFmtId="0" fontId="12" fillId="9" borderId="10" xfId="0" applyFont="1" applyFill="1" applyBorder="1" applyAlignment="1" applyProtection="1">
      <alignment horizontal="center" textRotation="90"/>
      <protection locked="0" hidden="1"/>
    </xf>
    <xf numFmtId="0" fontId="12" fillId="9" borderId="22" xfId="0" applyFont="1" applyFill="1" applyBorder="1" applyAlignment="1" applyProtection="1">
      <alignment horizontal="center" textRotation="90"/>
      <protection locked="0" hidden="1"/>
    </xf>
    <xf numFmtId="0" fontId="12" fillId="9" borderId="18" xfId="0" applyFont="1" applyFill="1" applyBorder="1" applyAlignment="1" applyProtection="1">
      <alignment horizontal="center" textRotation="90"/>
      <protection locked="0" hidden="1"/>
    </xf>
    <xf numFmtId="0" fontId="8" fillId="3" borderId="10" xfId="0" applyFont="1" applyFill="1" applyBorder="1" applyAlignment="1" applyProtection="1">
      <alignment textRotation="90"/>
      <protection locked="0"/>
    </xf>
    <xf numFmtId="0" fontId="8" fillId="3" borderId="22" xfId="0" applyFont="1" applyFill="1" applyBorder="1" applyAlignment="1" applyProtection="1">
      <alignment textRotation="90"/>
      <protection locked="0"/>
    </xf>
    <xf numFmtId="0" fontId="8" fillId="3" borderId="18" xfId="0" applyFont="1" applyFill="1" applyBorder="1" applyAlignment="1" applyProtection="1">
      <alignment textRotation="90"/>
      <protection locked="0"/>
    </xf>
    <xf numFmtId="0" fontId="8" fillId="3" borderId="5" xfId="0" applyFont="1" applyFill="1" applyBorder="1" applyAlignment="1" applyProtection="1">
      <alignment textRotation="90"/>
      <protection locked="0"/>
    </xf>
    <xf numFmtId="0" fontId="14" fillId="2" borderId="0" xfId="0" applyFont="1" applyFill="1" applyAlignment="1" applyProtection="1">
      <alignment horizontal="center"/>
      <protection hidden="1"/>
    </xf>
    <xf numFmtId="0" fontId="4" fillId="0" borderId="31" xfId="0" applyFont="1" applyBorder="1" applyAlignment="1" applyProtection="1">
      <alignment horizontal="center"/>
      <protection hidden="1"/>
    </xf>
    <xf numFmtId="0" fontId="4" fillId="0" borderId="35" xfId="0" applyFont="1" applyBorder="1" applyAlignment="1" applyProtection="1">
      <alignment horizontal="center"/>
      <protection hidden="1"/>
    </xf>
    <xf numFmtId="0" fontId="8" fillId="0" borderId="2" xfId="0" applyFont="1" applyBorder="1" applyProtection="1">
      <protection hidden="1"/>
    </xf>
    <xf numFmtId="0" fontId="14" fillId="0" borderId="31" xfId="0" applyFont="1" applyBorder="1" applyAlignment="1" applyProtection="1">
      <alignment horizontal="center"/>
      <protection hidden="1"/>
    </xf>
    <xf numFmtId="0" fontId="14" fillId="0" borderId="35" xfId="0" applyFont="1" applyBorder="1" applyAlignment="1" applyProtection="1">
      <alignment horizontal="center"/>
      <protection hidden="1"/>
    </xf>
    <xf numFmtId="0" fontId="14" fillId="0" borderId="25" xfId="0" applyFont="1" applyBorder="1" applyAlignment="1" applyProtection="1">
      <alignment horizontal="center"/>
      <protection hidden="1"/>
    </xf>
    <xf numFmtId="0" fontId="0" fillId="2" borderId="36" xfId="0" applyFill="1" applyBorder="1" applyProtection="1">
      <protection hidden="1"/>
    </xf>
    <xf numFmtId="0" fontId="0" fillId="2" borderId="1" xfId="0" applyFill="1" applyBorder="1" applyProtection="1">
      <protection hidden="1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49" fontId="3" fillId="3" borderId="14" xfId="0" applyNumberFormat="1" applyFont="1" applyFill="1" applyBorder="1" applyAlignment="1" applyProtection="1">
      <alignment horizontal="center"/>
      <protection locked="0"/>
    </xf>
    <xf numFmtId="0" fontId="2" fillId="0" borderId="47" xfId="0" applyFont="1" applyBorder="1" applyAlignment="1" applyProtection="1">
      <alignment vertical="top"/>
      <protection hidden="1"/>
    </xf>
    <xf numFmtId="0" fontId="2" fillId="0" borderId="19" xfId="0" applyFont="1" applyBorder="1" applyAlignment="1" applyProtection="1">
      <alignment vertical="top"/>
      <protection hidden="1"/>
    </xf>
    <xf numFmtId="0" fontId="0" fillId="0" borderId="14" xfId="0" applyBorder="1" applyAlignment="1">
      <alignment vertical="top"/>
    </xf>
    <xf numFmtId="0" fontId="4" fillId="2" borderId="5" xfId="0" applyFont="1" applyFill="1" applyBorder="1" applyAlignment="1" applyProtection="1">
      <alignment horizontal="center"/>
      <protection hidden="1"/>
    </xf>
    <xf numFmtId="0" fontId="4" fillId="2" borderId="14" xfId="0" applyFont="1" applyFill="1" applyBorder="1" applyAlignment="1" applyProtection="1">
      <alignment horizontal="center"/>
      <protection hidden="1"/>
    </xf>
    <xf numFmtId="0" fontId="4" fillId="0" borderId="10" xfId="0" applyFont="1" applyBorder="1" applyAlignment="1" applyProtection="1">
      <alignment horizontal="center" vertical="center" textRotation="90" wrapText="1"/>
      <protection hidden="1"/>
    </xf>
    <xf numFmtId="0" fontId="4" fillId="0" borderId="22" xfId="0" applyFont="1" applyBorder="1" applyAlignment="1" applyProtection="1">
      <alignment horizontal="center" vertical="center" textRotation="90" wrapText="1"/>
      <protection hidden="1"/>
    </xf>
    <xf numFmtId="0" fontId="4" fillId="0" borderId="18" xfId="0" applyFont="1" applyBorder="1" applyAlignment="1" applyProtection="1">
      <alignment horizontal="center" vertical="center" textRotation="90" wrapText="1"/>
      <protection hidden="1"/>
    </xf>
    <xf numFmtId="0" fontId="2" fillId="0" borderId="47" xfId="0" applyFont="1" applyBorder="1" applyAlignment="1" applyProtection="1">
      <alignment horizontal="left" vertical="top"/>
      <protection hidden="1"/>
    </xf>
    <xf numFmtId="0" fontId="2" fillId="0" borderId="19" xfId="0" applyFont="1" applyBorder="1" applyAlignment="1" applyProtection="1">
      <alignment horizontal="left" vertical="top"/>
      <protection hidden="1"/>
    </xf>
    <xf numFmtId="0" fontId="8" fillId="3" borderId="5" xfId="0" applyFont="1" applyFill="1" applyBorder="1" applyProtection="1">
      <protection locked="0"/>
    </xf>
    <xf numFmtId="0" fontId="8" fillId="3" borderId="19" xfId="0" applyFont="1" applyFill="1" applyBorder="1" applyProtection="1">
      <protection locked="0"/>
    </xf>
    <xf numFmtId="0" fontId="8" fillId="3" borderId="14" xfId="0" applyFont="1" applyFill="1" applyBorder="1" applyProtection="1">
      <protection locked="0"/>
    </xf>
    <xf numFmtId="0" fontId="8" fillId="2" borderId="5" xfId="0" applyFont="1" applyFill="1" applyBorder="1" applyProtection="1">
      <protection hidden="1"/>
    </xf>
    <xf numFmtId="0" fontId="8" fillId="2" borderId="19" xfId="0" applyFont="1" applyFill="1" applyBorder="1" applyProtection="1">
      <protection hidden="1"/>
    </xf>
    <xf numFmtId="0" fontId="8" fillId="2" borderId="14" xfId="0" applyFont="1" applyFill="1" applyBorder="1" applyProtection="1">
      <protection hidden="1"/>
    </xf>
    <xf numFmtId="0" fontId="0" fillId="2" borderId="31" xfId="0" applyFill="1" applyBorder="1" applyProtection="1">
      <protection hidden="1"/>
    </xf>
    <xf numFmtId="0" fontId="0" fillId="2" borderId="35" xfId="0" applyFill="1" applyBorder="1" applyProtection="1">
      <protection hidden="1"/>
    </xf>
    <xf numFmtId="0" fontId="0" fillId="2" borderId="16" xfId="0" applyFill="1" applyBorder="1" applyProtection="1">
      <protection hidden="1"/>
    </xf>
    <xf numFmtId="0" fontId="10" fillId="0" borderId="4" xfId="0" applyFont="1" applyBorder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6" fillId="0" borderId="48" xfId="0" applyFont="1" applyBorder="1" applyProtection="1">
      <protection hidden="1"/>
    </xf>
    <xf numFmtId="0" fontId="16" fillId="0" borderId="28" xfId="0" applyFont="1" applyBorder="1" applyProtection="1">
      <protection hidden="1"/>
    </xf>
    <xf numFmtId="0" fontId="16" fillId="0" borderId="12" xfId="0" applyFont="1" applyBorder="1" applyProtection="1">
      <protection hidden="1"/>
    </xf>
    <xf numFmtId="0" fontId="8" fillId="0" borderId="16" xfId="0" applyFont="1" applyBorder="1" applyProtection="1">
      <protection hidden="1"/>
    </xf>
    <xf numFmtId="0" fontId="8" fillId="2" borderId="4" xfId="0" applyFont="1" applyFill="1" applyBorder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8" fillId="2" borderId="30" xfId="0" applyFont="1" applyFill="1" applyBorder="1" applyAlignment="1" applyProtection="1">
      <alignment horizontal="center"/>
      <protection hidden="1"/>
    </xf>
    <xf numFmtId="0" fontId="6" fillId="0" borderId="31" xfId="0" applyFont="1" applyBorder="1" applyAlignment="1" applyProtection="1">
      <alignment horizontal="left" vertical="top"/>
      <protection hidden="1"/>
    </xf>
    <xf numFmtId="0" fontId="6" fillId="0" borderId="35" xfId="0" applyFont="1" applyBorder="1" applyAlignment="1" applyProtection="1">
      <alignment horizontal="left" vertical="top"/>
      <protection hidden="1"/>
    </xf>
    <xf numFmtId="0" fontId="6" fillId="0" borderId="16" xfId="0" applyFont="1" applyBorder="1" applyAlignment="1" applyProtection="1">
      <alignment horizontal="left" vertical="top"/>
      <protection hidden="1"/>
    </xf>
    <xf numFmtId="0" fontId="6" fillId="0" borderId="4" xfId="0" applyFont="1" applyBorder="1" applyAlignment="1" applyProtection="1">
      <alignment horizontal="left" vertical="top"/>
      <protection hidden="1"/>
    </xf>
    <xf numFmtId="0" fontId="6" fillId="0" borderId="0" xfId="0" applyFont="1" applyAlignment="1" applyProtection="1">
      <alignment horizontal="left" vertical="top"/>
      <protection hidden="1"/>
    </xf>
    <xf numFmtId="0" fontId="6" fillId="0" borderId="30" xfId="0" applyFont="1" applyBorder="1" applyAlignment="1" applyProtection="1">
      <alignment horizontal="left" vertical="top"/>
      <protection hidden="1"/>
    </xf>
    <xf numFmtId="0" fontId="6" fillId="0" borderId="50" xfId="0" applyFont="1" applyBorder="1" applyAlignment="1" applyProtection="1">
      <alignment horizontal="left" vertical="top"/>
      <protection hidden="1"/>
    </xf>
    <xf numFmtId="0" fontId="6" fillId="0" borderId="23" xfId="0" applyFont="1" applyBorder="1" applyAlignment="1" applyProtection="1">
      <alignment horizontal="left" vertical="top"/>
      <protection hidden="1"/>
    </xf>
    <xf numFmtId="0" fontId="6" fillId="0" borderId="44" xfId="0" applyFont="1" applyBorder="1" applyAlignment="1" applyProtection="1">
      <alignment horizontal="left" vertical="top"/>
      <protection hidden="1"/>
    </xf>
    <xf numFmtId="0" fontId="4" fillId="0" borderId="4" xfId="0" applyFont="1" applyBorder="1" applyAlignment="1" applyProtection="1">
      <alignment wrapText="1"/>
      <protection hidden="1"/>
    </xf>
    <xf numFmtId="0" fontId="4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30" xfId="0" applyBorder="1" applyAlignment="1" applyProtection="1">
      <alignment wrapText="1"/>
      <protection hidden="1"/>
    </xf>
    <xf numFmtId="0" fontId="0" fillId="0" borderId="50" xfId="0" applyBorder="1" applyAlignment="1" applyProtection="1">
      <alignment wrapText="1"/>
      <protection hidden="1"/>
    </xf>
    <xf numFmtId="0" fontId="0" fillId="0" borderId="23" xfId="0" applyBorder="1" applyAlignment="1" applyProtection="1">
      <alignment wrapText="1"/>
      <protection hidden="1"/>
    </xf>
    <xf numFmtId="0" fontId="0" fillId="0" borderId="44" xfId="0" applyBorder="1" applyAlignment="1" applyProtection="1">
      <alignment wrapText="1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0" fontId="11" fillId="0" borderId="47" xfId="0" applyFont="1" applyBorder="1" applyAlignment="1" applyProtection="1">
      <alignment horizontal="left" vertical="top"/>
      <protection hidden="1"/>
    </xf>
    <xf numFmtId="0" fontId="11" fillId="0" borderId="19" xfId="0" applyFont="1" applyBorder="1" applyAlignment="1" applyProtection="1">
      <alignment horizontal="left" vertical="top"/>
      <protection hidden="1"/>
    </xf>
    <xf numFmtId="0" fontId="11" fillId="0" borderId="14" xfId="0" applyFont="1" applyBorder="1" applyAlignment="1" applyProtection="1">
      <alignment horizontal="left" vertical="top"/>
      <protection hidden="1"/>
    </xf>
    <xf numFmtId="0" fontId="8" fillId="2" borderId="3" xfId="0" applyFont="1" applyFill="1" applyBorder="1" applyAlignment="1" applyProtection="1">
      <alignment horizontal="center"/>
      <protection hidden="1"/>
    </xf>
    <xf numFmtId="0" fontId="1" fillId="2" borderId="42" xfId="0" applyFont="1" applyFill="1" applyBorder="1" applyAlignment="1" applyProtection="1">
      <alignment horizontal="center"/>
      <protection hidden="1"/>
    </xf>
    <xf numFmtId="0" fontId="1" fillId="2" borderId="23" xfId="0" applyFont="1" applyFill="1" applyBorder="1" applyAlignment="1" applyProtection="1">
      <alignment horizontal="center"/>
      <protection hidden="1"/>
    </xf>
    <xf numFmtId="0" fontId="14" fillId="0" borderId="48" xfId="0" applyFont="1" applyBorder="1" applyProtection="1">
      <protection hidden="1"/>
    </xf>
    <xf numFmtId="0" fontId="14" fillId="0" borderId="28" xfId="0" applyFont="1" applyBorder="1" applyProtection="1">
      <protection hidden="1"/>
    </xf>
    <xf numFmtId="0" fontId="14" fillId="0" borderId="12" xfId="0" applyFont="1" applyBorder="1" applyProtection="1">
      <protection hidden="1"/>
    </xf>
    <xf numFmtId="0" fontId="8" fillId="0" borderId="49" xfId="0" applyFont="1" applyBorder="1" applyProtection="1">
      <protection hidden="1"/>
    </xf>
    <xf numFmtId="0" fontId="8" fillId="0" borderId="35" xfId="0" applyFont="1" applyBorder="1" applyProtection="1">
      <protection hidden="1"/>
    </xf>
    <xf numFmtId="49" fontId="6" fillId="2" borderId="8" xfId="0" applyNumberFormat="1" applyFont="1" applyFill="1" applyBorder="1" applyAlignment="1" applyProtection="1">
      <alignment horizontal="center"/>
      <protection hidden="1"/>
    </xf>
    <xf numFmtId="49" fontId="6" fillId="2" borderId="29" xfId="0" applyNumberFormat="1" applyFont="1" applyFill="1" applyBorder="1" applyAlignment="1" applyProtection="1">
      <alignment horizontal="center"/>
      <protection hidden="1"/>
    </xf>
    <xf numFmtId="0" fontId="6" fillId="2" borderId="40" xfId="0" applyFont="1" applyFill="1" applyBorder="1" applyAlignment="1" applyProtection="1">
      <alignment horizontal="center"/>
      <protection hidden="1"/>
    </xf>
    <xf numFmtId="0" fontId="6" fillId="2" borderId="34" xfId="0" applyFont="1" applyFill="1" applyBorder="1" applyAlignment="1" applyProtection="1">
      <alignment horizontal="center"/>
      <protection hidden="1"/>
    </xf>
    <xf numFmtId="0" fontId="0" fillId="2" borderId="11" xfId="0" applyFill="1" applyBorder="1" applyAlignment="1" applyProtection="1">
      <alignment horizontal="center"/>
      <protection hidden="1"/>
    </xf>
    <xf numFmtId="3" fontId="3" fillId="4" borderId="48" xfId="0" applyNumberFormat="1" applyFont="1" applyFill="1" applyBorder="1" applyAlignment="1" applyProtection="1">
      <alignment horizontal="center"/>
      <protection hidden="1"/>
    </xf>
    <xf numFmtId="3" fontId="3" fillId="4" borderId="28" xfId="0" applyNumberFormat="1" applyFont="1" applyFill="1" applyBorder="1" applyAlignment="1" applyProtection="1">
      <alignment horizontal="center"/>
      <protection hidden="1"/>
    </xf>
    <xf numFmtId="3" fontId="3" fillId="4" borderId="12" xfId="0" applyNumberFormat="1" applyFont="1" applyFill="1" applyBorder="1" applyAlignment="1" applyProtection="1">
      <alignment horizontal="center"/>
      <protection hidden="1"/>
    </xf>
    <xf numFmtId="0" fontId="24" fillId="9" borderId="36" xfId="0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center"/>
      <protection hidden="1"/>
    </xf>
    <xf numFmtId="0" fontId="18" fillId="9" borderId="48" xfId="0" applyFont="1" applyFill="1" applyBorder="1" applyAlignment="1" applyProtection="1">
      <alignment horizontal="center"/>
      <protection hidden="1"/>
    </xf>
    <xf numFmtId="0" fontId="18" fillId="9" borderId="28" xfId="0" applyFont="1" applyFill="1" applyBorder="1" applyAlignment="1" applyProtection="1">
      <alignment horizontal="center"/>
      <protection hidden="1"/>
    </xf>
    <xf numFmtId="0" fontId="18" fillId="9" borderId="12" xfId="0" applyFont="1" applyFill="1" applyBorder="1" applyAlignment="1" applyProtection="1">
      <alignment horizontal="center"/>
      <protection hidden="1"/>
    </xf>
    <xf numFmtId="0" fontId="3" fillId="13" borderId="0" xfId="0" applyFont="1" applyFill="1" applyAlignment="1" applyProtection="1">
      <alignment horizontal="center"/>
      <protection hidden="1"/>
    </xf>
    <xf numFmtId="0" fontId="12" fillId="4" borderId="10" xfId="0" applyFont="1" applyFill="1" applyBorder="1" applyAlignment="1" applyProtection="1">
      <alignment horizontal="center" textRotation="90"/>
      <protection locked="0" hidden="1"/>
    </xf>
    <xf numFmtId="0" fontId="12" fillId="4" borderId="22" xfId="0" applyFont="1" applyFill="1" applyBorder="1" applyAlignment="1" applyProtection="1">
      <alignment horizontal="center" textRotation="90"/>
      <protection locked="0" hidden="1"/>
    </xf>
    <xf numFmtId="0" fontId="12" fillId="4" borderId="18" xfId="0" applyFont="1" applyFill="1" applyBorder="1" applyAlignment="1" applyProtection="1">
      <alignment horizontal="center" textRotation="90"/>
      <protection locked="0" hidden="1"/>
    </xf>
    <xf numFmtId="3" fontId="4" fillId="4" borderId="52" xfId="0" applyNumberFormat="1" applyFont="1" applyFill="1" applyBorder="1" applyAlignment="1" applyProtection="1">
      <alignment horizontal="center"/>
      <protection hidden="1"/>
    </xf>
    <xf numFmtId="3" fontId="4" fillId="4" borderId="26" xfId="0" applyNumberFormat="1" applyFont="1" applyFill="1" applyBorder="1" applyAlignment="1" applyProtection="1">
      <alignment horizontal="center"/>
      <protection hidden="1"/>
    </xf>
    <xf numFmtId="3" fontId="4" fillId="4" borderId="27" xfId="0" applyNumberFormat="1" applyFont="1" applyFill="1" applyBorder="1" applyAlignment="1" applyProtection="1">
      <alignment horizontal="center"/>
      <protection hidden="1"/>
    </xf>
    <xf numFmtId="0" fontId="3" fillId="2" borderId="48" xfId="0" applyFont="1" applyFill="1" applyBorder="1" applyAlignment="1" applyProtection="1">
      <alignment horizontal="center"/>
      <protection hidden="1"/>
    </xf>
    <xf numFmtId="0" fontId="3" fillId="2" borderId="28" xfId="0" applyFont="1" applyFill="1" applyBorder="1" applyAlignment="1" applyProtection="1">
      <alignment horizontal="center"/>
      <protection hidden="1"/>
    </xf>
    <xf numFmtId="0" fontId="3" fillId="2" borderId="12" xfId="0" applyFont="1" applyFill="1" applyBorder="1" applyAlignment="1" applyProtection="1">
      <alignment horizontal="center"/>
      <protection hidden="1"/>
    </xf>
  </cellXfs>
  <cellStyles count="7">
    <cellStyle name="Hyperlänk_AKTIVITETSSTÖD 2006 - GÄVLE KOMMUN" xfId="1" xr:uid="{7B56DC3B-A115-446A-947A-10A2623B15E1}"/>
    <cellStyle name="Hyperlänk_MANUAL 2" xfId="2" xr:uid="{0BE43205-D5A7-4CFD-9589-1121D05FF4A7}"/>
    <cellStyle name="Normal" xfId="0" builtinId="0"/>
    <cellStyle name="Normal 2" xfId="3" xr:uid="{3D5F7029-EC4C-4EB4-BCCB-147992AC167C}"/>
    <cellStyle name="Normal 3" xfId="4" xr:uid="{CC807DE6-F71E-4DCD-90C0-BD33B53E430E}"/>
    <cellStyle name="Normal_AKTIVITETSSTÖD 2006 - GÄVLE KOMMUN 2" xfId="5" xr:uid="{3615C563-6EF9-40D2-95FD-1B2F6CF7236E}"/>
    <cellStyle name="Normal_MANUAL 2" xfId="6" xr:uid="{81DC789C-07E2-46BA-8E74-0853622DA32E}"/>
  </cellStyles>
  <dxfs count="13">
    <dxf>
      <font>
        <condense val="0"/>
        <extend val="0"/>
        <color indexed="9"/>
      </font>
    </dxf>
    <dxf>
      <fill>
        <patternFill patternType="solid">
          <bgColor indexed="9"/>
        </patternFill>
      </fill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9"/>
      </font>
    </dxf>
    <dxf>
      <fill>
        <patternFill patternType="solid">
          <bgColor indexed="9"/>
        </patternFill>
      </fill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9"/>
      </font>
    </dxf>
    <dxf>
      <fill>
        <patternFill patternType="solid">
          <bgColor indexed="9"/>
        </patternFill>
      </fill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34</xdr:row>
      <xdr:rowOff>45720</xdr:rowOff>
    </xdr:from>
    <xdr:to>
      <xdr:col>1</xdr:col>
      <xdr:colOff>4061460</xdr:colOff>
      <xdr:row>53</xdr:row>
      <xdr:rowOff>121920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0B19F9B-4645-44A9-9D2F-DEA112B0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5829300"/>
          <a:ext cx="4030980" cy="3261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98</xdr:col>
      <xdr:colOff>68580</xdr:colOff>
      <xdr:row>26</xdr:row>
      <xdr:rowOff>121920</xdr:rowOff>
    </xdr:from>
    <xdr:to>
      <xdr:col>100</xdr:col>
      <xdr:colOff>68580</xdr:colOff>
      <xdr:row>35</xdr:row>
      <xdr:rowOff>45720</xdr:rowOff>
    </xdr:to>
    <xdr:sp macro="" textlink="">
      <xdr:nvSpPr>
        <xdr:cNvPr id="25867" name="Text Box 1">
          <a:extLst>
            <a:ext uri="{FF2B5EF4-FFF2-40B4-BE49-F238E27FC236}">
              <a16:creationId xmlns:a16="http://schemas.microsoft.com/office/drawing/2014/main" id="{0201102E-6C54-21AD-C896-E73BA9B0FF04}"/>
            </a:ext>
          </a:extLst>
        </xdr:cNvPr>
        <xdr:cNvSpPr txBox="1">
          <a:spLocks noChangeArrowheads="1"/>
        </xdr:cNvSpPr>
      </xdr:nvSpPr>
      <xdr:spPr bwMode="auto">
        <a:xfrm>
          <a:off x="3299460" y="4899660"/>
          <a:ext cx="335280" cy="1706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136</xdr:col>
      <xdr:colOff>45720</xdr:colOff>
      <xdr:row>4</xdr:row>
      <xdr:rowOff>0</xdr:rowOff>
    </xdr:from>
    <xdr:to>
      <xdr:col>140</xdr:col>
      <xdr:colOff>533400</xdr:colOff>
      <xdr:row>7</xdr:row>
      <xdr:rowOff>22860</xdr:rowOff>
    </xdr:to>
    <xdr:pic>
      <xdr:nvPicPr>
        <xdr:cNvPr id="25868" name="Picture 46">
          <a:extLst>
            <a:ext uri="{FF2B5EF4-FFF2-40B4-BE49-F238E27FC236}">
              <a16:creationId xmlns:a16="http://schemas.microsoft.com/office/drawing/2014/main" id="{0CED5D02-01E8-4B4D-0419-D102C22E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6920" y="731520"/>
          <a:ext cx="153162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132</xdr:col>
      <xdr:colOff>0</xdr:colOff>
      <xdr:row>148</xdr:row>
      <xdr:rowOff>182880</xdr:rowOff>
    </xdr:from>
    <xdr:to>
      <xdr:col>139</xdr:col>
      <xdr:colOff>213360</xdr:colOff>
      <xdr:row>152</xdr:row>
      <xdr:rowOff>22860</xdr:rowOff>
    </xdr:to>
    <xdr:pic>
      <xdr:nvPicPr>
        <xdr:cNvPr id="25869" name="Picture 46">
          <a:extLst>
            <a:ext uri="{FF2B5EF4-FFF2-40B4-BE49-F238E27FC236}">
              <a16:creationId xmlns:a16="http://schemas.microsoft.com/office/drawing/2014/main" id="{81B8BE52-DC8F-6AA0-7FED-F1B7DED15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0756880"/>
          <a:ext cx="153924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98</xdr:col>
      <xdr:colOff>68580</xdr:colOff>
      <xdr:row>26</xdr:row>
      <xdr:rowOff>121920</xdr:rowOff>
    </xdr:from>
    <xdr:to>
      <xdr:col>100</xdr:col>
      <xdr:colOff>68580</xdr:colOff>
      <xdr:row>35</xdr:row>
      <xdr:rowOff>45720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DA99215-8D47-43FD-9704-9B122CF37D98}"/>
            </a:ext>
          </a:extLst>
        </xdr:cNvPr>
        <xdr:cNvSpPr txBox="1">
          <a:spLocks noChangeArrowheads="1"/>
        </xdr:cNvSpPr>
      </xdr:nvSpPr>
      <xdr:spPr bwMode="auto">
        <a:xfrm>
          <a:off x="3299460" y="4899660"/>
          <a:ext cx="335280" cy="1706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136</xdr:col>
      <xdr:colOff>45720</xdr:colOff>
      <xdr:row>4</xdr:row>
      <xdr:rowOff>0</xdr:rowOff>
    </xdr:from>
    <xdr:to>
      <xdr:col>140</xdr:col>
      <xdr:colOff>533400</xdr:colOff>
      <xdr:row>7</xdr:row>
      <xdr:rowOff>22860</xdr:rowOff>
    </xdr:to>
    <xdr:pic>
      <xdr:nvPicPr>
        <xdr:cNvPr id="3" name="Picture 46">
          <a:extLst>
            <a:ext uri="{FF2B5EF4-FFF2-40B4-BE49-F238E27FC236}">
              <a16:creationId xmlns:a16="http://schemas.microsoft.com/office/drawing/2014/main" id="{E78F971C-7F5D-4BF7-839B-4143A1967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6920" y="731520"/>
          <a:ext cx="153162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132</xdr:col>
      <xdr:colOff>0</xdr:colOff>
      <xdr:row>148</xdr:row>
      <xdr:rowOff>182880</xdr:rowOff>
    </xdr:from>
    <xdr:to>
      <xdr:col>139</xdr:col>
      <xdr:colOff>213360</xdr:colOff>
      <xdr:row>152</xdr:row>
      <xdr:rowOff>22860</xdr:rowOff>
    </xdr:to>
    <xdr:pic>
      <xdr:nvPicPr>
        <xdr:cNvPr id="4" name="Picture 46">
          <a:extLst>
            <a:ext uri="{FF2B5EF4-FFF2-40B4-BE49-F238E27FC236}">
              <a16:creationId xmlns:a16="http://schemas.microsoft.com/office/drawing/2014/main" id="{6BC814CE-4987-4F1B-A9AA-1EE8AB2FE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0756880"/>
          <a:ext cx="153924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98</xdr:col>
      <xdr:colOff>68580</xdr:colOff>
      <xdr:row>26</xdr:row>
      <xdr:rowOff>121920</xdr:rowOff>
    </xdr:from>
    <xdr:to>
      <xdr:col>100</xdr:col>
      <xdr:colOff>68580</xdr:colOff>
      <xdr:row>35</xdr:row>
      <xdr:rowOff>45720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F4AE573-A18B-4D22-86BF-9B354A0CA229}"/>
            </a:ext>
          </a:extLst>
        </xdr:cNvPr>
        <xdr:cNvSpPr txBox="1">
          <a:spLocks noChangeArrowheads="1"/>
        </xdr:cNvSpPr>
      </xdr:nvSpPr>
      <xdr:spPr bwMode="auto">
        <a:xfrm>
          <a:off x="3299460" y="4899660"/>
          <a:ext cx="335280" cy="1706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136</xdr:col>
      <xdr:colOff>45720</xdr:colOff>
      <xdr:row>4</xdr:row>
      <xdr:rowOff>0</xdr:rowOff>
    </xdr:from>
    <xdr:to>
      <xdr:col>140</xdr:col>
      <xdr:colOff>533400</xdr:colOff>
      <xdr:row>7</xdr:row>
      <xdr:rowOff>22860</xdr:rowOff>
    </xdr:to>
    <xdr:pic>
      <xdr:nvPicPr>
        <xdr:cNvPr id="3" name="Picture 46">
          <a:extLst>
            <a:ext uri="{FF2B5EF4-FFF2-40B4-BE49-F238E27FC236}">
              <a16:creationId xmlns:a16="http://schemas.microsoft.com/office/drawing/2014/main" id="{2AB24A48-EDE3-4745-B6D7-E1B14946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6920" y="731520"/>
          <a:ext cx="153162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132</xdr:col>
      <xdr:colOff>0</xdr:colOff>
      <xdr:row>148</xdr:row>
      <xdr:rowOff>182880</xdr:rowOff>
    </xdr:from>
    <xdr:to>
      <xdr:col>139</xdr:col>
      <xdr:colOff>213360</xdr:colOff>
      <xdr:row>152</xdr:row>
      <xdr:rowOff>22860</xdr:rowOff>
    </xdr:to>
    <xdr:pic>
      <xdr:nvPicPr>
        <xdr:cNvPr id="4" name="Picture 46">
          <a:extLst>
            <a:ext uri="{FF2B5EF4-FFF2-40B4-BE49-F238E27FC236}">
              <a16:creationId xmlns:a16="http://schemas.microsoft.com/office/drawing/2014/main" id="{8D4A8922-9ED9-4A63-BE48-2E48CED8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0756880"/>
          <a:ext cx="153924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kon/Documents/Aktivitetsst&#246;d%202018/N&#196;RVAROKORT%202018%20-%20Bodens%20kommu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ÖR 2017"/>
      <sheetName val="MANUAL"/>
      <sheetName val="REGISTER"/>
      <sheetName val="KORT 1"/>
      <sheetName val="KORT 2"/>
      <sheetName val="KORT 3"/>
    </sheetNames>
    <sheetDataSet>
      <sheetData sheetId="0"/>
      <sheetData sheetId="1"/>
      <sheetData sheetId="2">
        <row r="7">
          <cell r="A7">
            <v>1</v>
          </cell>
          <cell r="Q7" t="str">
            <v/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A8">
            <v>2</v>
          </cell>
          <cell r="Q8" t="str">
            <v/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>
            <v>3</v>
          </cell>
          <cell r="Q9" t="str">
            <v/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>
            <v>4</v>
          </cell>
          <cell r="Q10" t="str">
            <v/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5</v>
          </cell>
          <cell r="Q11" t="str">
            <v/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6</v>
          </cell>
          <cell r="Q12" t="str">
            <v/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</v>
          </cell>
          <cell r="Q13" t="str">
            <v/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8</v>
          </cell>
          <cell r="Q14" t="str">
            <v/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9</v>
          </cell>
          <cell r="Q15" t="str">
            <v/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10</v>
          </cell>
          <cell r="Q16" t="str">
            <v/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11</v>
          </cell>
          <cell r="Q17" t="str">
            <v/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12</v>
          </cell>
          <cell r="Q18" t="str">
            <v/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13</v>
          </cell>
          <cell r="Q19" t="str">
            <v/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A20">
            <v>14</v>
          </cell>
          <cell r="Q20" t="str">
            <v/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15</v>
          </cell>
          <cell r="Q21" t="str">
            <v/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16</v>
          </cell>
          <cell r="Q22" t="str">
            <v/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17</v>
          </cell>
          <cell r="Q23" t="str">
            <v/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A24">
            <v>18</v>
          </cell>
          <cell r="Q24" t="str">
            <v/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A25">
            <v>19</v>
          </cell>
          <cell r="Q25" t="str">
            <v/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A26">
            <v>20</v>
          </cell>
          <cell r="Q26" t="str">
            <v/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21</v>
          </cell>
          <cell r="Q27" t="str">
            <v/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22</v>
          </cell>
          <cell r="Q28" t="str">
            <v/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23</v>
          </cell>
          <cell r="Q29" t="str">
            <v/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24</v>
          </cell>
          <cell r="Q30" t="str">
            <v/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A31">
            <v>25</v>
          </cell>
          <cell r="Q31" t="str">
            <v/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DE31">
            <v>1</v>
          </cell>
        </row>
        <row r="32">
          <cell r="A32">
            <v>26</v>
          </cell>
          <cell r="Q32" t="str">
            <v/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DE32" t="str">
            <v>X</v>
          </cell>
        </row>
        <row r="33">
          <cell r="A33">
            <v>27</v>
          </cell>
          <cell r="Q33" t="str">
            <v/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28</v>
          </cell>
          <cell r="Q34" t="str">
            <v/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29</v>
          </cell>
          <cell r="Q35" t="str">
            <v/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30</v>
          </cell>
          <cell r="Q36" t="str">
            <v/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31</v>
          </cell>
          <cell r="Q37" t="str">
            <v/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A38">
            <v>32</v>
          </cell>
          <cell r="Q38" t="str">
            <v/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33</v>
          </cell>
          <cell r="Q39" t="str">
            <v/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34</v>
          </cell>
          <cell r="Q40" t="str">
            <v/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35</v>
          </cell>
          <cell r="Q41" t="str">
            <v/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36</v>
          </cell>
          <cell r="Q42" t="str">
            <v/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37</v>
          </cell>
          <cell r="Q43" t="str">
            <v/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38</v>
          </cell>
          <cell r="Q44" t="str">
            <v/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39</v>
          </cell>
          <cell r="Q45" t="str">
            <v/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A46">
            <v>40</v>
          </cell>
          <cell r="Q46" t="str">
            <v/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>
            <v>41</v>
          </cell>
          <cell r="Q47" t="str">
            <v/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8">
          <cell r="A48">
            <v>42</v>
          </cell>
          <cell r="Q48" t="str">
            <v/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A49">
            <v>43</v>
          </cell>
          <cell r="Q49" t="str">
            <v/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>
            <v>44</v>
          </cell>
          <cell r="Q50" t="str">
            <v/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>
            <v>45</v>
          </cell>
          <cell r="Q51" t="str">
            <v/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>
            <v>46</v>
          </cell>
          <cell r="Q52" t="str">
            <v/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47</v>
          </cell>
          <cell r="Q53" t="str">
            <v/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48</v>
          </cell>
          <cell r="Q54" t="str">
            <v/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49</v>
          </cell>
          <cell r="Q55" t="str">
            <v/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50</v>
          </cell>
          <cell r="Q56" t="str">
            <v/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>
            <v>51</v>
          </cell>
          <cell r="Q57" t="str">
            <v/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52</v>
          </cell>
          <cell r="Q58" t="str">
            <v/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53</v>
          </cell>
          <cell r="Q59" t="str">
            <v/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54</v>
          </cell>
          <cell r="Q60" t="str">
            <v/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55</v>
          </cell>
          <cell r="Q61" t="str">
            <v/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56</v>
          </cell>
          <cell r="Q62" t="str">
            <v/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57</v>
          </cell>
          <cell r="Q63" t="str">
            <v/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58</v>
          </cell>
          <cell r="Q64" t="str">
            <v/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59</v>
          </cell>
          <cell r="Q65" t="str">
            <v/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60</v>
          </cell>
          <cell r="Q66" t="str">
            <v/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61</v>
          </cell>
          <cell r="Q67" t="str">
            <v/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62</v>
          </cell>
          <cell r="Q68" t="str">
            <v/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63</v>
          </cell>
          <cell r="Q69" t="str">
            <v/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64</v>
          </cell>
          <cell r="Q70" t="str">
            <v/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A71">
            <v>65</v>
          </cell>
          <cell r="Q71" t="str">
            <v/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66</v>
          </cell>
          <cell r="Q72" t="str">
            <v/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67</v>
          </cell>
          <cell r="Q73" t="str">
            <v/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68</v>
          </cell>
          <cell r="Q74" t="str">
            <v/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69</v>
          </cell>
          <cell r="Q75" t="str">
            <v/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70</v>
          </cell>
          <cell r="Q76" t="str">
            <v/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71</v>
          </cell>
          <cell r="Q77" t="str">
            <v/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</v>
          </cell>
          <cell r="Q78" t="str">
            <v/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73</v>
          </cell>
          <cell r="Q79" t="str">
            <v/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74</v>
          </cell>
          <cell r="Q80" t="str">
            <v/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75</v>
          </cell>
          <cell r="Q81" t="str">
            <v/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76</v>
          </cell>
          <cell r="Q82" t="str">
            <v/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77</v>
          </cell>
          <cell r="Q83" t="str">
            <v/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78</v>
          </cell>
          <cell r="Q84" t="str">
            <v/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79</v>
          </cell>
          <cell r="Q85" t="str">
            <v/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80</v>
          </cell>
          <cell r="Q86" t="str">
            <v/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81</v>
          </cell>
          <cell r="Q87" t="str">
            <v/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82</v>
          </cell>
          <cell r="Q88" t="str">
            <v/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83</v>
          </cell>
          <cell r="Q89" t="str">
            <v/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84</v>
          </cell>
          <cell r="Q90" t="str">
            <v/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85</v>
          </cell>
          <cell r="Q91" t="str">
            <v/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86</v>
          </cell>
          <cell r="Q92" t="str">
            <v/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87</v>
          </cell>
          <cell r="Q93" t="str">
            <v/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88</v>
          </cell>
          <cell r="Q94" t="str">
            <v/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A95">
            <v>89</v>
          </cell>
          <cell r="Q95" t="str">
            <v/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>
            <v>90</v>
          </cell>
          <cell r="Q96" t="str">
            <v/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7">
          <cell r="A97">
            <v>91</v>
          </cell>
          <cell r="Q97" t="str">
            <v/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A98">
            <v>92</v>
          </cell>
          <cell r="Q98" t="str">
            <v/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93</v>
          </cell>
          <cell r="Q99" t="str">
            <v/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94</v>
          </cell>
          <cell r="Q100" t="str">
            <v/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95</v>
          </cell>
          <cell r="Q101" t="str">
            <v/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>
            <v>96</v>
          </cell>
          <cell r="Q102" t="str">
            <v/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>
            <v>97</v>
          </cell>
          <cell r="Q103" t="str">
            <v/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>
            <v>98</v>
          </cell>
          <cell r="Q104" t="str">
            <v/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>
            <v>99</v>
          </cell>
          <cell r="Q105" t="str">
            <v/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>
            <v>100</v>
          </cell>
          <cell r="Q106" t="str">
            <v/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>
            <v>101</v>
          </cell>
          <cell r="Q107" t="str">
            <v/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>
            <v>102</v>
          </cell>
          <cell r="Q108" t="str">
            <v/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</row>
        <row r="109">
          <cell r="A109">
            <v>103</v>
          </cell>
          <cell r="Q109" t="str">
            <v/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</row>
        <row r="110">
          <cell r="A110">
            <v>104</v>
          </cell>
          <cell r="Q110" t="str">
            <v/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</row>
        <row r="111">
          <cell r="A111">
            <v>105</v>
          </cell>
          <cell r="Q111" t="str">
            <v/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106</v>
          </cell>
          <cell r="Q112" t="str">
            <v/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107</v>
          </cell>
          <cell r="Q113" t="str">
            <v/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108</v>
          </cell>
          <cell r="Q114" t="str">
            <v/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</row>
        <row r="115">
          <cell r="A115">
            <v>109</v>
          </cell>
          <cell r="Q115" t="str">
            <v/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110</v>
          </cell>
          <cell r="Q116" t="str">
            <v/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111</v>
          </cell>
          <cell r="Q117" t="str">
            <v/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112</v>
          </cell>
          <cell r="Q118" t="str">
            <v/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113</v>
          </cell>
          <cell r="Q119" t="str">
            <v/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114</v>
          </cell>
          <cell r="Q120" t="str">
            <v/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115</v>
          </cell>
          <cell r="Q121" t="str">
            <v/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116</v>
          </cell>
          <cell r="Q122" t="str">
            <v/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117</v>
          </cell>
          <cell r="Q123" t="str">
            <v/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</row>
        <row r="124">
          <cell r="A124">
            <v>118</v>
          </cell>
          <cell r="Q124" t="str">
            <v/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</row>
        <row r="125">
          <cell r="A125">
            <v>119</v>
          </cell>
          <cell r="Q125" t="str">
            <v/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</row>
        <row r="126">
          <cell r="A126">
            <v>120</v>
          </cell>
          <cell r="Q126" t="str">
            <v/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</row>
        <row r="127">
          <cell r="A127">
            <v>121</v>
          </cell>
          <cell r="Q127" t="str">
            <v/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</row>
        <row r="128">
          <cell r="A128">
            <v>122</v>
          </cell>
          <cell r="Q128" t="str">
            <v/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</row>
        <row r="129">
          <cell r="A129">
            <v>123</v>
          </cell>
          <cell r="Q129" t="str">
            <v/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</row>
        <row r="130">
          <cell r="A130">
            <v>124</v>
          </cell>
          <cell r="Q130" t="str">
            <v/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</row>
        <row r="131">
          <cell r="A131">
            <v>125</v>
          </cell>
          <cell r="Q131" t="str">
            <v/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</row>
        <row r="132">
          <cell r="A132">
            <v>126</v>
          </cell>
          <cell r="Q132" t="str">
            <v/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</row>
        <row r="133">
          <cell r="A133">
            <v>127</v>
          </cell>
          <cell r="Q133" t="str">
            <v/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</row>
        <row r="134">
          <cell r="A134">
            <v>128</v>
          </cell>
          <cell r="Q134" t="str">
            <v/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129</v>
          </cell>
          <cell r="Q135" t="str">
            <v/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</row>
        <row r="136">
          <cell r="A136">
            <v>130</v>
          </cell>
          <cell r="Q136" t="str">
            <v/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</row>
        <row r="137">
          <cell r="A137">
            <v>131</v>
          </cell>
          <cell r="Q137" t="str">
            <v/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</row>
        <row r="138">
          <cell r="A138">
            <v>132</v>
          </cell>
          <cell r="Q138" t="str">
            <v/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</row>
        <row r="139">
          <cell r="A139">
            <v>133</v>
          </cell>
          <cell r="Q139" t="str">
            <v/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134</v>
          </cell>
          <cell r="Q140" t="str">
            <v/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135</v>
          </cell>
          <cell r="Q141" t="str">
            <v/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136</v>
          </cell>
          <cell r="Q142" t="str">
            <v/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137</v>
          </cell>
          <cell r="Q143" t="str">
            <v/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</row>
        <row r="144">
          <cell r="A144">
            <v>138</v>
          </cell>
          <cell r="Q144" t="str">
            <v/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</row>
        <row r="145">
          <cell r="A145">
            <v>139</v>
          </cell>
          <cell r="Q145" t="str">
            <v/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</row>
        <row r="146">
          <cell r="A146">
            <v>140</v>
          </cell>
          <cell r="Q146" t="str">
            <v/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141</v>
          </cell>
          <cell r="Q147" t="str">
            <v/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142</v>
          </cell>
          <cell r="Q148" t="str">
            <v/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143</v>
          </cell>
          <cell r="Q149" t="str">
            <v/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>
            <v>144</v>
          </cell>
          <cell r="Q150" t="str">
            <v/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</row>
        <row r="151">
          <cell r="A151">
            <v>145</v>
          </cell>
          <cell r="Q151" t="str">
            <v/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</row>
        <row r="152">
          <cell r="A152">
            <v>146</v>
          </cell>
          <cell r="Q152" t="str">
            <v/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</row>
        <row r="153">
          <cell r="A153">
            <v>147</v>
          </cell>
          <cell r="Q153" t="str">
            <v/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148</v>
          </cell>
          <cell r="Q154" t="str">
            <v/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>
            <v>149</v>
          </cell>
          <cell r="Q155" t="str">
            <v/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</row>
        <row r="156">
          <cell r="A156">
            <v>150</v>
          </cell>
          <cell r="Q156" t="str">
            <v/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151</v>
          </cell>
          <cell r="Q157" t="str">
            <v/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152</v>
          </cell>
          <cell r="Q158" t="str">
            <v/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153</v>
          </cell>
          <cell r="Q159" t="str">
            <v/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</row>
        <row r="160">
          <cell r="A160">
            <v>154</v>
          </cell>
          <cell r="Q160" t="str">
            <v/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</row>
        <row r="161">
          <cell r="A161">
            <v>155</v>
          </cell>
          <cell r="Q161" t="str">
            <v/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</row>
        <row r="162">
          <cell r="A162">
            <v>156</v>
          </cell>
          <cell r="Q162" t="str">
            <v/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</row>
        <row r="163">
          <cell r="A163">
            <v>157</v>
          </cell>
          <cell r="Q163" t="str">
            <v/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</row>
        <row r="164">
          <cell r="A164">
            <v>158</v>
          </cell>
          <cell r="Q164" t="str">
            <v/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</row>
        <row r="165">
          <cell r="A165">
            <v>159</v>
          </cell>
          <cell r="Q165" t="str">
            <v/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</row>
        <row r="166">
          <cell r="A166">
            <v>160</v>
          </cell>
          <cell r="Q166" t="str">
            <v/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</row>
        <row r="167">
          <cell r="A167">
            <v>161</v>
          </cell>
          <cell r="Q167" t="str">
            <v/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</row>
        <row r="168">
          <cell r="A168">
            <v>162</v>
          </cell>
          <cell r="Q168" t="str">
            <v/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</row>
        <row r="169">
          <cell r="A169">
            <v>163</v>
          </cell>
          <cell r="Q169" t="str">
            <v/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164</v>
          </cell>
          <cell r="Q170" t="str">
            <v/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165</v>
          </cell>
          <cell r="Q171" t="str">
            <v/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166</v>
          </cell>
          <cell r="Q172" t="str">
            <v/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167</v>
          </cell>
          <cell r="Q173" t="str">
            <v/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168</v>
          </cell>
          <cell r="Q174" t="str">
            <v/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169</v>
          </cell>
          <cell r="Q175" t="str">
            <v/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170</v>
          </cell>
          <cell r="Q176" t="str">
            <v/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171</v>
          </cell>
          <cell r="Q177" t="str">
            <v/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172</v>
          </cell>
          <cell r="Q178" t="str">
            <v/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A179">
            <v>173</v>
          </cell>
          <cell r="Q179" t="str">
            <v/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</row>
        <row r="180">
          <cell r="A180">
            <v>174</v>
          </cell>
          <cell r="Q180" t="str">
            <v/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</row>
        <row r="181">
          <cell r="A181">
            <v>175</v>
          </cell>
          <cell r="Q181" t="str">
            <v/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</row>
        <row r="182">
          <cell r="A182">
            <v>176</v>
          </cell>
          <cell r="Q182" t="str">
            <v/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177</v>
          </cell>
          <cell r="Q183" t="str">
            <v/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A184">
            <v>178</v>
          </cell>
          <cell r="Q184" t="str">
            <v/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A185">
            <v>179</v>
          </cell>
          <cell r="Q185" t="str">
            <v/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A186">
            <v>180</v>
          </cell>
          <cell r="Q186" t="str">
            <v/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A187">
            <v>181</v>
          </cell>
          <cell r="Q187" t="str">
            <v/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A188">
            <v>182</v>
          </cell>
          <cell r="Q188" t="str">
            <v/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183</v>
          </cell>
          <cell r="Q189" t="str">
            <v/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184</v>
          </cell>
          <cell r="Q190" t="str">
            <v/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185</v>
          </cell>
          <cell r="Q191" t="str">
            <v/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186</v>
          </cell>
          <cell r="Q192" t="str">
            <v/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187</v>
          </cell>
          <cell r="Q193" t="str">
            <v/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A194">
            <v>188</v>
          </cell>
          <cell r="Q194" t="str">
            <v/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A195">
            <v>189</v>
          </cell>
          <cell r="Q195" t="str">
            <v/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A196">
            <v>190</v>
          </cell>
          <cell r="Q196" t="str">
            <v/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191</v>
          </cell>
          <cell r="Q197" t="str">
            <v/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192</v>
          </cell>
          <cell r="Q198" t="str">
            <v/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193</v>
          </cell>
          <cell r="Q199" t="str">
            <v/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194</v>
          </cell>
          <cell r="Q200" t="str">
            <v/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195</v>
          </cell>
          <cell r="Q201" t="str">
            <v/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196</v>
          </cell>
          <cell r="Q202" t="str">
            <v/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197</v>
          </cell>
          <cell r="Q203" t="str">
            <v/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198</v>
          </cell>
          <cell r="Q204" t="str">
            <v/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199</v>
          </cell>
          <cell r="Q205" t="str">
            <v/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200</v>
          </cell>
          <cell r="Q206" t="str">
            <v/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201</v>
          </cell>
          <cell r="Q207" t="str">
            <v/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202</v>
          </cell>
          <cell r="Q208" t="str">
            <v/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203</v>
          </cell>
          <cell r="Q209" t="str">
            <v/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204</v>
          </cell>
          <cell r="Q210" t="str">
            <v/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205</v>
          </cell>
          <cell r="Q211" t="str">
            <v/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206</v>
          </cell>
          <cell r="Q212" t="str">
            <v/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207</v>
          </cell>
          <cell r="Q213" t="str">
            <v/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208</v>
          </cell>
          <cell r="Q214" t="str">
            <v/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209</v>
          </cell>
          <cell r="Q215" t="str">
            <v/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210</v>
          </cell>
          <cell r="Q216" t="str">
            <v/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211</v>
          </cell>
          <cell r="Q217" t="str">
            <v/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212</v>
          </cell>
          <cell r="Q218" t="str">
            <v/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A219">
            <v>213</v>
          </cell>
          <cell r="Q219" t="str">
            <v/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A220">
            <v>214</v>
          </cell>
          <cell r="Q220" t="str">
            <v/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A221">
            <v>215</v>
          </cell>
          <cell r="Q221" t="str">
            <v/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A222">
            <v>216</v>
          </cell>
          <cell r="Q222" t="str">
            <v/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217</v>
          </cell>
          <cell r="Q223" t="str">
            <v/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218</v>
          </cell>
          <cell r="Q224" t="str">
            <v/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A225">
            <v>219</v>
          </cell>
          <cell r="Q225" t="str">
            <v/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220</v>
          </cell>
          <cell r="Q226" t="str">
            <v/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221</v>
          </cell>
          <cell r="Q227" t="str">
            <v/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222</v>
          </cell>
          <cell r="Q228" t="str">
            <v/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223</v>
          </cell>
          <cell r="Q229" t="str">
            <v/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A230">
            <v>224</v>
          </cell>
          <cell r="Q230" t="str">
            <v/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225</v>
          </cell>
          <cell r="Q231" t="str">
            <v/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A232">
            <v>226</v>
          </cell>
          <cell r="Q232" t="str">
            <v/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A233">
            <v>227</v>
          </cell>
          <cell r="Q233" t="str">
            <v/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A234">
            <v>228</v>
          </cell>
          <cell r="Q234" t="str">
            <v/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229</v>
          </cell>
          <cell r="Q235" t="str">
            <v/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230</v>
          </cell>
          <cell r="Q236" t="str">
            <v/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231</v>
          </cell>
          <cell r="Q237" t="str">
            <v/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232</v>
          </cell>
          <cell r="Q238" t="str">
            <v/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</row>
        <row r="239">
          <cell r="A239">
            <v>233</v>
          </cell>
          <cell r="Q239" t="str">
            <v/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</row>
        <row r="240">
          <cell r="A240">
            <v>234</v>
          </cell>
          <cell r="Q240" t="str">
            <v/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</row>
        <row r="241">
          <cell r="A241">
            <v>235</v>
          </cell>
          <cell r="Q241" t="str">
            <v/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</row>
        <row r="242">
          <cell r="A242">
            <v>236</v>
          </cell>
          <cell r="Q242" t="str">
            <v/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</row>
        <row r="243">
          <cell r="A243">
            <v>237</v>
          </cell>
          <cell r="Q243" t="str">
            <v/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</row>
        <row r="244">
          <cell r="A244">
            <v>238</v>
          </cell>
          <cell r="Q244" t="str">
            <v/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</row>
        <row r="245">
          <cell r="A245">
            <v>239</v>
          </cell>
          <cell r="Q245" t="str">
            <v/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</row>
        <row r="246">
          <cell r="A246">
            <v>240</v>
          </cell>
          <cell r="Q246" t="str">
            <v/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</row>
        <row r="247">
          <cell r="A247">
            <v>241</v>
          </cell>
          <cell r="Q247" t="str">
            <v/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</row>
        <row r="248">
          <cell r="A248">
            <v>242</v>
          </cell>
          <cell r="Q248" t="str">
            <v/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</row>
        <row r="249">
          <cell r="A249">
            <v>243</v>
          </cell>
          <cell r="Q249" t="str">
            <v/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</row>
        <row r="250">
          <cell r="A250">
            <v>244</v>
          </cell>
          <cell r="Q250" t="str">
            <v/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</row>
        <row r="251">
          <cell r="A251">
            <v>245</v>
          </cell>
          <cell r="Q251" t="str">
            <v/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</row>
        <row r="252">
          <cell r="A252">
            <v>246</v>
          </cell>
          <cell r="Q252" t="str">
            <v/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</row>
        <row r="253">
          <cell r="A253">
            <v>247</v>
          </cell>
          <cell r="Q253" t="str">
            <v/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</row>
        <row r="254">
          <cell r="A254">
            <v>248</v>
          </cell>
          <cell r="Q254" t="str">
            <v/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</row>
        <row r="255">
          <cell r="A255">
            <v>249</v>
          </cell>
          <cell r="Q255" t="str">
            <v/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</row>
        <row r="256">
          <cell r="A256">
            <v>250</v>
          </cell>
          <cell r="Q256" t="str">
            <v/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</row>
        <row r="257">
          <cell r="A257">
            <v>251</v>
          </cell>
          <cell r="Q257" t="str">
            <v/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</row>
        <row r="258">
          <cell r="A258">
            <v>252</v>
          </cell>
          <cell r="Q258" t="str">
            <v/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</row>
        <row r="259">
          <cell r="A259">
            <v>253</v>
          </cell>
          <cell r="Q259" t="str">
            <v/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</row>
        <row r="260">
          <cell r="A260">
            <v>254</v>
          </cell>
          <cell r="Q260" t="str">
            <v/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</row>
        <row r="261">
          <cell r="A261">
            <v>255</v>
          </cell>
          <cell r="Q261" t="str">
            <v/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</row>
        <row r="262">
          <cell r="A262">
            <v>256</v>
          </cell>
          <cell r="Q262" t="str">
            <v/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</row>
        <row r="263">
          <cell r="A263">
            <v>257</v>
          </cell>
          <cell r="Q263" t="str">
            <v/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</row>
        <row r="264">
          <cell r="A264">
            <v>258</v>
          </cell>
          <cell r="Q264" t="str">
            <v/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A265">
            <v>259</v>
          </cell>
          <cell r="Q265" t="str">
            <v/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A266">
            <v>260</v>
          </cell>
          <cell r="Q266" t="str">
            <v/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</row>
        <row r="267">
          <cell r="A267">
            <v>261</v>
          </cell>
          <cell r="Q267" t="str">
            <v/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</row>
        <row r="268">
          <cell r="A268">
            <v>262</v>
          </cell>
          <cell r="Q268" t="str">
            <v/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</row>
        <row r="269">
          <cell r="A269">
            <v>263</v>
          </cell>
          <cell r="Q269" t="str">
            <v/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</row>
        <row r="270">
          <cell r="A270">
            <v>264</v>
          </cell>
          <cell r="Q270" t="str">
            <v/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</row>
        <row r="271">
          <cell r="A271">
            <v>265</v>
          </cell>
          <cell r="Q271" t="str">
            <v/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</row>
        <row r="272">
          <cell r="A272">
            <v>266</v>
          </cell>
          <cell r="Q272" t="str">
            <v/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>
            <v>267</v>
          </cell>
          <cell r="Q273" t="str">
            <v/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</row>
        <row r="274">
          <cell r="A274">
            <v>268</v>
          </cell>
          <cell r="Q274" t="str">
            <v/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</row>
        <row r="275">
          <cell r="A275">
            <v>269</v>
          </cell>
          <cell r="Q275" t="str">
            <v/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</row>
        <row r="276">
          <cell r="A276">
            <v>270</v>
          </cell>
          <cell r="Q276" t="str">
            <v/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</row>
        <row r="277">
          <cell r="A277">
            <v>271</v>
          </cell>
          <cell r="Q277" t="str">
            <v/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</row>
        <row r="278">
          <cell r="A278">
            <v>272</v>
          </cell>
          <cell r="Q278" t="str">
            <v/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</row>
        <row r="279">
          <cell r="A279">
            <v>273</v>
          </cell>
          <cell r="Q279" t="str">
            <v/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</row>
        <row r="280">
          <cell r="A280">
            <v>274</v>
          </cell>
          <cell r="Q280" t="str">
            <v/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</row>
        <row r="281">
          <cell r="A281">
            <v>275</v>
          </cell>
          <cell r="Q281" t="str">
            <v/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</row>
        <row r="282">
          <cell r="A282">
            <v>276</v>
          </cell>
          <cell r="Q282" t="str">
            <v/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</row>
        <row r="283">
          <cell r="A283">
            <v>277</v>
          </cell>
          <cell r="Q283" t="str">
            <v/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</row>
        <row r="284">
          <cell r="A284">
            <v>278</v>
          </cell>
          <cell r="Q284" t="str">
            <v/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</row>
        <row r="285">
          <cell r="A285">
            <v>279</v>
          </cell>
          <cell r="Q285" t="str">
            <v/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</row>
        <row r="286">
          <cell r="A286">
            <v>280</v>
          </cell>
          <cell r="Q286" t="str">
            <v/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281</v>
          </cell>
          <cell r="Q287" t="str">
            <v/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282</v>
          </cell>
          <cell r="Q288" t="str">
            <v/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</row>
        <row r="289">
          <cell r="A289">
            <v>283</v>
          </cell>
          <cell r="Q289" t="str">
            <v/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284</v>
          </cell>
          <cell r="Q290" t="str">
            <v/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285</v>
          </cell>
          <cell r="Q291" t="str">
            <v/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</row>
        <row r="292">
          <cell r="A292">
            <v>286</v>
          </cell>
          <cell r="Q292" t="str">
            <v/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</row>
        <row r="293">
          <cell r="A293">
            <v>287</v>
          </cell>
          <cell r="Q293" t="str">
            <v/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</row>
        <row r="294">
          <cell r="A294">
            <v>288</v>
          </cell>
          <cell r="Q294" t="str">
            <v/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</row>
        <row r="295">
          <cell r="A295">
            <v>289</v>
          </cell>
          <cell r="Q295" t="str">
            <v/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>
            <v>290</v>
          </cell>
          <cell r="Q296" t="str">
            <v/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</row>
        <row r="297">
          <cell r="A297">
            <v>291</v>
          </cell>
          <cell r="Q297" t="str">
            <v/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</row>
        <row r="298">
          <cell r="A298">
            <v>292</v>
          </cell>
          <cell r="Q298" t="str">
            <v/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293</v>
          </cell>
          <cell r="Q299" t="str">
            <v/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294</v>
          </cell>
          <cell r="Q300" t="str">
            <v/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</row>
        <row r="301">
          <cell r="A301">
            <v>295</v>
          </cell>
          <cell r="Q301" t="str">
            <v/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296</v>
          </cell>
          <cell r="Q302" t="str">
            <v/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297</v>
          </cell>
          <cell r="Q303" t="str">
            <v/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298</v>
          </cell>
          <cell r="Q304" t="str">
            <v/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299</v>
          </cell>
          <cell r="Q305" t="str">
            <v/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300</v>
          </cell>
          <cell r="Q306" t="str">
            <v/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301</v>
          </cell>
          <cell r="Q307" t="str">
            <v/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302</v>
          </cell>
          <cell r="Q308" t="str">
            <v/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303</v>
          </cell>
          <cell r="Q309" t="str">
            <v/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304</v>
          </cell>
          <cell r="Q310" t="str">
            <v/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305</v>
          </cell>
          <cell r="Q311" t="str">
            <v/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</row>
        <row r="312">
          <cell r="A312">
            <v>306</v>
          </cell>
          <cell r="Q312" t="str">
            <v/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</row>
        <row r="313">
          <cell r="A313">
            <v>307</v>
          </cell>
          <cell r="Q313" t="str">
            <v/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</row>
        <row r="314">
          <cell r="A314">
            <v>308</v>
          </cell>
          <cell r="Q314" t="str">
            <v/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</row>
        <row r="315">
          <cell r="A315">
            <v>309</v>
          </cell>
          <cell r="Q315" t="str">
            <v/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</row>
        <row r="316">
          <cell r="A316">
            <v>310</v>
          </cell>
          <cell r="Q316" t="str">
            <v/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A317">
            <v>311</v>
          </cell>
          <cell r="Q317" t="str">
            <v/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A318">
            <v>312</v>
          </cell>
          <cell r="Q318" t="str">
            <v/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313</v>
          </cell>
          <cell r="Q319" t="str">
            <v/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314</v>
          </cell>
          <cell r="Q320" t="str">
            <v/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315</v>
          </cell>
          <cell r="Q321" t="str">
            <v/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A322">
            <v>316</v>
          </cell>
          <cell r="Q322" t="str">
            <v/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317</v>
          </cell>
          <cell r="Q323" t="str">
            <v/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318</v>
          </cell>
          <cell r="Q324" t="str">
            <v/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319</v>
          </cell>
          <cell r="Q325" t="str">
            <v/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320</v>
          </cell>
          <cell r="Q326" t="str">
            <v/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321</v>
          </cell>
          <cell r="Q327" t="str">
            <v/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322</v>
          </cell>
          <cell r="Q328" t="str">
            <v/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323</v>
          </cell>
          <cell r="Q329" t="str">
            <v/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324</v>
          </cell>
          <cell r="Q330" t="str">
            <v/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325</v>
          </cell>
          <cell r="Q331" t="str">
            <v/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326</v>
          </cell>
          <cell r="Q332" t="str">
            <v/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A333">
            <v>327</v>
          </cell>
          <cell r="Q333" t="str">
            <v/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A334">
            <v>328</v>
          </cell>
          <cell r="Q334" t="str">
            <v/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A335">
            <v>329</v>
          </cell>
          <cell r="Q335" t="str">
            <v/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A336">
            <v>330</v>
          </cell>
          <cell r="Q336" t="str">
            <v/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A337">
            <v>331</v>
          </cell>
          <cell r="Q337" t="str">
            <v/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332</v>
          </cell>
          <cell r="Q338" t="str">
            <v/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333</v>
          </cell>
          <cell r="Q339" t="str">
            <v/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334</v>
          </cell>
          <cell r="Q340" t="str">
            <v/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335</v>
          </cell>
          <cell r="Q341" t="str">
            <v/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336</v>
          </cell>
          <cell r="Q342" t="str">
            <v/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337</v>
          </cell>
          <cell r="Q343" t="str">
            <v/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338</v>
          </cell>
          <cell r="Q344" t="str">
            <v/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339</v>
          </cell>
          <cell r="Q345" t="str">
            <v/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340</v>
          </cell>
          <cell r="Q346" t="str">
            <v/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341</v>
          </cell>
          <cell r="Q347" t="str">
            <v/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342</v>
          </cell>
          <cell r="Q348" t="str">
            <v/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343</v>
          </cell>
          <cell r="Q349" t="str">
            <v/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344</v>
          </cell>
          <cell r="Q350" t="str">
            <v/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345</v>
          </cell>
          <cell r="Q351" t="str">
            <v/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346</v>
          </cell>
          <cell r="Q352" t="str">
            <v/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A353">
            <v>347</v>
          </cell>
          <cell r="Q353" t="str">
            <v/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348</v>
          </cell>
          <cell r="Q354" t="str">
            <v/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349</v>
          </cell>
          <cell r="Q355" t="str">
            <v/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350</v>
          </cell>
          <cell r="Q356" t="str">
            <v/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351</v>
          </cell>
          <cell r="Q357" t="str">
            <v/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352</v>
          </cell>
          <cell r="Q358" t="str">
            <v/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353</v>
          </cell>
          <cell r="Q359" t="str">
            <v/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354</v>
          </cell>
          <cell r="Q360" t="str">
            <v/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355</v>
          </cell>
          <cell r="Q361" t="str">
            <v/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A362">
            <v>356</v>
          </cell>
          <cell r="Q362" t="str">
            <v/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A363">
            <v>357</v>
          </cell>
          <cell r="Q363" t="str">
            <v/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A364">
            <v>358</v>
          </cell>
          <cell r="Q364" t="str">
            <v/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A365">
            <v>359</v>
          </cell>
          <cell r="Q365" t="str">
            <v/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A366">
            <v>360</v>
          </cell>
          <cell r="Q366" t="str">
            <v/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361</v>
          </cell>
          <cell r="Q367" t="str">
            <v/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A368">
            <v>362</v>
          </cell>
          <cell r="Q368" t="str">
            <v/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A369">
            <v>363</v>
          </cell>
          <cell r="Q369" t="str">
            <v/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>
            <v>364</v>
          </cell>
          <cell r="Q370" t="str">
            <v/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A371">
            <v>365</v>
          </cell>
          <cell r="Q371" t="str">
            <v/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A372">
            <v>366</v>
          </cell>
          <cell r="Q372" t="str">
            <v/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A373">
            <v>367</v>
          </cell>
          <cell r="Q373" t="str">
            <v/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A374">
            <v>368</v>
          </cell>
          <cell r="Q374" t="str">
            <v/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A375">
            <v>369</v>
          </cell>
          <cell r="Q375" t="str">
            <v/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A376">
            <v>370</v>
          </cell>
          <cell r="Q376" t="str">
            <v/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371</v>
          </cell>
          <cell r="Q377" t="str">
            <v/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372</v>
          </cell>
          <cell r="Q378" t="str">
            <v/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A379">
            <v>373</v>
          </cell>
          <cell r="Q379" t="str">
            <v/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A380">
            <v>374</v>
          </cell>
          <cell r="Q380" t="str">
            <v/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A381">
            <v>375</v>
          </cell>
          <cell r="Q381" t="str">
            <v/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376</v>
          </cell>
          <cell r="Q382" t="str">
            <v/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A383">
            <v>377</v>
          </cell>
          <cell r="Q383" t="str">
            <v/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A384">
            <v>378</v>
          </cell>
          <cell r="Q384" t="str">
            <v/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A385">
            <v>379</v>
          </cell>
          <cell r="Q385" t="str">
            <v/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A386">
            <v>380</v>
          </cell>
          <cell r="Q386" t="str">
            <v/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A387">
            <v>381</v>
          </cell>
          <cell r="Q387" t="str">
            <v/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A388">
            <v>382</v>
          </cell>
          <cell r="Q388" t="str">
            <v/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A389">
            <v>383</v>
          </cell>
          <cell r="Q389" t="str">
            <v/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A390">
            <v>384</v>
          </cell>
          <cell r="Q390" t="str">
            <v/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</row>
      </sheetData>
      <sheetData sheetId="3"/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hkonsult@telia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hkonsult@telia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8984-C1A4-4D07-BC57-B27E828FF5DB}">
  <dimension ref="A3:D79"/>
  <sheetViews>
    <sheetView showGridLines="0" showRowColHeaders="0" workbookViewId="0">
      <selection activeCell="B21" sqref="B21"/>
    </sheetView>
  </sheetViews>
  <sheetFormatPr defaultColWidth="9.109375" defaultRowHeight="13.2"/>
  <cols>
    <col min="1" max="1" width="9.109375" style="337"/>
    <col min="2" max="2" width="61" style="337" bestFit="1" customWidth="1"/>
    <col min="3" max="16384" width="9.109375" style="337"/>
  </cols>
  <sheetData>
    <row r="3" spans="2:2" ht="17.399999999999999">
      <c r="B3" s="338" t="s">
        <v>369</v>
      </c>
    </row>
    <row r="5" spans="2:2" ht="13.8">
      <c r="B5" s="341" t="s">
        <v>174</v>
      </c>
    </row>
    <row r="8" spans="2:2" ht="13.8">
      <c r="B8" s="421" t="s">
        <v>355</v>
      </c>
    </row>
    <row r="11" spans="2:2">
      <c r="B11" s="395" t="s">
        <v>356</v>
      </c>
    </row>
    <row r="12" spans="2:2">
      <c r="B12" s="324"/>
    </row>
    <row r="13" spans="2:2">
      <c r="B13" s="396" t="s">
        <v>357</v>
      </c>
    </row>
    <row r="14" spans="2:2">
      <c r="B14" s="397" t="s">
        <v>358</v>
      </c>
    </row>
    <row r="15" spans="2:2">
      <c r="B15" s="397"/>
    </row>
    <row r="16" spans="2:2">
      <c r="B16" s="396" t="s">
        <v>359</v>
      </c>
    </row>
    <row r="17" spans="2:2">
      <c r="B17" s="397" t="s">
        <v>360</v>
      </c>
    </row>
    <row r="18" spans="2:2">
      <c r="B18" s="324"/>
    </row>
    <row r="19" spans="2:2">
      <c r="B19" s="398" t="s">
        <v>361</v>
      </c>
    </row>
    <row r="20" spans="2:2">
      <c r="B20" s="310"/>
    </row>
    <row r="21" spans="2:2" ht="13.8">
      <c r="B21" s="341" t="s">
        <v>370</v>
      </c>
    </row>
    <row r="22" spans="2:2" ht="13.8">
      <c r="B22" s="339"/>
    </row>
    <row r="23" spans="2:2">
      <c r="B23" s="340" t="s">
        <v>237</v>
      </c>
    </row>
    <row r="24" spans="2:2">
      <c r="B24" s="324"/>
    </row>
    <row r="25" spans="2:2">
      <c r="B25" s="324" t="s">
        <v>238</v>
      </c>
    </row>
    <row r="26" spans="2:2">
      <c r="B26" s="324" t="s">
        <v>57</v>
      </c>
    </row>
    <row r="28" spans="2:2">
      <c r="B28" s="422" t="s">
        <v>239</v>
      </c>
    </row>
    <row r="29" spans="2:2">
      <c r="B29" s="422" t="s">
        <v>240</v>
      </c>
    </row>
    <row r="31" spans="2:2">
      <c r="B31" s="337" t="s">
        <v>241</v>
      </c>
    </row>
    <row r="32" spans="2:2">
      <c r="B32" s="337" t="s">
        <v>242</v>
      </c>
    </row>
    <row r="33" spans="2:2">
      <c r="B33" s="337" t="s">
        <v>243</v>
      </c>
    </row>
    <row r="34" spans="2:2">
      <c r="B34" s="337" t="s">
        <v>244</v>
      </c>
    </row>
    <row r="57" spans="1:4">
      <c r="B57" s="337" t="s">
        <v>352</v>
      </c>
    </row>
    <row r="58" spans="1:4">
      <c r="B58" s="337" t="s">
        <v>248</v>
      </c>
    </row>
    <row r="59" spans="1:4">
      <c r="B59" s="423" t="s">
        <v>245</v>
      </c>
    </row>
    <row r="60" spans="1:4">
      <c r="B60" s="423" t="s">
        <v>246</v>
      </c>
    </row>
    <row r="61" spans="1:4">
      <c r="B61" s="423"/>
    </row>
    <row r="62" spans="1:4">
      <c r="B62" s="423" t="s">
        <v>350</v>
      </c>
    </row>
    <row r="64" spans="1:4">
      <c r="A64" s="324"/>
      <c r="B64" s="324" t="s">
        <v>346</v>
      </c>
      <c r="C64" s="324"/>
      <c r="D64" s="324"/>
    </row>
    <row r="65" spans="1:4">
      <c r="A65" s="324"/>
      <c r="B65" s="324" t="s">
        <v>347</v>
      </c>
      <c r="C65" s="324"/>
      <c r="D65" s="324"/>
    </row>
    <row r="66" spans="1:4">
      <c r="A66" s="324"/>
      <c r="B66" s="324" t="s">
        <v>348</v>
      </c>
      <c r="C66" s="324"/>
      <c r="D66" s="324"/>
    </row>
    <row r="67" spans="1:4">
      <c r="A67" s="324"/>
      <c r="B67" s="324" t="s">
        <v>349</v>
      </c>
      <c r="C67" s="324"/>
      <c r="D67" s="324"/>
    </row>
    <row r="68" spans="1:4">
      <c r="A68" s="324"/>
      <c r="B68" s="324"/>
      <c r="C68" s="324"/>
      <c r="D68" s="324"/>
    </row>
    <row r="69" spans="1:4">
      <c r="A69" s="324"/>
      <c r="B69" s="324"/>
      <c r="C69" s="324"/>
      <c r="D69" s="324"/>
    </row>
    <row r="70" spans="1:4">
      <c r="A70" s="324"/>
      <c r="B70" s="324" t="s">
        <v>247</v>
      </c>
      <c r="C70" s="324"/>
      <c r="D70" s="324"/>
    </row>
    <row r="71" spans="1:4">
      <c r="A71" s="324"/>
      <c r="B71" s="324"/>
      <c r="C71" s="324"/>
      <c r="D71" s="324"/>
    </row>
    <row r="72" spans="1:4">
      <c r="A72" s="324"/>
      <c r="B72" s="324" t="s">
        <v>181</v>
      </c>
      <c r="C72" s="324"/>
      <c r="D72" s="324"/>
    </row>
    <row r="73" spans="1:4">
      <c r="A73" s="324"/>
      <c r="B73" s="324"/>
      <c r="C73" s="324"/>
      <c r="D73" s="324"/>
    </row>
    <row r="74" spans="1:4">
      <c r="A74" s="324"/>
      <c r="B74" s="324" t="s">
        <v>23</v>
      </c>
      <c r="C74" s="324"/>
      <c r="D74" s="324"/>
    </row>
    <row r="75" spans="1:4">
      <c r="A75" s="324"/>
      <c r="B75" s="324"/>
      <c r="C75" s="324"/>
      <c r="D75" s="324"/>
    </row>
    <row r="76" spans="1:4">
      <c r="A76" s="324"/>
      <c r="B76" s="324" t="s">
        <v>353</v>
      </c>
      <c r="C76" s="324"/>
      <c r="D76" s="324"/>
    </row>
    <row r="77" spans="1:4">
      <c r="A77" s="324"/>
      <c r="B77" s="324"/>
      <c r="C77" s="324"/>
      <c r="D77" s="324"/>
    </row>
    <row r="78" spans="1:4">
      <c r="A78" s="324"/>
      <c r="B78" s="299" t="s">
        <v>58</v>
      </c>
      <c r="C78" s="324"/>
      <c r="D78" s="324"/>
    </row>
    <row r="79" spans="1:4">
      <c r="A79" s="324"/>
      <c r="B79" s="324"/>
      <c r="C79" s="324"/>
      <c r="D79" s="324"/>
    </row>
  </sheetData>
  <sheetProtection algorithmName="SHA-512" hashValue="LffPN0OKUzFa7+2G9yWvLCMFW+1i0g3cC12mcizlXhVHrP7c3VS2hgFUHTnbcSmhwtjb2oh3NcC5QjzDJAOFMA==" saltValue="b9YJKf+A+RcSKfGUWJ/1PA==" spinCount="100000" sheet="1"/>
  <hyperlinks>
    <hyperlink ref="B78" r:id="rId1" xr:uid="{1262C2C8-A0C2-4D66-8D27-54A5A441D687}"/>
  </hyperlinks>
  <pageMargins left="0.75" right="0.75" top="1" bottom="1" header="0.5" footer="0.5"/>
  <pageSetup paperSize="9" orientation="portrait" horizontalDpi="4294967293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7B52-DE26-43C0-86AF-1DDC728A32B6}">
  <dimension ref="B1:AH112"/>
  <sheetViews>
    <sheetView showGridLines="0" showRowColHeaders="0" zoomScaleNormal="100" workbookViewId="0">
      <selection activeCell="B13" sqref="B13:AH13"/>
    </sheetView>
  </sheetViews>
  <sheetFormatPr defaultColWidth="9.109375" defaultRowHeight="11.4"/>
  <cols>
    <col min="1" max="1" width="9.109375" style="305"/>
    <col min="2" max="2" width="12.6640625" style="305" customWidth="1"/>
    <col min="3" max="3" width="2.6640625" style="305" customWidth="1"/>
    <col min="4" max="5" width="0" style="305" hidden="1" customWidth="1"/>
    <col min="6" max="30" width="2.6640625" style="305" customWidth="1"/>
    <col min="31" max="16384" width="9.109375" style="305"/>
  </cols>
  <sheetData>
    <row r="1" spans="2:34"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2:34"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</row>
    <row r="3" spans="2:34" ht="17.399999999999999">
      <c r="B3" s="443" t="s">
        <v>182</v>
      </c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  <c r="S3" s="443"/>
      <c r="T3" s="443"/>
      <c r="U3" s="443"/>
      <c r="V3" s="443"/>
      <c r="W3" s="443"/>
      <c r="X3" s="443"/>
      <c r="Y3" s="443"/>
      <c r="Z3" s="443"/>
      <c r="AA3" s="443"/>
      <c r="AB3" s="443"/>
      <c r="AC3" s="443"/>
      <c r="AD3" s="443"/>
      <c r="AE3" s="443"/>
      <c r="AF3" s="443"/>
      <c r="AG3" s="443"/>
    </row>
    <row r="4" spans="2:34" ht="17.399999999999999"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</row>
    <row r="5" spans="2:34" ht="17.399999999999999">
      <c r="B5" s="399" t="s">
        <v>183</v>
      </c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</row>
    <row r="6" spans="2:34" ht="17.399999999999999">
      <c r="B6" s="400" t="s">
        <v>367</v>
      </c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  <c r="AB6" s="306"/>
      <c r="AC6" s="306"/>
      <c r="AD6" s="306"/>
      <c r="AE6" s="306"/>
      <c r="AF6" s="306"/>
      <c r="AG6" s="306"/>
    </row>
    <row r="7" spans="2:34" ht="12" customHeight="1">
      <c r="B7" s="401" t="s">
        <v>184</v>
      </c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</row>
    <row r="8" spans="2:34" ht="12" customHeight="1">
      <c r="B8" s="401" t="s">
        <v>185</v>
      </c>
      <c r="C8" s="306"/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  <c r="T8" s="306"/>
      <c r="U8" s="306"/>
      <c r="V8" s="306"/>
      <c r="W8" s="306"/>
      <c r="X8" s="306"/>
      <c r="Y8" s="306"/>
      <c r="Z8" s="306"/>
      <c r="AA8" s="306"/>
      <c r="AB8" s="306"/>
      <c r="AC8" s="306"/>
      <c r="AD8" s="306"/>
      <c r="AE8" s="306"/>
      <c r="AF8" s="306"/>
      <c r="AG8" s="306"/>
    </row>
    <row r="9" spans="2:34" ht="17.399999999999999">
      <c r="B9" s="402" t="s">
        <v>186</v>
      </c>
      <c r="C9" s="307"/>
      <c r="D9" s="307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8"/>
      <c r="T9" s="308"/>
      <c r="U9" s="308"/>
      <c r="V9" s="308"/>
      <c r="W9" s="306"/>
      <c r="X9" s="306"/>
      <c r="Y9" s="306"/>
      <c r="Z9" s="306"/>
      <c r="AA9" s="306"/>
      <c r="AB9" s="306"/>
      <c r="AC9" s="306"/>
      <c r="AD9" s="306"/>
      <c r="AE9" s="306"/>
      <c r="AF9" s="306"/>
      <c r="AG9" s="306"/>
    </row>
    <row r="10" spans="2:34" ht="17.399999999999999">
      <c r="B10" s="403" t="s">
        <v>187</v>
      </c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</row>
    <row r="11" spans="2:34" ht="17.399999999999999">
      <c r="B11" s="444" t="s">
        <v>188</v>
      </c>
      <c r="C11" s="445"/>
      <c r="D11" s="445"/>
      <c r="E11" s="445"/>
      <c r="F11" s="445"/>
      <c r="G11" s="445"/>
      <c r="H11" s="445"/>
      <c r="I11" s="445"/>
      <c r="J11" s="445"/>
      <c r="K11" s="445"/>
      <c r="L11" s="445"/>
      <c r="M11" s="445"/>
      <c r="N11" s="445"/>
      <c r="O11" s="445"/>
      <c r="P11" s="445"/>
      <c r="Q11" s="445"/>
      <c r="R11" s="445"/>
      <c r="S11" s="445"/>
      <c r="T11" s="445"/>
      <c r="U11" s="445"/>
      <c r="V11" s="445"/>
      <c r="W11" s="445"/>
      <c r="X11" s="445"/>
      <c r="Y11" s="445"/>
      <c r="Z11" s="445"/>
      <c r="AA11" s="445"/>
      <c r="AB11" s="445"/>
      <c r="AC11" s="445"/>
      <c r="AD11" s="445"/>
      <c r="AE11" s="445"/>
      <c r="AF11" s="445"/>
      <c r="AG11" s="445"/>
      <c r="AH11" s="445"/>
    </row>
    <row r="12" spans="2:34" ht="13.2">
      <c r="B12" s="404"/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1"/>
      <c r="Z12" s="401"/>
      <c r="AA12" s="401"/>
      <c r="AB12" s="401"/>
      <c r="AC12" s="401"/>
      <c r="AD12" s="401"/>
      <c r="AE12" s="401"/>
      <c r="AF12" s="401"/>
      <c r="AG12" s="401"/>
      <c r="AH12" s="401"/>
    </row>
    <row r="13" spans="2:34" ht="13.2">
      <c r="B13" s="446" t="s">
        <v>189</v>
      </c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447"/>
      <c r="N13" s="447"/>
      <c r="O13" s="447"/>
      <c r="P13" s="447"/>
      <c r="Q13" s="447"/>
      <c r="R13" s="447"/>
      <c r="S13" s="447"/>
      <c r="T13" s="447"/>
      <c r="U13" s="447"/>
      <c r="V13" s="447"/>
      <c r="W13" s="447"/>
      <c r="X13" s="447"/>
      <c r="Y13" s="447"/>
      <c r="Z13" s="447"/>
      <c r="AA13" s="447"/>
      <c r="AB13" s="447"/>
      <c r="AC13" s="447"/>
      <c r="AD13" s="447"/>
      <c r="AE13" s="447"/>
      <c r="AF13" s="447"/>
      <c r="AG13" s="447"/>
      <c r="AH13" s="447"/>
    </row>
    <row r="14" spans="2:34" ht="13.2">
      <c r="B14" s="448" t="s">
        <v>362</v>
      </c>
      <c r="C14" s="447"/>
      <c r="D14" s="447"/>
      <c r="E14" s="447"/>
      <c r="F14" s="447"/>
      <c r="G14" s="447"/>
      <c r="H14" s="447"/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</row>
    <row r="15" spans="2:34" ht="13.2">
      <c r="B15" s="405" t="s">
        <v>190</v>
      </c>
      <c r="C15" s="401"/>
      <c r="D15" s="401"/>
      <c r="E15" s="401"/>
      <c r="F15" s="401"/>
      <c r="G15" s="401"/>
      <c r="H15" s="401"/>
      <c r="I15" s="401"/>
      <c r="J15" s="401"/>
      <c r="K15" s="401"/>
      <c r="L15" s="401"/>
      <c r="M15" s="401"/>
      <c r="N15" s="401"/>
      <c r="O15" s="401"/>
      <c r="P15" s="401"/>
      <c r="Q15" s="401"/>
      <c r="R15" s="401"/>
      <c r="S15" s="401"/>
      <c r="T15" s="401"/>
      <c r="U15" s="401"/>
      <c r="V15" s="401"/>
      <c r="W15" s="401"/>
      <c r="X15" s="401"/>
      <c r="Y15" s="401"/>
      <c r="Z15" s="401"/>
      <c r="AA15" s="401"/>
      <c r="AB15" s="401"/>
      <c r="AC15" s="401"/>
      <c r="AD15" s="401"/>
      <c r="AE15" s="401"/>
      <c r="AF15" s="401"/>
      <c r="AG15" s="401"/>
      <c r="AH15" s="401"/>
    </row>
    <row r="16" spans="2:34" ht="13.2">
      <c r="B16" s="407" t="s">
        <v>191</v>
      </c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O16" s="401"/>
      <c r="P16" s="401"/>
      <c r="Q16" s="401"/>
      <c r="R16" s="401"/>
      <c r="S16" s="401"/>
      <c r="T16" s="401"/>
      <c r="U16" s="401"/>
      <c r="V16" s="401"/>
      <c r="W16" s="401"/>
      <c r="X16" s="401"/>
      <c r="Y16" s="401"/>
      <c r="Z16" s="401"/>
      <c r="AA16" s="401"/>
      <c r="AB16" s="401"/>
      <c r="AC16" s="401"/>
      <c r="AD16" s="401"/>
      <c r="AE16" s="401"/>
      <c r="AF16" s="401"/>
      <c r="AG16" s="401"/>
      <c r="AH16" s="401"/>
    </row>
    <row r="17" spans="2:34" ht="13.2">
      <c r="B17" s="310" t="s">
        <v>175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401"/>
      <c r="V17" s="401"/>
      <c r="W17" s="401"/>
      <c r="X17" s="401"/>
      <c r="Y17" s="401"/>
      <c r="Z17" s="401"/>
      <c r="AA17" s="401"/>
      <c r="AB17" s="401"/>
      <c r="AC17" s="401"/>
      <c r="AD17" s="401"/>
      <c r="AE17" s="401"/>
      <c r="AF17" s="401"/>
      <c r="AG17" s="401"/>
      <c r="AH17" s="401"/>
    </row>
    <row r="18" spans="2:34" ht="13.2">
      <c r="B18" s="310" t="s">
        <v>363</v>
      </c>
      <c r="C18" s="401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1"/>
      <c r="O18" s="401"/>
      <c r="P18" s="401"/>
      <c r="Q18" s="401"/>
      <c r="R18" s="401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1"/>
      <c r="AD18" s="401"/>
      <c r="AE18" s="401"/>
      <c r="AF18" s="401"/>
      <c r="AG18" s="401"/>
      <c r="AH18" s="401"/>
    </row>
    <row r="19" spans="2:34" ht="13.2">
      <c r="B19" s="311" t="s">
        <v>364</v>
      </c>
      <c r="C19" s="401"/>
      <c r="D19" s="401"/>
      <c r="E19" s="401"/>
      <c r="F19" s="401"/>
      <c r="G19" s="401"/>
      <c r="H19" s="401"/>
      <c r="I19" s="401"/>
      <c r="J19" s="401"/>
      <c r="K19" s="401"/>
      <c r="L19" s="401"/>
      <c r="M19" s="401"/>
      <c r="N19" s="401"/>
      <c r="O19" s="401"/>
      <c r="P19" s="401"/>
      <c r="Q19" s="401"/>
      <c r="R19" s="401"/>
      <c r="S19" s="401"/>
      <c r="T19" s="401"/>
      <c r="U19" s="401"/>
      <c r="V19" s="401"/>
      <c r="W19" s="401"/>
      <c r="X19" s="401"/>
      <c r="Y19" s="401"/>
      <c r="Z19" s="401"/>
      <c r="AA19" s="401"/>
      <c r="AB19" s="401"/>
      <c r="AC19" s="401"/>
      <c r="AD19" s="401"/>
      <c r="AE19" s="401"/>
      <c r="AF19" s="401"/>
      <c r="AG19" s="401"/>
      <c r="AH19" s="401"/>
    </row>
    <row r="20" spans="2:34" ht="13.2">
      <c r="B20" s="311" t="s">
        <v>176</v>
      </c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O20" s="401"/>
      <c r="P20" s="401"/>
      <c r="Q20" s="401"/>
      <c r="R20" s="401"/>
      <c r="S20" s="401"/>
      <c r="T20" s="401"/>
      <c r="U20" s="401"/>
      <c r="V20" s="401"/>
      <c r="W20" s="401"/>
      <c r="X20" s="401"/>
      <c r="Y20" s="401"/>
      <c r="Z20" s="401"/>
      <c r="AA20" s="401"/>
      <c r="AB20" s="401"/>
      <c r="AC20" s="401"/>
      <c r="AD20" s="401"/>
      <c r="AE20" s="401"/>
      <c r="AF20" s="401"/>
      <c r="AG20" s="401"/>
      <c r="AH20" s="401"/>
    </row>
    <row r="21" spans="2:34" ht="13.2">
      <c r="B21" s="311" t="s">
        <v>177</v>
      </c>
      <c r="C21" s="401"/>
      <c r="D21" s="401"/>
      <c r="E21" s="401"/>
      <c r="F21" s="401"/>
      <c r="G21" s="401"/>
      <c r="H21" s="401"/>
      <c r="I21" s="401"/>
      <c r="J21" s="401"/>
      <c r="K21" s="401"/>
      <c r="L21" s="401"/>
      <c r="M21" s="401"/>
      <c r="N21" s="401"/>
      <c r="O21" s="401"/>
      <c r="P21" s="401"/>
      <c r="Q21" s="401"/>
      <c r="R21" s="401"/>
      <c r="S21" s="401"/>
      <c r="T21" s="401"/>
      <c r="U21" s="401"/>
      <c r="V21" s="401"/>
      <c r="W21" s="401"/>
      <c r="X21" s="401"/>
      <c r="Y21" s="401"/>
      <c r="Z21" s="401"/>
      <c r="AA21" s="401"/>
      <c r="AB21" s="401"/>
      <c r="AC21" s="401"/>
      <c r="AD21" s="401"/>
      <c r="AE21" s="401"/>
      <c r="AF21" s="401"/>
      <c r="AG21" s="401"/>
      <c r="AH21" s="401"/>
    </row>
    <row r="22" spans="2:34" ht="13.2">
      <c r="B22" s="408"/>
      <c r="C22" s="401"/>
      <c r="D22" s="401"/>
      <c r="E22" s="401"/>
      <c r="F22" s="401"/>
      <c r="G22" s="401"/>
      <c r="H22" s="401"/>
      <c r="I22" s="401"/>
      <c r="J22" s="401"/>
      <c r="K22" s="401"/>
      <c r="L22" s="401"/>
      <c r="M22" s="401"/>
      <c r="N22" s="401"/>
      <c r="O22" s="401"/>
      <c r="P22" s="401"/>
      <c r="Q22" s="401"/>
      <c r="R22" s="401"/>
      <c r="S22" s="401"/>
      <c r="T22" s="401"/>
      <c r="U22" s="401"/>
      <c r="V22" s="401"/>
      <c r="W22" s="401"/>
      <c r="X22" s="401"/>
      <c r="Y22" s="401"/>
      <c r="Z22" s="401"/>
      <c r="AA22" s="401"/>
      <c r="AB22" s="401"/>
      <c r="AC22" s="401"/>
      <c r="AD22" s="401"/>
      <c r="AE22" s="401"/>
      <c r="AF22" s="401"/>
      <c r="AG22" s="401"/>
      <c r="AH22" s="401"/>
    </row>
    <row r="23" spans="2:34" ht="17.399999999999999">
      <c r="B23" s="439" t="s">
        <v>192</v>
      </c>
      <c r="C23" s="440"/>
      <c r="D23" s="440"/>
      <c r="E23" s="440"/>
      <c r="F23" s="440"/>
      <c r="G23" s="440"/>
      <c r="H23" s="440"/>
      <c r="I23" s="440"/>
      <c r="J23" s="440"/>
      <c r="K23" s="440"/>
      <c r="L23" s="440"/>
      <c r="M23" s="440"/>
      <c r="N23" s="440"/>
      <c r="O23" s="440"/>
      <c r="P23" s="440"/>
      <c r="Q23" s="440"/>
      <c r="R23" s="440"/>
      <c r="S23" s="440"/>
      <c r="T23" s="440"/>
      <c r="U23" s="440"/>
      <c r="V23" s="440"/>
      <c r="W23" s="440"/>
      <c r="X23" s="440"/>
      <c r="Y23" s="440"/>
      <c r="Z23" s="440"/>
      <c r="AA23" s="440"/>
      <c r="AB23" s="440"/>
      <c r="AC23" s="440"/>
      <c r="AD23" s="440"/>
      <c r="AE23" s="440"/>
      <c r="AF23" s="440"/>
      <c r="AG23" s="440"/>
    </row>
    <row r="24" spans="2:34" ht="12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34" ht="13.2">
      <c r="B25" s="405" t="s">
        <v>37</v>
      </c>
      <c r="C25" s="408"/>
      <c r="D25" s="408"/>
      <c r="E25" s="408"/>
      <c r="F25" s="408"/>
      <c r="G25" s="408"/>
      <c r="H25" s="408"/>
      <c r="I25" s="408"/>
      <c r="J25" s="408"/>
      <c r="K25" s="408"/>
      <c r="L25" s="408"/>
      <c r="M25" s="408"/>
    </row>
    <row r="26" spans="2:34" ht="12">
      <c r="C26" s="441"/>
      <c r="D26" s="441"/>
      <c r="E26" s="441"/>
      <c r="F26" s="441"/>
      <c r="G26" s="441"/>
      <c r="H26" s="441"/>
      <c r="I26" s="441"/>
      <c r="J26" s="441"/>
      <c r="K26" s="441"/>
      <c r="L26" s="441"/>
      <c r="M26" s="441"/>
      <c r="N26" s="441"/>
    </row>
    <row r="27" spans="2:34">
      <c r="C27" s="409" t="s">
        <v>193</v>
      </c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</row>
    <row r="28" spans="2:34">
      <c r="C28" s="425"/>
      <c r="D28" s="426"/>
      <c r="E28" s="426"/>
      <c r="F28" s="426"/>
      <c r="G28" s="426"/>
      <c r="H28" s="426"/>
      <c r="I28" s="427"/>
      <c r="J28" s="425" t="s">
        <v>7</v>
      </c>
      <c r="K28" s="426"/>
      <c r="L28" s="426"/>
      <c r="M28" s="426"/>
      <c r="N28" s="426"/>
      <c r="O28" s="426"/>
      <c r="P28" s="427"/>
      <c r="Q28" s="428" t="s">
        <v>8</v>
      </c>
      <c r="R28" s="429"/>
      <c r="S28" s="429"/>
      <c r="T28" s="430"/>
    </row>
    <row r="29" spans="2:34" ht="13.2">
      <c r="B29" s="313" t="s">
        <v>194</v>
      </c>
      <c r="C29" s="317">
        <v>1</v>
      </c>
      <c r="D29" s="410">
        <v>15</v>
      </c>
      <c r="E29" s="411" t="s">
        <v>30</v>
      </c>
      <c r="F29" s="431">
        <v>15</v>
      </c>
      <c r="G29" s="431"/>
      <c r="H29" s="431"/>
      <c r="I29" s="432"/>
      <c r="J29" s="314"/>
      <c r="K29" s="315"/>
      <c r="L29" s="315"/>
      <c r="M29" s="315"/>
      <c r="N29" s="315"/>
      <c r="O29" s="315"/>
      <c r="P29" s="316"/>
      <c r="Q29" s="436" t="s">
        <v>30</v>
      </c>
      <c r="R29" s="437"/>
      <c r="S29" s="437"/>
      <c r="T29" s="438"/>
    </row>
    <row r="30" spans="2:34">
      <c r="C30" s="424"/>
      <c r="D30" s="424"/>
      <c r="E30" s="424"/>
      <c r="F30" s="424"/>
      <c r="G30" s="424"/>
      <c r="H30" s="424"/>
      <c r="I30" s="424"/>
      <c r="J30" s="424"/>
      <c r="K30" s="424"/>
      <c r="L30" s="424"/>
      <c r="M30" s="424"/>
      <c r="N30" s="424"/>
    </row>
    <row r="31" spans="2:34">
      <c r="C31" s="305" t="s">
        <v>31</v>
      </c>
      <c r="D31" s="404"/>
      <c r="E31" s="404"/>
      <c r="F31" s="404"/>
      <c r="G31" s="404"/>
      <c r="H31" s="404"/>
      <c r="I31" s="404"/>
      <c r="J31" s="404"/>
      <c r="K31" s="404"/>
      <c r="L31" s="404"/>
      <c r="M31" s="404"/>
      <c r="N31" s="404"/>
    </row>
    <row r="32" spans="2:34">
      <c r="C32" s="425"/>
      <c r="D32" s="426"/>
      <c r="E32" s="426"/>
      <c r="F32" s="426"/>
      <c r="G32" s="426"/>
      <c r="H32" s="426"/>
      <c r="I32" s="427"/>
      <c r="J32" s="425" t="s">
        <v>7</v>
      </c>
      <c r="K32" s="426"/>
      <c r="L32" s="426"/>
      <c r="M32" s="426"/>
      <c r="N32" s="426"/>
      <c r="O32" s="426"/>
      <c r="P32" s="427"/>
      <c r="Q32" s="428" t="s">
        <v>8</v>
      </c>
      <c r="R32" s="429"/>
      <c r="S32" s="429"/>
      <c r="T32" s="430"/>
    </row>
    <row r="33" spans="2:33" ht="13.2">
      <c r="B33" s="313" t="s">
        <v>194</v>
      </c>
      <c r="C33" s="317">
        <v>1</v>
      </c>
      <c r="D33" s="410">
        <v>15</v>
      </c>
      <c r="E33" s="411" t="s">
        <v>30</v>
      </c>
      <c r="F33" s="431">
        <v>15</v>
      </c>
      <c r="G33" s="431"/>
      <c r="H33" s="431"/>
      <c r="I33" s="432"/>
      <c r="J33" s="433" t="s">
        <v>32</v>
      </c>
      <c r="K33" s="434"/>
      <c r="L33" s="434"/>
      <c r="M33" s="434"/>
      <c r="N33" s="434"/>
      <c r="O33" s="434"/>
      <c r="P33" s="435"/>
      <c r="Q33" s="436">
        <v>35593</v>
      </c>
      <c r="R33" s="437"/>
      <c r="S33" s="437"/>
      <c r="T33" s="438"/>
    </row>
    <row r="34" spans="2:33" ht="13.2">
      <c r="C34" s="412"/>
      <c r="D34" s="413"/>
      <c r="E34" s="414"/>
      <c r="F34" s="414"/>
      <c r="G34" s="414"/>
      <c r="H34" s="414"/>
      <c r="I34" s="414"/>
      <c r="J34" s="415"/>
      <c r="K34" s="404"/>
      <c r="L34" s="404"/>
      <c r="M34" s="404"/>
      <c r="N34" s="404"/>
    </row>
    <row r="35" spans="2:33" ht="12.75" customHeight="1">
      <c r="B35" s="416" t="s">
        <v>195</v>
      </c>
      <c r="C35" s="416"/>
      <c r="D35" s="416"/>
      <c r="E35" s="416"/>
      <c r="F35" s="416"/>
      <c r="G35" s="416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  <c r="T35" s="416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</row>
    <row r="36" spans="2:33" ht="13.2">
      <c r="C36" s="412"/>
      <c r="D36" s="413"/>
      <c r="E36" s="414"/>
      <c r="F36" s="414"/>
      <c r="G36" s="414"/>
      <c r="H36" s="414"/>
      <c r="I36" s="414"/>
      <c r="J36" s="415"/>
      <c r="K36" s="404"/>
      <c r="L36" s="404"/>
      <c r="M36" s="404"/>
      <c r="N36" s="404"/>
    </row>
    <row r="37" spans="2:33" ht="12.75" customHeight="1">
      <c r="B37" s="318" t="s">
        <v>230</v>
      </c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</row>
    <row r="38" spans="2:33">
      <c r="B38" s="319" t="s">
        <v>196</v>
      </c>
    </row>
    <row r="39" spans="2:33">
      <c r="B39" s="319"/>
    </row>
    <row r="40" spans="2:33">
      <c r="B40" s="424"/>
      <c r="C40" s="424"/>
      <c r="D40" s="424"/>
      <c r="E40" s="424"/>
      <c r="F40" s="424"/>
      <c r="G40" s="424"/>
      <c r="H40" s="424"/>
      <c r="I40" s="424"/>
      <c r="J40" s="424"/>
      <c r="K40" s="424"/>
      <c r="L40" s="424"/>
      <c r="M40" s="424"/>
      <c r="N40" s="424"/>
      <c r="O40" s="424"/>
      <c r="P40" s="424"/>
      <c r="Q40" s="424"/>
      <c r="R40" s="424"/>
      <c r="S40" s="424"/>
      <c r="T40" s="424"/>
      <c r="U40" s="424"/>
      <c r="V40" s="424"/>
      <c r="W40" s="424"/>
      <c r="X40" s="424"/>
      <c r="Y40" s="424"/>
      <c r="Z40" s="424"/>
      <c r="AA40" s="424"/>
      <c r="AB40" s="424"/>
      <c r="AC40" s="424"/>
      <c r="AD40" s="424"/>
      <c r="AE40" s="424"/>
      <c r="AF40" s="424"/>
      <c r="AG40" s="424"/>
    </row>
    <row r="41" spans="2:33" ht="13.2">
      <c r="B41" s="401" t="s">
        <v>197</v>
      </c>
      <c r="C41" s="401"/>
      <c r="D41" s="401"/>
      <c r="E41" s="401"/>
      <c r="F41" s="401"/>
      <c r="G41" s="401"/>
      <c r="H41" s="401"/>
      <c r="I41" s="401"/>
      <c r="J41" s="401"/>
      <c r="K41" s="401"/>
      <c r="L41" s="401"/>
      <c r="M41" s="401"/>
      <c r="N41" s="401"/>
      <c r="O41" s="401"/>
      <c r="P41" s="401"/>
      <c r="Q41" s="401"/>
      <c r="R41" s="401"/>
      <c r="S41" s="401"/>
      <c r="T41" s="401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01"/>
      <c r="AG41" s="401"/>
    </row>
    <row r="42" spans="2:33" ht="13.8">
      <c r="B42" s="401" t="s">
        <v>198</v>
      </c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320"/>
      <c r="R42" s="320"/>
      <c r="S42" s="320"/>
      <c r="T42" s="320"/>
      <c r="U42" s="320"/>
      <c r="V42" s="320"/>
      <c r="W42" s="320"/>
      <c r="X42" s="320"/>
      <c r="Y42" s="320"/>
      <c r="Z42" s="320"/>
      <c r="AA42" s="320"/>
      <c r="AB42" s="320"/>
      <c r="AC42" s="320"/>
      <c r="AD42" s="320"/>
      <c r="AE42" s="320"/>
      <c r="AF42" s="320"/>
      <c r="AG42" s="320"/>
    </row>
    <row r="43" spans="2:33" ht="12">
      <c r="B43" s="312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</row>
    <row r="44" spans="2:33" ht="13.2">
      <c r="B44" s="321" t="s">
        <v>199</v>
      </c>
      <c r="C44" s="322"/>
      <c r="D44" s="322"/>
      <c r="E44" s="322"/>
      <c r="F44" s="322"/>
      <c r="G44" s="322"/>
      <c r="H44" s="322"/>
      <c r="I44" s="322"/>
      <c r="J44" s="404"/>
      <c r="K44" s="404"/>
      <c r="L44" s="404"/>
      <c r="M44" s="404"/>
      <c r="N44" s="404"/>
      <c r="O44" s="404"/>
      <c r="P44" s="404"/>
      <c r="Q44" s="404"/>
      <c r="R44" s="404"/>
      <c r="S44" s="404"/>
      <c r="T44" s="404"/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</row>
    <row r="45" spans="2:33" ht="13.2">
      <c r="B45" s="323" t="s">
        <v>200</v>
      </c>
      <c r="C45" s="322"/>
      <c r="D45" s="322"/>
      <c r="E45" s="322"/>
      <c r="F45" s="322"/>
      <c r="G45" s="322"/>
      <c r="H45" s="322"/>
      <c r="I45" s="322"/>
      <c r="J45" s="312"/>
      <c r="K45" s="312"/>
      <c r="L45" s="312"/>
      <c r="M45" s="312"/>
      <c r="N45" s="312"/>
      <c r="O45" s="312"/>
      <c r="P45" s="312"/>
      <c r="Q45" s="312"/>
      <c r="R45" s="312"/>
      <c r="S45" s="312"/>
      <c r="T45" s="312"/>
      <c r="U45" s="312"/>
      <c r="V45" s="312"/>
      <c r="W45" s="312"/>
      <c r="X45" s="312"/>
      <c r="Y45" s="312"/>
      <c r="Z45" s="312"/>
      <c r="AA45" s="312"/>
      <c r="AB45" s="312"/>
      <c r="AC45" s="312"/>
      <c r="AD45" s="312"/>
      <c r="AE45" s="312"/>
      <c r="AF45" s="312"/>
    </row>
    <row r="46" spans="2:33" ht="13.2">
      <c r="B46" s="323"/>
      <c r="C46" s="322"/>
      <c r="D46" s="322"/>
      <c r="E46" s="322"/>
      <c r="F46" s="322"/>
      <c r="G46" s="322"/>
      <c r="H46" s="322"/>
      <c r="I46" s="322"/>
      <c r="J46" s="312"/>
      <c r="K46" s="312"/>
      <c r="L46" s="312"/>
      <c r="M46" s="312"/>
      <c r="N46" s="312"/>
      <c r="O46" s="312"/>
      <c r="P46" s="312"/>
      <c r="Q46" s="312"/>
      <c r="R46" s="312"/>
      <c r="S46" s="312"/>
      <c r="T46" s="312"/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</row>
    <row r="47" spans="2:33" ht="13.2">
      <c r="B47" s="324" t="s">
        <v>178</v>
      </c>
      <c r="C47" s="322"/>
      <c r="D47" s="322"/>
      <c r="E47" s="322"/>
      <c r="F47" s="322"/>
      <c r="G47" s="322"/>
      <c r="H47" s="322"/>
      <c r="I47" s="322"/>
      <c r="J47" s="312"/>
      <c r="K47" s="312"/>
      <c r="L47" s="312"/>
      <c r="M47" s="312"/>
      <c r="N47" s="312"/>
      <c r="O47" s="312"/>
      <c r="P47" s="312"/>
      <c r="Q47" s="312"/>
      <c r="R47" s="312"/>
      <c r="S47" s="312"/>
      <c r="T47" s="312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</row>
    <row r="48" spans="2:33" ht="13.2">
      <c r="B48" s="324"/>
      <c r="C48" s="322"/>
      <c r="D48" s="322"/>
      <c r="E48" s="322"/>
      <c r="F48" s="322"/>
      <c r="G48" s="322"/>
      <c r="H48" s="322"/>
      <c r="I48" s="322"/>
      <c r="J48" s="312"/>
      <c r="K48" s="312"/>
      <c r="L48" s="312"/>
      <c r="M48" s="312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</row>
    <row r="49" spans="2:32" ht="13.2">
      <c r="B49" s="418" t="s">
        <v>179</v>
      </c>
      <c r="C49" s="322"/>
      <c r="D49" s="322"/>
      <c r="E49" s="322"/>
      <c r="F49" s="322"/>
      <c r="G49" s="322"/>
      <c r="H49" s="322"/>
      <c r="I49" s="32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</row>
    <row r="50" spans="2:32" ht="13.2">
      <c r="B50" s="324"/>
      <c r="C50" s="322"/>
      <c r="D50" s="322"/>
      <c r="E50" s="322"/>
      <c r="F50" s="322"/>
      <c r="G50" s="322"/>
      <c r="H50" s="322"/>
      <c r="I50" s="322"/>
      <c r="J50" s="312"/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</row>
    <row r="51" spans="2:32" ht="13.2">
      <c r="B51" s="419" t="s">
        <v>180</v>
      </c>
      <c r="C51" s="322"/>
      <c r="D51" s="322"/>
      <c r="E51" s="322"/>
      <c r="F51" s="322"/>
      <c r="G51" s="322"/>
      <c r="H51" s="322"/>
      <c r="I51" s="32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</row>
    <row r="52" spans="2:32" ht="13.2">
      <c r="B52" s="323" t="s">
        <v>201</v>
      </c>
      <c r="C52" s="322"/>
      <c r="D52" s="322"/>
      <c r="E52" s="322"/>
      <c r="F52" s="322"/>
      <c r="G52" s="322"/>
      <c r="H52" s="322"/>
      <c r="I52" s="322"/>
      <c r="J52" s="312"/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</row>
    <row r="53" spans="2:32" ht="13.2">
      <c r="B53" s="325"/>
      <c r="C53" s="322"/>
      <c r="D53" s="322"/>
      <c r="E53" s="322"/>
      <c r="F53" s="322"/>
      <c r="G53" s="322"/>
      <c r="H53" s="322"/>
      <c r="I53" s="322"/>
      <c r="J53" s="312"/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</row>
    <row r="54" spans="2:32" ht="12">
      <c r="B54" s="326" t="s">
        <v>231</v>
      </c>
      <c r="C54" s="322"/>
      <c r="D54" s="322"/>
      <c r="E54" s="322"/>
      <c r="F54" s="322"/>
      <c r="G54" s="322"/>
      <c r="H54" s="322"/>
      <c r="I54" s="322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26" t="s">
        <v>354</v>
      </c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</row>
    <row r="55" spans="2:32" ht="12">
      <c r="B55" s="327" t="s">
        <v>202</v>
      </c>
      <c r="C55" s="322"/>
      <c r="D55" s="322"/>
      <c r="E55" s="322"/>
      <c r="F55" s="322"/>
      <c r="G55" s="322"/>
      <c r="H55" s="326"/>
      <c r="I55" s="322"/>
      <c r="J55" s="322"/>
      <c r="K55" s="322"/>
      <c r="L55" s="312"/>
      <c r="M55" s="312"/>
      <c r="N55" s="312"/>
      <c r="O55" s="312"/>
      <c r="P55" s="312"/>
      <c r="Q55" s="312"/>
      <c r="R55" s="312"/>
      <c r="S55" s="312"/>
      <c r="T55" s="326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</row>
    <row r="56" spans="2:32" ht="12">
      <c r="B56" s="319" t="s">
        <v>232</v>
      </c>
      <c r="C56" s="322"/>
      <c r="D56" s="322"/>
      <c r="E56" s="322"/>
      <c r="F56" s="322"/>
      <c r="G56" s="322"/>
      <c r="H56" s="319"/>
      <c r="I56" s="322"/>
      <c r="J56" s="322"/>
      <c r="K56" s="322"/>
      <c r="L56" s="312"/>
      <c r="M56" s="312"/>
      <c r="N56" s="312"/>
      <c r="O56" s="312"/>
      <c r="P56" s="312"/>
      <c r="Q56" s="312"/>
      <c r="R56" s="312"/>
      <c r="S56" s="312"/>
      <c r="T56" s="319" t="s">
        <v>218</v>
      </c>
      <c r="U56" s="312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</row>
    <row r="57" spans="2:32" ht="12">
      <c r="B57" s="319" t="s">
        <v>219</v>
      </c>
      <c r="C57" s="322"/>
      <c r="D57" s="322"/>
      <c r="E57" s="322"/>
      <c r="F57" s="322"/>
      <c r="G57" s="322"/>
      <c r="H57" s="319"/>
      <c r="I57" s="322"/>
      <c r="J57" s="322"/>
      <c r="K57" s="322"/>
      <c r="L57" s="312"/>
      <c r="M57" s="312"/>
      <c r="N57" s="312"/>
      <c r="O57" s="312"/>
      <c r="P57" s="312"/>
      <c r="Q57" s="312"/>
      <c r="R57" s="312"/>
      <c r="S57" s="312"/>
      <c r="T57" s="319" t="s">
        <v>203</v>
      </c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</row>
    <row r="58" spans="2:32" ht="12">
      <c r="B58" s="319" t="s">
        <v>220</v>
      </c>
      <c r="C58" s="322"/>
      <c r="D58" s="322"/>
      <c r="E58" s="322"/>
      <c r="F58" s="322"/>
      <c r="G58" s="322"/>
      <c r="H58" s="319"/>
      <c r="I58" s="322"/>
      <c r="J58" s="322"/>
      <c r="K58" s="322"/>
      <c r="L58" s="312"/>
      <c r="M58" s="312"/>
      <c r="N58" s="312"/>
      <c r="O58" s="312"/>
      <c r="P58" s="312"/>
      <c r="Q58" s="312"/>
      <c r="R58" s="312"/>
      <c r="S58" s="312"/>
      <c r="T58" s="319" t="s">
        <v>221</v>
      </c>
      <c r="U58" s="312"/>
      <c r="V58" s="312"/>
      <c r="W58" s="312"/>
      <c r="X58" s="312"/>
      <c r="Y58" s="312"/>
      <c r="Z58" s="312"/>
      <c r="AA58" s="312"/>
      <c r="AB58" s="312"/>
      <c r="AC58" s="312"/>
      <c r="AD58" s="312"/>
      <c r="AE58" s="312"/>
      <c r="AF58" s="312"/>
    </row>
    <row r="59" spans="2:32" ht="12">
      <c r="B59" s="319" t="s">
        <v>222</v>
      </c>
      <c r="C59" s="322"/>
      <c r="D59" s="322"/>
      <c r="E59" s="322"/>
      <c r="F59" s="322"/>
      <c r="G59" s="322"/>
      <c r="H59" s="319"/>
      <c r="I59" s="322"/>
      <c r="J59" s="322"/>
      <c r="K59" s="322"/>
      <c r="L59" s="312"/>
      <c r="M59" s="312"/>
      <c r="N59" s="312"/>
      <c r="O59" s="312"/>
      <c r="P59" s="312"/>
      <c r="Q59" s="312"/>
      <c r="R59" s="312"/>
      <c r="S59" s="312"/>
      <c r="T59" s="319" t="s">
        <v>222</v>
      </c>
      <c r="U59" s="312"/>
      <c r="V59" s="312"/>
      <c r="W59" s="312"/>
      <c r="X59" s="312"/>
      <c r="Y59" s="312"/>
      <c r="Z59" s="312"/>
      <c r="AA59" s="312"/>
      <c r="AB59" s="312"/>
      <c r="AC59" s="312"/>
      <c r="AD59" s="312"/>
      <c r="AE59" s="312"/>
      <c r="AF59" s="312"/>
    </row>
    <row r="60" spans="2:32" ht="12">
      <c r="B60" s="319" t="s">
        <v>223</v>
      </c>
      <c r="C60" s="322"/>
      <c r="D60" s="322"/>
      <c r="E60" s="322"/>
      <c r="F60" s="322"/>
      <c r="G60" s="322"/>
      <c r="H60" s="319"/>
      <c r="I60" s="322"/>
      <c r="J60" s="322"/>
      <c r="K60" s="322"/>
      <c r="L60" s="312"/>
      <c r="M60" s="312"/>
      <c r="N60" s="312"/>
      <c r="O60" s="312"/>
      <c r="P60" s="312"/>
      <c r="Q60" s="312"/>
      <c r="R60" s="312"/>
      <c r="S60" s="312"/>
      <c r="T60" s="319" t="s">
        <v>223</v>
      </c>
      <c r="U60" s="312"/>
      <c r="V60" s="312"/>
      <c r="W60" s="312"/>
      <c r="X60" s="312"/>
      <c r="Y60" s="312"/>
      <c r="Z60" s="312"/>
      <c r="AA60" s="312"/>
      <c r="AB60" s="312"/>
      <c r="AC60" s="312"/>
      <c r="AD60" s="312"/>
      <c r="AE60" s="312"/>
      <c r="AF60" s="312"/>
    </row>
    <row r="61" spans="2:32" ht="12">
      <c r="B61" s="319" t="s">
        <v>204</v>
      </c>
      <c r="C61" s="319"/>
      <c r="D61" s="319"/>
      <c r="E61" s="319"/>
      <c r="F61" s="319"/>
      <c r="G61" s="319"/>
      <c r="H61" s="319"/>
      <c r="I61" s="319"/>
      <c r="J61" s="319"/>
      <c r="K61" s="319"/>
      <c r="L61" s="312"/>
      <c r="M61" s="312"/>
      <c r="N61" s="312"/>
      <c r="O61" s="312"/>
      <c r="P61" s="312"/>
      <c r="Q61" s="312"/>
      <c r="R61" s="312"/>
      <c r="S61" s="312"/>
      <c r="T61" s="319" t="s">
        <v>204</v>
      </c>
      <c r="U61" s="312"/>
      <c r="V61" s="312"/>
      <c r="W61" s="312"/>
      <c r="X61" s="312"/>
      <c r="Y61" s="312"/>
      <c r="Z61" s="312"/>
      <c r="AA61" s="312"/>
      <c r="AB61" s="312"/>
      <c r="AC61" s="312"/>
      <c r="AD61" s="312"/>
      <c r="AE61" s="312"/>
      <c r="AF61" s="312"/>
    </row>
    <row r="62" spans="2:32" ht="12">
      <c r="B62" s="319" t="s">
        <v>224</v>
      </c>
      <c r="C62" s="319"/>
      <c r="D62" s="319"/>
      <c r="E62" s="319"/>
      <c r="F62" s="319"/>
      <c r="G62" s="319"/>
      <c r="H62" s="319" t="s">
        <v>224</v>
      </c>
      <c r="I62" s="319"/>
      <c r="J62" s="319"/>
      <c r="K62" s="319"/>
      <c r="L62" s="312"/>
      <c r="M62" s="312"/>
      <c r="N62" s="312"/>
      <c r="O62" s="312"/>
      <c r="P62" s="312"/>
      <c r="Q62" s="312"/>
      <c r="R62" s="312"/>
      <c r="S62" s="312"/>
      <c r="T62" s="319" t="s">
        <v>224</v>
      </c>
      <c r="U62" s="312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</row>
    <row r="63" spans="2:32" ht="12">
      <c r="B63" s="327" t="s">
        <v>205</v>
      </c>
      <c r="C63" s="322"/>
      <c r="D63" s="322"/>
      <c r="E63" s="322"/>
      <c r="F63" s="322"/>
      <c r="G63" s="322"/>
      <c r="H63" s="322"/>
      <c r="I63" s="322"/>
      <c r="J63" s="322"/>
      <c r="K63" s="32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312"/>
    </row>
    <row r="64" spans="2:32" ht="12">
      <c r="B64" s="327" t="s">
        <v>206</v>
      </c>
      <c r="C64" s="322"/>
      <c r="D64" s="322"/>
      <c r="E64" s="322"/>
      <c r="F64" s="322"/>
      <c r="G64" s="322"/>
      <c r="H64" s="322"/>
      <c r="I64" s="322"/>
      <c r="J64" s="322"/>
      <c r="K64" s="32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312"/>
      <c r="X64" s="312"/>
      <c r="Y64" s="312"/>
      <c r="Z64" s="312"/>
      <c r="AA64" s="312"/>
      <c r="AB64" s="312"/>
      <c r="AC64" s="312"/>
      <c r="AD64" s="312"/>
      <c r="AE64" s="312"/>
      <c r="AF64" s="312"/>
    </row>
    <row r="65" spans="2:34" ht="12">
      <c r="B65" s="327"/>
      <c r="C65" s="322"/>
      <c r="D65" s="322"/>
      <c r="E65" s="322"/>
      <c r="F65" s="322"/>
      <c r="G65" s="322"/>
      <c r="H65" s="322"/>
      <c r="I65" s="322"/>
      <c r="J65" s="322"/>
      <c r="K65" s="322"/>
      <c r="L65" s="312"/>
      <c r="M65" s="312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2"/>
      <c r="Z65" s="312"/>
      <c r="AA65" s="312"/>
      <c r="AB65" s="312"/>
      <c r="AC65" s="312"/>
      <c r="AD65" s="312"/>
      <c r="AE65" s="312"/>
      <c r="AF65" s="312"/>
    </row>
    <row r="66" spans="2:34" ht="15.6">
      <c r="B66" s="394" t="s">
        <v>233</v>
      </c>
      <c r="C66" s="394" t="s">
        <v>234</v>
      </c>
      <c r="D66" s="328"/>
      <c r="E66" s="328"/>
      <c r="F66" s="328"/>
      <c r="G66" s="328"/>
      <c r="H66" s="328"/>
      <c r="I66" s="328"/>
      <c r="J66" s="328"/>
      <c r="K66" s="328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12"/>
      <c r="AD66" s="312"/>
      <c r="AE66" s="312"/>
      <c r="AF66" s="312"/>
    </row>
    <row r="67" spans="2:34" ht="15.6">
      <c r="B67" s="330"/>
      <c r="C67" s="394" t="s">
        <v>235</v>
      </c>
      <c r="D67" s="328"/>
      <c r="E67" s="328"/>
      <c r="F67" s="328"/>
      <c r="G67" s="328"/>
      <c r="H67" s="328"/>
      <c r="I67" s="328"/>
      <c r="J67" s="328"/>
      <c r="K67" s="328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  <c r="AA67" s="329"/>
      <c r="AB67" s="329"/>
      <c r="AC67" s="312"/>
      <c r="AD67" s="312"/>
      <c r="AE67" s="312"/>
      <c r="AF67" s="312"/>
    </row>
    <row r="68" spans="2:34" ht="12">
      <c r="B68" s="330"/>
      <c r="C68" s="322"/>
      <c r="D68" s="322"/>
      <c r="E68" s="322"/>
      <c r="F68" s="322"/>
      <c r="G68" s="322"/>
      <c r="H68" s="322"/>
      <c r="I68" s="322"/>
      <c r="J68" s="322"/>
      <c r="K68" s="32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  <c r="AD68" s="312"/>
      <c r="AE68" s="312"/>
      <c r="AF68" s="312"/>
    </row>
    <row r="69" spans="2:34" ht="13.2">
      <c r="B69" s="321" t="s">
        <v>207</v>
      </c>
      <c r="C69" s="322"/>
      <c r="D69" s="322"/>
      <c r="E69" s="322"/>
      <c r="F69" s="322"/>
      <c r="G69" s="322"/>
      <c r="H69" s="408"/>
      <c r="I69" s="408"/>
      <c r="J69" s="408"/>
      <c r="K69" s="408"/>
      <c r="L69" s="408"/>
      <c r="M69" s="408"/>
      <c r="N69" s="408"/>
      <c r="O69" s="408"/>
      <c r="P69" s="408"/>
      <c r="Q69" s="408"/>
      <c r="R69" s="408"/>
      <c r="S69" s="408"/>
      <c r="T69" s="408"/>
      <c r="U69" s="408"/>
      <c r="V69" s="408"/>
      <c r="W69" s="408"/>
      <c r="X69" s="408"/>
      <c r="Y69" s="408"/>
      <c r="Z69" s="408"/>
      <c r="AA69" s="408"/>
      <c r="AB69" s="408"/>
      <c r="AC69" s="408"/>
      <c r="AD69" s="408"/>
      <c r="AE69" s="408"/>
      <c r="AF69" s="408"/>
    </row>
    <row r="70" spans="2:34" ht="12" hidden="1" customHeight="1">
      <c r="B70" s="322"/>
      <c r="C70" s="322"/>
      <c r="D70" s="322"/>
      <c r="E70" s="322"/>
      <c r="F70" s="322"/>
      <c r="G70" s="322"/>
      <c r="H70" s="404"/>
      <c r="I70" s="404"/>
      <c r="J70" s="404"/>
      <c r="K70" s="404"/>
      <c r="L70" s="404"/>
      <c r="M70" s="404"/>
      <c r="N70" s="404"/>
      <c r="O70" s="404"/>
      <c r="P70" s="404"/>
      <c r="Q70" s="404"/>
      <c r="R70" s="404"/>
      <c r="S70" s="404"/>
      <c r="T70" s="404"/>
      <c r="U70" s="404"/>
      <c r="V70" s="404"/>
      <c r="W70" s="404"/>
      <c r="X70" s="404"/>
      <c r="Y70" s="404"/>
      <c r="Z70" s="404"/>
      <c r="AA70" s="404"/>
      <c r="AB70" s="404"/>
      <c r="AC70" s="404"/>
      <c r="AD70" s="404"/>
      <c r="AE70" s="404"/>
      <c r="AF70" s="404"/>
    </row>
    <row r="71" spans="2:34">
      <c r="B71" s="331" t="s">
        <v>208</v>
      </c>
      <c r="C71" s="322"/>
      <c r="D71" s="322"/>
      <c r="E71" s="322"/>
      <c r="F71" s="322"/>
      <c r="G71" s="322"/>
      <c r="H71" s="420"/>
      <c r="I71" s="420"/>
      <c r="J71" s="420"/>
      <c r="K71" s="420"/>
      <c r="L71" s="420"/>
      <c r="M71" s="420"/>
      <c r="N71" s="420"/>
      <c r="O71" s="420"/>
      <c r="P71" s="420"/>
      <c r="Q71" s="420"/>
      <c r="R71" s="420"/>
      <c r="S71" s="420"/>
      <c r="T71" s="420"/>
      <c r="U71" s="420"/>
      <c r="V71" s="420"/>
      <c r="W71" s="420"/>
      <c r="X71" s="420"/>
      <c r="Y71" s="420"/>
      <c r="Z71" s="420"/>
      <c r="AA71" s="420"/>
      <c r="AB71" s="420"/>
      <c r="AC71" s="420"/>
      <c r="AD71" s="420"/>
      <c r="AE71" s="420"/>
      <c r="AF71" s="420"/>
      <c r="AG71" s="420"/>
    </row>
    <row r="72" spans="2:34">
      <c r="B72" s="331" t="s">
        <v>209</v>
      </c>
      <c r="C72" s="322"/>
      <c r="D72" s="322"/>
      <c r="E72" s="322"/>
      <c r="F72" s="322"/>
      <c r="G72" s="322"/>
      <c r="H72" s="420"/>
      <c r="I72" s="420"/>
      <c r="J72" s="420"/>
      <c r="K72" s="420"/>
      <c r="L72" s="420"/>
      <c r="M72" s="420"/>
      <c r="N72" s="420"/>
      <c r="O72" s="420"/>
      <c r="P72" s="420"/>
      <c r="Q72" s="420"/>
      <c r="R72" s="420"/>
      <c r="S72" s="420"/>
      <c r="T72" s="420"/>
      <c r="U72" s="420"/>
      <c r="V72" s="420"/>
      <c r="W72" s="420"/>
      <c r="X72" s="420"/>
      <c r="Y72" s="420"/>
      <c r="Z72" s="420"/>
      <c r="AA72" s="420"/>
      <c r="AB72" s="420"/>
      <c r="AC72" s="420"/>
      <c r="AD72" s="420"/>
      <c r="AE72" s="420"/>
      <c r="AF72" s="420"/>
      <c r="AG72" s="420"/>
      <c r="AH72" s="420"/>
    </row>
    <row r="73" spans="2:34">
      <c r="B73" s="331" t="s">
        <v>210</v>
      </c>
      <c r="C73" s="322"/>
      <c r="D73" s="322"/>
      <c r="E73" s="322"/>
      <c r="F73" s="322"/>
      <c r="G73" s="322"/>
      <c r="H73" s="404"/>
      <c r="I73" s="404"/>
      <c r="J73" s="404"/>
      <c r="K73" s="404"/>
      <c r="L73" s="404"/>
      <c r="M73" s="404"/>
      <c r="N73" s="404"/>
      <c r="O73" s="404"/>
      <c r="P73" s="404"/>
      <c r="Q73" s="404"/>
      <c r="R73" s="404"/>
      <c r="S73" s="404"/>
      <c r="T73" s="404"/>
      <c r="U73" s="404"/>
      <c r="V73" s="404"/>
      <c r="W73" s="404"/>
      <c r="X73" s="404"/>
      <c r="Y73" s="404"/>
      <c r="Z73" s="404"/>
      <c r="AA73" s="404"/>
      <c r="AB73" s="404"/>
      <c r="AC73" s="404"/>
      <c r="AD73" s="404"/>
      <c r="AE73" s="404"/>
      <c r="AF73" s="404"/>
    </row>
    <row r="74" spans="2:34">
      <c r="B74" s="331" t="s">
        <v>211</v>
      </c>
      <c r="C74" s="322"/>
      <c r="D74" s="322"/>
      <c r="E74" s="322"/>
      <c r="F74" s="322"/>
      <c r="G74" s="322"/>
      <c r="H74" s="404"/>
      <c r="I74" s="404"/>
      <c r="J74" s="404"/>
      <c r="K74" s="404"/>
      <c r="L74" s="404"/>
      <c r="M74" s="404"/>
      <c r="N74" s="404"/>
      <c r="O74" s="404"/>
      <c r="P74" s="404"/>
      <c r="Q74" s="404"/>
      <c r="R74" s="404"/>
      <c r="S74" s="404"/>
      <c r="T74" s="404"/>
      <c r="U74" s="404"/>
      <c r="V74" s="404"/>
      <c r="W74" s="404"/>
      <c r="X74" s="404"/>
      <c r="Y74" s="404"/>
      <c r="Z74" s="404"/>
      <c r="AA74" s="404"/>
      <c r="AB74" s="404"/>
      <c r="AC74" s="404"/>
      <c r="AD74" s="404"/>
      <c r="AE74" s="404"/>
      <c r="AF74" s="404"/>
    </row>
    <row r="75" spans="2:34">
      <c r="B75" s="404"/>
      <c r="C75" s="404"/>
      <c r="D75" s="404"/>
      <c r="E75" s="404"/>
      <c r="F75" s="404"/>
      <c r="G75" s="404"/>
      <c r="H75" s="404"/>
      <c r="I75" s="404"/>
      <c r="J75" s="404"/>
      <c r="K75" s="404"/>
      <c r="L75" s="404"/>
      <c r="M75" s="404"/>
      <c r="N75" s="404"/>
      <c r="O75" s="404"/>
      <c r="P75" s="404"/>
      <c r="Q75" s="404"/>
      <c r="R75" s="404"/>
      <c r="S75" s="404"/>
      <c r="T75" s="404"/>
      <c r="U75" s="404"/>
      <c r="V75" s="404"/>
      <c r="W75" s="404"/>
      <c r="X75" s="404"/>
      <c r="Y75" s="404"/>
      <c r="Z75" s="404"/>
      <c r="AA75" s="404"/>
      <c r="AB75" s="404"/>
      <c r="AC75" s="404"/>
      <c r="AD75" s="404"/>
      <c r="AE75" s="404"/>
      <c r="AF75" s="404"/>
      <c r="AG75" s="404"/>
      <c r="AH75" s="404"/>
    </row>
    <row r="76" spans="2:34" ht="13.8">
      <c r="B76" s="332" t="s">
        <v>212</v>
      </c>
      <c r="C76" s="404"/>
      <c r="D76" s="404"/>
      <c r="E76" s="404"/>
      <c r="F76" s="404"/>
      <c r="G76" s="404"/>
      <c r="H76" s="404"/>
      <c r="I76" s="404"/>
      <c r="J76" s="404"/>
      <c r="K76" s="404"/>
      <c r="L76" s="404"/>
      <c r="M76" s="404"/>
      <c r="N76" s="404"/>
      <c r="O76" s="404"/>
      <c r="P76" s="404"/>
      <c r="Q76" s="404"/>
      <c r="R76" s="404"/>
      <c r="S76" s="404"/>
      <c r="T76" s="404"/>
      <c r="U76" s="404"/>
      <c r="V76" s="404"/>
      <c r="W76" s="404"/>
      <c r="X76" s="404"/>
      <c r="Y76" s="404"/>
      <c r="Z76" s="404"/>
      <c r="AA76" s="404"/>
      <c r="AB76" s="404"/>
      <c r="AC76" s="404"/>
      <c r="AD76" s="404"/>
      <c r="AE76" s="404"/>
      <c r="AF76" s="404"/>
      <c r="AG76" s="404"/>
      <c r="AH76" s="404"/>
    </row>
    <row r="77" spans="2:34" ht="13.8">
      <c r="B77" s="332" t="s">
        <v>213</v>
      </c>
      <c r="C77" s="404"/>
      <c r="D77" s="404"/>
      <c r="E77" s="404"/>
      <c r="F77" s="404"/>
      <c r="G77" s="404"/>
      <c r="H77" s="404"/>
      <c r="I77" s="404"/>
      <c r="J77" s="404"/>
      <c r="K77" s="404"/>
      <c r="L77" s="404"/>
      <c r="M77" s="404"/>
      <c r="N77" s="404"/>
      <c r="O77" s="404"/>
      <c r="P77" s="404"/>
      <c r="Q77" s="404"/>
      <c r="R77" s="404"/>
      <c r="S77" s="404"/>
      <c r="T77" s="404"/>
      <c r="U77" s="404"/>
      <c r="V77" s="404"/>
      <c r="W77" s="404"/>
      <c r="X77" s="404"/>
      <c r="Y77" s="404"/>
      <c r="Z77" s="404"/>
      <c r="AA77" s="404"/>
      <c r="AB77" s="404"/>
      <c r="AC77" s="404"/>
      <c r="AD77" s="404"/>
      <c r="AE77" s="404"/>
      <c r="AF77" s="404"/>
      <c r="AG77" s="404"/>
      <c r="AH77" s="404"/>
    </row>
    <row r="78" spans="2:34" ht="14.4">
      <c r="B78" s="333"/>
      <c r="C78" s="404"/>
      <c r="D78" s="404"/>
      <c r="E78" s="404"/>
      <c r="F78" s="404"/>
      <c r="G78" s="404"/>
      <c r="H78" s="404"/>
      <c r="I78" s="404"/>
      <c r="J78" s="404"/>
      <c r="K78" s="404"/>
      <c r="L78" s="404"/>
      <c r="M78" s="404"/>
      <c r="N78" s="404"/>
      <c r="O78" s="404"/>
      <c r="P78" s="404"/>
      <c r="Q78" s="404"/>
      <c r="R78" s="404"/>
      <c r="S78" s="404"/>
      <c r="T78" s="404"/>
      <c r="U78" s="404"/>
      <c r="V78" s="404"/>
      <c r="W78" s="404"/>
      <c r="X78" s="404"/>
      <c r="Y78" s="404"/>
      <c r="Z78" s="404"/>
      <c r="AA78" s="404"/>
      <c r="AB78" s="404"/>
      <c r="AC78" s="404"/>
      <c r="AD78" s="404"/>
      <c r="AE78" s="404"/>
      <c r="AF78" s="404"/>
      <c r="AG78" s="404"/>
      <c r="AH78" s="404"/>
    </row>
    <row r="79" spans="2:34" ht="13.8">
      <c r="B79" s="332" t="s">
        <v>214</v>
      </c>
      <c r="C79" s="420"/>
      <c r="D79" s="420"/>
      <c r="E79" s="420"/>
      <c r="F79" s="420"/>
      <c r="G79" s="420"/>
      <c r="H79" s="420"/>
      <c r="I79" s="420"/>
      <c r="J79" s="420"/>
      <c r="K79" s="420"/>
      <c r="L79" s="420"/>
      <c r="M79" s="420"/>
      <c r="N79" s="420"/>
      <c r="O79" s="420"/>
      <c r="P79" s="420"/>
      <c r="Q79" s="420"/>
      <c r="R79" s="420"/>
      <c r="S79" s="420"/>
      <c r="T79" s="420"/>
      <c r="U79" s="420"/>
      <c r="V79" s="420"/>
      <c r="W79" s="420"/>
      <c r="X79" s="420"/>
      <c r="Y79" s="420"/>
      <c r="Z79" s="420"/>
      <c r="AA79" s="420"/>
      <c r="AB79" s="420"/>
      <c r="AC79" s="420"/>
      <c r="AD79" s="420"/>
      <c r="AE79" s="420"/>
      <c r="AF79" s="420"/>
      <c r="AG79" s="420"/>
    </row>
    <row r="80" spans="2:34">
      <c r="B80" s="404"/>
      <c r="C80" s="404"/>
      <c r="D80" s="404"/>
      <c r="E80" s="404"/>
      <c r="F80" s="404"/>
      <c r="G80" s="404"/>
      <c r="H80" s="404"/>
      <c r="I80" s="404"/>
      <c r="J80" s="404"/>
      <c r="K80" s="404"/>
      <c r="L80" s="404"/>
      <c r="M80" s="404"/>
      <c r="N80" s="404"/>
      <c r="O80" s="404"/>
      <c r="P80" s="404"/>
      <c r="Q80" s="404"/>
      <c r="R80" s="404"/>
      <c r="S80" s="404"/>
      <c r="T80" s="404"/>
      <c r="U80" s="404"/>
      <c r="V80" s="404"/>
      <c r="W80" s="404"/>
      <c r="X80" s="404"/>
      <c r="Y80" s="404"/>
      <c r="Z80" s="404"/>
      <c r="AA80" s="404"/>
      <c r="AB80" s="404"/>
      <c r="AC80" s="404"/>
      <c r="AD80" s="404"/>
      <c r="AE80" s="404"/>
      <c r="AF80" s="404"/>
      <c r="AG80" s="404"/>
    </row>
    <row r="81" spans="2:33">
      <c r="B81" s="404"/>
      <c r="C81" s="404"/>
      <c r="D81" s="404"/>
      <c r="E81" s="404"/>
      <c r="F81" s="404"/>
      <c r="G81" s="404"/>
      <c r="H81" s="404"/>
      <c r="I81" s="404"/>
      <c r="J81" s="404"/>
      <c r="K81" s="404"/>
      <c r="L81" s="404"/>
      <c r="M81" s="404"/>
      <c r="N81" s="404"/>
      <c r="O81" s="404"/>
      <c r="P81" s="404"/>
      <c r="Q81" s="404"/>
      <c r="R81" s="404"/>
      <c r="S81" s="404"/>
      <c r="T81" s="404"/>
      <c r="U81" s="404"/>
      <c r="V81" s="404"/>
      <c r="W81" s="404"/>
      <c r="X81" s="404"/>
      <c r="Y81" s="404"/>
      <c r="Z81" s="404"/>
      <c r="AA81" s="404"/>
      <c r="AB81" s="404"/>
      <c r="AC81" s="404"/>
      <c r="AD81" s="404"/>
      <c r="AE81" s="404"/>
      <c r="AF81" s="404"/>
      <c r="AG81" s="404"/>
    </row>
    <row r="82" spans="2:33" ht="12" hidden="1" customHeight="1">
      <c r="B82" s="404"/>
      <c r="C82" s="404"/>
      <c r="D82" s="404"/>
      <c r="E82" s="404"/>
      <c r="F82" s="404"/>
      <c r="G82" s="404"/>
      <c r="H82" s="404"/>
      <c r="I82" s="404"/>
      <c r="J82" s="404"/>
      <c r="K82" s="404"/>
      <c r="L82" s="404"/>
      <c r="M82" s="404"/>
      <c r="N82" s="404"/>
      <c r="O82" s="404"/>
      <c r="P82" s="404"/>
      <c r="Q82" s="404"/>
      <c r="R82" s="404"/>
      <c r="S82" s="404"/>
      <c r="T82" s="404"/>
      <c r="U82" s="404"/>
      <c r="V82" s="404"/>
      <c r="W82" s="404"/>
      <c r="X82" s="404"/>
      <c r="Y82" s="404"/>
      <c r="Z82" s="404"/>
      <c r="AA82" s="404"/>
      <c r="AB82" s="404"/>
      <c r="AC82" s="404"/>
      <c r="AD82" s="404"/>
      <c r="AE82" s="404"/>
      <c r="AF82" s="404"/>
      <c r="AG82" s="404"/>
    </row>
    <row r="83" spans="2:33" ht="13.2">
      <c r="B83" s="321" t="s">
        <v>368</v>
      </c>
      <c r="C83" s="322"/>
      <c r="D83" s="322"/>
      <c r="E83" s="322"/>
      <c r="F83" s="322"/>
      <c r="G83" s="322"/>
      <c r="H83" s="322"/>
      <c r="I83" s="404"/>
      <c r="J83" s="404"/>
      <c r="K83" s="404"/>
      <c r="L83" s="404"/>
      <c r="M83" s="404"/>
      <c r="N83" s="404"/>
      <c r="O83" s="404"/>
      <c r="P83" s="404"/>
      <c r="Q83" s="404"/>
      <c r="R83" s="404"/>
      <c r="S83" s="404"/>
      <c r="T83" s="404"/>
      <c r="U83" s="404"/>
      <c r="V83" s="404"/>
      <c r="W83" s="404"/>
      <c r="X83" s="404"/>
      <c r="Y83" s="404"/>
      <c r="Z83" s="404"/>
      <c r="AA83" s="404"/>
      <c r="AB83" s="404"/>
      <c r="AC83" s="404"/>
      <c r="AD83" s="404"/>
      <c r="AE83" s="404"/>
      <c r="AF83" s="404"/>
      <c r="AG83" s="404"/>
    </row>
    <row r="84" spans="2:33" ht="12.75" hidden="1" customHeight="1">
      <c r="B84" s="327" t="s">
        <v>215</v>
      </c>
      <c r="C84" s="322"/>
      <c r="D84" s="322"/>
      <c r="E84" s="322"/>
      <c r="F84" s="322"/>
      <c r="G84" s="322"/>
      <c r="H84" s="322"/>
      <c r="I84" s="406"/>
      <c r="J84" s="406"/>
      <c r="K84" s="406"/>
      <c r="L84" s="406"/>
      <c r="M84" s="406"/>
      <c r="N84" s="406"/>
      <c r="O84" s="406"/>
      <c r="P84" s="406"/>
      <c r="Q84" s="406"/>
      <c r="R84" s="406"/>
      <c r="S84" s="406"/>
      <c r="T84" s="406"/>
      <c r="U84" s="406"/>
      <c r="V84" s="406"/>
      <c r="W84" s="406"/>
      <c r="X84" s="406"/>
      <c r="Y84" s="406"/>
      <c r="Z84" s="406"/>
      <c r="AA84" s="406"/>
      <c r="AB84" s="406"/>
      <c r="AC84" s="406"/>
      <c r="AD84" s="406"/>
      <c r="AE84" s="406"/>
      <c r="AF84" s="406"/>
      <c r="AG84" s="406"/>
    </row>
    <row r="85" spans="2:33" ht="12" hidden="1" customHeight="1">
      <c r="B85" s="327"/>
      <c r="C85" s="322"/>
      <c r="D85" s="322"/>
      <c r="E85" s="322"/>
      <c r="F85" s="322"/>
      <c r="G85" s="322"/>
      <c r="H85" s="322"/>
      <c r="I85" s="404"/>
      <c r="J85" s="404"/>
      <c r="K85" s="404"/>
      <c r="L85" s="404"/>
      <c r="M85" s="404"/>
      <c r="N85" s="404"/>
      <c r="O85" s="404"/>
      <c r="P85" s="404"/>
      <c r="Q85" s="404"/>
      <c r="R85" s="404"/>
      <c r="S85" s="404"/>
      <c r="T85" s="404"/>
      <c r="U85" s="404"/>
      <c r="V85" s="404"/>
      <c r="W85" s="404"/>
      <c r="X85" s="404"/>
      <c r="Y85" s="404"/>
      <c r="Z85" s="404"/>
      <c r="AA85" s="404"/>
      <c r="AB85" s="404"/>
      <c r="AC85" s="404"/>
      <c r="AD85" s="404"/>
      <c r="AE85" s="404"/>
      <c r="AF85" s="404"/>
      <c r="AG85" s="404"/>
    </row>
    <row r="86" spans="2:33" ht="13.2">
      <c r="B86" s="321" t="s">
        <v>236</v>
      </c>
      <c r="C86" s="322"/>
      <c r="D86" s="322"/>
      <c r="E86" s="322"/>
      <c r="F86" s="322"/>
      <c r="G86" s="322"/>
      <c r="H86" s="322"/>
      <c r="I86" s="404"/>
      <c r="J86" s="404"/>
      <c r="K86" s="404"/>
      <c r="L86" s="404"/>
      <c r="M86" s="404"/>
      <c r="N86" s="404"/>
      <c r="O86" s="404"/>
      <c r="P86" s="404"/>
      <c r="Q86" s="404"/>
      <c r="R86" s="404"/>
      <c r="S86" s="404"/>
      <c r="T86" s="404"/>
      <c r="U86" s="404"/>
      <c r="V86" s="404"/>
      <c r="W86" s="404"/>
      <c r="X86" s="404"/>
      <c r="Y86" s="404"/>
      <c r="Z86" s="404"/>
      <c r="AA86" s="404"/>
      <c r="AB86" s="404"/>
      <c r="AC86" s="404"/>
      <c r="AD86" s="404"/>
      <c r="AE86" s="404"/>
      <c r="AF86" s="404"/>
      <c r="AG86" s="404"/>
    </row>
    <row r="87" spans="2:33" ht="12">
      <c r="B87" s="322"/>
      <c r="C87" s="322"/>
      <c r="D87" s="322"/>
      <c r="E87" s="322"/>
      <c r="F87" s="322"/>
      <c r="G87" s="322"/>
      <c r="H87" s="322"/>
      <c r="I87" s="408"/>
      <c r="J87" s="408"/>
      <c r="K87" s="408"/>
      <c r="L87" s="408"/>
      <c r="M87" s="408"/>
      <c r="N87" s="408"/>
      <c r="O87" s="408"/>
      <c r="P87" s="408"/>
      <c r="Q87" s="408"/>
      <c r="R87" s="408"/>
      <c r="S87" s="408"/>
      <c r="T87" s="408"/>
      <c r="U87" s="408"/>
      <c r="V87" s="408"/>
      <c r="W87" s="408"/>
      <c r="X87" s="408"/>
      <c r="Y87" s="408"/>
      <c r="Z87" s="408"/>
      <c r="AA87" s="408"/>
      <c r="AB87" s="408"/>
      <c r="AC87" s="408"/>
      <c r="AD87" s="408"/>
      <c r="AE87" s="408"/>
      <c r="AF87" s="408"/>
    </row>
    <row r="88" spans="2:33" ht="17.399999999999999">
      <c r="B88" s="334" t="s">
        <v>216</v>
      </c>
      <c r="C88" s="322"/>
      <c r="D88" s="322"/>
      <c r="E88" s="322"/>
      <c r="F88" s="322"/>
      <c r="G88" s="322"/>
      <c r="H88" s="322"/>
      <c r="I88" s="408"/>
      <c r="J88" s="408"/>
      <c r="K88" s="408"/>
      <c r="L88" s="408"/>
      <c r="M88" s="408"/>
      <c r="N88" s="408"/>
      <c r="O88" s="408"/>
      <c r="P88" s="408"/>
      <c r="Q88" s="408"/>
      <c r="R88" s="408"/>
      <c r="S88" s="408"/>
      <c r="T88" s="408"/>
      <c r="U88" s="408"/>
      <c r="V88" s="408"/>
      <c r="W88" s="408"/>
      <c r="X88" s="408"/>
      <c r="Y88" s="408"/>
      <c r="Z88" s="408"/>
      <c r="AA88" s="408"/>
      <c r="AB88" s="408"/>
      <c r="AC88" s="408"/>
      <c r="AD88" s="408"/>
      <c r="AE88" s="408"/>
      <c r="AF88" s="408"/>
    </row>
    <row r="89" spans="2:33" ht="17.399999999999999">
      <c r="B89" s="334" t="s">
        <v>217</v>
      </c>
      <c r="C89" s="322"/>
      <c r="D89" s="322"/>
      <c r="E89" s="322"/>
      <c r="F89" s="322"/>
      <c r="G89" s="322"/>
      <c r="H89" s="322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8"/>
      <c r="V89" s="408"/>
      <c r="W89" s="408"/>
      <c r="X89" s="408"/>
      <c r="Y89" s="408"/>
      <c r="Z89" s="408"/>
      <c r="AA89" s="408"/>
      <c r="AB89" s="408"/>
      <c r="AC89" s="408"/>
      <c r="AD89" s="408"/>
      <c r="AE89" s="408"/>
      <c r="AF89" s="408"/>
    </row>
    <row r="90" spans="2:33" ht="17.399999999999999">
      <c r="B90" s="335" t="s">
        <v>58</v>
      </c>
      <c r="C90" s="322"/>
      <c r="D90" s="322"/>
      <c r="E90" s="322"/>
      <c r="F90" s="322"/>
      <c r="G90" s="322"/>
      <c r="H90" s="322"/>
      <c r="I90" s="408"/>
      <c r="J90" s="408"/>
      <c r="K90" s="408"/>
      <c r="L90" s="408"/>
      <c r="M90" s="408"/>
      <c r="N90" s="408"/>
      <c r="O90" s="408"/>
      <c r="P90" s="408"/>
      <c r="Q90" s="408"/>
      <c r="R90" s="408"/>
      <c r="S90" s="408"/>
      <c r="T90" s="408"/>
      <c r="U90" s="408"/>
      <c r="V90" s="408"/>
      <c r="W90" s="408"/>
      <c r="X90" s="408"/>
      <c r="Y90" s="408"/>
      <c r="Z90" s="408"/>
      <c r="AA90" s="408"/>
      <c r="AB90" s="408"/>
      <c r="AC90" s="408"/>
      <c r="AD90" s="408"/>
      <c r="AE90" s="408"/>
      <c r="AF90" s="408"/>
    </row>
    <row r="91" spans="2:33" ht="17.399999999999999">
      <c r="B91" s="336" t="s">
        <v>181</v>
      </c>
      <c r="C91" s="322"/>
      <c r="D91" s="322"/>
      <c r="E91" s="322"/>
      <c r="F91" s="322"/>
      <c r="G91" s="322"/>
      <c r="H91" s="322"/>
      <c r="I91" s="408"/>
      <c r="J91" s="408"/>
      <c r="K91" s="408"/>
      <c r="L91" s="408"/>
      <c r="M91" s="408"/>
      <c r="N91" s="408"/>
      <c r="O91" s="408"/>
      <c r="P91" s="408"/>
      <c r="Q91" s="408"/>
      <c r="R91" s="408"/>
      <c r="S91" s="408"/>
      <c r="T91" s="408"/>
      <c r="U91" s="408"/>
      <c r="V91" s="408"/>
      <c r="W91" s="408"/>
      <c r="X91" s="408"/>
      <c r="Y91" s="408"/>
      <c r="Z91" s="408"/>
      <c r="AA91" s="408"/>
      <c r="AB91" s="408"/>
      <c r="AC91" s="408"/>
      <c r="AD91" s="408"/>
      <c r="AE91" s="408"/>
      <c r="AF91" s="408"/>
    </row>
    <row r="92" spans="2:33" ht="17.399999999999999">
      <c r="B92" s="334" t="s">
        <v>23</v>
      </c>
      <c r="C92" s="322"/>
      <c r="D92" s="322"/>
      <c r="E92" s="322"/>
      <c r="F92" s="322"/>
      <c r="G92" s="322"/>
      <c r="H92" s="322"/>
      <c r="I92" s="408"/>
      <c r="J92" s="408"/>
      <c r="K92" s="408"/>
      <c r="L92" s="408"/>
      <c r="M92" s="408"/>
      <c r="N92" s="408"/>
      <c r="O92" s="408"/>
      <c r="P92" s="408"/>
      <c r="Q92" s="408"/>
      <c r="R92" s="408"/>
      <c r="S92" s="408"/>
      <c r="T92" s="408"/>
      <c r="U92" s="408"/>
      <c r="V92" s="408"/>
      <c r="W92" s="408"/>
      <c r="X92" s="408"/>
      <c r="Y92" s="408"/>
      <c r="Z92" s="408"/>
      <c r="AA92" s="408"/>
      <c r="AB92" s="408"/>
      <c r="AC92" s="408"/>
      <c r="AD92" s="408"/>
      <c r="AE92" s="408"/>
      <c r="AF92" s="408"/>
    </row>
    <row r="93" spans="2:33" ht="17.399999999999999">
      <c r="B93" s="334" t="s">
        <v>365</v>
      </c>
      <c r="C93" s="322"/>
      <c r="D93" s="322"/>
      <c r="E93" s="322"/>
      <c r="F93" s="322"/>
      <c r="G93" s="322"/>
      <c r="H93" s="322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8"/>
      <c r="V93" s="408"/>
      <c r="W93" s="408"/>
      <c r="X93" s="408"/>
      <c r="Y93" s="408"/>
      <c r="Z93" s="408"/>
      <c r="AA93" s="408"/>
      <c r="AB93" s="408"/>
      <c r="AC93" s="408"/>
      <c r="AD93" s="408"/>
      <c r="AE93" s="408"/>
      <c r="AF93" s="408"/>
    </row>
    <row r="94" spans="2:33" ht="17.399999999999999">
      <c r="B94" s="334" t="s">
        <v>366</v>
      </c>
      <c r="C94" s="322"/>
      <c r="D94" s="322"/>
      <c r="E94" s="322"/>
      <c r="F94" s="322"/>
      <c r="G94" s="322"/>
      <c r="H94" s="322"/>
    </row>
    <row r="95" spans="2:33" ht="17.399999999999999">
      <c r="B95" s="334" t="s">
        <v>351</v>
      </c>
      <c r="C95" s="322"/>
      <c r="D95" s="322"/>
      <c r="E95" s="322"/>
      <c r="F95" s="322"/>
      <c r="G95" s="322"/>
      <c r="H95" s="322"/>
    </row>
    <row r="112" spans="3:14">
      <c r="C112" s="424"/>
      <c r="D112" s="424"/>
      <c r="E112" s="424"/>
      <c r="F112" s="424"/>
      <c r="G112" s="424"/>
      <c r="H112" s="424"/>
      <c r="I112" s="424"/>
      <c r="J112" s="424"/>
      <c r="K112" s="424"/>
      <c r="L112" s="424"/>
      <c r="M112" s="424"/>
      <c r="N112" s="424"/>
    </row>
  </sheetData>
  <sheetProtection algorithmName="SHA-512" hashValue="FMSDziXgRZThsGnbUWHuwwIgCNZUVC4nwbuuFQFF9dgsdrLXrdf3asR3ZwS2j6TcQgDoT8b5IJj8am4rYacgAA==" saltValue="Yx7OMbeh999FPbnxA3TIkw==" spinCount="100000" sheet="1" objects="1" scenarios="1"/>
  <mergeCells count="22">
    <mergeCell ref="F29:I29"/>
    <mergeCell ref="Q29:T29"/>
    <mergeCell ref="C1:O1"/>
    <mergeCell ref="C2:N2"/>
    <mergeCell ref="B3:AG3"/>
    <mergeCell ref="B11:AH11"/>
    <mergeCell ref="B13:AH13"/>
    <mergeCell ref="B14:AH14"/>
    <mergeCell ref="B23:AG23"/>
    <mergeCell ref="C26:N26"/>
    <mergeCell ref="C28:I28"/>
    <mergeCell ref="J28:P28"/>
    <mergeCell ref="Q28:T28"/>
    <mergeCell ref="B40:AG40"/>
    <mergeCell ref="C112:N112"/>
    <mergeCell ref="C30:N30"/>
    <mergeCell ref="C32:I32"/>
    <mergeCell ref="J32:P32"/>
    <mergeCell ref="Q32:T32"/>
    <mergeCell ref="F33:I33"/>
    <mergeCell ref="J33:P33"/>
    <mergeCell ref="Q33:T33"/>
  </mergeCells>
  <conditionalFormatting sqref="Q29 Q33 J34 J36">
    <cfRule type="expression" dxfId="12" priority="1" stopIfTrue="1">
      <formula>"om($H$16=11)"</formula>
    </cfRule>
  </conditionalFormatting>
  <hyperlinks>
    <hyperlink ref="B90" r:id="rId1" xr:uid="{E481B39D-D973-4FBA-823E-89EAB6C62B23}"/>
  </hyperlinks>
  <pageMargins left="0.98425196850393704" right="0.15748031496062992" top="0.98425196850393704" bottom="0.98425196850393704" header="0.51181102362204722" footer="0.51181102362204722"/>
  <pageSetup paperSize="9" scale="69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B5CC1-A693-4F84-9D9E-2657ECE6E861}">
  <sheetPr codeName="Blad1">
    <pageSetUpPr fitToPage="1"/>
  </sheetPr>
  <dimension ref="A1:GW747"/>
  <sheetViews>
    <sheetView showGridLines="0" showRowColHeaders="0" showZeros="0" tabSelected="1" topLeftCell="A3" zoomScaleNormal="100" workbookViewId="0">
      <selection activeCell="A3" sqref="A3"/>
    </sheetView>
  </sheetViews>
  <sheetFormatPr defaultColWidth="0" defaultRowHeight="13.2" zeroHeight="1"/>
  <cols>
    <col min="1" max="1" width="5.6640625" style="38" customWidth="1"/>
    <col min="2" max="2" width="30.6640625" style="2" customWidth="1"/>
    <col min="3" max="3" width="15.6640625" style="2" customWidth="1"/>
    <col min="4" max="5" width="11" style="2" customWidth="1"/>
    <col min="6" max="8" width="11" style="2" hidden="1" customWidth="1"/>
    <col min="9" max="9" width="25.6640625" style="2" customWidth="1"/>
    <col min="10" max="10" width="11" style="2" customWidth="1"/>
    <col min="11" max="11" width="15.6640625" style="2" customWidth="1"/>
    <col min="12" max="13" width="11" style="2" customWidth="1"/>
    <col min="14" max="14" width="25.6640625" style="2" customWidth="1"/>
    <col min="15" max="16" width="11" style="2" customWidth="1"/>
    <col min="17" max="17" width="11" style="2" hidden="1" customWidth="1"/>
    <col min="18" max="18" width="11.88671875" style="2" hidden="1" customWidth="1"/>
    <col min="19" max="19" width="7" style="2" hidden="1" customWidth="1"/>
    <col min="20" max="20" width="4.5546875" style="2" hidden="1" customWidth="1"/>
    <col min="21" max="23" width="5.44140625" style="2" hidden="1" customWidth="1"/>
    <col min="24" max="101" width="2.6640625" style="2" hidden="1" customWidth="1"/>
    <col min="102" max="112" width="9.109375" style="2" hidden="1" customWidth="1"/>
    <col min="113" max="113" width="10.109375" style="2" hidden="1" customWidth="1"/>
    <col min="114" max="121" width="9.109375" style="2" hidden="1" customWidth="1"/>
    <col min="122" max="205" width="9.109375" style="2" customWidth="1"/>
    <col min="206" max="16384" width="0" style="2" hidden="1"/>
  </cols>
  <sheetData>
    <row r="1" spans="1:205" ht="13.8" hidden="1" thickBot="1">
      <c r="A1" s="38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2">
        <v>18</v>
      </c>
      <c r="S1" s="2">
        <v>19</v>
      </c>
      <c r="T1" s="2">
        <v>20</v>
      </c>
      <c r="U1" s="2">
        <v>21</v>
      </c>
      <c r="V1" s="2">
        <v>22</v>
      </c>
      <c r="W1" s="2">
        <v>23</v>
      </c>
    </row>
    <row r="2" spans="1:205" ht="13.8" hidden="1" thickBot="1">
      <c r="J2" s="1"/>
      <c r="K2" s="1"/>
      <c r="L2" s="1"/>
      <c r="M2" s="1"/>
      <c r="N2" s="1"/>
      <c r="O2" s="1"/>
      <c r="P2" s="1"/>
      <c r="Q2" s="1"/>
    </row>
    <row r="3" spans="1:205" ht="15" customHeight="1">
      <c r="A3" s="29"/>
      <c r="B3" s="458"/>
      <c r="C3" s="459"/>
      <c r="D3" s="282"/>
      <c r="E3" s="282"/>
      <c r="F3" s="282"/>
      <c r="G3" s="282"/>
      <c r="H3" s="283"/>
      <c r="I3" s="303" t="s">
        <v>228</v>
      </c>
      <c r="J3" s="1"/>
      <c r="K3" s="1"/>
      <c r="L3" s="304" t="s">
        <v>81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GS3" s="1"/>
      <c r="GT3" s="1"/>
      <c r="GU3" s="1"/>
      <c r="GV3" s="1"/>
      <c r="GW3" s="1"/>
    </row>
    <row r="4" spans="1:205" ht="13.5" customHeight="1" thickBot="1">
      <c r="A4" s="29"/>
      <c r="B4" s="460"/>
      <c r="C4" s="461"/>
      <c r="D4" s="301" t="s">
        <v>173</v>
      </c>
      <c r="E4" s="284"/>
      <c r="F4" s="284"/>
      <c r="G4" s="284"/>
      <c r="H4" s="285"/>
      <c r="I4" s="303" t="s">
        <v>229</v>
      </c>
      <c r="J4" s="1"/>
      <c r="K4" s="1"/>
      <c r="L4" s="304" t="s">
        <v>82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GS4" s="1"/>
      <c r="GT4" s="1"/>
      <c r="GU4" s="1"/>
      <c r="GV4" s="1"/>
      <c r="GW4" s="1"/>
    </row>
    <row r="5" spans="1:205" ht="13.8" thickBot="1">
      <c r="A5" s="478"/>
      <c r="B5" s="470" t="s">
        <v>62</v>
      </c>
      <c r="C5" s="471"/>
      <c r="D5" s="471"/>
      <c r="E5" s="471"/>
      <c r="F5" s="471"/>
      <c r="G5" s="471"/>
      <c r="H5" s="471"/>
      <c r="I5" s="472" t="s">
        <v>116</v>
      </c>
      <c r="J5" s="473"/>
      <c r="K5" s="473"/>
      <c r="L5" s="473"/>
      <c r="M5" s="473"/>
      <c r="N5" s="473"/>
      <c r="O5" s="473"/>
      <c r="P5" s="473"/>
      <c r="Q5" s="474"/>
      <c r="R5" s="1"/>
      <c r="S5" s="1"/>
      <c r="T5" s="46" t="s">
        <v>64</v>
      </c>
      <c r="U5" s="82" t="s">
        <v>63</v>
      </c>
      <c r="V5" s="76" t="s">
        <v>64</v>
      </c>
      <c r="W5" s="82" t="s">
        <v>63</v>
      </c>
      <c r="X5" s="76">
        <v>1</v>
      </c>
      <c r="Y5" s="76">
        <v>2</v>
      </c>
      <c r="Z5" s="76">
        <v>3</v>
      </c>
      <c r="AA5" s="76">
        <v>4</v>
      </c>
      <c r="AB5" s="76">
        <v>5</v>
      </c>
      <c r="AC5" s="76">
        <v>6</v>
      </c>
      <c r="AD5" s="76">
        <v>7</v>
      </c>
      <c r="AE5" s="76">
        <v>8</v>
      </c>
      <c r="AF5" s="76">
        <v>9</v>
      </c>
      <c r="AG5" s="76">
        <v>10</v>
      </c>
      <c r="AH5" s="76">
        <v>11</v>
      </c>
      <c r="AI5" s="76">
        <v>12</v>
      </c>
      <c r="AJ5" s="76">
        <v>13</v>
      </c>
      <c r="AK5" s="76">
        <v>14</v>
      </c>
      <c r="AL5" s="76">
        <v>15</v>
      </c>
      <c r="AM5" s="76">
        <v>16</v>
      </c>
      <c r="AN5" s="76">
        <v>17</v>
      </c>
      <c r="AO5" s="76">
        <v>18</v>
      </c>
      <c r="AP5" s="76">
        <v>19</v>
      </c>
      <c r="AQ5" s="76">
        <v>20</v>
      </c>
      <c r="AR5" s="76">
        <v>21</v>
      </c>
      <c r="AS5" s="76">
        <v>22</v>
      </c>
      <c r="AT5" s="76">
        <v>23</v>
      </c>
      <c r="AU5" s="76">
        <v>24</v>
      </c>
      <c r="AV5" s="76">
        <v>25</v>
      </c>
      <c r="AW5" s="76">
        <v>26</v>
      </c>
      <c r="AX5" s="76">
        <v>27</v>
      </c>
      <c r="AY5" s="76">
        <v>28</v>
      </c>
      <c r="AZ5" s="76">
        <v>29</v>
      </c>
      <c r="BA5" s="76">
        <v>30</v>
      </c>
      <c r="BB5" s="76">
        <v>31</v>
      </c>
      <c r="BC5" s="76">
        <v>32</v>
      </c>
      <c r="BD5" s="76">
        <v>33</v>
      </c>
      <c r="BE5" s="76">
        <v>34</v>
      </c>
      <c r="BF5" s="342">
        <v>40</v>
      </c>
      <c r="BG5" s="342">
        <v>41</v>
      </c>
      <c r="BH5" s="342">
        <v>42</v>
      </c>
      <c r="BI5" s="342">
        <v>43</v>
      </c>
      <c r="BJ5" s="342">
        <v>44</v>
      </c>
      <c r="BK5" s="342">
        <v>45</v>
      </c>
      <c r="BL5" s="342">
        <v>46</v>
      </c>
      <c r="BM5" s="342">
        <v>47</v>
      </c>
      <c r="BN5" s="342">
        <v>48</v>
      </c>
      <c r="BO5" s="342">
        <v>49</v>
      </c>
      <c r="BP5" s="342">
        <v>50</v>
      </c>
      <c r="BQ5" s="342">
        <v>51</v>
      </c>
      <c r="BR5" s="342">
        <v>52</v>
      </c>
      <c r="BS5" s="342">
        <v>53</v>
      </c>
      <c r="BT5" s="342">
        <v>54</v>
      </c>
      <c r="BU5" s="342">
        <v>55</v>
      </c>
      <c r="BV5" s="342">
        <v>56</v>
      </c>
      <c r="BW5" s="342">
        <v>57</v>
      </c>
      <c r="BX5" s="342">
        <v>58</v>
      </c>
      <c r="BY5" s="342">
        <v>59</v>
      </c>
      <c r="BZ5" s="342">
        <v>60</v>
      </c>
      <c r="CA5" s="342">
        <v>61</v>
      </c>
      <c r="CB5" s="342">
        <v>62</v>
      </c>
      <c r="CC5" s="342">
        <v>63</v>
      </c>
      <c r="CD5" s="342">
        <v>64</v>
      </c>
      <c r="CE5" s="342">
        <v>65</v>
      </c>
      <c r="CF5" s="342">
        <v>66</v>
      </c>
      <c r="CG5" s="342">
        <v>67</v>
      </c>
      <c r="CH5" s="342">
        <v>68</v>
      </c>
      <c r="CI5" s="342">
        <v>69</v>
      </c>
      <c r="CJ5" s="342">
        <v>70</v>
      </c>
      <c r="CK5" s="342">
        <v>71</v>
      </c>
      <c r="CL5" s="342">
        <v>72</v>
      </c>
      <c r="CM5" s="342">
        <v>73</v>
      </c>
      <c r="CN5" s="342">
        <v>74</v>
      </c>
      <c r="CO5" s="342">
        <v>75</v>
      </c>
      <c r="CP5" s="342">
        <v>76</v>
      </c>
      <c r="CQ5" s="342">
        <v>77</v>
      </c>
      <c r="CR5" s="342">
        <v>78</v>
      </c>
      <c r="CS5" s="342">
        <v>79</v>
      </c>
      <c r="CT5" s="342">
        <v>80</v>
      </c>
      <c r="CU5" s="342">
        <v>81</v>
      </c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K5" s="1"/>
      <c r="GS5" s="1"/>
      <c r="GT5" s="1"/>
      <c r="GU5" s="1"/>
      <c r="GV5" s="1"/>
      <c r="GW5" s="1"/>
    </row>
    <row r="6" spans="1:205" ht="21.6" thickBot="1">
      <c r="A6" s="479"/>
      <c r="B6" s="30" t="s">
        <v>19</v>
      </c>
      <c r="C6" s="384" t="s">
        <v>80</v>
      </c>
      <c r="D6" s="31" t="s">
        <v>25</v>
      </c>
      <c r="E6" s="300" t="s">
        <v>255</v>
      </c>
      <c r="F6" s="300" t="s">
        <v>29</v>
      </c>
      <c r="G6" s="109" t="s">
        <v>80</v>
      </c>
      <c r="H6" s="72" t="s">
        <v>61</v>
      </c>
      <c r="I6" s="66" t="s">
        <v>47</v>
      </c>
      <c r="J6" s="67" t="s">
        <v>48</v>
      </c>
      <c r="K6" s="67" t="s">
        <v>49</v>
      </c>
      <c r="L6" s="67" t="s">
        <v>50</v>
      </c>
      <c r="M6" s="67" t="s">
        <v>51</v>
      </c>
      <c r="N6" s="67" t="s">
        <v>52</v>
      </c>
      <c r="O6" s="67"/>
      <c r="P6" s="67"/>
      <c r="Q6" s="210"/>
      <c r="R6" s="347" t="s">
        <v>371</v>
      </c>
      <c r="S6" s="1"/>
      <c r="T6" s="32" t="s">
        <v>64</v>
      </c>
      <c r="U6" s="32" t="s">
        <v>63</v>
      </c>
      <c r="V6" s="32" t="s">
        <v>65</v>
      </c>
      <c r="W6" s="29" t="s">
        <v>65</v>
      </c>
      <c r="X6" s="353">
        <v>1</v>
      </c>
      <c r="Y6" s="353">
        <v>2</v>
      </c>
      <c r="Z6" s="353">
        <v>3</v>
      </c>
      <c r="AA6" s="353">
        <v>4</v>
      </c>
      <c r="AB6" s="353">
        <v>5</v>
      </c>
      <c r="AC6" s="353">
        <v>6</v>
      </c>
      <c r="AD6" s="353">
        <v>7</v>
      </c>
      <c r="AE6" s="353">
        <v>8</v>
      </c>
      <c r="AF6" s="353">
        <v>9</v>
      </c>
      <c r="AG6" s="353">
        <v>10</v>
      </c>
      <c r="AH6" s="353">
        <v>11</v>
      </c>
      <c r="AI6" s="353">
        <v>12</v>
      </c>
      <c r="AJ6" s="353">
        <v>13</v>
      </c>
      <c r="AK6" s="353">
        <v>14</v>
      </c>
      <c r="AL6" s="353">
        <v>15</v>
      </c>
      <c r="AM6" s="353">
        <v>16</v>
      </c>
      <c r="AN6" s="353">
        <v>17</v>
      </c>
      <c r="AO6" s="353">
        <v>18</v>
      </c>
      <c r="AP6" s="353">
        <v>19</v>
      </c>
      <c r="AQ6" s="353">
        <v>20</v>
      </c>
      <c r="AR6" s="353">
        <v>21</v>
      </c>
      <c r="AS6" s="353">
        <v>22</v>
      </c>
      <c r="AT6" s="353">
        <v>23</v>
      </c>
      <c r="AU6" s="353">
        <v>24</v>
      </c>
      <c r="AV6" s="353">
        <v>25</v>
      </c>
      <c r="AW6" s="353">
        <v>26</v>
      </c>
      <c r="AX6" s="353">
        <v>27</v>
      </c>
      <c r="AY6" s="353">
        <v>28</v>
      </c>
      <c r="AZ6" s="353">
        <v>29</v>
      </c>
      <c r="BA6" s="353">
        <v>30</v>
      </c>
      <c r="BB6" s="353">
        <v>31</v>
      </c>
      <c r="BC6" s="353">
        <v>32</v>
      </c>
      <c r="BD6" s="353"/>
      <c r="BE6" s="353"/>
      <c r="BF6" s="32">
        <v>40</v>
      </c>
      <c r="BG6" s="32">
        <v>41</v>
      </c>
      <c r="BH6" s="32">
        <v>42</v>
      </c>
      <c r="BI6" s="32">
        <v>43</v>
      </c>
      <c r="BJ6" s="32">
        <v>44</v>
      </c>
      <c r="BK6" s="32">
        <v>45</v>
      </c>
      <c r="BL6" s="32">
        <v>46</v>
      </c>
      <c r="BM6" s="32">
        <v>47</v>
      </c>
      <c r="BN6" s="32">
        <v>48</v>
      </c>
      <c r="BO6" s="32">
        <v>49</v>
      </c>
      <c r="BP6" s="32">
        <v>50</v>
      </c>
      <c r="BQ6" s="32">
        <v>51</v>
      </c>
      <c r="BR6" s="32">
        <v>52</v>
      </c>
      <c r="BS6" s="32">
        <v>53</v>
      </c>
      <c r="BT6" s="32">
        <v>54</v>
      </c>
      <c r="BU6" s="32">
        <v>55</v>
      </c>
      <c r="BV6" s="32">
        <v>56</v>
      </c>
      <c r="BW6" s="32">
        <v>57</v>
      </c>
      <c r="BX6" s="32">
        <v>58</v>
      </c>
      <c r="BY6" s="32">
        <v>59</v>
      </c>
      <c r="BZ6" s="32">
        <v>60</v>
      </c>
      <c r="CA6" s="32">
        <v>61</v>
      </c>
      <c r="CB6" s="32">
        <v>62</v>
      </c>
      <c r="CC6" s="32">
        <v>63</v>
      </c>
      <c r="CD6" s="32">
        <v>64</v>
      </c>
      <c r="CE6" s="32">
        <v>65</v>
      </c>
      <c r="CF6" s="32">
        <v>66</v>
      </c>
      <c r="CG6" s="32">
        <v>67</v>
      </c>
      <c r="CH6" s="32">
        <v>68</v>
      </c>
      <c r="CI6" s="32">
        <v>69</v>
      </c>
      <c r="CJ6" s="32">
        <v>70</v>
      </c>
      <c r="CK6" s="32">
        <v>71</v>
      </c>
      <c r="CL6" s="32">
        <v>72</v>
      </c>
      <c r="CM6" s="32">
        <v>73</v>
      </c>
      <c r="CN6" s="32">
        <v>74</v>
      </c>
      <c r="CO6" s="32">
        <v>75</v>
      </c>
      <c r="CP6" s="32">
        <v>76</v>
      </c>
      <c r="CQ6" s="32">
        <v>77</v>
      </c>
      <c r="CR6" s="32">
        <v>78</v>
      </c>
      <c r="CS6" s="32">
        <v>79</v>
      </c>
      <c r="CT6" s="32">
        <v>80</v>
      </c>
      <c r="CU6" s="32">
        <v>81</v>
      </c>
      <c r="CV6" s="29"/>
      <c r="CW6" s="29"/>
      <c r="CX6" s="1"/>
      <c r="CY6" s="464" t="s">
        <v>27</v>
      </c>
      <c r="CZ6" s="465"/>
      <c r="DA6" s="465"/>
      <c r="DB6" s="466"/>
      <c r="DC6" s="1"/>
      <c r="DD6" s="462" t="s">
        <v>26</v>
      </c>
      <c r="DE6" s="462"/>
      <c r="DF6" s="462"/>
      <c r="DG6" s="462"/>
      <c r="DH6" s="1"/>
      <c r="DI6" s="1"/>
      <c r="DJ6" s="1"/>
      <c r="GS6" s="1"/>
      <c r="GT6" s="1"/>
      <c r="GU6" s="1"/>
      <c r="GV6" s="1"/>
      <c r="GW6" s="1"/>
    </row>
    <row r="7" spans="1:205">
      <c r="A7" s="33">
        <v>1</v>
      </c>
      <c r="B7" s="348"/>
      <c r="C7" s="351"/>
      <c r="D7" s="75"/>
      <c r="E7" s="74"/>
      <c r="F7" s="74"/>
      <c r="G7" s="121"/>
      <c r="H7" s="74"/>
      <c r="I7" s="65"/>
      <c r="J7" s="65"/>
      <c r="K7" s="65"/>
      <c r="L7" s="209"/>
      <c r="M7" s="209"/>
      <c r="N7" s="65"/>
      <c r="O7" s="65"/>
      <c r="P7" s="65"/>
      <c r="Q7" s="368" t="str">
        <f>MID(C7,1,4)</f>
        <v/>
      </c>
      <c r="R7" s="34">
        <f>IF(C7&gt;0,C7,0)</f>
        <v>0</v>
      </c>
      <c r="S7" s="47">
        <f t="shared" ref="S7:S70" si="0">IF(R7=0,0,+$R$6-Q7)</f>
        <v>0</v>
      </c>
      <c r="T7" s="46">
        <f t="shared" ref="T7:T70" si="1">IF(OR($B7=0,$C7=0,$D7=0),0,IF(OR(AND($S7&lt;=25,$S7&gt;=7),AND($S7&gt;25,$E7=1)),1,0))</f>
        <v>0</v>
      </c>
      <c r="U7" s="82">
        <f>IF(OR($B7=0,$C7=0,$D7=0,F7=100),0,IF(OR(AND($S7&lt;=$DE$36,$S7&gt;=$DE$37),AND($S7&lt;=$DE$41,$S7&gt;=$DE$42,$E7=1)),1,0))</f>
        <v>0</v>
      </c>
      <c r="V7" s="46">
        <f>MAX(X7:BE7)</f>
        <v>0</v>
      </c>
      <c r="W7" s="82">
        <f>MAX(BF7:CU7)</f>
        <v>0</v>
      </c>
      <c r="X7" s="81">
        <f>IF(AND($D7=1,OR($S7=6,$S7=7,$S7=8,$S7=9,$S7=10,$S7=11,$S7=12)),1,0)*X$6</f>
        <v>0</v>
      </c>
      <c r="Y7" s="81">
        <f t="shared" ref="Y7:Y74" si="2">IF(AND($D7=1,OR($S7=13,$S7=14,$S7=15,$S7=16)),1,0)*Y$6</f>
        <v>0</v>
      </c>
      <c r="Z7" s="81">
        <f t="shared" ref="Z7:Z74" si="3">IF(AND($D7=1,OR($S7=17,$S7=18,$S7=19,$S7=20)),1,0)*Z$6</f>
        <v>0</v>
      </c>
      <c r="AA7" s="81">
        <f>IF(AND($D7=1,OR($S7=21,$S7=22,$S7=23,$S7=24,$S7=25)),1,0)*AA$6</f>
        <v>0</v>
      </c>
      <c r="AB7" s="81">
        <f>IF($E7=1,0,IF(AND($D7=1,AND($S7&gt;25,$S7&lt;=35)),1,0)*AB$6)</f>
        <v>0</v>
      </c>
      <c r="AC7" s="81">
        <f t="shared" ref="AC7:AC74" si="4">IF($E7=1,0,IF(AND($D7=1,AND($S7&gt;35,$S7&lt;=50)),1,0)*AC$6)</f>
        <v>0</v>
      </c>
      <c r="AD7" s="81">
        <f t="shared" ref="AD7:AD74" si="5">IF($E7=1,0,IF(AND($D7=1,AND($S7&gt;50,$S7&lt;=65)),1,0)*AD$6)</f>
        <v>0</v>
      </c>
      <c r="AE7" s="81">
        <f t="shared" ref="AE7:AE74" si="6">IF($E7=1,0,IF(AND($D7=1,AND($S7&gt;65)),1,0)*AE$6)</f>
        <v>0</v>
      </c>
      <c r="AF7" s="81">
        <f>IF(AND($D7=1,$E7=1,OR($S7-6,$S7=7,$S7=8,$S7=9,$S7=10,$S7=11,$S7=12)),1,0)*AF$6</f>
        <v>0</v>
      </c>
      <c r="AG7" s="81">
        <f>IF(AND($D7=1,$E7=1,OR($S7=13,$S7=14,$S7=15,$S7=16)),1,0)*AG$6</f>
        <v>0</v>
      </c>
      <c r="AH7" s="81">
        <f>IF(AND($D7=1,$E7=1,OR($S7=17,$S7=18,$S7=19,$S7=20)),1,0)*AH$6</f>
        <v>0</v>
      </c>
      <c r="AI7" s="81">
        <f>IF(AND($D7=1,$E7=1,OR($S7=21,$S7=22,$S7=23,$S7=24,$S7=25)),1,0)*AI$6</f>
        <v>0</v>
      </c>
      <c r="AJ7" s="81">
        <f>IF(AND($D7=1,$E7=1,AND($S7&gt;25,$S7&lt;=35)),1,0)*AJ$6</f>
        <v>0</v>
      </c>
      <c r="AK7" s="81">
        <f>IF(AND($D7=1,$E7=1,AND($S7&gt;35,$S7&lt;=50)),1,0)*AK$6</f>
        <v>0</v>
      </c>
      <c r="AL7" s="81">
        <f>IF(AND($D7=1,$E7=1,AND($S7&gt;50,$S7&lt;=65)),1,0)*AL$6</f>
        <v>0</v>
      </c>
      <c r="AM7" s="81">
        <f>IF(AND($D7=1,$E7=1,AND($S7&gt;65)),1,0)*AM$6</f>
        <v>0</v>
      </c>
      <c r="AN7" s="81">
        <f>IF(AND($D7=2,OR($S7=6,$S7=7,$S7=8,$S7=9,$S7=10,$S7=11,$S7=12)),1,0)*AN$6</f>
        <v>0</v>
      </c>
      <c r="AO7" s="81">
        <f>IF(AND($D7=2,OR($S7=13,$S7=14,$S7=15,$S7=16)),1,0)*AO$6</f>
        <v>0</v>
      </c>
      <c r="AP7" s="81">
        <f>IF(AND($D7=2,OR($S7=17,$S7=18,$S7=19,$S7=20)),1,0)*AP$6</f>
        <v>0</v>
      </c>
      <c r="AQ7" s="81">
        <f>IF(AND($D7=2,OR($S7=21,$S7=22,$S7=23,$S7=24,$S7=25)),1,0)*AQ$6</f>
        <v>0</v>
      </c>
      <c r="AR7" s="81">
        <f>IF($E7=1,0,IF(AND($D7=2,AND($S7&gt;25,$S7&lt;=35)),1,0)*AR$6)</f>
        <v>0</v>
      </c>
      <c r="AS7" s="81">
        <f>IF($E7=1,0,IF(AND($D7=2,AND($S7&gt;35,$S7&lt;=50)),1,0)*AS$6)</f>
        <v>0</v>
      </c>
      <c r="AT7" s="81">
        <f>IF($E7=1,0,IF(AND($D7=2,AND($S7&gt;50,$S7&lt;=65)),1,0)*AT$6)</f>
        <v>0</v>
      </c>
      <c r="AU7" s="81">
        <f>IF($E7=1,0,IF(AND($D7=2,AND($S7&gt;65)),1,0)*AU$6)</f>
        <v>0</v>
      </c>
      <c r="AV7" s="81">
        <f>IF(AND($D7=2,$E7=1,OR($S7=6,$S7=7,$S7=8,$S7=9,$S7=10,$S7=11,$S7=12)),1,0)*AV$6</f>
        <v>0</v>
      </c>
      <c r="AW7" s="46">
        <f>IF(AND($D7=2,$E7=1,OR($S7=13,$S7=14,$S7=15,$S7=16)),1,0)*AW$6</f>
        <v>0</v>
      </c>
      <c r="AX7" s="46">
        <f>IF(AND($D7=2,$E7=1,OR($S7=17,$S7=18,$S7=19,$S7=20)),1,0)*AX$6</f>
        <v>0</v>
      </c>
      <c r="AY7" s="46">
        <f>IF(AND($D7=2,$E7=1,OR($S7=21,$S7=22,$S7=23,$S7=24,$S7=25)),1,0)*AY$6</f>
        <v>0</v>
      </c>
      <c r="AZ7" s="46">
        <f>IF(AND($D7=2,$E7=1,AND($S7&gt;25,$S7&lt;=35)),1,0)*AZ$6</f>
        <v>0</v>
      </c>
      <c r="BA7" s="46">
        <f>IF(AND($D7=2,$E7=1,AND($S7&gt;35,$S7&lt;=50)),1,0)*BA$6</f>
        <v>0</v>
      </c>
      <c r="BB7" s="46">
        <f>IF(AND($D7=2,$E7=1,AND($S7&gt;50,$S7&lt;=65)),1,0)*BB$6</f>
        <v>0</v>
      </c>
      <c r="BC7" s="46">
        <f>IF(AND($D7=2,$E7=1,AND($S7&gt;65)),1,0)*BC$6</f>
        <v>0</v>
      </c>
      <c r="BD7" s="81"/>
      <c r="BE7" s="81"/>
      <c r="BF7" s="117">
        <f t="shared" ref="BF7:BF74" si="7">IF(AND($D7=1,OR($S7=1,$S7=2,$S7=3,$S7=4,$S7=5,$S7=6)),1,0)*BF$6</f>
        <v>0</v>
      </c>
      <c r="BG7" s="117">
        <f t="shared" ref="BG7:BG74" si="8">IF(AND($D7=1,OR($S7=7,$S7=8,$S7=9)),1,0)*BG$6</f>
        <v>0</v>
      </c>
      <c r="BH7" s="117">
        <f t="shared" ref="BH7:BH74" si="9">IF(AND($D7=1,OR($S7=10,$S7=11,$S7=12)),1,0)*BH$6</f>
        <v>0</v>
      </c>
      <c r="BI7" s="117">
        <f t="shared" ref="BI7:BI74" si="10">IF(AND($D7=1,OR($S7=13,$S7=14,$S7=15,$S7=16)),1,0)*BI$6</f>
        <v>0</v>
      </c>
      <c r="BJ7" s="117">
        <f t="shared" ref="BJ7:BJ74" si="11">IF(AND($D7=1,OR($S7=17,$S7=18,$S7=19,$S7=20)),1,0)*BJ$6</f>
        <v>0</v>
      </c>
      <c r="BK7" s="117">
        <f t="shared" ref="BK7:BK74" si="12">IF(AND($D7=1,OR($S7=21,$S7=22,$S7=23,$S7=24,$S7=25)),1,0)*BK$6</f>
        <v>0</v>
      </c>
      <c r="BL7" s="117">
        <f t="shared" ref="BL7:BL74" si="13">IF($E7=1,0,IF(AND($D7=1,AND($S7&gt;25,$S7&lt;=35)),1,0)*BL$6)</f>
        <v>0</v>
      </c>
      <c r="BM7" s="117">
        <f t="shared" ref="BM7:BM74" si="14">IF($E7=1,0,IF(AND($D7=1,AND($S7&gt;35,$S7&lt;=50)),1,0)*BM$6)</f>
        <v>0</v>
      </c>
      <c r="BN7" s="117">
        <f>IF($E7=1,0,IF(AND($D7=1,AND($S7&gt;=51,$S7&lt;=65)),1,0)*BN$6)</f>
        <v>0</v>
      </c>
      <c r="BO7" s="117">
        <f t="shared" ref="BO7:BO74" si="15">IF($E7=1,0,IF(AND($D7=1,AND($S7&gt;65)),1,0)*BO$6)</f>
        <v>0</v>
      </c>
      <c r="BP7" s="117">
        <f>IF(AND($D7=1,$E7=1,OR($S7=1,$S7=2,$S7=3,$S7=4,$S7=5,$S7=6)),1,0)*BP$6</f>
        <v>0</v>
      </c>
      <c r="BQ7" s="117">
        <f>IF(AND($D7=1,$E7=1,OR($S7=7,$S7=8,$S7=9)),1,0)*BQ$6</f>
        <v>0</v>
      </c>
      <c r="BR7" s="117">
        <f>IF(AND($D7=1,$E7=1,OR($S7=10,$S7=11,$S7=12)),1,0)*BR$6</f>
        <v>0</v>
      </c>
      <c r="BS7" s="117">
        <f>IF(AND($D7=1,$E7=1,OR($S7=13,$S7=14,$S7=15,$S7=16)),1,0)*BS$6</f>
        <v>0</v>
      </c>
      <c r="BT7" s="117">
        <f>IF(AND($D7=1,$E7=1,OR($S7=17,$S7=18,$S7=19,$S7=20)),1,0)*BT$6</f>
        <v>0</v>
      </c>
      <c r="BU7" s="117">
        <f>IF(AND($D7=1,$E7=1,OR($S7=21,$S7=22,$S7=23,$S7=24,$S7=25)),1,0)*BU$6</f>
        <v>0</v>
      </c>
      <c r="BV7" s="117">
        <f>IF(AND($D7=1,$E7=1,AND($S7&gt;25,$S7&lt;=35)),1,0)*BV$6</f>
        <v>0</v>
      </c>
      <c r="BW7" s="117">
        <f>IF(AND($D7=1,$E7=1,AND($S7&gt;35,$S7&lt;=50)),1,0)*BW$6</f>
        <v>0</v>
      </c>
      <c r="BX7" s="117">
        <f>IF(AND($D7=1,$E7=1,AND($S7&gt;=51,$S7&lt;=65)),1,0)*BX$6</f>
        <v>0</v>
      </c>
      <c r="BY7" s="117">
        <f>IF(AND($D7=1,$E7=1,AND($S7&gt;65)),1,0)*BY$6</f>
        <v>0</v>
      </c>
      <c r="BZ7" s="117">
        <f>IF(AND($D7=2,OR($S7=1,$S7=2,$S7=3,$S7=4,$S7=5,$S7=6)),1,0)*BZ$6</f>
        <v>0</v>
      </c>
      <c r="CA7" s="117">
        <f>IF(AND($D7=2,OR($S7=7,$S7=8,$S7=9)),1,0)*CA$6</f>
        <v>0</v>
      </c>
      <c r="CB7" s="117">
        <f>IF(AND($D7=2,OR($S7=10,$S7=11,$S7=12)),1,0)*CB$6</f>
        <v>0</v>
      </c>
      <c r="CC7" s="117">
        <f>IF(AND($D7=2,OR($S7=13,$S7=14,$S7=15,$S7=16)),1,0)*CC$6</f>
        <v>0</v>
      </c>
      <c r="CD7" s="117">
        <f>IF(AND($D7=2,OR($S7=17,$S7=18,$S7=19,$S7=20)),1,0)*CD$6</f>
        <v>0</v>
      </c>
      <c r="CE7" s="117">
        <f>IF(AND($D7=2,OR($S7=21,$S7=22,$S7=23,$S7=24,$S7=25)),1,0)*CE$6</f>
        <v>0</v>
      </c>
      <c r="CF7" s="117">
        <f>IF($E7=1,0,IF(AND($D7=2,AND($S7&gt;25,$S7&lt;=35)),1,0)*CF$6)</f>
        <v>0</v>
      </c>
      <c r="CG7" s="117">
        <f>IF($E7=1,0,IF(AND($D7=2,AND($S7&gt;35,$S7&lt;=50)),1,0)*CG$6)</f>
        <v>0</v>
      </c>
      <c r="CH7" s="117">
        <f>IF($E7=1,0,IF(AND($D7=2,AND($S7&gt;=51,$S7&lt;=65)),1,0)*CH$6)</f>
        <v>0</v>
      </c>
      <c r="CI7" s="117">
        <f>IF($E7=1,0,IF(AND($D7=2,AND($S7&gt;65)),1,0)*CI$6)</f>
        <v>0</v>
      </c>
      <c r="CJ7" s="117">
        <f>IF(AND($D7=2,$E7=1,OR($S7=1,$S7=2,$S7=3,$S7=4,$S7=5,$S7=6)),1,0)*CJ$6</f>
        <v>0</v>
      </c>
      <c r="CK7" s="117">
        <f>IF(AND($D7=2,$E7=1,OR($S7=7,$S7=8,$S7=9)),1,0)*CK$6</f>
        <v>0</v>
      </c>
      <c r="CL7" s="117">
        <f>IF(AND($D7=2,$E7=1,OR($S7=10,$S7=11,$S7=12)),1,0)*CL$6</f>
        <v>0</v>
      </c>
      <c r="CM7" s="117">
        <f>IF(AND($D7=2,$E7=1,OR($S7=13,$S7=14,$S7=15,$S7=16)),1,0)*CM$6</f>
        <v>0</v>
      </c>
      <c r="CN7" s="117">
        <f>IF(AND($D7=2,$E7=1,OR($S7=17,$S7=18,$S7=19,$S7=20)),1,0)*CN$6</f>
        <v>0</v>
      </c>
      <c r="CO7" s="117">
        <f>IF(AND($D7=2,$E7=1,OR($S7=21,$S7=22,$S7=23,$S7=24,$S7=25)),1,0)*CO$6</f>
        <v>0</v>
      </c>
      <c r="CP7" s="117">
        <f>IF(AND($D7=2,$E7=1,AND($S7&gt;25,$S7&lt;=35)),1,0)*CP$6</f>
        <v>0</v>
      </c>
      <c r="CQ7" s="117">
        <f>IF(AND($D7=2,$E7=1,AND($S7&gt;35,$S7&lt;=50)),1,0)*CQ$6</f>
        <v>0</v>
      </c>
      <c r="CR7" s="117">
        <f>IF(AND($D7=2,$E7=1,AND($S7&gt;=51,$S7&lt;=65)),1,0)*CR$6</f>
        <v>0</v>
      </c>
      <c r="CS7" s="117">
        <f>IF(AND($D7=2,$E7=1,AND($S7&gt;65)),1,0)*CS$6</f>
        <v>0</v>
      </c>
      <c r="CT7" s="82"/>
      <c r="CU7" s="82"/>
      <c r="CV7" s="39"/>
      <c r="CW7" s="39"/>
      <c r="CX7" s="266" t="s">
        <v>257</v>
      </c>
      <c r="CY7" s="35">
        <v>1</v>
      </c>
      <c r="CZ7" s="467" t="s">
        <v>132</v>
      </c>
      <c r="DA7" s="468"/>
      <c r="DB7" s="469"/>
      <c r="DC7" s="1"/>
      <c r="DD7" s="452" t="s">
        <v>120</v>
      </c>
      <c r="DE7" s="453"/>
      <c r="DF7" s="453"/>
      <c r="DG7" s="463"/>
      <c r="DH7" s="1"/>
      <c r="DI7" s="112"/>
      <c r="DJ7" s="1"/>
      <c r="GS7" s="1"/>
      <c r="GT7" s="1"/>
      <c r="GU7" s="1"/>
      <c r="GV7" s="1"/>
      <c r="GW7" s="1"/>
    </row>
    <row r="8" spans="1:205">
      <c r="A8" s="33">
        <v>2</v>
      </c>
      <c r="B8" s="348"/>
      <c r="C8" s="351"/>
      <c r="D8" s="75"/>
      <c r="E8" s="74"/>
      <c r="F8" s="74"/>
      <c r="G8" s="121"/>
      <c r="H8" s="74"/>
      <c r="I8" s="65"/>
      <c r="J8" s="65"/>
      <c r="K8" s="65"/>
      <c r="L8" s="209"/>
      <c r="M8" s="209"/>
      <c r="N8" s="65"/>
      <c r="O8" s="65"/>
      <c r="P8" s="65"/>
      <c r="Q8" s="368" t="str">
        <f t="shared" ref="Q8:Q71" si="16">MID(C8,1,4)</f>
        <v/>
      </c>
      <c r="R8" s="34">
        <f t="shared" ref="R8:R71" si="17">IF(C8&gt;0,C8,0)</f>
        <v>0</v>
      </c>
      <c r="S8" s="47">
        <f t="shared" si="0"/>
        <v>0</v>
      </c>
      <c r="T8" s="46">
        <f t="shared" si="1"/>
        <v>0</v>
      </c>
      <c r="U8" s="82">
        <f t="shared" ref="U8:U71" si="18">IF(OR($B8=0,$C8=0,$D8=0,F8=100),0,IF(OR(AND($S8&lt;=$DE$36,$S8&gt;=$DE$37),AND($S8&lt;=$DE$41,$S8&gt;=$DE$42,$E8=1)),1,0))</f>
        <v>0</v>
      </c>
      <c r="V8" s="46">
        <f t="shared" ref="V8:V71" si="19">MAX(X8:BE8)</f>
        <v>0</v>
      </c>
      <c r="W8" s="82">
        <f t="shared" ref="W8:W71" si="20">MAX(BF8:CU8)</f>
        <v>0</v>
      </c>
      <c r="X8" s="81">
        <f t="shared" ref="X8:X71" si="21">IF(AND($D8=1,OR($S8=6,$S8=7,$S8=8,$S8=9,$S8=10,$S8=11,$S8=12)),1,0)*X$6</f>
        <v>0</v>
      </c>
      <c r="Y8" s="81">
        <f t="shared" si="2"/>
        <v>0</v>
      </c>
      <c r="Z8" s="81">
        <f t="shared" si="3"/>
        <v>0</v>
      </c>
      <c r="AA8" s="81">
        <f t="shared" ref="AA8:AA71" si="22">IF(AND($D8=1,OR($S8=21,$S8=22,$S8=23,$S8=24,$S8=25)),1,0)*AA$6</f>
        <v>0</v>
      </c>
      <c r="AB8" s="81">
        <f t="shared" ref="AB8:AB71" si="23">IF($E8=1,0,IF(AND($D8=1,AND($S8&gt;25,$S8&lt;=35)),1,0)*AB$6)</f>
        <v>0</v>
      </c>
      <c r="AC8" s="81">
        <f t="shared" si="4"/>
        <v>0</v>
      </c>
      <c r="AD8" s="81">
        <f t="shared" si="5"/>
        <v>0</v>
      </c>
      <c r="AE8" s="81">
        <f t="shared" si="6"/>
        <v>0</v>
      </c>
      <c r="AF8" s="81">
        <f t="shared" ref="AF8:AF71" si="24">IF(AND($D8=1,$E8=1,OR($S8-6,$S8=7,$S8=8,$S8=9,$S8=10,$S8=11,$S8=12)),1,0)*AF$6</f>
        <v>0</v>
      </c>
      <c r="AG8" s="81">
        <f t="shared" ref="AG8:AG71" si="25">IF(AND($D8=1,$E8=1,OR($S8=13,$S8=14,$S8=15,$S8=16)),1,0)*AG$6</f>
        <v>0</v>
      </c>
      <c r="AH8" s="81">
        <f t="shared" ref="AH8:AH71" si="26">IF(AND($D8=1,$E8=1,OR($S8=17,$S8=18,$S8=19,$S8=20)),1,0)*AH$6</f>
        <v>0</v>
      </c>
      <c r="AI8" s="81">
        <f t="shared" ref="AI8:AI71" si="27">IF(AND($D8=1,$E8=1,OR($S8=21,$S8=22,$S8=23,$S8=24,$S8=25)),1,0)*AI$6</f>
        <v>0</v>
      </c>
      <c r="AJ8" s="81">
        <f t="shared" ref="AJ8:AJ71" si="28">IF(AND($D8=1,$E8=1,AND($S8&gt;25,$S8&lt;=35)),1,0)*AJ$6</f>
        <v>0</v>
      </c>
      <c r="AK8" s="81">
        <f t="shared" ref="AK8:AK71" si="29">IF(AND($D8=1,$E8=1,AND($S8&gt;35,$S8&lt;=50)),1,0)*AK$6</f>
        <v>0</v>
      </c>
      <c r="AL8" s="81">
        <f t="shared" ref="AL8:AL71" si="30">IF(AND($D8=1,$E8=1,AND($S8&gt;50,$S8&lt;=65)),1,0)*AL$6</f>
        <v>0</v>
      </c>
      <c r="AM8" s="81">
        <f t="shared" ref="AM8:AM71" si="31">IF(AND($D8=1,$E8=1,AND($S8&gt;65)),1,0)*AM$6</f>
        <v>0</v>
      </c>
      <c r="AN8" s="81">
        <f t="shared" ref="AN8:AN71" si="32">IF(AND($D8=2,OR($S8=6,$S8=7,$S8=8,$S8=9,$S8=10,$S8=11,$S8=12)),1,0)*AN$6</f>
        <v>0</v>
      </c>
      <c r="AO8" s="81">
        <f t="shared" ref="AO8:AO71" si="33">IF(AND($D8=2,OR($S8=13,$S8=14,$S8=15,$S8=16)),1,0)*AO$6</f>
        <v>0</v>
      </c>
      <c r="AP8" s="81">
        <f t="shared" ref="AP8:AP71" si="34">IF(AND($D8=2,OR($S8=17,$S8=18,$S8=19,$S8=20)),1,0)*AP$6</f>
        <v>0</v>
      </c>
      <c r="AQ8" s="81">
        <f t="shared" ref="AQ8:AQ71" si="35">IF(AND($D8=2,OR($S8=21,$S8=22,$S8=23,$S8=24,$S8=25)),1,0)*AQ$6</f>
        <v>0</v>
      </c>
      <c r="AR8" s="81">
        <f t="shared" ref="AR8:AR71" si="36">IF($E8=1,0,IF(AND($D8=2,AND($S8&gt;25,$S8&lt;=35)),1,0)*AR$6)</f>
        <v>0</v>
      </c>
      <c r="AS8" s="81">
        <f t="shared" ref="AS8:AS71" si="37">IF($E8=1,0,IF(AND($D8=2,AND($S8&gt;35,$S8&lt;=50)),1,0)*AS$6)</f>
        <v>0</v>
      </c>
      <c r="AT8" s="81">
        <f t="shared" ref="AT8:AT71" si="38">IF($E8=1,0,IF(AND($D8=2,AND($S8&gt;50,$S8&lt;=65)),1,0)*AT$6)</f>
        <v>0</v>
      </c>
      <c r="AU8" s="81">
        <f t="shared" ref="AU8:AU71" si="39">IF($E8=1,0,IF(AND($D8=2,AND($S8&gt;65)),1,0)*AU$6)</f>
        <v>0</v>
      </c>
      <c r="AV8" s="81">
        <f t="shared" ref="AV8:AV71" si="40">IF(AND($D8=2,$E8=1,OR($S8=6,$S8=7,$S8=8,$S8=9,$S8=10,$S8=11,$S8=12)),1,0)*AV$6</f>
        <v>0</v>
      </c>
      <c r="AW8" s="46">
        <f t="shared" ref="AW8:AW71" si="41">IF(AND($D8=2,$E8=1,OR($S8=13,$S8=14,$S8=15,$S8=16)),1,0)*AW$6</f>
        <v>0</v>
      </c>
      <c r="AX8" s="46">
        <f t="shared" ref="AX8:AX71" si="42">IF(AND($D8=2,$E8=1,OR($S8=17,$S8=18,$S8=19,$S8=20)),1,0)*AX$6</f>
        <v>0</v>
      </c>
      <c r="AY8" s="46">
        <f t="shared" ref="AY8:AY71" si="43">IF(AND($D8=2,$E8=1,OR($S8=21,$S8=22,$S8=23,$S8=24,$S8=25)),1,0)*AY$6</f>
        <v>0</v>
      </c>
      <c r="AZ8" s="46">
        <f t="shared" ref="AZ8:AZ71" si="44">IF(AND($D8=2,$E8=1,AND($S8&gt;25,$S8&lt;=35)),1,0)*AZ$6</f>
        <v>0</v>
      </c>
      <c r="BA8" s="46">
        <f t="shared" ref="BA8:BA71" si="45">IF(AND($D8=2,$E8=1,AND($S8&gt;35,$S8&lt;=50)),1,0)*BA$6</f>
        <v>0</v>
      </c>
      <c r="BB8" s="46">
        <f t="shared" ref="BB8:BB71" si="46">IF(AND($D8=2,$E8=1,AND($S8&gt;50,$S8&lt;=65)),1,0)*BB$6</f>
        <v>0</v>
      </c>
      <c r="BC8" s="46">
        <f t="shared" ref="BC8:BC71" si="47">IF(AND($D8=2,$E8=1,AND($S8&gt;65)),1,0)*BC$6</f>
        <v>0</v>
      </c>
      <c r="BD8" s="81"/>
      <c r="BE8" s="81"/>
      <c r="BF8" s="117">
        <f t="shared" si="7"/>
        <v>0</v>
      </c>
      <c r="BG8" s="117">
        <f t="shared" si="8"/>
        <v>0</v>
      </c>
      <c r="BH8" s="117">
        <f t="shared" si="9"/>
        <v>0</v>
      </c>
      <c r="BI8" s="117">
        <f t="shared" si="10"/>
        <v>0</v>
      </c>
      <c r="BJ8" s="117">
        <f t="shared" si="11"/>
        <v>0</v>
      </c>
      <c r="BK8" s="117">
        <f t="shared" si="12"/>
        <v>0</v>
      </c>
      <c r="BL8" s="117">
        <f t="shared" si="13"/>
        <v>0</v>
      </c>
      <c r="BM8" s="117">
        <f t="shared" si="14"/>
        <v>0</v>
      </c>
      <c r="BN8" s="117">
        <f t="shared" ref="BN8:BN71" si="48">IF($E8=1,0,IF(AND($D8=1,AND($S8&gt;=51,$S8&lt;=65)),1,0)*BN$6)</f>
        <v>0</v>
      </c>
      <c r="BO8" s="117">
        <f t="shared" si="15"/>
        <v>0</v>
      </c>
      <c r="BP8" s="117">
        <f t="shared" ref="BP8:BP71" si="49">IF(AND($D8=1,$E8=1,OR($S8=1,$S8=2,$S8=3,$S8=4,$S8=5,$S8=6)),1,0)*BP$6</f>
        <v>0</v>
      </c>
      <c r="BQ8" s="117">
        <f t="shared" ref="BQ8:BQ71" si="50">IF(AND($D8=1,$E8=1,OR($S8=7,$S8=8,$S8=9)),1,0)*BQ$6</f>
        <v>0</v>
      </c>
      <c r="BR8" s="117">
        <f t="shared" ref="BR8:BR71" si="51">IF(AND($D8=1,$E8=1,OR($S8=10,$S8=11,$S8=12)),1,0)*BR$6</f>
        <v>0</v>
      </c>
      <c r="BS8" s="117">
        <f t="shared" ref="BS8:BS71" si="52">IF(AND($D8=1,$E8=1,OR($S8=13,$S8=14,$S8=15,$S8=16)),1,0)*BS$6</f>
        <v>0</v>
      </c>
      <c r="BT8" s="117">
        <f t="shared" ref="BT8:BT71" si="53">IF(AND($D8=1,$E8=1,OR($S8=17,$S8=18,$S8=19,$S8=20)),1,0)*BT$6</f>
        <v>0</v>
      </c>
      <c r="BU8" s="117">
        <f t="shared" ref="BU8:BU71" si="54">IF(AND($D8=1,$E8=1,OR($S8=21,$S8=22,$S8=23,$S8=24,$S8=25)),1,0)*BU$6</f>
        <v>0</v>
      </c>
      <c r="BV8" s="117">
        <f t="shared" ref="BV8:BV71" si="55">IF(AND($D8=1,$E8=1,AND($S8&gt;25,$S8&lt;=35)),1,0)*BV$6</f>
        <v>0</v>
      </c>
      <c r="BW8" s="117">
        <f t="shared" ref="BW8:BW71" si="56">IF(AND($D8=1,$E8=1,AND($S8&gt;35,$S8&lt;=50)),1,0)*BW$6</f>
        <v>0</v>
      </c>
      <c r="BX8" s="117">
        <f t="shared" ref="BX8:BX71" si="57">IF(AND($D8=1,$E8=1,AND($S8&gt;=51,$S8&lt;=65)),1,0)*BX$6</f>
        <v>0</v>
      </c>
      <c r="BY8" s="117">
        <f t="shared" ref="BY8:BY71" si="58">IF(AND($D8=1,$E8=1,AND($S8&gt;65)),1,0)*BY$6</f>
        <v>0</v>
      </c>
      <c r="BZ8" s="117">
        <f t="shared" ref="BZ8:BZ71" si="59">IF(AND($D8=2,OR($S8=1,$S8=2,$S8=3,$S8=4,$S8=5,$S8=6)),1,0)*BZ$6</f>
        <v>0</v>
      </c>
      <c r="CA8" s="117">
        <f t="shared" ref="CA8:CA71" si="60">IF(AND($D8=2,OR($S8=7,$S8=8,$S8=9)),1,0)*CA$6</f>
        <v>0</v>
      </c>
      <c r="CB8" s="117">
        <f t="shared" ref="CB8:CB71" si="61">IF(AND($D8=2,OR($S8=10,$S8=11,$S8=12)),1,0)*CB$6</f>
        <v>0</v>
      </c>
      <c r="CC8" s="117">
        <f t="shared" ref="CC8:CC71" si="62">IF(AND($D8=2,OR($S8=13,$S8=14,$S8=15,$S8=16)),1,0)*CC$6</f>
        <v>0</v>
      </c>
      <c r="CD8" s="117">
        <f t="shared" ref="CD8:CD71" si="63">IF(AND($D8=2,OR($S8=17,$S8=18,$S8=19,$S8=20)),1,0)*CD$6</f>
        <v>0</v>
      </c>
      <c r="CE8" s="117">
        <f t="shared" ref="CE8:CE71" si="64">IF(AND($D8=2,OR($S8=21,$S8=22,$S8=23,$S8=24,$S8=25)),1,0)*CE$6</f>
        <v>0</v>
      </c>
      <c r="CF8" s="117">
        <f t="shared" ref="CF8:CF71" si="65">IF($E8=1,0,IF(AND($D8=2,AND($S8&gt;25,$S8&lt;=35)),1,0)*CF$6)</f>
        <v>0</v>
      </c>
      <c r="CG8" s="117">
        <f t="shared" ref="CG8:CG71" si="66">IF($E8=1,0,IF(AND($D8=2,AND($S8&gt;35,$S8&lt;=50)),1,0)*CG$6)</f>
        <v>0</v>
      </c>
      <c r="CH8" s="117">
        <f t="shared" ref="CH8:CH71" si="67">IF($E8=1,0,IF(AND($D8=2,AND($S8&gt;=51,$S8&lt;=65)),1,0)*CH$6)</f>
        <v>0</v>
      </c>
      <c r="CI8" s="117">
        <f t="shared" ref="CI8:CI71" si="68">IF($E8=1,0,IF(AND($D8=2,AND($S8&gt;65)),1,0)*CI$6)</f>
        <v>0</v>
      </c>
      <c r="CJ8" s="117">
        <f t="shared" ref="CJ8:CJ71" si="69">IF(AND($D8=2,$E8=1,OR($S8=1,$S8=2,$S8=3,$S8=4,$S8=5,$S8=6)),1,0)*CJ$6</f>
        <v>0</v>
      </c>
      <c r="CK8" s="117">
        <f t="shared" ref="CK8:CK71" si="70">IF(AND($D8=2,$E8=1,OR($S8=7,$S8=8,$S8=9)),1,0)*CK$6</f>
        <v>0</v>
      </c>
      <c r="CL8" s="117">
        <f t="shared" ref="CL8:CL71" si="71">IF(AND($D8=2,$E8=1,OR($S8=10,$S8=11,$S8=12)),1,0)*CL$6</f>
        <v>0</v>
      </c>
      <c r="CM8" s="117">
        <f t="shared" ref="CM8:CM71" si="72">IF(AND($D8=2,$E8=1,OR($S8=13,$S8=14,$S8=15,$S8=16)),1,0)*CM$6</f>
        <v>0</v>
      </c>
      <c r="CN8" s="117">
        <f t="shared" ref="CN8:CN71" si="73">IF(AND($D8=2,$E8=1,OR($S8=17,$S8=18,$S8=19,$S8=20)),1,0)*CN$6</f>
        <v>0</v>
      </c>
      <c r="CO8" s="117">
        <f t="shared" ref="CO8:CO71" si="74">IF(AND($D8=2,$E8=1,OR($S8=21,$S8=22,$S8=23,$S8=24,$S8=25)),1,0)*CO$6</f>
        <v>0</v>
      </c>
      <c r="CP8" s="117">
        <f t="shared" ref="CP8:CP71" si="75">IF(AND($D8=2,$E8=1,AND($S8&gt;25,$S8&lt;=35)),1,0)*CP$6</f>
        <v>0</v>
      </c>
      <c r="CQ8" s="117">
        <f t="shared" ref="CQ8:CQ71" si="76">IF(AND($D8=2,$E8=1,AND($S8&gt;35,$S8&lt;=50)),1,0)*CQ$6</f>
        <v>0</v>
      </c>
      <c r="CR8" s="117">
        <f t="shared" ref="CR8:CR71" si="77">IF(AND($D8=2,$E8=1,AND($S8&gt;=51,$S8&lt;=65)),1,0)*CR$6</f>
        <v>0</v>
      </c>
      <c r="CS8" s="117">
        <f t="shared" ref="CS8:CS71" si="78">IF(AND($D8=2,$E8=1,AND($S8&gt;65)),1,0)*CS$6</f>
        <v>0</v>
      </c>
      <c r="CT8" s="82"/>
      <c r="CU8" s="82"/>
      <c r="CV8" s="39"/>
      <c r="CW8" s="39"/>
      <c r="CX8" s="266" t="s">
        <v>258</v>
      </c>
      <c r="CY8" s="36">
        <v>2</v>
      </c>
      <c r="CZ8" s="452" t="s">
        <v>133</v>
      </c>
      <c r="DA8" s="453"/>
      <c r="DB8" s="454"/>
      <c r="DC8" s="1"/>
      <c r="DD8" s="452" t="s">
        <v>40</v>
      </c>
      <c r="DE8" s="453"/>
      <c r="DF8" s="453"/>
      <c r="DG8" s="463"/>
      <c r="DH8" s="1"/>
      <c r="DI8" s="1"/>
      <c r="DJ8" s="1"/>
      <c r="GS8" s="1"/>
      <c r="GT8" s="1"/>
      <c r="GU8" s="1"/>
      <c r="GV8" s="1"/>
      <c r="GW8" s="1"/>
    </row>
    <row r="9" spans="1:205">
      <c r="A9" s="33">
        <v>3</v>
      </c>
      <c r="B9" s="348"/>
      <c r="C9" s="351"/>
      <c r="D9" s="75"/>
      <c r="E9" s="74"/>
      <c r="F9" s="74"/>
      <c r="G9" s="121"/>
      <c r="H9" s="74"/>
      <c r="I9" s="65"/>
      <c r="J9" s="65"/>
      <c r="K9" s="65"/>
      <c r="L9" s="209"/>
      <c r="M9" s="209"/>
      <c r="N9" s="65"/>
      <c r="O9" s="65"/>
      <c r="P9" s="65"/>
      <c r="Q9" s="368" t="str">
        <f t="shared" si="16"/>
        <v/>
      </c>
      <c r="R9" s="34">
        <f t="shared" si="17"/>
        <v>0</v>
      </c>
      <c r="S9" s="47">
        <f t="shared" si="0"/>
        <v>0</v>
      </c>
      <c r="T9" s="46">
        <f t="shared" si="1"/>
        <v>0</v>
      </c>
      <c r="U9" s="82">
        <f t="shared" si="18"/>
        <v>0</v>
      </c>
      <c r="V9" s="46">
        <f t="shared" si="19"/>
        <v>0</v>
      </c>
      <c r="W9" s="82">
        <f t="shared" si="20"/>
        <v>0</v>
      </c>
      <c r="X9" s="81">
        <f t="shared" si="21"/>
        <v>0</v>
      </c>
      <c r="Y9" s="81">
        <f t="shared" si="2"/>
        <v>0</v>
      </c>
      <c r="Z9" s="81">
        <f t="shared" si="3"/>
        <v>0</v>
      </c>
      <c r="AA9" s="81">
        <f t="shared" si="22"/>
        <v>0</v>
      </c>
      <c r="AB9" s="81">
        <f t="shared" si="23"/>
        <v>0</v>
      </c>
      <c r="AC9" s="81">
        <f t="shared" si="4"/>
        <v>0</v>
      </c>
      <c r="AD9" s="81">
        <f t="shared" si="5"/>
        <v>0</v>
      </c>
      <c r="AE9" s="81">
        <f t="shared" si="6"/>
        <v>0</v>
      </c>
      <c r="AF9" s="81">
        <f t="shared" si="24"/>
        <v>0</v>
      </c>
      <c r="AG9" s="81">
        <f t="shared" si="25"/>
        <v>0</v>
      </c>
      <c r="AH9" s="81">
        <f t="shared" si="26"/>
        <v>0</v>
      </c>
      <c r="AI9" s="81">
        <f t="shared" si="27"/>
        <v>0</v>
      </c>
      <c r="AJ9" s="81">
        <f t="shared" si="28"/>
        <v>0</v>
      </c>
      <c r="AK9" s="81">
        <f t="shared" si="29"/>
        <v>0</v>
      </c>
      <c r="AL9" s="81">
        <f t="shared" si="30"/>
        <v>0</v>
      </c>
      <c r="AM9" s="81">
        <f t="shared" si="31"/>
        <v>0</v>
      </c>
      <c r="AN9" s="81">
        <f t="shared" si="32"/>
        <v>0</v>
      </c>
      <c r="AO9" s="81">
        <f t="shared" si="33"/>
        <v>0</v>
      </c>
      <c r="AP9" s="81">
        <f t="shared" si="34"/>
        <v>0</v>
      </c>
      <c r="AQ9" s="81">
        <f t="shared" si="35"/>
        <v>0</v>
      </c>
      <c r="AR9" s="81">
        <f t="shared" si="36"/>
        <v>0</v>
      </c>
      <c r="AS9" s="81">
        <f t="shared" si="37"/>
        <v>0</v>
      </c>
      <c r="AT9" s="81">
        <f t="shared" si="38"/>
        <v>0</v>
      </c>
      <c r="AU9" s="81">
        <f t="shared" si="39"/>
        <v>0</v>
      </c>
      <c r="AV9" s="81">
        <f t="shared" si="40"/>
        <v>0</v>
      </c>
      <c r="AW9" s="46">
        <f t="shared" si="41"/>
        <v>0</v>
      </c>
      <c r="AX9" s="46">
        <f t="shared" si="42"/>
        <v>0</v>
      </c>
      <c r="AY9" s="46">
        <f t="shared" si="43"/>
        <v>0</v>
      </c>
      <c r="AZ9" s="46">
        <f t="shared" si="44"/>
        <v>0</v>
      </c>
      <c r="BA9" s="46">
        <f t="shared" si="45"/>
        <v>0</v>
      </c>
      <c r="BB9" s="46">
        <f t="shared" si="46"/>
        <v>0</v>
      </c>
      <c r="BC9" s="46">
        <f t="shared" si="47"/>
        <v>0</v>
      </c>
      <c r="BD9" s="81"/>
      <c r="BE9" s="81"/>
      <c r="BF9" s="117">
        <f t="shared" si="7"/>
        <v>0</v>
      </c>
      <c r="BG9" s="117">
        <f t="shared" si="8"/>
        <v>0</v>
      </c>
      <c r="BH9" s="117">
        <f t="shared" si="9"/>
        <v>0</v>
      </c>
      <c r="BI9" s="117">
        <f t="shared" si="10"/>
        <v>0</v>
      </c>
      <c r="BJ9" s="117">
        <f t="shared" si="11"/>
        <v>0</v>
      </c>
      <c r="BK9" s="117">
        <f t="shared" si="12"/>
        <v>0</v>
      </c>
      <c r="BL9" s="117">
        <f t="shared" si="13"/>
        <v>0</v>
      </c>
      <c r="BM9" s="117">
        <f t="shared" si="14"/>
        <v>0</v>
      </c>
      <c r="BN9" s="117">
        <f t="shared" si="48"/>
        <v>0</v>
      </c>
      <c r="BO9" s="117">
        <f t="shared" si="15"/>
        <v>0</v>
      </c>
      <c r="BP9" s="117">
        <f t="shared" si="49"/>
        <v>0</v>
      </c>
      <c r="BQ9" s="117">
        <f t="shared" si="50"/>
        <v>0</v>
      </c>
      <c r="BR9" s="117">
        <f t="shared" si="51"/>
        <v>0</v>
      </c>
      <c r="BS9" s="117">
        <f t="shared" si="52"/>
        <v>0</v>
      </c>
      <c r="BT9" s="117">
        <f t="shared" si="53"/>
        <v>0</v>
      </c>
      <c r="BU9" s="117">
        <f t="shared" si="54"/>
        <v>0</v>
      </c>
      <c r="BV9" s="117">
        <f t="shared" si="55"/>
        <v>0</v>
      </c>
      <c r="BW9" s="117">
        <f t="shared" si="56"/>
        <v>0</v>
      </c>
      <c r="BX9" s="117">
        <f t="shared" si="57"/>
        <v>0</v>
      </c>
      <c r="BY9" s="117">
        <f t="shared" si="58"/>
        <v>0</v>
      </c>
      <c r="BZ9" s="117">
        <f t="shared" si="59"/>
        <v>0</v>
      </c>
      <c r="CA9" s="117">
        <f t="shared" si="60"/>
        <v>0</v>
      </c>
      <c r="CB9" s="117">
        <f t="shared" si="61"/>
        <v>0</v>
      </c>
      <c r="CC9" s="117">
        <f t="shared" si="62"/>
        <v>0</v>
      </c>
      <c r="CD9" s="117">
        <f t="shared" si="63"/>
        <v>0</v>
      </c>
      <c r="CE9" s="117">
        <f t="shared" si="64"/>
        <v>0</v>
      </c>
      <c r="CF9" s="117">
        <f t="shared" si="65"/>
        <v>0</v>
      </c>
      <c r="CG9" s="117">
        <f t="shared" si="66"/>
        <v>0</v>
      </c>
      <c r="CH9" s="117">
        <f t="shared" si="67"/>
        <v>0</v>
      </c>
      <c r="CI9" s="117">
        <f t="shared" si="68"/>
        <v>0</v>
      </c>
      <c r="CJ9" s="117">
        <f t="shared" si="69"/>
        <v>0</v>
      </c>
      <c r="CK9" s="117">
        <f t="shared" si="70"/>
        <v>0</v>
      </c>
      <c r="CL9" s="117">
        <f t="shared" si="71"/>
        <v>0</v>
      </c>
      <c r="CM9" s="117">
        <f t="shared" si="72"/>
        <v>0</v>
      </c>
      <c r="CN9" s="117">
        <f t="shared" si="73"/>
        <v>0</v>
      </c>
      <c r="CO9" s="117">
        <f t="shared" si="74"/>
        <v>0</v>
      </c>
      <c r="CP9" s="117">
        <f t="shared" si="75"/>
        <v>0</v>
      </c>
      <c r="CQ9" s="117">
        <f t="shared" si="76"/>
        <v>0</v>
      </c>
      <c r="CR9" s="117">
        <f t="shared" si="77"/>
        <v>0</v>
      </c>
      <c r="CS9" s="117">
        <f t="shared" si="78"/>
        <v>0</v>
      </c>
      <c r="CT9" s="82"/>
      <c r="CU9" s="82"/>
      <c r="CV9" s="39"/>
      <c r="CW9" s="39"/>
      <c r="CX9" s="266" t="s">
        <v>259</v>
      </c>
      <c r="CY9" s="36">
        <v>3</v>
      </c>
      <c r="CZ9" s="452" t="s">
        <v>134</v>
      </c>
      <c r="DA9" s="453"/>
      <c r="DB9" s="454"/>
      <c r="DC9" s="1"/>
      <c r="DD9" s="475"/>
      <c r="DE9" s="476"/>
      <c r="DF9" s="476"/>
      <c r="DG9" s="477"/>
      <c r="DH9" s="1"/>
      <c r="DI9" s="1"/>
      <c r="DJ9" s="1"/>
      <c r="GS9" s="1"/>
      <c r="GT9" s="1"/>
      <c r="GU9" s="1"/>
      <c r="GV9" s="1"/>
      <c r="GW9" s="1"/>
    </row>
    <row r="10" spans="1:205">
      <c r="A10" s="33">
        <v>4</v>
      </c>
      <c r="B10" s="348"/>
      <c r="C10" s="351"/>
      <c r="D10" s="75"/>
      <c r="E10" s="74"/>
      <c r="F10" s="74"/>
      <c r="G10" s="121"/>
      <c r="H10" s="74"/>
      <c r="I10" s="65"/>
      <c r="J10" s="65"/>
      <c r="K10" s="65"/>
      <c r="L10" s="209"/>
      <c r="M10" s="209"/>
      <c r="N10" s="65"/>
      <c r="O10" s="65"/>
      <c r="P10" s="65"/>
      <c r="Q10" s="368" t="str">
        <f t="shared" si="16"/>
        <v/>
      </c>
      <c r="R10" s="34">
        <f t="shared" si="17"/>
        <v>0</v>
      </c>
      <c r="S10" s="47">
        <f t="shared" si="0"/>
        <v>0</v>
      </c>
      <c r="T10" s="46">
        <f t="shared" si="1"/>
        <v>0</v>
      </c>
      <c r="U10" s="82">
        <f t="shared" si="18"/>
        <v>0</v>
      </c>
      <c r="V10" s="46">
        <f t="shared" si="19"/>
        <v>0</v>
      </c>
      <c r="W10" s="82">
        <f t="shared" si="20"/>
        <v>0</v>
      </c>
      <c r="X10" s="81">
        <f t="shared" si="21"/>
        <v>0</v>
      </c>
      <c r="Y10" s="81">
        <f t="shared" si="2"/>
        <v>0</v>
      </c>
      <c r="Z10" s="81">
        <f t="shared" si="3"/>
        <v>0</v>
      </c>
      <c r="AA10" s="81">
        <f t="shared" si="22"/>
        <v>0</v>
      </c>
      <c r="AB10" s="81">
        <f t="shared" si="23"/>
        <v>0</v>
      </c>
      <c r="AC10" s="81">
        <f t="shared" si="4"/>
        <v>0</v>
      </c>
      <c r="AD10" s="81">
        <f t="shared" si="5"/>
        <v>0</v>
      </c>
      <c r="AE10" s="81">
        <f t="shared" si="6"/>
        <v>0</v>
      </c>
      <c r="AF10" s="81">
        <f t="shared" si="24"/>
        <v>0</v>
      </c>
      <c r="AG10" s="81">
        <f t="shared" si="25"/>
        <v>0</v>
      </c>
      <c r="AH10" s="81">
        <f t="shared" si="26"/>
        <v>0</v>
      </c>
      <c r="AI10" s="81">
        <f t="shared" si="27"/>
        <v>0</v>
      </c>
      <c r="AJ10" s="81">
        <f t="shared" si="28"/>
        <v>0</v>
      </c>
      <c r="AK10" s="81">
        <f t="shared" si="29"/>
        <v>0</v>
      </c>
      <c r="AL10" s="81">
        <f t="shared" si="30"/>
        <v>0</v>
      </c>
      <c r="AM10" s="81">
        <f t="shared" si="31"/>
        <v>0</v>
      </c>
      <c r="AN10" s="81">
        <f t="shared" si="32"/>
        <v>0</v>
      </c>
      <c r="AO10" s="81">
        <f t="shared" si="33"/>
        <v>0</v>
      </c>
      <c r="AP10" s="81">
        <f t="shared" si="34"/>
        <v>0</v>
      </c>
      <c r="AQ10" s="81">
        <f t="shared" si="35"/>
        <v>0</v>
      </c>
      <c r="AR10" s="81">
        <f t="shared" si="36"/>
        <v>0</v>
      </c>
      <c r="AS10" s="81">
        <f t="shared" si="37"/>
        <v>0</v>
      </c>
      <c r="AT10" s="81">
        <f t="shared" si="38"/>
        <v>0</v>
      </c>
      <c r="AU10" s="81">
        <f t="shared" si="39"/>
        <v>0</v>
      </c>
      <c r="AV10" s="81">
        <f t="shared" si="40"/>
        <v>0</v>
      </c>
      <c r="AW10" s="46">
        <f t="shared" si="41"/>
        <v>0</v>
      </c>
      <c r="AX10" s="46">
        <f t="shared" si="42"/>
        <v>0</v>
      </c>
      <c r="AY10" s="46">
        <f t="shared" si="43"/>
        <v>0</v>
      </c>
      <c r="AZ10" s="46">
        <f t="shared" si="44"/>
        <v>0</v>
      </c>
      <c r="BA10" s="46">
        <f t="shared" si="45"/>
        <v>0</v>
      </c>
      <c r="BB10" s="46">
        <f t="shared" si="46"/>
        <v>0</v>
      </c>
      <c r="BC10" s="46">
        <f t="shared" si="47"/>
        <v>0</v>
      </c>
      <c r="BD10" s="81"/>
      <c r="BE10" s="81"/>
      <c r="BF10" s="117">
        <f t="shared" si="7"/>
        <v>0</v>
      </c>
      <c r="BG10" s="117">
        <f t="shared" si="8"/>
        <v>0</v>
      </c>
      <c r="BH10" s="117">
        <f t="shared" si="9"/>
        <v>0</v>
      </c>
      <c r="BI10" s="117">
        <f t="shared" si="10"/>
        <v>0</v>
      </c>
      <c r="BJ10" s="117">
        <f t="shared" si="11"/>
        <v>0</v>
      </c>
      <c r="BK10" s="117">
        <f t="shared" si="12"/>
        <v>0</v>
      </c>
      <c r="BL10" s="117">
        <f t="shared" si="13"/>
        <v>0</v>
      </c>
      <c r="BM10" s="117">
        <f t="shared" si="14"/>
        <v>0</v>
      </c>
      <c r="BN10" s="117">
        <f t="shared" si="48"/>
        <v>0</v>
      </c>
      <c r="BO10" s="117">
        <f t="shared" si="15"/>
        <v>0</v>
      </c>
      <c r="BP10" s="117">
        <f t="shared" si="49"/>
        <v>0</v>
      </c>
      <c r="BQ10" s="117">
        <f t="shared" si="50"/>
        <v>0</v>
      </c>
      <c r="BR10" s="117">
        <f t="shared" si="51"/>
        <v>0</v>
      </c>
      <c r="BS10" s="117">
        <f t="shared" si="52"/>
        <v>0</v>
      </c>
      <c r="BT10" s="117">
        <f t="shared" si="53"/>
        <v>0</v>
      </c>
      <c r="BU10" s="117">
        <f t="shared" si="54"/>
        <v>0</v>
      </c>
      <c r="BV10" s="117">
        <f t="shared" si="55"/>
        <v>0</v>
      </c>
      <c r="BW10" s="117">
        <f t="shared" si="56"/>
        <v>0</v>
      </c>
      <c r="BX10" s="117">
        <f t="shared" si="57"/>
        <v>0</v>
      </c>
      <c r="BY10" s="117">
        <f t="shared" si="58"/>
        <v>0</v>
      </c>
      <c r="BZ10" s="117">
        <f t="shared" si="59"/>
        <v>0</v>
      </c>
      <c r="CA10" s="117">
        <f t="shared" si="60"/>
        <v>0</v>
      </c>
      <c r="CB10" s="117">
        <f t="shared" si="61"/>
        <v>0</v>
      </c>
      <c r="CC10" s="117">
        <f t="shared" si="62"/>
        <v>0</v>
      </c>
      <c r="CD10" s="117">
        <f t="shared" si="63"/>
        <v>0</v>
      </c>
      <c r="CE10" s="117">
        <f t="shared" si="64"/>
        <v>0</v>
      </c>
      <c r="CF10" s="117">
        <f t="shared" si="65"/>
        <v>0</v>
      </c>
      <c r="CG10" s="117">
        <f t="shared" si="66"/>
        <v>0</v>
      </c>
      <c r="CH10" s="117">
        <f t="shared" si="67"/>
        <v>0</v>
      </c>
      <c r="CI10" s="117">
        <f t="shared" si="68"/>
        <v>0</v>
      </c>
      <c r="CJ10" s="117">
        <f t="shared" si="69"/>
        <v>0</v>
      </c>
      <c r="CK10" s="117">
        <f t="shared" si="70"/>
        <v>0</v>
      </c>
      <c r="CL10" s="117">
        <f t="shared" si="71"/>
        <v>0</v>
      </c>
      <c r="CM10" s="117">
        <f t="shared" si="72"/>
        <v>0</v>
      </c>
      <c r="CN10" s="117">
        <f t="shared" si="73"/>
        <v>0</v>
      </c>
      <c r="CO10" s="117">
        <f t="shared" si="74"/>
        <v>0</v>
      </c>
      <c r="CP10" s="117">
        <f t="shared" si="75"/>
        <v>0</v>
      </c>
      <c r="CQ10" s="117">
        <f t="shared" si="76"/>
        <v>0</v>
      </c>
      <c r="CR10" s="117">
        <f t="shared" si="77"/>
        <v>0</v>
      </c>
      <c r="CS10" s="117">
        <f t="shared" si="78"/>
        <v>0</v>
      </c>
      <c r="CT10" s="82"/>
      <c r="CU10" s="82"/>
      <c r="CV10" s="39"/>
      <c r="CW10" s="39"/>
      <c r="CX10" s="266" t="s">
        <v>260</v>
      </c>
      <c r="CY10" s="36">
        <v>4</v>
      </c>
      <c r="CZ10" s="449" t="s">
        <v>249</v>
      </c>
      <c r="DA10" s="450"/>
      <c r="DB10" s="451"/>
      <c r="DC10" s="1"/>
      <c r="DD10" s="475"/>
      <c r="DE10" s="476"/>
      <c r="DF10" s="476"/>
      <c r="DG10" s="477"/>
      <c r="DH10" s="1"/>
      <c r="DI10" s="1"/>
      <c r="DJ10" s="1"/>
      <c r="GS10" s="1"/>
      <c r="GT10" s="1"/>
      <c r="GU10" s="1"/>
      <c r="GV10" s="1"/>
      <c r="GW10" s="1"/>
    </row>
    <row r="11" spans="1:205">
      <c r="A11" s="33">
        <v>5</v>
      </c>
      <c r="B11" s="348"/>
      <c r="C11" s="351"/>
      <c r="D11" s="75"/>
      <c r="E11" s="74"/>
      <c r="F11" s="74"/>
      <c r="G11" s="121"/>
      <c r="H11" s="74"/>
      <c r="I11" s="65"/>
      <c r="J11" s="65"/>
      <c r="K11" s="65"/>
      <c r="L11" s="209"/>
      <c r="M11" s="209"/>
      <c r="N11" s="65"/>
      <c r="O11" s="65"/>
      <c r="P11" s="65"/>
      <c r="Q11" s="368" t="str">
        <f t="shared" si="16"/>
        <v/>
      </c>
      <c r="R11" s="34">
        <f t="shared" si="17"/>
        <v>0</v>
      </c>
      <c r="S11" s="47">
        <f t="shared" si="0"/>
        <v>0</v>
      </c>
      <c r="T11" s="46">
        <f t="shared" si="1"/>
        <v>0</v>
      </c>
      <c r="U11" s="82">
        <f t="shared" si="18"/>
        <v>0</v>
      </c>
      <c r="V11" s="46">
        <f t="shared" si="19"/>
        <v>0</v>
      </c>
      <c r="W11" s="82">
        <f t="shared" si="20"/>
        <v>0</v>
      </c>
      <c r="X11" s="81">
        <f t="shared" si="21"/>
        <v>0</v>
      </c>
      <c r="Y11" s="81">
        <f t="shared" si="2"/>
        <v>0</v>
      </c>
      <c r="Z11" s="81">
        <f t="shared" si="3"/>
        <v>0</v>
      </c>
      <c r="AA11" s="81">
        <f t="shared" si="22"/>
        <v>0</v>
      </c>
      <c r="AB11" s="81">
        <f t="shared" si="23"/>
        <v>0</v>
      </c>
      <c r="AC11" s="81">
        <f t="shared" si="4"/>
        <v>0</v>
      </c>
      <c r="AD11" s="81">
        <f t="shared" si="5"/>
        <v>0</v>
      </c>
      <c r="AE11" s="81">
        <f t="shared" si="6"/>
        <v>0</v>
      </c>
      <c r="AF11" s="81">
        <f t="shared" si="24"/>
        <v>0</v>
      </c>
      <c r="AG11" s="81">
        <f t="shared" si="25"/>
        <v>0</v>
      </c>
      <c r="AH11" s="81">
        <f t="shared" si="26"/>
        <v>0</v>
      </c>
      <c r="AI11" s="81">
        <f t="shared" si="27"/>
        <v>0</v>
      </c>
      <c r="AJ11" s="81">
        <f t="shared" si="28"/>
        <v>0</v>
      </c>
      <c r="AK11" s="81">
        <f t="shared" si="29"/>
        <v>0</v>
      </c>
      <c r="AL11" s="81">
        <f t="shared" si="30"/>
        <v>0</v>
      </c>
      <c r="AM11" s="81">
        <f t="shared" si="31"/>
        <v>0</v>
      </c>
      <c r="AN11" s="81">
        <f t="shared" si="32"/>
        <v>0</v>
      </c>
      <c r="AO11" s="81">
        <f t="shared" si="33"/>
        <v>0</v>
      </c>
      <c r="AP11" s="81">
        <f t="shared" si="34"/>
        <v>0</v>
      </c>
      <c r="AQ11" s="81">
        <f t="shared" si="35"/>
        <v>0</v>
      </c>
      <c r="AR11" s="81">
        <f t="shared" si="36"/>
        <v>0</v>
      </c>
      <c r="AS11" s="81">
        <f t="shared" si="37"/>
        <v>0</v>
      </c>
      <c r="AT11" s="81">
        <f t="shared" si="38"/>
        <v>0</v>
      </c>
      <c r="AU11" s="81">
        <f t="shared" si="39"/>
        <v>0</v>
      </c>
      <c r="AV11" s="81">
        <f t="shared" si="40"/>
        <v>0</v>
      </c>
      <c r="AW11" s="46">
        <f t="shared" si="41"/>
        <v>0</v>
      </c>
      <c r="AX11" s="46">
        <f t="shared" si="42"/>
        <v>0</v>
      </c>
      <c r="AY11" s="46">
        <f t="shared" si="43"/>
        <v>0</v>
      </c>
      <c r="AZ11" s="46">
        <f t="shared" si="44"/>
        <v>0</v>
      </c>
      <c r="BA11" s="46">
        <f t="shared" si="45"/>
        <v>0</v>
      </c>
      <c r="BB11" s="46">
        <f t="shared" si="46"/>
        <v>0</v>
      </c>
      <c r="BC11" s="46">
        <f t="shared" si="47"/>
        <v>0</v>
      </c>
      <c r="BD11" s="81"/>
      <c r="BE11" s="81"/>
      <c r="BF11" s="117">
        <f t="shared" si="7"/>
        <v>0</v>
      </c>
      <c r="BG11" s="117">
        <f t="shared" si="8"/>
        <v>0</v>
      </c>
      <c r="BH11" s="117">
        <f t="shared" si="9"/>
        <v>0</v>
      </c>
      <c r="BI11" s="117">
        <f t="shared" si="10"/>
        <v>0</v>
      </c>
      <c r="BJ11" s="117">
        <f t="shared" si="11"/>
        <v>0</v>
      </c>
      <c r="BK11" s="117">
        <f t="shared" si="12"/>
        <v>0</v>
      </c>
      <c r="BL11" s="117">
        <f t="shared" si="13"/>
        <v>0</v>
      </c>
      <c r="BM11" s="117">
        <f t="shared" si="14"/>
        <v>0</v>
      </c>
      <c r="BN11" s="117">
        <f t="shared" si="48"/>
        <v>0</v>
      </c>
      <c r="BO11" s="117">
        <f t="shared" si="15"/>
        <v>0</v>
      </c>
      <c r="BP11" s="117">
        <f t="shared" si="49"/>
        <v>0</v>
      </c>
      <c r="BQ11" s="117">
        <f t="shared" si="50"/>
        <v>0</v>
      </c>
      <c r="BR11" s="117">
        <f t="shared" si="51"/>
        <v>0</v>
      </c>
      <c r="BS11" s="117">
        <f t="shared" si="52"/>
        <v>0</v>
      </c>
      <c r="BT11" s="117">
        <f t="shared" si="53"/>
        <v>0</v>
      </c>
      <c r="BU11" s="117">
        <f t="shared" si="54"/>
        <v>0</v>
      </c>
      <c r="BV11" s="117">
        <f t="shared" si="55"/>
        <v>0</v>
      </c>
      <c r="BW11" s="117">
        <f t="shared" si="56"/>
        <v>0</v>
      </c>
      <c r="BX11" s="117">
        <f t="shared" si="57"/>
        <v>0</v>
      </c>
      <c r="BY11" s="117">
        <f t="shared" si="58"/>
        <v>0</v>
      </c>
      <c r="BZ11" s="117">
        <f t="shared" si="59"/>
        <v>0</v>
      </c>
      <c r="CA11" s="117">
        <f t="shared" si="60"/>
        <v>0</v>
      </c>
      <c r="CB11" s="117">
        <f t="shared" si="61"/>
        <v>0</v>
      </c>
      <c r="CC11" s="117">
        <f t="shared" si="62"/>
        <v>0</v>
      </c>
      <c r="CD11" s="117">
        <f t="shared" si="63"/>
        <v>0</v>
      </c>
      <c r="CE11" s="117">
        <f t="shared" si="64"/>
        <v>0</v>
      </c>
      <c r="CF11" s="117">
        <f t="shared" si="65"/>
        <v>0</v>
      </c>
      <c r="CG11" s="117">
        <f t="shared" si="66"/>
        <v>0</v>
      </c>
      <c r="CH11" s="117">
        <f t="shared" si="67"/>
        <v>0</v>
      </c>
      <c r="CI11" s="117">
        <f t="shared" si="68"/>
        <v>0</v>
      </c>
      <c r="CJ11" s="117">
        <f t="shared" si="69"/>
        <v>0</v>
      </c>
      <c r="CK11" s="117">
        <f t="shared" si="70"/>
        <v>0</v>
      </c>
      <c r="CL11" s="117">
        <f t="shared" si="71"/>
        <v>0</v>
      </c>
      <c r="CM11" s="117">
        <f t="shared" si="72"/>
        <v>0</v>
      </c>
      <c r="CN11" s="117">
        <f t="shared" si="73"/>
        <v>0</v>
      </c>
      <c r="CO11" s="117">
        <f t="shared" si="74"/>
        <v>0</v>
      </c>
      <c r="CP11" s="117">
        <f t="shared" si="75"/>
        <v>0</v>
      </c>
      <c r="CQ11" s="117">
        <f t="shared" si="76"/>
        <v>0</v>
      </c>
      <c r="CR11" s="117">
        <f t="shared" si="77"/>
        <v>0</v>
      </c>
      <c r="CS11" s="117">
        <f t="shared" si="78"/>
        <v>0</v>
      </c>
      <c r="CT11" s="82"/>
      <c r="CU11" s="82"/>
      <c r="CV11" s="39"/>
      <c r="CW11" s="39"/>
      <c r="CX11" s="266" t="s">
        <v>261</v>
      </c>
      <c r="CY11" s="36">
        <v>5</v>
      </c>
      <c r="CZ11" s="350" t="s">
        <v>250</v>
      </c>
      <c r="DA11" s="179"/>
      <c r="DB11" s="180"/>
      <c r="DC11" s="1"/>
      <c r="DD11" s="343"/>
      <c r="DE11" s="344"/>
      <c r="DF11" s="344"/>
      <c r="DG11" s="345"/>
      <c r="DH11" s="1"/>
      <c r="DI11" s="1"/>
      <c r="DJ11" s="1"/>
      <c r="GS11" s="1"/>
      <c r="GT11" s="1"/>
      <c r="GU11" s="1"/>
      <c r="GV11" s="1"/>
      <c r="GW11" s="1"/>
    </row>
    <row r="12" spans="1:205">
      <c r="A12" s="33">
        <v>6</v>
      </c>
      <c r="B12" s="348"/>
      <c r="C12" s="351"/>
      <c r="D12" s="75"/>
      <c r="E12" s="74"/>
      <c r="F12" s="74"/>
      <c r="G12" s="121"/>
      <c r="H12" s="74"/>
      <c r="I12" s="65"/>
      <c r="J12" s="65"/>
      <c r="K12" s="65"/>
      <c r="L12" s="209"/>
      <c r="M12" s="209"/>
      <c r="N12" s="65"/>
      <c r="O12" s="65"/>
      <c r="P12" s="65"/>
      <c r="Q12" s="368" t="str">
        <f t="shared" si="16"/>
        <v/>
      </c>
      <c r="R12" s="34">
        <f t="shared" si="17"/>
        <v>0</v>
      </c>
      <c r="S12" s="47">
        <f t="shared" si="0"/>
        <v>0</v>
      </c>
      <c r="T12" s="46">
        <f t="shared" si="1"/>
        <v>0</v>
      </c>
      <c r="U12" s="82">
        <f t="shared" si="18"/>
        <v>0</v>
      </c>
      <c r="V12" s="46">
        <f t="shared" si="19"/>
        <v>0</v>
      </c>
      <c r="W12" s="82">
        <f t="shared" si="20"/>
        <v>0</v>
      </c>
      <c r="X12" s="81">
        <f t="shared" si="21"/>
        <v>0</v>
      </c>
      <c r="Y12" s="81">
        <f t="shared" si="2"/>
        <v>0</v>
      </c>
      <c r="Z12" s="81">
        <f t="shared" si="3"/>
        <v>0</v>
      </c>
      <c r="AA12" s="81">
        <f t="shared" si="22"/>
        <v>0</v>
      </c>
      <c r="AB12" s="81">
        <f t="shared" si="23"/>
        <v>0</v>
      </c>
      <c r="AC12" s="81">
        <f t="shared" si="4"/>
        <v>0</v>
      </c>
      <c r="AD12" s="81">
        <f t="shared" si="5"/>
        <v>0</v>
      </c>
      <c r="AE12" s="81">
        <f t="shared" si="6"/>
        <v>0</v>
      </c>
      <c r="AF12" s="81">
        <f t="shared" si="24"/>
        <v>0</v>
      </c>
      <c r="AG12" s="81">
        <f t="shared" si="25"/>
        <v>0</v>
      </c>
      <c r="AH12" s="81">
        <f t="shared" si="26"/>
        <v>0</v>
      </c>
      <c r="AI12" s="81">
        <f t="shared" si="27"/>
        <v>0</v>
      </c>
      <c r="AJ12" s="81">
        <f t="shared" si="28"/>
        <v>0</v>
      </c>
      <c r="AK12" s="81">
        <f t="shared" si="29"/>
        <v>0</v>
      </c>
      <c r="AL12" s="81">
        <f t="shared" si="30"/>
        <v>0</v>
      </c>
      <c r="AM12" s="81">
        <f t="shared" si="31"/>
        <v>0</v>
      </c>
      <c r="AN12" s="81">
        <f t="shared" si="32"/>
        <v>0</v>
      </c>
      <c r="AO12" s="81">
        <f t="shared" si="33"/>
        <v>0</v>
      </c>
      <c r="AP12" s="81">
        <f t="shared" si="34"/>
        <v>0</v>
      </c>
      <c r="AQ12" s="81">
        <f t="shared" si="35"/>
        <v>0</v>
      </c>
      <c r="AR12" s="81">
        <f t="shared" si="36"/>
        <v>0</v>
      </c>
      <c r="AS12" s="81">
        <f t="shared" si="37"/>
        <v>0</v>
      </c>
      <c r="AT12" s="81">
        <f t="shared" si="38"/>
        <v>0</v>
      </c>
      <c r="AU12" s="81">
        <f t="shared" si="39"/>
        <v>0</v>
      </c>
      <c r="AV12" s="81">
        <f t="shared" si="40"/>
        <v>0</v>
      </c>
      <c r="AW12" s="46">
        <f t="shared" si="41"/>
        <v>0</v>
      </c>
      <c r="AX12" s="46">
        <f t="shared" si="42"/>
        <v>0</v>
      </c>
      <c r="AY12" s="46">
        <f t="shared" si="43"/>
        <v>0</v>
      </c>
      <c r="AZ12" s="46">
        <f t="shared" si="44"/>
        <v>0</v>
      </c>
      <c r="BA12" s="46">
        <f t="shared" si="45"/>
        <v>0</v>
      </c>
      <c r="BB12" s="46">
        <f t="shared" si="46"/>
        <v>0</v>
      </c>
      <c r="BC12" s="46">
        <f t="shared" si="47"/>
        <v>0</v>
      </c>
      <c r="BD12" s="81"/>
      <c r="BE12" s="81"/>
      <c r="BF12" s="117">
        <f t="shared" si="7"/>
        <v>0</v>
      </c>
      <c r="BG12" s="117">
        <f t="shared" si="8"/>
        <v>0</v>
      </c>
      <c r="BH12" s="117">
        <f t="shared" si="9"/>
        <v>0</v>
      </c>
      <c r="BI12" s="117">
        <f t="shared" si="10"/>
        <v>0</v>
      </c>
      <c r="BJ12" s="117">
        <f t="shared" si="11"/>
        <v>0</v>
      </c>
      <c r="BK12" s="117">
        <f t="shared" si="12"/>
        <v>0</v>
      </c>
      <c r="BL12" s="117">
        <f t="shared" si="13"/>
        <v>0</v>
      </c>
      <c r="BM12" s="117">
        <f t="shared" si="14"/>
        <v>0</v>
      </c>
      <c r="BN12" s="117">
        <f t="shared" si="48"/>
        <v>0</v>
      </c>
      <c r="BO12" s="117">
        <f t="shared" si="15"/>
        <v>0</v>
      </c>
      <c r="BP12" s="117">
        <f t="shared" si="49"/>
        <v>0</v>
      </c>
      <c r="BQ12" s="117">
        <f t="shared" si="50"/>
        <v>0</v>
      </c>
      <c r="BR12" s="117">
        <f t="shared" si="51"/>
        <v>0</v>
      </c>
      <c r="BS12" s="117">
        <f t="shared" si="52"/>
        <v>0</v>
      </c>
      <c r="BT12" s="117">
        <f t="shared" si="53"/>
        <v>0</v>
      </c>
      <c r="BU12" s="117">
        <f t="shared" si="54"/>
        <v>0</v>
      </c>
      <c r="BV12" s="117">
        <f t="shared" si="55"/>
        <v>0</v>
      </c>
      <c r="BW12" s="117">
        <f t="shared" si="56"/>
        <v>0</v>
      </c>
      <c r="BX12" s="117">
        <f t="shared" si="57"/>
        <v>0</v>
      </c>
      <c r="BY12" s="117">
        <f t="shared" si="58"/>
        <v>0</v>
      </c>
      <c r="BZ12" s="117">
        <f t="shared" si="59"/>
        <v>0</v>
      </c>
      <c r="CA12" s="117">
        <f t="shared" si="60"/>
        <v>0</v>
      </c>
      <c r="CB12" s="117">
        <f t="shared" si="61"/>
        <v>0</v>
      </c>
      <c r="CC12" s="117">
        <f t="shared" si="62"/>
        <v>0</v>
      </c>
      <c r="CD12" s="117">
        <f t="shared" si="63"/>
        <v>0</v>
      </c>
      <c r="CE12" s="117">
        <f t="shared" si="64"/>
        <v>0</v>
      </c>
      <c r="CF12" s="117">
        <f t="shared" si="65"/>
        <v>0</v>
      </c>
      <c r="CG12" s="117">
        <f t="shared" si="66"/>
        <v>0</v>
      </c>
      <c r="CH12" s="117">
        <f t="shared" si="67"/>
        <v>0</v>
      </c>
      <c r="CI12" s="117">
        <f t="shared" si="68"/>
        <v>0</v>
      </c>
      <c r="CJ12" s="117">
        <f t="shared" si="69"/>
        <v>0</v>
      </c>
      <c r="CK12" s="117">
        <f t="shared" si="70"/>
        <v>0</v>
      </c>
      <c r="CL12" s="117">
        <f t="shared" si="71"/>
        <v>0</v>
      </c>
      <c r="CM12" s="117">
        <f t="shared" si="72"/>
        <v>0</v>
      </c>
      <c r="CN12" s="117">
        <f t="shared" si="73"/>
        <v>0</v>
      </c>
      <c r="CO12" s="117">
        <f t="shared" si="74"/>
        <v>0</v>
      </c>
      <c r="CP12" s="117">
        <f t="shared" si="75"/>
        <v>0</v>
      </c>
      <c r="CQ12" s="117">
        <f t="shared" si="76"/>
        <v>0</v>
      </c>
      <c r="CR12" s="117">
        <f t="shared" si="77"/>
        <v>0</v>
      </c>
      <c r="CS12" s="117">
        <f t="shared" si="78"/>
        <v>0</v>
      </c>
      <c r="CT12" s="82"/>
      <c r="CU12" s="82"/>
      <c r="CV12" s="39"/>
      <c r="CW12" s="39"/>
      <c r="CX12" s="266" t="s">
        <v>262</v>
      </c>
      <c r="CY12" s="36">
        <v>6</v>
      </c>
      <c r="CZ12" s="452" t="s">
        <v>135</v>
      </c>
      <c r="DA12" s="453"/>
      <c r="DB12" s="454"/>
      <c r="DC12" s="1"/>
      <c r="DD12" s="475"/>
      <c r="DE12" s="476"/>
      <c r="DF12" s="476"/>
      <c r="DG12" s="477"/>
      <c r="DH12" s="1"/>
      <c r="DI12" s="1"/>
      <c r="DJ12" s="1"/>
      <c r="GS12" s="1"/>
      <c r="GT12" s="1"/>
      <c r="GU12" s="1"/>
      <c r="GV12" s="1"/>
      <c r="GW12" s="1"/>
    </row>
    <row r="13" spans="1:205">
      <c r="A13" s="33">
        <v>7</v>
      </c>
      <c r="B13" s="348"/>
      <c r="C13" s="351"/>
      <c r="D13" s="75"/>
      <c r="E13" s="74"/>
      <c r="F13" s="74"/>
      <c r="G13" s="121"/>
      <c r="H13" s="74"/>
      <c r="I13" s="65"/>
      <c r="J13" s="65"/>
      <c r="K13" s="65"/>
      <c r="L13" s="209"/>
      <c r="M13" s="209"/>
      <c r="N13" s="65"/>
      <c r="O13" s="65"/>
      <c r="P13" s="65"/>
      <c r="Q13" s="368" t="str">
        <f t="shared" si="16"/>
        <v/>
      </c>
      <c r="R13" s="34">
        <f t="shared" si="17"/>
        <v>0</v>
      </c>
      <c r="S13" s="47">
        <f t="shared" si="0"/>
        <v>0</v>
      </c>
      <c r="T13" s="46">
        <f t="shared" si="1"/>
        <v>0</v>
      </c>
      <c r="U13" s="82">
        <f t="shared" si="18"/>
        <v>0</v>
      </c>
      <c r="V13" s="46">
        <f t="shared" si="19"/>
        <v>0</v>
      </c>
      <c r="W13" s="82">
        <f t="shared" si="20"/>
        <v>0</v>
      </c>
      <c r="X13" s="81">
        <f t="shared" si="21"/>
        <v>0</v>
      </c>
      <c r="Y13" s="81">
        <f t="shared" si="2"/>
        <v>0</v>
      </c>
      <c r="Z13" s="81">
        <f t="shared" si="3"/>
        <v>0</v>
      </c>
      <c r="AA13" s="81">
        <f t="shared" si="22"/>
        <v>0</v>
      </c>
      <c r="AB13" s="81">
        <f t="shared" si="23"/>
        <v>0</v>
      </c>
      <c r="AC13" s="81">
        <f t="shared" si="4"/>
        <v>0</v>
      </c>
      <c r="AD13" s="81">
        <f t="shared" si="5"/>
        <v>0</v>
      </c>
      <c r="AE13" s="81">
        <f t="shared" si="6"/>
        <v>0</v>
      </c>
      <c r="AF13" s="81">
        <f t="shared" si="24"/>
        <v>0</v>
      </c>
      <c r="AG13" s="81">
        <f t="shared" si="25"/>
        <v>0</v>
      </c>
      <c r="AH13" s="81">
        <f t="shared" si="26"/>
        <v>0</v>
      </c>
      <c r="AI13" s="81">
        <f t="shared" si="27"/>
        <v>0</v>
      </c>
      <c r="AJ13" s="81">
        <f t="shared" si="28"/>
        <v>0</v>
      </c>
      <c r="AK13" s="81">
        <f t="shared" si="29"/>
        <v>0</v>
      </c>
      <c r="AL13" s="81">
        <f t="shared" si="30"/>
        <v>0</v>
      </c>
      <c r="AM13" s="81">
        <f t="shared" si="31"/>
        <v>0</v>
      </c>
      <c r="AN13" s="81">
        <f t="shared" si="32"/>
        <v>0</v>
      </c>
      <c r="AO13" s="81">
        <f t="shared" si="33"/>
        <v>0</v>
      </c>
      <c r="AP13" s="81">
        <f t="shared" si="34"/>
        <v>0</v>
      </c>
      <c r="AQ13" s="81">
        <f t="shared" si="35"/>
        <v>0</v>
      </c>
      <c r="AR13" s="81">
        <f t="shared" si="36"/>
        <v>0</v>
      </c>
      <c r="AS13" s="81">
        <f t="shared" si="37"/>
        <v>0</v>
      </c>
      <c r="AT13" s="81">
        <f t="shared" si="38"/>
        <v>0</v>
      </c>
      <c r="AU13" s="81">
        <f t="shared" si="39"/>
        <v>0</v>
      </c>
      <c r="AV13" s="81">
        <f t="shared" si="40"/>
        <v>0</v>
      </c>
      <c r="AW13" s="46">
        <f t="shared" si="41"/>
        <v>0</v>
      </c>
      <c r="AX13" s="46">
        <f t="shared" si="42"/>
        <v>0</v>
      </c>
      <c r="AY13" s="46">
        <f t="shared" si="43"/>
        <v>0</v>
      </c>
      <c r="AZ13" s="46">
        <f t="shared" si="44"/>
        <v>0</v>
      </c>
      <c r="BA13" s="46">
        <f t="shared" si="45"/>
        <v>0</v>
      </c>
      <c r="BB13" s="46">
        <f t="shared" si="46"/>
        <v>0</v>
      </c>
      <c r="BC13" s="46">
        <f t="shared" si="47"/>
        <v>0</v>
      </c>
      <c r="BD13" s="81"/>
      <c r="BE13" s="81"/>
      <c r="BF13" s="117">
        <f t="shared" si="7"/>
        <v>0</v>
      </c>
      <c r="BG13" s="117">
        <f t="shared" si="8"/>
        <v>0</v>
      </c>
      <c r="BH13" s="117">
        <f t="shared" si="9"/>
        <v>0</v>
      </c>
      <c r="BI13" s="117">
        <f t="shared" si="10"/>
        <v>0</v>
      </c>
      <c r="BJ13" s="117">
        <f t="shared" si="11"/>
        <v>0</v>
      </c>
      <c r="BK13" s="117">
        <f t="shared" si="12"/>
        <v>0</v>
      </c>
      <c r="BL13" s="117">
        <f t="shared" si="13"/>
        <v>0</v>
      </c>
      <c r="BM13" s="117">
        <f t="shared" si="14"/>
        <v>0</v>
      </c>
      <c r="BN13" s="117">
        <f t="shared" si="48"/>
        <v>0</v>
      </c>
      <c r="BO13" s="117">
        <f t="shared" si="15"/>
        <v>0</v>
      </c>
      <c r="BP13" s="117">
        <f t="shared" si="49"/>
        <v>0</v>
      </c>
      <c r="BQ13" s="117">
        <f t="shared" si="50"/>
        <v>0</v>
      </c>
      <c r="BR13" s="117">
        <f t="shared" si="51"/>
        <v>0</v>
      </c>
      <c r="BS13" s="117">
        <f t="shared" si="52"/>
        <v>0</v>
      </c>
      <c r="BT13" s="117">
        <f t="shared" si="53"/>
        <v>0</v>
      </c>
      <c r="BU13" s="117">
        <f t="shared" si="54"/>
        <v>0</v>
      </c>
      <c r="BV13" s="117">
        <f t="shared" si="55"/>
        <v>0</v>
      </c>
      <c r="BW13" s="117">
        <f t="shared" si="56"/>
        <v>0</v>
      </c>
      <c r="BX13" s="117">
        <f t="shared" si="57"/>
        <v>0</v>
      </c>
      <c r="BY13" s="117">
        <f t="shared" si="58"/>
        <v>0</v>
      </c>
      <c r="BZ13" s="117">
        <f t="shared" si="59"/>
        <v>0</v>
      </c>
      <c r="CA13" s="117">
        <f t="shared" si="60"/>
        <v>0</v>
      </c>
      <c r="CB13" s="117">
        <f t="shared" si="61"/>
        <v>0</v>
      </c>
      <c r="CC13" s="117">
        <f t="shared" si="62"/>
        <v>0</v>
      </c>
      <c r="CD13" s="117">
        <f t="shared" si="63"/>
        <v>0</v>
      </c>
      <c r="CE13" s="117">
        <f t="shared" si="64"/>
        <v>0</v>
      </c>
      <c r="CF13" s="117">
        <f t="shared" si="65"/>
        <v>0</v>
      </c>
      <c r="CG13" s="117">
        <f t="shared" si="66"/>
        <v>0</v>
      </c>
      <c r="CH13" s="117">
        <f t="shared" si="67"/>
        <v>0</v>
      </c>
      <c r="CI13" s="117">
        <f t="shared" si="68"/>
        <v>0</v>
      </c>
      <c r="CJ13" s="117">
        <f t="shared" si="69"/>
        <v>0</v>
      </c>
      <c r="CK13" s="117">
        <f t="shared" si="70"/>
        <v>0</v>
      </c>
      <c r="CL13" s="117">
        <f t="shared" si="71"/>
        <v>0</v>
      </c>
      <c r="CM13" s="117">
        <f t="shared" si="72"/>
        <v>0</v>
      </c>
      <c r="CN13" s="117">
        <f t="shared" si="73"/>
        <v>0</v>
      </c>
      <c r="CO13" s="117">
        <f t="shared" si="74"/>
        <v>0</v>
      </c>
      <c r="CP13" s="117">
        <f t="shared" si="75"/>
        <v>0</v>
      </c>
      <c r="CQ13" s="117">
        <f t="shared" si="76"/>
        <v>0</v>
      </c>
      <c r="CR13" s="117">
        <f t="shared" si="77"/>
        <v>0</v>
      </c>
      <c r="CS13" s="117">
        <f t="shared" si="78"/>
        <v>0</v>
      </c>
      <c r="CT13" s="82"/>
      <c r="CU13" s="82"/>
      <c r="CV13" s="39"/>
      <c r="CW13" s="39"/>
      <c r="CX13" s="266" t="s">
        <v>263</v>
      </c>
      <c r="CY13" s="36">
        <v>7</v>
      </c>
      <c r="CZ13" s="452" t="s">
        <v>136</v>
      </c>
      <c r="DA13" s="453"/>
      <c r="DB13" s="454"/>
      <c r="DC13" s="1"/>
      <c r="DD13" s="475"/>
      <c r="DE13" s="476"/>
      <c r="DF13" s="476"/>
      <c r="DG13" s="477"/>
      <c r="DH13" s="1"/>
      <c r="DI13" s="1"/>
      <c r="DJ13" s="1"/>
      <c r="GS13" s="1"/>
      <c r="GT13" s="1"/>
      <c r="GU13" s="1"/>
      <c r="GV13" s="1"/>
      <c r="GW13" s="1"/>
    </row>
    <row r="14" spans="1:205">
      <c r="A14" s="33">
        <v>8</v>
      </c>
      <c r="B14" s="71"/>
      <c r="C14" s="351"/>
      <c r="D14" s="75"/>
      <c r="E14" s="74"/>
      <c r="F14" s="74"/>
      <c r="G14" s="121"/>
      <c r="H14" s="74"/>
      <c r="I14" s="65"/>
      <c r="J14" s="65"/>
      <c r="K14" s="65"/>
      <c r="L14" s="209"/>
      <c r="M14" s="209"/>
      <c r="N14" s="65"/>
      <c r="O14" s="65"/>
      <c r="P14" s="65"/>
      <c r="Q14" s="368" t="str">
        <f t="shared" si="16"/>
        <v/>
      </c>
      <c r="R14" s="34">
        <f t="shared" si="17"/>
        <v>0</v>
      </c>
      <c r="S14" s="47">
        <f t="shared" si="0"/>
        <v>0</v>
      </c>
      <c r="T14" s="46">
        <f t="shared" si="1"/>
        <v>0</v>
      </c>
      <c r="U14" s="82">
        <f t="shared" si="18"/>
        <v>0</v>
      </c>
      <c r="V14" s="46">
        <f t="shared" si="19"/>
        <v>0</v>
      </c>
      <c r="W14" s="82">
        <f t="shared" si="20"/>
        <v>0</v>
      </c>
      <c r="X14" s="81">
        <f t="shared" si="21"/>
        <v>0</v>
      </c>
      <c r="Y14" s="81">
        <f t="shared" si="2"/>
        <v>0</v>
      </c>
      <c r="Z14" s="81">
        <f t="shared" si="3"/>
        <v>0</v>
      </c>
      <c r="AA14" s="81">
        <f t="shared" si="22"/>
        <v>0</v>
      </c>
      <c r="AB14" s="81">
        <f t="shared" si="23"/>
        <v>0</v>
      </c>
      <c r="AC14" s="81">
        <f t="shared" si="4"/>
        <v>0</v>
      </c>
      <c r="AD14" s="81">
        <f t="shared" si="5"/>
        <v>0</v>
      </c>
      <c r="AE14" s="81">
        <f t="shared" si="6"/>
        <v>0</v>
      </c>
      <c r="AF14" s="81">
        <f t="shared" si="24"/>
        <v>0</v>
      </c>
      <c r="AG14" s="81">
        <f t="shared" si="25"/>
        <v>0</v>
      </c>
      <c r="AH14" s="81">
        <f t="shared" si="26"/>
        <v>0</v>
      </c>
      <c r="AI14" s="81">
        <f t="shared" si="27"/>
        <v>0</v>
      </c>
      <c r="AJ14" s="81">
        <f t="shared" si="28"/>
        <v>0</v>
      </c>
      <c r="AK14" s="81">
        <f t="shared" si="29"/>
        <v>0</v>
      </c>
      <c r="AL14" s="81">
        <f t="shared" si="30"/>
        <v>0</v>
      </c>
      <c r="AM14" s="81">
        <f t="shared" si="31"/>
        <v>0</v>
      </c>
      <c r="AN14" s="81">
        <f t="shared" si="32"/>
        <v>0</v>
      </c>
      <c r="AO14" s="81">
        <f t="shared" si="33"/>
        <v>0</v>
      </c>
      <c r="AP14" s="81">
        <f t="shared" si="34"/>
        <v>0</v>
      </c>
      <c r="AQ14" s="81">
        <f t="shared" si="35"/>
        <v>0</v>
      </c>
      <c r="AR14" s="81">
        <f t="shared" si="36"/>
        <v>0</v>
      </c>
      <c r="AS14" s="81">
        <f t="shared" si="37"/>
        <v>0</v>
      </c>
      <c r="AT14" s="81">
        <f t="shared" si="38"/>
        <v>0</v>
      </c>
      <c r="AU14" s="81">
        <f t="shared" si="39"/>
        <v>0</v>
      </c>
      <c r="AV14" s="81">
        <f t="shared" si="40"/>
        <v>0</v>
      </c>
      <c r="AW14" s="46">
        <f t="shared" si="41"/>
        <v>0</v>
      </c>
      <c r="AX14" s="46">
        <f t="shared" si="42"/>
        <v>0</v>
      </c>
      <c r="AY14" s="46">
        <f t="shared" si="43"/>
        <v>0</v>
      </c>
      <c r="AZ14" s="46">
        <f t="shared" si="44"/>
        <v>0</v>
      </c>
      <c r="BA14" s="46">
        <f t="shared" si="45"/>
        <v>0</v>
      </c>
      <c r="BB14" s="46">
        <f t="shared" si="46"/>
        <v>0</v>
      </c>
      <c r="BC14" s="46">
        <f t="shared" si="47"/>
        <v>0</v>
      </c>
      <c r="BD14" s="81"/>
      <c r="BE14" s="81"/>
      <c r="BF14" s="117">
        <f t="shared" si="7"/>
        <v>0</v>
      </c>
      <c r="BG14" s="117">
        <f t="shared" si="8"/>
        <v>0</v>
      </c>
      <c r="BH14" s="117">
        <f t="shared" si="9"/>
        <v>0</v>
      </c>
      <c r="BI14" s="117">
        <f t="shared" si="10"/>
        <v>0</v>
      </c>
      <c r="BJ14" s="117">
        <f t="shared" si="11"/>
        <v>0</v>
      </c>
      <c r="BK14" s="117">
        <f t="shared" si="12"/>
        <v>0</v>
      </c>
      <c r="BL14" s="117">
        <f t="shared" si="13"/>
        <v>0</v>
      </c>
      <c r="BM14" s="117">
        <f t="shared" si="14"/>
        <v>0</v>
      </c>
      <c r="BN14" s="117">
        <f t="shared" si="48"/>
        <v>0</v>
      </c>
      <c r="BO14" s="117">
        <f t="shared" si="15"/>
        <v>0</v>
      </c>
      <c r="BP14" s="117">
        <f t="shared" si="49"/>
        <v>0</v>
      </c>
      <c r="BQ14" s="117">
        <f t="shared" si="50"/>
        <v>0</v>
      </c>
      <c r="BR14" s="117">
        <f t="shared" si="51"/>
        <v>0</v>
      </c>
      <c r="BS14" s="117">
        <f t="shared" si="52"/>
        <v>0</v>
      </c>
      <c r="BT14" s="117">
        <f t="shared" si="53"/>
        <v>0</v>
      </c>
      <c r="BU14" s="117">
        <f t="shared" si="54"/>
        <v>0</v>
      </c>
      <c r="BV14" s="117">
        <f t="shared" si="55"/>
        <v>0</v>
      </c>
      <c r="BW14" s="117">
        <f t="shared" si="56"/>
        <v>0</v>
      </c>
      <c r="BX14" s="117">
        <f t="shared" si="57"/>
        <v>0</v>
      </c>
      <c r="BY14" s="117">
        <f t="shared" si="58"/>
        <v>0</v>
      </c>
      <c r="BZ14" s="117">
        <f t="shared" si="59"/>
        <v>0</v>
      </c>
      <c r="CA14" s="117">
        <f t="shared" si="60"/>
        <v>0</v>
      </c>
      <c r="CB14" s="117">
        <f t="shared" si="61"/>
        <v>0</v>
      </c>
      <c r="CC14" s="117">
        <f t="shared" si="62"/>
        <v>0</v>
      </c>
      <c r="CD14" s="117">
        <f t="shared" si="63"/>
        <v>0</v>
      </c>
      <c r="CE14" s="117">
        <f t="shared" si="64"/>
        <v>0</v>
      </c>
      <c r="CF14" s="117">
        <f t="shared" si="65"/>
        <v>0</v>
      </c>
      <c r="CG14" s="117">
        <f t="shared" si="66"/>
        <v>0</v>
      </c>
      <c r="CH14" s="117">
        <f t="shared" si="67"/>
        <v>0</v>
      </c>
      <c r="CI14" s="117">
        <f t="shared" si="68"/>
        <v>0</v>
      </c>
      <c r="CJ14" s="117">
        <f t="shared" si="69"/>
        <v>0</v>
      </c>
      <c r="CK14" s="117">
        <f t="shared" si="70"/>
        <v>0</v>
      </c>
      <c r="CL14" s="117">
        <f t="shared" si="71"/>
        <v>0</v>
      </c>
      <c r="CM14" s="117">
        <f t="shared" si="72"/>
        <v>0</v>
      </c>
      <c r="CN14" s="117">
        <f t="shared" si="73"/>
        <v>0</v>
      </c>
      <c r="CO14" s="117">
        <f t="shared" si="74"/>
        <v>0</v>
      </c>
      <c r="CP14" s="117">
        <f t="shared" si="75"/>
        <v>0</v>
      </c>
      <c r="CQ14" s="117">
        <f t="shared" si="76"/>
        <v>0</v>
      </c>
      <c r="CR14" s="117">
        <f t="shared" si="77"/>
        <v>0</v>
      </c>
      <c r="CS14" s="117">
        <f t="shared" si="78"/>
        <v>0</v>
      </c>
      <c r="CT14" s="82"/>
      <c r="CU14" s="82"/>
      <c r="CV14" s="39"/>
      <c r="CW14" s="39"/>
      <c r="CX14" s="266" t="s">
        <v>264</v>
      </c>
      <c r="CY14" s="36">
        <v>8</v>
      </c>
      <c r="CZ14" s="452" t="s">
        <v>137</v>
      </c>
      <c r="DA14" s="453"/>
      <c r="DB14" s="454"/>
      <c r="DC14" s="1"/>
      <c r="DD14" s="475"/>
      <c r="DE14" s="476"/>
      <c r="DF14" s="476"/>
      <c r="DG14" s="477"/>
      <c r="DH14" s="1"/>
      <c r="DI14" s="1"/>
      <c r="DJ14" s="1"/>
      <c r="GS14" s="1"/>
      <c r="GT14" s="1"/>
      <c r="GU14" s="1"/>
      <c r="GV14" s="1"/>
      <c r="GW14" s="1"/>
    </row>
    <row r="15" spans="1:205">
      <c r="A15" s="33">
        <v>9</v>
      </c>
      <c r="B15" s="348"/>
      <c r="C15" s="351"/>
      <c r="D15" s="75"/>
      <c r="E15" s="74"/>
      <c r="F15" s="74"/>
      <c r="G15" s="121"/>
      <c r="H15" s="74"/>
      <c r="I15" s="65"/>
      <c r="J15" s="65"/>
      <c r="K15" s="65"/>
      <c r="L15" s="209"/>
      <c r="M15" s="209"/>
      <c r="N15" s="65"/>
      <c r="O15" s="65"/>
      <c r="P15" s="65"/>
      <c r="Q15" s="368" t="str">
        <f t="shared" si="16"/>
        <v/>
      </c>
      <c r="R15" s="34">
        <f t="shared" si="17"/>
        <v>0</v>
      </c>
      <c r="S15" s="47">
        <f t="shared" si="0"/>
        <v>0</v>
      </c>
      <c r="T15" s="46">
        <f t="shared" si="1"/>
        <v>0</v>
      </c>
      <c r="U15" s="82">
        <f t="shared" si="18"/>
        <v>0</v>
      </c>
      <c r="V15" s="46">
        <f t="shared" si="19"/>
        <v>0</v>
      </c>
      <c r="W15" s="82">
        <f t="shared" si="20"/>
        <v>0</v>
      </c>
      <c r="X15" s="81">
        <f t="shared" si="21"/>
        <v>0</v>
      </c>
      <c r="Y15" s="81">
        <f t="shared" si="2"/>
        <v>0</v>
      </c>
      <c r="Z15" s="81">
        <f t="shared" si="3"/>
        <v>0</v>
      </c>
      <c r="AA15" s="81">
        <f t="shared" si="22"/>
        <v>0</v>
      </c>
      <c r="AB15" s="81">
        <f t="shared" si="23"/>
        <v>0</v>
      </c>
      <c r="AC15" s="81">
        <f t="shared" si="4"/>
        <v>0</v>
      </c>
      <c r="AD15" s="81">
        <f t="shared" si="5"/>
        <v>0</v>
      </c>
      <c r="AE15" s="81">
        <f t="shared" si="6"/>
        <v>0</v>
      </c>
      <c r="AF15" s="81">
        <f t="shared" si="24"/>
        <v>0</v>
      </c>
      <c r="AG15" s="81">
        <f t="shared" si="25"/>
        <v>0</v>
      </c>
      <c r="AH15" s="81">
        <f t="shared" si="26"/>
        <v>0</v>
      </c>
      <c r="AI15" s="81">
        <f t="shared" si="27"/>
        <v>0</v>
      </c>
      <c r="AJ15" s="81">
        <f t="shared" si="28"/>
        <v>0</v>
      </c>
      <c r="AK15" s="81">
        <f t="shared" si="29"/>
        <v>0</v>
      </c>
      <c r="AL15" s="81">
        <f t="shared" si="30"/>
        <v>0</v>
      </c>
      <c r="AM15" s="81">
        <f t="shared" si="31"/>
        <v>0</v>
      </c>
      <c r="AN15" s="81">
        <f t="shared" si="32"/>
        <v>0</v>
      </c>
      <c r="AO15" s="81">
        <f t="shared" si="33"/>
        <v>0</v>
      </c>
      <c r="AP15" s="81">
        <f t="shared" si="34"/>
        <v>0</v>
      </c>
      <c r="AQ15" s="81">
        <f t="shared" si="35"/>
        <v>0</v>
      </c>
      <c r="AR15" s="81">
        <f t="shared" si="36"/>
        <v>0</v>
      </c>
      <c r="AS15" s="81">
        <f t="shared" si="37"/>
        <v>0</v>
      </c>
      <c r="AT15" s="81">
        <f t="shared" si="38"/>
        <v>0</v>
      </c>
      <c r="AU15" s="81">
        <f t="shared" si="39"/>
        <v>0</v>
      </c>
      <c r="AV15" s="81">
        <f t="shared" si="40"/>
        <v>0</v>
      </c>
      <c r="AW15" s="46">
        <f t="shared" si="41"/>
        <v>0</v>
      </c>
      <c r="AX15" s="46">
        <f t="shared" si="42"/>
        <v>0</v>
      </c>
      <c r="AY15" s="46">
        <f t="shared" si="43"/>
        <v>0</v>
      </c>
      <c r="AZ15" s="46">
        <f t="shared" si="44"/>
        <v>0</v>
      </c>
      <c r="BA15" s="46">
        <f t="shared" si="45"/>
        <v>0</v>
      </c>
      <c r="BB15" s="46">
        <f t="shared" si="46"/>
        <v>0</v>
      </c>
      <c r="BC15" s="46">
        <f t="shared" si="47"/>
        <v>0</v>
      </c>
      <c r="BD15" s="81"/>
      <c r="BE15" s="81"/>
      <c r="BF15" s="117">
        <f t="shared" si="7"/>
        <v>0</v>
      </c>
      <c r="BG15" s="117">
        <f t="shared" si="8"/>
        <v>0</v>
      </c>
      <c r="BH15" s="117">
        <f t="shared" si="9"/>
        <v>0</v>
      </c>
      <c r="BI15" s="117">
        <f t="shared" si="10"/>
        <v>0</v>
      </c>
      <c r="BJ15" s="117">
        <f t="shared" si="11"/>
        <v>0</v>
      </c>
      <c r="BK15" s="117">
        <f t="shared" si="12"/>
        <v>0</v>
      </c>
      <c r="BL15" s="117">
        <f t="shared" si="13"/>
        <v>0</v>
      </c>
      <c r="BM15" s="117">
        <f t="shared" si="14"/>
        <v>0</v>
      </c>
      <c r="BN15" s="117">
        <f t="shared" si="48"/>
        <v>0</v>
      </c>
      <c r="BO15" s="117">
        <f t="shared" si="15"/>
        <v>0</v>
      </c>
      <c r="BP15" s="117">
        <f t="shared" si="49"/>
        <v>0</v>
      </c>
      <c r="BQ15" s="117">
        <f t="shared" si="50"/>
        <v>0</v>
      </c>
      <c r="BR15" s="117">
        <f t="shared" si="51"/>
        <v>0</v>
      </c>
      <c r="BS15" s="117">
        <f t="shared" si="52"/>
        <v>0</v>
      </c>
      <c r="BT15" s="117">
        <f t="shared" si="53"/>
        <v>0</v>
      </c>
      <c r="BU15" s="117">
        <f t="shared" si="54"/>
        <v>0</v>
      </c>
      <c r="BV15" s="117">
        <f t="shared" si="55"/>
        <v>0</v>
      </c>
      <c r="BW15" s="117">
        <f t="shared" si="56"/>
        <v>0</v>
      </c>
      <c r="BX15" s="117">
        <f t="shared" si="57"/>
        <v>0</v>
      </c>
      <c r="BY15" s="117">
        <f t="shared" si="58"/>
        <v>0</v>
      </c>
      <c r="BZ15" s="117">
        <f t="shared" si="59"/>
        <v>0</v>
      </c>
      <c r="CA15" s="117">
        <f t="shared" si="60"/>
        <v>0</v>
      </c>
      <c r="CB15" s="117">
        <f t="shared" si="61"/>
        <v>0</v>
      </c>
      <c r="CC15" s="117">
        <f t="shared" si="62"/>
        <v>0</v>
      </c>
      <c r="CD15" s="117">
        <f t="shared" si="63"/>
        <v>0</v>
      </c>
      <c r="CE15" s="117">
        <f t="shared" si="64"/>
        <v>0</v>
      </c>
      <c r="CF15" s="117">
        <f t="shared" si="65"/>
        <v>0</v>
      </c>
      <c r="CG15" s="117">
        <f t="shared" si="66"/>
        <v>0</v>
      </c>
      <c r="CH15" s="117">
        <f t="shared" si="67"/>
        <v>0</v>
      </c>
      <c r="CI15" s="117">
        <f t="shared" si="68"/>
        <v>0</v>
      </c>
      <c r="CJ15" s="117">
        <f t="shared" si="69"/>
        <v>0</v>
      </c>
      <c r="CK15" s="117">
        <f t="shared" si="70"/>
        <v>0</v>
      </c>
      <c r="CL15" s="117">
        <f t="shared" si="71"/>
        <v>0</v>
      </c>
      <c r="CM15" s="117">
        <f t="shared" si="72"/>
        <v>0</v>
      </c>
      <c r="CN15" s="117">
        <f t="shared" si="73"/>
        <v>0</v>
      </c>
      <c r="CO15" s="117">
        <f t="shared" si="74"/>
        <v>0</v>
      </c>
      <c r="CP15" s="117">
        <f t="shared" si="75"/>
        <v>0</v>
      </c>
      <c r="CQ15" s="117">
        <f t="shared" si="76"/>
        <v>0</v>
      </c>
      <c r="CR15" s="117">
        <f t="shared" si="77"/>
        <v>0</v>
      </c>
      <c r="CS15" s="117">
        <f t="shared" si="78"/>
        <v>0</v>
      </c>
      <c r="CT15" s="82"/>
      <c r="CU15" s="82"/>
      <c r="CV15" s="39"/>
      <c r="CW15" s="39"/>
      <c r="CX15" s="266" t="s">
        <v>265</v>
      </c>
      <c r="CY15" s="110">
        <v>9</v>
      </c>
      <c r="CZ15" s="452" t="s">
        <v>138</v>
      </c>
      <c r="DA15" s="453"/>
      <c r="DB15" s="454"/>
      <c r="DC15" s="1"/>
      <c r="DD15" s="475"/>
      <c r="DE15" s="476"/>
      <c r="DF15" s="476"/>
      <c r="DG15" s="477"/>
      <c r="DH15" s="1"/>
      <c r="DI15" s="1"/>
      <c r="DJ15" s="1"/>
      <c r="GS15" s="1"/>
      <c r="GT15" s="1"/>
      <c r="GU15" s="1"/>
      <c r="GV15" s="1"/>
      <c r="GW15" s="1"/>
    </row>
    <row r="16" spans="1:205">
      <c r="A16" s="33">
        <v>10</v>
      </c>
      <c r="B16" s="348"/>
      <c r="C16" s="351"/>
      <c r="D16" s="75"/>
      <c r="E16" s="74"/>
      <c r="F16" s="74"/>
      <c r="G16" s="121"/>
      <c r="H16" s="74"/>
      <c r="I16" s="65"/>
      <c r="J16" s="65"/>
      <c r="K16" s="65"/>
      <c r="L16" s="209"/>
      <c r="M16" s="209"/>
      <c r="N16" s="65"/>
      <c r="O16" s="65"/>
      <c r="P16" s="65"/>
      <c r="Q16" s="368" t="str">
        <f t="shared" si="16"/>
        <v/>
      </c>
      <c r="R16" s="34">
        <f t="shared" si="17"/>
        <v>0</v>
      </c>
      <c r="S16" s="47">
        <f t="shared" si="0"/>
        <v>0</v>
      </c>
      <c r="T16" s="46">
        <f t="shared" si="1"/>
        <v>0</v>
      </c>
      <c r="U16" s="82">
        <f t="shared" si="18"/>
        <v>0</v>
      </c>
      <c r="V16" s="46">
        <f t="shared" si="19"/>
        <v>0</v>
      </c>
      <c r="W16" s="82">
        <f t="shared" si="20"/>
        <v>0</v>
      </c>
      <c r="X16" s="81">
        <f t="shared" si="21"/>
        <v>0</v>
      </c>
      <c r="Y16" s="81">
        <f t="shared" si="2"/>
        <v>0</v>
      </c>
      <c r="Z16" s="81">
        <f t="shared" si="3"/>
        <v>0</v>
      </c>
      <c r="AA16" s="81">
        <f t="shared" si="22"/>
        <v>0</v>
      </c>
      <c r="AB16" s="81">
        <f t="shared" si="23"/>
        <v>0</v>
      </c>
      <c r="AC16" s="81">
        <f t="shared" si="4"/>
        <v>0</v>
      </c>
      <c r="AD16" s="81">
        <f t="shared" si="5"/>
        <v>0</v>
      </c>
      <c r="AE16" s="81">
        <f t="shared" si="6"/>
        <v>0</v>
      </c>
      <c r="AF16" s="81">
        <f t="shared" si="24"/>
        <v>0</v>
      </c>
      <c r="AG16" s="81">
        <f t="shared" si="25"/>
        <v>0</v>
      </c>
      <c r="AH16" s="81">
        <f t="shared" si="26"/>
        <v>0</v>
      </c>
      <c r="AI16" s="81">
        <f t="shared" si="27"/>
        <v>0</v>
      </c>
      <c r="AJ16" s="81">
        <f t="shared" si="28"/>
        <v>0</v>
      </c>
      <c r="AK16" s="81">
        <f t="shared" si="29"/>
        <v>0</v>
      </c>
      <c r="AL16" s="81">
        <f t="shared" si="30"/>
        <v>0</v>
      </c>
      <c r="AM16" s="81">
        <f t="shared" si="31"/>
        <v>0</v>
      </c>
      <c r="AN16" s="81">
        <f t="shared" si="32"/>
        <v>0</v>
      </c>
      <c r="AO16" s="81">
        <f t="shared" si="33"/>
        <v>0</v>
      </c>
      <c r="AP16" s="81">
        <f t="shared" si="34"/>
        <v>0</v>
      </c>
      <c r="AQ16" s="81">
        <f t="shared" si="35"/>
        <v>0</v>
      </c>
      <c r="AR16" s="81">
        <f t="shared" si="36"/>
        <v>0</v>
      </c>
      <c r="AS16" s="81">
        <f t="shared" si="37"/>
        <v>0</v>
      </c>
      <c r="AT16" s="81">
        <f t="shared" si="38"/>
        <v>0</v>
      </c>
      <c r="AU16" s="81">
        <f t="shared" si="39"/>
        <v>0</v>
      </c>
      <c r="AV16" s="81">
        <f t="shared" si="40"/>
        <v>0</v>
      </c>
      <c r="AW16" s="46">
        <f t="shared" si="41"/>
        <v>0</v>
      </c>
      <c r="AX16" s="46">
        <f t="shared" si="42"/>
        <v>0</v>
      </c>
      <c r="AY16" s="46">
        <f t="shared" si="43"/>
        <v>0</v>
      </c>
      <c r="AZ16" s="46">
        <f t="shared" si="44"/>
        <v>0</v>
      </c>
      <c r="BA16" s="46">
        <f t="shared" si="45"/>
        <v>0</v>
      </c>
      <c r="BB16" s="46">
        <f t="shared" si="46"/>
        <v>0</v>
      </c>
      <c r="BC16" s="46">
        <f t="shared" si="47"/>
        <v>0</v>
      </c>
      <c r="BD16" s="81"/>
      <c r="BE16" s="81"/>
      <c r="BF16" s="117">
        <f t="shared" si="7"/>
        <v>0</v>
      </c>
      <c r="BG16" s="117">
        <f t="shared" si="8"/>
        <v>0</v>
      </c>
      <c r="BH16" s="117">
        <f t="shared" si="9"/>
        <v>0</v>
      </c>
      <c r="BI16" s="117">
        <f t="shared" si="10"/>
        <v>0</v>
      </c>
      <c r="BJ16" s="117">
        <f t="shared" si="11"/>
        <v>0</v>
      </c>
      <c r="BK16" s="117">
        <f t="shared" si="12"/>
        <v>0</v>
      </c>
      <c r="BL16" s="117">
        <f t="shared" si="13"/>
        <v>0</v>
      </c>
      <c r="BM16" s="117">
        <f t="shared" si="14"/>
        <v>0</v>
      </c>
      <c r="BN16" s="117">
        <f t="shared" si="48"/>
        <v>0</v>
      </c>
      <c r="BO16" s="117">
        <f t="shared" si="15"/>
        <v>0</v>
      </c>
      <c r="BP16" s="117">
        <f t="shared" si="49"/>
        <v>0</v>
      </c>
      <c r="BQ16" s="117">
        <f t="shared" si="50"/>
        <v>0</v>
      </c>
      <c r="BR16" s="117">
        <f t="shared" si="51"/>
        <v>0</v>
      </c>
      <c r="BS16" s="117">
        <f t="shared" si="52"/>
        <v>0</v>
      </c>
      <c r="BT16" s="117">
        <f t="shared" si="53"/>
        <v>0</v>
      </c>
      <c r="BU16" s="117">
        <f t="shared" si="54"/>
        <v>0</v>
      </c>
      <c r="BV16" s="117">
        <f t="shared" si="55"/>
        <v>0</v>
      </c>
      <c r="BW16" s="117">
        <f t="shared" si="56"/>
        <v>0</v>
      </c>
      <c r="BX16" s="117">
        <f t="shared" si="57"/>
        <v>0</v>
      </c>
      <c r="BY16" s="117">
        <f t="shared" si="58"/>
        <v>0</v>
      </c>
      <c r="BZ16" s="117">
        <f t="shared" si="59"/>
        <v>0</v>
      </c>
      <c r="CA16" s="117">
        <f t="shared" si="60"/>
        <v>0</v>
      </c>
      <c r="CB16" s="117">
        <f t="shared" si="61"/>
        <v>0</v>
      </c>
      <c r="CC16" s="117">
        <f t="shared" si="62"/>
        <v>0</v>
      </c>
      <c r="CD16" s="117">
        <f t="shared" si="63"/>
        <v>0</v>
      </c>
      <c r="CE16" s="117">
        <f t="shared" si="64"/>
        <v>0</v>
      </c>
      <c r="CF16" s="117">
        <f t="shared" si="65"/>
        <v>0</v>
      </c>
      <c r="CG16" s="117">
        <f t="shared" si="66"/>
        <v>0</v>
      </c>
      <c r="CH16" s="117">
        <f t="shared" si="67"/>
        <v>0</v>
      </c>
      <c r="CI16" s="117">
        <f t="shared" si="68"/>
        <v>0</v>
      </c>
      <c r="CJ16" s="117">
        <f t="shared" si="69"/>
        <v>0</v>
      </c>
      <c r="CK16" s="117">
        <f t="shared" si="70"/>
        <v>0</v>
      </c>
      <c r="CL16" s="117">
        <f t="shared" si="71"/>
        <v>0</v>
      </c>
      <c r="CM16" s="117">
        <f t="shared" si="72"/>
        <v>0</v>
      </c>
      <c r="CN16" s="117">
        <f t="shared" si="73"/>
        <v>0</v>
      </c>
      <c r="CO16" s="117">
        <f t="shared" si="74"/>
        <v>0</v>
      </c>
      <c r="CP16" s="117">
        <f t="shared" si="75"/>
        <v>0</v>
      </c>
      <c r="CQ16" s="117">
        <f t="shared" si="76"/>
        <v>0</v>
      </c>
      <c r="CR16" s="117">
        <f t="shared" si="77"/>
        <v>0</v>
      </c>
      <c r="CS16" s="117">
        <f t="shared" si="78"/>
        <v>0</v>
      </c>
      <c r="CT16" s="82"/>
      <c r="CU16" s="82"/>
      <c r="CV16" s="39"/>
      <c r="CW16" s="39"/>
      <c r="CX16" s="266" t="s">
        <v>266</v>
      </c>
      <c r="CY16" s="36">
        <v>10</v>
      </c>
      <c r="CZ16" s="452" t="s">
        <v>139</v>
      </c>
      <c r="DA16" s="453"/>
      <c r="DB16" s="454"/>
      <c r="DC16" s="1"/>
      <c r="DD16" s="475"/>
      <c r="DE16" s="476"/>
      <c r="DF16" s="476"/>
      <c r="DG16" s="477"/>
      <c r="DH16" s="1"/>
      <c r="DI16" s="1"/>
      <c r="DJ16" s="1"/>
      <c r="GS16" s="1"/>
      <c r="GT16" s="1"/>
      <c r="GU16" s="1"/>
      <c r="GV16" s="1"/>
      <c r="GW16" s="1"/>
    </row>
    <row r="17" spans="1:205">
      <c r="A17" s="33">
        <v>11</v>
      </c>
      <c r="B17" s="71"/>
      <c r="C17" s="351"/>
      <c r="D17" s="75"/>
      <c r="E17" s="74"/>
      <c r="F17" s="74"/>
      <c r="G17" s="121"/>
      <c r="H17" s="74"/>
      <c r="I17" s="65"/>
      <c r="J17" s="65"/>
      <c r="K17" s="65"/>
      <c r="L17" s="209"/>
      <c r="M17" s="209"/>
      <c r="N17" s="65"/>
      <c r="O17" s="65"/>
      <c r="P17" s="65"/>
      <c r="Q17" s="368" t="str">
        <f t="shared" si="16"/>
        <v/>
      </c>
      <c r="R17" s="34">
        <f t="shared" si="17"/>
        <v>0</v>
      </c>
      <c r="S17" s="47">
        <f t="shared" si="0"/>
        <v>0</v>
      </c>
      <c r="T17" s="46">
        <f t="shared" si="1"/>
        <v>0</v>
      </c>
      <c r="U17" s="82">
        <f t="shared" si="18"/>
        <v>0</v>
      </c>
      <c r="V17" s="46">
        <f t="shared" si="19"/>
        <v>0</v>
      </c>
      <c r="W17" s="82">
        <f t="shared" si="20"/>
        <v>0</v>
      </c>
      <c r="X17" s="81">
        <f t="shared" si="21"/>
        <v>0</v>
      </c>
      <c r="Y17" s="81">
        <f t="shared" si="2"/>
        <v>0</v>
      </c>
      <c r="Z17" s="81">
        <f t="shared" si="3"/>
        <v>0</v>
      </c>
      <c r="AA17" s="81">
        <f t="shared" si="22"/>
        <v>0</v>
      </c>
      <c r="AB17" s="81">
        <f t="shared" si="23"/>
        <v>0</v>
      </c>
      <c r="AC17" s="81">
        <f t="shared" si="4"/>
        <v>0</v>
      </c>
      <c r="AD17" s="81">
        <f t="shared" si="5"/>
        <v>0</v>
      </c>
      <c r="AE17" s="81">
        <f t="shared" si="6"/>
        <v>0</v>
      </c>
      <c r="AF17" s="81">
        <f t="shared" si="24"/>
        <v>0</v>
      </c>
      <c r="AG17" s="81">
        <f t="shared" si="25"/>
        <v>0</v>
      </c>
      <c r="AH17" s="81">
        <f t="shared" si="26"/>
        <v>0</v>
      </c>
      <c r="AI17" s="81">
        <f t="shared" si="27"/>
        <v>0</v>
      </c>
      <c r="AJ17" s="81">
        <f t="shared" si="28"/>
        <v>0</v>
      </c>
      <c r="AK17" s="81">
        <f t="shared" si="29"/>
        <v>0</v>
      </c>
      <c r="AL17" s="81">
        <f t="shared" si="30"/>
        <v>0</v>
      </c>
      <c r="AM17" s="81">
        <f t="shared" si="31"/>
        <v>0</v>
      </c>
      <c r="AN17" s="81">
        <f t="shared" si="32"/>
        <v>0</v>
      </c>
      <c r="AO17" s="81">
        <f t="shared" si="33"/>
        <v>0</v>
      </c>
      <c r="AP17" s="81">
        <f t="shared" si="34"/>
        <v>0</v>
      </c>
      <c r="AQ17" s="81">
        <f t="shared" si="35"/>
        <v>0</v>
      </c>
      <c r="AR17" s="81">
        <f t="shared" si="36"/>
        <v>0</v>
      </c>
      <c r="AS17" s="81">
        <f t="shared" si="37"/>
        <v>0</v>
      </c>
      <c r="AT17" s="81">
        <f t="shared" si="38"/>
        <v>0</v>
      </c>
      <c r="AU17" s="81">
        <f t="shared" si="39"/>
        <v>0</v>
      </c>
      <c r="AV17" s="81">
        <f t="shared" si="40"/>
        <v>0</v>
      </c>
      <c r="AW17" s="46">
        <f t="shared" si="41"/>
        <v>0</v>
      </c>
      <c r="AX17" s="46">
        <f t="shared" si="42"/>
        <v>0</v>
      </c>
      <c r="AY17" s="46">
        <f t="shared" si="43"/>
        <v>0</v>
      </c>
      <c r="AZ17" s="46">
        <f t="shared" si="44"/>
        <v>0</v>
      </c>
      <c r="BA17" s="46">
        <f t="shared" si="45"/>
        <v>0</v>
      </c>
      <c r="BB17" s="46">
        <f t="shared" si="46"/>
        <v>0</v>
      </c>
      <c r="BC17" s="46">
        <f t="shared" si="47"/>
        <v>0</v>
      </c>
      <c r="BD17" s="81"/>
      <c r="BE17" s="81"/>
      <c r="BF17" s="117">
        <f t="shared" si="7"/>
        <v>0</v>
      </c>
      <c r="BG17" s="117">
        <f t="shared" si="8"/>
        <v>0</v>
      </c>
      <c r="BH17" s="117">
        <f t="shared" si="9"/>
        <v>0</v>
      </c>
      <c r="BI17" s="117">
        <f t="shared" si="10"/>
        <v>0</v>
      </c>
      <c r="BJ17" s="117">
        <f t="shared" si="11"/>
        <v>0</v>
      </c>
      <c r="BK17" s="117">
        <f t="shared" si="12"/>
        <v>0</v>
      </c>
      <c r="BL17" s="117">
        <f t="shared" si="13"/>
        <v>0</v>
      </c>
      <c r="BM17" s="117">
        <f t="shared" si="14"/>
        <v>0</v>
      </c>
      <c r="BN17" s="117">
        <f t="shared" si="48"/>
        <v>0</v>
      </c>
      <c r="BO17" s="117">
        <f t="shared" si="15"/>
        <v>0</v>
      </c>
      <c r="BP17" s="117">
        <f t="shared" si="49"/>
        <v>0</v>
      </c>
      <c r="BQ17" s="117">
        <f t="shared" si="50"/>
        <v>0</v>
      </c>
      <c r="BR17" s="117">
        <f t="shared" si="51"/>
        <v>0</v>
      </c>
      <c r="BS17" s="117">
        <f t="shared" si="52"/>
        <v>0</v>
      </c>
      <c r="BT17" s="117">
        <f t="shared" si="53"/>
        <v>0</v>
      </c>
      <c r="BU17" s="117">
        <f t="shared" si="54"/>
        <v>0</v>
      </c>
      <c r="BV17" s="117">
        <f t="shared" si="55"/>
        <v>0</v>
      </c>
      <c r="BW17" s="117">
        <f t="shared" si="56"/>
        <v>0</v>
      </c>
      <c r="BX17" s="117">
        <f t="shared" si="57"/>
        <v>0</v>
      </c>
      <c r="BY17" s="117">
        <f t="shared" si="58"/>
        <v>0</v>
      </c>
      <c r="BZ17" s="117">
        <f t="shared" si="59"/>
        <v>0</v>
      </c>
      <c r="CA17" s="117">
        <f t="shared" si="60"/>
        <v>0</v>
      </c>
      <c r="CB17" s="117">
        <f t="shared" si="61"/>
        <v>0</v>
      </c>
      <c r="CC17" s="117">
        <f t="shared" si="62"/>
        <v>0</v>
      </c>
      <c r="CD17" s="117">
        <f t="shared" si="63"/>
        <v>0</v>
      </c>
      <c r="CE17" s="117">
        <f t="shared" si="64"/>
        <v>0</v>
      </c>
      <c r="CF17" s="117">
        <f t="shared" si="65"/>
        <v>0</v>
      </c>
      <c r="CG17" s="117">
        <f t="shared" si="66"/>
        <v>0</v>
      </c>
      <c r="CH17" s="117">
        <f t="shared" si="67"/>
        <v>0</v>
      </c>
      <c r="CI17" s="117">
        <f t="shared" si="68"/>
        <v>0</v>
      </c>
      <c r="CJ17" s="117">
        <f t="shared" si="69"/>
        <v>0</v>
      </c>
      <c r="CK17" s="117">
        <f t="shared" si="70"/>
        <v>0</v>
      </c>
      <c r="CL17" s="117">
        <f t="shared" si="71"/>
        <v>0</v>
      </c>
      <c r="CM17" s="117">
        <f t="shared" si="72"/>
        <v>0</v>
      </c>
      <c r="CN17" s="117">
        <f t="shared" si="73"/>
        <v>0</v>
      </c>
      <c r="CO17" s="117">
        <f t="shared" si="74"/>
        <v>0</v>
      </c>
      <c r="CP17" s="117">
        <f t="shared" si="75"/>
        <v>0</v>
      </c>
      <c r="CQ17" s="117">
        <f t="shared" si="76"/>
        <v>0</v>
      </c>
      <c r="CR17" s="117">
        <f t="shared" si="77"/>
        <v>0</v>
      </c>
      <c r="CS17" s="117">
        <f t="shared" si="78"/>
        <v>0</v>
      </c>
      <c r="CT17" s="82"/>
      <c r="CU17" s="82"/>
      <c r="CV17" s="39"/>
      <c r="CW17" s="39"/>
      <c r="CX17" s="266" t="s">
        <v>267</v>
      </c>
      <c r="CY17" s="36">
        <v>11</v>
      </c>
      <c r="CZ17" s="452" t="s">
        <v>140</v>
      </c>
      <c r="DA17" s="453"/>
      <c r="DB17" s="454"/>
      <c r="DC17" s="1"/>
      <c r="DD17" s="475"/>
      <c r="DE17" s="476"/>
      <c r="DF17" s="476"/>
      <c r="DG17" s="477"/>
      <c r="DH17" s="1"/>
      <c r="DI17" s="1"/>
      <c r="DJ17" s="1"/>
      <c r="GS17" s="1"/>
      <c r="GT17" s="1"/>
      <c r="GU17" s="1"/>
      <c r="GV17" s="1"/>
      <c r="GW17" s="1"/>
    </row>
    <row r="18" spans="1:205">
      <c r="A18" s="33">
        <v>12</v>
      </c>
      <c r="B18" s="71"/>
      <c r="C18" s="351"/>
      <c r="D18" s="75"/>
      <c r="E18" s="74"/>
      <c r="F18" s="74"/>
      <c r="G18" s="121"/>
      <c r="H18" s="74"/>
      <c r="I18" s="65"/>
      <c r="J18" s="65"/>
      <c r="K18" s="65"/>
      <c r="L18" s="209"/>
      <c r="M18" s="209"/>
      <c r="N18" s="65"/>
      <c r="O18" s="65"/>
      <c r="P18" s="65"/>
      <c r="Q18" s="368" t="str">
        <f t="shared" si="16"/>
        <v/>
      </c>
      <c r="R18" s="34">
        <f t="shared" si="17"/>
        <v>0</v>
      </c>
      <c r="S18" s="47">
        <f t="shared" si="0"/>
        <v>0</v>
      </c>
      <c r="T18" s="46">
        <f t="shared" si="1"/>
        <v>0</v>
      </c>
      <c r="U18" s="82">
        <f t="shared" si="18"/>
        <v>0</v>
      </c>
      <c r="V18" s="46">
        <f t="shared" si="19"/>
        <v>0</v>
      </c>
      <c r="W18" s="82">
        <f t="shared" si="20"/>
        <v>0</v>
      </c>
      <c r="X18" s="81">
        <f t="shared" si="21"/>
        <v>0</v>
      </c>
      <c r="Y18" s="81">
        <f t="shared" si="2"/>
        <v>0</v>
      </c>
      <c r="Z18" s="81">
        <f t="shared" si="3"/>
        <v>0</v>
      </c>
      <c r="AA18" s="81">
        <f t="shared" si="22"/>
        <v>0</v>
      </c>
      <c r="AB18" s="81">
        <f t="shared" si="23"/>
        <v>0</v>
      </c>
      <c r="AC18" s="81">
        <f t="shared" si="4"/>
        <v>0</v>
      </c>
      <c r="AD18" s="81">
        <f t="shared" si="5"/>
        <v>0</v>
      </c>
      <c r="AE18" s="81">
        <f t="shared" si="6"/>
        <v>0</v>
      </c>
      <c r="AF18" s="81">
        <f t="shared" si="24"/>
        <v>0</v>
      </c>
      <c r="AG18" s="81">
        <f t="shared" si="25"/>
        <v>0</v>
      </c>
      <c r="AH18" s="81">
        <f t="shared" si="26"/>
        <v>0</v>
      </c>
      <c r="AI18" s="81">
        <f t="shared" si="27"/>
        <v>0</v>
      </c>
      <c r="AJ18" s="81">
        <f t="shared" si="28"/>
        <v>0</v>
      </c>
      <c r="AK18" s="81">
        <f t="shared" si="29"/>
        <v>0</v>
      </c>
      <c r="AL18" s="81">
        <f t="shared" si="30"/>
        <v>0</v>
      </c>
      <c r="AM18" s="81">
        <f t="shared" si="31"/>
        <v>0</v>
      </c>
      <c r="AN18" s="81">
        <f t="shared" si="32"/>
        <v>0</v>
      </c>
      <c r="AO18" s="81">
        <f t="shared" si="33"/>
        <v>0</v>
      </c>
      <c r="AP18" s="81">
        <f t="shared" si="34"/>
        <v>0</v>
      </c>
      <c r="AQ18" s="81">
        <f t="shared" si="35"/>
        <v>0</v>
      </c>
      <c r="AR18" s="81">
        <f t="shared" si="36"/>
        <v>0</v>
      </c>
      <c r="AS18" s="81">
        <f t="shared" si="37"/>
        <v>0</v>
      </c>
      <c r="AT18" s="81">
        <f t="shared" si="38"/>
        <v>0</v>
      </c>
      <c r="AU18" s="81">
        <f t="shared" si="39"/>
        <v>0</v>
      </c>
      <c r="AV18" s="81">
        <f t="shared" si="40"/>
        <v>0</v>
      </c>
      <c r="AW18" s="46">
        <f t="shared" si="41"/>
        <v>0</v>
      </c>
      <c r="AX18" s="46">
        <f t="shared" si="42"/>
        <v>0</v>
      </c>
      <c r="AY18" s="46">
        <f t="shared" si="43"/>
        <v>0</v>
      </c>
      <c r="AZ18" s="46">
        <f t="shared" si="44"/>
        <v>0</v>
      </c>
      <c r="BA18" s="46">
        <f t="shared" si="45"/>
        <v>0</v>
      </c>
      <c r="BB18" s="46">
        <f t="shared" si="46"/>
        <v>0</v>
      </c>
      <c r="BC18" s="46">
        <f t="shared" si="47"/>
        <v>0</v>
      </c>
      <c r="BD18" s="81"/>
      <c r="BE18" s="81"/>
      <c r="BF18" s="117">
        <f t="shared" si="7"/>
        <v>0</v>
      </c>
      <c r="BG18" s="117">
        <f t="shared" si="8"/>
        <v>0</v>
      </c>
      <c r="BH18" s="117">
        <f t="shared" si="9"/>
        <v>0</v>
      </c>
      <c r="BI18" s="117">
        <f t="shared" si="10"/>
        <v>0</v>
      </c>
      <c r="BJ18" s="117">
        <f t="shared" si="11"/>
        <v>0</v>
      </c>
      <c r="BK18" s="117">
        <f t="shared" si="12"/>
        <v>0</v>
      </c>
      <c r="BL18" s="117">
        <f t="shared" si="13"/>
        <v>0</v>
      </c>
      <c r="BM18" s="117">
        <f t="shared" si="14"/>
        <v>0</v>
      </c>
      <c r="BN18" s="117">
        <f t="shared" si="48"/>
        <v>0</v>
      </c>
      <c r="BO18" s="117">
        <f t="shared" si="15"/>
        <v>0</v>
      </c>
      <c r="BP18" s="117">
        <f t="shared" si="49"/>
        <v>0</v>
      </c>
      <c r="BQ18" s="117">
        <f t="shared" si="50"/>
        <v>0</v>
      </c>
      <c r="BR18" s="117">
        <f t="shared" si="51"/>
        <v>0</v>
      </c>
      <c r="BS18" s="117">
        <f t="shared" si="52"/>
        <v>0</v>
      </c>
      <c r="BT18" s="117">
        <f t="shared" si="53"/>
        <v>0</v>
      </c>
      <c r="BU18" s="117">
        <f t="shared" si="54"/>
        <v>0</v>
      </c>
      <c r="BV18" s="117">
        <f t="shared" si="55"/>
        <v>0</v>
      </c>
      <c r="BW18" s="117">
        <f t="shared" si="56"/>
        <v>0</v>
      </c>
      <c r="BX18" s="117">
        <f t="shared" si="57"/>
        <v>0</v>
      </c>
      <c r="BY18" s="117">
        <f t="shared" si="58"/>
        <v>0</v>
      </c>
      <c r="BZ18" s="117">
        <f t="shared" si="59"/>
        <v>0</v>
      </c>
      <c r="CA18" s="117">
        <f t="shared" si="60"/>
        <v>0</v>
      </c>
      <c r="CB18" s="117">
        <f t="shared" si="61"/>
        <v>0</v>
      </c>
      <c r="CC18" s="117">
        <f t="shared" si="62"/>
        <v>0</v>
      </c>
      <c r="CD18" s="117">
        <f t="shared" si="63"/>
        <v>0</v>
      </c>
      <c r="CE18" s="117">
        <f t="shared" si="64"/>
        <v>0</v>
      </c>
      <c r="CF18" s="117">
        <f t="shared" si="65"/>
        <v>0</v>
      </c>
      <c r="CG18" s="117">
        <f t="shared" si="66"/>
        <v>0</v>
      </c>
      <c r="CH18" s="117">
        <f t="shared" si="67"/>
        <v>0</v>
      </c>
      <c r="CI18" s="117">
        <f t="shared" si="68"/>
        <v>0</v>
      </c>
      <c r="CJ18" s="117">
        <f t="shared" si="69"/>
        <v>0</v>
      </c>
      <c r="CK18" s="117">
        <f t="shared" si="70"/>
        <v>0</v>
      </c>
      <c r="CL18" s="117">
        <f t="shared" si="71"/>
        <v>0</v>
      </c>
      <c r="CM18" s="117">
        <f t="shared" si="72"/>
        <v>0</v>
      </c>
      <c r="CN18" s="117">
        <f t="shared" si="73"/>
        <v>0</v>
      </c>
      <c r="CO18" s="117">
        <f t="shared" si="74"/>
        <v>0</v>
      </c>
      <c r="CP18" s="117">
        <f t="shared" si="75"/>
        <v>0</v>
      </c>
      <c r="CQ18" s="117">
        <f t="shared" si="76"/>
        <v>0</v>
      </c>
      <c r="CR18" s="117">
        <f t="shared" si="77"/>
        <v>0</v>
      </c>
      <c r="CS18" s="117">
        <f t="shared" si="78"/>
        <v>0</v>
      </c>
      <c r="CT18" s="82"/>
      <c r="CU18" s="82"/>
      <c r="CV18" s="39"/>
      <c r="CW18" s="39"/>
      <c r="CX18" s="266" t="s">
        <v>268</v>
      </c>
      <c r="CY18" s="36">
        <v>12</v>
      </c>
      <c r="CZ18" s="449" t="s">
        <v>251</v>
      </c>
      <c r="DA18" s="450"/>
      <c r="DB18" s="451"/>
      <c r="DC18" s="1"/>
      <c r="DD18" s="475"/>
      <c r="DE18" s="476"/>
      <c r="DF18" s="476"/>
      <c r="DG18" s="477"/>
      <c r="DH18" s="1"/>
      <c r="DI18" s="1"/>
      <c r="DJ18" s="1"/>
      <c r="GS18" s="1"/>
      <c r="GT18" s="1"/>
      <c r="GU18" s="1"/>
      <c r="GV18" s="1"/>
      <c r="GW18" s="1"/>
    </row>
    <row r="19" spans="1:205">
      <c r="A19" s="33">
        <v>13</v>
      </c>
      <c r="B19" s="71"/>
      <c r="C19" s="351"/>
      <c r="D19" s="75"/>
      <c r="E19" s="74"/>
      <c r="F19" s="74"/>
      <c r="G19" s="121"/>
      <c r="H19" s="74"/>
      <c r="I19" s="65"/>
      <c r="J19" s="65"/>
      <c r="K19" s="65"/>
      <c r="L19" s="209"/>
      <c r="M19" s="209"/>
      <c r="N19" s="65"/>
      <c r="O19" s="65"/>
      <c r="P19" s="65"/>
      <c r="Q19" s="368" t="str">
        <f t="shared" si="16"/>
        <v/>
      </c>
      <c r="R19" s="34">
        <f t="shared" si="17"/>
        <v>0</v>
      </c>
      <c r="S19" s="47">
        <f t="shared" si="0"/>
        <v>0</v>
      </c>
      <c r="T19" s="46">
        <f t="shared" si="1"/>
        <v>0</v>
      </c>
      <c r="U19" s="82">
        <f t="shared" si="18"/>
        <v>0</v>
      </c>
      <c r="V19" s="46">
        <f t="shared" si="19"/>
        <v>0</v>
      </c>
      <c r="W19" s="82">
        <f t="shared" si="20"/>
        <v>0</v>
      </c>
      <c r="X19" s="81">
        <f t="shared" si="21"/>
        <v>0</v>
      </c>
      <c r="Y19" s="81">
        <f t="shared" si="2"/>
        <v>0</v>
      </c>
      <c r="Z19" s="81">
        <f t="shared" si="3"/>
        <v>0</v>
      </c>
      <c r="AA19" s="81">
        <f t="shared" si="22"/>
        <v>0</v>
      </c>
      <c r="AB19" s="81">
        <f t="shared" si="23"/>
        <v>0</v>
      </c>
      <c r="AC19" s="81">
        <f t="shared" si="4"/>
        <v>0</v>
      </c>
      <c r="AD19" s="81">
        <f t="shared" si="5"/>
        <v>0</v>
      </c>
      <c r="AE19" s="81">
        <f t="shared" si="6"/>
        <v>0</v>
      </c>
      <c r="AF19" s="81">
        <f t="shared" si="24"/>
        <v>0</v>
      </c>
      <c r="AG19" s="81">
        <f t="shared" si="25"/>
        <v>0</v>
      </c>
      <c r="AH19" s="81">
        <f t="shared" si="26"/>
        <v>0</v>
      </c>
      <c r="AI19" s="81">
        <f t="shared" si="27"/>
        <v>0</v>
      </c>
      <c r="AJ19" s="81">
        <f t="shared" si="28"/>
        <v>0</v>
      </c>
      <c r="AK19" s="81">
        <f t="shared" si="29"/>
        <v>0</v>
      </c>
      <c r="AL19" s="81">
        <f t="shared" si="30"/>
        <v>0</v>
      </c>
      <c r="AM19" s="81">
        <f t="shared" si="31"/>
        <v>0</v>
      </c>
      <c r="AN19" s="81">
        <f t="shared" si="32"/>
        <v>0</v>
      </c>
      <c r="AO19" s="81">
        <f t="shared" si="33"/>
        <v>0</v>
      </c>
      <c r="AP19" s="81">
        <f t="shared" si="34"/>
        <v>0</v>
      </c>
      <c r="AQ19" s="81">
        <f t="shared" si="35"/>
        <v>0</v>
      </c>
      <c r="AR19" s="81">
        <f t="shared" si="36"/>
        <v>0</v>
      </c>
      <c r="AS19" s="81">
        <f t="shared" si="37"/>
        <v>0</v>
      </c>
      <c r="AT19" s="81">
        <f t="shared" si="38"/>
        <v>0</v>
      </c>
      <c r="AU19" s="81">
        <f t="shared" si="39"/>
        <v>0</v>
      </c>
      <c r="AV19" s="81">
        <f t="shared" si="40"/>
        <v>0</v>
      </c>
      <c r="AW19" s="46">
        <f t="shared" si="41"/>
        <v>0</v>
      </c>
      <c r="AX19" s="46">
        <f t="shared" si="42"/>
        <v>0</v>
      </c>
      <c r="AY19" s="46">
        <f t="shared" si="43"/>
        <v>0</v>
      </c>
      <c r="AZ19" s="46">
        <f t="shared" si="44"/>
        <v>0</v>
      </c>
      <c r="BA19" s="46">
        <f t="shared" si="45"/>
        <v>0</v>
      </c>
      <c r="BB19" s="46">
        <f t="shared" si="46"/>
        <v>0</v>
      </c>
      <c r="BC19" s="46">
        <f t="shared" si="47"/>
        <v>0</v>
      </c>
      <c r="BD19" s="81"/>
      <c r="BE19" s="81"/>
      <c r="BF19" s="117">
        <f t="shared" si="7"/>
        <v>0</v>
      </c>
      <c r="BG19" s="117">
        <f t="shared" si="8"/>
        <v>0</v>
      </c>
      <c r="BH19" s="117">
        <f t="shared" si="9"/>
        <v>0</v>
      </c>
      <c r="BI19" s="117">
        <f t="shared" si="10"/>
        <v>0</v>
      </c>
      <c r="BJ19" s="117">
        <f t="shared" si="11"/>
        <v>0</v>
      </c>
      <c r="BK19" s="117">
        <f t="shared" si="12"/>
        <v>0</v>
      </c>
      <c r="BL19" s="117">
        <f t="shared" si="13"/>
        <v>0</v>
      </c>
      <c r="BM19" s="117">
        <f t="shared" si="14"/>
        <v>0</v>
      </c>
      <c r="BN19" s="117">
        <f t="shared" si="48"/>
        <v>0</v>
      </c>
      <c r="BO19" s="117">
        <f t="shared" si="15"/>
        <v>0</v>
      </c>
      <c r="BP19" s="117">
        <f t="shared" si="49"/>
        <v>0</v>
      </c>
      <c r="BQ19" s="117">
        <f t="shared" si="50"/>
        <v>0</v>
      </c>
      <c r="BR19" s="117">
        <f t="shared" si="51"/>
        <v>0</v>
      </c>
      <c r="BS19" s="117">
        <f t="shared" si="52"/>
        <v>0</v>
      </c>
      <c r="BT19" s="117">
        <f t="shared" si="53"/>
        <v>0</v>
      </c>
      <c r="BU19" s="117">
        <f t="shared" si="54"/>
        <v>0</v>
      </c>
      <c r="BV19" s="117">
        <f t="shared" si="55"/>
        <v>0</v>
      </c>
      <c r="BW19" s="117">
        <f t="shared" si="56"/>
        <v>0</v>
      </c>
      <c r="BX19" s="117">
        <f t="shared" si="57"/>
        <v>0</v>
      </c>
      <c r="BY19" s="117">
        <f t="shared" si="58"/>
        <v>0</v>
      </c>
      <c r="BZ19" s="117">
        <f t="shared" si="59"/>
        <v>0</v>
      </c>
      <c r="CA19" s="117">
        <f t="shared" si="60"/>
        <v>0</v>
      </c>
      <c r="CB19" s="117">
        <f t="shared" si="61"/>
        <v>0</v>
      </c>
      <c r="CC19" s="117">
        <f t="shared" si="62"/>
        <v>0</v>
      </c>
      <c r="CD19" s="117">
        <f t="shared" si="63"/>
        <v>0</v>
      </c>
      <c r="CE19" s="117">
        <f t="shared" si="64"/>
        <v>0</v>
      </c>
      <c r="CF19" s="117">
        <f t="shared" si="65"/>
        <v>0</v>
      </c>
      <c r="CG19" s="117">
        <f t="shared" si="66"/>
        <v>0</v>
      </c>
      <c r="CH19" s="117">
        <f t="shared" si="67"/>
        <v>0</v>
      </c>
      <c r="CI19" s="117">
        <f t="shared" si="68"/>
        <v>0</v>
      </c>
      <c r="CJ19" s="117">
        <f t="shared" si="69"/>
        <v>0</v>
      </c>
      <c r="CK19" s="117">
        <f t="shared" si="70"/>
        <v>0</v>
      </c>
      <c r="CL19" s="117">
        <f t="shared" si="71"/>
        <v>0</v>
      </c>
      <c r="CM19" s="117">
        <f t="shared" si="72"/>
        <v>0</v>
      </c>
      <c r="CN19" s="117">
        <f t="shared" si="73"/>
        <v>0</v>
      </c>
      <c r="CO19" s="117">
        <f t="shared" si="74"/>
        <v>0</v>
      </c>
      <c r="CP19" s="117">
        <f t="shared" si="75"/>
        <v>0</v>
      </c>
      <c r="CQ19" s="117">
        <f t="shared" si="76"/>
        <v>0</v>
      </c>
      <c r="CR19" s="117">
        <f t="shared" si="77"/>
        <v>0</v>
      </c>
      <c r="CS19" s="117">
        <f t="shared" si="78"/>
        <v>0</v>
      </c>
      <c r="CT19" s="82"/>
      <c r="CU19" s="82"/>
      <c r="CV19" s="39"/>
      <c r="CW19" s="39"/>
      <c r="CX19" s="266" t="s">
        <v>269</v>
      </c>
      <c r="CY19" s="36">
        <v>13</v>
      </c>
      <c r="CZ19" s="449" t="s">
        <v>252</v>
      </c>
      <c r="DA19" s="450"/>
      <c r="DB19" s="451"/>
      <c r="DC19" s="1"/>
      <c r="DD19" s="343"/>
      <c r="DE19" s="344"/>
      <c r="DF19" s="344"/>
      <c r="DG19" s="345"/>
      <c r="DH19" s="1"/>
      <c r="DI19" s="1"/>
      <c r="DJ19" s="1"/>
      <c r="GS19" s="1"/>
      <c r="GT19" s="1"/>
      <c r="GU19" s="1"/>
      <c r="GV19" s="1"/>
      <c r="GW19" s="1"/>
    </row>
    <row r="20" spans="1:205">
      <c r="A20" s="33">
        <v>14</v>
      </c>
      <c r="B20" s="71"/>
      <c r="C20" s="351"/>
      <c r="D20" s="75"/>
      <c r="E20" s="74"/>
      <c r="F20" s="74"/>
      <c r="G20" s="121"/>
      <c r="H20" s="74"/>
      <c r="I20" s="65"/>
      <c r="J20" s="65"/>
      <c r="K20" s="65"/>
      <c r="L20" s="209"/>
      <c r="M20" s="209"/>
      <c r="N20" s="65"/>
      <c r="O20" s="65"/>
      <c r="P20" s="65"/>
      <c r="Q20" s="368" t="str">
        <f t="shared" si="16"/>
        <v/>
      </c>
      <c r="R20" s="34">
        <f t="shared" si="17"/>
        <v>0</v>
      </c>
      <c r="S20" s="47">
        <f t="shared" si="0"/>
        <v>0</v>
      </c>
      <c r="T20" s="46">
        <f t="shared" si="1"/>
        <v>0</v>
      </c>
      <c r="U20" s="82">
        <f t="shared" si="18"/>
        <v>0</v>
      </c>
      <c r="V20" s="46">
        <f t="shared" si="19"/>
        <v>0</v>
      </c>
      <c r="W20" s="82">
        <f t="shared" si="20"/>
        <v>0</v>
      </c>
      <c r="X20" s="81">
        <f t="shared" si="21"/>
        <v>0</v>
      </c>
      <c r="Y20" s="81">
        <f t="shared" si="2"/>
        <v>0</v>
      </c>
      <c r="Z20" s="81">
        <f t="shared" si="3"/>
        <v>0</v>
      </c>
      <c r="AA20" s="81">
        <f t="shared" si="22"/>
        <v>0</v>
      </c>
      <c r="AB20" s="81">
        <f t="shared" si="23"/>
        <v>0</v>
      </c>
      <c r="AC20" s="81">
        <f t="shared" si="4"/>
        <v>0</v>
      </c>
      <c r="AD20" s="81">
        <f t="shared" si="5"/>
        <v>0</v>
      </c>
      <c r="AE20" s="81">
        <f t="shared" si="6"/>
        <v>0</v>
      </c>
      <c r="AF20" s="81">
        <f t="shared" si="24"/>
        <v>0</v>
      </c>
      <c r="AG20" s="81">
        <f t="shared" si="25"/>
        <v>0</v>
      </c>
      <c r="AH20" s="81">
        <f t="shared" si="26"/>
        <v>0</v>
      </c>
      <c r="AI20" s="81">
        <f t="shared" si="27"/>
        <v>0</v>
      </c>
      <c r="AJ20" s="81">
        <f t="shared" si="28"/>
        <v>0</v>
      </c>
      <c r="AK20" s="81">
        <f t="shared" si="29"/>
        <v>0</v>
      </c>
      <c r="AL20" s="81">
        <f t="shared" si="30"/>
        <v>0</v>
      </c>
      <c r="AM20" s="81">
        <f t="shared" si="31"/>
        <v>0</v>
      </c>
      <c r="AN20" s="81">
        <f t="shared" si="32"/>
        <v>0</v>
      </c>
      <c r="AO20" s="81">
        <f t="shared" si="33"/>
        <v>0</v>
      </c>
      <c r="AP20" s="81">
        <f t="shared" si="34"/>
        <v>0</v>
      </c>
      <c r="AQ20" s="81">
        <f t="shared" si="35"/>
        <v>0</v>
      </c>
      <c r="AR20" s="81">
        <f t="shared" si="36"/>
        <v>0</v>
      </c>
      <c r="AS20" s="81">
        <f t="shared" si="37"/>
        <v>0</v>
      </c>
      <c r="AT20" s="81">
        <f t="shared" si="38"/>
        <v>0</v>
      </c>
      <c r="AU20" s="81">
        <f t="shared" si="39"/>
        <v>0</v>
      </c>
      <c r="AV20" s="81">
        <f t="shared" si="40"/>
        <v>0</v>
      </c>
      <c r="AW20" s="46">
        <f t="shared" si="41"/>
        <v>0</v>
      </c>
      <c r="AX20" s="46">
        <f t="shared" si="42"/>
        <v>0</v>
      </c>
      <c r="AY20" s="46">
        <f t="shared" si="43"/>
        <v>0</v>
      </c>
      <c r="AZ20" s="46">
        <f t="shared" si="44"/>
        <v>0</v>
      </c>
      <c r="BA20" s="46">
        <f t="shared" si="45"/>
        <v>0</v>
      </c>
      <c r="BB20" s="46">
        <f t="shared" si="46"/>
        <v>0</v>
      </c>
      <c r="BC20" s="46">
        <f t="shared" si="47"/>
        <v>0</v>
      </c>
      <c r="BD20" s="81"/>
      <c r="BE20" s="81"/>
      <c r="BF20" s="117">
        <f t="shared" si="7"/>
        <v>0</v>
      </c>
      <c r="BG20" s="117">
        <f t="shared" si="8"/>
        <v>0</v>
      </c>
      <c r="BH20" s="117">
        <f t="shared" si="9"/>
        <v>0</v>
      </c>
      <c r="BI20" s="117">
        <f t="shared" si="10"/>
        <v>0</v>
      </c>
      <c r="BJ20" s="117">
        <f t="shared" si="11"/>
        <v>0</v>
      </c>
      <c r="BK20" s="117">
        <f t="shared" si="12"/>
        <v>0</v>
      </c>
      <c r="BL20" s="117">
        <f t="shared" si="13"/>
        <v>0</v>
      </c>
      <c r="BM20" s="117">
        <f t="shared" si="14"/>
        <v>0</v>
      </c>
      <c r="BN20" s="117">
        <f t="shared" si="48"/>
        <v>0</v>
      </c>
      <c r="BO20" s="117">
        <f t="shared" si="15"/>
        <v>0</v>
      </c>
      <c r="BP20" s="117">
        <f t="shared" si="49"/>
        <v>0</v>
      </c>
      <c r="BQ20" s="117">
        <f t="shared" si="50"/>
        <v>0</v>
      </c>
      <c r="BR20" s="117">
        <f t="shared" si="51"/>
        <v>0</v>
      </c>
      <c r="BS20" s="117">
        <f t="shared" si="52"/>
        <v>0</v>
      </c>
      <c r="BT20" s="117">
        <f t="shared" si="53"/>
        <v>0</v>
      </c>
      <c r="BU20" s="117">
        <f t="shared" si="54"/>
        <v>0</v>
      </c>
      <c r="BV20" s="117">
        <f t="shared" si="55"/>
        <v>0</v>
      </c>
      <c r="BW20" s="117">
        <f t="shared" si="56"/>
        <v>0</v>
      </c>
      <c r="BX20" s="117">
        <f t="shared" si="57"/>
        <v>0</v>
      </c>
      <c r="BY20" s="117">
        <f t="shared" si="58"/>
        <v>0</v>
      </c>
      <c r="BZ20" s="117">
        <f t="shared" si="59"/>
        <v>0</v>
      </c>
      <c r="CA20" s="117">
        <f t="shared" si="60"/>
        <v>0</v>
      </c>
      <c r="CB20" s="117">
        <f t="shared" si="61"/>
        <v>0</v>
      </c>
      <c r="CC20" s="117">
        <f t="shared" si="62"/>
        <v>0</v>
      </c>
      <c r="CD20" s="117">
        <f t="shared" si="63"/>
        <v>0</v>
      </c>
      <c r="CE20" s="117">
        <f t="shared" si="64"/>
        <v>0</v>
      </c>
      <c r="CF20" s="117">
        <f t="shared" si="65"/>
        <v>0</v>
      </c>
      <c r="CG20" s="117">
        <f t="shared" si="66"/>
        <v>0</v>
      </c>
      <c r="CH20" s="117">
        <f t="shared" si="67"/>
        <v>0</v>
      </c>
      <c r="CI20" s="117">
        <f t="shared" si="68"/>
        <v>0</v>
      </c>
      <c r="CJ20" s="117">
        <f t="shared" si="69"/>
        <v>0</v>
      </c>
      <c r="CK20" s="117">
        <f t="shared" si="70"/>
        <v>0</v>
      </c>
      <c r="CL20" s="117">
        <f t="shared" si="71"/>
        <v>0</v>
      </c>
      <c r="CM20" s="117">
        <f t="shared" si="72"/>
        <v>0</v>
      </c>
      <c r="CN20" s="117">
        <f t="shared" si="73"/>
        <v>0</v>
      </c>
      <c r="CO20" s="117">
        <f t="shared" si="74"/>
        <v>0</v>
      </c>
      <c r="CP20" s="117">
        <f t="shared" si="75"/>
        <v>0</v>
      </c>
      <c r="CQ20" s="117">
        <f t="shared" si="76"/>
        <v>0</v>
      </c>
      <c r="CR20" s="117">
        <f t="shared" si="77"/>
        <v>0</v>
      </c>
      <c r="CS20" s="117">
        <f t="shared" si="78"/>
        <v>0</v>
      </c>
      <c r="CT20" s="82"/>
      <c r="CU20" s="82"/>
      <c r="CV20" s="39"/>
      <c r="CW20" s="39"/>
      <c r="CX20" s="266" t="s">
        <v>270</v>
      </c>
      <c r="CY20" s="36">
        <v>14</v>
      </c>
      <c r="CZ20" s="452" t="s">
        <v>141</v>
      </c>
      <c r="DA20" s="453"/>
      <c r="DB20" s="454"/>
      <c r="DC20" s="1"/>
      <c r="DD20" s="475"/>
      <c r="DE20" s="476"/>
      <c r="DF20" s="476"/>
      <c r="DG20" s="477"/>
      <c r="DH20" s="1"/>
      <c r="DI20" s="1"/>
      <c r="DJ20" s="1"/>
      <c r="GS20" s="1"/>
      <c r="GT20" s="1"/>
      <c r="GU20" s="1"/>
      <c r="GV20" s="1"/>
      <c r="GW20" s="1"/>
    </row>
    <row r="21" spans="1:205">
      <c r="A21" s="33">
        <v>15</v>
      </c>
      <c r="B21" s="71"/>
      <c r="C21" s="351"/>
      <c r="D21" s="75"/>
      <c r="E21" s="74"/>
      <c r="F21" s="74"/>
      <c r="G21" s="121"/>
      <c r="H21" s="74"/>
      <c r="I21" s="65"/>
      <c r="J21" s="65"/>
      <c r="K21" s="65"/>
      <c r="L21" s="209"/>
      <c r="M21" s="209"/>
      <c r="N21" s="65"/>
      <c r="O21" s="65"/>
      <c r="P21" s="65"/>
      <c r="Q21" s="368" t="str">
        <f t="shared" si="16"/>
        <v/>
      </c>
      <c r="R21" s="34">
        <f t="shared" si="17"/>
        <v>0</v>
      </c>
      <c r="S21" s="47">
        <f t="shared" si="0"/>
        <v>0</v>
      </c>
      <c r="T21" s="46">
        <f t="shared" si="1"/>
        <v>0</v>
      </c>
      <c r="U21" s="82">
        <f t="shared" si="18"/>
        <v>0</v>
      </c>
      <c r="V21" s="46">
        <f t="shared" si="19"/>
        <v>0</v>
      </c>
      <c r="W21" s="82">
        <f t="shared" si="20"/>
        <v>0</v>
      </c>
      <c r="X21" s="81">
        <f t="shared" si="21"/>
        <v>0</v>
      </c>
      <c r="Y21" s="81">
        <f t="shared" si="2"/>
        <v>0</v>
      </c>
      <c r="Z21" s="81">
        <f t="shared" si="3"/>
        <v>0</v>
      </c>
      <c r="AA21" s="81">
        <f t="shared" si="22"/>
        <v>0</v>
      </c>
      <c r="AB21" s="81">
        <f t="shared" si="23"/>
        <v>0</v>
      </c>
      <c r="AC21" s="81">
        <f t="shared" si="4"/>
        <v>0</v>
      </c>
      <c r="AD21" s="81">
        <f t="shared" si="5"/>
        <v>0</v>
      </c>
      <c r="AE21" s="81">
        <f t="shared" si="6"/>
        <v>0</v>
      </c>
      <c r="AF21" s="81">
        <f t="shared" si="24"/>
        <v>0</v>
      </c>
      <c r="AG21" s="81">
        <f t="shared" si="25"/>
        <v>0</v>
      </c>
      <c r="AH21" s="81">
        <f t="shared" si="26"/>
        <v>0</v>
      </c>
      <c r="AI21" s="81">
        <f t="shared" si="27"/>
        <v>0</v>
      </c>
      <c r="AJ21" s="81">
        <f t="shared" si="28"/>
        <v>0</v>
      </c>
      <c r="AK21" s="81">
        <f t="shared" si="29"/>
        <v>0</v>
      </c>
      <c r="AL21" s="81">
        <f t="shared" si="30"/>
        <v>0</v>
      </c>
      <c r="AM21" s="81">
        <f t="shared" si="31"/>
        <v>0</v>
      </c>
      <c r="AN21" s="81">
        <f t="shared" si="32"/>
        <v>0</v>
      </c>
      <c r="AO21" s="81">
        <f t="shared" si="33"/>
        <v>0</v>
      </c>
      <c r="AP21" s="81">
        <f t="shared" si="34"/>
        <v>0</v>
      </c>
      <c r="AQ21" s="81">
        <f t="shared" si="35"/>
        <v>0</v>
      </c>
      <c r="AR21" s="81">
        <f t="shared" si="36"/>
        <v>0</v>
      </c>
      <c r="AS21" s="81">
        <f t="shared" si="37"/>
        <v>0</v>
      </c>
      <c r="AT21" s="81">
        <f t="shared" si="38"/>
        <v>0</v>
      </c>
      <c r="AU21" s="81">
        <f t="shared" si="39"/>
        <v>0</v>
      </c>
      <c r="AV21" s="81">
        <f t="shared" si="40"/>
        <v>0</v>
      </c>
      <c r="AW21" s="46">
        <f t="shared" si="41"/>
        <v>0</v>
      </c>
      <c r="AX21" s="46">
        <f t="shared" si="42"/>
        <v>0</v>
      </c>
      <c r="AY21" s="46">
        <f t="shared" si="43"/>
        <v>0</v>
      </c>
      <c r="AZ21" s="46">
        <f t="shared" si="44"/>
        <v>0</v>
      </c>
      <c r="BA21" s="46">
        <f t="shared" si="45"/>
        <v>0</v>
      </c>
      <c r="BB21" s="46">
        <f t="shared" si="46"/>
        <v>0</v>
      </c>
      <c r="BC21" s="46">
        <f t="shared" si="47"/>
        <v>0</v>
      </c>
      <c r="BD21" s="81"/>
      <c r="BE21" s="81"/>
      <c r="BF21" s="117">
        <f t="shared" si="7"/>
        <v>0</v>
      </c>
      <c r="BG21" s="117">
        <f t="shared" si="8"/>
        <v>0</v>
      </c>
      <c r="BH21" s="117">
        <f t="shared" si="9"/>
        <v>0</v>
      </c>
      <c r="BI21" s="117">
        <f t="shared" si="10"/>
        <v>0</v>
      </c>
      <c r="BJ21" s="117">
        <f t="shared" si="11"/>
        <v>0</v>
      </c>
      <c r="BK21" s="117">
        <f t="shared" si="12"/>
        <v>0</v>
      </c>
      <c r="BL21" s="117">
        <f t="shared" si="13"/>
        <v>0</v>
      </c>
      <c r="BM21" s="117">
        <f t="shared" si="14"/>
        <v>0</v>
      </c>
      <c r="BN21" s="117">
        <f t="shared" si="48"/>
        <v>0</v>
      </c>
      <c r="BO21" s="117">
        <f t="shared" si="15"/>
        <v>0</v>
      </c>
      <c r="BP21" s="117">
        <f t="shared" si="49"/>
        <v>0</v>
      </c>
      <c r="BQ21" s="117">
        <f t="shared" si="50"/>
        <v>0</v>
      </c>
      <c r="BR21" s="117">
        <f t="shared" si="51"/>
        <v>0</v>
      </c>
      <c r="BS21" s="117">
        <f t="shared" si="52"/>
        <v>0</v>
      </c>
      <c r="BT21" s="117">
        <f t="shared" si="53"/>
        <v>0</v>
      </c>
      <c r="BU21" s="117">
        <f t="shared" si="54"/>
        <v>0</v>
      </c>
      <c r="BV21" s="117">
        <f t="shared" si="55"/>
        <v>0</v>
      </c>
      <c r="BW21" s="117">
        <f t="shared" si="56"/>
        <v>0</v>
      </c>
      <c r="BX21" s="117">
        <f t="shared" si="57"/>
        <v>0</v>
      </c>
      <c r="BY21" s="117">
        <f t="shared" si="58"/>
        <v>0</v>
      </c>
      <c r="BZ21" s="117">
        <f t="shared" si="59"/>
        <v>0</v>
      </c>
      <c r="CA21" s="117">
        <f t="shared" si="60"/>
        <v>0</v>
      </c>
      <c r="CB21" s="117">
        <f t="shared" si="61"/>
        <v>0</v>
      </c>
      <c r="CC21" s="117">
        <f t="shared" si="62"/>
        <v>0</v>
      </c>
      <c r="CD21" s="117">
        <f t="shared" si="63"/>
        <v>0</v>
      </c>
      <c r="CE21" s="117">
        <f t="shared" si="64"/>
        <v>0</v>
      </c>
      <c r="CF21" s="117">
        <f t="shared" si="65"/>
        <v>0</v>
      </c>
      <c r="CG21" s="117">
        <f t="shared" si="66"/>
        <v>0</v>
      </c>
      <c r="CH21" s="117">
        <f t="shared" si="67"/>
        <v>0</v>
      </c>
      <c r="CI21" s="117">
        <f t="shared" si="68"/>
        <v>0</v>
      </c>
      <c r="CJ21" s="117">
        <f t="shared" si="69"/>
        <v>0</v>
      </c>
      <c r="CK21" s="117">
        <f t="shared" si="70"/>
        <v>0</v>
      </c>
      <c r="CL21" s="117">
        <f t="shared" si="71"/>
        <v>0</v>
      </c>
      <c r="CM21" s="117">
        <f t="shared" si="72"/>
        <v>0</v>
      </c>
      <c r="CN21" s="117">
        <f t="shared" si="73"/>
        <v>0</v>
      </c>
      <c r="CO21" s="117">
        <f t="shared" si="74"/>
        <v>0</v>
      </c>
      <c r="CP21" s="117">
        <f t="shared" si="75"/>
        <v>0</v>
      </c>
      <c r="CQ21" s="117">
        <f t="shared" si="76"/>
        <v>0</v>
      </c>
      <c r="CR21" s="117">
        <f t="shared" si="77"/>
        <v>0</v>
      </c>
      <c r="CS21" s="117">
        <f t="shared" si="78"/>
        <v>0</v>
      </c>
      <c r="CT21" s="82"/>
      <c r="CU21" s="82"/>
      <c r="CV21" s="39"/>
      <c r="CW21" s="39"/>
      <c r="CX21" s="266" t="s">
        <v>271</v>
      </c>
      <c r="CY21" s="36">
        <v>15</v>
      </c>
      <c r="CZ21" s="452" t="s">
        <v>142</v>
      </c>
      <c r="DA21" s="453"/>
      <c r="DB21" s="454"/>
      <c r="DC21" s="1"/>
      <c r="DD21" s="1"/>
      <c r="DE21" s="1"/>
      <c r="DF21" s="1"/>
      <c r="DG21" s="1"/>
      <c r="DH21" s="1"/>
      <c r="DI21" s="1"/>
      <c r="DJ21" s="1"/>
      <c r="GS21" s="1"/>
      <c r="GT21" s="1"/>
      <c r="GU21" s="1"/>
      <c r="GV21" s="1"/>
      <c r="GW21" s="1"/>
    </row>
    <row r="22" spans="1:205" ht="13.8" thickBot="1">
      <c r="A22" s="33">
        <v>16</v>
      </c>
      <c r="B22" s="71"/>
      <c r="C22" s="351"/>
      <c r="D22" s="75"/>
      <c r="E22" s="74"/>
      <c r="F22" s="74"/>
      <c r="G22" s="121"/>
      <c r="H22" s="74"/>
      <c r="I22" s="65"/>
      <c r="J22" s="65"/>
      <c r="K22" s="65"/>
      <c r="L22" s="209"/>
      <c r="M22" s="209"/>
      <c r="N22" s="65"/>
      <c r="O22" s="65"/>
      <c r="P22" s="65"/>
      <c r="Q22" s="368" t="str">
        <f t="shared" si="16"/>
        <v/>
      </c>
      <c r="R22" s="34">
        <f t="shared" si="17"/>
        <v>0</v>
      </c>
      <c r="S22" s="47">
        <f t="shared" si="0"/>
        <v>0</v>
      </c>
      <c r="T22" s="46">
        <f t="shared" si="1"/>
        <v>0</v>
      </c>
      <c r="U22" s="82">
        <f t="shared" si="18"/>
        <v>0</v>
      </c>
      <c r="V22" s="46">
        <f t="shared" si="19"/>
        <v>0</v>
      </c>
      <c r="W22" s="82">
        <f t="shared" si="20"/>
        <v>0</v>
      </c>
      <c r="X22" s="81">
        <f t="shared" si="21"/>
        <v>0</v>
      </c>
      <c r="Y22" s="81">
        <f t="shared" si="2"/>
        <v>0</v>
      </c>
      <c r="Z22" s="81">
        <f t="shared" si="3"/>
        <v>0</v>
      </c>
      <c r="AA22" s="81">
        <f t="shared" si="22"/>
        <v>0</v>
      </c>
      <c r="AB22" s="81">
        <f t="shared" si="23"/>
        <v>0</v>
      </c>
      <c r="AC22" s="81">
        <f t="shared" si="4"/>
        <v>0</v>
      </c>
      <c r="AD22" s="81">
        <f t="shared" si="5"/>
        <v>0</v>
      </c>
      <c r="AE22" s="81">
        <f t="shared" si="6"/>
        <v>0</v>
      </c>
      <c r="AF22" s="81">
        <f t="shared" si="24"/>
        <v>0</v>
      </c>
      <c r="AG22" s="81">
        <f t="shared" si="25"/>
        <v>0</v>
      </c>
      <c r="AH22" s="81">
        <f t="shared" si="26"/>
        <v>0</v>
      </c>
      <c r="AI22" s="81">
        <f t="shared" si="27"/>
        <v>0</v>
      </c>
      <c r="AJ22" s="81">
        <f t="shared" si="28"/>
        <v>0</v>
      </c>
      <c r="AK22" s="81">
        <f t="shared" si="29"/>
        <v>0</v>
      </c>
      <c r="AL22" s="81">
        <f t="shared" si="30"/>
        <v>0</v>
      </c>
      <c r="AM22" s="81">
        <f t="shared" si="31"/>
        <v>0</v>
      </c>
      <c r="AN22" s="81">
        <f t="shared" si="32"/>
        <v>0</v>
      </c>
      <c r="AO22" s="81">
        <f t="shared" si="33"/>
        <v>0</v>
      </c>
      <c r="AP22" s="81">
        <f t="shared" si="34"/>
        <v>0</v>
      </c>
      <c r="AQ22" s="81">
        <f t="shared" si="35"/>
        <v>0</v>
      </c>
      <c r="AR22" s="81">
        <f t="shared" si="36"/>
        <v>0</v>
      </c>
      <c r="AS22" s="81">
        <f t="shared" si="37"/>
        <v>0</v>
      </c>
      <c r="AT22" s="81">
        <f t="shared" si="38"/>
        <v>0</v>
      </c>
      <c r="AU22" s="81">
        <f t="shared" si="39"/>
        <v>0</v>
      </c>
      <c r="AV22" s="81">
        <f t="shared" si="40"/>
        <v>0</v>
      </c>
      <c r="AW22" s="46">
        <f t="shared" si="41"/>
        <v>0</v>
      </c>
      <c r="AX22" s="46">
        <f t="shared" si="42"/>
        <v>0</v>
      </c>
      <c r="AY22" s="46">
        <f t="shared" si="43"/>
        <v>0</v>
      </c>
      <c r="AZ22" s="46">
        <f t="shared" si="44"/>
        <v>0</v>
      </c>
      <c r="BA22" s="46">
        <f t="shared" si="45"/>
        <v>0</v>
      </c>
      <c r="BB22" s="46">
        <f t="shared" si="46"/>
        <v>0</v>
      </c>
      <c r="BC22" s="46">
        <f t="shared" si="47"/>
        <v>0</v>
      </c>
      <c r="BD22" s="81"/>
      <c r="BE22" s="81"/>
      <c r="BF22" s="117">
        <f t="shared" si="7"/>
        <v>0</v>
      </c>
      <c r="BG22" s="117">
        <f t="shared" si="8"/>
        <v>0</v>
      </c>
      <c r="BH22" s="117">
        <f t="shared" si="9"/>
        <v>0</v>
      </c>
      <c r="BI22" s="117">
        <f t="shared" si="10"/>
        <v>0</v>
      </c>
      <c r="BJ22" s="117">
        <f t="shared" si="11"/>
        <v>0</v>
      </c>
      <c r="BK22" s="117">
        <f t="shared" si="12"/>
        <v>0</v>
      </c>
      <c r="BL22" s="117">
        <f t="shared" si="13"/>
        <v>0</v>
      </c>
      <c r="BM22" s="117">
        <f t="shared" si="14"/>
        <v>0</v>
      </c>
      <c r="BN22" s="117">
        <f t="shared" si="48"/>
        <v>0</v>
      </c>
      <c r="BO22" s="117">
        <f t="shared" si="15"/>
        <v>0</v>
      </c>
      <c r="BP22" s="117">
        <f t="shared" si="49"/>
        <v>0</v>
      </c>
      <c r="BQ22" s="117">
        <f t="shared" si="50"/>
        <v>0</v>
      </c>
      <c r="BR22" s="117">
        <f t="shared" si="51"/>
        <v>0</v>
      </c>
      <c r="BS22" s="117">
        <f t="shared" si="52"/>
        <v>0</v>
      </c>
      <c r="BT22" s="117">
        <f t="shared" si="53"/>
        <v>0</v>
      </c>
      <c r="BU22" s="117">
        <f t="shared" si="54"/>
        <v>0</v>
      </c>
      <c r="BV22" s="117">
        <f t="shared" si="55"/>
        <v>0</v>
      </c>
      <c r="BW22" s="117">
        <f t="shared" si="56"/>
        <v>0</v>
      </c>
      <c r="BX22" s="117">
        <f t="shared" si="57"/>
        <v>0</v>
      </c>
      <c r="BY22" s="117">
        <f t="shared" si="58"/>
        <v>0</v>
      </c>
      <c r="BZ22" s="117">
        <f t="shared" si="59"/>
        <v>0</v>
      </c>
      <c r="CA22" s="117">
        <f t="shared" si="60"/>
        <v>0</v>
      </c>
      <c r="CB22" s="117">
        <f t="shared" si="61"/>
        <v>0</v>
      </c>
      <c r="CC22" s="117">
        <f t="shared" si="62"/>
        <v>0</v>
      </c>
      <c r="CD22" s="117">
        <f t="shared" si="63"/>
        <v>0</v>
      </c>
      <c r="CE22" s="117">
        <f t="shared" si="64"/>
        <v>0</v>
      </c>
      <c r="CF22" s="117">
        <f t="shared" si="65"/>
        <v>0</v>
      </c>
      <c r="CG22" s="117">
        <f t="shared" si="66"/>
        <v>0</v>
      </c>
      <c r="CH22" s="117">
        <f t="shared" si="67"/>
        <v>0</v>
      </c>
      <c r="CI22" s="117">
        <f t="shared" si="68"/>
        <v>0</v>
      </c>
      <c r="CJ22" s="117">
        <f t="shared" si="69"/>
        <v>0</v>
      </c>
      <c r="CK22" s="117">
        <f t="shared" si="70"/>
        <v>0</v>
      </c>
      <c r="CL22" s="117">
        <f t="shared" si="71"/>
        <v>0</v>
      </c>
      <c r="CM22" s="117">
        <f t="shared" si="72"/>
        <v>0</v>
      </c>
      <c r="CN22" s="117">
        <f t="shared" si="73"/>
        <v>0</v>
      </c>
      <c r="CO22" s="117">
        <f t="shared" si="74"/>
        <v>0</v>
      </c>
      <c r="CP22" s="117">
        <f t="shared" si="75"/>
        <v>0</v>
      </c>
      <c r="CQ22" s="117">
        <f t="shared" si="76"/>
        <v>0</v>
      </c>
      <c r="CR22" s="117">
        <f t="shared" si="77"/>
        <v>0</v>
      </c>
      <c r="CS22" s="117">
        <f t="shared" si="78"/>
        <v>0</v>
      </c>
      <c r="CT22" s="82"/>
      <c r="CU22" s="82"/>
      <c r="CV22" s="39"/>
      <c r="CW22" s="39"/>
      <c r="CX22" s="266" t="s">
        <v>272</v>
      </c>
      <c r="CY22" s="110">
        <v>16</v>
      </c>
      <c r="CZ22" s="480" t="s">
        <v>143</v>
      </c>
      <c r="DA22" s="481"/>
      <c r="DB22" s="482"/>
      <c r="DC22" s="1"/>
      <c r="DD22" s="1"/>
      <c r="DE22" s="1"/>
      <c r="DF22" s="1"/>
      <c r="DG22" s="1"/>
      <c r="DH22" s="1"/>
      <c r="DI22" s="1"/>
      <c r="DJ22" s="1"/>
      <c r="GS22" s="1"/>
      <c r="GT22" s="1"/>
      <c r="GU22" s="1"/>
      <c r="GV22" s="1"/>
      <c r="GW22" s="1"/>
    </row>
    <row r="23" spans="1:205">
      <c r="A23" s="33">
        <v>17</v>
      </c>
      <c r="B23" s="71"/>
      <c r="C23" s="351"/>
      <c r="D23" s="75"/>
      <c r="E23" s="74"/>
      <c r="F23" s="74"/>
      <c r="G23" s="121"/>
      <c r="H23" s="74"/>
      <c r="I23" s="65"/>
      <c r="J23" s="65"/>
      <c r="K23" s="65"/>
      <c r="L23" s="209"/>
      <c r="M23" s="209"/>
      <c r="N23" s="65"/>
      <c r="O23" s="65"/>
      <c r="P23" s="65"/>
      <c r="Q23" s="368" t="str">
        <f t="shared" si="16"/>
        <v/>
      </c>
      <c r="R23" s="34">
        <f t="shared" si="17"/>
        <v>0</v>
      </c>
      <c r="S23" s="47">
        <f t="shared" si="0"/>
        <v>0</v>
      </c>
      <c r="T23" s="46">
        <f t="shared" si="1"/>
        <v>0</v>
      </c>
      <c r="U23" s="82">
        <f t="shared" si="18"/>
        <v>0</v>
      </c>
      <c r="V23" s="46">
        <f t="shared" si="19"/>
        <v>0</v>
      </c>
      <c r="W23" s="82">
        <f t="shared" si="20"/>
        <v>0</v>
      </c>
      <c r="X23" s="81">
        <f t="shared" si="21"/>
        <v>0</v>
      </c>
      <c r="Y23" s="81">
        <f t="shared" si="2"/>
        <v>0</v>
      </c>
      <c r="Z23" s="81">
        <f t="shared" si="3"/>
        <v>0</v>
      </c>
      <c r="AA23" s="81">
        <f t="shared" si="22"/>
        <v>0</v>
      </c>
      <c r="AB23" s="81">
        <f t="shared" si="23"/>
        <v>0</v>
      </c>
      <c r="AC23" s="81">
        <f t="shared" si="4"/>
        <v>0</v>
      </c>
      <c r="AD23" s="81">
        <f t="shared" si="5"/>
        <v>0</v>
      </c>
      <c r="AE23" s="81">
        <f t="shared" si="6"/>
        <v>0</v>
      </c>
      <c r="AF23" s="81">
        <f t="shared" si="24"/>
        <v>0</v>
      </c>
      <c r="AG23" s="81">
        <f t="shared" si="25"/>
        <v>0</v>
      </c>
      <c r="AH23" s="81">
        <f t="shared" si="26"/>
        <v>0</v>
      </c>
      <c r="AI23" s="81">
        <f t="shared" si="27"/>
        <v>0</v>
      </c>
      <c r="AJ23" s="81">
        <f t="shared" si="28"/>
        <v>0</v>
      </c>
      <c r="AK23" s="81">
        <f t="shared" si="29"/>
        <v>0</v>
      </c>
      <c r="AL23" s="81">
        <f t="shared" si="30"/>
        <v>0</v>
      </c>
      <c r="AM23" s="81">
        <f t="shared" si="31"/>
        <v>0</v>
      </c>
      <c r="AN23" s="81">
        <f t="shared" si="32"/>
        <v>0</v>
      </c>
      <c r="AO23" s="81">
        <f t="shared" si="33"/>
        <v>0</v>
      </c>
      <c r="AP23" s="81">
        <f t="shared" si="34"/>
        <v>0</v>
      </c>
      <c r="AQ23" s="81">
        <f t="shared" si="35"/>
        <v>0</v>
      </c>
      <c r="AR23" s="81">
        <f t="shared" si="36"/>
        <v>0</v>
      </c>
      <c r="AS23" s="81">
        <f t="shared" si="37"/>
        <v>0</v>
      </c>
      <c r="AT23" s="81">
        <f t="shared" si="38"/>
        <v>0</v>
      </c>
      <c r="AU23" s="81">
        <f t="shared" si="39"/>
        <v>0</v>
      </c>
      <c r="AV23" s="81">
        <f t="shared" si="40"/>
        <v>0</v>
      </c>
      <c r="AW23" s="46">
        <f t="shared" si="41"/>
        <v>0</v>
      </c>
      <c r="AX23" s="46">
        <f t="shared" si="42"/>
        <v>0</v>
      </c>
      <c r="AY23" s="46">
        <f t="shared" si="43"/>
        <v>0</v>
      </c>
      <c r="AZ23" s="46">
        <f t="shared" si="44"/>
        <v>0</v>
      </c>
      <c r="BA23" s="46">
        <f t="shared" si="45"/>
        <v>0</v>
      </c>
      <c r="BB23" s="46">
        <f t="shared" si="46"/>
        <v>0</v>
      </c>
      <c r="BC23" s="46">
        <f t="shared" si="47"/>
        <v>0</v>
      </c>
      <c r="BD23" s="81"/>
      <c r="BE23" s="81"/>
      <c r="BF23" s="117">
        <f t="shared" si="7"/>
        <v>0</v>
      </c>
      <c r="BG23" s="117">
        <f t="shared" si="8"/>
        <v>0</v>
      </c>
      <c r="BH23" s="117">
        <f t="shared" si="9"/>
        <v>0</v>
      </c>
      <c r="BI23" s="117">
        <f t="shared" si="10"/>
        <v>0</v>
      </c>
      <c r="BJ23" s="117">
        <f t="shared" si="11"/>
        <v>0</v>
      </c>
      <c r="BK23" s="117">
        <f t="shared" si="12"/>
        <v>0</v>
      </c>
      <c r="BL23" s="117">
        <f t="shared" si="13"/>
        <v>0</v>
      </c>
      <c r="BM23" s="117">
        <f t="shared" si="14"/>
        <v>0</v>
      </c>
      <c r="BN23" s="117">
        <f t="shared" si="48"/>
        <v>0</v>
      </c>
      <c r="BO23" s="117">
        <f t="shared" si="15"/>
        <v>0</v>
      </c>
      <c r="BP23" s="117">
        <f t="shared" si="49"/>
        <v>0</v>
      </c>
      <c r="BQ23" s="117">
        <f t="shared" si="50"/>
        <v>0</v>
      </c>
      <c r="BR23" s="117">
        <f t="shared" si="51"/>
        <v>0</v>
      </c>
      <c r="BS23" s="117">
        <f t="shared" si="52"/>
        <v>0</v>
      </c>
      <c r="BT23" s="117">
        <f t="shared" si="53"/>
        <v>0</v>
      </c>
      <c r="BU23" s="117">
        <f t="shared" si="54"/>
        <v>0</v>
      </c>
      <c r="BV23" s="117">
        <f t="shared" si="55"/>
        <v>0</v>
      </c>
      <c r="BW23" s="117">
        <f t="shared" si="56"/>
        <v>0</v>
      </c>
      <c r="BX23" s="117">
        <f t="shared" si="57"/>
        <v>0</v>
      </c>
      <c r="BY23" s="117">
        <f t="shared" si="58"/>
        <v>0</v>
      </c>
      <c r="BZ23" s="117">
        <f t="shared" si="59"/>
        <v>0</v>
      </c>
      <c r="CA23" s="117">
        <f t="shared" si="60"/>
        <v>0</v>
      </c>
      <c r="CB23" s="117">
        <f t="shared" si="61"/>
        <v>0</v>
      </c>
      <c r="CC23" s="117">
        <f t="shared" si="62"/>
        <v>0</v>
      </c>
      <c r="CD23" s="117">
        <f t="shared" si="63"/>
        <v>0</v>
      </c>
      <c r="CE23" s="117">
        <f t="shared" si="64"/>
        <v>0</v>
      </c>
      <c r="CF23" s="117">
        <f t="shared" si="65"/>
        <v>0</v>
      </c>
      <c r="CG23" s="117">
        <f t="shared" si="66"/>
        <v>0</v>
      </c>
      <c r="CH23" s="117">
        <f t="shared" si="67"/>
        <v>0</v>
      </c>
      <c r="CI23" s="117">
        <f t="shared" si="68"/>
        <v>0</v>
      </c>
      <c r="CJ23" s="117">
        <f t="shared" si="69"/>
        <v>0</v>
      </c>
      <c r="CK23" s="117">
        <f t="shared" si="70"/>
        <v>0</v>
      </c>
      <c r="CL23" s="117">
        <f t="shared" si="71"/>
        <v>0</v>
      </c>
      <c r="CM23" s="117">
        <f t="shared" si="72"/>
        <v>0</v>
      </c>
      <c r="CN23" s="117">
        <f t="shared" si="73"/>
        <v>0</v>
      </c>
      <c r="CO23" s="117">
        <f t="shared" si="74"/>
        <v>0</v>
      </c>
      <c r="CP23" s="117">
        <f t="shared" si="75"/>
        <v>0</v>
      </c>
      <c r="CQ23" s="117">
        <f t="shared" si="76"/>
        <v>0</v>
      </c>
      <c r="CR23" s="117">
        <f t="shared" si="77"/>
        <v>0</v>
      </c>
      <c r="CS23" s="117">
        <f t="shared" si="78"/>
        <v>0</v>
      </c>
      <c r="CT23" s="82"/>
      <c r="CU23" s="82"/>
      <c r="CV23" s="39"/>
      <c r="CW23" s="39"/>
      <c r="CX23" s="266" t="s">
        <v>273</v>
      </c>
      <c r="CY23" s="35">
        <v>17</v>
      </c>
      <c r="CZ23" s="467" t="s">
        <v>144</v>
      </c>
      <c r="DA23" s="468"/>
      <c r="DB23" s="469"/>
      <c r="DC23" s="1"/>
      <c r="DD23" s="1"/>
      <c r="DE23" s="1"/>
      <c r="DF23" s="1"/>
      <c r="DG23" s="1"/>
      <c r="DH23" s="1"/>
      <c r="DI23" s="1"/>
      <c r="DJ23" s="1"/>
      <c r="GS23" s="1"/>
      <c r="GT23" s="1"/>
      <c r="GU23" s="1"/>
      <c r="GV23" s="1"/>
      <c r="GW23" s="1"/>
    </row>
    <row r="24" spans="1:205">
      <c r="A24" s="33">
        <v>18</v>
      </c>
      <c r="B24" s="71"/>
      <c r="C24" s="351"/>
      <c r="D24" s="75"/>
      <c r="E24" s="74"/>
      <c r="F24" s="74"/>
      <c r="G24" s="121"/>
      <c r="H24" s="74"/>
      <c r="I24" s="65"/>
      <c r="J24" s="65"/>
      <c r="K24" s="65"/>
      <c r="L24" s="209"/>
      <c r="M24" s="209"/>
      <c r="N24" s="65"/>
      <c r="O24" s="65"/>
      <c r="P24" s="65"/>
      <c r="Q24" s="368" t="str">
        <f t="shared" si="16"/>
        <v/>
      </c>
      <c r="R24" s="34">
        <f t="shared" si="17"/>
        <v>0</v>
      </c>
      <c r="S24" s="47">
        <f t="shared" si="0"/>
        <v>0</v>
      </c>
      <c r="T24" s="46">
        <f t="shared" si="1"/>
        <v>0</v>
      </c>
      <c r="U24" s="82">
        <f t="shared" si="18"/>
        <v>0</v>
      </c>
      <c r="V24" s="46">
        <f t="shared" si="19"/>
        <v>0</v>
      </c>
      <c r="W24" s="82">
        <f t="shared" si="20"/>
        <v>0</v>
      </c>
      <c r="X24" s="81">
        <f t="shared" si="21"/>
        <v>0</v>
      </c>
      <c r="Y24" s="81">
        <f t="shared" si="2"/>
        <v>0</v>
      </c>
      <c r="Z24" s="81">
        <f t="shared" si="3"/>
        <v>0</v>
      </c>
      <c r="AA24" s="81">
        <f t="shared" si="22"/>
        <v>0</v>
      </c>
      <c r="AB24" s="81">
        <f t="shared" si="23"/>
        <v>0</v>
      </c>
      <c r="AC24" s="81">
        <f t="shared" si="4"/>
        <v>0</v>
      </c>
      <c r="AD24" s="81">
        <f t="shared" si="5"/>
        <v>0</v>
      </c>
      <c r="AE24" s="81">
        <f t="shared" si="6"/>
        <v>0</v>
      </c>
      <c r="AF24" s="81">
        <f t="shared" si="24"/>
        <v>0</v>
      </c>
      <c r="AG24" s="81">
        <f t="shared" si="25"/>
        <v>0</v>
      </c>
      <c r="AH24" s="81">
        <f t="shared" si="26"/>
        <v>0</v>
      </c>
      <c r="AI24" s="81">
        <f t="shared" si="27"/>
        <v>0</v>
      </c>
      <c r="AJ24" s="81">
        <f t="shared" si="28"/>
        <v>0</v>
      </c>
      <c r="AK24" s="81">
        <f t="shared" si="29"/>
        <v>0</v>
      </c>
      <c r="AL24" s="81">
        <f t="shared" si="30"/>
        <v>0</v>
      </c>
      <c r="AM24" s="81">
        <f t="shared" si="31"/>
        <v>0</v>
      </c>
      <c r="AN24" s="81">
        <f t="shared" si="32"/>
        <v>0</v>
      </c>
      <c r="AO24" s="81">
        <f t="shared" si="33"/>
        <v>0</v>
      </c>
      <c r="AP24" s="81">
        <f t="shared" si="34"/>
        <v>0</v>
      </c>
      <c r="AQ24" s="81">
        <f t="shared" si="35"/>
        <v>0</v>
      </c>
      <c r="AR24" s="81">
        <f t="shared" si="36"/>
        <v>0</v>
      </c>
      <c r="AS24" s="81">
        <f t="shared" si="37"/>
        <v>0</v>
      </c>
      <c r="AT24" s="81">
        <f t="shared" si="38"/>
        <v>0</v>
      </c>
      <c r="AU24" s="81">
        <f t="shared" si="39"/>
        <v>0</v>
      </c>
      <c r="AV24" s="81">
        <f t="shared" si="40"/>
        <v>0</v>
      </c>
      <c r="AW24" s="46">
        <f t="shared" si="41"/>
        <v>0</v>
      </c>
      <c r="AX24" s="46">
        <f t="shared" si="42"/>
        <v>0</v>
      </c>
      <c r="AY24" s="46">
        <f t="shared" si="43"/>
        <v>0</v>
      </c>
      <c r="AZ24" s="46">
        <f t="shared" si="44"/>
        <v>0</v>
      </c>
      <c r="BA24" s="46">
        <f t="shared" si="45"/>
        <v>0</v>
      </c>
      <c r="BB24" s="46">
        <f t="shared" si="46"/>
        <v>0</v>
      </c>
      <c r="BC24" s="46">
        <f t="shared" si="47"/>
        <v>0</v>
      </c>
      <c r="BD24" s="81"/>
      <c r="BE24" s="81"/>
      <c r="BF24" s="117">
        <f t="shared" si="7"/>
        <v>0</v>
      </c>
      <c r="BG24" s="117">
        <f t="shared" si="8"/>
        <v>0</v>
      </c>
      <c r="BH24" s="117">
        <f t="shared" si="9"/>
        <v>0</v>
      </c>
      <c r="BI24" s="117">
        <f t="shared" si="10"/>
        <v>0</v>
      </c>
      <c r="BJ24" s="117">
        <f t="shared" si="11"/>
        <v>0</v>
      </c>
      <c r="BK24" s="117">
        <f t="shared" si="12"/>
        <v>0</v>
      </c>
      <c r="BL24" s="117">
        <f t="shared" si="13"/>
        <v>0</v>
      </c>
      <c r="BM24" s="117">
        <f t="shared" si="14"/>
        <v>0</v>
      </c>
      <c r="BN24" s="117">
        <f t="shared" si="48"/>
        <v>0</v>
      </c>
      <c r="BO24" s="117">
        <f t="shared" si="15"/>
        <v>0</v>
      </c>
      <c r="BP24" s="117">
        <f t="shared" si="49"/>
        <v>0</v>
      </c>
      <c r="BQ24" s="117">
        <f t="shared" si="50"/>
        <v>0</v>
      </c>
      <c r="BR24" s="117">
        <f t="shared" si="51"/>
        <v>0</v>
      </c>
      <c r="BS24" s="117">
        <f t="shared" si="52"/>
        <v>0</v>
      </c>
      <c r="BT24" s="117">
        <f t="shared" si="53"/>
        <v>0</v>
      </c>
      <c r="BU24" s="117">
        <f t="shared" si="54"/>
        <v>0</v>
      </c>
      <c r="BV24" s="117">
        <f t="shared" si="55"/>
        <v>0</v>
      </c>
      <c r="BW24" s="117">
        <f t="shared" si="56"/>
        <v>0</v>
      </c>
      <c r="BX24" s="117">
        <f t="shared" si="57"/>
        <v>0</v>
      </c>
      <c r="BY24" s="117">
        <f t="shared" si="58"/>
        <v>0</v>
      </c>
      <c r="BZ24" s="117">
        <f t="shared" si="59"/>
        <v>0</v>
      </c>
      <c r="CA24" s="117">
        <f t="shared" si="60"/>
        <v>0</v>
      </c>
      <c r="CB24" s="117">
        <f t="shared" si="61"/>
        <v>0</v>
      </c>
      <c r="CC24" s="117">
        <f t="shared" si="62"/>
        <v>0</v>
      </c>
      <c r="CD24" s="117">
        <f t="shared" si="63"/>
        <v>0</v>
      </c>
      <c r="CE24" s="117">
        <f t="shared" si="64"/>
        <v>0</v>
      </c>
      <c r="CF24" s="117">
        <f t="shared" si="65"/>
        <v>0</v>
      </c>
      <c r="CG24" s="117">
        <f t="shared" si="66"/>
        <v>0</v>
      </c>
      <c r="CH24" s="117">
        <f t="shared" si="67"/>
        <v>0</v>
      </c>
      <c r="CI24" s="117">
        <f t="shared" si="68"/>
        <v>0</v>
      </c>
      <c r="CJ24" s="117">
        <f t="shared" si="69"/>
        <v>0</v>
      </c>
      <c r="CK24" s="117">
        <f t="shared" si="70"/>
        <v>0</v>
      </c>
      <c r="CL24" s="117">
        <f t="shared" si="71"/>
        <v>0</v>
      </c>
      <c r="CM24" s="117">
        <f t="shared" si="72"/>
        <v>0</v>
      </c>
      <c r="CN24" s="117">
        <f t="shared" si="73"/>
        <v>0</v>
      </c>
      <c r="CO24" s="117">
        <f t="shared" si="74"/>
        <v>0</v>
      </c>
      <c r="CP24" s="117">
        <f t="shared" si="75"/>
        <v>0</v>
      </c>
      <c r="CQ24" s="117">
        <f t="shared" si="76"/>
        <v>0</v>
      </c>
      <c r="CR24" s="117">
        <f t="shared" si="77"/>
        <v>0</v>
      </c>
      <c r="CS24" s="117">
        <f t="shared" si="78"/>
        <v>0</v>
      </c>
      <c r="CT24" s="82"/>
      <c r="CU24" s="82"/>
      <c r="CV24" s="39"/>
      <c r="CW24" s="39"/>
      <c r="CX24" s="266" t="s">
        <v>274</v>
      </c>
      <c r="CY24" s="36">
        <v>18</v>
      </c>
      <c r="CZ24" s="452" t="s">
        <v>145</v>
      </c>
      <c r="DA24" s="453"/>
      <c r="DB24" s="454"/>
      <c r="DC24" s="1"/>
      <c r="DD24" s="48">
        <v>20</v>
      </c>
      <c r="DE24" s="483" t="s">
        <v>33</v>
      </c>
      <c r="DF24" s="484"/>
      <c r="DG24" s="484"/>
      <c r="DH24" s="1"/>
      <c r="DI24" s="1"/>
      <c r="DJ24" s="1"/>
      <c r="GS24" s="1"/>
      <c r="GT24" s="1"/>
      <c r="GU24" s="1"/>
      <c r="GV24" s="1"/>
      <c r="GW24" s="1"/>
    </row>
    <row r="25" spans="1:205">
      <c r="A25" s="33">
        <v>19</v>
      </c>
      <c r="B25" s="71"/>
      <c r="C25" s="351"/>
      <c r="D25" s="75"/>
      <c r="E25" s="74"/>
      <c r="F25" s="74"/>
      <c r="G25" s="121"/>
      <c r="H25" s="74"/>
      <c r="I25" s="65"/>
      <c r="J25" s="65"/>
      <c r="K25" s="65"/>
      <c r="L25" s="209"/>
      <c r="M25" s="209"/>
      <c r="N25" s="65"/>
      <c r="O25" s="65"/>
      <c r="P25" s="65"/>
      <c r="Q25" s="368" t="str">
        <f t="shared" si="16"/>
        <v/>
      </c>
      <c r="R25" s="34">
        <f t="shared" si="17"/>
        <v>0</v>
      </c>
      <c r="S25" s="47">
        <f t="shared" si="0"/>
        <v>0</v>
      </c>
      <c r="T25" s="46">
        <f t="shared" si="1"/>
        <v>0</v>
      </c>
      <c r="U25" s="82">
        <f t="shared" si="18"/>
        <v>0</v>
      </c>
      <c r="V25" s="46">
        <f t="shared" si="19"/>
        <v>0</v>
      </c>
      <c r="W25" s="82">
        <f t="shared" si="20"/>
        <v>0</v>
      </c>
      <c r="X25" s="81">
        <f t="shared" si="21"/>
        <v>0</v>
      </c>
      <c r="Y25" s="81">
        <f t="shared" si="2"/>
        <v>0</v>
      </c>
      <c r="Z25" s="81">
        <f t="shared" si="3"/>
        <v>0</v>
      </c>
      <c r="AA25" s="81">
        <f t="shared" si="22"/>
        <v>0</v>
      </c>
      <c r="AB25" s="81">
        <f t="shared" si="23"/>
        <v>0</v>
      </c>
      <c r="AC25" s="81">
        <f t="shared" si="4"/>
        <v>0</v>
      </c>
      <c r="AD25" s="81">
        <f t="shared" si="5"/>
        <v>0</v>
      </c>
      <c r="AE25" s="81">
        <f t="shared" si="6"/>
        <v>0</v>
      </c>
      <c r="AF25" s="81">
        <f t="shared" si="24"/>
        <v>0</v>
      </c>
      <c r="AG25" s="81">
        <f t="shared" si="25"/>
        <v>0</v>
      </c>
      <c r="AH25" s="81">
        <f t="shared" si="26"/>
        <v>0</v>
      </c>
      <c r="AI25" s="81">
        <f t="shared" si="27"/>
        <v>0</v>
      </c>
      <c r="AJ25" s="81">
        <f t="shared" si="28"/>
        <v>0</v>
      </c>
      <c r="AK25" s="81">
        <f t="shared" si="29"/>
        <v>0</v>
      </c>
      <c r="AL25" s="81">
        <f t="shared" si="30"/>
        <v>0</v>
      </c>
      <c r="AM25" s="81">
        <f t="shared" si="31"/>
        <v>0</v>
      </c>
      <c r="AN25" s="81">
        <f t="shared" si="32"/>
        <v>0</v>
      </c>
      <c r="AO25" s="81">
        <f t="shared" si="33"/>
        <v>0</v>
      </c>
      <c r="AP25" s="81">
        <f t="shared" si="34"/>
        <v>0</v>
      </c>
      <c r="AQ25" s="81">
        <f t="shared" si="35"/>
        <v>0</v>
      </c>
      <c r="AR25" s="81">
        <f t="shared" si="36"/>
        <v>0</v>
      </c>
      <c r="AS25" s="81">
        <f t="shared" si="37"/>
        <v>0</v>
      </c>
      <c r="AT25" s="81">
        <f t="shared" si="38"/>
        <v>0</v>
      </c>
      <c r="AU25" s="81">
        <f t="shared" si="39"/>
        <v>0</v>
      </c>
      <c r="AV25" s="81">
        <f t="shared" si="40"/>
        <v>0</v>
      </c>
      <c r="AW25" s="46">
        <f t="shared" si="41"/>
        <v>0</v>
      </c>
      <c r="AX25" s="46">
        <f t="shared" si="42"/>
        <v>0</v>
      </c>
      <c r="AY25" s="46">
        <f t="shared" si="43"/>
        <v>0</v>
      </c>
      <c r="AZ25" s="46">
        <f t="shared" si="44"/>
        <v>0</v>
      </c>
      <c r="BA25" s="46">
        <f t="shared" si="45"/>
        <v>0</v>
      </c>
      <c r="BB25" s="46">
        <f t="shared" si="46"/>
        <v>0</v>
      </c>
      <c r="BC25" s="46">
        <f t="shared" si="47"/>
        <v>0</v>
      </c>
      <c r="BD25" s="81"/>
      <c r="BE25" s="81"/>
      <c r="BF25" s="117">
        <f t="shared" si="7"/>
        <v>0</v>
      </c>
      <c r="BG25" s="117">
        <f t="shared" si="8"/>
        <v>0</v>
      </c>
      <c r="BH25" s="117">
        <f t="shared" si="9"/>
        <v>0</v>
      </c>
      <c r="BI25" s="117">
        <f t="shared" si="10"/>
        <v>0</v>
      </c>
      <c r="BJ25" s="117">
        <f t="shared" si="11"/>
        <v>0</v>
      </c>
      <c r="BK25" s="117">
        <f t="shared" si="12"/>
        <v>0</v>
      </c>
      <c r="BL25" s="117">
        <f t="shared" si="13"/>
        <v>0</v>
      </c>
      <c r="BM25" s="117">
        <f t="shared" si="14"/>
        <v>0</v>
      </c>
      <c r="BN25" s="117">
        <f t="shared" si="48"/>
        <v>0</v>
      </c>
      <c r="BO25" s="117">
        <f t="shared" si="15"/>
        <v>0</v>
      </c>
      <c r="BP25" s="117">
        <f t="shared" si="49"/>
        <v>0</v>
      </c>
      <c r="BQ25" s="117">
        <f t="shared" si="50"/>
        <v>0</v>
      </c>
      <c r="BR25" s="117">
        <f t="shared" si="51"/>
        <v>0</v>
      </c>
      <c r="BS25" s="117">
        <f t="shared" si="52"/>
        <v>0</v>
      </c>
      <c r="BT25" s="117">
        <f t="shared" si="53"/>
        <v>0</v>
      </c>
      <c r="BU25" s="117">
        <f t="shared" si="54"/>
        <v>0</v>
      </c>
      <c r="BV25" s="117">
        <f t="shared" si="55"/>
        <v>0</v>
      </c>
      <c r="BW25" s="117">
        <f t="shared" si="56"/>
        <v>0</v>
      </c>
      <c r="BX25" s="117">
        <f t="shared" si="57"/>
        <v>0</v>
      </c>
      <c r="BY25" s="117">
        <f t="shared" si="58"/>
        <v>0</v>
      </c>
      <c r="BZ25" s="117">
        <f t="shared" si="59"/>
        <v>0</v>
      </c>
      <c r="CA25" s="117">
        <f t="shared" si="60"/>
        <v>0</v>
      </c>
      <c r="CB25" s="117">
        <f t="shared" si="61"/>
        <v>0</v>
      </c>
      <c r="CC25" s="117">
        <f t="shared" si="62"/>
        <v>0</v>
      </c>
      <c r="CD25" s="117">
        <f t="shared" si="63"/>
        <v>0</v>
      </c>
      <c r="CE25" s="117">
        <f t="shared" si="64"/>
        <v>0</v>
      </c>
      <c r="CF25" s="117">
        <f t="shared" si="65"/>
        <v>0</v>
      </c>
      <c r="CG25" s="117">
        <f t="shared" si="66"/>
        <v>0</v>
      </c>
      <c r="CH25" s="117">
        <f t="shared" si="67"/>
        <v>0</v>
      </c>
      <c r="CI25" s="117">
        <f t="shared" si="68"/>
        <v>0</v>
      </c>
      <c r="CJ25" s="117">
        <f t="shared" si="69"/>
        <v>0</v>
      </c>
      <c r="CK25" s="117">
        <f t="shared" si="70"/>
        <v>0</v>
      </c>
      <c r="CL25" s="117">
        <f t="shared" si="71"/>
        <v>0</v>
      </c>
      <c r="CM25" s="117">
        <f t="shared" si="72"/>
        <v>0</v>
      </c>
      <c r="CN25" s="117">
        <f t="shared" si="73"/>
        <v>0</v>
      </c>
      <c r="CO25" s="117">
        <f t="shared" si="74"/>
        <v>0</v>
      </c>
      <c r="CP25" s="117">
        <f t="shared" si="75"/>
        <v>0</v>
      </c>
      <c r="CQ25" s="117">
        <f t="shared" si="76"/>
        <v>0</v>
      </c>
      <c r="CR25" s="117">
        <f t="shared" si="77"/>
        <v>0</v>
      </c>
      <c r="CS25" s="117">
        <f t="shared" si="78"/>
        <v>0</v>
      </c>
      <c r="CT25" s="82"/>
      <c r="CU25" s="82"/>
      <c r="CV25" s="39"/>
      <c r="CW25" s="39"/>
      <c r="CX25" s="266" t="s">
        <v>275</v>
      </c>
      <c r="CY25" s="36">
        <v>19</v>
      </c>
      <c r="CZ25" s="452" t="s">
        <v>146</v>
      </c>
      <c r="DA25" s="453"/>
      <c r="DB25" s="454"/>
      <c r="DC25" s="1"/>
      <c r="DD25" s="1"/>
      <c r="DE25" s="1"/>
      <c r="DF25" s="1"/>
      <c r="DG25" s="1"/>
      <c r="DH25" s="1"/>
      <c r="DI25" s="1"/>
      <c r="DJ25" s="1"/>
      <c r="GS25" s="1"/>
      <c r="GT25" s="1"/>
      <c r="GU25" s="1"/>
      <c r="GV25" s="1"/>
      <c r="GW25" s="1"/>
    </row>
    <row r="26" spans="1:205">
      <c r="A26" s="33">
        <v>20</v>
      </c>
      <c r="B26" s="71"/>
      <c r="C26" s="351"/>
      <c r="D26" s="75"/>
      <c r="E26" s="74"/>
      <c r="F26" s="74"/>
      <c r="G26" s="121"/>
      <c r="H26" s="74"/>
      <c r="I26" s="65"/>
      <c r="J26" s="65"/>
      <c r="K26" s="65"/>
      <c r="L26" s="209"/>
      <c r="M26" s="209"/>
      <c r="N26" s="65"/>
      <c r="O26" s="65"/>
      <c r="P26" s="65"/>
      <c r="Q26" s="368" t="str">
        <f t="shared" si="16"/>
        <v/>
      </c>
      <c r="R26" s="34">
        <f t="shared" si="17"/>
        <v>0</v>
      </c>
      <c r="S26" s="47">
        <f t="shared" si="0"/>
        <v>0</v>
      </c>
      <c r="T26" s="46">
        <f t="shared" si="1"/>
        <v>0</v>
      </c>
      <c r="U26" s="82">
        <f t="shared" si="18"/>
        <v>0</v>
      </c>
      <c r="V26" s="46">
        <f t="shared" si="19"/>
        <v>0</v>
      </c>
      <c r="W26" s="82">
        <f t="shared" si="20"/>
        <v>0</v>
      </c>
      <c r="X26" s="81">
        <f t="shared" si="21"/>
        <v>0</v>
      </c>
      <c r="Y26" s="81">
        <f t="shared" si="2"/>
        <v>0</v>
      </c>
      <c r="Z26" s="81">
        <f t="shared" si="3"/>
        <v>0</v>
      </c>
      <c r="AA26" s="81">
        <f t="shared" si="22"/>
        <v>0</v>
      </c>
      <c r="AB26" s="81">
        <f t="shared" si="23"/>
        <v>0</v>
      </c>
      <c r="AC26" s="81">
        <f t="shared" si="4"/>
        <v>0</v>
      </c>
      <c r="AD26" s="81">
        <f t="shared" si="5"/>
        <v>0</v>
      </c>
      <c r="AE26" s="81">
        <f t="shared" si="6"/>
        <v>0</v>
      </c>
      <c r="AF26" s="81">
        <f t="shared" si="24"/>
        <v>0</v>
      </c>
      <c r="AG26" s="81">
        <f t="shared" si="25"/>
        <v>0</v>
      </c>
      <c r="AH26" s="81">
        <f t="shared" si="26"/>
        <v>0</v>
      </c>
      <c r="AI26" s="81">
        <f t="shared" si="27"/>
        <v>0</v>
      </c>
      <c r="AJ26" s="81">
        <f t="shared" si="28"/>
        <v>0</v>
      </c>
      <c r="AK26" s="81">
        <f t="shared" si="29"/>
        <v>0</v>
      </c>
      <c r="AL26" s="81">
        <f t="shared" si="30"/>
        <v>0</v>
      </c>
      <c r="AM26" s="81">
        <f t="shared" si="31"/>
        <v>0</v>
      </c>
      <c r="AN26" s="81">
        <f t="shared" si="32"/>
        <v>0</v>
      </c>
      <c r="AO26" s="81">
        <f t="shared" si="33"/>
        <v>0</v>
      </c>
      <c r="AP26" s="81">
        <f t="shared" si="34"/>
        <v>0</v>
      </c>
      <c r="AQ26" s="81">
        <f t="shared" si="35"/>
        <v>0</v>
      </c>
      <c r="AR26" s="81">
        <f t="shared" si="36"/>
        <v>0</v>
      </c>
      <c r="AS26" s="81">
        <f t="shared" si="37"/>
        <v>0</v>
      </c>
      <c r="AT26" s="81">
        <f t="shared" si="38"/>
        <v>0</v>
      </c>
      <c r="AU26" s="81">
        <f t="shared" si="39"/>
        <v>0</v>
      </c>
      <c r="AV26" s="81">
        <f t="shared" si="40"/>
        <v>0</v>
      </c>
      <c r="AW26" s="46">
        <f t="shared" si="41"/>
        <v>0</v>
      </c>
      <c r="AX26" s="46">
        <f t="shared" si="42"/>
        <v>0</v>
      </c>
      <c r="AY26" s="46">
        <f t="shared" si="43"/>
        <v>0</v>
      </c>
      <c r="AZ26" s="46">
        <f t="shared" si="44"/>
        <v>0</v>
      </c>
      <c r="BA26" s="46">
        <f t="shared" si="45"/>
        <v>0</v>
      </c>
      <c r="BB26" s="46">
        <f t="shared" si="46"/>
        <v>0</v>
      </c>
      <c r="BC26" s="46">
        <f t="shared" si="47"/>
        <v>0</v>
      </c>
      <c r="BD26" s="81"/>
      <c r="BE26" s="81"/>
      <c r="BF26" s="117">
        <f t="shared" si="7"/>
        <v>0</v>
      </c>
      <c r="BG26" s="117">
        <f t="shared" si="8"/>
        <v>0</v>
      </c>
      <c r="BH26" s="117">
        <f t="shared" si="9"/>
        <v>0</v>
      </c>
      <c r="BI26" s="117">
        <f t="shared" si="10"/>
        <v>0</v>
      </c>
      <c r="BJ26" s="117">
        <f t="shared" si="11"/>
        <v>0</v>
      </c>
      <c r="BK26" s="117">
        <f t="shared" si="12"/>
        <v>0</v>
      </c>
      <c r="BL26" s="117">
        <f t="shared" si="13"/>
        <v>0</v>
      </c>
      <c r="BM26" s="117">
        <f t="shared" si="14"/>
        <v>0</v>
      </c>
      <c r="BN26" s="117">
        <f t="shared" si="48"/>
        <v>0</v>
      </c>
      <c r="BO26" s="117">
        <f t="shared" si="15"/>
        <v>0</v>
      </c>
      <c r="BP26" s="117">
        <f t="shared" si="49"/>
        <v>0</v>
      </c>
      <c r="BQ26" s="117">
        <f t="shared" si="50"/>
        <v>0</v>
      </c>
      <c r="BR26" s="117">
        <f t="shared" si="51"/>
        <v>0</v>
      </c>
      <c r="BS26" s="117">
        <f t="shared" si="52"/>
        <v>0</v>
      </c>
      <c r="BT26" s="117">
        <f t="shared" si="53"/>
        <v>0</v>
      </c>
      <c r="BU26" s="117">
        <f t="shared" si="54"/>
        <v>0</v>
      </c>
      <c r="BV26" s="117">
        <f t="shared" si="55"/>
        <v>0</v>
      </c>
      <c r="BW26" s="117">
        <f t="shared" si="56"/>
        <v>0</v>
      </c>
      <c r="BX26" s="117">
        <f t="shared" si="57"/>
        <v>0</v>
      </c>
      <c r="BY26" s="117">
        <f t="shared" si="58"/>
        <v>0</v>
      </c>
      <c r="BZ26" s="117">
        <f t="shared" si="59"/>
        <v>0</v>
      </c>
      <c r="CA26" s="117">
        <f t="shared" si="60"/>
        <v>0</v>
      </c>
      <c r="CB26" s="117">
        <f t="shared" si="61"/>
        <v>0</v>
      </c>
      <c r="CC26" s="117">
        <f t="shared" si="62"/>
        <v>0</v>
      </c>
      <c r="CD26" s="117">
        <f t="shared" si="63"/>
        <v>0</v>
      </c>
      <c r="CE26" s="117">
        <f t="shared" si="64"/>
        <v>0</v>
      </c>
      <c r="CF26" s="117">
        <f t="shared" si="65"/>
        <v>0</v>
      </c>
      <c r="CG26" s="117">
        <f t="shared" si="66"/>
        <v>0</v>
      </c>
      <c r="CH26" s="117">
        <f t="shared" si="67"/>
        <v>0</v>
      </c>
      <c r="CI26" s="117">
        <f t="shared" si="68"/>
        <v>0</v>
      </c>
      <c r="CJ26" s="117">
        <f t="shared" si="69"/>
        <v>0</v>
      </c>
      <c r="CK26" s="117">
        <f t="shared" si="70"/>
        <v>0</v>
      </c>
      <c r="CL26" s="117">
        <f t="shared" si="71"/>
        <v>0</v>
      </c>
      <c r="CM26" s="117">
        <f t="shared" si="72"/>
        <v>0</v>
      </c>
      <c r="CN26" s="117">
        <f t="shared" si="73"/>
        <v>0</v>
      </c>
      <c r="CO26" s="117">
        <f t="shared" si="74"/>
        <v>0</v>
      </c>
      <c r="CP26" s="117">
        <f t="shared" si="75"/>
        <v>0</v>
      </c>
      <c r="CQ26" s="117">
        <f t="shared" si="76"/>
        <v>0</v>
      </c>
      <c r="CR26" s="117">
        <f t="shared" si="77"/>
        <v>0</v>
      </c>
      <c r="CS26" s="117">
        <f t="shared" si="78"/>
        <v>0</v>
      </c>
      <c r="CT26" s="82"/>
      <c r="CU26" s="82"/>
      <c r="CV26" s="39"/>
      <c r="CW26" s="39"/>
      <c r="CX26" s="266" t="s">
        <v>276</v>
      </c>
      <c r="CY26" s="36">
        <v>20</v>
      </c>
      <c r="CZ26" s="449" t="s">
        <v>253</v>
      </c>
      <c r="DA26" s="450"/>
      <c r="DB26" s="451"/>
      <c r="DC26" s="1"/>
      <c r="DD26" s="1"/>
      <c r="DE26" s="1"/>
      <c r="DF26" s="1"/>
      <c r="DG26" s="1"/>
      <c r="DH26" s="1"/>
      <c r="DI26" s="1"/>
      <c r="DJ26" s="1"/>
      <c r="GS26" s="1"/>
      <c r="GT26" s="1"/>
      <c r="GU26" s="1"/>
      <c r="GV26" s="1"/>
      <c r="GW26" s="1"/>
    </row>
    <row r="27" spans="1:205">
      <c r="A27" s="33">
        <v>21</v>
      </c>
      <c r="B27" s="71"/>
      <c r="C27" s="351"/>
      <c r="D27" s="75"/>
      <c r="E27" s="74"/>
      <c r="F27" s="74"/>
      <c r="G27" s="121"/>
      <c r="H27" s="74"/>
      <c r="I27" s="65"/>
      <c r="J27" s="65"/>
      <c r="K27" s="65"/>
      <c r="L27" s="209"/>
      <c r="M27" s="209"/>
      <c r="N27" s="65"/>
      <c r="O27" s="65"/>
      <c r="P27" s="65"/>
      <c r="Q27" s="368" t="str">
        <f t="shared" si="16"/>
        <v/>
      </c>
      <c r="R27" s="34">
        <f t="shared" si="17"/>
        <v>0</v>
      </c>
      <c r="S27" s="47">
        <f t="shared" si="0"/>
        <v>0</v>
      </c>
      <c r="T27" s="46">
        <f t="shared" si="1"/>
        <v>0</v>
      </c>
      <c r="U27" s="82">
        <f t="shared" si="18"/>
        <v>0</v>
      </c>
      <c r="V27" s="46">
        <f t="shared" si="19"/>
        <v>0</v>
      </c>
      <c r="W27" s="82">
        <f t="shared" si="20"/>
        <v>0</v>
      </c>
      <c r="X27" s="81">
        <f t="shared" si="21"/>
        <v>0</v>
      </c>
      <c r="Y27" s="81">
        <f t="shared" si="2"/>
        <v>0</v>
      </c>
      <c r="Z27" s="81">
        <f t="shared" si="3"/>
        <v>0</v>
      </c>
      <c r="AA27" s="81">
        <f t="shared" si="22"/>
        <v>0</v>
      </c>
      <c r="AB27" s="81">
        <f t="shared" si="23"/>
        <v>0</v>
      </c>
      <c r="AC27" s="81">
        <f t="shared" si="4"/>
        <v>0</v>
      </c>
      <c r="AD27" s="81">
        <f t="shared" si="5"/>
        <v>0</v>
      </c>
      <c r="AE27" s="81">
        <f t="shared" si="6"/>
        <v>0</v>
      </c>
      <c r="AF27" s="81">
        <f t="shared" si="24"/>
        <v>0</v>
      </c>
      <c r="AG27" s="81">
        <f t="shared" si="25"/>
        <v>0</v>
      </c>
      <c r="AH27" s="81">
        <f t="shared" si="26"/>
        <v>0</v>
      </c>
      <c r="AI27" s="81">
        <f t="shared" si="27"/>
        <v>0</v>
      </c>
      <c r="AJ27" s="81">
        <f t="shared" si="28"/>
        <v>0</v>
      </c>
      <c r="AK27" s="81">
        <f t="shared" si="29"/>
        <v>0</v>
      </c>
      <c r="AL27" s="81">
        <f t="shared" si="30"/>
        <v>0</v>
      </c>
      <c r="AM27" s="81">
        <f t="shared" si="31"/>
        <v>0</v>
      </c>
      <c r="AN27" s="81">
        <f t="shared" si="32"/>
        <v>0</v>
      </c>
      <c r="AO27" s="81">
        <f t="shared" si="33"/>
        <v>0</v>
      </c>
      <c r="AP27" s="81">
        <f t="shared" si="34"/>
        <v>0</v>
      </c>
      <c r="AQ27" s="81">
        <f t="shared" si="35"/>
        <v>0</v>
      </c>
      <c r="AR27" s="81">
        <f t="shared" si="36"/>
        <v>0</v>
      </c>
      <c r="AS27" s="81">
        <f t="shared" si="37"/>
        <v>0</v>
      </c>
      <c r="AT27" s="81">
        <f t="shared" si="38"/>
        <v>0</v>
      </c>
      <c r="AU27" s="81">
        <f t="shared" si="39"/>
        <v>0</v>
      </c>
      <c r="AV27" s="81">
        <f t="shared" si="40"/>
        <v>0</v>
      </c>
      <c r="AW27" s="46">
        <f t="shared" si="41"/>
        <v>0</v>
      </c>
      <c r="AX27" s="46">
        <f t="shared" si="42"/>
        <v>0</v>
      </c>
      <c r="AY27" s="46">
        <f t="shared" si="43"/>
        <v>0</v>
      </c>
      <c r="AZ27" s="46">
        <f t="shared" si="44"/>
        <v>0</v>
      </c>
      <c r="BA27" s="46">
        <f t="shared" si="45"/>
        <v>0</v>
      </c>
      <c r="BB27" s="46">
        <f t="shared" si="46"/>
        <v>0</v>
      </c>
      <c r="BC27" s="46">
        <f t="shared" si="47"/>
        <v>0</v>
      </c>
      <c r="BD27" s="81"/>
      <c r="BE27" s="81"/>
      <c r="BF27" s="117">
        <f t="shared" si="7"/>
        <v>0</v>
      </c>
      <c r="BG27" s="117">
        <f t="shared" si="8"/>
        <v>0</v>
      </c>
      <c r="BH27" s="117">
        <f t="shared" si="9"/>
        <v>0</v>
      </c>
      <c r="BI27" s="117">
        <f t="shared" si="10"/>
        <v>0</v>
      </c>
      <c r="BJ27" s="117">
        <f t="shared" si="11"/>
        <v>0</v>
      </c>
      <c r="BK27" s="117">
        <f t="shared" si="12"/>
        <v>0</v>
      </c>
      <c r="BL27" s="117">
        <f t="shared" si="13"/>
        <v>0</v>
      </c>
      <c r="BM27" s="117">
        <f t="shared" si="14"/>
        <v>0</v>
      </c>
      <c r="BN27" s="117">
        <f t="shared" si="48"/>
        <v>0</v>
      </c>
      <c r="BO27" s="117">
        <f t="shared" si="15"/>
        <v>0</v>
      </c>
      <c r="BP27" s="117">
        <f t="shared" si="49"/>
        <v>0</v>
      </c>
      <c r="BQ27" s="117">
        <f t="shared" si="50"/>
        <v>0</v>
      </c>
      <c r="BR27" s="117">
        <f t="shared" si="51"/>
        <v>0</v>
      </c>
      <c r="BS27" s="117">
        <f t="shared" si="52"/>
        <v>0</v>
      </c>
      <c r="BT27" s="117">
        <f t="shared" si="53"/>
        <v>0</v>
      </c>
      <c r="BU27" s="117">
        <f t="shared" si="54"/>
        <v>0</v>
      </c>
      <c r="BV27" s="117">
        <f t="shared" si="55"/>
        <v>0</v>
      </c>
      <c r="BW27" s="117">
        <f t="shared" si="56"/>
        <v>0</v>
      </c>
      <c r="BX27" s="117">
        <f t="shared" si="57"/>
        <v>0</v>
      </c>
      <c r="BY27" s="117">
        <f t="shared" si="58"/>
        <v>0</v>
      </c>
      <c r="BZ27" s="117">
        <f t="shared" si="59"/>
        <v>0</v>
      </c>
      <c r="CA27" s="117">
        <f t="shared" si="60"/>
        <v>0</v>
      </c>
      <c r="CB27" s="117">
        <f t="shared" si="61"/>
        <v>0</v>
      </c>
      <c r="CC27" s="117">
        <f t="shared" si="62"/>
        <v>0</v>
      </c>
      <c r="CD27" s="117">
        <f t="shared" si="63"/>
        <v>0</v>
      </c>
      <c r="CE27" s="117">
        <f t="shared" si="64"/>
        <v>0</v>
      </c>
      <c r="CF27" s="117">
        <f t="shared" si="65"/>
        <v>0</v>
      </c>
      <c r="CG27" s="117">
        <f t="shared" si="66"/>
        <v>0</v>
      </c>
      <c r="CH27" s="117">
        <f t="shared" si="67"/>
        <v>0</v>
      </c>
      <c r="CI27" s="117">
        <f t="shared" si="68"/>
        <v>0</v>
      </c>
      <c r="CJ27" s="117">
        <f t="shared" si="69"/>
        <v>0</v>
      </c>
      <c r="CK27" s="117">
        <f t="shared" si="70"/>
        <v>0</v>
      </c>
      <c r="CL27" s="117">
        <f t="shared" si="71"/>
        <v>0</v>
      </c>
      <c r="CM27" s="117">
        <f t="shared" si="72"/>
        <v>0</v>
      </c>
      <c r="CN27" s="117">
        <f t="shared" si="73"/>
        <v>0</v>
      </c>
      <c r="CO27" s="117">
        <f t="shared" si="74"/>
        <v>0</v>
      </c>
      <c r="CP27" s="117">
        <f t="shared" si="75"/>
        <v>0</v>
      </c>
      <c r="CQ27" s="117">
        <f t="shared" si="76"/>
        <v>0</v>
      </c>
      <c r="CR27" s="117">
        <f t="shared" si="77"/>
        <v>0</v>
      </c>
      <c r="CS27" s="117">
        <f t="shared" si="78"/>
        <v>0</v>
      </c>
      <c r="CT27" s="82"/>
      <c r="CU27" s="82"/>
      <c r="CV27" s="39"/>
      <c r="CW27" s="39"/>
      <c r="CX27" s="266" t="s">
        <v>277</v>
      </c>
      <c r="CY27" s="36">
        <v>21</v>
      </c>
      <c r="CZ27" s="449" t="s">
        <v>254</v>
      </c>
      <c r="DA27" s="450"/>
      <c r="DB27" s="451"/>
      <c r="DC27" s="1"/>
      <c r="DD27" s="1"/>
      <c r="DE27" s="1"/>
      <c r="DF27" s="1"/>
      <c r="DG27" s="1"/>
      <c r="DH27" s="1"/>
      <c r="DI27" s="1"/>
      <c r="DJ27" s="1"/>
      <c r="GS27" s="1"/>
      <c r="GT27" s="1"/>
      <c r="GU27" s="1"/>
      <c r="GV27" s="1"/>
      <c r="GW27" s="1"/>
    </row>
    <row r="28" spans="1:205">
      <c r="A28" s="33">
        <v>22</v>
      </c>
      <c r="B28" s="71"/>
      <c r="C28" s="351"/>
      <c r="D28" s="75"/>
      <c r="E28" s="74"/>
      <c r="F28" s="74"/>
      <c r="G28" s="121"/>
      <c r="H28" s="74"/>
      <c r="I28" s="65"/>
      <c r="J28" s="65"/>
      <c r="K28" s="65"/>
      <c r="L28" s="209"/>
      <c r="M28" s="209"/>
      <c r="N28" s="65"/>
      <c r="O28" s="65"/>
      <c r="P28" s="65"/>
      <c r="Q28" s="368" t="str">
        <f t="shared" si="16"/>
        <v/>
      </c>
      <c r="R28" s="34">
        <f t="shared" si="17"/>
        <v>0</v>
      </c>
      <c r="S28" s="47">
        <f t="shared" si="0"/>
        <v>0</v>
      </c>
      <c r="T28" s="46">
        <f t="shared" si="1"/>
        <v>0</v>
      </c>
      <c r="U28" s="82">
        <f t="shared" si="18"/>
        <v>0</v>
      </c>
      <c r="V28" s="46">
        <f t="shared" si="19"/>
        <v>0</v>
      </c>
      <c r="W28" s="82">
        <f t="shared" si="20"/>
        <v>0</v>
      </c>
      <c r="X28" s="81">
        <f t="shared" si="21"/>
        <v>0</v>
      </c>
      <c r="Y28" s="81">
        <f t="shared" si="2"/>
        <v>0</v>
      </c>
      <c r="Z28" s="81">
        <f t="shared" si="3"/>
        <v>0</v>
      </c>
      <c r="AA28" s="81">
        <f t="shared" si="22"/>
        <v>0</v>
      </c>
      <c r="AB28" s="81">
        <f t="shared" si="23"/>
        <v>0</v>
      </c>
      <c r="AC28" s="81">
        <f t="shared" si="4"/>
        <v>0</v>
      </c>
      <c r="AD28" s="81">
        <f t="shared" si="5"/>
        <v>0</v>
      </c>
      <c r="AE28" s="81">
        <f t="shared" si="6"/>
        <v>0</v>
      </c>
      <c r="AF28" s="81">
        <f t="shared" si="24"/>
        <v>0</v>
      </c>
      <c r="AG28" s="81">
        <f t="shared" si="25"/>
        <v>0</v>
      </c>
      <c r="AH28" s="81">
        <f t="shared" si="26"/>
        <v>0</v>
      </c>
      <c r="AI28" s="81">
        <f t="shared" si="27"/>
        <v>0</v>
      </c>
      <c r="AJ28" s="81">
        <f t="shared" si="28"/>
        <v>0</v>
      </c>
      <c r="AK28" s="81">
        <f t="shared" si="29"/>
        <v>0</v>
      </c>
      <c r="AL28" s="81">
        <f t="shared" si="30"/>
        <v>0</v>
      </c>
      <c r="AM28" s="81">
        <f t="shared" si="31"/>
        <v>0</v>
      </c>
      <c r="AN28" s="81">
        <f t="shared" si="32"/>
        <v>0</v>
      </c>
      <c r="AO28" s="81">
        <f t="shared" si="33"/>
        <v>0</v>
      </c>
      <c r="AP28" s="81">
        <f t="shared" si="34"/>
        <v>0</v>
      </c>
      <c r="AQ28" s="81">
        <f t="shared" si="35"/>
        <v>0</v>
      </c>
      <c r="AR28" s="81">
        <f t="shared" si="36"/>
        <v>0</v>
      </c>
      <c r="AS28" s="81">
        <f t="shared" si="37"/>
        <v>0</v>
      </c>
      <c r="AT28" s="81">
        <f t="shared" si="38"/>
        <v>0</v>
      </c>
      <c r="AU28" s="81">
        <f t="shared" si="39"/>
        <v>0</v>
      </c>
      <c r="AV28" s="81">
        <f t="shared" si="40"/>
        <v>0</v>
      </c>
      <c r="AW28" s="46">
        <f t="shared" si="41"/>
        <v>0</v>
      </c>
      <c r="AX28" s="46">
        <f t="shared" si="42"/>
        <v>0</v>
      </c>
      <c r="AY28" s="46">
        <f t="shared" si="43"/>
        <v>0</v>
      </c>
      <c r="AZ28" s="46">
        <f t="shared" si="44"/>
        <v>0</v>
      </c>
      <c r="BA28" s="46">
        <f t="shared" si="45"/>
        <v>0</v>
      </c>
      <c r="BB28" s="46">
        <f t="shared" si="46"/>
        <v>0</v>
      </c>
      <c r="BC28" s="46">
        <f t="shared" si="47"/>
        <v>0</v>
      </c>
      <c r="BD28" s="81"/>
      <c r="BE28" s="81"/>
      <c r="BF28" s="117">
        <f t="shared" si="7"/>
        <v>0</v>
      </c>
      <c r="BG28" s="117">
        <f t="shared" si="8"/>
        <v>0</v>
      </c>
      <c r="BH28" s="117">
        <f t="shared" si="9"/>
        <v>0</v>
      </c>
      <c r="BI28" s="117">
        <f t="shared" si="10"/>
        <v>0</v>
      </c>
      <c r="BJ28" s="117">
        <f t="shared" si="11"/>
        <v>0</v>
      </c>
      <c r="BK28" s="117">
        <f t="shared" si="12"/>
        <v>0</v>
      </c>
      <c r="BL28" s="117">
        <f t="shared" si="13"/>
        <v>0</v>
      </c>
      <c r="BM28" s="117">
        <f t="shared" si="14"/>
        <v>0</v>
      </c>
      <c r="BN28" s="117">
        <f t="shared" si="48"/>
        <v>0</v>
      </c>
      <c r="BO28" s="117">
        <f t="shared" si="15"/>
        <v>0</v>
      </c>
      <c r="BP28" s="117">
        <f t="shared" si="49"/>
        <v>0</v>
      </c>
      <c r="BQ28" s="117">
        <f t="shared" si="50"/>
        <v>0</v>
      </c>
      <c r="BR28" s="117">
        <f t="shared" si="51"/>
        <v>0</v>
      </c>
      <c r="BS28" s="117">
        <f t="shared" si="52"/>
        <v>0</v>
      </c>
      <c r="BT28" s="117">
        <f t="shared" si="53"/>
        <v>0</v>
      </c>
      <c r="BU28" s="117">
        <f t="shared" si="54"/>
        <v>0</v>
      </c>
      <c r="BV28" s="117">
        <f t="shared" si="55"/>
        <v>0</v>
      </c>
      <c r="BW28" s="117">
        <f t="shared" si="56"/>
        <v>0</v>
      </c>
      <c r="BX28" s="117">
        <f t="shared" si="57"/>
        <v>0</v>
      </c>
      <c r="BY28" s="117">
        <f t="shared" si="58"/>
        <v>0</v>
      </c>
      <c r="BZ28" s="117">
        <f t="shared" si="59"/>
        <v>0</v>
      </c>
      <c r="CA28" s="117">
        <f t="shared" si="60"/>
        <v>0</v>
      </c>
      <c r="CB28" s="117">
        <f t="shared" si="61"/>
        <v>0</v>
      </c>
      <c r="CC28" s="117">
        <f t="shared" si="62"/>
        <v>0</v>
      </c>
      <c r="CD28" s="117">
        <f t="shared" si="63"/>
        <v>0</v>
      </c>
      <c r="CE28" s="117">
        <f t="shared" si="64"/>
        <v>0</v>
      </c>
      <c r="CF28" s="117">
        <f t="shared" si="65"/>
        <v>0</v>
      </c>
      <c r="CG28" s="117">
        <f t="shared" si="66"/>
        <v>0</v>
      </c>
      <c r="CH28" s="117">
        <f t="shared" si="67"/>
        <v>0</v>
      </c>
      <c r="CI28" s="117">
        <f t="shared" si="68"/>
        <v>0</v>
      </c>
      <c r="CJ28" s="117">
        <f t="shared" si="69"/>
        <v>0</v>
      </c>
      <c r="CK28" s="117">
        <f t="shared" si="70"/>
        <v>0</v>
      </c>
      <c r="CL28" s="117">
        <f t="shared" si="71"/>
        <v>0</v>
      </c>
      <c r="CM28" s="117">
        <f t="shared" si="72"/>
        <v>0</v>
      </c>
      <c r="CN28" s="117">
        <f t="shared" si="73"/>
        <v>0</v>
      </c>
      <c r="CO28" s="117">
        <f t="shared" si="74"/>
        <v>0</v>
      </c>
      <c r="CP28" s="117">
        <f t="shared" si="75"/>
        <v>0</v>
      </c>
      <c r="CQ28" s="117">
        <f t="shared" si="76"/>
        <v>0</v>
      </c>
      <c r="CR28" s="117">
        <f t="shared" si="77"/>
        <v>0</v>
      </c>
      <c r="CS28" s="117">
        <f t="shared" si="78"/>
        <v>0</v>
      </c>
      <c r="CT28" s="82"/>
      <c r="CU28" s="82"/>
      <c r="CV28" s="39"/>
      <c r="CW28" s="39"/>
      <c r="CX28" s="266" t="s">
        <v>278</v>
      </c>
      <c r="CY28" s="36">
        <v>22</v>
      </c>
      <c r="CZ28" s="452" t="s">
        <v>147</v>
      </c>
      <c r="DA28" s="453"/>
      <c r="DB28" s="454"/>
      <c r="DC28" s="1"/>
      <c r="DD28" s="92">
        <v>3</v>
      </c>
      <c r="DE28" s="1" t="s">
        <v>56</v>
      </c>
      <c r="DF28" s="1"/>
      <c r="DG28" s="1"/>
      <c r="DH28" s="1"/>
      <c r="DI28" s="1"/>
      <c r="DJ28" s="1"/>
      <c r="GS28" s="1"/>
      <c r="GT28" s="1"/>
      <c r="GU28" s="1"/>
      <c r="GV28" s="1"/>
      <c r="GW28" s="1"/>
    </row>
    <row r="29" spans="1:205">
      <c r="A29" s="33">
        <v>23</v>
      </c>
      <c r="B29" s="71"/>
      <c r="C29" s="351"/>
      <c r="D29" s="75"/>
      <c r="E29" s="74"/>
      <c r="F29" s="74"/>
      <c r="G29" s="121"/>
      <c r="H29" s="74"/>
      <c r="I29" s="65"/>
      <c r="J29" s="65"/>
      <c r="K29" s="65"/>
      <c r="L29" s="209"/>
      <c r="M29" s="209"/>
      <c r="N29" s="65"/>
      <c r="O29" s="65"/>
      <c r="P29" s="65"/>
      <c r="Q29" s="368" t="str">
        <f t="shared" si="16"/>
        <v/>
      </c>
      <c r="R29" s="34">
        <f t="shared" si="17"/>
        <v>0</v>
      </c>
      <c r="S29" s="47">
        <f t="shared" si="0"/>
        <v>0</v>
      </c>
      <c r="T29" s="46">
        <f t="shared" si="1"/>
        <v>0</v>
      </c>
      <c r="U29" s="82">
        <f t="shared" si="18"/>
        <v>0</v>
      </c>
      <c r="V29" s="46">
        <f t="shared" si="19"/>
        <v>0</v>
      </c>
      <c r="W29" s="82">
        <f t="shared" si="20"/>
        <v>0</v>
      </c>
      <c r="X29" s="81">
        <f t="shared" si="21"/>
        <v>0</v>
      </c>
      <c r="Y29" s="81">
        <f t="shared" si="2"/>
        <v>0</v>
      </c>
      <c r="Z29" s="81">
        <f t="shared" si="3"/>
        <v>0</v>
      </c>
      <c r="AA29" s="81">
        <f t="shared" si="22"/>
        <v>0</v>
      </c>
      <c r="AB29" s="81">
        <f t="shared" si="23"/>
        <v>0</v>
      </c>
      <c r="AC29" s="81">
        <f t="shared" si="4"/>
        <v>0</v>
      </c>
      <c r="AD29" s="81">
        <f t="shared" si="5"/>
        <v>0</v>
      </c>
      <c r="AE29" s="81">
        <f t="shared" si="6"/>
        <v>0</v>
      </c>
      <c r="AF29" s="81">
        <f t="shared" si="24"/>
        <v>0</v>
      </c>
      <c r="AG29" s="81">
        <f t="shared" si="25"/>
        <v>0</v>
      </c>
      <c r="AH29" s="81">
        <f t="shared" si="26"/>
        <v>0</v>
      </c>
      <c r="AI29" s="81">
        <f t="shared" si="27"/>
        <v>0</v>
      </c>
      <c r="AJ29" s="81">
        <f t="shared" si="28"/>
        <v>0</v>
      </c>
      <c r="AK29" s="81">
        <f t="shared" si="29"/>
        <v>0</v>
      </c>
      <c r="AL29" s="81">
        <f t="shared" si="30"/>
        <v>0</v>
      </c>
      <c r="AM29" s="81">
        <f t="shared" si="31"/>
        <v>0</v>
      </c>
      <c r="AN29" s="81">
        <f t="shared" si="32"/>
        <v>0</v>
      </c>
      <c r="AO29" s="81">
        <f t="shared" si="33"/>
        <v>0</v>
      </c>
      <c r="AP29" s="81">
        <f t="shared" si="34"/>
        <v>0</v>
      </c>
      <c r="AQ29" s="81">
        <f t="shared" si="35"/>
        <v>0</v>
      </c>
      <c r="AR29" s="81">
        <f t="shared" si="36"/>
        <v>0</v>
      </c>
      <c r="AS29" s="81">
        <f t="shared" si="37"/>
        <v>0</v>
      </c>
      <c r="AT29" s="81">
        <f t="shared" si="38"/>
        <v>0</v>
      </c>
      <c r="AU29" s="81">
        <f t="shared" si="39"/>
        <v>0</v>
      </c>
      <c r="AV29" s="81">
        <f t="shared" si="40"/>
        <v>0</v>
      </c>
      <c r="AW29" s="46">
        <f t="shared" si="41"/>
        <v>0</v>
      </c>
      <c r="AX29" s="46">
        <f t="shared" si="42"/>
        <v>0</v>
      </c>
      <c r="AY29" s="46">
        <f t="shared" si="43"/>
        <v>0</v>
      </c>
      <c r="AZ29" s="46">
        <f t="shared" si="44"/>
        <v>0</v>
      </c>
      <c r="BA29" s="46">
        <f t="shared" si="45"/>
        <v>0</v>
      </c>
      <c r="BB29" s="46">
        <f t="shared" si="46"/>
        <v>0</v>
      </c>
      <c r="BC29" s="46">
        <f t="shared" si="47"/>
        <v>0</v>
      </c>
      <c r="BD29" s="81"/>
      <c r="BE29" s="81"/>
      <c r="BF29" s="117">
        <f t="shared" si="7"/>
        <v>0</v>
      </c>
      <c r="BG29" s="117">
        <f t="shared" si="8"/>
        <v>0</v>
      </c>
      <c r="BH29" s="117">
        <f t="shared" si="9"/>
        <v>0</v>
      </c>
      <c r="BI29" s="117">
        <f t="shared" si="10"/>
        <v>0</v>
      </c>
      <c r="BJ29" s="117">
        <f t="shared" si="11"/>
        <v>0</v>
      </c>
      <c r="BK29" s="117">
        <f t="shared" si="12"/>
        <v>0</v>
      </c>
      <c r="BL29" s="117">
        <f t="shared" si="13"/>
        <v>0</v>
      </c>
      <c r="BM29" s="117">
        <f t="shared" si="14"/>
        <v>0</v>
      </c>
      <c r="BN29" s="117">
        <f t="shared" si="48"/>
        <v>0</v>
      </c>
      <c r="BO29" s="117">
        <f t="shared" si="15"/>
        <v>0</v>
      </c>
      <c r="BP29" s="117">
        <f t="shared" si="49"/>
        <v>0</v>
      </c>
      <c r="BQ29" s="117">
        <f t="shared" si="50"/>
        <v>0</v>
      </c>
      <c r="BR29" s="117">
        <f t="shared" si="51"/>
        <v>0</v>
      </c>
      <c r="BS29" s="117">
        <f t="shared" si="52"/>
        <v>0</v>
      </c>
      <c r="BT29" s="117">
        <f t="shared" si="53"/>
        <v>0</v>
      </c>
      <c r="BU29" s="117">
        <f t="shared" si="54"/>
        <v>0</v>
      </c>
      <c r="BV29" s="117">
        <f t="shared" si="55"/>
        <v>0</v>
      </c>
      <c r="BW29" s="117">
        <f t="shared" si="56"/>
        <v>0</v>
      </c>
      <c r="BX29" s="117">
        <f t="shared" si="57"/>
        <v>0</v>
      </c>
      <c r="BY29" s="117">
        <f t="shared" si="58"/>
        <v>0</v>
      </c>
      <c r="BZ29" s="117">
        <f t="shared" si="59"/>
        <v>0</v>
      </c>
      <c r="CA29" s="117">
        <f t="shared" si="60"/>
        <v>0</v>
      </c>
      <c r="CB29" s="117">
        <f t="shared" si="61"/>
        <v>0</v>
      </c>
      <c r="CC29" s="117">
        <f t="shared" si="62"/>
        <v>0</v>
      </c>
      <c r="CD29" s="117">
        <f t="shared" si="63"/>
        <v>0</v>
      </c>
      <c r="CE29" s="117">
        <f t="shared" si="64"/>
        <v>0</v>
      </c>
      <c r="CF29" s="117">
        <f t="shared" si="65"/>
        <v>0</v>
      </c>
      <c r="CG29" s="117">
        <f t="shared" si="66"/>
        <v>0</v>
      </c>
      <c r="CH29" s="117">
        <f t="shared" si="67"/>
        <v>0</v>
      </c>
      <c r="CI29" s="117">
        <f t="shared" si="68"/>
        <v>0</v>
      </c>
      <c r="CJ29" s="117">
        <f t="shared" si="69"/>
        <v>0</v>
      </c>
      <c r="CK29" s="117">
        <f t="shared" si="70"/>
        <v>0</v>
      </c>
      <c r="CL29" s="117">
        <f t="shared" si="71"/>
        <v>0</v>
      </c>
      <c r="CM29" s="117">
        <f t="shared" si="72"/>
        <v>0</v>
      </c>
      <c r="CN29" s="117">
        <f t="shared" si="73"/>
        <v>0</v>
      </c>
      <c r="CO29" s="117">
        <f t="shared" si="74"/>
        <v>0</v>
      </c>
      <c r="CP29" s="117">
        <f t="shared" si="75"/>
        <v>0</v>
      </c>
      <c r="CQ29" s="117">
        <f t="shared" si="76"/>
        <v>0</v>
      </c>
      <c r="CR29" s="117">
        <f t="shared" si="77"/>
        <v>0</v>
      </c>
      <c r="CS29" s="117">
        <f t="shared" si="78"/>
        <v>0</v>
      </c>
      <c r="CT29" s="82"/>
      <c r="CU29" s="82"/>
      <c r="CV29" s="39"/>
      <c r="CW29" s="39"/>
      <c r="CX29" s="266" t="s">
        <v>279</v>
      </c>
      <c r="CY29" s="36">
        <v>23</v>
      </c>
      <c r="CZ29" s="452" t="s">
        <v>148</v>
      </c>
      <c r="DA29" s="453"/>
      <c r="DB29" s="454"/>
      <c r="DC29" s="1"/>
      <c r="DD29" s="1"/>
      <c r="DE29" s="1"/>
      <c r="DF29" s="1"/>
      <c r="DG29" s="1"/>
      <c r="DH29" s="1"/>
      <c r="DI29" s="1"/>
      <c r="DJ29" s="1"/>
      <c r="GS29" s="1"/>
      <c r="GT29" s="1"/>
      <c r="GU29" s="1"/>
      <c r="GV29" s="1"/>
      <c r="GW29" s="1"/>
    </row>
    <row r="30" spans="1:205">
      <c r="A30" s="33">
        <v>24</v>
      </c>
      <c r="B30" s="71"/>
      <c r="C30" s="351"/>
      <c r="D30" s="75"/>
      <c r="E30" s="74"/>
      <c r="F30" s="74"/>
      <c r="G30" s="121"/>
      <c r="H30" s="74"/>
      <c r="I30" s="65"/>
      <c r="J30" s="65"/>
      <c r="K30" s="65"/>
      <c r="L30" s="209"/>
      <c r="M30" s="209"/>
      <c r="N30" s="65"/>
      <c r="O30" s="65"/>
      <c r="P30" s="65"/>
      <c r="Q30" s="368" t="str">
        <f t="shared" si="16"/>
        <v/>
      </c>
      <c r="R30" s="34">
        <f t="shared" si="17"/>
        <v>0</v>
      </c>
      <c r="S30" s="47">
        <f t="shared" si="0"/>
        <v>0</v>
      </c>
      <c r="T30" s="46">
        <f t="shared" si="1"/>
        <v>0</v>
      </c>
      <c r="U30" s="82">
        <f t="shared" si="18"/>
        <v>0</v>
      </c>
      <c r="V30" s="46">
        <f t="shared" si="19"/>
        <v>0</v>
      </c>
      <c r="W30" s="82">
        <f t="shared" si="20"/>
        <v>0</v>
      </c>
      <c r="X30" s="81">
        <f t="shared" si="21"/>
        <v>0</v>
      </c>
      <c r="Y30" s="81">
        <f t="shared" si="2"/>
        <v>0</v>
      </c>
      <c r="Z30" s="81">
        <f t="shared" si="3"/>
        <v>0</v>
      </c>
      <c r="AA30" s="81">
        <f t="shared" si="22"/>
        <v>0</v>
      </c>
      <c r="AB30" s="81">
        <f t="shared" si="23"/>
        <v>0</v>
      </c>
      <c r="AC30" s="81">
        <f t="shared" si="4"/>
        <v>0</v>
      </c>
      <c r="AD30" s="81">
        <f t="shared" si="5"/>
        <v>0</v>
      </c>
      <c r="AE30" s="81">
        <f t="shared" si="6"/>
        <v>0</v>
      </c>
      <c r="AF30" s="81">
        <f t="shared" si="24"/>
        <v>0</v>
      </c>
      <c r="AG30" s="81">
        <f t="shared" si="25"/>
        <v>0</v>
      </c>
      <c r="AH30" s="81">
        <f t="shared" si="26"/>
        <v>0</v>
      </c>
      <c r="AI30" s="81">
        <f t="shared" si="27"/>
        <v>0</v>
      </c>
      <c r="AJ30" s="81">
        <f t="shared" si="28"/>
        <v>0</v>
      </c>
      <c r="AK30" s="81">
        <f t="shared" si="29"/>
        <v>0</v>
      </c>
      <c r="AL30" s="81">
        <f t="shared" si="30"/>
        <v>0</v>
      </c>
      <c r="AM30" s="81">
        <f t="shared" si="31"/>
        <v>0</v>
      </c>
      <c r="AN30" s="81">
        <f t="shared" si="32"/>
        <v>0</v>
      </c>
      <c r="AO30" s="81">
        <f t="shared" si="33"/>
        <v>0</v>
      </c>
      <c r="AP30" s="81">
        <f t="shared" si="34"/>
        <v>0</v>
      </c>
      <c r="AQ30" s="81">
        <f t="shared" si="35"/>
        <v>0</v>
      </c>
      <c r="AR30" s="81">
        <f t="shared" si="36"/>
        <v>0</v>
      </c>
      <c r="AS30" s="81">
        <f t="shared" si="37"/>
        <v>0</v>
      </c>
      <c r="AT30" s="81">
        <f t="shared" si="38"/>
        <v>0</v>
      </c>
      <c r="AU30" s="81">
        <f t="shared" si="39"/>
        <v>0</v>
      </c>
      <c r="AV30" s="81">
        <f t="shared" si="40"/>
        <v>0</v>
      </c>
      <c r="AW30" s="46">
        <f t="shared" si="41"/>
        <v>0</v>
      </c>
      <c r="AX30" s="46">
        <f t="shared" si="42"/>
        <v>0</v>
      </c>
      <c r="AY30" s="46">
        <f t="shared" si="43"/>
        <v>0</v>
      </c>
      <c r="AZ30" s="46">
        <f t="shared" si="44"/>
        <v>0</v>
      </c>
      <c r="BA30" s="46">
        <f t="shared" si="45"/>
        <v>0</v>
      </c>
      <c r="BB30" s="46">
        <f t="shared" si="46"/>
        <v>0</v>
      </c>
      <c r="BC30" s="46">
        <f t="shared" si="47"/>
        <v>0</v>
      </c>
      <c r="BD30" s="81"/>
      <c r="BE30" s="81"/>
      <c r="BF30" s="117">
        <f t="shared" si="7"/>
        <v>0</v>
      </c>
      <c r="BG30" s="117">
        <f t="shared" si="8"/>
        <v>0</v>
      </c>
      <c r="BH30" s="117">
        <f t="shared" si="9"/>
        <v>0</v>
      </c>
      <c r="BI30" s="117">
        <f t="shared" si="10"/>
        <v>0</v>
      </c>
      <c r="BJ30" s="117">
        <f t="shared" si="11"/>
        <v>0</v>
      </c>
      <c r="BK30" s="117">
        <f t="shared" si="12"/>
        <v>0</v>
      </c>
      <c r="BL30" s="117">
        <f t="shared" si="13"/>
        <v>0</v>
      </c>
      <c r="BM30" s="117">
        <f t="shared" si="14"/>
        <v>0</v>
      </c>
      <c r="BN30" s="117">
        <f t="shared" si="48"/>
        <v>0</v>
      </c>
      <c r="BO30" s="117">
        <f t="shared" si="15"/>
        <v>0</v>
      </c>
      <c r="BP30" s="117">
        <f t="shared" si="49"/>
        <v>0</v>
      </c>
      <c r="BQ30" s="117">
        <f t="shared" si="50"/>
        <v>0</v>
      </c>
      <c r="BR30" s="117">
        <f t="shared" si="51"/>
        <v>0</v>
      </c>
      <c r="BS30" s="117">
        <f t="shared" si="52"/>
        <v>0</v>
      </c>
      <c r="BT30" s="117">
        <f t="shared" si="53"/>
        <v>0</v>
      </c>
      <c r="BU30" s="117">
        <f t="shared" si="54"/>
        <v>0</v>
      </c>
      <c r="BV30" s="117">
        <f t="shared" si="55"/>
        <v>0</v>
      </c>
      <c r="BW30" s="117">
        <f t="shared" si="56"/>
        <v>0</v>
      </c>
      <c r="BX30" s="117">
        <f t="shared" si="57"/>
        <v>0</v>
      </c>
      <c r="BY30" s="117">
        <f t="shared" si="58"/>
        <v>0</v>
      </c>
      <c r="BZ30" s="117">
        <f t="shared" si="59"/>
        <v>0</v>
      </c>
      <c r="CA30" s="117">
        <f t="shared" si="60"/>
        <v>0</v>
      </c>
      <c r="CB30" s="117">
        <f t="shared" si="61"/>
        <v>0</v>
      </c>
      <c r="CC30" s="117">
        <f t="shared" si="62"/>
        <v>0</v>
      </c>
      <c r="CD30" s="117">
        <f t="shared" si="63"/>
        <v>0</v>
      </c>
      <c r="CE30" s="117">
        <f t="shared" si="64"/>
        <v>0</v>
      </c>
      <c r="CF30" s="117">
        <f t="shared" si="65"/>
        <v>0</v>
      </c>
      <c r="CG30" s="117">
        <f t="shared" si="66"/>
        <v>0</v>
      </c>
      <c r="CH30" s="117">
        <f t="shared" si="67"/>
        <v>0</v>
      </c>
      <c r="CI30" s="117">
        <f t="shared" si="68"/>
        <v>0</v>
      </c>
      <c r="CJ30" s="117">
        <f t="shared" si="69"/>
        <v>0</v>
      </c>
      <c r="CK30" s="117">
        <f t="shared" si="70"/>
        <v>0</v>
      </c>
      <c r="CL30" s="117">
        <f t="shared" si="71"/>
        <v>0</v>
      </c>
      <c r="CM30" s="117">
        <f t="shared" si="72"/>
        <v>0</v>
      </c>
      <c r="CN30" s="117">
        <f t="shared" si="73"/>
        <v>0</v>
      </c>
      <c r="CO30" s="117">
        <f t="shared" si="74"/>
        <v>0</v>
      </c>
      <c r="CP30" s="117">
        <f t="shared" si="75"/>
        <v>0</v>
      </c>
      <c r="CQ30" s="117">
        <f t="shared" si="76"/>
        <v>0</v>
      </c>
      <c r="CR30" s="117">
        <f t="shared" si="77"/>
        <v>0</v>
      </c>
      <c r="CS30" s="117">
        <f t="shared" si="78"/>
        <v>0</v>
      </c>
      <c r="CT30" s="82"/>
      <c r="CU30" s="82"/>
      <c r="CV30" s="39"/>
      <c r="CW30" s="39"/>
      <c r="CX30" s="266" t="s">
        <v>280</v>
      </c>
      <c r="CY30" s="110">
        <v>24</v>
      </c>
      <c r="CZ30" s="452" t="s">
        <v>149</v>
      </c>
      <c r="DA30" s="453"/>
      <c r="DB30" s="454"/>
      <c r="DC30" s="1"/>
      <c r="DD30" s="1" t="s">
        <v>72</v>
      </c>
      <c r="DE30" s="1"/>
      <c r="DF30" s="1"/>
      <c r="DG30" s="1"/>
      <c r="DH30" s="1"/>
      <c r="DI30" s="1"/>
      <c r="DJ30" s="1"/>
      <c r="GS30" s="1"/>
      <c r="GT30" s="1"/>
      <c r="GU30" s="1"/>
      <c r="GV30" s="1"/>
      <c r="GW30" s="1"/>
    </row>
    <row r="31" spans="1:205">
      <c r="A31" s="33">
        <v>25</v>
      </c>
      <c r="B31" s="71"/>
      <c r="C31" s="351"/>
      <c r="D31" s="75"/>
      <c r="E31" s="74"/>
      <c r="F31" s="74"/>
      <c r="G31" s="121"/>
      <c r="H31" s="74"/>
      <c r="I31" s="65"/>
      <c r="J31" s="65"/>
      <c r="K31" s="65"/>
      <c r="L31" s="209"/>
      <c r="M31" s="209"/>
      <c r="N31" s="65"/>
      <c r="O31" s="65"/>
      <c r="P31" s="65"/>
      <c r="Q31" s="368" t="str">
        <f t="shared" si="16"/>
        <v/>
      </c>
      <c r="R31" s="34">
        <f t="shared" si="17"/>
        <v>0</v>
      </c>
      <c r="S31" s="47">
        <f t="shared" si="0"/>
        <v>0</v>
      </c>
      <c r="T31" s="46">
        <f t="shared" si="1"/>
        <v>0</v>
      </c>
      <c r="U31" s="82">
        <f t="shared" si="18"/>
        <v>0</v>
      </c>
      <c r="V31" s="46">
        <f t="shared" si="19"/>
        <v>0</v>
      </c>
      <c r="W31" s="82">
        <f t="shared" si="20"/>
        <v>0</v>
      </c>
      <c r="X31" s="81">
        <f t="shared" si="21"/>
        <v>0</v>
      </c>
      <c r="Y31" s="81">
        <f t="shared" si="2"/>
        <v>0</v>
      </c>
      <c r="Z31" s="81">
        <f t="shared" si="3"/>
        <v>0</v>
      </c>
      <c r="AA31" s="81">
        <f t="shared" si="22"/>
        <v>0</v>
      </c>
      <c r="AB31" s="81">
        <f t="shared" si="23"/>
        <v>0</v>
      </c>
      <c r="AC31" s="81">
        <f t="shared" si="4"/>
        <v>0</v>
      </c>
      <c r="AD31" s="81">
        <f t="shared" si="5"/>
        <v>0</v>
      </c>
      <c r="AE31" s="81">
        <f t="shared" si="6"/>
        <v>0</v>
      </c>
      <c r="AF31" s="81">
        <f t="shared" si="24"/>
        <v>0</v>
      </c>
      <c r="AG31" s="81">
        <f t="shared" si="25"/>
        <v>0</v>
      </c>
      <c r="AH31" s="81">
        <f t="shared" si="26"/>
        <v>0</v>
      </c>
      <c r="AI31" s="81">
        <f t="shared" si="27"/>
        <v>0</v>
      </c>
      <c r="AJ31" s="81">
        <f t="shared" si="28"/>
        <v>0</v>
      </c>
      <c r="AK31" s="81">
        <f t="shared" si="29"/>
        <v>0</v>
      </c>
      <c r="AL31" s="81">
        <f t="shared" si="30"/>
        <v>0</v>
      </c>
      <c r="AM31" s="81">
        <f t="shared" si="31"/>
        <v>0</v>
      </c>
      <c r="AN31" s="81">
        <f t="shared" si="32"/>
        <v>0</v>
      </c>
      <c r="AO31" s="81">
        <f t="shared" si="33"/>
        <v>0</v>
      </c>
      <c r="AP31" s="81">
        <f t="shared" si="34"/>
        <v>0</v>
      </c>
      <c r="AQ31" s="81">
        <f t="shared" si="35"/>
        <v>0</v>
      </c>
      <c r="AR31" s="81">
        <f t="shared" si="36"/>
        <v>0</v>
      </c>
      <c r="AS31" s="81">
        <f t="shared" si="37"/>
        <v>0</v>
      </c>
      <c r="AT31" s="81">
        <f t="shared" si="38"/>
        <v>0</v>
      </c>
      <c r="AU31" s="81">
        <f t="shared" si="39"/>
        <v>0</v>
      </c>
      <c r="AV31" s="81">
        <f t="shared" si="40"/>
        <v>0</v>
      </c>
      <c r="AW31" s="46">
        <f t="shared" si="41"/>
        <v>0</v>
      </c>
      <c r="AX31" s="46">
        <f t="shared" si="42"/>
        <v>0</v>
      </c>
      <c r="AY31" s="46">
        <f t="shared" si="43"/>
        <v>0</v>
      </c>
      <c r="AZ31" s="46">
        <f t="shared" si="44"/>
        <v>0</v>
      </c>
      <c r="BA31" s="46">
        <f t="shared" si="45"/>
        <v>0</v>
      </c>
      <c r="BB31" s="46">
        <f t="shared" si="46"/>
        <v>0</v>
      </c>
      <c r="BC31" s="46">
        <f t="shared" si="47"/>
        <v>0</v>
      </c>
      <c r="BD31" s="81"/>
      <c r="BE31" s="81"/>
      <c r="BF31" s="117">
        <f t="shared" si="7"/>
        <v>0</v>
      </c>
      <c r="BG31" s="117">
        <f t="shared" si="8"/>
        <v>0</v>
      </c>
      <c r="BH31" s="117">
        <f t="shared" si="9"/>
        <v>0</v>
      </c>
      <c r="BI31" s="117">
        <f t="shared" si="10"/>
        <v>0</v>
      </c>
      <c r="BJ31" s="117">
        <f t="shared" si="11"/>
        <v>0</v>
      </c>
      <c r="BK31" s="117">
        <f t="shared" si="12"/>
        <v>0</v>
      </c>
      <c r="BL31" s="117">
        <f t="shared" si="13"/>
        <v>0</v>
      </c>
      <c r="BM31" s="117">
        <f t="shared" si="14"/>
        <v>0</v>
      </c>
      <c r="BN31" s="117">
        <f t="shared" si="48"/>
        <v>0</v>
      </c>
      <c r="BO31" s="117">
        <f t="shared" si="15"/>
        <v>0</v>
      </c>
      <c r="BP31" s="117">
        <f t="shared" si="49"/>
        <v>0</v>
      </c>
      <c r="BQ31" s="117">
        <f t="shared" si="50"/>
        <v>0</v>
      </c>
      <c r="BR31" s="117">
        <f t="shared" si="51"/>
        <v>0</v>
      </c>
      <c r="BS31" s="117">
        <f t="shared" si="52"/>
        <v>0</v>
      </c>
      <c r="BT31" s="117">
        <f t="shared" si="53"/>
        <v>0</v>
      </c>
      <c r="BU31" s="117">
        <f t="shared" si="54"/>
        <v>0</v>
      </c>
      <c r="BV31" s="117">
        <f t="shared" si="55"/>
        <v>0</v>
      </c>
      <c r="BW31" s="117">
        <f t="shared" si="56"/>
        <v>0</v>
      </c>
      <c r="BX31" s="117">
        <f t="shared" si="57"/>
        <v>0</v>
      </c>
      <c r="BY31" s="117">
        <f t="shared" si="58"/>
        <v>0</v>
      </c>
      <c r="BZ31" s="117">
        <f t="shared" si="59"/>
        <v>0</v>
      </c>
      <c r="CA31" s="117">
        <f t="shared" si="60"/>
        <v>0</v>
      </c>
      <c r="CB31" s="117">
        <f t="shared" si="61"/>
        <v>0</v>
      </c>
      <c r="CC31" s="117">
        <f t="shared" si="62"/>
        <v>0</v>
      </c>
      <c r="CD31" s="117">
        <f t="shared" si="63"/>
        <v>0</v>
      </c>
      <c r="CE31" s="117">
        <f t="shared" si="64"/>
        <v>0</v>
      </c>
      <c r="CF31" s="117">
        <f t="shared" si="65"/>
        <v>0</v>
      </c>
      <c r="CG31" s="117">
        <f t="shared" si="66"/>
        <v>0</v>
      </c>
      <c r="CH31" s="117">
        <f t="shared" si="67"/>
        <v>0</v>
      </c>
      <c r="CI31" s="117">
        <f t="shared" si="68"/>
        <v>0</v>
      </c>
      <c r="CJ31" s="117">
        <f t="shared" si="69"/>
        <v>0</v>
      </c>
      <c r="CK31" s="117">
        <f t="shared" si="70"/>
        <v>0</v>
      </c>
      <c r="CL31" s="117">
        <f t="shared" si="71"/>
        <v>0</v>
      </c>
      <c r="CM31" s="117">
        <f t="shared" si="72"/>
        <v>0</v>
      </c>
      <c r="CN31" s="117">
        <f t="shared" si="73"/>
        <v>0</v>
      </c>
      <c r="CO31" s="117">
        <f t="shared" si="74"/>
        <v>0</v>
      </c>
      <c r="CP31" s="117">
        <f t="shared" si="75"/>
        <v>0</v>
      </c>
      <c r="CQ31" s="117">
        <f t="shared" si="76"/>
        <v>0</v>
      </c>
      <c r="CR31" s="117">
        <f t="shared" si="77"/>
        <v>0</v>
      </c>
      <c r="CS31" s="117">
        <f t="shared" si="78"/>
        <v>0</v>
      </c>
      <c r="CT31" s="82"/>
      <c r="CU31" s="82"/>
      <c r="CV31" s="39"/>
      <c r="CW31" s="39"/>
      <c r="CX31" s="266" t="s">
        <v>281</v>
      </c>
      <c r="CY31" s="36">
        <v>25</v>
      </c>
      <c r="CZ31" s="452" t="s">
        <v>150</v>
      </c>
      <c r="DA31" s="453"/>
      <c r="DB31" s="454"/>
      <c r="DC31" s="1"/>
      <c r="DD31" s="1"/>
      <c r="DE31" s="48">
        <v>1</v>
      </c>
      <c r="DF31" s="1"/>
      <c r="DG31" s="1"/>
      <c r="DH31" s="1"/>
      <c r="DI31" s="1"/>
      <c r="DJ31" s="1"/>
      <c r="GS31" s="1"/>
      <c r="GT31" s="1"/>
      <c r="GU31" s="1"/>
      <c r="GV31" s="1"/>
      <c r="GW31" s="1"/>
    </row>
    <row r="32" spans="1:205">
      <c r="A32" s="33">
        <v>26</v>
      </c>
      <c r="B32" s="71"/>
      <c r="C32" s="351"/>
      <c r="D32" s="75"/>
      <c r="E32" s="74"/>
      <c r="F32" s="74"/>
      <c r="G32" s="121"/>
      <c r="H32" s="74"/>
      <c r="I32" s="65"/>
      <c r="J32" s="65"/>
      <c r="K32" s="65"/>
      <c r="L32" s="209"/>
      <c r="M32" s="209"/>
      <c r="N32" s="65"/>
      <c r="O32" s="65"/>
      <c r="P32" s="65"/>
      <c r="Q32" s="368" t="str">
        <f t="shared" si="16"/>
        <v/>
      </c>
      <c r="R32" s="34">
        <f t="shared" si="17"/>
        <v>0</v>
      </c>
      <c r="S32" s="47">
        <f t="shared" si="0"/>
        <v>0</v>
      </c>
      <c r="T32" s="46">
        <f t="shared" si="1"/>
        <v>0</v>
      </c>
      <c r="U32" s="82">
        <f t="shared" si="18"/>
        <v>0</v>
      </c>
      <c r="V32" s="46">
        <f t="shared" si="19"/>
        <v>0</v>
      </c>
      <c r="W32" s="82">
        <f t="shared" si="20"/>
        <v>0</v>
      </c>
      <c r="X32" s="81">
        <f t="shared" si="21"/>
        <v>0</v>
      </c>
      <c r="Y32" s="81">
        <f t="shared" si="2"/>
        <v>0</v>
      </c>
      <c r="Z32" s="81">
        <f t="shared" si="3"/>
        <v>0</v>
      </c>
      <c r="AA32" s="81">
        <f t="shared" si="22"/>
        <v>0</v>
      </c>
      <c r="AB32" s="81">
        <f t="shared" si="23"/>
        <v>0</v>
      </c>
      <c r="AC32" s="81">
        <f t="shared" si="4"/>
        <v>0</v>
      </c>
      <c r="AD32" s="81">
        <f t="shared" si="5"/>
        <v>0</v>
      </c>
      <c r="AE32" s="81">
        <f t="shared" si="6"/>
        <v>0</v>
      </c>
      <c r="AF32" s="81">
        <f t="shared" si="24"/>
        <v>0</v>
      </c>
      <c r="AG32" s="81">
        <f t="shared" si="25"/>
        <v>0</v>
      </c>
      <c r="AH32" s="81">
        <f t="shared" si="26"/>
        <v>0</v>
      </c>
      <c r="AI32" s="81">
        <f t="shared" si="27"/>
        <v>0</v>
      </c>
      <c r="AJ32" s="81">
        <f t="shared" si="28"/>
        <v>0</v>
      </c>
      <c r="AK32" s="81">
        <f t="shared" si="29"/>
        <v>0</v>
      </c>
      <c r="AL32" s="81">
        <f t="shared" si="30"/>
        <v>0</v>
      </c>
      <c r="AM32" s="81">
        <f t="shared" si="31"/>
        <v>0</v>
      </c>
      <c r="AN32" s="81">
        <f t="shared" si="32"/>
        <v>0</v>
      </c>
      <c r="AO32" s="81">
        <f t="shared" si="33"/>
        <v>0</v>
      </c>
      <c r="AP32" s="81">
        <f t="shared" si="34"/>
        <v>0</v>
      </c>
      <c r="AQ32" s="81">
        <f t="shared" si="35"/>
        <v>0</v>
      </c>
      <c r="AR32" s="81">
        <f t="shared" si="36"/>
        <v>0</v>
      </c>
      <c r="AS32" s="81">
        <f t="shared" si="37"/>
        <v>0</v>
      </c>
      <c r="AT32" s="81">
        <f t="shared" si="38"/>
        <v>0</v>
      </c>
      <c r="AU32" s="81">
        <f t="shared" si="39"/>
        <v>0</v>
      </c>
      <c r="AV32" s="81">
        <f t="shared" si="40"/>
        <v>0</v>
      </c>
      <c r="AW32" s="46">
        <f t="shared" si="41"/>
        <v>0</v>
      </c>
      <c r="AX32" s="46">
        <f t="shared" si="42"/>
        <v>0</v>
      </c>
      <c r="AY32" s="46">
        <f t="shared" si="43"/>
        <v>0</v>
      </c>
      <c r="AZ32" s="46">
        <f t="shared" si="44"/>
        <v>0</v>
      </c>
      <c r="BA32" s="46">
        <f t="shared" si="45"/>
        <v>0</v>
      </c>
      <c r="BB32" s="46">
        <f t="shared" si="46"/>
        <v>0</v>
      </c>
      <c r="BC32" s="46">
        <f t="shared" si="47"/>
        <v>0</v>
      </c>
      <c r="BD32" s="81"/>
      <c r="BE32" s="81"/>
      <c r="BF32" s="117">
        <f t="shared" si="7"/>
        <v>0</v>
      </c>
      <c r="BG32" s="117">
        <f t="shared" si="8"/>
        <v>0</v>
      </c>
      <c r="BH32" s="117">
        <f t="shared" si="9"/>
        <v>0</v>
      </c>
      <c r="BI32" s="117">
        <f t="shared" si="10"/>
        <v>0</v>
      </c>
      <c r="BJ32" s="117">
        <f t="shared" si="11"/>
        <v>0</v>
      </c>
      <c r="BK32" s="117">
        <f t="shared" si="12"/>
        <v>0</v>
      </c>
      <c r="BL32" s="117">
        <f t="shared" si="13"/>
        <v>0</v>
      </c>
      <c r="BM32" s="117">
        <f t="shared" si="14"/>
        <v>0</v>
      </c>
      <c r="BN32" s="117">
        <f t="shared" si="48"/>
        <v>0</v>
      </c>
      <c r="BO32" s="117">
        <f t="shared" si="15"/>
        <v>0</v>
      </c>
      <c r="BP32" s="117">
        <f t="shared" si="49"/>
        <v>0</v>
      </c>
      <c r="BQ32" s="117">
        <f t="shared" si="50"/>
        <v>0</v>
      </c>
      <c r="BR32" s="117">
        <f t="shared" si="51"/>
        <v>0</v>
      </c>
      <c r="BS32" s="117">
        <f t="shared" si="52"/>
        <v>0</v>
      </c>
      <c r="BT32" s="117">
        <f t="shared" si="53"/>
        <v>0</v>
      </c>
      <c r="BU32" s="117">
        <f t="shared" si="54"/>
        <v>0</v>
      </c>
      <c r="BV32" s="117">
        <f t="shared" si="55"/>
        <v>0</v>
      </c>
      <c r="BW32" s="117">
        <f t="shared" si="56"/>
        <v>0</v>
      </c>
      <c r="BX32" s="117">
        <f t="shared" si="57"/>
        <v>0</v>
      </c>
      <c r="BY32" s="117">
        <f t="shared" si="58"/>
        <v>0</v>
      </c>
      <c r="BZ32" s="117">
        <f t="shared" si="59"/>
        <v>0</v>
      </c>
      <c r="CA32" s="117">
        <f t="shared" si="60"/>
        <v>0</v>
      </c>
      <c r="CB32" s="117">
        <f t="shared" si="61"/>
        <v>0</v>
      </c>
      <c r="CC32" s="117">
        <f t="shared" si="62"/>
        <v>0</v>
      </c>
      <c r="CD32" s="117">
        <f t="shared" si="63"/>
        <v>0</v>
      </c>
      <c r="CE32" s="117">
        <f t="shared" si="64"/>
        <v>0</v>
      </c>
      <c r="CF32" s="117">
        <f t="shared" si="65"/>
        <v>0</v>
      </c>
      <c r="CG32" s="117">
        <f t="shared" si="66"/>
        <v>0</v>
      </c>
      <c r="CH32" s="117">
        <f t="shared" si="67"/>
        <v>0</v>
      </c>
      <c r="CI32" s="117">
        <f t="shared" si="68"/>
        <v>0</v>
      </c>
      <c r="CJ32" s="117">
        <f t="shared" si="69"/>
        <v>0</v>
      </c>
      <c r="CK32" s="117">
        <f t="shared" si="70"/>
        <v>0</v>
      </c>
      <c r="CL32" s="117">
        <f t="shared" si="71"/>
        <v>0</v>
      </c>
      <c r="CM32" s="117">
        <f t="shared" si="72"/>
        <v>0</v>
      </c>
      <c r="CN32" s="117">
        <f t="shared" si="73"/>
        <v>0</v>
      </c>
      <c r="CO32" s="117">
        <f t="shared" si="74"/>
        <v>0</v>
      </c>
      <c r="CP32" s="117">
        <f t="shared" si="75"/>
        <v>0</v>
      </c>
      <c r="CQ32" s="117">
        <f t="shared" si="76"/>
        <v>0</v>
      </c>
      <c r="CR32" s="117">
        <f t="shared" si="77"/>
        <v>0</v>
      </c>
      <c r="CS32" s="117">
        <f t="shared" si="78"/>
        <v>0</v>
      </c>
      <c r="CT32" s="82"/>
      <c r="CU32" s="82"/>
      <c r="CV32" s="39"/>
      <c r="CW32" s="39"/>
      <c r="CX32" s="266" t="s">
        <v>282</v>
      </c>
      <c r="CY32" s="36">
        <v>26</v>
      </c>
      <c r="CZ32" s="452" t="s">
        <v>151</v>
      </c>
      <c r="DA32" s="453"/>
      <c r="DB32" s="454"/>
      <c r="DC32" s="1"/>
      <c r="DD32" s="1"/>
      <c r="DE32" s="57" t="s">
        <v>36</v>
      </c>
      <c r="DF32" s="1"/>
      <c r="DG32" s="1"/>
      <c r="DH32" s="1"/>
      <c r="DI32" s="1"/>
      <c r="DJ32" s="1"/>
      <c r="GS32" s="1"/>
      <c r="GT32" s="1"/>
      <c r="GU32" s="1"/>
      <c r="GV32" s="1"/>
      <c r="GW32" s="1"/>
    </row>
    <row r="33" spans="1:205">
      <c r="A33" s="33">
        <v>27</v>
      </c>
      <c r="B33" s="71"/>
      <c r="C33" s="351"/>
      <c r="D33" s="75"/>
      <c r="E33" s="74"/>
      <c r="F33" s="74"/>
      <c r="G33" s="121"/>
      <c r="H33" s="74"/>
      <c r="I33" s="65"/>
      <c r="J33" s="65"/>
      <c r="K33" s="65"/>
      <c r="L33" s="209"/>
      <c r="M33" s="209"/>
      <c r="N33" s="65"/>
      <c r="O33" s="65"/>
      <c r="P33" s="65"/>
      <c r="Q33" s="368" t="str">
        <f t="shared" si="16"/>
        <v/>
      </c>
      <c r="R33" s="34">
        <f t="shared" si="17"/>
        <v>0</v>
      </c>
      <c r="S33" s="47">
        <f t="shared" si="0"/>
        <v>0</v>
      </c>
      <c r="T33" s="46">
        <f t="shared" si="1"/>
        <v>0</v>
      </c>
      <c r="U33" s="82">
        <f t="shared" si="18"/>
        <v>0</v>
      </c>
      <c r="V33" s="46">
        <f t="shared" si="19"/>
        <v>0</v>
      </c>
      <c r="W33" s="82">
        <f t="shared" si="20"/>
        <v>0</v>
      </c>
      <c r="X33" s="81">
        <f t="shared" si="21"/>
        <v>0</v>
      </c>
      <c r="Y33" s="81">
        <f t="shared" si="2"/>
        <v>0</v>
      </c>
      <c r="Z33" s="81">
        <f t="shared" si="3"/>
        <v>0</v>
      </c>
      <c r="AA33" s="81">
        <f t="shared" si="22"/>
        <v>0</v>
      </c>
      <c r="AB33" s="81">
        <f t="shared" si="23"/>
        <v>0</v>
      </c>
      <c r="AC33" s="81">
        <f t="shared" si="4"/>
        <v>0</v>
      </c>
      <c r="AD33" s="81">
        <f t="shared" si="5"/>
        <v>0</v>
      </c>
      <c r="AE33" s="81">
        <f t="shared" si="6"/>
        <v>0</v>
      </c>
      <c r="AF33" s="81">
        <f t="shared" si="24"/>
        <v>0</v>
      </c>
      <c r="AG33" s="81">
        <f t="shared" si="25"/>
        <v>0</v>
      </c>
      <c r="AH33" s="81">
        <f t="shared" si="26"/>
        <v>0</v>
      </c>
      <c r="AI33" s="81">
        <f t="shared" si="27"/>
        <v>0</v>
      </c>
      <c r="AJ33" s="81">
        <f t="shared" si="28"/>
        <v>0</v>
      </c>
      <c r="AK33" s="81">
        <f t="shared" si="29"/>
        <v>0</v>
      </c>
      <c r="AL33" s="81">
        <f t="shared" si="30"/>
        <v>0</v>
      </c>
      <c r="AM33" s="81">
        <f t="shared" si="31"/>
        <v>0</v>
      </c>
      <c r="AN33" s="81">
        <f t="shared" si="32"/>
        <v>0</v>
      </c>
      <c r="AO33" s="81">
        <f t="shared" si="33"/>
        <v>0</v>
      </c>
      <c r="AP33" s="81">
        <f t="shared" si="34"/>
        <v>0</v>
      </c>
      <c r="AQ33" s="81">
        <f t="shared" si="35"/>
        <v>0</v>
      </c>
      <c r="AR33" s="81">
        <f t="shared" si="36"/>
        <v>0</v>
      </c>
      <c r="AS33" s="81">
        <f t="shared" si="37"/>
        <v>0</v>
      </c>
      <c r="AT33" s="81">
        <f t="shared" si="38"/>
        <v>0</v>
      </c>
      <c r="AU33" s="81">
        <f t="shared" si="39"/>
        <v>0</v>
      </c>
      <c r="AV33" s="81">
        <f t="shared" si="40"/>
        <v>0</v>
      </c>
      <c r="AW33" s="46">
        <f t="shared" si="41"/>
        <v>0</v>
      </c>
      <c r="AX33" s="46">
        <f t="shared" si="42"/>
        <v>0</v>
      </c>
      <c r="AY33" s="46">
        <f t="shared" si="43"/>
        <v>0</v>
      </c>
      <c r="AZ33" s="46">
        <f t="shared" si="44"/>
        <v>0</v>
      </c>
      <c r="BA33" s="46">
        <f t="shared" si="45"/>
        <v>0</v>
      </c>
      <c r="BB33" s="46">
        <f t="shared" si="46"/>
        <v>0</v>
      </c>
      <c r="BC33" s="46">
        <f t="shared" si="47"/>
        <v>0</v>
      </c>
      <c r="BD33" s="81"/>
      <c r="BE33" s="81"/>
      <c r="BF33" s="117">
        <f t="shared" si="7"/>
        <v>0</v>
      </c>
      <c r="BG33" s="117">
        <f t="shared" si="8"/>
        <v>0</v>
      </c>
      <c r="BH33" s="117">
        <f t="shared" si="9"/>
        <v>0</v>
      </c>
      <c r="BI33" s="117">
        <f t="shared" si="10"/>
        <v>0</v>
      </c>
      <c r="BJ33" s="117">
        <f t="shared" si="11"/>
        <v>0</v>
      </c>
      <c r="BK33" s="117">
        <f t="shared" si="12"/>
        <v>0</v>
      </c>
      <c r="BL33" s="117">
        <f t="shared" si="13"/>
        <v>0</v>
      </c>
      <c r="BM33" s="117">
        <f t="shared" si="14"/>
        <v>0</v>
      </c>
      <c r="BN33" s="117">
        <f t="shared" si="48"/>
        <v>0</v>
      </c>
      <c r="BO33" s="117">
        <f t="shared" si="15"/>
        <v>0</v>
      </c>
      <c r="BP33" s="117">
        <f t="shared" si="49"/>
        <v>0</v>
      </c>
      <c r="BQ33" s="117">
        <f t="shared" si="50"/>
        <v>0</v>
      </c>
      <c r="BR33" s="117">
        <f t="shared" si="51"/>
        <v>0</v>
      </c>
      <c r="BS33" s="117">
        <f t="shared" si="52"/>
        <v>0</v>
      </c>
      <c r="BT33" s="117">
        <f t="shared" si="53"/>
        <v>0</v>
      </c>
      <c r="BU33" s="117">
        <f t="shared" si="54"/>
        <v>0</v>
      </c>
      <c r="BV33" s="117">
        <f t="shared" si="55"/>
        <v>0</v>
      </c>
      <c r="BW33" s="117">
        <f t="shared" si="56"/>
        <v>0</v>
      </c>
      <c r="BX33" s="117">
        <f t="shared" si="57"/>
        <v>0</v>
      </c>
      <c r="BY33" s="117">
        <f t="shared" si="58"/>
        <v>0</v>
      </c>
      <c r="BZ33" s="117">
        <f t="shared" si="59"/>
        <v>0</v>
      </c>
      <c r="CA33" s="117">
        <f t="shared" si="60"/>
        <v>0</v>
      </c>
      <c r="CB33" s="117">
        <f t="shared" si="61"/>
        <v>0</v>
      </c>
      <c r="CC33" s="117">
        <f t="shared" si="62"/>
        <v>0</v>
      </c>
      <c r="CD33" s="117">
        <f t="shared" si="63"/>
        <v>0</v>
      </c>
      <c r="CE33" s="117">
        <f t="shared" si="64"/>
        <v>0</v>
      </c>
      <c r="CF33" s="117">
        <f t="shared" si="65"/>
        <v>0</v>
      </c>
      <c r="CG33" s="117">
        <f t="shared" si="66"/>
        <v>0</v>
      </c>
      <c r="CH33" s="117">
        <f t="shared" si="67"/>
        <v>0</v>
      </c>
      <c r="CI33" s="117">
        <f t="shared" si="68"/>
        <v>0</v>
      </c>
      <c r="CJ33" s="117">
        <f t="shared" si="69"/>
        <v>0</v>
      </c>
      <c r="CK33" s="117">
        <f t="shared" si="70"/>
        <v>0</v>
      </c>
      <c r="CL33" s="117">
        <f t="shared" si="71"/>
        <v>0</v>
      </c>
      <c r="CM33" s="117">
        <f t="shared" si="72"/>
        <v>0</v>
      </c>
      <c r="CN33" s="117">
        <f t="shared" si="73"/>
        <v>0</v>
      </c>
      <c r="CO33" s="117">
        <f t="shared" si="74"/>
        <v>0</v>
      </c>
      <c r="CP33" s="117">
        <f t="shared" si="75"/>
        <v>0</v>
      </c>
      <c r="CQ33" s="117">
        <f t="shared" si="76"/>
        <v>0</v>
      </c>
      <c r="CR33" s="117">
        <f t="shared" si="77"/>
        <v>0</v>
      </c>
      <c r="CS33" s="117">
        <f t="shared" si="78"/>
        <v>0</v>
      </c>
      <c r="CT33" s="82"/>
      <c r="CU33" s="82"/>
      <c r="CV33" s="39"/>
      <c r="CW33" s="39"/>
      <c r="CX33" s="266" t="s">
        <v>283</v>
      </c>
      <c r="CY33" s="36">
        <v>27</v>
      </c>
      <c r="CZ33" s="452" t="s">
        <v>152</v>
      </c>
      <c r="DA33" s="453"/>
      <c r="DB33" s="454"/>
      <c r="DC33" s="1"/>
      <c r="DD33" s="1" t="s">
        <v>71</v>
      </c>
      <c r="DE33" s="1"/>
      <c r="DF33" s="1"/>
      <c r="DG33" s="1"/>
      <c r="DH33" s="1"/>
      <c r="DI33" s="1"/>
      <c r="DJ33" s="1"/>
      <c r="GS33" s="1"/>
      <c r="GT33" s="1"/>
      <c r="GU33" s="1"/>
      <c r="GV33" s="1"/>
      <c r="GW33" s="1"/>
    </row>
    <row r="34" spans="1:205">
      <c r="A34" s="33">
        <v>28</v>
      </c>
      <c r="B34" s="71"/>
      <c r="C34" s="351"/>
      <c r="D34" s="75"/>
      <c r="E34" s="74"/>
      <c r="F34" s="74"/>
      <c r="G34" s="121"/>
      <c r="H34" s="74"/>
      <c r="I34" s="65"/>
      <c r="J34" s="65"/>
      <c r="K34" s="65"/>
      <c r="L34" s="209"/>
      <c r="M34" s="209"/>
      <c r="N34" s="65"/>
      <c r="O34" s="65"/>
      <c r="P34" s="65"/>
      <c r="Q34" s="368" t="str">
        <f t="shared" si="16"/>
        <v/>
      </c>
      <c r="R34" s="34">
        <f t="shared" si="17"/>
        <v>0</v>
      </c>
      <c r="S34" s="47">
        <f t="shared" si="0"/>
        <v>0</v>
      </c>
      <c r="T34" s="46">
        <f t="shared" si="1"/>
        <v>0</v>
      </c>
      <c r="U34" s="82">
        <f t="shared" si="18"/>
        <v>0</v>
      </c>
      <c r="V34" s="46">
        <f t="shared" si="19"/>
        <v>0</v>
      </c>
      <c r="W34" s="82">
        <f t="shared" si="20"/>
        <v>0</v>
      </c>
      <c r="X34" s="81">
        <f t="shared" si="21"/>
        <v>0</v>
      </c>
      <c r="Y34" s="81">
        <f t="shared" si="2"/>
        <v>0</v>
      </c>
      <c r="Z34" s="81">
        <f t="shared" si="3"/>
        <v>0</v>
      </c>
      <c r="AA34" s="81">
        <f t="shared" si="22"/>
        <v>0</v>
      </c>
      <c r="AB34" s="81">
        <f t="shared" si="23"/>
        <v>0</v>
      </c>
      <c r="AC34" s="81">
        <f t="shared" si="4"/>
        <v>0</v>
      </c>
      <c r="AD34" s="81">
        <f t="shared" si="5"/>
        <v>0</v>
      </c>
      <c r="AE34" s="81">
        <f t="shared" si="6"/>
        <v>0</v>
      </c>
      <c r="AF34" s="81">
        <f t="shared" si="24"/>
        <v>0</v>
      </c>
      <c r="AG34" s="81">
        <f t="shared" si="25"/>
        <v>0</v>
      </c>
      <c r="AH34" s="81">
        <f t="shared" si="26"/>
        <v>0</v>
      </c>
      <c r="AI34" s="81">
        <f t="shared" si="27"/>
        <v>0</v>
      </c>
      <c r="AJ34" s="81">
        <f t="shared" si="28"/>
        <v>0</v>
      </c>
      <c r="AK34" s="81">
        <f t="shared" si="29"/>
        <v>0</v>
      </c>
      <c r="AL34" s="81">
        <f t="shared" si="30"/>
        <v>0</v>
      </c>
      <c r="AM34" s="81">
        <f t="shared" si="31"/>
        <v>0</v>
      </c>
      <c r="AN34" s="81">
        <f t="shared" si="32"/>
        <v>0</v>
      </c>
      <c r="AO34" s="81">
        <f t="shared" si="33"/>
        <v>0</v>
      </c>
      <c r="AP34" s="81">
        <f t="shared" si="34"/>
        <v>0</v>
      </c>
      <c r="AQ34" s="81">
        <f t="shared" si="35"/>
        <v>0</v>
      </c>
      <c r="AR34" s="81">
        <f t="shared" si="36"/>
        <v>0</v>
      </c>
      <c r="AS34" s="81">
        <f t="shared" si="37"/>
        <v>0</v>
      </c>
      <c r="AT34" s="81">
        <f t="shared" si="38"/>
        <v>0</v>
      </c>
      <c r="AU34" s="81">
        <f t="shared" si="39"/>
        <v>0</v>
      </c>
      <c r="AV34" s="81">
        <f t="shared" si="40"/>
        <v>0</v>
      </c>
      <c r="AW34" s="46">
        <f t="shared" si="41"/>
        <v>0</v>
      </c>
      <c r="AX34" s="46">
        <f t="shared" si="42"/>
        <v>0</v>
      </c>
      <c r="AY34" s="46">
        <f t="shared" si="43"/>
        <v>0</v>
      </c>
      <c r="AZ34" s="46">
        <f t="shared" si="44"/>
        <v>0</v>
      </c>
      <c r="BA34" s="46">
        <f t="shared" si="45"/>
        <v>0</v>
      </c>
      <c r="BB34" s="46">
        <f t="shared" si="46"/>
        <v>0</v>
      </c>
      <c r="BC34" s="46">
        <f t="shared" si="47"/>
        <v>0</v>
      </c>
      <c r="BD34" s="81"/>
      <c r="BE34" s="81"/>
      <c r="BF34" s="117">
        <f t="shared" si="7"/>
        <v>0</v>
      </c>
      <c r="BG34" s="117">
        <f t="shared" si="8"/>
        <v>0</v>
      </c>
      <c r="BH34" s="117">
        <f t="shared" si="9"/>
        <v>0</v>
      </c>
      <c r="BI34" s="117">
        <f t="shared" si="10"/>
        <v>0</v>
      </c>
      <c r="BJ34" s="117">
        <f t="shared" si="11"/>
        <v>0</v>
      </c>
      <c r="BK34" s="117">
        <f t="shared" si="12"/>
        <v>0</v>
      </c>
      <c r="BL34" s="117">
        <f t="shared" si="13"/>
        <v>0</v>
      </c>
      <c r="BM34" s="117">
        <f t="shared" si="14"/>
        <v>0</v>
      </c>
      <c r="BN34" s="117">
        <f t="shared" si="48"/>
        <v>0</v>
      </c>
      <c r="BO34" s="117">
        <f t="shared" si="15"/>
        <v>0</v>
      </c>
      <c r="BP34" s="117">
        <f t="shared" si="49"/>
        <v>0</v>
      </c>
      <c r="BQ34" s="117">
        <f t="shared" si="50"/>
        <v>0</v>
      </c>
      <c r="BR34" s="117">
        <f t="shared" si="51"/>
        <v>0</v>
      </c>
      <c r="BS34" s="117">
        <f t="shared" si="52"/>
        <v>0</v>
      </c>
      <c r="BT34" s="117">
        <f t="shared" si="53"/>
        <v>0</v>
      </c>
      <c r="BU34" s="117">
        <f t="shared" si="54"/>
        <v>0</v>
      </c>
      <c r="BV34" s="117">
        <f t="shared" si="55"/>
        <v>0</v>
      </c>
      <c r="BW34" s="117">
        <f t="shared" si="56"/>
        <v>0</v>
      </c>
      <c r="BX34" s="117">
        <f t="shared" si="57"/>
        <v>0</v>
      </c>
      <c r="BY34" s="117">
        <f t="shared" si="58"/>
        <v>0</v>
      </c>
      <c r="BZ34" s="117">
        <f t="shared" si="59"/>
        <v>0</v>
      </c>
      <c r="CA34" s="117">
        <f t="shared" si="60"/>
        <v>0</v>
      </c>
      <c r="CB34" s="117">
        <f t="shared" si="61"/>
        <v>0</v>
      </c>
      <c r="CC34" s="117">
        <f t="shared" si="62"/>
        <v>0</v>
      </c>
      <c r="CD34" s="117">
        <f t="shared" si="63"/>
        <v>0</v>
      </c>
      <c r="CE34" s="117">
        <f t="shared" si="64"/>
        <v>0</v>
      </c>
      <c r="CF34" s="117">
        <f t="shared" si="65"/>
        <v>0</v>
      </c>
      <c r="CG34" s="117">
        <f t="shared" si="66"/>
        <v>0</v>
      </c>
      <c r="CH34" s="117">
        <f t="shared" si="67"/>
        <v>0</v>
      </c>
      <c r="CI34" s="117">
        <f t="shared" si="68"/>
        <v>0</v>
      </c>
      <c r="CJ34" s="117">
        <f t="shared" si="69"/>
        <v>0</v>
      </c>
      <c r="CK34" s="117">
        <f t="shared" si="70"/>
        <v>0</v>
      </c>
      <c r="CL34" s="117">
        <f t="shared" si="71"/>
        <v>0</v>
      </c>
      <c r="CM34" s="117">
        <f t="shared" si="72"/>
        <v>0</v>
      </c>
      <c r="CN34" s="117">
        <f t="shared" si="73"/>
        <v>0</v>
      </c>
      <c r="CO34" s="117">
        <f t="shared" si="74"/>
        <v>0</v>
      </c>
      <c r="CP34" s="117">
        <f t="shared" si="75"/>
        <v>0</v>
      </c>
      <c r="CQ34" s="117">
        <f t="shared" si="76"/>
        <v>0</v>
      </c>
      <c r="CR34" s="117">
        <f t="shared" si="77"/>
        <v>0</v>
      </c>
      <c r="CS34" s="117">
        <f t="shared" si="78"/>
        <v>0</v>
      </c>
      <c r="CT34" s="82"/>
      <c r="CU34" s="82"/>
      <c r="CV34" s="39"/>
      <c r="CW34" s="39"/>
      <c r="CX34" s="266" t="s">
        <v>284</v>
      </c>
      <c r="CY34" s="36">
        <v>28</v>
      </c>
      <c r="CZ34" s="449" t="s">
        <v>334</v>
      </c>
      <c r="DA34" s="450"/>
      <c r="DB34" s="451"/>
      <c r="DC34" s="1"/>
      <c r="DD34" s="1"/>
      <c r="DE34" s="1"/>
      <c r="DF34" s="1"/>
      <c r="DG34" s="1"/>
      <c r="DH34" s="1"/>
      <c r="DI34" s="1"/>
      <c r="DJ34" s="1"/>
      <c r="GS34" s="1"/>
      <c r="GT34" s="1"/>
      <c r="GU34" s="1"/>
      <c r="GV34" s="1"/>
      <c r="GW34" s="1"/>
    </row>
    <row r="35" spans="1:205">
      <c r="A35" s="33">
        <v>29</v>
      </c>
      <c r="B35" s="71"/>
      <c r="C35" s="351"/>
      <c r="D35" s="75"/>
      <c r="E35" s="74"/>
      <c r="F35" s="74"/>
      <c r="G35" s="121"/>
      <c r="H35" s="74"/>
      <c r="I35" s="65"/>
      <c r="J35" s="65"/>
      <c r="K35" s="65"/>
      <c r="L35" s="209"/>
      <c r="M35" s="209"/>
      <c r="N35" s="65"/>
      <c r="O35" s="65"/>
      <c r="P35" s="65"/>
      <c r="Q35" s="368" t="str">
        <f t="shared" si="16"/>
        <v/>
      </c>
      <c r="R35" s="34">
        <f t="shared" si="17"/>
        <v>0</v>
      </c>
      <c r="S35" s="47">
        <f t="shared" si="0"/>
        <v>0</v>
      </c>
      <c r="T35" s="46">
        <f t="shared" si="1"/>
        <v>0</v>
      </c>
      <c r="U35" s="82">
        <f t="shared" si="18"/>
        <v>0</v>
      </c>
      <c r="V35" s="46">
        <f t="shared" si="19"/>
        <v>0</v>
      </c>
      <c r="W35" s="82">
        <f t="shared" si="20"/>
        <v>0</v>
      </c>
      <c r="X35" s="81">
        <f t="shared" si="21"/>
        <v>0</v>
      </c>
      <c r="Y35" s="81">
        <f t="shared" si="2"/>
        <v>0</v>
      </c>
      <c r="Z35" s="81">
        <f t="shared" si="3"/>
        <v>0</v>
      </c>
      <c r="AA35" s="81">
        <f t="shared" si="22"/>
        <v>0</v>
      </c>
      <c r="AB35" s="81">
        <f t="shared" si="23"/>
        <v>0</v>
      </c>
      <c r="AC35" s="81">
        <f t="shared" si="4"/>
        <v>0</v>
      </c>
      <c r="AD35" s="81">
        <f t="shared" si="5"/>
        <v>0</v>
      </c>
      <c r="AE35" s="81">
        <f t="shared" si="6"/>
        <v>0</v>
      </c>
      <c r="AF35" s="81">
        <f t="shared" si="24"/>
        <v>0</v>
      </c>
      <c r="AG35" s="81">
        <f t="shared" si="25"/>
        <v>0</v>
      </c>
      <c r="AH35" s="81">
        <f t="shared" si="26"/>
        <v>0</v>
      </c>
      <c r="AI35" s="81">
        <f t="shared" si="27"/>
        <v>0</v>
      </c>
      <c r="AJ35" s="81">
        <f t="shared" si="28"/>
        <v>0</v>
      </c>
      <c r="AK35" s="81">
        <f t="shared" si="29"/>
        <v>0</v>
      </c>
      <c r="AL35" s="81">
        <f t="shared" si="30"/>
        <v>0</v>
      </c>
      <c r="AM35" s="81">
        <f t="shared" si="31"/>
        <v>0</v>
      </c>
      <c r="AN35" s="81">
        <f t="shared" si="32"/>
        <v>0</v>
      </c>
      <c r="AO35" s="81">
        <f t="shared" si="33"/>
        <v>0</v>
      </c>
      <c r="AP35" s="81">
        <f t="shared" si="34"/>
        <v>0</v>
      </c>
      <c r="AQ35" s="81">
        <f t="shared" si="35"/>
        <v>0</v>
      </c>
      <c r="AR35" s="81">
        <f t="shared" si="36"/>
        <v>0</v>
      </c>
      <c r="AS35" s="81">
        <f t="shared" si="37"/>
        <v>0</v>
      </c>
      <c r="AT35" s="81">
        <f t="shared" si="38"/>
        <v>0</v>
      </c>
      <c r="AU35" s="81">
        <f t="shared" si="39"/>
        <v>0</v>
      </c>
      <c r="AV35" s="81">
        <f t="shared" si="40"/>
        <v>0</v>
      </c>
      <c r="AW35" s="46">
        <f t="shared" si="41"/>
        <v>0</v>
      </c>
      <c r="AX35" s="46">
        <f t="shared" si="42"/>
        <v>0</v>
      </c>
      <c r="AY35" s="46">
        <f t="shared" si="43"/>
        <v>0</v>
      </c>
      <c r="AZ35" s="46">
        <f t="shared" si="44"/>
        <v>0</v>
      </c>
      <c r="BA35" s="46">
        <f t="shared" si="45"/>
        <v>0</v>
      </c>
      <c r="BB35" s="46">
        <f t="shared" si="46"/>
        <v>0</v>
      </c>
      <c r="BC35" s="46">
        <f t="shared" si="47"/>
        <v>0</v>
      </c>
      <c r="BD35" s="81"/>
      <c r="BE35" s="81"/>
      <c r="BF35" s="117">
        <f t="shared" si="7"/>
        <v>0</v>
      </c>
      <c r="BG35" s="117">
        <f t="shared" si="8"/>
        <v>0</v>
      </c>
      <c r="BH35" s="117">
        <f t="shared" si="9"/>
        <v>0</v>
      </c>
      <c r="BI35" s="117">
        <f t="shared" si="10"/>
        <v>0</v>
      </c>
      <c r="BJ35" s="117">
        <f t="shared" si="11"/>
        <v>0</v>
      </c>
      <c r="BK35" s="117">
        <f t="shared" si="12"/>
        <v>0</v>
      </c>
      <c r="BL35" s="117">
        <f t="shared" si="13"/>
        <v>0</v>
      </c>
      <c r="BM35" s="117">
        <f t="shared" si="14"/>
        <v>0</v>
      </c>
      <c r="BN35" s="117">
        <f t="shared" si="48"/>
        <v>0</v>
      </c>
      <c r="BO35" s="117">
        <f t="shared" si="15"/>
        <v>0</v>
      </c>
      <c r="BP35" s="117">
        <f t="shared" si="49"/>
        <v>0</v>
      </c>
      <c r="BQ35" s="117">
        <f t="shared" si="50"/>
        <v>0</v>
      </c>
      <c r="BR35" s="117">
        <f t="shared" si="51"/>
        <v>0</v>
      </c>
      <c r="BS35" s="117">
        <f t="shared" si="52"/>
        <v>0</v>
      </c>
      <c r="BT35" s="117">
        <f t="shared" si="53"/>
        <v>0</v>
      </c>
      <c r="BU35" s="117">
        <f t="shared" si="54"/>
        <v>0</v>
      </c>
      <c r="BV35" s="117">
        <f t="shared" si="55"/>
        <v>0</v>
      </c>
      <c r="BW35" s="117">
        <f t="shared" si="56"/>
        <v>0</v>
      </c>
      <c r="BX35" s="117">
        <f t="shared" si="57"/>
        <v>0</v>
      </c>
      <c r="BY35" s="117">
        <f t="shared" si="58"/>
        <v>0</v>
      </c>
      <c r="BZ35" s="117">
        <f t="shared" si="59"/>
        <v>0</v>
      </c>
      <c r="CA35" s="117">
        <f t="shared" si="60"/>
        <v>0</v>
      </c>
      <c r="CB35" s="117">
        <f t="shared" si="61"/>
        <v>0</v>
      </c>
      <c r="CC35" s="117">
        <f t="shared" si="62"/>
        <v>0</v>
      </c>
      <c r="CD35" s="117">
        <f t="shared" si="63"/>
        <v>0</v>
      </c>
      <c r="CE35" s="117">
        <f t="shared" si="64"/>
        <v>0</v>
      </c>
      <c r="CF35" s="117">
        <f t="shared" si="65"/>
        <v>0</v>
      </c>
      <c r="CG35" s="117">
        <f t="shared" si="66"/>
        <v>0</v>
      </c>
      <c r="CH35" s="117">
        <f t="shared" si="67"/>
        <v>0</v>
      </c>
      <c r="CI35" s="117">
        <f t="shared" si="68"/>
        <v>0</v>
      </c>
      <c r="CJ35" s="117">
        <f t="shared" si="69"/>
        <v>0</v>
      </c>
      <c r="CK35" s="117">
        <f t="shared" si="70"/>
        <v>0</v>
      </c>
      <c r="CL35" s="117">
        <f t="shared" si="71"/>
        <v>0</v>
      </c>
      <c r="CM35" s="117">
        <f t="shared" si="72"/>
        <v>0</v>
      </c>
      <c r="CN35" s="117">
        <f t="shared" si="73"/>
        <v>0</v>
      </c>
      <c r="CO35" s="117">
        <f t="shared" si="74"/>
        <v>0</v>
      </c>
      <c r="CP35" s="117">
        <f t="shared" si="75"/>
        <v>0</v>
      </c>
      <c r="CQ35" s="117">
        <f t="shared" si="76"/>
        <v>0</v>
      </c>
      <c r="CR35" s="117">
        <f t="shared" si="77"/>
        <v>0</v>
      </c>
      <c r="CS35" s="117">
        <f t="shared" si="78"/>
        <v>0</v>
      </c>
      <c r="CT35" s="82"/>
      <c r="CU35" s="82"/>
      <c r="CV35" s="39"/>
      <c r="CW35" s="39"/>
      <c r="CX35" s="266" t="s">
        <v>330</v>
      </c>
      <c r="CY35" s="36">
        <v>29</v>
      </c>
      <c r="CZ35" s="449" t="s">
        <v>256</v>
      </c>
      <c r="DA35" s="450"/>
      <c r="DB35" s="451"/>
      <c r="DC35" s="1"/>
      <c r="DD35" s="1"/>
      <c r="DE35" s="1"/>
      <c r="DF35" s="1"/>
      <c r="DG35" s="1"/>
      <c r="DH35" s="1"/>
      <c r="DI35" s="1"/>
      <c r="DJ35" s="1"/>
      <c r="GS35" s="1"/>
      <c r="GT35" s="1"/>
      <c r="GU35" s="1"/>
      <c r="GV35" s="1"/>
      <c r="GW35" s="1"/>
    </row>
    <row r="36" spans="1:205">
      <c r="A36" s="33">
        <v>30</v>
      </c>
      <c r="B36" s="71"/>
      <c r="C36" s="351"/>
      <c r="D36" s="75"/>
      <c r="E36" s="74"/>
      <c r="F36" s="74"/>
      <c r="G36" s="121"/>
      <c r="H36" s="74"/>
      <c r="I36" s="65"/>
      <c r="J36" s="65"/>
      <c r="K36" s="65"/>
      <c r="L36" s="209"/>
      <c r="M36" s="209"/>
      <c r="N36" s="65"/>
      <c r="O36" s="65"/>
      <c r="P36" s="65"/>
      <c r="Q36" s="368" t="str">
        <f t="shared" si="16"/>
        <v/>
      </c>
      <c r="R36" s="34">
        <f t="shared" si="17"/>
        <v>0</v>
      </c>
      <c r="S36" s="47">
        <f t="shared" si="0"/>
        <v>0</v>
      </c>
      <c r="T36" s="46">
        <f t="shared" si="1"/>
        <v>0</v>
      </c>
      <c r="U36" s="82">
        <f t="shared" si="18"/>
        <v>0</v>
      </c>
      <c r="V36" s="46">
        <f t="shared" si="19"/>
        <v>0</v>
      </c>
      <c r="W36" s="82">
        <f t="shared" si="20"/>
        <v>0</v>
      </c>
      <c r="X36" s="81">
        <f t="shared" si="21"/>
        <v>0</v>
      </c>
      <c r="Y36" s="81">
        <f t="shared" si="2"/>
        <v>0</v>
      </c>
      <c r="Z36" s="81">
        <f t="shared" si="3"/>
        <v>0</v>
      </c>
      <c r="AA36" s="81">
        <f t="shared" si="22"/>
        <v>0</v>
      </c>
      <c r="AB36" s="81">
        <f t="shared" si="23"/>
        <v>0</v>
      </c>
      <c r="AC36" s="81">
        <f t="shared" si="4"/>
        <v>0</v>
      </c>
      <c r="AD36" s="81">
        <f t="shared" si="5"/>
        <v>0</v>
      </c>
      <c r="AE36" s="81">
        <f t="shared" si="6"/>
        <v>0</v>
      </c>
      <c r="AF36" s="81">
        <f t="shared" si="24"/>
        <v>0</v>
      </c>
      <c r="AG36" s="81">
        <f t="shared" si="25"/>
        <v>0</v>
      </c>
      <c r="AH36" s="81">
        <f t="shared" si="26"/>
        <v>0</v>
      </c>
      <c r="AI36" s="81">
        <f t="shared" si="27"/>
        <v>0</v>
      </c>
      <c r="AJ36" s="81">
        <f t="shared" si="28"/>
        <v>0</v>
      </c>
      <c r="AK36" s="81">
        <f t="shared" si="29"/>
        <v>0</v>
      </c>
      <c r="AL36" s="81">
        <f t="shared" si="30"/>
        <v>0</v>
      </c>
      <c r="AM36" s="81">
        <f t="shared" si="31"/>
        <v>0</v>
      </c>
      <c r="AN36" s="81">
        <f t="shared" si="32"/>
        <v>0</v>
      </c>
      <c r="AO36" s="81">
        <f t="shared" si="33"/>
        <v>0</v>
      </c>
      <c r="AP36" s="81">
        <f t="shared" si="34"/>
        <v>0</v>
      </c>
      <c r="AQ36" s="81">
        <f t="shared" si="35"/>
        <v>0</v>
      </c>
      <c r="AR36" s="81">
        <f t="shared" si="36"/>
        <v>0</v>
      </c>
      <c r="AS36" s="81">
        <f t="shared" si="37"/>
        <v>0</v>
      </c>
      <c r="AT36" s="81">
        <f t="shared" si="38"/>
        <v>0</v>
      </c>
      <c r="AU36" s="81">
        <f t="shared" si="39"/>
        <v>0</v>
      </c>
      <c r="AV36" s="81">
        <f t="shared" si="40"/>
        <v>0</v>
      </c>
      <c r="AW36" s="46">
        <f t="shared" si="41"/>
        <v>0</v>
      </c>
      <c r="AX36" s="46">
        <f t="shared" si="42"/>
        <v>0</v>
      </c>
      <c r="AY36" s="46">
        <f t="shared" si="43"/>
        <v>0</v>
      </c>
      <c r="AZ36" s="46">
        <f t="shared" si="44"/>
        <v>0</v>
      </c>
      <c r="BA36" s="46">
        <f t="shared" si="45"/>
        <v>0</v>
      </c>
      <c r="BB36" s="46">
        <f t="shared" si="46"/>
        <v>0</v>
      </c>
      <c r="BC36" s="46">
        <f t="shared" si="47"/>
        <v>0</v>
      </c>
      <c r="BD36" s="81"/>
      <c r="BE36" s="81"/>
      <c r="BF36" s="117">
        <f t="shared" si="7"/>
        <v>0</v>
      </c>
      <c r="BG36" s="117">
        <f t="shared" si="8"/>
        <v>0</v>
      </c>
      <c r="BH36" s="117">
        <f t="shared" si="9"/>
        <v>0</v>
      </c>
      <c r="BI36" s="117">
        <f t="shared" si="10"/>
        <v>0</v>
      </c>
      <c r="BJ36" s="117">
        <f t="shared" si="11"/>
        <v>0</v>
      </c>
      <c r="BK36" s="117">
        <f t="shared" si="12"/>
        <v>0</v>
      </c>
      <c r="BL36" s="117">
        <f t="shared" si="13"/>
        <v>0</v>
      </c>
      <c r="BM36" s="117">
        <f t="shared" si="14"/>
        <v>0</v>
      </c>
      <c r="BN36" s="117">
        <f t="shared" si="48"/>
        <v>0</v>
      </c>
      <c r="BO36" s="117">
        <f t="shared" si="15"/>
        <v>0</v>
      </c>
      <c r="BP36" s="117">
        <f t="shared" si="49"/>
        <v>0</v>
      </c>
      <c r="BQ36" s="117">
        <f t="shared" si="50"/>
        <v>0</v>
      </c>
      <c r="BR36" s="117">
        <f t="shared" si="51"/>
        <v>0</v>
      </c>
      <c r="BS36" s="117">
        <f t="shared" si="52"/>
        <v>0</v>
      </c>
      <c r="BT36" s="117">
        <f t="shared" si="53"/>
        <v>0</v>
      </c>
      <c r="BU36" s="117">
        <f t="shared" si="54"/>
        <v>0</v>
      </c>
      <c r="BV36" s="117">
        <f t="shared" si="55"/>
        <v>0</v>
      </c>
      <c r="BW36" s="117">
        <f t="shared" si="56"/>
        <v>0</v>
      </c>
      <c r="BX36" s="117">
        <f t="shared" si="57"/>
        <v>0</v>
      </c>
      <c r="BY36" s="117">
        <f t="shared" si="58"/>
        <v>0</v>
      </c>
      <c r="BZ36" s="117">
        <f t="shared" si="59"/>
        <v>0</v>
      </c>
      <c r="CA36" s="117">
        <f t="shared" si="60"/>
        <v>0</v>
      </c>
      <c r="CB36" s="117">
        <f t="shared" si="61"/>
        <v>0</v>
      </c>
      <c r="CC36" s="117">
        <f t="shared" si="62"/>
        <v>0</v>
      </c>
      <c r="CD36" s="117">
        <f t="shared" si="63"/>
        <v>0</v>
      </c>
      <c r="CE36" s="117">
        <f t="shared" si="64"/>
        <v>0</v>
      </c>
      <c r="CF36" s="117">
        <f t="shared" si="65"/>
        <v>0</v>
      </c>
      <c r="CG36" s="117">
        <f t="shared" si="66"/>
        <v>0</v>
      </c>
      <c r="CH36" s="117">
        <f t="shared" si="67"/>
        <v>0</v>
      </c>
      <c r="CI36" s="117">
        <f t="shared" si="68"/>
        <v>0</v>
      </c>
      <c r="CJ36" s="117">
        <f t="shared" si="69"/>
        <v>0</v>
      </c>
      <c r="CK36" s="117">
        <f t="shared" si="70"/>
        <v>0</v>
      </c>
      <c r="CL36" s="117">
        <f t="shared" si="71"/>
        <v>0</v>
      </c>
      <c r="CM36" s="117">
        <f t="shared" si="72"/>
        <v>0</v>
      </c>
      <c r="CN36" s="117">
        <f t="shared" si="73"/>
        <v>0</v>
      </c>
      <c r="CO36" s="117">
        <f t="shared" si="74"/>
        <v>0</v>
      </c>
      <c r="CP36" s="117">
        <f t="shared" si="75"/>
        <v>0</v>
      </c>
      <c r="CQ36" s="117">
        <f t="shared" si="76"/>
        <v>0</v>
      </c>
      <c r="CR36" s="117">
        <f t="shared" si="77"/>
        <v>0</v>
      </c>
      <c r="CS36" s="117">
        <f t="shared" si="78"/>
        <v>0</v>
      </c>
      <c r="CT36" s="82"/>
      <c r="CU36" s="82"/>
      <c r="CV36" s="39"/>
      <c r="CW36" s="39"/>
      <c r="CX36" s="266" t="s">
        <v>285</v>
      </c>
      <c r="CY36" s="36">
        <v>30</v>
      </c>
      <c r="CZ36" s="452" t="s">
        <v>153</v>
      </c>
      <c r="DA36" s="453"/>
      <c r="DB36" s="454"/>
      <c r="DC36" s="1"/>
      <c r="DD36" s="1" t="s">
        <v>59</v>
      </c>
      <c r="DE36" s="48">
        <v>25</v>
      </c>
      <c r="DF36" s="1"/>
      <c r="DG36" s="1"/>
      <c r="DH36" s="1"/>
      <c r="DI36" s="1"/>
      <c r="DJ36" s="1"/>
      <c r="GS36" s="1"/>
      <c r="GT36" s="1"/>
      <c r="GU36" s="1"/>
      <c r="GV36" s="1"/>
      <c r="GW36" s="1"/>
    </row>
    <row r="37" spans="1:205">
      <c r="A37" s="33">
        <v>31</v>
      </c>
      <c r="B37" s="71"/>
      <c r="C37" s="351"/>
      <c r="D37" s="75"/>
      <c r="E37" s="74"/>
      <c r="F37" s="74"/>
      <c r="G37" s="121"/>
      <c r="H37" s="74"/>
      <c r="I37" s="65"/>
      <c r="J37" s="65"/>
      <c r="K37" s="65"/>
      <c r="L37" s="209"/>
      <c r="M37" s="209"/>
      <c r="N37" s="65"/>
      <c r="O37" s="65"/>
      <c r="P37" s="65"/>
      <c r="Q37" s="368" t="str">
        <f t="shared" si="16"/>
        <v/>
      </c>
      <c r="R37" s="34">
        <f t="shared" si="17"/>
        <v>0</v>
      </c>
      <c r="S37" s="47">
        <f t="shared" si="0"/>
        <v>0</v>
      </c>
      <c r="T37" s="46">
        <f t="shared" si="1"/>
        <v>0</v>
      </c>
      <c r="U37" s="82">
        <f t="shared" si="18"/>
        <v>0</v>
      </c>
      <c r="V37" s="46">
        <f t="shared" si="19"/>
        <v>0</v>
      </c>
      <c r="W37" s="82">
        <f t="shared" si="20"/>
        <v>0</v>
      </c>
      <c r="X37" s="81">
        <f t="shared" si="21"/>
        <v>0</v>
      </c>
      <c r="Y37" s="81">
        <f t="shared" si="2"/>
        <v>0</v>
      </c>
      <c r="Z37" s="81">
        <f t="shared" si="3"/>
        <v>0</v>
      </c>
      <c r="AA37" s="81">
        <f t="shared" si="22"/>
        <v>0</v>
      </c>
      <c r="AB37" s="81">
        <f t="shared" si="23"/>
        <v>0</v>
      </c>
      <c r="AC37" s="81">
        <f t="shared" si="4"/>
        <v>0</v>
      </c>
      <c r="AD37" s="81">
        <f t="shared" si="5"/>
        <v>0</v>
      </c>
      <c r="AE37" s="81">
        <f t="shared" si="6"/>
        <v>0</v>
      </c>
      <c r="AF37" s="81">
        <f t="shared" si="24"/>
        <v>0</v>
      </c>
      <c r="AG37" s="81">
        <f t="shared" si="25"/>
        <v>0</v>
      </c>
      <c r="AH37" s="81">
        <f t="shared" si="26"/>
        <v>0</v>
      </c>
      <c r="AI37" s="81">
        <f t="shared" si="27"/>
        <v>0</v>
      </c>
      <c r="AJ37" s="81">
        <f t="shared" si="28"/>
        <v>0</v>
      </c>
      <c r="AK37" s="81">
        <f t="shared" si="29"/>
        <v>0</v>
      </c>
      <c r="AL37" s="81">
        <f t="shared" si="30"/>
        <v>0</v>
      </c>
      <c r="AM37" s="81">
        <f t="shared" si="31"/>
        <v>0</v>
      </c>
      <c r="AN37" s="81">
        <f t="shared" si="32"/>
        <v>0</v>
      </c>
      <c r="AO37" s="81">
        <f t="shared" si="33"/>
        <v>0</v>
      </c>
      <c r="AP37" s="81">
        <f t="shared" si="34"/>
        <v>0</v>
      </c>
      <c r="AQ37" s="81">
        <f t="shared" si="35"/>
        <v>0</v>
      </c>
      <c r="AR37" s="81">
        <f t="shared" si="36"/>
        <v>0</v>
      </c>
      <c r="AS37" s="81">
        <f t="shared" si="37"/>
        <v>0</v>
      </c>
      <c r="AT37" s="81">
        <f t="shared" si="38"/>
        <v>0</v>
      </c>
      <c r="AU37" s="81">
        <f t="shared" si="39"/>
        <v>0</v>
      </c>
      <c r="AV37" s="81">
        <f t="shared" si="40"/>
        <v>0</v>
      </c>
      <c r="AW37" s="46">
        <f t="shared" si="41"/>
        <v>0</v>
      </c>
      <c r="AX37" s="46">
        <f t="shared" si="42"/>
        <v>0</v>
      </c>
      <c r="AY37" s="46">
        <f t="shared" si="43"/>
        <v>0</v>
      </c>
      <c r="AZ37" s="46">
        <f t="shared" si="44"/>
        <v>0</v>
      </c>
      <c r="BA37" s="46">
        <f t="shared" si="45"/>
        <v>0</v>
      </c>
      <c r="BB37" s="46">
        <f t="shared" si="46"/>
        <v>0</v>
      </c>
      <c r="BC37" s="46">
        <f t="shared" si="47"/>
        <v>0</v>
      </c>
      <c r="BD37" s="81"/>
      <c r="BE37" s="81"/>
      <c r="BF37" s="117">
        <f t="shared" si="7"/>
        <v>0</v>
      </c>
      <c r="BG37" s="117">
        <f t="shared" si="8"/>
        <v>0</v>
      </c>
      <c r="BH37" s="117">
        <f t="shared" si="9"/>
        <v>0</v>
      </c>
      <c r="BI37" s="117">
        <f t="shared" si="10"/>
        <v>0</v>
      </c>
      <c r="BJ37" s="117">
        <f t="shared" si="11"/>
        <v>0</v>
      </c>
      <c r="BK37" s="117">
        <f t="shared" si="12"/>
        <v>0</v>
      </c>
      <c r="BL37" s="117">
        <f t="shared" si="13"/>
        <v>0</v>
      </c>
      <c r="BM37" s="117">
        <f t="shared" si="14"/>
        <v>0</v>
      </c>
      <c r="BN37" s="117">
        <f t="shared" si="48"/>
        <v>0</v>
      </c>
      <c r="BO37" s="117">
        <f t="shared" si="15"/>
        <v>0</v>
      </c>
      <c r="BP37" s="117">
        <f t="shared" si="49"/>
        <v>0</v>
      </c>
      <c r="BQ37" s="117">
        <f t="shared" si="50"/>
        <v>0</v>
      </c>
      <c r="BR37" s="117">
        <f t="shared" si="51"/>
        <v>0</v>
      </c>
      <c r="BS37" s="117">
        <f t="shared" si="52"/>
        <v>0</v>
      </c>
      <c r="BT37" s="117">
        <f t="shared" si="53"/>
        <v>0</v>
      </c>
      <c r="BU37" s="117">
        <f t="shared" si="54"/>
        <v>0</v>
      </c>
      <c r="BV37" s="117">
        <f t="shared" si="55"/>
        <v>0</v>
      </c>
      <c r="BW37" s="117">
        <f t="shared" si="56"/>
        <v>0</v>
      </c>
      <c r="BX37" s="117">
        <f t="shared" si="57"/>
        <v>0</v>
      </c>
      <c r="BY37" s="117">
        <f t="shared" si="58"/>
        <v>0</v>
      </c>
      <c r="BZ37" s="117">
        <f t="shared" si="59"/>
        <v>0</v>
      </c>
      <c r="CA37" s="117">
        <f t="shared" si="60"/>
        <v>0</v>
      </c>
      <c r="CB37" s="117">
        <f t="shared" si="61"/>
        <v>0</v>
      </c>
      <c r="CC37" s="117">
        <f t="shared" si="62"/>
        <v>0</v>
      </c>
      <c r="CD37" s="117">
        <f t="shared" si="63"/>
        <v>0</v>
      </c>
      <c r="CE37" s="117">
        <f t="shared" si="64"/>
        <v>0</v>
      </c>
      <c r="CF37" s="117">
        <f t="shared" si="65"/>
        <v>0</v>
      </c>
      <c r="CG37" s="117">
        <f t="shared" si="66"/>
        <v>0</v>
      </c>
      <c r="CH37" s="117">
        <f t="shared" si="67"/>
        <v>0</v>
      </c>
      <c r="CI37" s="117">
        <f t="shared" si="68"/>
        <v>0</v>
      </c>
      <c r="CJ37" s="117">
        <f t="shared" si="69"/>
        <v>0</v>
      </c>
      <c r="CK37" s="117">
        <f t="shared" si="70"/>
        <v>0</v>
      </c>
      <c r="CL37" s="117">
        <f t="shared" si="71"/>
        <v>0</v>
      </c>
      <c r="CM37" s="117">
        <f t="shared" si="72"/>
        <v>0</v>
      </c>
      <c r="CN37" s="117">
        <f t="shared" si="73"/>
        <v>0</v>
      </c>
      <c r="CO37" s="117">
        <f t="shared" si="74"/>
        <v>0</v>
      </c>
      <c r="CP37" s="117">
        <f t="shared" si="75"/>
        <v>0</v>
      </c>
      <c r="CQ37" s="117">
        <f t="shared" si="76"/>
        <v>0</v>
      </c>
      <c r="CR37" s="117">
        <f t="shared" si="77"/>
        <v>0</v>
      </c>
      <c r="CS37" s="117">
        <f t="shared" si="78"/>
        <v>0</v>
      </c>
      <c r="CT37" s="82"/>
      <c r="CU37" s="82"/>
      <c r="CV37" s="39"/>
      <c r="CW37" s="39"/>
      <c r="CX37" s="266" t="s">
        <v>286</v>
      </c>
      <c r="CY37" s="36">
        <v>31</v>
      </c>
      <c r="CZ37" s="452" t="s">
        <v>154</v>
      </c>
      <c r="DA37" s="453"/>
      <c r="DB37" s="454"/>
      <c r="DC37" s="1"/>
      <c r="DD37" s="1" t="s">
        <v>60</v>
      </c>
      <c r="DE37" s="48">
        <v>7</v>
      </c>
      <c r="DF37" s="1"/>
      <c r="DG37" s="1"/>
      <c r="DH37" s="1"/>
      <c r="DI37" s="1"/>
      <c r="DJ37" s="1"/>
      <c r="GS37" s="1"/>
      <c r="GT37" s="1"/>
      <c r="GU37" s="1"/>
      <c r="GV37" s="1"/>
      <c r="GW37" s="1"/>
    </row>
    <row r="38" spans="1:205" ht="13.8" thickBot="1">
      <c r="A38" s="33">
        <v>32</v>
      </c>
      <c r="B38" s="71"/>
      <c r="C38" s="351"/>
      <c r="D38" s="75"/>
      <c r="E38" s="74"/>
      <c r="F38" s="74"/>
      <c r="G38" s="121"/>
      <c r="H38" s="74"/>
      <c r="I38" s="65"/>
      <c r="J38" s="65"/>
      <c r="K38" s="65"/>
      <c r="L38" s="209"/>
      <c r="M38" s="209"/>
      <c r="N38" s="65"/>
      <c r="O38" s="65"/>
      <c r="P38" s="65"/>
      <c r="Q38" s="368" t="str">
        <f t="shared" si="16"/>
        <v/>
      </c>
      <c r="R38" s="34">
        <f t="shared" si="17"/>
        <v>0</v>
      </c>
      <c r="S38" s="47">
        <f t="shared" si="0"/>
        <v>0</v>
      </c>
      <c r="T38" s="46">
        <f t="shared" si="1"/>
        <v>0</v>
      </c>
      <c r="U38" s="82">
        <f t="shared" si="18"/>
        <v>0</v>
      </c>
      <c r="V38" s="46">
        <f t="shared" si="19"/>
        <v>0</v>
      </c>
      <c r="W38" s="82">
        <f t="shared" si="20"/>
        <v>0</v>
      </c>
      <c r="X38" s="81">
        <f t="shared" si="21"/>
        <v>0</v>
      </c>
      <c r="Y38" s="81">
        <f t="shared" si="2"/>
        <v>0</v>
      </c>
      <c r="Z38" s="81">
        <f t="shared" si="3"/>
        <v>0</v>
      </c>
      <c r="AA38" s="81">
        <f t="shared" si="22"/>
        <v>0</v>
      </c>
      <c r="AB38" s="81">
        <f t="shared" si="23"/>
        <v>0</v>
      </c>
      <c r="AC38" s="81">
        <f t="shared" si="4"/>
        <v>0</v>
      </c>
      <c r="AD38" s="81">
        <f t="shared" si="5"/>
        <v>0</v>
      </c>
      <c r="AE38" s="81">
        <f t="shared" si="6"/>
        <v>0</v>
      </c>
      <c r="AF38" s="81">
        <f t="shared" si="24"/>
        <v>0</v>
      </c>
      <c r="AG38" s="81">
        <f t="shared" si="25"/>
        <v>0</v>
      </c>
      <c r="AH38" s="81">
        <f t="shared" si="26"/>
        <v>0</v>
      </c>
      <c r="AI38" s="81">
        <f t="shared" si="27"/>
        <v>0</v>
      </c>
      <c r="AJ38" s="81">
        <f t="shared" si="28"/>
        <v>0</v>
      </c>
      <c r="AK38" s="81">
        <f t="shared" si="29"/>
        <v>0</v>
      </c>
      <c r="AL38" s="81">
        <f t="shared" si="30"/>
        <v>0</v>
      </c>
      <c r="AM38" s="81">
        <f t="shared" si="31"/>
        <v>0</v>
      </c>
      <c r="AN38" s="81">
        <f t="shared" si="32"/>
        <v>0</v>
      </c>
      <c r="AO38" s="81">
        <f t="shared" si="33"/>
        <v>0</v>
      </c>
      <c r="AP38" s="81">
        <f t="shared" si="34"/>
        <v>0</v>
      </c>
      <c r="AQ38" s="81">
        <f t="shared" si="35"/>
        <v>0</v>
      </c>
      <c r="AR38" s="81">
        <f t="shared" si="36"/>
        <v>0</v>
      </c>
      <c r="AS38" s="81">
        <f t="shared" si="37"/>
        <v>0</v>
      </c>
      <c r="AT38" s="81">
        <f t="shared" si="38"/>
        <v>0</v>
      </c>
      <c r="AU38" s="81">
        <f t="shared" si="39"/>
        <v>0</v>
      </c>
      <c r="AV38" s="81">
        <f t="shared" si="40"/>
        <v>0</v>
      </c>
      <c r="AW38" s="46">
        <f t="shared" si="41"/>
        <v>0</v>
      </c>
      <c r="AX38" s="46">
        <f t="shared" si="42"/>
        <v>0</v>
      </c>
      <c r="AY38" s="46">
        <f t="shared" si="43"/>
        <v>0</v>
      </c>
      <c r="AZ38" s="46">
        <f t="shared" si="44"/>
        <v>0</v>
      </c>
      <c r="BA38" s="46">
        <f t="shared" si="45"/>
        <v>0</v>
      </c>
      <c r="BB38" s="46">
        <f t="shared" si="46"/>
        <v>0</v>
      </c>
      <c r="BC38" s="46">
        <f t="shared" si="47"/>
        <v>0</v>
      </c>
      <c r="BD38" s="81"/>
      <c r="BE38" s="81"/>
      <c r="BF38" s="117">
        <f t="shared" si="7"/>
        <v>0</v>
      </c>
      <c r="BG38" s="117">
        <f t="shared" si="8"/>
        <v>0</v>
      </c>
      <c r="BH38" s="117">
        <f t="shared" si="9"/>
        <v>0</v>
      </c>
      <c r="BI38" s="117">
        <f t="shared" si="10"/>
        <v>0</v>
      </c>
      <c r="BJ38" s="117">
        <f t="shared" si="11"/>
        <v>0</v>
      </c>
      <c r="BK38" s="117">
        <f t="shared" si="12"/>
        <v>0</v>
      </c>
      <c r="BL38" s="117">
        <f t="shared" si="13"/>
        <v>0</v>
      </c>
      <c r="BM38" s="117">
        <f t="shared" si="14"/>
        <v>0</v>
      </c>
      <c r="BN38" s="117">
        <f t="shared" si="48"/>
        <v>0</v>
      </c>
      <c r="BO38" s="117">
        <f t="shared" si="15"/>
        <v>0</v>
      </c>
      <c r="BP38" s="117">
        <f t="shared" si="49"/>
        <v>0</v>
      </c>
      <c r="BQ38" s="117">
        <f t="shared" si="50"/>
        <v>0</v>
      </c>
      <c r="BR38" s="117">
        <f t="shared" si="51"/>
        <v>0</v>
      </c>
      <c r="BS38" s="117">
        <f t="shared" si="52"/>
        <v>0</v>
      </c>
      <c r="BT38" s="117">
        <f t="shared" si="53"/>
        <v>0</v>
      </c>
      <c r="BU38" s="117">
        <f t="shared" si="54"/>
        <v>0</v>
      </c>
      <c r="BV38" s="117">
        <f t="shared" si="55"/>
        <v>0</v>
      </c>
      <c r="BW38" s="117">
        <f t="shared" si="56"/>
        <v>0</v>
      </c>
      <c r="BX38" s="117">
        <f t="shared" si="57"/>
        <v>0</v>
      </c>
      <c r="BY38" s="117">
        <f t="shared" si="58"/>
        <v>0</v>
      </c>
      <c r="BZ38" s="117">
        <f t="shared" si="59"/>
        <v>0</v>
      </c>
      <c r="CA38" s="117">
        <f t="shared" si="60"/>
        <v>0</v>
      </c>
      <c r="CB38" s="117">
        <f t="shared" si="61"/>
        <v>0</v>
      </c>
      <c r="CC38" s="117">
        <f t="shared" si="62"/>
        <v>0</v>
      </c>
      <c r="CD38" s="117">
        <f t="shared" si="63"/>
        <v>0</v>
      </c>
      <c r="CE38" s="117">
        <f t="shared" si="64"/>
        <v>0</v>
      </c>
      <c r="CF38" s="117">
        <f t="shared" si="65"/>
        <v>0</v>
      </c>
      <c r="CG38" s="117">
        <f t="shared" si="66"/>
        <v>0</v>
      </c>
      <c r="CH38" s="117">
        <f t="shared" si="67"/>
        <v>0</v>
      </c>
      <c r="CI38" s="117">
        <f t="shared" si="68"/>
        <v>0</v>
      </c>
      <c r="CJ38" s="117">
        <f t="shared" si="69"/>
        <v>0</v>
      </c>
      <c r="CK38" s="117">
        <f t="shared" si="70"/>
        <v>0</v>
      </c>
      <c r="CL38" s="117">
        <f t="shared" si="71"/>
        <v>0</v>
      </c>
      <c r="CM38" s="117">
        <f t="shared" si="72"/>
        <v>0</v>
      </c>
      <c r="CN38" s="117">
        <f t="shared" si="73"/>
        <v>0</v>
      </c>
      <c r="CO38" s="117">
        <f t="shared" si="74"/>
        <v>0</v>
      </c>
      <c r="CP38" s="117">
        <f t="shared" si="75"/>
        <v>0</v>
      </c>
      <c r="CQ38" s="117">
        <f t="shared" si="76"/>
        <v>0</v>
      </c>
      <c r="CR38" s="117">
        <f t="shared" si="77"/>
        <v>0</v>
      </c>
      <c r="CS38" s="117">
        <f t="shared" si="78"/>
        <v>0</v>
      </c>
      <c r="CT38" s="82"/>
      <c r="CU38" s="82"/>
      <c r="CV38" s="39"/>
      <c r="CW38" s="39"/>
      <c r="CX38" s="266" t="s">
        <v>287</v>
      </c>
      <c r="CY38" s="267">
        <v>32</v>
      </c>
      <c r="CZ38" s="455" t="s">
        <v>155</v>
      </c>
      <c r="DA38" s="456"/>
      <c r="DB38" s="457"/>
      <c r="DC38" s="1"/>
      <c r="DD38" s="1"/>
      <c r="DE38" s="1"/>
      <c r="DF38" s="1"/>
      <c r="DG38" s="1"/>
      <c r="DH38" s="1"/>
      <c r="DI38" s="1"/>
      <c r="DJ38" s="1"/>
      <c r="GS38" s="1"/>
      <c r="GT38" s="1"/>
      <c r="GU38" s="1"/>
      <c r="GV38" s="1"/>
      <c r="GW38" s="1"/>
    </row>
    <row r="39" spans="1:205" ht="13.8" thickBot="1">
      <c r="A39" s="33">
        <v>33</v>
      </c>
      <c r="B39" s="71"/>
      <c r="C39" s="351"/>
      <c r="D39" s="75"/>
      <c r="E39" s="74"/>
      <c r="F39" s="74"/>
      <c r="G39" s="121"/>
      <c r="H39" s="74"/>
      <c r="I39" s="65"/>
      <c r="J39" s="65"/>
      <c r="K39" s="65"/>
      <c r="L39" s="209"/>
      <c r="M39" s="209"/>
      <c r="N39" s="65"/>
      <c r="O39" s="65"/>
      <c r="P39" s="65"/>
      <c r="Q39" s="368" t="str">
        <f t="shared" si="16"/>
        <v/>
      </c>
      <c r="R39" s="34">
        <f t="shared" si="17"/>
        <v>0</v>
      </c>
      <c r="S39" s="47">
        <f t="shared" si="0"/>
        <v>0</v>
      </c>
      <c r="T39" s="46">
        <f t="shared" si="1"/>
        <v>0</v>
      </c>
      <c r="U39" s="82">
        <f t="shared" si="18"/>
        <v>0</v>
      </c>
      <c r="V39" s="46">
        <f t="shared" si="19"/>
        <v>0</v>
      </c>
      <c r="W39" s="82">
        <f t="shared" si="20"/>
        <v>0</v>
      </c>
      <c r="X39" s="81">
        <f t="shared" si="21"/>
        <v>0</v>
      </c>
      <c r="Y39" s="81">
        <f t="shared" si="2"/>
        <v>0</v>
      </c>
      <c r="Z39" s="81">
        <f t="shared" si="3"/>
        <v>0</v>
      </c>
      <c r="AA39" s="81">
        <f t="shared" si="22"/>
        <v>0</v>
      </c>
      <c r="AB39" s="81">
        <f t="shared" si="23"/>
        <v>0</v>
      </c>
      <c r="AC39" s="81">
        <f t="shared" si="4"/>
        <v>0</v>
      </c>
      <c r="AD39" s="81">
        <f t="shared" si="5"/>
        <v>0</v>
      </c>
      <c r="AE39" s="81">
        <f t="shared" si="6"/>
        <v>0</v>
      </c>
      <c r="AF39" s="81">
        <f t="shared" si="24"/>
        <v>0</v>
      </c>
      <c r="AG39" s="81">
        <f t="shared" si="25"/>
        <v>0</v>
      </c>
      <c r="AH39" s="81">
        <f t="shared" si="26"/>
        <v>0</v>
      </c>
      <c r="AI39" s="81">
        <f t="shared" si="27"/>
        <v>0</v>
      </c>
      <c r="AJ39" s="81">
        <f t="shared" si="28"/>
        <v>0</v>
      </c>
      <c r="AK39" s="81">
        <f t="shared" si="29"/>
        <v>0</v>
      </c>
      <c r="AL39" s="81">
        <f t="shared" si="30"/>
        <v>0</v>
      </c>
      <c r="AM39" s="81">
        <f t="shared" si="31"/>
        <v>0</v>
      </c>
      <c r="AN39" s="81">
        <f t="shared" si="32"/>
        <v>0</v>
      </c>
      <c r="AO39" s="81">
        <f t="shared" si="33"/>
        <v>0</v>
      </c>
      <c r="AP39" s="81">
        <f t="shared" si="34"/>
        <v>0</v>
      </c>
      <c r="AQ39" s="81">
        <f t="shared" si="35"/>
        <v>0</v>
      </c>
      <c r="AR39" s="81">
        <f t="shared" si="36"/>
        <v>0</v>
      </c>
      <c r="AS39" s="81">
        <f t="shared" si="37"/>
        <v>0</v>
      </c>
      <c r="AT39" s="81">
        <f t="shared" si="38"/>
        <v>0</v>
      </c>
      <c r="AU39" s="81">
        <f t="shared" si="39"/>
        <v>0</v>
      </c>
      <c r="AV39" s="81">
        <f t="shared" si="40"/>
        <v>0</v>
      </c>
      <c r="AW39" s="46">
        <f t="shared" si="41"/>
        <v>0</v>
      </c>
      <c r="AX39" s="46">
        <f t="shared" si="42"/>
        <v>0</v>
      </c>
      <c r="AY39" s="46">
        <f t="shared" si="43"/>
        <v>0</v>
      </c>
      <c r="AZ39" s="46">
        <f t="shared" si="44"/>
        <v>0</v>
      </c>
      <c r="BA39" s="46">
        <f t="shared" si="45"/>
        <v>0</v>
      </c>
      <c r="BB39" s="46">
        <f t="shared" si="46"/>
        <v>0</v>
      </c>
      <c r="BC39" s="46">
        <f t="shared" si="47"/>
        <v>0</v>
      </c>
      <c r="BD39" s="81"/>
      <c r="BE39" s="81"/>
      <c r="BF39" s="117">
        <f t="shared" si="7"/>
        <v>0</v>
      </c>
      <c r="BG39" s="117">
        <f t="shared" si="8"/>
        <v>0</v>
      </c>
      <c r="BH39" s="117">
        <f t="shared" si="9"/>
        <v>0</v>
      </c>
      <c r="BI39" s="117">
        <f t="shared" si="10"/>
        <v>0</v>
      </c>
      <c r="BJ39" s="117">
        <f t="shared" si="11"/>
        <v>0</v>
      </c>
      <c r="BK39" s="117">
        <f t="shared" si="12"/>
        <v>0</v>
      </c>
      <c r="BL39" s="117">
        <f t="shared" si="13"/>
        <v>0</v>
      </c>
      <c r="BM39" s="117">
        <f t="shared" si="14"/>
        <v>0</v>
      </c>
      <c r="BN39" s="117">
        <f t="shared" si="48"/>
        <v>0</v>
      </c>
      <c r="BO39" s="117">
        <f t="shared" si="15"/>
        <v>0</v>
      </c>
      <c r="BP39" s="117">
        <f t="shared" si="49"/>
        <v>0</v>
      </c>
      <c r="BQ39" s="117">
        <f t="shared" si="50"/>
        <v>0</v>
      </c>
      <c r="BR39" s="117">
        <f t="shared" si="51"/>
        <v>0</v>
      </c>
      <c r="BS39" s="117">
        <f t="shared" si="52"/>
        <v>0</v>
      </c>
      <c r="BT39" s="117">
        <f t="shared" si="53"/>
        <v>0</v>
      </c>
      <c r="BU39" s="117">
        <f t="shared" si="54"/>
        <v>0</v>
      </c>
      <c r="BV39" s="117">
        <f t="shared" si="55"/>
        <v>0</v>
      </c>
      <c r="BW39" s="117">
        <f t="shared" si="56"/>
        <v>0</v>
      </c>
      <c r="BX39" s="117">
        <f t="shared" si="57"/>
        <v>0</v>
      </c>
      <c r="BY39" s="117">
        <f t="shared" si="58"/>
        <v>0</v>
      </c>
      <c r="BZ39" s="117">
        <f t="shared" si="59"/>
        <v>0</v>
      </c>
      <c r="CA39" s="117">
        <f t="shared" si="60"/>
        <v>0</v>
      </c>
      <c r="CB39" s="117">
        <f t="shared" si="61"/>
        <v>0</v>
      </c>
      <c r="CC39" s="117">
        <f t="shared" si="62"/>
        <v>0</v>
      </c>
      <c r="CD39" s="117">
        <f t="shared" si="63"/>
        <v>0</v>
      </c>
      <c r="CE39" s="117">
        <f t="shared" si="64"/>
        <v>0</v>
      </c>
      <c r="CF39" s="117">
        <f t="shared" si="65"/>
        <v>0</v>
      </c>
      <c r="CG39" s="117">
        <f t="shared" si="66"/>
        <v>0</v>
      </c>
      <c r="CH39" s="117">
        <f t="shared" si="67"/>
        <v>0</v>
      </c>
      <c r="CI39" s="117">
        <f t="shared" si="68"/>
        <v>0</v>
      </c>
      <c r="CJ39" s="117">
        <f t="shared" si="69"/>
        <v>0</v>
      </c>
      <c r="CK39" s="117">
        <f t="shared" si="70"/>
        <v>0</v>
      </c>
      <c r="CL39" s="117">
        <f t="shared" si="71"/>
        <v>0</v>
      </c>
      <c r="CM39" s="117">
        <f t="shared" si="72"/>
        <v>0</v>
      </c>
      <c r="CN39" s="117">
        <f t="shared" si="73"/>
        <v>0</v>
      </c>
      <c r="CO39" s="117">
        <f t="shared" si="74"/>
        <v>0</v>
      </c>
      <c r="CP39" s="117">
        <f t="shared" si="75"/>
        <v>0</v>
      </c>
      <c r="CQ39" s="117">
        <f t="shared" si="76"/>
        <v>0</v>
      </c>
      <c r="CR39" s="117">
        <f t="shared" si="77"/>
        <v>0</v>
      </c>
      <c r="CS39" s="117">
        <f t="shared" si="78"/>
        <v>0</v>
      </c>
      <c r="CT39" s="82"/>
      <c r="CU39" s="82"/>
      <c r="CV39" s="39"/>
      <c r="CW39" s="39"/>
      <c r="CX39" s="1"/>
      <c r="CY39" s="1"/>
      <c r="CZ39" s="1"/>
      <c r="DA39" s="1"/>
      <c r="DB39" s="1"/>
      <c r="DC39" s="1"/>
      <c r="DD39" s="1" t="s">
        <v>24</v>
      </c>
      <c r="DE39" s="1"/>
      <c r="DF39" s="1"/>
      <c r="DG39" s="1"/>
      <c r="DH39" s="1"/>
      <c r="DI39" s="1"/>
      <c r="DJ39" s="1"/>
      <c r="GS39" s="1"/>
      <c r="GT39" s="1"/>
      <c r="GU39" s="1"/>
      <c r="GV39" s="1"/>
      <c r="GW39" s="1"/>
    </row>
    <row r="40" spans="1:205">
      <c r="A40" s="33">
        <v>34</v>
      </c>
      <c r="B40" s="71"/>
      <c r="C40" s="351"/>
      <c r="D40" s="75"/>
      <c r="E40" s="74"/>
      <c r="F40" s="74"/>
      <c r="G40" s="121"/>
      <c r="H40" s="74"/>
      <c r="I40" s="65"/>
      <c r="J40" s="65"/>
      <c r="K40" s="65"/>
      <c r="L40" s="209"/>
      <c r="M40" s="209"/>
      <c r="N40" s="65"/>
      <c r="O40" s="65"/>
      <c r="P40" s="65"/>
      <c r="Q40" s="368" t="str">
        <f t="shared" si="16"/>
        <v/>
      </c>
      <c r="R40" s="34">
        <f t="shared" si="17"/>
        <v>0</v>
      </c>
      <c r="S40" s="47">
        <f t="shared" si="0"/>
        <v>0</v>
      </c>
      <c r="T40" s="46">
        <f t="shared" si="1"/>
        <v>0</v>
      </c>
      <c r="U40" s="82">
        <f t="shared" si="18"/>
        <v>0</v>
      </c>
      <c r="V40" s="46">
        <f t="shared" si="19"/>
        <v>0</v>
      </c>
      <c r="W40" s="82">
        <f t="shared" si="20"/>
        <v>0</v>
      </c>
      <c r="X40" s="81">
        <f t="shared" si="21"/>
        <v>0</v>
      </c>
      <c r="Y40" s="81">
        <f t="shared" si="2"/>
        <v>0</v>
      </c>
      <c r="Z40" s="81">
        <f t="shared" si="3"/>
        <v>0</v>
      </c>
      <c r="AA40" s="81">
        <f t="shared" si="22"/>
        <v>0</v>
      </c>
      <c r="AB40" s="81">
        <f t="shared" si="23"/>
        <v>0</v>
      </c>
      <c r="AC40" s="81">
        <f t="shared" si="4"/>
        <v>0</v>
      </c>
      <c r="AD40" s="81">
        <f t="shared" si="5"/>
        <v>0</v>
      </c>
      <c r="AE40" s="81">
        <f t="shared" si="6"/>
        <v>0</v>
      </c>
      <c r="AF40" s="81">
        <f t="shared" si="24"/>
        <v>0</v>
      </c>
      <c r="AG40" s="81">
        <f t="shared" si="25"/>
        <v>0</v>
      </c>
      <c r="AH40" s="81">
        <f t="shared" si="26"/>
        <v>0</v>
      </c>
      <c r="AI40" s="81">
        <f t="shared" si="27"/>
        <v>0</v>
      </c>
      <c r="AJ40" s="81">
        <f t="shared" si="28"/>
        <v>0</v>
      </c>
      <c r="AK40" s="81">
        <f t="shared" si="29"/>
        <v>0</v>
      </c>
      <c r="AL40" s="81">
        <f t="shared" si="30"/>
        <v>0</v>
      </c>
      <c r="AM40" s="81">
        <f t="shared" si="31"/>
        <v>0</v>
      </c>
      <c r="AN40" s="81">
        <f t="shared" si="32"/>
        <v>0</v>
      </c>
      <c r="AO40" s="81">
        <f t="shared" si="33"/>
        <v>0</v>
      </c>
      <c r="AP40" s="81">
        <f t="shared" si="34"/>
        <v>0</v>
      </c>
      <c r="AQ40" s="81">
        <f t="shared" si="35"/>
        <v>0</v>
      </c>
      <c r="AR40" s="81">
        <f t="shared" si="36"/>
        <v>0</v>
      </c>
      <c r="AS40" s="81">
        <f t="shared" si="37"/>
        <v>0</v>
      </c>
      <c r="AT40" s="81">
        <f t="shared" si="38"/>
        <v>0</v>
      </c>
      <c r="AU40" s="81">
        <f t="shared" si="39"/>
        <v>0</v>
      </c>
      <c r="AV40" s="81">
        <f t="shared" si="40"/>
        <v>0</v>
      </c>
      <c r="AW40" s="46">
        <f t="shared" si="41"/>
        <v>0</v>
      </c>
      <c r="AX40" s="46">
        <f t="shared" si="42"/>
        <v>0</v>
      </c>
      <c r="AY40" s="46">
        <f t="shared" si="43"/>
        <v>0</v>
      </c>
      <c r="AZ40" s="46">
        <f t="shared" si="44"/>
        <v>0</v>
      </c>
      <c r="BA40" s="46">
        <f t="shared" si="45"/>
        <v>0</v>
      </c>
      <c r="BB40" s="46">
        <f t="shared" si="46"/>
        <v>0</v>
      </c>
      <c r="BC40" s="46">
        <f t="shared" si="47"/>
        <v>0</v>
      </c>
      <c r="BD40" s="81"/>
      <c r="BE40" s="81"/>
      <c r="BF40" s="117">
        <f t="shared" si="7"/>
        <v>0</v>
      </c>
      <c r="BG40" s="117">
        <f t="shared" si="8"/>
        <v>0</v>
      </c>
      <c r="BH40" s="117">
        <f t="shared" si="9"/>
        <v>0</v>
      </c>
      <c r="BI40" s="117">
        <f t="shared" si="10"/>
        <v>0</v>
      </c>
      <c r="BJ40" s="117">
        <f t="shared" si="11"/>
        <v>0</v>
      </c>
      <c r="BK40" s="117">
        <f t="shared" si="12"/>
        <v>0</v>
      </c>
      <c r="BL40" s="117">
        <f t="shared" si="13"/>
        <v>0</v>
      </c>
      <c r="BM40" s="117">
        <f t="shared" si="14"/>
        <v>0</v>
      </c>
      <c r="BN40" s="117">
        <f t="shared" si="48"/>
        <v>0</v>
      </c>
      <c r="BO40" s="117">
        <f t="shared" si="15"/>
        <v>0</v>
      </c>
      <c r="BP40" s="117">
        <f t="shared" si="49"/>
        <v>0</v>
      </c>
      <c r="BQ40" s="117">
        <f t="shared" si="50"/>
        <v>0</v>
      </c>
      <c r="BR40" s="117">
        <f t="shared" si="51"/>
        <v>0</v>
      </c>
      <c r="BS40" s="117">
        <f t="shared" si="52"/>
        <v>0</v>
      </c>
      <c r="BT40" s="117">
        <f t="shared" si="53"/>
        <v>0</v>
      </c>
      <c r="BU40" s="117">
        <f t="shared" si="54"/>
        <v>0</v>
      </c>
      <c r="BV40" s="117">
        <f t="shared" si="55"/>
        <v>0</v>
      </c>
      <c r="BW40" s="117">
        <f t="shared" si="56"/>
        <v>0</v>
      </c>
      <c r="BX40" s="117">
        <f t="shared" si="57"/>
        <v>0</v>
      </c>
      <c r="BY40" s="117">
        <f t="shared" si="58"/>
        <v>0</v>
      </c>
      <c r="BZ40" s="117">
        <f t="shared" si="59"/>
        <v>0</v>
      </c>
      <c r="CA40" s="117">
        <f t="shared" si="60"/>
        <v>0</v>
      </c>
      <c r="CB40" s="117">
        <f t="shared" si="61"/>
        <v>0</v>
      </c>
      <c r="CC40" s="117">
        <f t="shared" si="62"/>
        <v>0</v>
      </c>
      <c r="CD40" s="117">
        <f t="shared" si="63"/>
        <v>0</v>
      </c>
      <c r="CE40" s="117">
        <f t="shared" si="64"/>
        <v>0</v>
      </c>
      <c r="CF40" s="117">
        <f t="shared" si="65"/>
        <v>0</v>
      </c>
      <c r="CG40" s="117">
        <f t="shared" si="66"/>
        <v>0</v>
      </c>
      <c r="CH40" s="117">
        <f t="shared" si="67"/>
        <v>0</v>
      </c>
      <c r="CI40" s="117">
        <f t="shared" si="68"/>
        <v>0</v>
      </c>
      <c r="CJ40" s="117">
        <f t="shared" si="69"/>
        <v>0</v>
      </c>
      <c r="CK40" s="117">
        <f t="shared" si="70"/>
        <v>0</v>
      </c>
      <c r="CL40" s="117">
        <f t="shared" si="71"/>
        <v>0</v>
      </c>
      <c r="CM40" s="117">
        <f t="shared" si="72"/>
        <v>0</v>
      </c>
      <c r="CN40" s="117">
        <f t="shared" si="73"/>
        <v>0</v>
      </c>
      <c r="CO40" s="117">
        <f t="shared" si="74"/>
        <v>0</v>
      </c>
      <c r="CP40" s="117">
        <f t="shared" si="75"/>
        <v>0</v>
      </c>
      <c r="CQ40" s="117">
        <f t="shared" si="76"/>
        <v>0</v>
      </c>
      <c r="CR40" s="117">
        <f t="shared" si="77"/>
        <v>0</v>
      </c>
      <c r="CS40" s="117">
        <f t="shared" si="78"/>
        <v>0</v>
      </c>
      <c r="CT40" s="82"/>
      <c r="CU40" s="82"/>
      <c r="CV40" s="39"/>
      <c r="CW40" s="39"/>
      <c r="CX40" s="352" t="s">
        <v>288</v>
      </c>
      <c r="CY40" s="88">
        <v>40</v>
      </c>
      <c r="CZ40" s="183" t="s">
        <v>169</v>
      </c>
      <c r="DA40" s="89" t="s">
        <v>77</v>
      </c>
      <c r="DB40" s="90"/>
      <c r="DC40" s="1"/>
      <c r="DD40" s="1"/>
      <c r="DE40" s="1"/>
      <c r="DF40" s="1"/>
      <c r="DG40" s="1"/>
      <c r="DH40" s="1"/>
      <c r="DI40" s="1"/>
      <c r="DJ40" s="1"/>
      <c r="GS40" s="1"/>
      <c r="GT40" s="1"/>
      <c r="GU40" s="1"/>
      <c r="GV40" s="1"/>
      <c r="GW40" s="1"/>
    </row>
    <row r="41" spans="1:205">
      <c r="A41" s="33">
        <v>35</v>
      </c>
      <c r="B41" s="71"/>
      <c r="C41" s="351"/>
      <c r="D41" s="75"/>
      <c r="E41" s="74"/>
      <c r="F41" s="74"/>
      <c r="G41" s="121"/>
      <c r="H41" s="74"/>
      <c r="I41" s="65"/>
      <c r="J41" s="65"/>
      <c r="K41" s="65"/>
      <c r="L41" s="209"/>
      <c r="M41" s="209"/>
      <c r="N41" s="65"/>
      <c r="O41" s="65"/>
      <c r="P41" s="65"/>
      <c r="Q41" s="368" t="str">
        <f t="shared" si="16"/>
        <v/>
      </c>
      <c r="R41" s="34">
        <f t="shared" si="17"/>
        <v>0</v>
      </c>
      <c r="S41" s="47">
        <f t="shared" si="0"/>
        <v>0</v>
      </c>
      <c r="T41" s="46">
        <f t="shared" si="1"/>
        <v>0</v>
      </c>
      <c r="U41" s="82">
        <f t="shared" si="18"/>
        <v>0</v>
      </c>
      <c r="V41" s="46">
        <f t="shared" si="19"/>
        <v>0</v>
      </c>
      <c r="W41" s="82">
        <f t="shared" si="20"/>
        <v>0</v>
      </c>
      <c r="X41" s="81">
        <f t="shared" si="21"/>
        <v>0</v>
      </c>
      <c r="Y41" s="81">
        <f t="shared" si="2"/>
        <v>0</v>
      </c>
      <c r="Z41" s="81">
        <f t="shared" si="3"/>
        <v>0</v>
      </c>
      <c r="AA41" s="81">
        <f t="shared" si="22"/>
        <v>0</v>
      </c>
      <c r="AB41" s="81">
        <f t="shared" si="23"/>
        <v>0</v>
      </c>
      <c r="AC41" s="81">
        <f t="shared" si="4"/>
        <v>0</v>
      </c>
      <c r="AD41" s="81">
        <f t="shared" si="5"/>
        <v>0</v>
      </c>
      <c r="AE41" s="81">
        <f t="shared" si="6"/>
        <v>0</v>
      </c>
      <c r="AF41" s="81">
        <f t="shared" si="24"/>
        <v>0</v>
      </c>
      <c r="AG41" s="81">
        <f t="shared" si="25"/>
        <v>0</v>
      </c>
      <c r="AH41" s="81">
        <f t="shared" si="26"/>
        <v>0</v>
      </c>
      <c r="AI41" s="81">
        <f t="shared" si="27"/>
        <v>0</v>
      </c>
      <c r="AJ41" s="81">
        <f t="shared" si="28"/>
        <v>0</v>
      </c>
      <c r="AK41" s="81">
        <f t="shared" si="29"/>
        <v>0</v>
      </c>
      <c r="AL41" s="81">
        <f t="shared" si="30"/>
        <v>0</v>
      </c>
      <c r="AM41" s="81">
        <f t="shared" si="31"/>
        <v>0</v>
      </c>
      <c r="AN41" s="81">
        <f t="shared" si="32"/>
        <v>0</v>
      </c>
      <c r="AO41" s="81">
        <f t="shared" si="33"/>
        <v>0</v>
      </c>
      <c r="AP41" s="81">
        <f t="shared" si="34"/>
        <v>0</v>
      </c>
      <c r="AQ41" s="81">
        <f t="shared" si="35"/>
        <v>0</v>
      </c>
      <c r="AR41" s="81">
        <f t="shared" si="36"/>
        <v>0</v>
      </c>
      <c r="AS41" s="81">
        <f t="shared" si="37"/>
        <v>0</v>
      </c>
      <c r="AT41" s="81">
        <f t="shared" si="38"/>
        <v>0</v>
      </c>
      <c r="AU41" s="81">
        <f t="shared" si="39"/>
        <v>0</v>
      </c>
      <c r="AV41" s="81">
        <f t="shared" si="40"/>
        <v>0</v>
      </c>
      <c r="AW41" s="46">
        <f t="shared" si="41"/>
        <v>0</v>
      </c>
      <c r="AX41" s="46">
        <f t="shared" si="42"/>
        <v>0</v>
      </c>
      <c r="AY41" s="46">
        <f t="shared" si="43"/>
        <v>0</v>
      </c>
      <c r="AZ41" s="46">
        <f t="shared" si="44"/>
        <v>0</v>
      </c>
      <c r="BA41" s="46">
        <f t="shared" si="45"/>
        <v>0</v>
      </c>
      <c r="BB41" s="46">
        <f t="shared" si="46"/>
        <v>0</v>
      </c>
      <c r="BC41" s="46">
        <f t="shared" si="47"/>
        <v>0</v>
      </c>
      <c r="BD41" s="81"/>
      <c r="BE41" s="81"/>
      <c r="BF41" s="117">
        <f t="shared" si="7"/>
        <v>0</v>
      </c>
      <c r="BG41" s="117">
        <f t="shared" si="8"/>
        <v>0</v>
      </c>
      <c r="BH41" s="117">
        <f t="shared" si="9"/>
        <v>0</v>
      </c>
      <c r="BI41" s="117">
        <f t="shared" si="10"/>
        <v>0</v>
      </c>
      <c r="BJ41" s="117">
        <f t="shared" si="11"/>
        <v>0</v>
      </c>
      <c r="BK41" s="117">
        <f t="shared" si="12"/>
        <v>0</v>
      </c>
      <c r="BL41" s="117">
        <f t="shared" si="13"/>
        <v>0</v>
      </c>
      <c r="BM41" s="117">
        <f t="shared" si="14"/>
        <v>0</v>
      </c>
      <c r="BN41" s="117">
        <f t="shared" si="48"/>
        <v>0</v>
      </c>
      <c r="BO41" s="117">
        <f t="shared" si="15"/>
        <v>0</v>
      </c>
      <c r="BP41" s="117">
        <f t="shared" si="49"/>
        <v>0</v>
      </c>
      <c r="BQ41" s="117">
        <f t="shared" si="50"/>
        <v>0</v>
      </c>
      <c r="BR41" s="117">
        <f t="shared" si="51"/>
        <v>0</v>
      </c>
      <c r="BS41" s="117">
        <f t="shared" si="52"/>
        <v>0</v>
      </c>
      <c r="BT41" s="117">
        <f t="shared" si="53"/>
        <v>0</v>
      </c>
      <c r="BU41" s="117">
        <f t="shared" si="54"/>
        <v>0</v>
      </c>
      <c r="BV41" s="117">
        <f t="shared" si="55"/>
        <v>0</v>
      </c>
      <c r="BW41" s="117">
        <f t="shared" si="56"/>
        <v>0</v>
      </c>
      <c r="BX41" s="117">
        <f t="shared" si="57"/>
        <v>0</v>
      </c>
      <c r="BY41" s="117">
        <f t="shared" si="58"/>
        <v>0</v>
      </c>
      <c r="BZ41" s="117">
        <f t="shared" si="59"/>
        <v>0</v>
      </c>
      <c r="CA41" s="117">
        <f t="shared" si="60"/>
        <v>0</v>
      </c>
      <c r="CB41" s="117">
        <f t="shared" si="61"/>
        <v>0</v>
      </c>
      <c r="CC41" s="117">
        <f t="shared" si="62"/>
        <v>0</v>
      </c>
      <c r="CD41" s="117">
        <f t="shared" si="63"/>
        <v>0</v>
      </c>
      <c r="CE41" s="117">
        <f t="shared" si="64"/>
        <v>0</v>
      </c>
      <c r="CF41" s="117">
        <f t="shared" si="65"/>
        <v>0</v>
      </c>
      <c r="CG41" s="117">
        <f t="shared" si="66"/>
        <v>0</v>
      </c>
      <c r="CH41" s="117">
        <f t="shared" si="67"/>
        <v>0</v>
      </c>
      <c r="CI41" s="117">
        <f t="shared" si="68"/>
        <v>0</v>
      </c>
      <c r="CJ41" s="117">
        <f t="shared" si="69"/>
        <v>0</v>
      </c>
      <c r="CK41" s="117">
        <f t="shared" si="70"/>
        <v>0</v>
      </c>
      <c r="CL41" s="117">
        <f t="shared" si="71"/>
        <v>0</v>
      </c>
      <c r="CM41" s="117">
        <f t="shared" si="72"/>
        <v>0</v>
      </c>
      <c r="CN41" s="117">
        <f t="shared" si="73"/>
        <v>0</v>
      </c>
      <c r="CO41" s="117">
        <f t="shared" si="74"/>
        <v>0</v>
      </c>
      <c r="CP41" s="117">
        <f t="shared" si="75"/>
        <v>0</v>
      </c>
      <c r="CQ41" s="117">
        <f t="shared" si="76"/>
        <v>0</v>
      </c>
      <c r="CR41" s="117">
        <f t="shared" si="77"/>
        <v>0</v>
      </c>
      <c r="CS41" s="117">
        <f t="shared" si="78"/>
        <v>0</v>
      </c>
      <c r="CT41" s="82"/>
      <c r="CU41" s="82"/>
      <c r="CV41" s="39"/>
      <c r="CW41" s="39"/>
      <c r="CX41" s="352" t="s">
        <v>289</v>
      </c>
      <c r="CY41" s="77">
        <v>41</v>
      </c>
      <c r="CZ41" s="78" t="s">
        <v>169</v>
      </c>
      <c r="DA41" s="86" t="s">
        <v>99</v>
      </c>
      <c r="DB41" s="80"/>
      <c r="DC41" s="1"/>
      <c r="DD41" s="1" t="s">
        <v>59</v>
      </c>
      <c r="DE41" s="48">
        <v>100</v>
      </c>
      <c r="DF41" s="1">
        <v>0</v>
      </c>
      <c r="DG41" s="1"/>
      <c r="DH41" s="1"/>
      <c r="DI41" s="1"/>
      <c r="DJ41" s="1"/>
      <c r="GS41" s="1"/>
      <c r="GT41" s="1"/>
      <c r="GU41" s="1"/>
      <c r="GV41" s="1"/>
      <c r="GW41" s="1"/>
    </row>
    <row r="42" spans="1:205">
      <c r="A42" s="33">
        <v>36</v>
      </c>
      <c r="B42" s="71"/>
      <c r="C42" s="351"/>
      <c r="D42" s="75"/>
      <c r="E42" s="74"/>
      <c r="F42" s="74"/>
      <c r="G42" s="121"/>
      <c r="H42" s="74"/>
      <c r="I42" s="65"/>
      <c r="J42" s="65"/>
      <c r="K42" s="65"/>
      <c r="L42" s="209"/>
      <c r="M42" s="209"/>
      <c r="N42" s="65"/>
      <c r="O42" s="65"/>
      <c r="P42" s="65"/>
      <c r="Q42" s="368" t="str">
        <f t="shared" si="16"/>
        <v/>
      </c>
      <c r="R42" s="34">
        <f t="shared" si="17"/>
        <v>0</v>
      </c>
      <c r="S42" s="47">
        <f t="shared" si="0"/>
        <v>0</v>
      </c>
      <c r="T42" s="46">
        <f t="shared" si="1"/>
        <v>0</v>
      </c>
      <c r="U42" s="82">
        <f t="shared" si="18"/>
        <v>0</v>
      </c>
      <c r="V42" s="46">
        <f t="shared" si="19"/>
        <v>0</v>
      </c>
      <c r="W42" s="82">
        <f t="shared" si="20"/>
        <v>0</v>
      </c>
      <c r="X42" s="81">
        <f t="shared" si="21"/>
        <v>0</v>
      </c>
      <c r="Y42" s="81">
        <f t="shared" si="2"/>
        <v>0</v>
      </c>
      <c r="Z42" s="81">
        <f t="shared" si="3"/>
        <v>0</v>
      </c>
      <c r="AA42" s="81">
        <f t="shared" si="22"/>
        <v>0</v>
      </c>
      <c r="AB42" s="81">
        <f t="shared" si="23"/>
        <v>0</v>
      </c>
      <c r="AC42" s="81">
        <f t="shared" si="4"/>
        <v>0</v>
      </c>
      <c r="AD42" s="81">
        <f t="shared" si="5"/>
        <v>0</v>
      </c>
      <c r="AE42" s="81">
        <f t="shared" si="6"/>
        <v>0</v>
      </c>
      <c r="AF42" s="81">
        <f t="shared" si="24"/>
        <v>0</v>
      </c>
      <c r="AG42" s="81">
        <f t="shared" si="25"/>
        <v>0</v>
      </c>
      <c r="AH42" s="81">
        <f t="shared" si="26"/>
        <v>0</v>
      </c>
      <c r="AI42" s="81">
        <f t="shared" si="27"/>
        <v>0</v>
      </c>
      <c r="AJ42" s="81">
        <f t="shared" si="28"/>
        <v>0</v>
      </c>
      <c r="AK42" s="81">
        <f t="shared" si="29"/>
        <v>0</v>
      </c>
      <c r="AL42" s="81">
        <f t="shared" si="30"/>
        <v>0</v>
      </c>
      <c r="AM42" s="81">
        <f t="shared" si="31"/>
        <v>0</v>
      </c>
      <c r="AN42" s="81">
        <f t="shared" si="32"/>
        <v>0</v>
      </c>
      <c r="AO42" s="81">
        <f t="shared" si="33"/>
        <v>0</v>
      </c>
      <c r="AP42" s="81">
        <f t="shared" si="34"/>
        <v>0</v>
      </c>
      <c r="AQ42" s="81">
        <f t="shared" si="35"/>
        <v>0</v>
      </c>
      <c r="AR42" s="81">
        <f t="shared" si="36"/>
        <v>0</v>
      </c>
      <c r="AS42" s="81">
        <f t="shared" si="37"/>
        <v>0</v>
      </c>
      <c r="AT42" s="81">
        <f t="shared" si="38"/>
        <v>0</v>
      </c>
      <c r="AU42" s="81">
        <f t="shared" si="39"/>
        <v>0</v>
      </c>
      <c r="AV42" s="81">
        <f t="shared" si="40"/>
        <v>0</v>
      </c>
      <c r="AW42" s="46">
        <f t="shared" si="41"/>
        <v>0</v>
      </c>
      <c r="AX42" s="46">
        <f t="shared" si="42"/>
        <v>0</v>
      </c>
      <c r="AY42" s="46">
        <f t="shared" si="43"/>
        <v>0</v>
      </c>
      <c r="AZ42" s="46">
        <f t="shared" si="44"/>
        <v>0</v>
      </c>
      <c r="BA42" s="46">
        <f t="shared" si="45"/>
        <v>0</v>
      </c>
      <c r="BB42" s="46">
        <f t="shared" si="46"/>
        <v>0</v>
      </c>
      <c r="BC42" s="46">
        <f t="shared" si="47"/>
        <v>0</v>
      </c>
      <c r="BD42" s="81"/>
      <c r="BE42" s="81"/>
      <c r="BF42" s="117">
        <f t="shared" si="7"/>
        <v>0</v>
      </c>
      <c r="BG42" s="117">
        <f t="shared" si="8"/>
        <v>0</v>
      </c>
      <c r="BH42" s="117">
        <f t="shared" si="9"/>
        <v>0</v>
      </c>
      <c r="BI42" s="117">
        <f t="shared" si="10"/>
        <v>0</v>
      </c>
      <c r="BJ42" s="117">
        <f t="shared" si="11"/>
        <v>0</v>
      </c>
      <c r="BK42" s="117">
        <f t="shared" si="12"/>
        <v>0</v>
      </c>
      <c r="BL42" s="117">
        <f t="shared" si="13"/>
        <v>0</v>
      </c>
      <c r="BM42" s="117">
        <f t="shared" si="14"/>
        <v>0</v>
      </c>
      <c r="BN42" s="117">
        <f t="shared" si="48"/>
        <v>0</v>
      </c>
      <c r="BO42" s="117">
        <f t="shared" si="15"/>
        <v>0</v>
      </c>
      <c r="BP42" s="117">
        <f t="shared" si="49"/>
        <v>0</v>
      </c>
      <c r="BQ42" s="117">
        <f t="shared" si="50"/>
        <v>0</v>
      </c>
      <c r="BR42" s="117">
        <f t="shared" si="51"/>
        <v>0</v>
      </c>
      <c r="BS42" s="117">
        <f t="shared" si="52"/>
        <v>0</v>
      </c>
      <c r="BT42" s="117">
        <f t="shared" si="53"/>
        <v>0</v>
      </c>
      <c r="BU42" s="117">
        <f t="shared" si="54"/>
        <v>0</v>
      </c>
      <c r="BV42" s="117">
        <f t="shared" si="55"/>
        <v>0</v>
      </c>
      <c r="BW42" s="117">
        <f t="shared" si="56"/>
        <v>0</v>
      </c>
      <c r="BX42" s="117">
        <f t="shared" si="57"/>
        <v>0</v>
      </c>
      <c r="BY42" s="117">
        <f t="shared" si="58"/>
        <v>0</v>
      </c>
      <c r="BZ42" s="117">
        <f t="shared" si="59"/>
        <v>0</v>
      </c>
      <c r="CA42" s="117">
        <f t="shared" si="60"/>
        <v>0</v>
      </c>
      <c r="CB42" s="117">
        <f t="shared" si="61"/>
        <v>0</v>
      </c>
      <c r="CC42" s="117">
        <f t="shared" si="62"/>
        <v>0</v>
      </c>
      <c r="CD42" s="117">
        <f t="shared" si="63"/>
        <v>0</v>
      </c>
      <c r="CE42" s="117">
        <f t="shared" si="64"/>
        <v>0</v>
      </c>
      <c r="CF42" s="117">
        <f t="shared" si="65"/>
        <v>0</v>
      </c>
      <c r="CG42" s="117">
        <f t="shared" si="66"/>
        <v>0</v>
      </c>
      <c r="CH42" s="117">
        <f t="shared" si="67"/>
        <v>0</v>
      </c>
      <c r="CI42" s="117">
        <f t="shared" si="68"/>
        <v>0</v>
      </c>
      <c r="CJ42" s="117">
        <f t="shared" si="69"/>
        <v>0</v>
      </c>
      <c r="CK42" s="117">
        <f t="shared" si="70"/>
        <v>0</v>
      </c>
      <c r="CL42" s="117">
        <f t="shared" si="71"/>
        <v>0</v>
      </c>
      <c r="CM42" s="117">
        <f t="shared" si="72"/>
        <v>0</v>
      </c>
      <c r="CN42" s="117">
        <f t="shared" si="73"/>
        <v>0</v>
      </c>
      <c r="CO42" s="117">
        <f t="shared" si="74"/>
        <v>0</v>
      </c>
      <c r="CP42" s="117">
        <f t="shared" si="75"/>
        <v>0</v>
      </c>
      <c r="CQ42" s="117">
        <f t="shared" si="76"/>
        <v>0</v>
      </c>
      <c r="CR42" s="117">
        <f t="shared" si="77"/>
        <v>0</v>
      </c>
      <c r="CS42" s="117">
        <f t="shared" si="78"/>
        <v>0</v>
      </c>
      <c r="CT42" s="82"/>
      <c r="CU42" s="82"/>
      <c r="CV42" s="39"/>
      <c r="CW42" s="39"/>
      <c r="CX42" s="352" t="s">
        <v>290</v>
      </c>
      <c r="CY42" s="77">
        <v>42</v>
      </c>
      <c r="CZ42" s="78" t="s">
        <v>169</v>
      </c>
      <c r="DA42" s="86" t="s">
        <v>100</v>
      </c>
      <c r="DB42" s="80"/>
      <c r="DC42" s="1"/>
      <c r="DD42" s="1" t="s">
        <v>60</v>
      </c>
      <c r="DE42" s="48">
        <v>7</v>
      </c>
      <c r="DF42" s="1"/>
      <c r="DG42" s="1"/>
      <c r="DH42" s="1"/>
      <c r="DI42" s="1"/>
      <c r="DJ42" s="1"/>
      <c r="GS42" s="1"/>
      <c r="GT42" s="1"/>
      <c r="GU42" s="1"/>
      <c r="GV42" s="1"/>
      <c r="GW42" s="1"/>
    </row>
    <row r="43" spans="1:205">
      <c r="A43" s="33">
        <v>37</v>
      </c>
      <c r="B43" s="71"/>
      <c r="C43" s="351"/>
      <c r="D43" s="75"/>
      <c r="E43" s="74"/>
      <c r="F43" s="74"/>
      <c r="G43" s="121"/>
      <c r="H43" s="74"/>
      <c r="I43" s="65"/>
      <c r="J43" s="65"/>
      <c r="K43" s="65"/>
      <c r="L43" s="209"/>
      <c r="M43" s="209"/>
      <c r="N43" s="65"/>
      <c r="O43" s="65"/>
      <c r="P43" s="65"/>
      <c r="Q43" s="368" t="str">
        <f t="shared" si="16"/>
        <v/>
      </c>
      <c r="R43" s="34">
        <f t="shared" si="17"/>
        <v>0</v>
      </c>
      <c r="S43" s="47">
        <f t="shared" si="0"/>
        <v>0</v>
      </c>
      <c r="T43" s="46">
        <f t="shared" si="1"/>
        <v>0</v>
      </c>
      <c r="U43" s="82">
        <f t="shared" si="18"/>
        <v>0</v>
      </c>
      <c r="V43" s="46">
        <f t="shared" si="19"/>
        <v>0</v>
      </c>
      <c r="W43" s="82">
        <f t="shared" si="20"/>
        <v>0</v>
      </c>
      <c r="X43" s="81">
        <f t="shared" si="21"/>
        <v>0</v>
      </c>
      <c r="Y43" s="81">
        <f t="shared" si="2"/>
        <v>0</v>
      </c>
      <c r="Z43" s="81">
        <f t="shared" si="3"/>
        <v>0</v>
      </c>
      <c r="AA43" s="81">
        <f t="shared" si="22"/>
        <v>0</v>
      </c>
      <c r="AB43" s="81">
        <f t="shared" si="23"/>
        <v>0</v>
      </c>
      <c r="AC43" s="81">
        <f t="shared" si="4"/>
        <v>0</v>
      </c>
      <c r="AD43" s="81">
        <f t="shared" si="5"/>
        <v>0</v>
      </c>
      <c r="AE43" s="81">
        <f t="shared" si="6"/>
        <v>0</v>
      </c>
      <c r="AF43" s="81">
        <f t="shared" si="24"/>
        <v>0</v>
      </c>
      <c r="AG43" s="81">
        <f t="shared" si="25"/>
        <v>0</v>
      </c>
      <c r="AH43" s="81">
        <f t="shared" si="26"/>
        <v>0</v>
      </c>
      <c r="AI43" s="81">
        <f t="shared" si="27"/>
        <v>0</v>
      </c>
      <c r="AJ43" s="81">
        <f t="shared" si="28"/>
        <v>0</v>
      </c>
      <c r="AK43" s="81">
        <f t="shared" si="29"/>
        <v>0</v>
      </c>
      <c r="AL43" s="81">
        <f t="shared" si="30"/>
        <v>0</v>
      </c>
      <c r="AM43" s="81">
        <f t="shared" si="31"/>
        <v>0</v>
      </c>
      <c r="AN43" s="81">
        <f t="shared" si="32"/>
        <v>0</v>
      </c>
      <c r="AO43" s="81">
        <f t="shared" si="33"/>
        <v>0</v>
      </c>
      <c r="AP43" s="81">
        <f t="shared" si="34"/>
        <v>0</v>
      </c>
      <c r="AQ43" s="81">
        <f t="shared" si="35"/>
        <v>0</v>
      </c>
      <c r="AR43" s="81">
        <f t="shared" si="36"/>
        <v>0</v>
      </c>
      <c r="AS43" s="81">
        <f t="shared" si="37"/>
        <v>0</v>
      </c>
      <c r="AT43" s="81">
        <f t="shared" si="38"/>
        <v>0</v>
      </c>
      <c r="AU43" s="81">
        <f t="shared" si="39"/>
        <v>0</v>
      </c>
      <c r="AV43" s="81">
        <f t="shared" si="40"/>
        <v>0</v>
      </c>
      <c r="AW43" s="46">
        <f t="shared" si="41"/>
        <v>0</v>
      </c>
      <c r="AX43" s="46">
        <f t="shared" si="42"/>
        <v>0</v>
      </c>
      <c r="AY43" s="46">
        <f t="shared" si="43"/>
        <v>0</v>
      </c>
      <c r="AZ43" s="46">
        <f t="shared" si="44"/>
        <v>0</v>
      </c>
      <c r="BA43" s="46">
        <f t="shared" si="45"/>
        <v>0</v>
      </c>
      <c r="BB43" s="46">
        <f t="shared" si="46"/>
        <v>0</v>
      </c>
      <c r="BC43" s="46">
        <f t="shared" si="47"/>
        <v>0</v>
      </c>
      <c r="BD43" s="81"/>
      <c r="BE43" s="81"/>
      <c r="BF43" s="117">
        <f t="shared" si="7"/>
        <v>0</v>
      </c>
      <c r="BG43" s="117">
        <f t="shared" si="8"/>
        <v>0</v>
      </c>
      <c r="BH43" s="117">
        <f t="shared" si="9"/>
        <v>0</v>
      </c>
      <c r="BI43" s="117">
        <f t="shared" si="10"/>
        <v>0</v>
      </c>
      <c r="BJ43" s="117">
        <f t="shared" si="11"/>
        <v>0</v>
      </c>
      <c r="BK43" s="117">
        <f t="shared" si="12"/>
        <v>0</v>
      </c>
      <c r="BL43" s="117">
        <f t="shared" si="13"/>
        <v>0</v>
      </c>
      <c r="BM43" s="117">
        <f t="shared" si="14"/>
        <v>0</v>
      </c>
      <c r="BN43" s="117">
        <f t="shared" si="48"/>
        <v>0</v>
      </c>
      <c r="BO43" s="117">
        <f t="shared" si="15"/>
        <v>0</v>
      </c>
      <c r="BP43" s="117">
        <f t="shared" si="49"/>
        <v>0</v>
      </c>
      <c r="BQ43" s="117">
        <f t="shared" si="50"/>
        <v>0</v>
      </c>
      <c r="BR43" s="117">
        <f t="shared" si="51"/>
        <v>0</v>
      </c>
      <c r="BS43" s="117">
        <f t="shared" si="52"/>
        <v>0</v>
      </c>
      <c r="BT43" s="117">
        <f t="shared" si="53"/>
        <v>0</v>
      </c>
      <c r="BU43" s="117">
        <f t="shared" si="54"/>
        <v>0</v>
      </c>
      <c r="BV43" s="117">
        <f t="shared" si="55"/>
        <v>0</v>
      </c>
      <c r="BW43" s="117">
        <f t="shared" si="56"/>
        <v>0</v>
      </c>
      <c r="BX43" s="117">
        <f t="shared" si="57"/>
        <v>0</v>
      </c>
      <c r="BY43" s="117">
        <f t="shared" si="58"/>
        <v>0</v>
      </c>
      <c r="BZ43" s="117">
        <f t="shared" si="59"/>
        <v>0</v>
      </c>
      <c r="CA43" s="117">
        <f t="shared" si="60"/>
        <v>0</v>
      </c>
      <c r="CB43" s="117">
        <f t="shared" si="61"/>
        <v>0</v>
      </c>
      <c r="CC43" s="117">
        <f t="shared" si="62"/>
        <v>0</v>
      </c>
      <c r="CD43" s="117">
        <f t="shared" si="63"/>
        <v>0</v>
      </c>
      <c r="CE43" s="117">
        <f t="shared" si="64"/>
        <v>0</v>
      </c>
      <c r="CF43" s="117">
        <f t="shared" si="65"/>
        <v>0</v>
      </c>
      <c r="CG43" s="117">
        <f t="shared" si="66"/>
        <v>0</v>
      </c>
      <c r="CH43" s="117">
        <f t="shared" si="67"/>
        <v>0</v>
      </c>
      <c r="CI43" s="117">
        <f t="shared" si="68"/>
        <v>0</v>
      </c>
      <c r="CJ43" s="117">
        <f t="shared" si="69"/>
        <v>0</v>
      </c>
      <c r="CK43" s="117">
        <f t="shared" si="70"/>
        <v>0</v>
      </c>
      <c r="CL43" s="117">
        <f t="shared" si="71"/>
        <v>0</v>
      </c>
      <c r="CM43" s="117">
        <f t="shared" si="72"/>
        <v>0</v>
      </c>
      <c r="CN43" s="117">
        <f t="shared" si="73"/>
        <v>0</v>
      </c>
      <c r="CO43" s="117">
        <f t="shared" si="74"/>
        <v>0</v>
      </c>
      <c r="CP43" s="117">
        <f t="shared" si="75"/>
        <v>0</v>
      </c>
      <c r="CQ43" s="117">
        <f t="shared" si="76"/>
        <v>0</v>
      </c>
      <c r="CR43" s="117">
        <f t="shared" si="77"/>
        <v>0</v>
      </c>
      <c r="CS43" s="117">
        <f t="shared" si="78"/>
        <v>0</v>
      </c>
      <c r="CT43" s="82"/>
      <c r="CU43" s="82"/>
      <c r="CV43" s="39"/>
      <c r="CW43" s="39"/>
      <c r="CX43" s="352" t="s">
        <v>291</v>
      </c>
      <c r="CY43" s="77">
        <v>43</v>
      </c>
      <c r="CZ43" s="78" t="s">
        <v>169</v>
      </c>
      <c r="DA43" s="86" t="s">
        <v>44</v>
      </c>
      <c r="DB43" s="85"/>
      <c r="DC43" s="1"/>
      <c r="DD43" s="1"/>
      <c r="DE43" s="1"/>
      <c r="DF43" s="1"/>
      <c r="DG43" s="1"/>
      <c r="DH43" s="1"/>
      <c r="DI43" s="1"/>
      <c r="DJ43" s="1"/>
      <c r="GS43" s="1"/>
      <c r="GT43" s="1"/>
      <c r="GU43" s="1"/>
      <c r="GV43" s="1"/>
      <c r="GW43" s="1"/>
    </row>
    <row r="44" spans="1:205">
      <c r="A44" s="33">
        <v>38</v>
      </c>
      <c r="B44" s="71"/>
      <c r="C44" s="351"/>
      <c r="D44" s="75"/>
      <c r="E44" s="74"/>
      <c r="F44" s="74"/>
      <c r="G44" s="121"/>
      <c r="H44" s="74"/>
      <c r="I44" s="65"/>
      <c r="J44" s="65"/>
      <c r="K44" s="65"/>
      <c r="L44" s="209"/>
      <c r="M44" s="209"/>
      <c r="N44" s="65"/>
      <c r="O44" s="65"/>
      <c r="P44" s="65"/>
      <c r="Q44" s="368" t="str">
        <f t="shared" si="16"/>
        <v/>
      </c>
      <c r="R44" s="34">
        <f t="shared" si="17"/>
        <v>0</v>
      </c>
      <c r="S44" s="47">
        <f t="shared" si="0"/>
        <v>0</v>
      </c>
      <c r="T44" s="46">
        <f t="shared" si="1"/>
        <v>0</v>
      </c>
      <c r="U44" s="82">
        <f t="shared" si="18"/>
        <v>0</v>
      </c>
      <c r="V44" s="46">
        <f t="shared" si="19"/>
        <v>0</v>
      </c>
      <c r="W44" s="82">
        <f t="shared" si="20"/>
        <v>0</v>
      </c>
      <c r="X44" s="81">
        <f t="shared" si="21"/>
        <v>0</v>
      </c>
      <c r="Y44" s="81">
        <f t="shared" si="2"/>
        <v>0</v>
      </c>
      <c r="Z44" s="81">
        <f t="shared" si="3"/>
        <v>0</v>
      </c>
      <c r="AA44" s="81">
        <f t="shared" si="22"/>
        <v>0</v>
      </c>
      <c r="AB44" s="81">
        <f t="shared" si="23"/>
        <v>0</v>
      </c>
      <c r="AC44" s="81">
        <f t="shared" si="4"/>
        <v>0</v>
      </c>
      <c r="AD44" s="81">
        <f t="shared" si="5"/>
        <v>0</v>
      </c>
      <c r="AE44" s="81">
        <f t="shared" si="6"/>
        <v>0</v>
      </c>
      <c r="AF44" s="81">
        <f t="shared" si="24"/>
        <v>0</v>
      </c>
      <c r="AG44" s="81">
        <f t="shared" si="25"/>
        <v>0</v>
      </c>
      <c r="AH44" s="81">
        <f t="shared" si="26"/>
        <v>0</v>
      </c>
      <c r="AI44" s="81">
        <f t="shared" si="27"/>
        <v>0</v>
      </c>
      <c r="AJ44" s="81">
        <f t="shared" si="28"/>
        <v>0</v>
      </c>
      <c r="AK44" s="81">
        <f t="shared" si="29"/>
        <v>0</v>
      </c>
      <c r="AL44" s="81">
        <f t="shared" si="30"/>
        <v>0</v>
      </c>
      <c r="AM44" s="81">
        <f t="shared" si="31"/>
        <v>0</v>
      </c>
      <c r="AN44" s="81">
        <f t="shared" si="32"/>
        <v>0</v>
      </c>
      <c r="AO44" s="81">
        <f t="shared" si="33"/>
        <v>0</v>
      </c>
      <c r="AP44" s="81">
        <f t="shared" si="34"/>
        <v>0</v>
      </c>
      <c r="AQ44" s="81">
        <f t="shared" si="35"/>
        <v>0</v>
      </c>
      <c r="AR44" s="81">
        <f t="shared" si="36"/>
        <v>0</v>
      </c>
      <c r="AS44" s="81">
        <f t="shared" si="37"/>
        <v>0</v>
      </c>
      <c r="AT44" s="81">
        <f t="shared" si="38"/>
        <v>0</v>
      </c>
      <c r="AU44" s="81">
        <f t="shared" si="39"/>
        <v>0</v>
      </c>
      <c r="AV44" s="81">
        <f t="shared" si="40"/>
        <v>0</v>
      </c>
      <c r="AW44" s="46">
        <f t="shared" si="41"/>
        <v>0</v>
      </c>
      <c r="AX44" s="46">
        <f t="shared" si="42"/>
        <v>0</v>
      </c>
      <c r="AY44" s="46">
        <f t="shared" si="43"/>
        <v>0</v>
      </c>
      <c r="AZ44" s="46">
        <f t="shared" si="44"/>
        <v>0</v>
      </c>
      <c r="BA44" s="46">
        <f t="shared" si="45"/>
        <v>0</v>
      </c>
      <c r="BB44" s="46">
        <f t="shared" si="46"/>
        <v>0</v>
      </c>
      <c r="BC44" s="46">
        <f t="shared" si="47"/>
        <v>0</v>
      </c>
      <c r="BD44" s="81"/>
      <c r="BE44" s="81"/>
      <c r="BF44" s="117">
        <f t="shared" si="7"/>
        <v>0</v>
      </c>
      <c r="BG44" s="117">
        <f t="shared" si="8"/>
        <v>0</v>
      </c>
      <c r="BH44" s="117">
        <f t="shared" si="9"/>
        <v>0</v>
      </c>
      <c r="BI44" s="117">
        <f t="shared" si="10"/>
        <v>0</v>
      </c>
      <c r="BJ44" s="117">
        <f t="shared" si="11"/>
        <v>0</v>
      </c>
      <c r="BK44" s="117">
        <f t="shared" si="12"/>
        <v>0</v>
      </c>
      <c r="BL44" s="117">
        <f t="shared" si="13"/>
        <v>0</v>
      </c>
      <c r="BM44" s="117">
        <f t="shared" si="14"/>
        <v>0</v>
      </c>
      <c r="BN44" s="117">
        <f t="shared" si="48"/>
        <v>0</v>
      </c>
      <c r="BO44" s="117">
        <f t="shared" si="15"/>
        <v>0</v>
      </c>
      <c r="BP44" s="117">
        <f t="shared" si="49"/>
        <v>0</v>
      </c>
      <c r="BQ44" s="117">
        <f t="shared" si="50"/>
        <v>0</v>
      </c>
      <c r="BR44" s="117">
        <f t="shared" si="51"/>
        <v>0</v>
      </c>
      <c r="BS44" s="117">
        <f t="shared" si="52"/>
        <v>0</v>
      </c>
      <c r="BT44" s="117">
        <f t="shared" si="53"/>
        <v>0</v>
      </c>
      <c r="BU44" s="117">
        <f t="shared" si="54"/>
        <v>0</v>
      </c>
      <c r="BV44" s="117">
        <f t="shared" si="55"/>
        <v>0</v>
      </c>
      <c r="BW44" s="117">
        <f t="shared" si="56"/>
        <v>0</v>
      </c>
      <c r="BX44" s="117">
        <f t="shared" si="57"/>
        <v>0</v>
      </c>
      <c r="BY44" s="117">
        <f t="shared" si="58"/>
        <v>0</v>
      </c>
      <c r="BZ44" s="117">
        <f t="shared" si="59"/>
        <v>0</v>
      </c>
      <c r="CA44" s="117">
        <f t="shared" si="60"/>
        <v>0</v>
      </c>
      <c r="CB44" s="117">
        <f t="shared" si="61"/>
        <v>0</v>
      </c>
      <c r="CC44" s="117">
        <f t="shared" si="62"/>
        <v>0</v>
      </c>
      <c r="CD44" s="117">
        <f t="shared" si="63"/>
        <v>0</v>
      </c>
      <c r="CE44" s="117">
        <f t="shared" si="64"/>
        <v>0</v>
      </c>
      <c r="CF44" s="117">
        <f t="shared" si="65"/>
        <v>0</v>
      </c>
      <c r="CG44" s="117">
        <f t="shared" si="66"/>
        <v>0</v>
      </c>
      <c r="CH44" s="117">
        <f t="shared" si="67"/>
        <v>0</v>
      </c>
      <c r="CI44" s="117">
        <f t="shared" si="68"/>
        <v>0</v>
      </c>
      <c r="CJ44" s="117">
        <f t="shared" si="69"/>
        <v>0</v>
      </c>
      <c r="CK44" s="117">
        <f t="shared" si="70"/>
        <v>0</v>
      </c>
      <c r="CL44" s="117">
        <f t="shared" si="71"/>
        <v>0</v>
      </c>
      <c r="CM44" s="117">
        <f t="shared" si="72"/>
        <v>0</v>
      </c>
      <c r="CN44" s="117">
        <f t="shared" si="73"/>
        <v>0</v>
      </c>
      <c r="CO44" s="117">
        <f t="shared" si="74"/>
        <v>0</v>
      </c>
      <c r="CP44" s="117">
        <f t="shared" si="75"/>
        <v>0</v>
      </c>
      <c r="CQ44" s="117">
        <f t="shared" si="76"/>
        <v>0</v>
      </c>
      <c r="CR44" s="117">
        <f t="shared" si="77"/>
        <v>0</v>
      </c>
      <c r="CS44" s="117">
        <f t="shared" si="78"/>
        <v>0</v>
      </c>
      <c r="CT44" s="82"/>
      <c r="CU44" s="82"/>
      <c r="CV44" s="39"/>
      <c r="CW44" s="39"/>
      <c r="CX44" s="352" t="s">
        <v>292</v>
      </c>
      <c r="CY44" s="77">
        <v>44</v>
      </c>
      <c r="CZ44" s="78" t="s">
        <v>169</v>
      </c>
      <c r="DA44" s="86" t="s">
        <v>45</v>
      </c>
      <c r="DB44" s="80"/>
      <c r="DC44" s="1"/>
      <c r="DD44" s="1" t="s">
        <v>110</v>
      </c>
      <c r="DE44" s="1"/>
      <c r="DF44" s="1"/>
      <c r="DG44" s="1"/>
      <c r="DH44" s="1"/>
      <c r="DI44" s="1"/>
      <c r="DJ44" s="1"/>
      <c r="GS44" s="1"/>
      <c r="GT44" s="1"/>
      <c r="GU44" s="1"/>
      <c r="GV44" s="1"/>
      <c r="GW44" s="1"/>
    </row>
    <row r="45" spans="1:205">
      <c r="A45" s="33">
        <v>39</v>
      </c>
      <c r="B45" s="71"/>
      <c r="C45" s="351"/>
      <c r="D45" s="75"/>
      <c r="E45" s="74"/>
      <c r="F45" s="74"/>
      <c r="G45" s="121"/>
      <c r="H45" s="74"/>
      <c r="I45" s="65"/>
      <c r="J45" s="65"/>
      <c r="K45" s="65"/>
      <c r="L45" s="209"/>
      <c r="M45" s="209"/>
      <c r="N45" s="65"/>
      <c r="O45" s="65"/>
      <c r="P45" s="65"/>
      <c r="Q45" s="368" t="str">
        <f t="shared" si="16"/>
        <v/>
      </c>
      <c r="R45" s="34">
        <f t="shared" si="17"/>
        <v>0</v>
      </c>
      <c r="S45" s="47">
        <f t="shared" si="0"/>
        <v>0</v>
      </c>
      <c r="T45" s="46">
        <f t="shared" si="1"/>
        <v>0</v>
      </c>
      <c r="U45" s="82">
        <f t="shared" si="18"/>
        <v>0</v>
      </c>
      <c r="V45" s="46">
        <f t="shared" si="19"/>
        <v>0</v>
      </c>
      <c r="W45" s="82">
        <f t="shared" si="20"/>
        <v>0</v>
      </c>
      <c r="X45" s="81">
        <f t="shared" si="21"/>
        <v>0</v>
      </c>
      <c r="Y45" s="81">
        <f t="shared" si="2"/>
        <v>0</v>
      </c>
      <c r="Z45" s="81">
        <f t="shared" si="3"/>
        <v>0</v>
      </c>
      <c r="AA45" s="81">
        <f t="shared" si="22"/>
        <v>0</v>
      </c>
      <c r="AB45" s="81">
        <f t="shared" si="23"/>
        <v>0</v>
      </c>
      <c r="AC45" s="81">
        <f t="shared" si="4"/>
        <v>0</v>
      </c>
      <c r="AD45" s="81">
        <f t="shared" si="5"/>
        <v>0</v>
      </c>
      <c r="AE45" s="81">
        <f t="shared" si="6"/>
        <v>0</v>
      </c>
      <c r="AF45" s="81">
        <f t="shared" si="24"/>
        <v>0</v>
      </c>
      <c r="AG45" s="81">
        <f t="shared" si="25"/>
        <v>0</v>
      </c>
      <c r="AH45" s="81">
        <f t="shared" si="26"/>
        <v>0</v>
      </c>
      <c r="AI45" s="81">
        <f t="shared" si="27"/>
        <v>0</v>
      </c>
      <c r="AJ45" s="81">
        <f t="shared" si="28"/>
        <v>0</v>
      </c>
      <c r="AK45" s="81">
        <f t="shared" si="29"/>
        <v>0</v>
      </c>
      <c r="AL45" s="81">
        <f t="shared" si="30"/>
        <v>0</v>
      </c>
      <c r="AM45" s="81">
        <f t="shared" si="31"/>
        <v>0</v>
      </c>
      <c r="AN45" s="81">
        <f t="shared" si="32"/>
        <v>0</v>
      </c>
      <c r="AO45" s="81">
        <f t="shared" si="33"/>
        <v>0</v>
      </c>
      <c r="AP45" s="81">
        <f t="shared" si="34"/>
        <v>0</v>
      </c>
      <c r="AQ45" s="81">
        <f t="shared" si="35"/>
        <v>0</v>
      </c>
      <c r="AR45" s="81">
        <f t="shared" si="36"/>
        <v>0</v>
      </c>
      <c r="AS45" s="81">
        <f t="shared" si="37"/>
        <v>0</v>
      </c>
      <c r="AT45" s="81">
        <f t="shared" si="38"/>
        <v>0</v>
      </c>
      <c r="AU45" s="81">
        <f t="shared" si="39"/>
        <v>0</v>
      </c>
      <c r="AV45" s="81">
        <f t="shared" si="40"/>
        <v>0</v>
      </c>
      <c r="AW45" s="46">
        <f t="shared" si="41"/>
        <v>0</v>
      </c>
      <c r="AX45" s="46">
        <f t="shared" si="42"/>
        <v>0</v>
      </c>
      <c r="AY45" s="46">
        <f t="shared" si="43"/>
        <v>0</v>
      </c>
      <c r="AZ45" s="46">
        <f t="shared" si="44"/>
        <v>0</v>
      </c>
      <c r="BA45" s="46">
        <f t="shared" si="45"/>
        <v>0</v>
      </c>
      <c r="BB45" s="46">
        <f t="shared" si="46"/>
        <v>0</v>
      </c>
      <c r="BC45" s="46">
        <f t="shared" si="47"/>
        <v>0</v>
      </c>
      <c r="BD45" s="81"/>
      <c r="BE45" s="81"/>
      <c r="BF45" s="117">
        <f t="shared" si="7"/>
        <v>0</v>
      </c>
      <c r="BG45" s="117">
        <f t="shared" si="8"/>
        <v>0</v>
      </c>
      <c r="BH45" s="117">
        <f t="shared" si="9"/>
        <v>0</v>
      </c>
      <c r="BI45" s="117">
        <f t="shared" si="10"/>
        <v>0</v>
      </c>
      <c r="BJ45" s="117">
        <f t="shared" si="11"/>
        <v>0</v>
      </c>
      <c r="BK45" s="117">
        <f t="shared" si="12"/>
        <v>0</v>
      </c>
      <c r="BL45" s="117">
        <f t="shared" si="13"/>
        <v>0</v>
      </c>
      <c r="BM45" s="117">
        <f t="shared" si="14"/>
        <v>0</v>
      </c>
      <c r="BN45" s="117">
        <f t="shared" si="48"/>
        <v>0</v>
      </c>
      <c r="BO45" s="117">
        <f t="shared" si="15"/>
        <v>0</v>
      </c>
      <c r="BP45" s="117">
        <f t="shared" si="49"/>
        <v>0</v>
      </c>
      <c r="BQ45" s="117">
        <f t="shared" si="50"/>
        <v>0</v>
      </c>
      <c r="BR45" s="117">
        <f t="shared" si="51"/>
        <v>0</v>
      </c>
      <c r="BS45" s="117">
        <f t="shared" si="52"/>
        <v>0</v>
      </c>
      <c r="BT45" s="117">
        <f t="shared" si="53"/>
        <v>0</v>
      </c>
      <c r="BU45" s="117">
        <f t="shared" si="54"/>
        <v>0</v>
      </c>
      <c r="BV45" s="117">
        <f t="shared" si="55"/>
        <v>0</v>
      </c>
      <c r="BW45" s="117">
        <f t="shared" si="56"/>
        <v>0</v>
      </c>
      <c r="BX45" s="117">
        <f t="shared" si="57"/>
        <v>0</v>
      </c>
      <c r="BY45" s="117">
        <f t="shared" si="58"/>
        <v>0</v>
      </c>
      <c r="BZ45" s="117">
        <f t="shared" si="59"/>
        <v>0</v>
      </c>
      <c r="CA45" s="117">
        <f t="shared" si="60"/>
        <v>0</v>
      </c>
      <c r="CB45" s="117">
        <f t="shared" si="61"/>
        <v>0</v>
      </c>
      <c r="CC45" s="117">
        <f t="shared" si="62"/>
        <v>0</v>
      </c>
      <c r="CD45" s="117">
        <f t="shared" si="63"/>
        <v>0</v>
      </c>
      <c r="CE45" s="117">
        <f t="shared" si="64"/>
        <v>0</v>
      </c>
      <c r="CF45" s="117">
        <f t="shared" si="65"/>
        <v>0</v>
      </c>
      <c r="CG45" s="117">
        <f t="shared" si="66"/>
        <v>0</v>
      </c>
      <c r="CH45" s="117">
        <f t="shared" si="67"/>
        <v>0</v>
      </c>
      <c r="CI45" s="117">
        <f t="shared" si="68"/>
        <v>0</v>
      </c>
      <c r="CJ45" s="117">
        <f t="shared" si="69"/>
        <v>0</v>
      </c>
      <c r="CK45" s="117">
        <f t="shared" si="70"/>
        <v>0</v>
      </c>
      <c r="CL45" s="117">
        <f t="shared" si="71"/>
        <v>0</v>
      </c>
      <c r="CM45" s="117">
        <f t="shared" si="72"/>
        <v>0</v>
      </c>
      <c r="CN45" s="117">
        <f t="shared" si="73"/>
        <v>0</v>
      </c>
      <c r="CO45" s="117">
        <f t="shared" si="74"/>
        <v>0</v>
      </c>
      <c r="CP45" s="117">
        <f t="shared" si="75"/>
        <v>0</v>
      </c>
      <c r="CQ45" s="117">
        <f t="shared" si="76"/>
        <v>0</v>
      </c>
      <c r="CR45" s="117">
        <f t="shared" si="77"/>
        <v>0</v>
      </c>
      <c r="CS45" s="117">
        <f t="shared" si="78"/>
        <v>0</v>
      </c>
      <c r="CT45" s="82"/>
      <c r="CU45" s="82"/>
      <c r="CV45" s="39"/>
      <c r="CW45" s="39"/>
      <c r="CX45" s="352" t="s">
        <v>293</v>
      </c>
      <c r="CY45" s="77">
        <v>45</v>
      </c>
      <c r="CZ45" s="184" t="s">
        <v>169</v>
      </c>
      <c r="DA45" s="185" t="s">
        <v>83</v>
      </c>
      <c r="DB45" s="80"/>
      <c r="DC45" s="1"/>
      <c r="DD45" s="1"/>
      <c r="DE45" s="48">
        <v>13</v>
      </c>
      <c r="DF45" s="1"/>
      <c r="DG45" s="1"/>
      <c r="DH45" s="1"/>
      <c r="DI45" s="1"/>
      <c r="DJ45" s="1"/>
      <c r="GS45" s="1"/>
      <c r="GT45" s="1"/>
      <c r="GU45" s="1"/>
      <c r="GV45" s="1"/>
      <c r="GW45" s="1"/>
    </row>
    <row r="46" spans="1:205">
      <c r="A46" s="33">
        <v>40</v>
      </c>
      <c r="B46" s="71"/>
      <c r="C46" s="351"/>
      <c r="D46" s="75"/>
      <c r="E46" s="74"/>
      <c r="F46" s="74"/>
      <c r="G46" s="121"/>
      <c r="H46" s="74"/>
      <c r="I46" s="65"/>
      <c r="J46" s="65"/>
      <c r="K46" s="65"/>
      <c r="L46" s="209"/>
      <c r="M46" s="209"/>
      <c r="N46" s="65"/>
      <c r="O46" s="65"/>
      <c r="P46" s="65"/>
      <c r="Q46" s="368" t="str">
        <f t="shared" si="16"/>
        <v/>
      </c>
      <c r="R46" s="34">
        <f t="shared" si="17"/>
        <v>0</v>
      </c>
      <c r="S46" s="47">
        <f t="shared" si="0"/>
        <v>0</v>
      </c>
      <c r="T46" s="46">
        <f t="shared" si="1"/>
        <v>0</v>
      </c>
      <c r="U46" s="82">
        <f t="shared" si="18"/>
        <v>0</v>
      </c>
      <c r="V46" s="46">
        <f t="shared" si="19"/>
        <v>0</v>
      </c>
      <c r="W46" s="82">
        <f t="shared" si="20"/>
        <v>0</v>
      </c>
      <c r="X46" s="81">
        <f t="shared" si="21"/>
        <v>0</v>
      </c>
      <c r="Y46" s="81">
        <f t="shared" si="2"/>
        <v>0</v>
      </c>
      <c r="Z46" s="81">
        <f t="shared" si="3"/>
        <v>0</v>
      </c>
      <c r="AA46" s="81">
        <f t="shared" si="22"/>
        <v>0</v>
      </c>
      <c r="AB46" s="81">
        <f t="shared" si="23"/>
        <v>0</v>
      </c>
      <c r="AC46" s="81">
        <f t="shared" si="4"/>
        <v>0</v>
      </c>
      <c r="AD46" s="81">
        <f t="shared" si="5"/>
        <v>0</v>
      </c>
      <c r="AE46" s="81">
        <f t="shared" si="6"/>
        <v>0</v>
      </c>
      <c r="AF46" s="81">
        <f t="shared" si="24"/>
        <v>0</v>
      </c>
      <c r="AG46" s="81">
        <f t="shared" si="25"/>
        <v>0</v>
      </c>
      <c r="AH46" s="81">
        <f t="shared" si="26"/>
        <v>0</v>
      </c>
      <c r="AI46" s="81">
        <f t="shared" si="27"/>
        <v>0</v>
      </c>
      <c r="AJ46" s="81">
        <f t="shared" si="28"/>
        <v>0</v>
      </c>
      <c r="AK46" s="81">
        <f t="shared" si="29"/>
        <v>0</v>
      </c>
      <c r="AL46" s="81">
        <f t="shared" si="30"/>
        <v>0</v>
      </c>
      <c r="AM46" s="81">
        <f t="shared" si="31"/>
        <v>0</v>
      </c>
      <c r="AN46" s="81">
        <f t="shared" si="32"/>
        <v>0</v>
      </c>
      <c r="AO46" s="81">
        <f t="shared" si="33"/>
        <v>0</v>
      </c>
      <c r="AP46" s="81">
        <f t="shared" si="34"/>
        <v>0</v>
      </c>
      <c r="AQ46" s="81">
        <f t="shared" si="35"/>
        <v>0</v>
      </c>
      <c r="AR46" s="81">
        <f t="shared" si="36"/>
        <v>0</v>
      </c>
      <c r="AS46" s="81">
        <f t="shared" si="37"/>
        <v>0</v>
      </c>
      <c r="AT46" s="81">
        <f t="shared" si="38"/>
        <v>0</v>
      </c>
      <c r="AU46" s="81">
        <f t="shared" si="39"/>
        <v>0</v>
      </c>
      <c r="AV46" s="81">
        <f t="shared" si="40"/>
        <v>0</v>
      </c>
      <c r="AW46" s="46">
        <f t="shared" si="41"/>
        <v>0</v>
      </c>
      <c r="AX46" s="46">
        <f t="shared" si="42"/>
        <v>0</v>
      </c>
      <c r="AY46" s="46">
        <f t="shared" si="43"/>
        <v>0</v>
      </c>
      <c r="AZ46" s="46">
        <f t="shared" si="44"/>
        <v>0</v>
      </c>
      <c r="BA46" s="46">
        <f t="shared" si="45"/>
        <v>0</v>
      </c>
      <c r="BB46" s="46">
        <f t="shared" si="46"/>
        <v>0</v>
      </c>
      <c r="BC46" s="46">
        <f t="shared" si="47"/>
        <v>0</v>
      </c>
      <c r="BD46" s="81"/>
      <c r="BE46" s="81"/>
      <c r="BF46" s="117">
        <f t="shared" si="7"/>
        <v>0</v>
      </c>
      <c r="BG46" s="117">
        <f t="shared" si="8"/>
        <v>0</v>
      </c>
      <c r="BH46" s="117">
        <f t="shared" si="9"/>
        <v>0</v>
      </c>
      <c r="BI46" s="117">
        <f t="shared" si="10"/>
        <v>0</v>
      </c>
      <c r="BJ46" s="117">
        <f t="shared" si="11"/>
        <v>0</v>
      </c>
      <c r="BK46" s="117">
        <f t="shared" si="12"/>
        <v>0</v>
      </c>
      <c r="BL46" s="117">
        <f t="shared" si="13"/>
        <v>0</v>
      </c>
      <c r="BM46" s="117">
        <f t="shared" si="14"/>
        <v>0</v>
      </c>
      <c r="BN46" s="117">
        <f t="shared" si="48"/>
        <v>0</v>
      </c>
      <c r="BO46" s="117">
        <f t="shared" si="15"/>
        <v>0</v>
      </c>
      <c r="BP46" s="117">
        <f t="shared" si="49"/>
        <v>0</v>
      </c>
      <c r="BQ46" s="117">
        <f t="shared" si="50"/>
        <v>0</v>
      </c>
      <c r="BR46" s="117">
        <f t="shared" si="51"/>
        <v>0</v>
      </c>
      <c r="BS46" s="117">
        <f t="shared" si="52"/>
        <v>0</v>
      </c>
      <c r="BT46" s="117">
        <f t="shared" si="53"/>
        <v>0</v>
      </c>
      <c r="BU46" s="117">
        <f t="shared" si="54"/>
        <v>0</v>
      </c>
      <c r="BV46" s="117">
        <f t="shared" si="55"/>
        <v>0</v>
      </c>
      <c r="BW46" s="117">
        <f t="shared" si="56"/>
        <v>0</v>
      </c>
      <c r="BX46" s="117">
        <f t="shared" si="57"/>
        <v>0</v>
      </c>
      <c r="BY46" s="117">
        <f t="shared" si="58"/>
        <v>0</v>
      </c>
      <c r="BZ46" s="117">
        <f t="shared" si="59"/>
        <v>0</v>
      </c>
      <c r="CA46" s="117">
        <f t="shared" si="60"/>
        <v>0</v>
      </c>
      <c r="CB46" s="117">
        <f t="shared" si="61"/>
        <v>0</v>
      </c>
      <c r="CC46" s="117">
        <f t="shared" si="62"/>
        <v>0</v>
      </c>
      <c r="CD46" s="117">
        <f t="shared" si="63"/>
        <v>0</v>
      </c>
      <c r="CE46" s="117">
        <f t="shared" si="64"/>
        <v>0</v>
      </c>
      <c r="CF46" s="117">
        <f t="shared" si="65"/>
        <v>0</v>
      </c>
      <c r="CG46" s="117">
        <f t="shared" si="66"/>
        <v>0</v>
      </c>
      <c r="CH46" s="117">
        <f t="shared" si="67"/>
        <v>0</v>
      </c>
      <c r="CI46" s="117">
        <f t="shared" si="68"/>
        <v>0</v>
      </c>
      <c r="CJ46" s="117">
        <f t="shared" si="69"/>
        <v>0</v>
      </c>
      <c r="CK46" s="117">
        <f t="shared" si="70"/>
        <v>0</v>
      </c>
      <c r="CL46" s="117">
        <f t="shared" si="71"/>
        <v>0</v>
      </c>
      <c r="CM46" s="117">
        <f t="shared" si="72"/>
        <v>0</v>
      </c>
      <c r="CN46" s="117">
        <f t="shared" si="73"/>
        <v>0</v>
      </c>
      <c r="CO46" s="117">
        <f t="shared" si="74"/>
        <v>0</v>
      </c>
      <c r="CP46" s="117">
        <f t="shared" si="75"/>
        <v>0</v>
      </c>
      <c r="CQ46" s="117">
        <f t="shared" si="76"/>
        <v>0</v>
      </c>
      <c r="CR46" s="117">
        <f t="shared" si="77"/>
        <v>0</v>
      </c>
      <c r="CS46" s="117">
        <f t="shared" si="78"/>
        <v>0</v>
      </c>
      <c r="CT46" s="82"/>
      <c r="CU46" s="82"/>
      <c r="CV46" s="39"/>
      <c r="CW46" s="39"/>
      <c r="CX46" s="352" t="s">
        <v>294</v>
      </c>
      <c r="CY46" s="77">
        <v>46</v>
      </c>
      <c r="CZ46" s="78" t="s">
        <v>169</v>
      </c>
      <c r="DA46" s="86" t="s">
        <v>104</v>
      </c>
      <c r="DB46" s="80"/>
      <c r="DC46" s="1"/>
      <c r="DD46" s="1"/>
      <c r="DE46" s="1"/>
      <c r="DF46" s="1"/>
      <c r="DG46" s="1"/>
      <c r="DH46" s="1"/>
      <c r="DI46" s="1"/>
      <c r="DJ46" s="1"/>
      <c r="GS46" s="1"/>
      <c r="GT46" s="1"/>
      <c r="GU46" s="1"/>
      <c r="GV46" s="1"/>
      <c r="GW46" s="1"/>
    </row>
    <row r="47" spans="1:205">
      <c r="A47" s="33">
        <v>41</v>
      </c>
      <c r="B47" s="71"/>
      <c r="C47" s="351"/>
      <c r="D47" s="75"/>
      <c r="E47" s="74"/>
      <c r="F47" s="74"/>
      <c r="G47" s="121"/>
      <c r="H47" s="74"/>
      <c r="I47" s="65"/>
      <c r="J47" s="65"/>
      <c r="K47" s="65"/>
      <c r="L47" s="209"/>
      <c r="M47" s="209"/>
      <c r="N47" s="65"/>
      <c r="O47" s="65"/>
      <c r="P47" s="65"/>
      <c r="Q47" s="368" t="str">
        <f t="shared" si="16"/>
        <v/>
      </c>
      <c r="R47" s="34">
        <f t="shared" si="17"/>
        <v>0</v>
      </c>
      <c r="S47" s="47">
        <f t="shared" si="0"/>
        <v>0</v>
      </c>
      <c r="T47" s="46">
        <f t="shared" si="1"/>
        <v>0</v>
      </c>
      <c r="U47" s="82">
        <f t="shared" si="18"/>
        <v>0</v>
      </c>
      <c r="V47" s="46">
        <f t="shared" si="19"/>
        <v>0</v>
      </c>
      <c r="W47" s="82">
        <f t="shared" si="20"/>
        <v>0</v>
      </c>
      <c r="X47" s="81">
        <f t="shared" si="21"/>
        <v>0</v>
      </c>
      <c r="Y47" s="81">
        <f t="shared" si="2"/>
        <v>0</v>
      </c>
      <c r="Z47" s="81">
        <f t="shared" si="3"/>
        <v>0</v>
      </c>
      <c r="AA47" s="81">
        <f t="shared" si="22"/>
        <v>0</v>
      </c>
      <c r="AB47" s="81">
        <f t="shared" si="23"/>
        <v>0</v>
      </c>
      <c r="AC47" s="81">
        <f t="shared" si="4"/>
        <v>0</v>
      </c>
      <c r="AD47" s="81">
        <f t="shared" si="5"/>
        <v>0</v>
      </c>
      <c r="AE47" s="81">
        <f t="shared" si="6"/>
        <v>0</v>
      </c>
      <c r="AF47" s="81">
        <f t="shared" si="24"/>
        <v>0</v>
      </c>
      <c r="AG47" s="81">
        <f t="shared" si="25"/>
        <v>0</v>
      </c>
      <c r="AH47" s="81">
        <f t="shared" si="26"/>
        <v>0</v>
      </c>
      <c r="AI47" s="81">
        <f t="shared" si="27"/>
        <v>0</v>
      </c>
      <c r="AJ47" s="81">
        <f t="shared" si="28"/>
        <v>0</v>
      </c>
      <c r="AK47" s="81">
        <f t="shared" si="29"/>
        <v>0</v>
      </c>
      <c r="AL47" s="81">
        <f t="shared" si="30"/>
        <v>0</v>
      </c>
      <c r="AM47" s="81">
        <f t="shared" si="31"/>
        <v>0</v>
      </c>
      <c r="AN47" s="81">
        <f t="shared" si="32"/>
        <v>0</v>
      </c>
      <c r="AO47" s="81">
        <f t="shared" si="33"/>
        <v>0</v>
      </c>
      <c r="AP47" s="81">
        <f t="shared" si="34"/>
        <v>0</v>
      </c>
      <c r="AQ47" s="81">
        <f t="shared" si="35"/>
        <v>0</v>
      </c>
      <c r="AR47" s="81">
        <f t="shared" si="36"/>
        <v>0</v>
      </c>
      <c r="AS47" s="81">
        <f t="shared" si="37"/>
        <v>0</v>
      </c>
      <c r="AT47" s="81">
        <f t="shared" si="38"/>
        <v>0</v>
      </c>
      <c r="AU47" s="81">
        <f t="shared" si="39"/>
        <v>0</v>
      </c>
      <c r="AV47" s="81">
        <f t="shared" si="40"/>
        <v>0</v>
      </c>
      <c r="AW47" s="46">
        <f t="shared" si="41"/>
        <v>0</v>
      </c>
      <c r="AX47" s="46">
        <f t="shared" si="42"/>
        <v>0</v>
      </c>
      <c r="AY47" s="46">
        <f t="shared" si="43"/>
        <v>0</v>
      </c>
      <c r="AZ47" s="46">
        <f t="shared" si="44"/>
        <v>0</v>
      </c>
      <c r="BA47" s="46">
        <f t="shared" si="45"/>
        <v>0</v>
      </c>
      <c r="BB47" s="46">
        <f t="shared" si="46"/>
        <v>0</v>
      </c>
      <c r="BC47" s="46">
        <f t="shared" si="47"/>
        <v>0</v>
      </c>
      <c r="BD47" s="81"/>
      <c r="BE47" s="81"/>
      <c r="BF47" s="117">
        <f t="shared" si="7"/>
        <v>0</v>
      </c>
      <c r="BG47" s="117">
        <f t="shared" si="8"/>
        <v>0</v>
      </c>
      <c r="BH47" s="117">
        <f t="shared" si="9"/>
        <v>0</v>
      </c>
      <c r="BI47" s="117">
        <f t="shared" si="10"/>
        <v>0</v>
      </c>
      <c r="BJ47" s="117">
        <f t="shared" si="11"/>
        <v>0</v>
      </c>
      <c r="BK47" s="117">
        <f t="shared" si="12"/>
        <v>0</v>
      </c>
      <c r="BL47" s="117">
        <f t="shared" si="13"/>
        <v>0</v>
      </c>
      <c r="BM47" s="117">
        <f t="shared" si="14"/>
        <v>0</v>
      </c>
      <c r="BN47" s="117">
        <f t="shared" si="48"/>
        <v>0</v>
      </c>
      <c r="BO47" s="117">
        <f t="shared" si="15"/>
        <v>0</v>
      </c>
      <c r="BP47" s="117">
        <f t="shared" si="49"/>
        <v>0</v>
      </c>
      <c r="BQ47" s="117">
        <f t="shared" si="50"/>
        <v>0</v>
      </c>
      <c r="BR47" s="117">
        <f t="shared" si="51"/>
        <v>0</v>
      </c>
      <c r="BS47" s="117">
        <f t="shared" si="52"/>
        <v>0</v>
      </c>
      <c r="BT47" s="117">
        <f t="shared" si="53"/>
        <v>0</v>
      </c>
      <c r="BU47" s="117">
        <f t="shared" si="54"/>
        <v>0</v>
      </c>
      <c r="BV47" s="117">
        <f t="shared" si="55"/>
        <v>0</v>
      </c>
      <c r="BW47" s="117">
        <f t="shared" si="56"/>
        <v>0</v>
      </c>
      <c r="BX47" s="117">
        <f t="shared" si="57"/>
        <v>0</v>
      </c>
      <c r="BY47" s="117">
        <f t="shared" si="58"/>
        <v>0</v>
      </c>
      <c r="BZ47" s="117">
        <f t="shared" si="59"/>
        <v>0</v>
      </c>
      <c r="CA47" s="117">
        <f t="shared" si="60"/>
        <v>0</v>
      </c>
      <c r="CB47" s="117">
        <f t="shared" si="61"/>
        <v>0</v>
      </c>
      <c r="CC47" s="117">
        <f t="shared" si="62"/>
        <v>0</v>
      </c>
      <c r="CD47" s="117">
        <f t="shared" si="63"/>
        <v>0</v>
      </c>
      <c r="CE47" s="117">
        <f t="shared" si="64"/>
        <v>0</v>
      </c>
      <c r="CF47" s="117">
        <f t="shared" si="65"/>
        <v>0</v>
      </c>
      <c r="CG47" s="117">
        <f t="shared" si="66"/>
        <v>0</v>
      </c>
      <c r="CH47" s="117">
        <f t="shared" si="67"/>
        <v>0</v>
      </c>
      <c r="CI47" s="117">
        <f t="shared" si="68"/>
        <v>0</v>
      </c>
      <c r="CJ47" s="117">
        <f t="shared" si="69"/>
        <v>0</v>
      </c>
      <c r="CK47" s="117">
        <f t="shared" si="70"/>
        <v>0</v>
      </c>
      <c r="CL47" s="117">
        <f t="shared" si="71"/>
        <v>0</v>
      </c>
      <c r="CM47" s="117">
        <f t="shared" si="72"/>
        <v>0</v>
      </c>
      <c r="CN47" s="117">
        <f t="shared" si="73"/>
        <v>0</v>
      </c>
      <c r="CO47" s="117">
        <f t="shared" si="74"/>
        <v>0</v>
      </c>
      <c r="CP47" s="117">
        <f t="shared" si="75"/>
        <v>0</v>
      </c>
      <c r="CQ47" s="117">
        <f t="shared" si="76"/>
        <v>0</v>
      </c>
      <c r="CR47" s="117">
        <f t="shared" si="77"/>
        <v>0</v>
      </c>
      <c r="CS47" s="117">
        <f t="shared" si="78"/>
        <v>0</v>
      </c>
      <c r="CT47" s="82"/>
      <c r="CU47" s="82"/>
      <c r="CV47" s="39"/>
      <c r="CW47" s="39"/>
      <c r="CX47" s="352" t="s">
        <v>295</v>
      </c>
      <c r="CY47" s="77">
        <v>47</v>
      </c>
      <c r="CZ47" s="78" t="s">
        <v>169</v>
      </c>
      <c r="DA47" s="86" t="s">
        <v>74</v>
      </c>
      <c r="DB47" s="80"/>
      <c r="DC47" s="1"/>
      <c r="DD47" s="1"/>
      <c r="DE47" s="1"/>
      <c r="DF47" s="1"/>
      <c r="DG47" s="1"/>
      <c r="DH47" s="1"/>
      <c r="DI47" s="1"/>
      <c r="DJ47" s="1"/>
      <c r="GS47" s="1"/>
      <c r="GT47" s="1"/>
      <c r="GU47" s="1"/>
      <c r="GV47" s="1"/>
      <c r="GW47" s="1"/>
    </row>
    <row r="48" spans="1:205">
      <c r="A48" s="33">
        <v>42</v>
      </c>
      <c r="B48" s="71"/>
      <c r="C48" s="351"/>
      <c r="D48" s="75"/>
      <c r="E48" s="74"/>
      <c r="F48" s="74"/>
      <c r="G48" s="121"/>
      <c r="H48" s="74"/>
      <c r="I48" s="65"/>
      <c r="J48" s="65"/>
      <c r="K48" s="65"/>
      <c r="L48" s="209"/>
      <c r="M48" s="209"/>
      <c r="N48" s="65"/>
      <c r="O48" s="65"/>
      <c r="P48" s="65"/>
      <c r="Q48" s="368" t="str">
        <f t="shared" si="16"/>
        <v/>
      </c>
      <c r="R48" s="34">
        <f t="shared" si="17"/>
        <v>0</v>
      </c>
      <c r="S48" s="47">
        <f t="shared" si="0"/>
        <v>0</v>
      </c>
      <c r="T48" s="46">
        <f t="shared" si="1"/>
        <v>0</v>
      </c>
      <c r="U48" s="82">
        <f t="shared" si="18"/>
        <v>0</v>
      </c>
      <c r="V48" s="46">
        <f t="shared" si="19"/>
        <v>0</v>
      </c>
      <c r="W48" s="82">
        <f t="shared" si="20"/>
        <v>0</v>
      </c>
      <c r="X48" s="81">
        <f t="shared" si="21"/>
        <v>0</v>
      </c>
      <c r="Y48" s="81">
        <f t="shared" si="2"/>
        <v>0</v>
      </c>
      <c r="Z48" s="81">
        <f t="shared" si="3"/>
        <v>0</v>
      </c>
      <c r="AA48" s="81">
        <f t="shared" si="22"/>
        <v>0</v>
      </c>
      <c r="AB48" s="81">
        <f t="shared" si="23"/>
        <v>0</v>
      </c>
      <c r="AC48" s="81">
        <f t="shared" si="4"/>
        <v>0</v>
      </c>
      <c r="AD48" s="81">
        <f t="shared" si="5"/>
        <v>0</v>
      </c>
      <c r="AE48" s="81">
        <f t="shared" si="6"/>
        <v>0</v>
      </c>
      <c r="AF48" s="81">
        <f t="shared" si="24"/>
        <v>0</v>
      </c>
      <c r="AG48" s="81">
        <f t="shared" si="25"/>
        <v>0</v>
      </c>
      <c r="AH48" s="81">
        <f t="shared" si="26"/>
        <v>0</v>
      </c>
      <c r="AI48" s="81">
        <f t="shared" si="27"/>
        <v>0</v>
      </c>
      <c r="AJ48" s="81">
        <f t="shared" si="28"/>
        <v>0</v>
      </c>
      <c r="AK48" s="81">
        <f t="shared" si="29"/>
        <v>0</v>
      </c>
      <c r="AL48" s="81">
        <f t="shared" si="30"/>
        <v>0</v>
      </c>
      <c r="AM48" s="81">
        <f t="shared" si="31"/>
        <v>0</v>
      </c>
      <c r="AN48" s="81">
        <f t="shared" si="32"/>
        <v>0</v>
      </c>
      <c r="AO48" s="81">
        <f t="shared" si="33"/>
        <v>0</v>
      </c>
      <c r="AP48" s="81">
        <f t="shared" si="34"/>
        <v>0</v>
      </c>
      <c r="AQ48" s="81">
        <f t="shared" si="35"/>
        <v>0</v>
      </c>
      <c r="AR48" s="81">
        <f t="shared" si="36"/>
        <v>0</v>
      </c>
      <c r="AS48" s="81">
        <f t="shared" si="37"/>
        <v>0</v>
      </c>
      <c r="AT48" s="81">
        <f t="shared" si="38"/>
        <v>0</v>
      </c>
      <c r="AU48" s="81">
        <f t="shared" si="39"/>
        <v>0</v>
      </c>
      <c r="AV48" s="81">
        <f t="shared" si="40"/>
        <v>0</v>
      </c>
      <c r="AW48" s="46">
        <f t="shared" si="41"/>
        <v>0</v>
      </c>
      <c r="AX48" s="46">
        <f t="shared" si="42"/>
        <v>0</v>
      </c>
      <c r="AY48" s="46">
        <f t="shared" si="43"/>
        <v>0</v>
      </c>
      <c r="AZ48" s="46">
        <f t="shared" si="44"/>
        <v>0</v>
      </c>
      <c r="BA48" s="46">
        <f t="shared" si="45"/>
        <v>0</v>
      </c>
      <c r="BB48" s="46">
        <f t="shared" si="46"/>
        <v>0</v>
      </c>
      <c r="BC48" s="46">
        <f t="shared" si="47"/>
        <v>0</v>
      </c>
      <c r="BD48" s="81"/>
      <c r="BE48" s="81"/>
      <c r="BF48" s="117">
        <f t="shared" si="7"/>
        <v>0</v>
      </c>
      <c r="BG48" s="117">
        <f t="shared" si="8"/>
        <v>0</v>
      </c>
      <c r="BH48" s="117">
        <f t="shared" si="9"/>
        <v>0</v>
      </c>
      <c r="BI48" s="117">
        <f t="shared" si="10"/>
        <v>0</v>
      </c>
      <c r="BJ48" s="117">
        <f t="shared" si="11"/>
        <v>0</v>
      </c>
      <c r="BK48" s="117">
        <f t="shared" si="12"/>
        <v>0</v>
      </c>
      <c r="BL48" s="117">
        <f t="shared" si="13"/>
        <v>0</v>
      </c>
      <c r="BM48" s="117">
        <f t="shared" si="14"/>
        <v>0</v>
      </c>
      <c r="BN48" s="117">
        <f t="shared" si="48"/>
        <v>0</v>
      </c>
      <c r="BO48" s="117">
        <f t="shared" si="15"/>
        <v>0</v>
      </c>
      <c r="BP48" s="117">
        <f t="shared" si="49"/>
        <v>0</v>
      </c>
      <c r="BQ48" s="117">
        <f t="shared" si="50"/>
        <v>0</v>
      </c>
      <c r="BR48" s="117">
        <f t="shared" si="51"/>
        <v>0</v>
      </c>
      <c r="BS48" s="117">
        <f t="shared" si="52"/>
        <v>0</v>
      </c>
      <c r="BT48" s="117">
        <f t="shared" si="53"/>
        <v>0</v>
      </c>
      <c r="BU48" s="117">
        <f t="shared" si="54"/>
        <v>0</v>
      </c>
      <c r="BV48" s="117">
        <f t="shared" si="55"/>
        <v>0</v>
      </c>
      <c r="BW48" s="117">
        <f t="shared" si="56"/>
        <v>0</v>
      </c>
      <c r="BX48" s="117">
        <f t="shared" si="57"/>
        <v>0</v>
      </c>
      <c r="BY48" s="117">
        <f t="shared" si="58"/>
        <v>0</v>
      </c>
      <c r="BZ48" s="117">
        <f t="shared" si="59"/>
        <v>0</v>
      </c>
      <c r="CA48" s="117">
        <f t="shared" si="60"/>
        <v>0</v>
      </c>
      <c r="CB48" s="117">
        <f t="shared" si="61"/>
        <v>0</v>
      </c>
      <c r="CC48" s="117">
        <f t="shared" si="62"/>
        <v>0</v>
      </c>
      <c r="CD48" s="117">
        <f t="shared" si="63"/>
        <v>0</v>
      </c>
      <c r="CE48" s="117">
        <f t="shared" si="64"/>
        <v>0</v>
      </c>
      <c r="CF48" s="117">
        <f t="shared" si="65"/>
        <v>0</v>
      </c>
      <c r="CG48" s="117">
        <f t="shared" si="66"/>
        <v>0</v>
      </c>
      <c r="CH48" s="117">
        <f t="shared" si="67"/>
        <v>0</v>
      </c>
      <c r="CI48" s="117">
        <f t="shared" si="68"/>
        <v>0</v>
      </c>
      <c r="CJ48" s="117">
        <f t="shared" si="69"/>
        <v>0</v>
      </c>
      <c r="CK48" s="117">
        <f t="shared" si="70"/>
        <v>0</v>
      </c>
      <c r="CL48" s="117">
        <f t="shared" si="71"/>
        <v>0</v>
      </c>
      <c r="CM48" s="117">
        <f t="shared" si="72"/>
        <v>0</v>
      </c>
      <c r="CN48" s="117">
        <f t="shared" si="73"/>
        <v>0</v>
      </c>
      <c r="CO48" s="117">
        <f t="shared" si="74"/>
        <v>0</v>
      </c>
      <c r="CP48" s="117">
        <f t="shared" si="75"/>
        <v>0</v>
      </c>
      <c r="CQ48" s="117">
        <f t="shared" si="76"/>
        <v>0</v>
      </c>
      <c r="CR48" s="117">
        <f t="shared" si="77"/>
        <v>0</v>
      </c>
      <c r="CS48" s="117">
        <f t="shared" si="78"/>
        <v>0</v>
      </c>
      <c r="CT48" s="82"/>
      <c r="CU48" s="82"/>
      <c r="CV48" s="39"/>
      <c r="CW48" s="39"/>
      <c r="CX48" s="352" t="s">
        <v>296</v>
      </c>
      <c r="CY48" s="77">
        <v>48</v>
      </c>
      <c r="CZ48" s="78" t="s">
        <v>169</v>
      </c>
      <c r="DA48" s="86" t="s">
        <v>75</v>
      </c>
      <c r="DB48" s="80"/>
      <c r="DC48" s="1"/>
      <c r="DD48" s="1"/>
      <c r="DE48" s="1"/>
      <c r="DF48" s="1"/>
      <c r="DG48" s="1"/>
      <c r="DH48" s="1"/>
      <c r="DI48" s="1"/>
      <c r="DJ48" s="1"/>
      <c r="GS48" s="1"/>
      <c r="GT48" s="1"/>
      <c r="GU48" s="1"/>
      <c r="GV48" s="1"/>
      <c r="GW48" s="1"/>
    </row>
    <row r="49" spans="1:205">
      <c r="A49" s="33">
        <v>43</v>
      </c>
      <c r="B49" s="71"/>
      <c r="C49" s="351"/>
      <c r="D49" s="75"/>
      <c r="E49" s="74"/>
      <c r="F49" s="74"/>
      <c r="G49" s="121"/>
      <c r="H49" s="74"/>
      <c r="I49" s="65"/>
      <c r="J49" s="65"/>
      <c r="K49" s="65"/>
      <c r="L49" s="209"/>
      <c r="M49" s="209"/>
      <c r="N49" s="65"/>
      <c r="O49" s="65"/>
      <c r="P49" s="65"/>
      <c r="Q49" s="368" t="str">
        <f t="shared" si="16"/>
        <v/>
      </c>
      <c r="R49" s="34">
        <f t="shared" si="17"/>
        <v>0</v>
      </c>
      <c r="S49" s="47">
        <f t="shared" si="0"/>
        <v>0</v>
      </c>
      <c r="T49" s="46">
        <f t="shared" si="1"/>
        <v>0</v>
      </c>
      <c r="U49" s="82">
        <f t="shared" si="18"/>
        <v>0</v>
      </c>
      <c r="V49" s="46">
        <f t="shared" si="19"/>
        <v>0</v>
      </c>
      <c r="W49" s="82">
        <f t="shared" si="20"/>
        <v>0</v>
      </c>
      <c r="X49" s="81">
        <f t="shared" si="21"/>
        <v>0</v>
      </c>
      <c r="Y49" s="81">
        <f t="shared" si="2"/>
        <v>0</v>
      </c>
      <c r="Z49" s="81">
        <f t="shared" si="3"/>
        <v>0</v>
      </c>
      <c r="AA49" s="81">
        <f t="shared" si="22"/>
        <v>0</v>
      </c>
      <c r="AB49" s="81">
        <f t="shared" si="23"/>
        <v>0</v>
      </c>
      <c r="AC49" s="81">
        <f t="shared" si="4"/>
        <v>0</v>
      </c>
      <c r="AD49" s="81">
        <f t="shared" si="5"/>
        <v>0</v>
      </c>
      <c r="AE49" s="81">
        <f t="shared" si="6"/>
        <v>0</v>
      </c>
      <c r="AF49" s="81">
        <f t="shared" si="24"/>
        <v>0</v>
      </c>
      <c r="AG49" s="81">
        <f t="shared" si="25"/>
        <v>0</v>
      </c>
      <c r="AH49" s="81">
        <f t="shared" si="26"/>
        <v>0</v>
      </c>
      <c r="AI49" s="81">
        <f t="shared" si="27"/>
        <v>0</v>
      </c>
      <c r="AJ49" s="81">
        <f t="shared" si="28"/>
        <v>0</v>
      </c>
      <c r="AK49" s="81">
        <f t="shared" si="29"/>
        <v>0</v>
      </c>
      <c r="AL49" s="81">
        <f t="shared" si="30"/>
        <v>0</v>
      </c>
      <c r="AM49" s="81">
        <f t="shared" si="31"/>
        <v>0</v>
      </c>
      <c r="AN49" s="81">
        <f t="shared" si="32"/>
        <v>0</v>
      </c>
      <c r="AO49" s="81">
        <f t="shared" si="33"/>
        <v>0</v>
      </c>
      <c r="AP49" s="81">
        <f t="shared" si="34"/>
        <v>0</v>
      </c>
      <c r="AQ49" s="81">
        <f t="shared" si="35"/>
        <v>0</v>
      </c>
      <c r="AR49" s="81">
        <f t="shared" si="36"/>
        <v>0</v>
      </c>
      <c r="AS49" s="81">
        <f t="shared" si="37"/>
        <v>0</v>
      </c>
      <c r="AT49" s="81">
        <f t="shared" si="38"/>
        <v>0</v>
      </c>
      <c r="AU49" s="81">
        <f t="shared" si="39"/>
        <v>0</v>
      </c>
      <c r="AV49" s="81">
        <f t="shared" si="40"/>
        <v>0</v>
      </c>
      <c r="AW49" s="46">
        <f t="shared" si="41"/>
        <v>0</v>
      </c>
      <c r="AX49" s="46">
        <f t="shared" si="42"/>
        <v>0</v>
      </c>
      <c r="AY49" s="46">
        <f t="shared" si="43"/>
        <v>0</v>
      </c>
      <c r="AZ49" s="46">
        <f t="shared" si="44"/>
        <v>0</v>
      </c>
      <c r="BA49" s="46">
        <f t="shared" si="45"/>
        <v>0</v>
      </c>
      <c r="BB49" s="46">
        <f t="shared" si="46"/>
        <v>0</v>
      </c>
      <c r="BC49" s="46">
        <f t="shared" si="47"/>
        <v>0</v>
      </c>
      <c r="BD49" s="81"/>
      <c r="BE49" s="81"/>
      <c r="BF49" s="117">
        <f t="shared" si="7"/>
        <v>0</v>
      </c>
      <c r="BG49" s="117">
        <f t="shared" si="8"/>
        <v>0</v>
      </c>
      <c r="BH49" s="117">
        <f t="shared" si="9"/>
        <v>0</v>
      </c>
      <c r="BI49" s="117">
        <f t="shared" si="10"/>
        <v>0</v>
      </c>
      <c r="BJ49" s="117">
        <f t="shared" si="11"/>
        <v>0</v>
      </c>
      <c r="BK49" s="117">
        <f t="shared" si="12"/>
        <v>0</v>
      </c>
      <c r="BL49" s="117">
        <f t="shared" si="13"/>
        <v>0</v>
      </c>
      <c r="BM49" s="117">
        <f t="shared" si="14"/>
        <v>0</v>
      </c>
      <c r="BN49" s="117">
        <f t="shared" si="48"/>
        <v>0</v>
      </c>
      <c r="BO49" s="117">
        <f t="shared" si="15"/>
        <v>0</v>
      </c>
      <c r="BP49" s="117">
        <f t="shared" si="49"/>
        <v>0</v>
      </c>
      <c r="BQ49" s="117">
        <f t="shared" si="50"/>
        <v>0</v>
      </c>
      <c r="BR49" s="117">
        <f t="shared" si="51"/>
        <v>0</v>
      </c>
      <c r="BS49" s="117">
        <f t="shared" si="52"/>
        <v>0</v>
      </c>
      <c r="BT49" s="117">
        <f t="shared" si="53"/>
        <v>0</v>
      </c>
      <c r="BU49" s="117">
        <f t="shared" si="54"/>
        <v>0</v>
      </c>
      <c r="BV49" s="117">
        <f t="shared" si="55"/>
        <v>0</v>
      </c>
      <c r="BW49" s="117">
        <f t="shared" si="56"/>
        <v>0</v>
      </c>
      <c r="BX49" s="117">
        <f t="shared" si="57"/>
        <v>0</v>
      </c>
      <c r="BY49" s="117">
        <f t="shared" si="58"/>
        <v>0</v>
      </c>
      <c r="BZ49" s="117">
        <f t="shared" si="59"/>
        <v>0</v>
      </c>
      <c r="CA49" s="117">
        <f t="shared" si="60"/>
        <v>0</v>
      </c>
      <c r="CB49" s="117">
        <f t="shared" si="61"/>
        <v>0</v>
      </c>
      <c r="CC49" s="117">
        <f t="shared" si="62"/>
        <v>0</v>
      </c>
      <c r="CD49" s="117">
        <f t="shared" si="63"/>
        <v>0</v>
      </c>
      <c r="CE49" s="117">
        <f t="shared" si="64"/>
        <v>0</v>
      </c>
      <c r="CF49" s="117">
        <f t="shared" si="65"/>
        <v>0</v>
      </c>
      <c r="CG49" s="117">
        <f t="shared" si="66"/>
        <v>0</v>
      </c>
      <c r="CH49" s="117">
        <f t="shared" si="67"/>
        <v>0</v>
      </c>
      <c r="CI49" s="117">
        <f t="shared" si="68"/>
        <v>0</v>
      </c>
      <c r="CJ49" s="117">
        <f t="shared" si="69"/>
        <v>0</v>
      </c>
      <c r="CK49" s="117">
        <f t="shared" si="70"/>
        <v>0</v>
      </c>
      <c r="CL49" s="117">
        <f t="shared" si="71"/>
        <v>0</v>
      </c>
      <c r="CM49" s="117">
        <f t="shared" si="72"/>
        <v>0</v>
      </c>
      <c r="CN49" s="117">
        <f t="shared" si="73"/>
        <v>0</v>
      </c>
      <c r="CO49" s="117">
        <f t="shared" si="74"/>
        <v>0</v>
      </c>
      <c r="CP49" s="117">
        <f t="shared" si="75"/>
        <v>0</v>
      </c>
      <c r="CQ49" s="117">
        <f t="shared" si="76"/>
        <v>0</v>
      </c>
      <c r="CR49" s="117">
        <f t="shared" si="77"/>
        <v>0</v>
      </c>
      <c r="CS49" s="117">
        <f t="shared" si="78"/>
        <v>0</v>
      </c>
      <c r="CT49" s="82"/>
      <c r="CU49" s="82"/>
      <c r="CV49" s="39"/>
      <c r="CW49" s="39"/>
      <c r="CX49" s="352" t="s">
        <v>297</v>
      </c>
      <c r="CY49" s="77">
        <v>49</v>
      </c>
      <c r="CZ49" s="78" t="s">
        <v>169</v>
      </c>
      <c r="DA49" s="185" t="s">
        <v>170</v>
      </c>
      <c r="DB49" s="80"/>
      <c r="DC49" s="1"/>
      <c r="DD49" s="1"/>
      <c r="DE49" s="219"/>
      <c r="DF49" s="1"/>
      <c r="DG49" s="1"/>
      <c r="DH49" s="1"/>
      <c r="DI49" s="1"/>
      <c r="DJ49" s="1"/>
      <c r="GS49" s="1"/>
      <c r="GT49" s="1"/>
      <c r="GU49" s="1"/>
      <c r="GV49" s="1"/>
      <c r="GW49" s="1"/>
    </row>
    <row r="50" spans="1:205">
      <c r="A50" s="33">
        <v>44</v>
      </c>
      <c r="B50" s="71"/>
      <c r="C50" s="351"/>
      <c r="D50" s="75"/>
      <c r="E50" s="74"/>
      <c r="F50" s="74"/>
      <c r="G50" s="121"/>
      <c r="H50" s="74"/>
      <c r="I50" s="65"/>
      <c r="J50" s="65"/>
      <c r="K50" s="65"/>
      <c r="L50" s="209"/>
      <c r="M50" s="209"/>
      <c r="N50" s="65"/>
      <c r="O50" s="65"/>
      <c r="P50" s="65"/>
      <c r="Q50" s="368" t="str">
        <f t="shared" si="16"/>
        <v/>
      </c>
      <c r="R50" s="34">
        <f t="shared" si="17"/>
        <v>0</v>
      </c>
      <c r="S50" s="47">
        <f t="shared" si="0"/>
        <v>0</v>
      </c>
      <c r="T50" s="46">
        <f t="shared" si="1"/>
        <v>0</v>
      </c>
      <c r="U50" s="82">
        <f t="shared" si="18"/>
        <v>0</v>
      </c>
      <c r="V50" s="46">
        <f t="shared" si="19"/>
        <v>0</v>
      </c>
      <c r="W50" s="82">
        <f t="shared" si="20"/>
        <v>0</v>
      </c>
      <c r="X50" s="81">
        <f t="shared" si="21"/>
        <v>0</v>
      </c>
      <c r="Y50" s="81">
        <f t="shared" si="2"/>
        <v>0</v>
      </c>
      <c r="Z50" s="81">
        <f t="shared" si="3"/>
        <v>0</v>
      </c>
      <c r="AA50" s="81">
        <f t="shared" si="22"/>
        <v>0</v>
      </c>
      <c r="AB50" s="81">
        <f t="shared" si="23"/>
        <v>0</v>
      </c>
      <c r="AC50" s="81">
        <f t="shared" si="4"/>
        <v>0</v>
      </c>
      <c r="AD50" s="81">
        <f t="shared" si="5"/>
        <v>0</v>
      </c>
      <c r="AE50" s="81">
        <f t="shared" si="6"/>
        <v>0</v>
      </c>
      <c r="AF50" s="81">
        <f t="shared" si="24"/>
        <v>0</v>
      </c>
      <c r="AG50" s="81">
        <f t="shared" si="25"/>
        <v>0</v>
      </c>
      <c r="AH50" s="81">
        <f t="shared" si="26"/>
        <v>0</v>
      </c>
      <c r="AI50" s="81">
        <f t="shared" si="27"/>
        <v>0</v>
      </c>
      <c r="AJ50" s="81">
        <f t="shared" si="28"/>
        <v>0</v>
      </c>
      <c r="AK50" s="81">
        <f t="shared" si="29"/>
        <v>0</v>
      </c>
      <c r="AL50" s="81">
        <f t="shared" si="30"/>
        <v>0</v>
      </c>
      <c r="AM50" s="81">
        <f t="shared" si="31"/>
        <v>0</v>
      </c>
      <c r="AN50" s="81">
        <f t="shared" si="32"/>
        <v>0</v>
      </c>
      <c r="AO50" s="81">
        <f t="shared" si="33"/>
        <v>0</v>
      </c>
      <c r="AP50" s="81">
        <f t="shared" si="34"/>
        <v>0</v>
      </c>
      <c r="AQ50" s="81">
        <f t="shared" si="35"/>
        <v>0</v>
      </c>
      <c r="AR50" s="81">
        <f t="shared" si="36"/>
        <v>0</v>
      </c>
      <c r="AS50" s="81">
        <f t="shared" si="37"/>
        <v>0</v>
      </c>
      <c r="AT50" s="81">
        <f t="shared" si="38"/>
        <v>0</v>
      </c>
      <c r="AU50" s="81">
        <f t="shared" si="39"/>
        <v>0</v>
      </c>
      <c r="AV50" s="81">
        <f t="shared" si="40"/>
        <v>0</v>
      </c>
      <c r="AW50" s="46">
        <f t="shared" si="41"/>
        <v>0</v>
      </c>
      <c r="AX50" s="46">
        <f t="shared" si="42"/>
        <v>0</v>
      </c>
      <c r="AY50" s="46">
        <f t="shared" si="43"/>
        <v>0</v>
      </c>
      <c r="AZ50" s="46">
        <f t="shared" si="44"/>
        <v>0</v>
      </c>
      <c r="BA50" s="46">
        <f t="shared" si="45"/>
        <v>0</v>
      </c>
      <c r="BB50" s="46">
        <f t="shared" si="46"/>
        <v>0</v>
      </c>
      <c r="BC50" s="46">
        <f t="shared" si="47"/>
        <v>0</v>
      </c>
      <c r="BD50" s="81"/>
      <c r="BE50" s="81"/>
      <c r="BF50" s="117">
        <f t="shared" si="7"/>
        <v>0</v>
      </c>
      <c r="BG50" s="117">
        <f t="shared" si="8"/>
        <v>0</v>
      </c>
      <c r="BH50" s="117">
        <f t="shared" si="9"/>
        <v>0</v>
      </c>
      <c r="BI50" s="117">
        <f t="shared" si="10"/>
        <v>0</v>
      </c>
      <c r="BJ50" s="117">
        <f t="shared" si="11"/>
        <v>0</v>
      </c>
      <c r="BK50" s="117">
        <f t="shared" si="12"/>
        <v>0</v>
      </c>
      <c r="BL50" s="117">
        <f t="shared" si="13"/>
        <v>0</v>
      </c>
      <c r="BM50" s="117">
        <f t="shared" si="14"/>
        <v>0</v>
      </c>
      <c r="BN50" s="117">
        <f t="shared" si="48"/>
        <v>0</v>
      </c>
      <c r="BO50" s="117">
        <f t="shared" si="15"/>
        <v>0</v>
      </c>
      <c r="BP50" s="117">
        <f t="shared" si="49"/>
        <v>0</v>
      </c>
      <c r="BQ50" s="117">
        <f t="shared" si="50"/>
        <v>0</v>
      </c>
      <c r="BR50" s="117">
        <f t="shared" si="51"/>
        <v>0</v>
      </c>
      <c r="BS50" s="117">
        <f t="shared" si="52"/>
        <v>0</v>
      </c>
      <c r="BT50" s="117">
        <f t="shared" si="53"/>
        <v>0</v>
      </c>
      <c r="BU50" s="117">
        <f t="shared" si="54"/>
        <v>0</v>
      </c>
      <c r="BV50" s="117">
        <f t="shared" si="55"/>
        <v>0</v>
      </c>
      <c r="BW50" s="117">
        <f t="shared" si="56"/>
        <v>0</v>
      </c>
      <c r="BX50" s="117">
        <f t="shared" si="57"/>
        <v>0</v>
      </c>
      <c r="BY50" s="117">
        <f t="shared" si="58"/>
        <v>0</v>
      </c>
      <c r="BZ50" s="117">
        <f t="shared" si="59"/>
        <v>0</v>
      </c>
      <c r="CA50" s="117">
        <f t="shared" si="60"/>
        <v>0</v>
      </c>
      <c r="CB50" s="117">
        <f t="shared" si="61"/>
        <v>0</v>
      </c>
      <c r="CC50" s="117">
        <f t="shared" si="62"/>
        <v>0</v>
      </c>
      <c r="CD50" s="117">
        <f t="shared" si="63"/>
        <v>0</v>
      </c>
      <c r="CE50" s="117">
        <f t="shared" si="64"/>
        <v>0</v>
      </c>
      <c r="CF50" s="117">
        <f t="shared" si="65"/>
        <v>0</v>
      </c>
      <c r="CG50" s="117">
        <f t="shared" si="66"/>
        <v>0</v>
      </c>
      <c r="CH50" s="117">
        <f t="shared" si="67"/>
        <v>0</v>
      </c>
      <c r="CI50" s="117">
        <f t="shared" si="68"/>
        <v>0</v>
      </c>
      <c r="CJ50" s="117">
        <f t="shared" si="69"/>
        <v>0</v>
      </c>
      <c r="CK50" s="117">
        <f t="shared" si="70"/>
        <v>0</v>
      </c>
      <c r="CL50" s="117">
        <f t="shared" si="71"/>
        <v>0</v>
      </c>
      <c r="CM50" s="117">
        <f t="shared" si="72"/>
        <v>0</v>
      </c>
      <c r="CN50" s="117">
        <f t="shared" si="73"/>
        <v>0</v>
      </c>
      <c r="CO50" s="117">
        <f t="shared" si="74"/>
        <v>0</v>
      </c>
      <c r="CP50" s="117">
        <f t="shared" si="75"/>
        <v>0</v>
      </c>
      <c r="CQ50" s="117">
        <f t="shared" si="76"/>
        <v>0</v>
      </c>
      <c r="CR50" s="117">
        <f t="shared" si="77"/>
        <v>0</v>
      </c>
      <c r="CS50" s="117">
        <f t="shared" si="78"/>
        <v>0</v>
      </c>
      <c r="CT50" s="82"/>
      <c r="CU50" s="82"/>
      <c r="CV50" s="39"/>
      <c r="CW50" s="39"/>
      <c r="CX50" s="352" t="s">
        <v>298</v>
      </c>
      <c r="CY50" s="77">
        <v>50</v>
      </c>
      <c r="CZ50" s="78" t="s">
        <v>102</v>
      </c>
      <c r="DA50" s="86" t="s">
        <v>77</v>
      </c>
      <c r="DB50" s="80"/>
      <c r="DC50" s="1"/>
      <c r="DD50" s="1"/>
      <c r="DE50" s="219"/>
      <c r="DF50" s="1"/>
      <c r="DG50" s="1"/>
      <c r="DH50" s="1"/>
      <c r="DI50" s="1"/>
      <c r="DJ50" s="1"/>
      <c r="GS50" s="1"/>
      <c r="GT50" s="1"/>
      <c r="GU50" s="1"/>
      <c r="GV50" s="1"/>
      <c r="GW50" s="1"/>
    </row>
    <row r="51" spans="1:205">
      <c r="A51" s="33">
        <v>45</v>
      </c>
      <c r="B51" s="71"/>
      <c r="C51" s="351"/>
      <c r="D51" s="75"/>
      <c r="E51" s="74"/>
      <c r="F51" s="74"/>
      <c r="G51" s="121"/>
      <c r="H51" s="74"/>
      <c r="I51" s="65"/>
      <c r="J51" s="65"/>
      <c r="K51" s="65"/>
      <c r="L51" s="209"/>
      <c r="M51" s="209"/>
      <c r="N51" s="65"/>
      <c r="O51" s="65"/>
      <c r="P51" s="65"/>
      <c r="Q51" s="368" t="str">
        <f t="shared" si="16"/>
        <v/>
      </c>
      <c r="R51" s="34">
        <f t="shared" si="17"/>
        <v>0</v>
      </c>
      <c r="S51" s="47">
        <f t="shared" si="0"/>
        <v>0</v>
      </c>
      <c r="T51" s="46">
        <f t="shared" si="1"/>
        <v>0</v>
      </c>
      <c r="U51" s="82">
        <f t="shared" si="18"/>
        <v>0</v>
      </c>
      <c r="V51" s="46">
        <f t="shared" si="19"/>
        <v>0</v>
      </c>
      <c r="W51" s="82">
        <f t="shared" si="20"/>
        <v>0</v>
      </c>
      <c r="X51" s="81">
        <f t="shared" si="21"/>
        <v>0</v>
      </c>
      <c r="Y51" s="81">
        <f t="shared" si="2"/>
        <v>0</v>
      </c>
      <c r="Z51" s="81">
        <f t="shared" si="3"/>
        <v>0</v>
      </c>
      <c r="AA51" s="81">
        <f t="shared" si="22"/>
        <v>0</v>
      </c>
      <c r="AB51" s="81">
        <f t="shared" si="23"/>
        <v>0</v>
      </c>
      <c r="AC51" s="81">
        <f t="shared" si="4"/>
        <v>0</v>
      </c>
      <c r="AD51" s="81">
        <f t="shared" si="5"/>
        <v>0</v>
      </c>
      <c r="AE51" s="81">
        <f t="shared" si="6"/>
        <v>0</v>
      </c>
      <c r="AF51" s="81">
        <f t="shared" si="24"/>
        <v>0</v>
      </c>
      <c r="AG51" s="81">
        <f t="shared" si="25"/>
        <v>0</v>
      </c>
      <c r="AH51" s="81">
        <f t="shared" si="26"/>
        <v>0</v>
      </c>
      <c r="AI51" s="81">
        <f t="shared" si="27"/>
        <v>0</v>
      </c>
      <c r="AJ51" s="81">
        <f t="shared" si="28"/>
        <v>0</v>
      </c>
      <c r="AK51" s="81">
        <f t="shared" si="29"/>
        <v>0</v>
      </c>
      <c r="AL51" s="81">
        <f t="shared" si="30"/>
        <v>0</v>
      </c>
      <c r="AM51" s="81">
        <f t="shared" si="31"/>
        <v>0</v>
      </c>
      <c r="AN51" s="81">
        <f t="shared" si="32"/>
        <v>0</v>
      </c>
      <c r="AO51" s="81">
        <f t="shared" si="33"/>
        <v>0</v>
      </c>
      <c r="AP51" s="81">
        <f t="shared" si="34"/>
        <v>0</v>
      </c>
      <c r="AQ51" s="81">
        <f t="shared" si="35"/>
        <v>0</v>
      </c>
      <c r="AR51" s="81">
        <f t="shared" si="36"/>
        <v>0</v>
      </c>
      <c r="AS51" s="81">
        <f t="shared" si="37"/>
        <v>0</v>
      </c>
      <c r="AT51" s="81">
        <f t="shared" si="38"/>
        <v>0</v>
      </c>
      <c r="AU51" s="81">
        <f t="shared" si="39"/>
        <v>0</v>
      </c>
      <c r="AV51" s="81">
        <f t="shared" si="40"/>
        <v>0</v>
      </c>
      <c r="AW51" s="46">
        <f t="shared" si="41"/>
        <v>0</v>
      </c>
      <c r="AX51" s="46">
        <f t="shared" si="42"/>
        <v>0</v>
      </c>
      <c r="AY51" s="46">
        <f t="shared" si="43"/>
        <v>0</v>
      </c>
      <c r="AZ51" s="46">
        <f t="shared" si="44"/>
        <v>0</v>
      </c>
      <c r="BA51" s="46">
        <f t="shared" si="45"/>
        <v>0</v>
      </c>
      <c r="BB51" s="46">
        <f t="shared" si="46"/>
        <v>0</v>
      </c>
      <c r="BC51" s="46">
        <f t="shared" si="47"/>
        <v>0</v>
      </c>
      <c r="BD51" s="81"/>
      <c r="BE51" s="81"/>
      <c r="BF51" s="117">
        <f t="shared" si="7"/>
        <v>0</v>
      </c>
      <c r="BG51" s="117">
        <f t="shared" si="8"/>
        <v>0</v>
      </c>
      <c r="BH51" s="117">
        <f t="shared" si="9"/>
        <v>0</v>
      </c>
      <c r="BI51" s="117">
        <f t="shared" si="10"/>
        <v>0</v>
      </c>
      <c r="BJ51" s="117">
        <f t="shared" si="11"/>
        <v>0</v>
      </c>
      <c r="BK51" s="117">
        <f t="shared" si="12"/>
        <v>0</v>
      </c>
      <c r="BL51" s="117">
        <f t="shared" si="13"/>
        <v>0</v>
      </c>
      <c r="BM51" s="117">
        <f t="shared" si="14"/>
        <v>0</v>
      </c>
      <c r="BN51" s="117">
        <f t="shared" si="48"/>
        <v>0</v>
      </c>
      <c r="BO51" s="117">
        <f t="shared" si="15"/>
        <v>0</v>
      </c>
      <c r="BP51" s="117">
        <f t="shared" si="49"/>
        <v>0</v>
      </c>
      <c r="BQ51" s="117">
        <f t="shared" si="50"/>
        <v>0</v>
      </c>
      <c r="BR51" s="117">
        <f t="shared" si="51"/>
        <v>0</v>
      </c>
      <c r="BS51" s="117">
        <f t="shared" si="52"/>
        <v>0</v>
      </c>
      <c r="BT51" s="117">
        <f t="shared" si="53"/>
        <v>0</v>
      </c>
      <c r="BU51" s="117">
        <f t="shared" si="54"/>
        <v>0</v>
      </c>
      <c r="BV51" s="117">
        <f t="shared" si="55"/>
        <v>0</v>
      </c>
      <c r="BW51" s="117">
        <f t="shared" si="56"/>
        <v>0</v>
      </c>
      <c r="BX51" s="117">
        <f t="shared" si="57"/>
        <v>0</v>
      </c>
      <c r="BY51" s="117">
        <f t="shared" si="58"/>
        <v>0</v>
      </c>
      <c r="BZ51" s="117">
        <f t="shared" si="59"/>
        <v>0</v>
      </c>
      <c r="CA51" s="117">
        <f t="shared" si="60"/>
        <v>0</v>
      </c>
      <c r="CB51" s="117">
        <f t="shared" si="61"/>
        <v>0</v>
      </c>
      <c r="CC51" s="117">
        <f t="shared" si="62"/>
        <v>0</v>
      </c>
      <c r="CD51" s="117">
        <f t="shared" si="63"/>
        <v>0</v>
      </c>
      <c r="CE51" s="117">
        <f t="shared" si="64"/>
        <v>0</v>
      </c>
      <c r="CF51" s="117">
        <f t="shared" si="65"/>
        <v>0</v>
      </c>
      <c r="CG51" s="117">
        <f t="shared" si="66"/>
        <v>0</v>
      </c>
      <c r="CH51" s="117">
        <f t="shared" si="67"/>
        <v>0</v>
      </c>
      <c r="CI51" s="117">
        <f t="shared" si="68"/>
        <v>0</v>
      </c>
      <c r="CJ51" s="117">
        <f t="shared" si="69"/>
        <v>0</v>
      </c>
      <c r="CK51" s="117">
        <f t="shared" si="70"/>
        <v>0</v>
      </c>
      <c r="CL51" s="117">
        <f t="shared" si="71"/>
        <v>0</v>
      </c>
      <c r="CM51" s="117">
        <f t="shared" si="72"/>
        <v>0</v>
      </c>
      <c r="CN51" s="117">
        <f t="shared" si="73"/>
        <v>0</v>
      </c>
      <c r="CO51" s="117">
        <f t="shared" si="74"/>
        <v>0</v>
      </c>
      <c r="CP51" s="117">
        <f t="shared" si="75"/>
        <v>0</v>
      </c>
      <c r="CQ51" s="117">
        <f t="shared" si="76"/>
        <v>0</v>
      </c>
      <c r="CR51" s="117">
        <f t="shared" si="77"/>
        <v>0</v>
      </c>
      <c r="CS51" s="117">
        <f t="shared" si="78"/>
        <v>0</v>
      </c>
      <c r="CT51" s="82"/>
      <c r="CU51" s="82"/>
      <c r="CV51" s="39"/>
      <c r="CW51" s="39"/>
      <c r="CX51" s="352" t="s">
        <v>299</v>
      </c>
      <c r="CY51" s="77">
        <v>51</v>
      </c>
      <c r="CZ51" s="78" t="s">
        <v>102</v>
      </c>
      <c r="DA51" s="86" t="s">
        <v>99</v>
      </c>
      <c r="DB51" s="80"/>
      <c r="DC51" s="1"/>
      <c r="DD51" s="1"/>
      <c r="DE51" s="1"/>
      <c r="DF51" s="1"/>
      <c r="DG51" s="1"/>
      <c r="DH51" s="1"/>
      <c r="DI51" s="1"/>
      <c r="DJ51" s="1"/>
      <c r="GS51" s="1"/>
      <c r="GT51" s="1"/>
      <c r="GU51" s="1"/>
      <c r="GV51" s="1"/>
      <c r="GW51" s="1"/>
    </row>
    <row r="52" spans="1:205">
      <c r="A52" s="33">
        <v>46</v>
      </c>
      <c r="B52" s="71"/>
      <c r="C52" s="351"/>
      <c r="D52" s="75"/>
      <c r="E52" s="74"/>
      <c r="F52" s="74"/>
      <c r="G52" s="74"/>
      <c r="H52" s="74"/>
      <c r="I52" s="65"/>
      <c r="J52" s="65"/>
      <c r="K52" s="65"/>
      <c r="L52" s="209"/>
      <c r="M52" s="209"/>
      <c r="N52" s="65"/>
      <c r="O52" s="65"/>
      <c r="P52" s="65"/>
      <c r="Q52" s="368" t="str">
        <f t="shared" si="16"/>
        <v/>
      </c>
      <c r="R52" s="34">
        <f t="shared" si="17"/>
        <v>0</v>
      </c>
      <c r="S52" s="47">
        <f t="shared" si="0"/>
        <v>0</v>
      </c>
      <c r="T52" s="46">
        <f t="shared" si="1"/>
        <v>0</v>
      </c>
      <c r="U52" s="82">
        <f t="shared" si="18"/>
        <v>0</v>
      </c>
      <c r="V52" s="46">
        <f t="shared" si="19"/>
        <v>0</v>
      </c>
      <c r="W52" s="82">
        <f t="shared" si="20"/>
        <v>0</v>
      </c>
      <c r="X52" s="81">
        <f t="shared" si="21"/>
        <v>0</v>
      </c>
      <c r="Y52" s="81">
        <f t="shared" si="2"/>
        <v>0</v>
      </c>
      <c r="Z52" s="81">
        <f t="shared" si="3"/>
        <v>0</v>
      </c>
      <c r="AA52" s="81">
        <f t="shared" si="22"/>
        <v>0</v>
      </c>
      <c r="AB52" s="81">
        <f t="shared" si="23"/>
        <v>0</v>
      </c>
      <c r="AC52" s="81">
        <f t="shared" si="4"/>
        <v>0</v>
      </c>
      <c r="AD52" s="81">
        <f t="shared" si="5"/>
        <v>0</v>
      </c>
      <c r="AE52" s="81">
        <f t="shared" si="6"/>
        <v>0</v>
      </c>
      <c r="AF52" s="81">
        <f t="shared" si="24"/>
        <v>0</v>
      </c>
      <c r="AG52" s="81">
        <f t="shared" si="25"/>
        <v>0</v>
      </c>
      <c r="AH52" s="81">
        <f t="shared" si="26"/>
        <v>0</v>
      </c>
      <c r="AI52" s="81">
        <f t="shared" si="27"/>
        <v>0</v>
      </c>
      <c r="AJ52" s="81">
        <f t="shared" si="28"/>
        <v>0</v>
      </c>
      <c r="AK52" s="81">
        <f t="shared" si="29"/>
        <v>0</v>
      </c>
      <c r="AL52" s="81">
        <f t="shared" si="30"/>
        <v>0</v>
      </c>
      <c r="AM52" s="81">
        <f t="shared" si="31"/>
        <v>0</v>
      </c>
      <c r="AN52" s="81">
        <f t="shared" si="32"/>
        <v>0</v>
      </c>
      <c r="AO52" s="81">
        <f t="shared" si="33"/>
        <v>0</v>
      </c>
      <c r="AP52" s="81">
        <f t="shared" si="34"/>
        <v>0</v>
      </c>
      <c r="AQ52" s="81">
        <f t="shared" si="35"/>
        <v>0</v>
      </c>
      <c r="AR52" s="81">
        <f t="shared" si="36"/>
        <v>0</v>
      </c>
      <c r="AS52" s="81">
        <f t="shared" si="37"/>
        <v>0</v>
      </c>
      <c r="AT52" s="81">
        <f t="shared" si="38"/>
        <v>0</v>
      </c>
      <c r="AU52" s="81">
        <f t="shared" si="39"/>
        <v>0</v>
      </c>
      <c r="AV52" s="81">
        <f t="shared" si="40"/>
        <v>0</v>
      </c>
      <c r="AW52" s="46">
        <f t="shared" si="41"/>
        <v>0</v>
      </c>
      <c r="AX52" s="46">
        <f t="shared" si="42"/>
        <v>0</v>
      </c>
      <c r="AY52" s="46">
        <f t="shared" si="43"/>
        <v>0</v>
      </c>
      <c r="AZ52" s="46">
        <f t="shared" si="44"/>
        <v>0</v>
      </c>
      <c r="BA52" s="46">
        <f t="shared" si="45"/>
        <v>0</v>
      </c>
      <c r="BB52" s="46">
        <f t="shared" si="46"/>
        <v>0</v>
      </c>
      <c r="BC52" s="46">
        <f t="shared" si="47"/>
        <v>0</v>
      </c>
      <c r="BD52" s="81"/>
      <c r="BE52" s="81"/>
      <c r="BF52" s="117">
        <f t="shared" si="7"/>
        <v>0</v>
      </c>
      <c r="BG52" s="117">
        <f t="shared" si="8"/>
        <v>0</v>
      </c>
      <c r="BH52" s="117">
        <f t="shared" si="9"/>
        <v>0</v>
      </c>
      <c r="BI52" s="117">
        <f t="shared" si="10"/>
        <v>0</v>
      </c>
      <c r="BJ52" s="117">
        <f t="shared" si="11"/>
        <v>0</v>
      </c>
      <c r="BK52" s="117">
        <f t="shared" si="12"/>
        <v>0</v>
      </c>
      <c r="BL52" s="117">
        <f t="shared" si="13"/>
        <v>0</v>
      </c>
      <c r="BM52" s="117">
        <f t="shared" si="14"/>
        <v>0</v>
      </c>
      <c r="BN52" s="117">
        <f t="shared" si="48"/>
        <v>0</v>
      </c>
      <c r="BO52" s="117">
        <f t="shared" si="15"/>
        <v>0</v>
      </c>
      <c r="BP52" s="117">
        <f t="shared" si="49"/>
        <v>0</v>
      </c>
      <c r="BQ52" s="117">
        <f t="shared" si="50"/>
        <v>0</v>
      </c>
      <c r="BR52" s="117">
        <f t="shared" si="51"/>
        <v>0</v>
      </c>
      <c r="BS52" s="117">
        <f t="shared" si="52"/>
        <v>0</v>
      </c>
      <c r="BT52" s="117">
        <f t="shared" si="53"/>
        <v>0</v>
      </c>
      <c r="BU52" s="117">
        <f t="shared" si="54"/>
        <v>0</v>
      </c>
      <c r="BV52" s="117">
        <f t="shared" si="55"/>
        <v>0</v>
      </c>
      <c r="BW52" s="117">
        <f t="shared" si="56"/>
        <v>0</v>
      </c>
      <c r="BX52" s="117">
        <f t="shared" si="57"/>
        <v>0</v>
      </c>
      <c r="BY52" s="117">
        <f t="shared" si="58"/>
        <v>0</v>
      </c>
      <c r="BZ52" s="117">
        <f t="shared" si="59"/>
        <v>0</v>
      </c>
      <c r="CA52" s="117">
        <f t="shared" si="60"/>
        <v>0</v>
      </c>
      <c r="CB52" s="117">
        <f t="shared" si="61"/>
        <v>0</v>
      </c>
      <c r="CC52" s="117">
        <f t="shared" si="62"/>
        <v>0</v>
      </c>
      <c r="CD52" s="117">
        <f t="shared" si="63"/>
        <v>0</v>
      </c>
      <c r="CE52" s="117">
        <f t="shared" si="64"/>
        <v>0</v>
      </c>
      <c r="CF52" s="117">
        <f t="shared" si="65"/>
        <v>0</v>
      </c>
      <c r="CG52" s="117">
        <f t="shared" si="66"/>
        <v>0</v>
      </c>
      <c r="CH52" s="117">
        <f t="shared" si="67"/>
        <v>0</v>
      </c>
      <c r="CI52" s="117">
        <f t="shared" si="68"/>
        <v>0</v>
      </c>
      <c r="CJ52" s="117">
        <f t="shared" si="69"/>
        <v>0</v>
      </c>
      <c r="CK52" s="117">
        <f t="shared" si="70"/>
        <v>0</v>
      </c>
      <c r="CL52" s="117">
        <f t="shared" si="71"/>
        <v>0</v>
      </c>
      <c r="CM52" s="117">
        <f t="shared" si="72"/>
        <v>0</v>
      </c>
      <c r="CN52" s="117">
        <f t="shared" si="73"/>
        <v>0</v>
      </c>
      <c r="CO52" s="117">
        <f t="shared" si="74"/>
        <v>0</v>
      </c>
      <c r="CP52" s="117">
        <f t="shared" si="75"/>
        <v>0</v>
      </c>
      <c r="CQ52" s="117">
        <f t="shared" si="76"/>
        <v>0</v>
      </c>
      <c r="CR52" s="117">
        <f t="shared" si="77"/>
        <v>0</v>
      </c>
      <c r="CS52" s="117">
        <f t="shared" si="78"/>
        <v>0</v>
      </c>
      <c r="CT52" s="82"/>
      <c r="CU52" s="82"/>
      <c r="CV52" s="39"/>
      <c r="CW52" s="39"/>
      <c r="CX52" s="352" t="s">
        <v>300</v>
      </c>
      <c r="CY52" s="77">
        <v>52</v>
      </c>
      <c r="CZ52" s="78" t="s">
        <v>102</v>
      </c>
      <c r="DA52" s="86" t="s">
        <v>100</v>
      </c>
      <c r="DB52" s="80"/>
      <c r="DC52" s="1"/>
      <c r="DD52" s="1"/>
      <c r="DE52" s="1"/>
      <c r="DF52" s="1"/>
      <c r="DG52" s="1"/>
      <c r="DH52" s="1"/>
      <c r="DI52" s="1"/>
      <c r="DJ52" s="1"/>
      <c r="GS52" s="1"/>
      <c r="GT52" s="1"/>
      <c r="GU52" s="1"/>
      <c r="GV52" s="1"/>
      <c r="GW52" s="1"/>
    </row>
    <row r="53" spans="1:205">
      <c r="A53" s="33">
        <v>47</v>
      </c>
      <c r="B53" s="71"/>
      <c r="C53" s="351"/>
      <c r="D53" s="75"/>
      <c r="E53" s="74"/>
      <c r="F53" s="74"/>
      <c r="G53" s="74"/>
      <c r="H53" s="74"/>
      <c r="I53" s="65"/>
      <c r="J53" s="65"/>
      <c r="K53" s="65"/>
      <c r="L53" s="209"/>
      <c r="M53" s="209"/>
      <c r="N53" s="65"/>
      <c r="O53" s="65"/>
      <c r="P53" s="65"/>
      <c r="Q53" s="368" t="str">
        <f t="shared" si="16"/>
        <v/>
      </c>
      <c r="R53" s="34">
        <f t="shared" si="17"/>
        <v>0</v>
      </c>
      <c r="S53" s="47">
        <f t="shared" si="0"/>
        <v>0</v>
      </c>
      <c r="T53" s="46">
        <f t="shared" si="1"/>
        <v>0</v>
      </c>
      <c r="U53" s="82">
        <f t="shared" si="18"/>
        <v>0</v>
      </c>
      <c r="V53" s="46">
        <f t="shared" si="19"/>
        <v>0</v>
      </c>
      <c r="W53" s="82">
        <f t="shared" si="20"/>
        <v>0</v>
      </c>
      <c r="X53" s="81">
        <f t="shared" si="21"/>
        <v>0</v>
      </c>
      <c r="Y53" s="81">
        <f t="shared" si="2"/>
        <v>0</v>
      </c>
      <c r="Z53" s="81">
        <f t="shared" si="3"/>
        <v>0</v>
      </c>
      <c r="AA53" s="81">
        <f t="shared" si="22"/>
        <v>0</v>
      </c>
      <c r="AB53" s="81">
        <f t="shared" si="23"/>
        <v>0</v>
      </c>
      <c r="AC53" s="81">
        <f t="shared" si="4"/>
        <v>0</v>
      </c>
      <c r="AD53" s="81">
        <f t="shared" si="5"/>
        <v>0</v>
      </c>
      <c r="AE53" s="81">
        <f t="shared" si="6"/>
        <v>0</v>
      </c>
      <c r="AF53" s="81">
        <f t="shared" si="24"/>
        <v>0</v>
      </c>
      <c r="AG53" s="81">
        <f t="shared" si="25"/>
        <v>0</v>
      </c>
      <c r="AH53" s="81">
        <f t="shared" si="26"/>
        <v>0</v>
      </c>
      <c r="AI53" s="81">
        <f t="shared" si="27"/>
        <v>0</v>
      </c>
      <c r="AJ53" s="81">
        <f t="shared" si="28"/>
        <v>0</v>
      </c>
      <c r="AK53" s="81">
        <f t="shared" si="29"/>
        <v>0</v>
      </c>
      <c r="AL53" s="81">
        <f t="shared" si="30"/>
        <v>0</v>
      </c>
      <c r="AM53" s="81">
        <f t="shared" si="31"/>
        <v>0</v>
      </c>
      <c r="AN53" s="81">
        <f t="shared" si="32"/>
        <v>0</v>
      </c>
      <c r="AO53" s="81">
        <f t="shared" si="33"/>
        <v>0</v>
      </c>
      <c r="AP53" s="81">
        <f t="shared" si="34"/>
        <v>0</v>
      </c>
      <c r="AQ53" s="81">
        <f t="shared" si="35"/>
        <v>0</v>
      </c>
      <c r="AR53" s="81">
        <f t="shared" si="36"/>
        <v>0</v>
      </c>
      <c r="AS53" s="81">
        <f t="shared" si="37"/>
        <v>0</v>
      </c>
      <c r="AT53" s="81">
        <f t="shared" si="38"/>
        <v>0</v>
      </c>
      <c r="AU53" s="81">
        <f t="shared" si="39"/>
        <v>0</v>
      </c>
      <c r="AV53" s="81">
        <f t="shared" si="40"/>
        <v>0</v>
      </c>
      <c r="AW53" s="46">
        <f t="shared" si="41"/>
        <v>0</v>
      </c>
      <c r="AX53" s="46">
        <f t="shared" si="42"/>
        <v>0</v>
      </c>
      <c r="AY53" s="46">
        <f t="shared" si="43"/>
        <v>0</v>
      </c>
      <c r="AZ53" s="46">
        <f t="shared" si="44"/>
        <v>0</v>
      </c>
      <c r="BA53" s="46">
        <f t="shared" si="45"/>
        <v>0</v>
      </c>
      <c r="BB53" s="46">
        <f t="shared" si="46"/>
        <v>0</v>
      </c>
      <c r="BC53" s="46">
        <f t="shared" si="47"/>
        <v>0</v>
      </c>
      <c r="BD53" s="81"/>
      <c r="BE53" s="81"/>
      <c r="BF53" s="117">
        <f t="shared" si="7"/>
        <v>0</v>
      </c>
      <c r="BG53" s="117">
        <f t="shared" si="8"/>
        <v>0</v>
      </c>
      <c r="BH53" s="117">
        <f t="shared" si="9"/>
        <v>0</v>
      </c>
      <c r="BI53" s="117">
        <f t="shared" si="10"/>
        <v>0</v>
      </c>
      <c r="BJ53" s="117">
        <f t="shared" si="11"/>
        <v>0</v>
      </c>
      <c r="BK53" s="117">
        <f t="shared" si="12"/>
        <v>0</v>
      </c>
      <c r="BL53" s="117">
        <f t="shared" si="13"/>
        <v>0</v>
      </c>
      <c r="BM53" s="117">
        <f t="shared" si="14"/>
        <v>0</v>
      </c>
      <c r="BN53" s="117">
        <f t="shared" si="48"/>
        <v>0</v>
      </c>
      <c r="BO53" s="117">
        <f t="shared" si="15"/>
        <v>0</v>
      </c>
      <c r="BP53" s="117">
        <f t="shared" si="49"/>
        <v>0</v>
      </c>
      <c r="BQ53" s="117">
        <f t="shared" si="50"/>
        <v>0</v>
      </c>
      <c r="BR53" s="117">
        <f t="shared" si="51"/>
        <v>0</v>
      </c>
      <c r="BS53" s="117">
        <f t="shared" si="52"/>
        <v>0</v>
      </c>
      <c r="BT53" s="117">
        <f t="shared" si="53"/>
        <v>0</v>
      </c>
      <c r="BU53" s="117">
        <f t="shared" si="54"/>
        <v>0</v>
      </c>
      <c r="BV53" s="117">
        <f t="shared" si="55"/>
        <v>0</v>
      </c>
      <c r="BW53" s="117">
        <f t="shared" si="56"/>
        <v>0</v>
      </c>
      <c r="BX53" s="117">
        <f t="shared" si="57"/>
        <v>0</v>
      </c>
      <c r="BY53" s="117">
        <f t="shared" si="58"/>
        <v>0</v>
      </c>
      <c r="BZ53" s="117">
        <f t="shared" si="59"/>
        <v>0</v>
      </c>
      <c r="CA53" s="117">
        <f t="shared" si="60"/>
        <v>0</v>
      </c>
      <c r="CB53" s="117">
        <f t="shared" si="61"/>
        <v>0</v>
      </c>
      <c r="CC53" s="117">
        <f t="shared" si="62"/>
        <v>0</v>
      </c>
      <c r="CD53" s="117">
        <f t="shared" si="63"/>
        <v>0</v>
      </c>
      <c r="CE53" s="117">
        <f t="shared" si="64"/>
        <v>0</v>
      </c>
      <c r="CF53" s="117">
        <f t="shared" si="65"/>
        <v>0</v>
      </c>
      <c r="CG53" s="117">
        <f t="shared" si="66"/>
        <v>0</v>
      </c>
      <c r="CH53" s="117">
        <f t="shared" si="67"/>
        <v>0</v>
      </c>
      <c r="CI53" s="117">
        <f t="shared" si="68"/>
        <v>0</v>
      </c>
      <c r="CJ53" s="117">
        <f t="shared" si="69"/>
        <v>0</v>
      </c>
      <c r="CK53" s="117">
        <f t="shared" si="70"/>
        <v>0</v>
      </c>
      <c r="CL53" s="117">
        <f t="shared" si="71"/>
        <v>0</v>
      </c>
      <c r="CM53" s="117">
        <f t="shared" si="72"/>
        <v>0</v>
      </c>
      <c r="CN53" s="117">
        <f t="shared" si="73"/>
        <v>0</v>
      </c>
      <c r="CO53" s="117">
        <f t="shared" si="74"/>
        <v>0</v>
      </c>
      <c r="CP53" s="117">
        <f t="shared" si="75"/>
        <v>0</v>
      </c>
      <c r="CQ53" s="117">
        <f t="shared" si="76"/>
        <v>0</v>
      </c>
      <c r="CR53" s="117">
        <f t="shared" si="77"/>
        <v>0</v>
      </c>
      <c r="CS53" s="117">
        <f t="shared" si="78"/>
        <v>0</v>
      </c>
      <c r="CT53" s="82"/>
      <c r="CU53" s="82"/>
      <c r="CV53" s="39"/>
      <c r="CW53" s="39"/>
      <c r="CX53" s="352" t="s">
        <v>301</v>
      </c>
      <c r="CY53" s="77">
        <v>53</v>
      </c>
      <c r="CZ53" s="78" t="s">
        <v>102</v>
      </c>
      <c r="DA53" s="86" t="s">
        <v>44</v>
      </c>
      <c r="DB53" s="80"/>
      <c r="DC53" s="1"/>
      <c r="DD53" s="1"/>
      <c r="DE53" s="1"/>
      <c r="DF53" s="1"/>
      <c r="DG53" s="1"/>
      <c r="DH53" s="1"/>
      <c r="DI53" s="1"/>
      <c r="DJ53" s="1"/>
      <c r="GS53" s="1"/>
      <c r="GT53" s="1"/>
      <c r="GU53" s="1"/>
      <c r="GV53" s="1"/>
      <c r="GW53" s="1"/>
    </row>
    <row r="54" spans="1:205">
      <c r="A54" s="33">
        <v>48</v>
      </c>
      <c r="B54" s="71"/>
      <c r="C54" s="351"/>
      <c r="D54" s="75"/>
      <c r="E54" s="74"/>
      <c r="F54" s="74"/>
      <c r="G54" s="74"/>
      <c r="H54" s="74"/>
      <c r="I54" s="65"/>
      <c r="J54" s="65"/>
      <c r="K54" s="65"/>
      <c r="L54" s="209"/>
      <c r="M54" s="209"/>
      <c r="N54" s="65"/>
      <c r="O54" s="65"/>
      <c r="P54" s="65"/>
      <c r="Q54" s="368" t="str">
        <f t="shared" si="16"/>
        <v/>
      </c>
      <c r="R54" s="34">
        <f t="shared" si="17"/>
        <v>0</v>
      </c>
      <c r="S54" s="47">
        <f t="shared" si="0"/>
        <v>0</v>
      </c>
      <c r="T54" s="46">
        <f t="shared" si="1"/>
        <v>0</v>
      </c>
      <c r="U54" s="82">
        <f t="shared" si="18"/>
        <v>0</v>
      </c>
      <c r="V54" s="46">
        <f t="shared" si="19"/>
        <v>0</v>
      </c>
      <c r="W54" s="82">
        <f t="shared" si="20"/>
        <v>0</v>
      </c>
      <c r="X54" s="81">
        <f t="shared" si="21"/>
        <v>0</v>
      </c>
      <c r="Y54" s="81">
        <f t="shared" si="2"/>
        <v>0</v>
      </c>
      <c r="Z54" s="81">
        <f t="shared" si="3"/>
        <v>0</v>
      </c>
      <c r="AA54" s="81">
        <f t="shared" si="22"/>
        <v>0</v>
      </c>
      <c r="AB54" s="81">
        <f t="shared" si="23"/>
        <v>0</v>
      </c>
      <c r="AC54" s="81">
        <f t="shared" si="4"/>
        <v>0</v>
      </c>
      <c r="AD54" s="81">
        <f t="shared" si="5"/>
        <v>0</v>
      </c>
      <c r="AE54" s="81">
        <f t="shared" si="6"/>
        <v>0</v>
      </c>
      <c r="AF54" s="81">
        <f t="shared" si="24"/>
        <v>0</v>
      </c>
      <c r="AG54" s="81">
        <f t="shared" si="25"/>
        <v>0</v>
      </c>
      <c r="AH54" s="81">
        <f t="shared" si="26"/>
        <v>0</v>
      </c>
      <c r="AI54" s="81">
        <f t="shared" si="27"/>
        <v>0</v>
      </c>
      <c r="AJ54" s="81">
        <f t="shared" si="28"/>
        <v>0</v>
      </c>
      <c r="AK54" s="81">
        <f t="shared" si="29"/>
        <v>0</v>
      </c>
      <c r="AL54" s="81">
        <f t="shared" si="30"/>
        <v>0</v>
      </c>
      <c r="AM54" s="81">
        <f t="shared" si="31"/>
        <v>0</v>
      </c>
      <c r="AN54" s="81">
        <f t="shared" si="32"/>
        <v>0</v>
      </c>
      <c r="AO54" s="81">
        <f t="shared" si="33"/>
        <v>0</v>
      </c>
      <c r="AP54" s="81">
        <f t="shared" si="34"/>
        <v>0</v>
      </c>
      <c r="AQ54" s="81">
        <f t="shared" si="35"/>
        <v>0</v>
      </c>
      <c r="AR54" s="81">
        <f t="shared" si="36"/>
        <v>0</v>
      </c>
      <c r="AS54" s="81">
        <f t="shared" si="37"/>
        <v>0</v>
      </c>
      <c r="AT54" s="81">
        <f t="shared" si="38"/>
        <v>0</v>
      </c>
      <c r="AU54" s="81">
        <f t="shared" si="39"/>
        <v>0</v>
      </c>
      <c r="AV54" s="81">
        <f t="shared" si="40"/>
        <v>0</v>
      </c>
      <c r="AW54" s="46">
        <f t="shared" si="41"/>
        <v>0</v>
      </c>
      <c r="AX54" s="46">
        <f t="shared" si="42"/>
        <v>0</v>
      </c>
      <c r="AY54" s="46">
        <f t="shared" si="43"/>
        <v>0</v>
      </c>
      <c r="AZ54" s="46">
        <f t="shared" si="44"/>
        <v>0</v>
      </c>
      <c r="BA54" s="46">
        <f t="shared" si="45"/>
        <v>0</v>
      </c>
      <c r="BB54" s="46">
        <f t="shared" si="46"/>
        <v>0</v>
      </c>
      <c r="BC54" s="46">
        <f t="shared" si="47"/>
        <v>0</v>
      </c>
      <c r="BD54" s="81"/>
      <c r="BE54" s="81"/>
      <c r="BF54" s="117">
        <f t="shared" si="7"/>
        <v>0</v>
      </c>
      <c r="BG54" s="117">
        <f t="shared" si="8"/>
        <v>0</v>
      </c>
      <c r="BH54" s="117">
        <f t="shared" si="9"/>
        <v>0</v>
      </c>
      <c r="BI54" s="117">
        <f t="shared" si="10"/>
        <v>0</v>
      </c>
      <c r="BJ54" s="117">
        <f t="shared" si="11"/>
        <v>0</v>
      </c>
      <c r="BK54" s="117">
        <f t="shared" si="12"/>
        <v>0</v>
      </c>
      <c r="BL54" s="117">
        <f t="shared" si="13"/>
        <v>0</v>
      </c>
      <c r="BM54" s="117">
        <f t="shared" si="14"/>
        <v>0</v>
      </c>
      <c r="BN54" s="117">
        <f t="shared" si="48"/>
        <v>0</v>
      </c>
      <c r="BO54" s="117">
        <f t="shared" si="15"/>
        <v>0</v>
      </c>
      <c r="BP54" s="117">
        <f t="shared" si="49"/>
        <v>0</v>
      </c>
      <c r="BQ54" s="117">
        <f t="shared" si="50"/>
        <v>0</v>
      </c>
      <c r="BR54" s="117">
        <f t="shared" si="51"/>
        <v>0</v>
      </c>
      <c r="BS54" s="117">
        <f t="shared" si="52"/>
        <v>0</v>
      </c>
      <c r="BT54" s="117">
        <f t="shared" si="53"/>
        <v>0</v>
      </c>
      <c r="BU54" s="117">
        <f t="shared" si="54"/>
        <v>0</v>
      </c>
      <c r="BV54" s="117">
        <f t="shared" si="55"/>
        <v>0</v>
      </c>
      <c r="BW54" s="117">
        <f t="shared" si="56"/>
        <v>0</v>
      </c>
      <c r="BX54" s="117">
        <f t="shared" si="57"/>
        <v>0</v>
      </c>
      <c r="BY54" s="117">
        <f t="shared" si="58"/>
        <v>0</v>
      </c>
      <c r="BZ54" s="117">
        <f t="shared" si="59"/>
        <v>0</v>
      </c>
      <c r="CA54" s="117">
        <f t="shared" si="60"/>
        <v>0</v>
      </c>
      <c r="CB54" s="117">
        <f t="shared" si="61"/>
        <v>0</v>
      </c>
      <c r="CC54" s="117">
        <f t="shared" si="62"/>
        <v>0</v>
      </c>
      <c r="CD54" s="117">
        <f t="shared" si="63"/>
        <v>0</v>
      </c>
      <c r="CE54" s="117">
        <f t="shared" si="64"/>
        <v>0</v>
      </c>
      <c r="CF54" s="117">
        <f t="shared" si="65"/>
        <v>0</v>
      </c>
      <c r="CG54" s="117">
        <f t="shared" si="66"/>
        <v>0</v>
      </c>
      <c r="CH54" s="117">
        <f t="shared" si="67"/>
        <v>0</v>
      </c>
      <c r="CI54" s="117">
        <f t="shared" si="68"/>
        <v>0</v>
      </c>
      <c r="CJ54" s="117">
        <f t="shared" si="69"/>
        <v>0</v>
      </c>
      <c r="CK54" s="117">
        <f t="shared" si="70"/>
        <v>0</v>
      </c>
      <c r="CL54" s="117">
        <f t="shared" si="71"/>
        <v>0</v>
      </c>
      <c r="CM54" s="117">
        <f t="shared" si="72"/>
        <v>0</v>
      </c>
      <c r="CN54" s="117">
        <f t="shared" si="73"/>
        <v>0</v>
      </c>
      <c r="CO54" s="117">
        <f t="shared" si="74"/>
        <v>0</v>
      </c>
      <c r="CP54" s="117">
        <f t="shared" si="75"/>
        <v>0</v>
      </c>
      <c r="CQ54" s="117">
        <f t="shared" si="76"/>
        <v>0</v>
      </c>
      <c r="CR54" s="117">
        <f t="shared" si="77"/>
        <v>0</v>
      </c>
      <c r="CS54" s="117">
        <f t="shared" si="78"/>
        <v>0</v>
      </c>
      <c r="CT54" s="82"/>
      <c r="CU54" s="82"/>
      <c r="CV54" s="39"/>
      <c r="CW54" s="39"/>
      <c r="CX54" s="352" t="s">
        <v>302</v>
      </c>
      <c r="CY54" s="77">
        <v>54</v>
      </c>
      <c r="CZ54" s="78" t="s">
        <v>102</v>
      </c>
      <c r="DA54" s="86" t="s">
        <v>45</v>
      </c>
      <c r="DB54" s="80"/>
      <c r="DC54" s="1"/>
      <c r="DD54" s="1"/>
      <c r="DE54" s="1"/>
      <c r="DF54" s="1"/>
      <c r="DG54" s="1"/>
      <c r="DH54" s="1"/>
      <c r="DI54" s="1"/>
      <c r="DJ54" s="1"/>
      <c r="GS54" s="1"/>
      <c r="GT54" s="1"/>
      <c r="GU54" s="1"/>
      <c r="GV54" s="1"/>
      <c r="GW54" s="1"/>
    </row>
    <row r="55" spans="1:205">
      <c r="A55" s="33">
        <v>49</v>
      </c>
      <c r="B55" s="71"/>
      <c r="C55" s="351"/>
      <c r="D55" s="75"/>
      <c r="E55" s="74"/>
      <c r="F55" s="74"/>
      <c r="G55" s="74"/>
      <c r="H55" s="74"/>
      <c r="I55" s="65"/>
      <c r="J55" s="65"/>
      <c r="K55" s="65"/>
      <c r="L55" s="209"/>
      <c r="M55" s="209"/>
      <c r="N55" s="65"/>
      <c r="O55" s="65"/>
      <c r="P55" s="65"/>
      <c r="Q55" s="368" t="str">
        <f t="shared" si="16"/>
        <v/>
      </c>
      <c r="R55" s="34">
        <f t="shared" si="17"/>
        <v>0</v>
      </c>
      <c r="S55" s="47">
        <f t="shared" si="0"/>
        <v>0</v>
      </c>
      <c r="T55" s="46">
        <f t="shared" si="1"/>
        <v>0</v>
      </c>
      <c r="U55" s="82">
        <f t="shared" si="18"/>
        <v>0</v>
      </c>
      <c r="V55" s="46">
        <f t="shared" si="19"/>
        <v>0</v>
      </c>
      <c r="W55" s="82">
        <f t="shared" si="20"/>
        <v>0</v>
      </c>
      <c r="X55" s="81">
        <f t="shared" si="21"/>
        <v>0</v>
      </c>
      <c r="Y55" s="81">
        <f t="shared" si="2"/>
        <v>0</v>
      </c>
      <c r="Z55" s="81">
        <f t="shared" si="3"/>
        <v>0</v>
      </c>
      <c r="AA55" s="81">
        <f t="shared" si="22"/>
        <v>0</v>
      </c>
      <c r="AB55" s="81">
        <f t="shared" si="23"/>
        <v>0</v>
      </c>
      <c r="AC55" s="81">
        <f t="shared" si="4"/>
        <v>0</v>
      </c>
      <c r="AD55" s="81">
        <f t="shared" si="5"/>
        <v>0</v>
      </c>
      <c r="AE55" s="81">
        <f t="shared" si="6"/>
        <v>0</v>
      </c>
      <c r="AF55" s="81">
        <f t="shared" si="24"/>
        <v>0</v>
      </c>
      <c r="AG55" s="81">
        <f t="shared" si="25"/>
        <v>0</v>
      </c>
      <c r="AH55" s="81">
        <f t="shared" si="26"/>
        <v>0</v>
      </c>
      <c r="AI55" s="81">
        <f t="shared" si="27"/>
        <v>0</v>
      </c>
      <c r="AJ55" s="81">
        <f t="shared" si="28"/>
        <v>0</v>
      </c>
      <c r="AK55" s="81">
        <f t="shared" si="29"/>
        <v>0</v>
      </c>
      <c r="AL55" s="81">
        <f t="shared" si="30"/>
        <v>0</v>
      </c>
      <c r="AM55" s="81">
        <f t="shared" si="31"/>
        <v>0</v>
      </c>
      <c r="AN55" s="81">
        <f t="shared" si="32"/>
        <v>0</v>
      </c>
      <c r="AO55" s="81">
        <f t="shared" si="33"/>
        <v>0</v>
      </c>
      <c r="AP55" s="81">
        <f t="shared" si="34"/>
        <v>0</v>
      </c>
      <c r="AQ55" s="81">
        <f t="shared" si="35"/>
        <v>0</v>
      </c>
      <c r="AR55" s="81">
        <f t="shared" si="36"/>
        <v>0</v>
      </c>
      <c r="AS55" s="81">
        <f t="shared" si="37"/>
        <v>0</v>
      </c>
      <c r="AT55" s="81">
        <f t="shared" si="38"/>
        <v>0</v>
      </c>
      <c r="AU55" s="81">
        <f t="shared" si="39"/>
        <v>0</v>
      </c>
      <c r="AV55" s="81">
        <f t="shared" si="40"/>
        <v>0</v>
      </c>
      <c r="AW55" s="46">
        <f t="shared" si="41"/>
        <v>0</v>
      </c>
      <c r="AX55" s="46">
        <f t="shared" si="42"/>
        <v>0</v>
      </c>
      <c r="AY55" s="46">
        <f t="shared" si="43"/>
        <v>0</v>
      </c>
      <c r="AZ55" s="46">
        <f t="shared" si="44"/>
        <v>0</v>
      </c>
      <c r="BA55" s="46">
        <f t="shared" si="45"/>
        <v>0</v>
      </c>
      <c r="BB55" s="46">
        <f t="shared" si="46"/>
        <v>0</v>
      </c>
      <c r="BC55" s="46">
        <f t="shared" si="47"/>
        <v>0</v>
      </c>
      <c r="BD55" s="81"/>
      <c r="BE55" s="81"/>
      <c r="BF55" s="117">
        <f t="shared" si="7"/>
        <v>0</v>
      </c>
      <c r="BG55" s="117">
        <f t="shared" si="8"/>
        <v>0</v>
      </c>
      <c r="BH55" s="117">
        <f t="shared" si="9"/>
        <v>0</v>
      </c>
      <c r="BI55" s="117">
        <f t="shared" si="10"/>
        <v>0</v>
      </c>
      <c r="BJ55" s="117">
        <f t="shared" si="11"/>
        <v>0</v>
      </c>
      <c r="BK55" s="117">
        <f t="shared" si="12"/>
        <v>0</v>
      </c>
      <c r="BL55" s="117">
        <f t="shared" si="13"/>
        <v>0</v>
      </c>
      <c r="BM55" s="117">
        <f t="shared" si="14"/>
        <v>0</v>
      </c>
      <c r="BN55" s="117">
        <f t="shared" si="48"/>
        <v>0</v>
      </c>
      <c r="BO55" s="117">
        <f t="shared" si="15"/>
        <v>0</v>
      </c>
      <c r="BP55" s="117">
        <f t="shared" si="49"/>
        <v>0</v>
      </c>
      <c r="BQ55" s="117">
        <f t="shared" si="50"/>
        <v>0</v>
      </c>
      <c r="BR55" s="117">
        <f t="shared" si="51"/>
        <v>0</v>
      </c>
      <c r="BS55" s="117">
        <f t="shared" si="52"/>
        <v>0</v>
      </c>
      <c r="BT55" s="117">
        <f t="shared" si="53"/>
        <v>0</v>
      </c>
      <c r="BU55" s="117">
        <f t="shared" si="54"/>
        <v>0</v>
      </c>
      <c r="BV55" s="117">
        <f t="shared" si="55"/>
        <v>0</v>
      </c>
      <c r="BW55" s="117">
        <f t="shared" si="56"/>
        <v>0</v>
      </c>
      <c r="BX55" s="117">
        <f t="shared" si="57"/>
        <v>0</v>
      </c>
      <c r="BY55" s="117">
        <f t="shared" si="58"/>
        <v>0</v>
      </c>
      <c r="BZ55" s="117">
        <f t="shared" si="59"/>
        <v>0</v>
      </c>
      <c r="CA55" s="117">
        <f t="shared" si="60"/>
        <v>0</v>
      </c>
      <c r="CB55" s="117">
        <f t="shared" si="61"/>
        <v>0</v>
      </c>
      <c r="CC55" s="117">
        <f t="shared" si="62"/>
        <v>0</v>
      </c>
      <c r="CD55" s="117">
        <f t="shared" si="63"/>
        <v>0</v>
      </c>
      <c r="CE55" s="117">
        <f t="shared" si="64"/>
        <v>0</v>
      </c>
      <c r="CF55" s="117">
        <f t="shared" si="65"/>
        <v>0</v>
      </c>
      <c r="CG55" s="117">
        <f t="shared" si="66"/>
        <v>0</v>
      </c>
      <c r="CH55" s="117">
        <f t="shared" si="67"/>
        <v>0</v>
      </c>
      <c r="CI55" s="117">
        <f t="shared" si="68"/>
        <v>0</v>
      </c>
      <c r="CJ55" s="117">
        <f t="shared" si="69"/>
        <v>0</v>
      </c>
      <c r="CK55" s="117">
        <f t="shared" si="70"/>
        <v>0</v>
      </c>
      <c r="CL55" s="117">
        <f t="shared" si="71"/>
        <v>0</v>
      </c>
      <c r="CM55" s="117">
        <f t="shared" si="72"/>
        <v>0</v>
      </c>
      <c r="CN55" s="117">
        <f t="shared" si="73"/>
        <v>0</v>
      </c>
      <c r="CO55" s="117">
        <f t="shared" si="74"/>
        <v>0</v>
      </c>
      <c r="CP55" s="117">
        <f t="shared" si="75"/>
        <v>0</v>
      </c>
      <c r="CQ55" s="117">
        <f t="shared" si="76"/>
        <v>0</v>
      </c>
      <c r="CR55" s="117">
        <f t="shared" si="77"/>
        <v>0</v>
      </c>
      <c r="CS55" s="117">
        <f t="shared" si="78"/>
        <v>0</v>
      </c>
      <c r="CT55" s="82"/>
      <c r="CU55" s="82"/>
      <c r="CV55" s="39"/>
      <c r="CW55" s="39"/>
      <c r="CX55" s="352" t="s">
        <v>303</v>
      </c>
      <c r="CY55" s="77">
        <v>55</v>
      </c>
      <c r="CZ55" s="78" t="s">
        <v>102</v>
      </c>
      <c r="DA55" s="185" t="s">
        <v>83</v>
      </c>
      <c r="DB55" s="80"/>
      <c r="DC55" s="1"/>
      <c r="DD55" s="1"/>
      <c r="DE55" s="1"/>
      <c r="DF55" s="1"/>
      <c r="DG55" s="1"/>
      <c r="DH55" s="1"/>
      <c r="DI55" s="1"/>
      <c r="DJ55" s="1"/>
      <c r="GS55" s="1"/>
      <c r="GT55" s="1"/>
      <c r="GU55" s="1"/>
      <c r="GV55" s="1"/>
      <c r="GW55" s="1"/>
    </row>
    <row r="56" spans="1:205">
      <c r="A56" s="33">
        <v>50</v>
      </c>
      <c r="B56" s="71"/>
      <c r="C56" s="351"/>
      <c r="D56" s="75"/>
      <c r="E56" s="74"/>
      <c r="F56" s="74"/>
      <c r="G56" s="74"/>
      <c r="H56" s="74"/>
      <c r="I56" s="65"/>
      <c r="J56" s="65"/>
      <c r="K56" s="65"/>
      <c r="L56" s="209"/>
      <c r="M56" s="209"/>
      <c r="N56" s="65"/>
      <c r="O56" s="65"/>
      <c r="P56" s="65"/>
      <c r="Q56" s="368" t="str">
        <f t="shared" si="16"/>
        <v/>
      </c>
      <c r="R56" s="34">
        <f t="shared" si="17"/>
        <v>0</v>
      </c>
      <c r="S56" s="47">
        <f t="shared" si="0"/>
        <v>0</v>
      </c>
      <c r="T56" s="46">
        <f t="shared" si="1"/>
        <v>0</v>
      </c>
      <c r="U56" s="82">
        <f t="shared" si="18"/>
        <v>0</v>
      </c>
      <c r="V56" s="46">
        <f t="shared" si="19"/>
        <v>0</v>
      </c>
      <c r="W56" s="82">
        <f t="shared" si="20"/>
        <v>0</v>
      </c>
      <c r="X56" s="81">
        <f t="shared" si="21"/>
        <v>0</v>
      </c>
      <c r="Y56" s="81">
        <f t="shared" si="2"/>
        <v>0</v>
      </c>
      <c r="Z56" s="81">
        <f t="shared" si="3"/>
        <v>0</v>
      </c>
      <c r="AA56" s="81">
        <f t="shared" si="22"/>
        <v>0</v>
      </c>
      <c r="AB56" s="81">
        <f t="shared" si="23"/>
        <v>0</v>
      </c>
      <c r="AC56" s="81">
        <f t="shared" si="4"/>
        <v>0</v>
      </c>
      <c r="AD56" s="81">
        <f t="shared" si="5"/>
        <v>0</v>
      </c>
      <c r="AE56" s="81">
        <f t="shared" si="6"/>
        <v>0</v>
      </c>
      <c r="AF56" s="81">
        <f t="shared" si="24"/>
        <v>0</v>
      </c>
      <c r="AG56" s="81">
        <f t="shared" si="25"/>
        <v>0</v>
      </c>
      <c r="AH56" s="81">
        <f t="shared" si="26"/>
        <v>0</v>
      </c>
      <c r="AI56" s="81">
        <f t="shared" si="27"/>
        <v>0</v>
      </c>
      <c r="AJ56" s="81">
        <f t="shared" si="28"/>
        <v>0</v>
      </c>
      <c r="AK56" s="81">
        <f t="shared" si="29"/>
        <v>0</v>
      </c>
      <c r="AL56" s="81">
        <f t="shared" si="30"/>
        <v>0</v>
      </c>
      <c r="AM56" s="81">
        <f t="shared" si="31"/>
        <v>0</v>
      </c>
      <c r="AN56" s="81">
        <f t="shared" si="32"/>
        <v>0</v>
      </c>
      <c r="AO56" s="81">
        <f t="shared" si="33"/>
        <v>0</v>
      </c>
      <c r="AP56" s="81">
        <f t="shared" si="34"/>
        <v>0</v>
      </c>
      <c r="AQ56" s="81">
        <f t="shared" si="35"/>
        <v>0</v>
      </c>
      <c r="AR56" s="81">
        <f t="shared" si="36"/>
        <v>0</v>
      </c>
      <c r="AS56" s="81">
        <f t="shared" si="37"/>
        <v>0</v>
      </c>
      <c r="AT56" s="81">
        <f t="shared" si="38"/>
        <v>0</v>
      </c>
      <c r="AU56" s="81">
        <f t="shared" si="39"/>
        <v>0</v>
      </c>
      <c r="AV56" s="81">
        <f t="shared" si="40"/>
        <v>0</v>
      </c>
      <c r="AW56" s="46">
        <f t="shared" si="41"/>
        <v>0</v>
      </c>
      <c r="AX56" s="46">
        <f t="shared" si="42"/>
        <v>0</v>
      </c>
      <c r="AY56" s="46">
        <f t="shared" si="43"/>
        <v>0</v>
      </c>
      <c r="AZ56" s="46">
        <f t="shared" si="44"/>
        <v>0</v>
      </c>
      <c r="BA56" s="46">
        <f t="shared" si="45"/>
        <v>0</v>
      </c>
      <c r="BB56" s="46">
        <f t="shared" si="46"/>
        <v>0</v>
      </c>
      <c r="BC56" s="46">
        <f t="shared" si="47"/>
        <v>0</v>
      </c>
      <c r="BD56" s="81"/>
      <c r="BE56" s="81"/>
      <c r="BF56" s="117">
        <f t="shared" si="7"/>
        <v>0</v>
      </c>
      <c r="BG56" s="117">
        <f t="shared" si="8"/>
        <v>0</v>
      </c>
      <c r="BH56" s="117">
        <f t="shared" si="9"/>
        <v>0</v>
      </c>
      <c r="BI56" s="117">
        <f t="shared" si="10"/>
        <v>0</v>
      </c>
      <c r="BJ56" s="117">
        <f t="shared" si="11"/>
        <v>0</v>
      </c>
      <c r="BK56" s="117">
        <f t="shared" si="12"/>
        <v>0</v>
      </c>
      <c r="BL56" s="117">
        <f t="shared" si="13"/>
        <v>0</v>
      </c>
      <c r="BM56" s="117">
        <f t="shared" si="14"/>
        <v>0</v>
      </c>
      <c r="BN56" s="117">
        <f t="shared" si="48"/>
        <v>0</v>
      </c>
      <c r="BO56" s="117">
        <f t="shared" si="15"/>
        <v>0</v>
      </c>
      <c r="BP56" s="117">
        <f t="shared" si="49"/>
        <v>0</v>
      </c>
      <c r="BQ56" s="117">
        <f t="shared" si="50"/>
        <v>0</v>
      </c>
      <c r="BR56" s="117">
        <f t="shared" si="51"/>
        <v>0</v>
      </c>
      <c r="BS56" s="117">
        <f t="shared" si="52"/>
        <v>0</v>
      </c>
      <c r="BT56" s="117">
        <f t="shared" si="53"/>
        <v>0</v>
      </c>
      <c r="BU56" s="117">
        <f t="shared" si="54"/>
        <v>0</v>
      </c>
      <c r="BV56" s="117">
        <f t="shared" si="55"/>
        <v>0</v>
      </c>
      <c r="BW56" s="117">
        <f t="shared" si="56"/>
        <v>0</v>
      </c>
      <c r="BX56" s="117">
        <f t="shared" si="57"/>
        <v>0</v>
      </c>
      <c r="BY56" s="117">
        <f t="shared" si="58"/>
        <v>0</v>
      </c>
      <c r="BZ56" s="117">
        <f t="shared" si="59"/>
        <v>0</v>
      </c>
      <c r="CA56" s="117">
        <f t="shared" si="60"/>
        <v>0</v>
      </c>
      <c r="CB56" s="117">
        <f t="shared" si="61"/>
        <v>0</v>
      </c>
      <c r="CC56" s="117">
        <f t="shared" si="62"/>
        <v>0</v>
      </c>
      <c r="CD56" s="117">
        <f t="shared" si="63"/>
        <v>0</v>
      </c>
      <c r="CE56" s="117">
        <f t="shared" si="64"/>
        <v>0</v>
      </c>
      <c r="CF56" s="117">
        <f t="shared" si="65"/>
        <v>0</v>
      </c>
      <c r="CG56" s="117">
        <f t="shared" si="66"/>
        <v>0</v>
      </c>
      <c r="CH56" s="117">
        <f t="shared" si="67"/>
        <v>0</v>
      </c>
      <c r="CI56" s="117">
        <f t="shared" si="68"/>
        <v>0</v>
      </c>
      <c r="CJ56" s="117">
        <f t="shared" si="69"/>
        <v>0</v>
      </c>
      <c r="CK56" s="117">
        <f t="shared" si="70"/>
        <v>0</v>
      </c>
      <c r="CL56" s="117">
        <f t="shared" si="71"/>
        <v>0</v>
      </c>
      <c r="CM56" s="117">
        <f t="shared" si="72"/>
        <v>0</v>
      </c>
      <c r="CN56" s="117">
        <f t="shared" si="73"/>
        <v>0</v>
      </c>
      <c r="CO56" s="117">
        <f t="shared" si="74"/>
        <v>0</v>
      </c>
      <c r="CP56" s="117">
        <f t="shared" si="75"/>
        <v>0</v>
      </c>
      <c r="CQ56" s="117">
        <f t="shared" si="76"/>
        <v>0</v>
      </c>
      <c r="CR56" s="117">
        <f t="shared" si="77"/>
        <v>0</v>
      </c>
      <c r="CS56" s="117">
        <f t="shared" si="78"/>
        <v>0</v>
      </c>
      <c r="CT56" s="82"/>
      <c r="CU56" s="82"/>
      <c r="CV56" s="39"/>
      <c r="CW56" s="39"/>
      <c r="CX56" s="352" t="s">
        <v>304</v>
      </c>
      <c r="CY56" s="77">
        <v>56</v>
      </c>
      <c r="CZ56" s="78" t="s">
        <v>102</v>
      </c>
      <c r="DA56" s="86" t="s">
        <v>104</v>
      </c>
      <c r="DB56" s="80"/>
      <c r="DC56" s="1"/>
      <c r="DD56" s="1"/>
      <c r="DE56" s="1"/>
      <c r="DF56" s="1"/>
      <c r="DG56" s="1"/>
      <c r="DH56" s="1"/>
      <c r="DI56" s="1"/>
      <c r="DJ56" s="1"/>
      <c r="GS56" s="1"/>
      <c r="GT56" s="1"/>
      <c r="GU56" s="1"/>
      <c r="GV56" s="1"/>
      <c r="GW56" s="1"/>
    </row>
    <row r="57" spans="1:205">
      <c r="A57" s="33">
        <v>51</v>
      </c>
      <c r="B57" s="71"/>
      <c r="C57" s="351"/>
      <c r="D57" s="75"/>
      <c r="E57" s="74"/>
      <c r="F57" s="74"/>
      <c r="G57" s="74"/>
      <c r="H57" s="74"/>
      <c r="I57" s="65"/>
      <c r="J57" s="65"/>
      <c r="K57" s="65"/>
      <c r="L57" s="209"/>
      <c r="M57" s="209"/>
      <c r="N57" s="65"/>
      <c r="O57" s="65"/>
      <c r="P57" s="65"/>
      <c r="Q57" s="368" t="str">
        <f t="shared" si="16"/>
        <v/>
      </c>
      <c r="R57" s="34">
        <f t="shared" si="17"/>
        <v>0</v>
      </c>
      <c r="S57" s="47">
        <f t="shared" si="0"/>
        <v>0</v>
      </c>
      <c r="T57" s="46">
        <f t="shared" si="1"/>
        <v>0</v>
      </c>
      <c r="U57" s="82">
        <f t="shared" si="18"/>
        <v>0</v>
      </c>
      <c r="V57" s="46">
        <f t="shared" si="19"/>
        <v>0</v>
      </c>
      <c r="W57" s="82">
        <f t="shared" si="20"/>
        <v>0</v>
      </c>
      <c r="X57" s="81">
        <f t="shared" si="21"/>
        <v>0</v>
      </c>
      <c r="Y57" s="81">
        <f t="shared" si="2"/>
        <v>0</v>
      </c>
      <c r="Z57" s="81">
        <f t="shared" si="3"/>
        <v>0</v>
      </c>
      <c r="AA57" s="81">
        <f t="shared" si="22"/>
        <v>0</v>
      </c>
      <c r="AB57" s="81">
        <f t="shared" si="23"/>
        <v>0</v>
      </c>
      <c r="AC57" s="81">
        <f t="shared" si="4"/>
        <v>0</v>
      </c>
      <c r="AD57" s="81">
        <f t="shared" si="5"/>
        <v>0</v>
      </c>
      <c r="AE57" s="81">
        <f t="shared" si="6"/>
        <v>0</v>
      </c>
      <c r="AF57" s="81">
        <f t="shared" si="24"/>
        <v>0</v>
      </c>
      <c r="AG57" s="81">
        <f t="shared" si="25"/>
        <v>0</v>
      </c>
      <c r="AH57" s="81">
        <f t="shared" si="26"/>
        <v>0</v>
      </c>
      <c r="AI57" s="81">
        <f t="shared" si="27"/>
        <v>0</v>
      </c>
      <c r="AJ57" s="81">
        <f t="shared" si="28"/>
        <v>0</v>
      </c>
      <c r="AK57" s="81">
        <f t="shared" si="29"/>
        <v>0</v>
      </c>
      <c r="AL57" s="81">
        <f t="shared" si="30"/>
        <v>0</v>
      </c>
      <c r="AM57" s="81">
        <f t="shared" si="31"/>
        <v>0</v>
      </c>
      <c r="AN57" s="81">
        <f t="shared" si="32"/>
        <v>0</v>
      </c>
      <c r="AO57" s="81">
        <f t="shared" si="33"/>
        <v>0</v>
      </c>
      <c r="AP57" s="81">
        <f t="shared" si="34"/>
        <v>0</v>
      </c>
      <c r="AQ57" s="81">
        <f t="shared" si="35"/>
        <v>0</v>
      </c>
      <c r="AR57" s="81">
        <f t="shared" si="36"/>
        <v>0</v>
      </c>
      <c r="AS57" s="81">
        <f t="shared" si="37"/>
        <v>0</v>
      </c>
      <c r="AT57" s="81">
        <f t="shared" si="38"/>
        <v>0</v>
      </c>
      <c r="AU57" s="81">
        <f t="shared" si="39"/>
        <v>0</v>
      </c>
      <c r="AV57" s="81">
        <f t="shared" si="40"/>
        <v>0</v>
      </c>
      <c r="AW57" s="46">
        <f t="shared" si="41"/>
        <v>0</v>
      </c>
      <c r="AX57" s="46">
        <f t="shared" si="42"/>
        <v>0</v>
      </c>
      <c r="AY57" s="46">
        <f t="shared" si="43"/>
        <v>0</v>
      </c>
      <c r="AZ57" s="46">
        <f t="shared" si="44"/>
        <v>0</v>
      </c>
      <c r="BA57" s="46">
        <f t="shared" si="45"/>
        <v>0</v>
      </c>
      <c r="BB57" s="46">
        <f t="shared" si="46"/>
        <v>0</v>
      </c>
      <c r="BC57" s="46">
        <f t="shared" si="47"/>
        <v>0</v>
      </c>
      <c r="BD57" s="81"/>
      <c r="BE57" s="81"/>
      <c r="BF57" s="117">
        <f t="shared" si="7"/>
        <v>0</v>
      </c>
      <c r="BG57" s="117">
        <f t="shared" si="8"/>
        <v>0</v>
      </c>
      <c r="BH57" s="117">
        <f t="shared" si="9"/>
        <v>0</v>
      </c>
      <c r="BI57" s="117">
        <f t="shared" si="10"/>
        <v>0</v>
      </c>
      <c r="BJ57" s="117">
        <f t="shared" si="11"/>
        <v>0</v>
      </c>
      <c r="BK57" s="117">
        <f t="shared" si="12"/>
        <v>0</v>
      </c>
      <c r="BL57" s="117">
        <f t="shared" si="13"/>
        <v>0</v>
      </c>
      <c r="BM57" s="117">
        <f t="shared" si="14"/>
        <v>0</v>
      </c>
      <c r="BN57" s="117">
        <f t="shared" si="48"/>
        <v>0</v>
      </c>
      <c r="BO57" s="117">
        <f t="shared" si="15"/>
        <v>0</v>
      </c>
      <c r="BP57" s="117">
        <f t="shared" si="49"/>
        <v>0</v>
      </c>
      <c r="BQ57" s="117">
        <f t="shared" si="50"/>
        <v>0</v>
      </c>
      <c r="BR57" s="117">
        <f t="shared" si="51"/>
        <v>0</v>
      </c>
      <c r="BS57" s="117">
        <f t="shared" si="52"/>
        <v>0</v>
      </c>
      <c r="BT57" s="117">
        <f t="shared" si="53"/>
        <v>0</v>
      </c>
      <c r="BU57" s="117">
        <f t="shared" si="54"/>
        <v>0</v>
      </c>
      <c r="BV57" s="117">
        <f t="shared" si="55"/>
        <v>0</v>
      </c>
      <c r="BW57" s="117">
        <f t="shared" si="56"/>
        <v>0</v>
      </c>
      <c r="BX57" s="117">
        <f t="shared" si="57"/>
        <v>0</v>
      </c>
      <c r="BY57" s="117">
        <f t="shared" si="58"/>
        <v>0</v>
      </c>
      <c r="BZ57" s="117">
        <f t="shared" si="59"/>
        <v>0</v>
      </c>
      <c r="CA57" s="117">
        <f t="shared" si="60"/>
        <v>0</v>
      </c>
      <c r="CB57" s="117">
        <f t="shared" si="61"/>
        <v>0</v>
      </c>
      <c r="CC57" s="117">
        <f t="shared" si="62"/>
        <v>0</v>
      </c>
      <c r="CD57" s="117">
        <f t="shared" si="63"/>
        <v>0</v>
      </c>
      <c r="CE57" s="117">
        <f t="shared" si="64"/>
        <v>0</v>
      </c>
      <c r="CF57" s="117">
        <f t="shared" si="65"/>
        <v>0</v>
      </c>
      <c r="CG57" s="117">
        <f t="shared" si="66"/>
        <v>0</v>
      </c>
      <c r="CH57" s="117">
        <f t="shared" si="67"/>
        <v>0</v>
      </c>
      <c r="CI57" s="117">
        <f t="shared" si="68"/>
        <v>0</v>
      </c>
      <c r="CJ57" s="117">
        <f t="shared" si="69"/>
        <v>0</v>
      </c>
      <c r="CK57" s="117">
        <f t="shared" si="70"/>
        <v>0</v>
      </c>
      <c r="CL57" s="117">
        <f t="shared" si="71"/>
        <v>0</v>
      </c>
      <c r="CM57" s="117">
        <f t="shared" si="72"/>
        <v>0</v>
      </c>
      <c r="CN57" s="117">
        <f t="shared" si="73"/>
        <v>0</v>
      </c>
      <c r="CO57" s="117">
        <f t="shared" si="74"/>
        <v>0</v>
      </c>
      <c r="CP57" s="117">
        <f t="shared" si="75"/>
        <v>0</v>
      </c>
      <c r="CQ57" s="117">
        <f t="shared" si="76"/>
        <v>0</v>
      </c>
      <c r="CR57" s="117">
        <f t="shared" si="77"/>
        <v>0</v>
      </c>
      <c r="CS57" s="117">
        <f t="shared" si="78"/>
        <v>0</v>
      </c>
      <c r="CT57" s="82"/>
      <c r="CU57" s="82"/>
      <c r="CV57" s="39"/>
      <c r="CW57" s="39"/>
      <c r="CX57" s="352" t="s">
        <v>305</v>
      </c>
      <c r="CY57" s="77">
        <v>57</v>
      </c>
      <c r="CZ57" s="78" t="s">
        <v>102</v>
      </c>
      <c r="DA57" s="86" t="s">
        <v>74</v>
      </c>
      <c r="DB57" s="80"/>
      <c r="DC57" s="1"/>
      <c r="DD57" s="1"/>
      <c r="DE57" s="1"/>
      <c r="DF57" s="1"/>
      <c r="DG57" s="1"/>
      <c r="DH57" s="1"/>
      <c r="DI57" s="1"/>
      <c r="DJ57" s="1"/>
      <c r="GS57" s="1"/>
      <c r="GT57" s="1"/>
      <c r="GU57" s="1"/>
      <c r="GV57" s="1"/>
      <c r="GW57" s="1"/>
    </row>
    <row r="58" spans="1:205">
      <c r="A58" s="33">
        <v>52</v>
      </c>
      <c r="B58" s="71"/>
      <c r="C58" s="351"/>
      <c r="D58" s="75"/>
      <c r="E58" s="74"/>
      <c r="F58" s="74"/>
      <c r="G58" s="74"/>
      <c r="H58" s="74"/>
      <c r="I58" s="65"/>
      <c r="J58" s="65"/>
      <c r="K58" s="65"/>
      <c r="L58" s="209"/>
      <c r="M58" s="209"/>
      <c r="N58" s="65"/>
      <c r="O58" s="65"/>
      <c r="P58" s="65"/>
      <c r="Q58" s="368" t="str">
        <f t="shared" si="16"/>
        <v/>
      </c>
      <c r="R58" s="34">
        <f t="shared" si="17"/>
        <v>0</v>
      </c>
      <c r="S58" s="47">
        <f t="shared" si="0"/>
        <v>0</v>
      </c>
      <c r="T58" s="46">
        <f t="shared" si="1"/>
        <v>0</v>
      </c>
      <c r="U58" s="82">
        <f t="shared" si="18"/>
        <v>0</v>
      </c>
      <c r="V58" s="46">
        <f t="shared" si="19"/>
        <v>0</v>
      </c>
      <c r="W58" s="82">
        <f t="shared" si="20"/>
        <v>0</v>
      </c>
      <c r="X58" s="81">
        <f t="shared" si="21"/>
        <v>0</v>
      </c>
      <c r="Y58" s="81">
        <f t="shared" si="2"/>
        <v>0</v>
      </c>
      <c r="Z58" s="81">
        <f t="shared" si="3"/>
        <v>0</v>
      </c>
      <c r="AA58" s="81">
        <f t="shared" si="22"/>
        <v>0</v>
      </c>
      <c r="AB58" s="81">
        <f t="shared" si="23"/>
        <v>0</v>
      </c>
      <c r="AC58" s="81">
        <f t="shared" si="4"/>
        <v>0</v>
      </c>
      <c r="AD58" s="81">
        <f t="shared" si="5"/>
        <v>0</v>
      </c>
      <c r="AE58" s="81">
        <f t="shared" si="6"/>
        <v>0</v>
      </c>
      <c r="AF58" s="81">
        <f t="shared" si="24"/>
        <v>0</v>
      </c>
      <c r="AG58" s="81">
        <f t="shared" si="25"/>
        <v>0</v>
      </c>
      <c r="AH58" s="81">
        <f t="shared" si="26"/>
        <v>0</v>
      </c>
      <c r="AI58" s="81">
        <f t="shared" si="27"/>
        <v>0</v>
      </c>
      <c r="AJ58" s="81">
        <f t="shared" si="28"/>
        <v>0</v>
      </c>
      <c r="AK58" s="81">
        <f t="shared" si="29"/>
        <v>0</v>
      </c>
      <c r="AL58" s="81">
        <f t="shared" si="30"/>
        <v>0</v>
      </c>
      <c r="AM58" s="81">
        <f t="shared" si="31"/>
        <v>0</v>
      </c>
      <c r="AN58" s="81">
        <f t="shared" si="32"/>
        <v>0</v>
      </c>
      <c r="AO58" s="81">
        <f t="shared" si="33"/>
        <v>0</v>
      </c>
      <c r="AP58" s="81">
        <f t="shared" si="34"/>
        <v>0</v>
      </c>
      <c r="AQ58" s="81">
        <f t="shared" si="35"/>
        <v>0</v>
      </c>
      <c r="AR58" s="81">
        <f t="shared" si="36"/>
        <v>0</v>
      </c>
      <c r="AS58" s="81">
        <f t="shared" si="37"/>
        <v>0</v>
      </c>
      <c r="AT58" s="81">
        <f t="shared" si="38"/>
        <v>0</v>
      </c>
      <c r="AU58" s="81">
        <f t="shared" si="39"/>
        <v>0</v>
      </c>
      <c r="AV58" s="81">
        <f t="shared" si="40"/>
        <v>0</v>
      </c>
      <c r="AW58" s="46">
        <f t="shared" si="41"/>
        <v>0</v>
      </c>
      <c r="AX58" s="46">
        <f t="shared" si="42"/>
        <v>0</v>
      </c>
      <c r="AY58" s="46">
        <f t="shared" si="43"/>
        <v>0</v>
      </c>
      <c r="AZ58" s="46">
        <f t="shared" si="44"/>
        <v>0</v>
      </c>
      <c r="BA58" s="46">
        <f t="shared" si="45"/>
        <v>0</v>
      </c>
      <c r="BB58" s="46">
        <f t="shared" si="46"/>
        <v>0</v>
      </c>
      <c r="BC58" s="46">
        <f t="shared" si="47"/>
        <v>0</v>
      </c>
      <c r="BD58" s="81"/>
      <c r="BE58" s="81"/>
      <c r="BF58" s="117">
        <f t="shared" si="7"/>
        <v>0</v>
      </c>
      <c r="BG58" s="117">
        <f t="shared" si="8"/>
        <v>0</v>
      </c>
      <c r="BH58" s="117">
        <f t="shared" si="9"/>
        <v>0</v>
      </c>
      <c r="BI58" s="117">
        <f t="shared" si="10"/>
        <v>0</v>
      </c>
      <c r="BJ58" s="117">
        <f t="shared" si="11"/>
        <v>0</v>
      </c>
      <c r="BK58" s="117">
        <f t="shared" si="12"/>
        <v>0</v>
      </c>
      <c r="BL58" s="117">
        <f t="shared" si="13"/>
        <v>0</v>
      </c>
      <c r="BM58" s="117">
        <f t="shared" si="14"/>
        <v>0</v>
      </c>
      <c r="BN58" s="117">
        <f t="shared" si="48"/>
        <v>0</v>
      </c>
      <c r="BO58" s="117">
        <f t="shared" si="15"/>
        <v>0</v>
      </c>
      <c r="BP58" s="117">
        <f t="shared" si="49"/>
        <v>0</v>
      </c>
      <c r="BQ58" s="117">
        <f t="shared" si="50"/>
        <v>0</v>
      </c>
      <c r="BR58" s="117">
        <f t="shared" si="51"/>
        <v>0</v>
      </c>
      <c r="BS58" s="117">
        <f t="shared" si="52"/>
        <v>0</v>
      </c>
      <c r="BT58" s="117">
        <f t="shared" si="53"/>
        <v>0</v>
      </c>
      <c r="BU58" s="117">
        <f t="shared" si="54"/>
        <v>0</v>
      </c>
      <c r="BV58" s="117">
        <f t="shared" si="55"/>
        <v>0</v>
      </c>
      <c r="BW58" s="117">
        <f t="shared" si="56"/>
        <v>0</v>
      </c>
      <c r="BX58" s="117">
        <f t="shared" si="57"/>
        <v>0</v>
      </c>
      <c r="BY58" s="117">
        <f t="shared" si="58"/>
        <v>0</v>
      </c>
      <c r="BZ58" s="117">
        <f t="shared" si="59"/>
        <v>0</v>
      </c>
      <c r="CA58" s="117">
        <f t="shared" si="60"/>
        <v>0</v>
      </c>
      <c r="CB58" s="117">
        <f t="shared" si="61"/>
        <v>0</v>
      </c>
      <c r="CC58" s="117">
        <f t="shared" si="62"/>
        <v>0</v>
      </c>
      <c r="CD58" s="117">
        <f t="shared" si="63"/>
        <v>0</v>
      </c>
      <c r="CE58" s="117">
        <f t="shared" si="64"/>
        <v>0</v>
      </c>
      <c r="CF58" s="117">
        <f t="shared" si="65"/>
        <v>0</v>
      </c>
      <c r="CG58" s="117">
        <f t="shared" si="66"/>
        <v>0</v>
      </c>
      <c r="CH58" s="117">
        <f t="shared" si="67"/>
        <v>0</v>
      </c>
      <c r="CI58" s="117">
        <f t="shared" si="68"/>
        <v>0</v>
      </c>
      <c r="CJ58" s="117">
        <f t="shared" si="69"/>
        <v>0</v>
      </c>
      <c r="CK58" s="117">
        <f t="shared" si="70"/>
        <v>0</v>
      </c>
      <c r="CL58" s="117">
        <f t="shared" si="71"/>
        <v>0</v>
      </c>
      <c r="CM58" s="117">
        <f t="shared" si="72"/>
        <v>0</v>
      </c>
      <c r="CN58" s="117">
        <f t="shared" si="73"/>
        <v>0</v>
      </c>
      <c r="CO58" s="117">
        <f t="shared" si="74"/>
        <v>0</v>
      </c>
      <c r="CP58" s="117">
        <f t="shared" si="75"/>
        <v>0</v>
      </c>
      <c r="CQ58" s="117">
        <f t="shared" si="76"/>
        <v>0</v>
      </c>
      <c r="CR58" s="117">
        <f t="shared" si="77"/>
        <v>0</v>
      </c>
      <c r="CS58" s="117">
        <f t="shared" si="78"/>
        <v>0</v>
      </c>
      <c r="CT58" s="82"/>
      <c r="CU58" s="82"/>
      <c r="CV58" s="39"/>
      <c r="CW58" s="39"/>
      <c r="CX58" s="352" t="s">
        <v>306</v>
      </c>
      <c r="CY58" s="77">
        <v>58</v>
      </c>
      <c r="CZ58" s="78" t="s">
        <v>102</v>
      </c>
      <c r="DA58" s="86" t="s">
        <v>75</v>
      </c>
      <c r="DB58" s="80"/>
      <c r="DC58" s="1"/>
      <c r="DD58" s="1"/>
      <c r="DE58" s="1"/>
      <c r="DF58" s="1"/>
      <c r="DG58" s="1"/>
      <c r="DH58" s="1"/>
      <c r="DI58" s="1"/>
      <c r="DJ58" s="1"/>
      <c r="GS58" s="1"/>
      <c r="GT58" s="1"/>
      <c r="GU58" s="1"/>
      <c r="GV58" s="1"/>
      <c r="GW58" s="1"/>
    </row>
    <row r="59" spans="1:205" ht="13.8" thickBot="1">
      <c r="A59" s="33">
        <v>53</v>
      </c>
      <c r="B59" s="71"/>
      <c r="C59" s="351"/>
      <c r="D59" s="75"/>
      <c r="E59" s="74"/>
      <c r="F59" s="74"/>
      <c r="G59" s="74"/>
      <c r="H59" s="74"/>
      <c r="I59" s="65"/>
      <c r="J59" s="65"/>
      <c r="K59" s="65"/>
      <c r="L59" s="209"/>
      <c r="M59" s="209"/>
      <c r="N59" s="65"/>
      <c r="O59" s="65"/>
      <c r="P59" s="65"/>
      <c r="Q59" s="368" t="str">
        <f t="shared" si="16"/>
        <v/>
      </c>
      <c r="R59" s="34">
        <f t="shared" si="17"/>
        <v>0</v>
      </c>
      <c r="S59" s="47">
        <f t="shared" si="0"/>
        <v>0</v>
      </c>
      <c r="T59" s="46">
        <f t="shared" si="1"/>
        <v>0</v>
      </c>
      <c r="U59" s="82">
        <f t="shared" si="18"/>
        <v>0</v>
      </c>
      <c r="V59" s="46">
        <f t="shared" si="19"/>
        <v>0</v>
      </c>
      <c r="W59" s="82">
        <f t="shared" si="20"/>
        <v>0</v>
      </c>
      <c r="X59" s="81">
        <f t="shared" si="21"/>
        <v>0</v>
      </c>
      <c r="Y59" s="81">
        <f t="shared" si="2"/>
        <v>0</v>
      </c>
      <c r="Z59" s="81">
        <f t="shared" si="3"/>
        <v>0</v>
      </c>
      <c r="AA59" s="81">
        <f t="shared" si="22"/>
        <v>0</v>
      </c>
      <c r="AB59" s="81">
        <f t="shared" si="23"/>
        <v>0</v>
      </c>
      <c r="AC59" s="81">
        <f t="shared" si="4"/>
        <v>0</v>
      </c>
      <c r="AD59" s="81">
        <f t="shared" si="5"/>
        <v>0</v>
      </c>
      <c r="AE59" s="81">
        <f t="shared" si="6"/>
        <v>0</v>
      </c>
      <c r="AF59" s="81">
        <f t="shared" si="24"/>
        <v>0</v>
      </c>
      <c r="AG59" s="81">
        <f t="shared" si="25"/>
        <v>0</v>
      </c>
      <c r="AH59" s="81">
        <f t="shared" si="26"/>
        <v>0</v>
      </c>
      <c r="AI59" s="81">
        <f t="shared" si="27"/>
        <v>0</v>
      </c>
      <c r="AJ59" s="81">
        <f t="shared" si="28"/>
        <v>0</v>
      </c>
      <c r="AK59" s="81">
        <f t="shared" si="29"/>
        <v>0</v>
      </c>
      <c r="AL59" s="81">
        <f t="shared" si="30"/>
        <v>0</v>
      </c>
      <c r="AM59" s="81">
        <f t="shared" si="31"/>
        <v>0</v>
      </c>
      <c r="AN59" s="81">
        <f t="shared" si="32"/>
        <v>0</v>
      </c>
      <c r="AO59" s="81">
        <f t="shared" si="33"/>
        <v>0</v>
      </c>
      <c r="AP59" s="81">
        <f t="shared" si="34"/>
        <v>0</v>
      </c>
      <c r="AQ59" s="81">
        <f t="shared" si="35"/>
        <v>0</v>
      </c>
      <c r="AR59" s="81">
        <f t="shared" si="36"/>
        <v>0</v>
      </c>
      <c r="AS59" s="81">
        <f t="shared" si="37"/>
        <v>0</v>
      </c>
      <c r="AT59" s="81">
        <f t="shared" si="38"/>
        <v>0</v>
      </c>
      <c r="AU59" s="81">
        <f t="shared" si="39"/>
        <v>0</v>
      </c>
      <c r="AV59" s="81">
        <f t="shared" si="40"/>
        <v>0</v>
      </c>
      <c r="AW59" s="46">
        <f t="shared" si="41"/>
        <v>0</v>
      </c>
      <c r="AX59" s="46">
        <f t="shared" si="42"/>
        <v>0</v>
      </c>
      <c r="AY59" s="46">
        <f t="shared" si="43"/>
        <v>0</v>
      </c>
      <c r="AZ59" s="46">
        <f t="shared" si="44"/>
        <v>0</v>
      </c>
      <c r="BA59" s="46">
        <f t="shared" si="45"/>
        <v>0</v>
      </c>
      <c r="BB59" s="46">
        <f t="shared" si="46"/>
        <v>0</v>
      </c>
      <c r="BC59" s="46">
        <f t="shared" si="47"/>
        <v>0</v>
      </c>
      <c r="BD59" s="81"/>
      <c r="BE59" s="81"/>
      <c r="BF59" s="117">
        <f t="shared" si="7"/>
        <v>0</v>
      </c>
      <c r="BG59" s="117">
        <f t="shared" si="8"/>
        <v>0</v>
      </c>
      <c r="BH59" s="117">
        <f t="shared" si="9"/>
        <v>0</v>
      </c>
      <c r="BI59" s="117">
        <f t="shared" si="10"/>
        <v>0</v>
      </c>
      <c r="BJ59" s="117">
        <f t="shared" si="11"/>
        <v>0</v>
      </c>
      <c r="BK59" s="117">
        <f t="shared" si="12"/>
        <v>0</v>
      </c>
      <c r="BL59" s="117">
        <f t="shared" si="13"/>
        <v>0</v>
      </c>
      <c r="BM59" s="117">
        <f t="shared" si="14"/>
        <v>0</v>
      </c>
      <c r="BN59" s="117">
        <f t="shared" si="48"/>
        <v>0</v>
      </c>
      <c r="BO59" s="117">
        <f t="shared" si="15"/>
        <v>0</v>
      </c>
      <c r="BP59" s="117">
        <f t="shared" si="49"/>
        <v>0</v>
      </c>
      <c r="BQ59" s="117">
        <f t="shared" si="50"/>
        <v>0</v>
      </c>
      <c r="BR59" s="117">
        <f t="shared" si="51"/>
        <v>0</v>
      </c>
      <c r="BS59" s="117">
        <f t="shared" si="52"/>
        <v>0</v>
      </c>
      <c r="BT59" s="117">
        <f t="shared" si="53"/>
        <v>0</v>
      </c>
      <c r="BU59" s="117">
        <f t="shared" si="54"/>
        <v>0</v>
      </c>
      <c r="BV59" s="117">
        <f t="shared" si="55"/>
        <v>0</v>
      </c>
      <c r="BW59" s="117">
        <f t="shared" si="56"/>
        <v>0</v>
      </c>
      <c r="BX59" s="117">
        <f t="shared" si="57"/>
        <v>0</v>
      </c>
      <c r="BY59" s="117">
        <f t="shared" si="58"/>
        <v>0</v>
      </c>
      <c r="BZ59" s="117">
        <f t="shared" si="59"/>
        <v>0</v>
      </c>
      <c r="CA59" s="117">
        <f t="shared" si="60"/>
        <v>0</v>
      </c>
      <c r="CB59" s="117">
        <f t="shared" si="61"/>
        <v>0</v>
      </c>
      <c r="CC59" s="117">
        <f t="shared" si="62"/>
        <v>0</v>
      </c>
      <c r="CD59" s="117">
        <f t="shared" si="63"/>
        <v>0</v>
      </c>
      <c r="CE59" s="117">
        <f t="shared" si="64"/>
        <v>0</v>
      </c>
      <c r="CF59" s="117">
        <f t="shared" si="65"/>
        <v>0</v>
      </c>
      <c r="CG59" s="117">
        <f t="shared" si="66"/>
        <v>0</v>
      </c>
      <c r="CH59" s="117">
        <f t="shared" si="67"/>
        <v>0</v>
      </c>
      <c r="CI59" s="117">
        <f t="shared" si="68"/>
        <v>0</v>
      </c>
      <c r="CJ59" s="117">
        <f t="shared" si="69"/>
        <v>0</v>
      </c>
      <c r="CK59" s="117">
        <f t="shared" si="70"/>
        <v>0</v>
      </c>
      <c r="CL59" s="117">
        <f t="shared" si="71"/>
        <v>0</v>
      </c>
      <c r="CM59" s="117">
        <f t="shared" si="72"/>
        <v>0</v>
      </c>
      <c r="CN59" s="117">
        <f t="shared" si="73"/>
        <v>0</v>
      </c>
      <c r="CO59" s="117">
        <f t="shared" si="74"/>
        <v>0</v>
      </c>
      <c r="CP59" s="117">
        <f t="shared" si="75"/>
        <v>0</v>
      </c>
      <c r="CQ59" s="117">
        <f t="shared" si="76"/>
        <v>0</v>
      </c>
      <c r="CR59" s="117">
        <f t="shared" si="77"/>
        <v>0</v>
      </c>
      <c r="CS59" s="117">
        <f t="shared" si="78"/>
        <v>0</v>
      </c>
      <c r="CT59" s="82"/>
      <c r="CU59" s="82"/>
      <c r="CV59" s="39"/>
      <c r="CW59" s="39"/>
      <c r="CX59" s="352" t="s">
        <v>307</v>
      </c>
      <c r="CY59" s="274">
        <v>59</v>
      </c>
      <c r="CZ59" s="275" t="s">
        <v>102</v>
      </c>
      <c r="DA59" s="278" t="s">
        <v>170</v>
      </c>
      <c r="DB59" s="279"/>
      <c r="DC59" s="1"/>
      <c r="DD59" s="1"/>
      <c r="DE59" s="1"/>
      <c r="DF59" s="1"/>
      <c r="DG59" s="1"/>
      <c r="DH59" s="1"/>
      <c r="DI59" s="1"/>
      <c r="DJ59" s="1"/>
      <c r="GS59" s="1"/>
      <c r="GT59" s="1"/>
      <c r="GU59" s="1"/>
      <c r="GV59" s="1"/>
      <c r="GW59" s="1"/>
    </row>
    <row r="60" spans="1:205">
      <c r="A60" s="33">
        <v>54</v>
      </c>
      <c r="B60" s="71"/>
      <c r="C60" s="351"/>
      <c r="D60" s="75"/>
      <c r="E60" s="74"/>
      <c r="F60" s="74"/>
      <c r="G60" s="74"/>
      <c r="H60" s="74"/>
      <c r="I60" s="65"/>
      <c r="J60" s="65"/>
      <c r="K60" s="65"/>
      <c r="L60" s="209"/>
      <c r="M60" s="209"/>
      <c r="N60" s="65"/>
      <c r="O60" s="65"/>
      <c r="P60" s="65"/>
      <c r="Q60" s="368" t="str">
        <f t="shared" si="16"/>
        <v/>
      </c>
      <c r="R60" s="34">
        <f t="shared" si="17"/>
        <v>0</v>
      </c>
      <c r="S60" s="47">
        <f t="shared" si="0"/>
        <v>0</v>
      </c>
      <c r="T60" s="46">
        <f t="shared" si="1"/>
        <v>0</v>
      </c>
      <c r="U60" s="82">
        <f t="shared" si="18"/>
        <v>0</v>
      </c>
      <c r="V60" s="46">
        <f t="shared" si="19"/>
        <v>0</v>
      </c>
      <c r="W60" s="82">
        <f t="shared" si="20"/>
        <v>0</v>
      </c>
      <c r="X60" s="81">
        <f t="shared" si="21"/>
        <v>0</v>
      </c>
      <c r="Y60" s="81">
        <f t="shared" si="2"/>
        <v>0</v>
      </c>
      <c r="Z60" s="81">
        <f t="shared" si="3"/>
        <v>0</v>
      </c>
      <c r="AA60" s="81">
        <f t="shared" si="22"/>
        <v>0</v>
      </c>
      <c r="AB60" s="81">
        <f t="shared" si="23"/>
        <v>0</v>
      </c>
      <c r="AC60" s="81">
        <f t="shared" si="4"/>
        <v>0</v>
      </c>
      <c r="AD60" s="81">
        <f t="shared" si="5"/>
        <v>0</v>
      </c>
      <c r="AE60" s="81">
        <f t="shared" si="6"/>
        <v>0</v>
      </c>
      <c r="AF60" s="81">
        <f t="shared" si="24"/>
        <v>0</v>
      </c>
      <c r="AG60" s="81">
        <f t="shared" si="25"/>
        <v>0</v>
      </c>
      <c r="AH60" s="81">
        <f t="shared" si="26"/>
        <v>0</v>
      </c>
      <c r="AI60" s="81">
        <f t="shared" si="27"/>
        <v>0</v>
      </c>
      <c r="AJ60" s="81">
        <f t="shared" si="28"/>
        <v>0</v>
      </c>
      <c r="AK60" s="81">
        <f t="shared" si="29"/>
        <v>0</v>
      </c>
      <c r="AL60" s="81">
        <f t="shared" si="30"/>
        <v>0</v>
      </c>
      <c r="AM60" s="81">
        <f t="shared" si="31"/>
        <v>0</v>
      </c>
      <c r="AN60" s="81">
        <f t="shared" si="32"/>
        <v>0</v>
      </c>
      <c r="AO60" s="81">
        <f t="shared" si="33"/>
        <v>0</v>
      </c>
      <c r="AP60" s="81">
        <f t="shared" si="34"/>
        <v>0</v>
      </c>
      <c r="AQ60" s="81">
        <f t="shared" si="35"/>
        <v>0</v>
      </c>
      <c r="AR60" s="81">
        <f t="shared" si="36"/>
        <v>0</v>
      </c>
      <c r="AS60" s="81">
        <f t="shared" si="37"/>
        <v>0</v>
      </c>
      <c r="AT60" s="81">
        <f t="shared" si="38"/>
        <v>0</v>
      </c>
      <c r="AU60" s="81">
        <f t="shared" si="39"/>
        <v>0</v>
      </c>
      <c r="AV60" s="81">
        <f t="shared" si="40"/>
        <v>0</v>
      </c>
      <c r="AW60" s="46">
        <f t="shared" si="41"/>
        <v>0</v>
      </c>
      <c r="AX60" s="46">
        <f t="shared" si="42"/>
        <v>0</v>
      </c>
      <c r="AY60" s="46">
        <f t="shared" si="43"/>
        <v>0</v>
      </c>
      <c r="AZ60" s="46">
        <f t="shared" si="44"/>
        <v>0</v>
      </c>
      <c r="BA60" s="46">
        <f t="shared" si="45"/>
        <v>0</v>
      </c>
      <c r="BB60" s="46">
        <f t="shared" si="46"/>
        <v>0</v>
      </c>
      <c r="BC60" s="46">
        <f t="shared" si="47"/>
        <v>0</v>
      </c>
      <c r="BD60" s="81"/>
      <c r="BE60" s="81"/>
      <c r="BF60" s="117">
        <f t="shared" si="7"/>
        <v>0</v>
      </c>
      <c r="BG60" s="117">
        <f t="shared" si="8"/>
        <v>0</v>
      </c>
      <c r="BH60" s="117">
        <f t="shared" si="9"/>
        <v>0</v>
      </c>
      <c r="BI60" s="117">
        <f t="shared" si="10"/>
        <v>0</v>
      </c>
      <c r="BJ60" s="117">
        <f t="shared" si="11"/>
        <v>0</v>
      </c>
      <c r="BK60" s="117">
        <f t="shared" si="12"/>
        <v>0</v>
      </c>
      <c r="BL60" s="117">
        <f t="shared" si="13"/>
        <v>0</v>
      </c>
      <c r="BM60" s="117">
        <f t="shared" si="14"/>
        <v>0</v>
      </c>
      <c r="BN60" s="117">
        <f t="shared" si="48"/>
        <v>0</v>
      </c>
      <c r="BO60" s="117">
        <f t="shared" si="15"/>
        <v>0</v>
      </c>
      <c r="BP60" s="117">
        <f t="shared" si="49"/>
        <v>0</v>
      </c>
      <c r="BQ60" s="117">
        <f t="shared" si="50"/>
        <v>0</v>
      </c>
      <c r="BR60" s="117">
        <f t="shared" si="51"/>
        <v>0</v>
      </c>
      <c r="BS60" s="117">
        <f t="shared" si="52"/>
        <v>0</v>
      </c>
      <c r="BT60" s="117">
        <f t="shared" si="53"/>
        <v>0</v>
      </c>
      <c r="BU60" s="117">
        <f t="shared" si="54"/>
        <v>0</v>
      </c>
      <c r="BV60" s="117">
        <f t="shared" si="55"/>
        <v>0</v>
      </c>
      <c r="BW60" s="117">
        <f t="shared" si="56"/>
        <v>0</v>
      </c>
      <c r="BX60" s="117">
        <f t="shared" si="57"/>
        <v>0</v>
      </c>
      <c r="BY60" s="117">
        <f t="shared" si="58"/>
        <v>0</v>
      </c>
      <c r="BZ60" s="117">
        <f t="shared" si="59"/>
        <v>0</v>
      </c>
      <c r="CA60" s="117">
        <f t="shared" si="60"/>
        <v>0</v>
      </c>
      <c r="CB60" s="117">
        <f t="shared" si="61"/>
        <v>0</v>
      </c>
      <c r="CC60" s="117">
        <f t="shared" si="62"/>
        <v>0</v>
      </c>
      <c r="CD60" s="117">
        <f t="shared" si="63"/>
        <v>0</v>
      </c>
      <c r="CE60" s="117">
        <f t="shared" si="64"/>
        <v>0</v>
      </c>
      <c r="CF60" s="117">
        <f t="shared" si="65"/>
        <v>0</v>
      </c>
      <c r="CG60" s="117">
        <f t="shared" si="66"/>
        <v>0</v>
      </c>
      <c r="CH60" s="117">
        <f t="shared" si="67"/>
        <v>0</v>
      </c>
      <c r="CI60" s="117">
        <f t="shared" si="68"/>
        <v>0</v>
      </c>
      <c r="CJ60" s="117">
        <f t="shared" si="69"/>
        <v>0</v>
      </c>
      <c r="CK60" s="117">
        <f t="shared" si="70"/>
        <v>0</v>
      </c>
      <c r="CL60" s="117">
        <f t="shared" si="71"/>
        <v>0</v>
      </c>
      <c r="CM60" s="117">
        <f t="shared" si="72"/>
        <v>0</v>
      </c>
      <c r="CN60" s="117">
        <f t="shared" si="73"/>
        <v>0</v>
      </c>
      <c r="CO60" s="117">
        <f t="shared" si="74"/>
        <v>0</v>
      </c>
      <c r="CP60" s="117">
        <f t="shared" si="75"/>
        <v>0</v>
      </c>
      <c r="CQ60" s="117">
        <f t="shared" si="76"/>
        <v>0</v>
      </c>
      <c r="CR60" s="117">
        <f t="shared" si="77"/>
        <v>0</v>
      </c>
      <c r="CS60" s="117">
        <f t="shared" si="78"/>
        <v>0</v>
      </c>
      <c r="CT60" s="82"/>
      <c r="CU60" s="82"/>
      <c r="CV60" s="39"/>
      <c r="CW60" s="39"/>
      <c r="CX60" s="352" t="s">
        <v>308</v>
      </c>
      <c r="CY60" s="88">
        <v>60</v>
      </c>
      <c r="CZ60" s="272" t="s">
        <v>171</v>
      </c>
      <c r="DA60" s="89" t="s">
        <v>77</v>
      </c>
      <c r="DB60" s="90"/>
      <c r="DC60" s="1"/>
      <c r="DD60" s="1"/>
      <c r="DE60" s="1"/>
      <c r="DF60" s="1"/>
      <c r="DG60" s="1"/>
      <c r="DH60" s="1"/>
      <c r="DI60" s="1"/>
      <c r="DJ60" s="1"/>
      <c r="GS60" s="1"/>
      <c r="GT60" s="1"/>
      <c r="GU60" s="1"/>
      <c r="GV60" s="1"/>
      <c r="GW60" s="1"/>
    </row>
    <row r="61" spans="1:205">
      <c r="A61" s="33">
        <v>55</v>
      </c>
      <c r="B61" s="71"/>
      <c r="C61" s="351"/>
      <c r="D61" s="75"/>
      <c r="E61" s="74"/>
      <c r="F61" s="74"/>
      <c r="G61" s="74"/>
      <c r="H61" s="74"/>
      <c r="I61" s="65"/>
      <c r="J61" s="65"/>
      <c r="K61" s="65"/>
      <c r="L61" s="209"/>
      <c r="M61" s="209"/>
      <c r="N61" s="65"/>
      <c r="O61" s="65"/>
      <c r="P61" s="65"/>
      <c r="Q61" s="368" t="str">
        <f t="shared" si="16"/>
        <v/>
      </c>
      <c r="R61" s="34">
        <f t="shared" si="17"/>
        <v>0</v>
      </c>
      <c r="S61" s="47">
        <f t="shared" si="0"/>
        <v>0</v>
      </c>
      <c r="T61" s="46">
        <f t="shared" si="1"/>
        <v>0</v>
      </c>
      <c r="U61" s="82">
        <f t="shared" si="18"/>
        <v>0</v>
      </c>
      <c r="V61" s="46">
        <f t="shared" si="19"/>
        <v>0</v>
      </c>
      <c r="W61" s="82">
        <f t="shared" si="20"/>
        <v>0</v>
      </c>
      <c r="X61" s="81">
        <f t="shared" si="21"/>
        <v>0</v>
      </c>
      <c r="Y61" s="81">
        <f t="shared" si="2"/>
        <v>0</v>
      </c>
      <c r="Z61" s="81">
        <f t="shared" si="3"/>
        <v>0</v>
      </c>
      <c r="AA61" s="81">
        <f t="shared" si="22"/>
        <v>0</v>
      </c>
      <c r="AB61" s="81">
        <f t="shared" si="23"/>
        <v>0</v>
      </c>
      <c r="AC61" s="81">
        <f t="shared" si="4"/>
        <v>0</v>
      </c>
      <c r="AD61" s="81">
        <f t="shared" si="5"/>
        <v>0</v>
      </c>
      <c r="AE61" s="81">
        <f t="shared" si="6"/>
        <v>0</v>
      </c>
      <c r="AF61" s="81">
        <f t="shared" si="24"/>
        <v>0</v>
      </c>
      <c r="AG61" s="81">
        <f t="shared" si="25"/>
        <v>0</v>
      </c>
      <c r="AH61" s="81">
        <f t="shared" si="26"/>
        <v>0</v>
      </c>
      <c r="AI61" s="81">
        <f t="shared" si="27"/>
        <v>0</v>
      </c>
      <c r="AJ61" s="81">
        <f t="shared" si="28"/>
        <v>0</v>
      </c>
      <c r="AK61" s="81">
        <f t="shared" si="29"/>
        <v>0</v>
      </c>
      <c r="AL61" s="81">
        <f t="shared" si="30"/>
        <v>0</v>
      </c>
      <c r="AM61" s="81">
        <f t="shared" si="31"/>
        <v>0</v>
      </c>
      <c r="AN61" s="81">
        <f t="shared" si="32"/>
        <v>0</v>
      </c>
      <c r="AO61" s="81">
        <f t="shared" si="33"/>
        <v>0</v>
      </c>
      <c r="AP61" s="81">
        <f t="shared" si="34"/>
        <v>0</v>
      </c>
      <c r="AQ61" s="81">
        <f t="shared" si="35"/>
        <v>0</v>
      </c>
      <c r="AR61" s="81">
        <f t="shared" si="36"/>
        <v>0</v>
      </c>
      <c r="AS61" s="81">
        <f t="shared" si="37"/>
        <v>0</v>
      </c>
      <c r="AT61" s="81">
        <f t="shared" si="38"/>
        <v>0</v>
      </c>
      <c r="AU61" s="81">
        <f t="shared" si="39"/>
        <v>0</v>
      </c>
      <c r="AV61" s="81">
        <f t="shared" si="40"/>
        <v>0</v>
      </c>
      <c r="AW61" s="46">
        <f t="shared" si="41"/>
        <v>0</v>
      </c>
      <c r="AX61" s="46">
        <f t="shared" si="42"/>
        <v>0</v>
      </c>
      <c r="AY61" s="46">
        <f t="shared" si="43"/>
        <v>0</v>
      </c>
      <c r="AZ61" s="46">
        <f t="shared" si="44"/>
        <v>0</v>
      </c>
      <c r="BA61" s="46">
        <f t="shared" si="45"/>
        <v>0</v>
      </c>
      <c r="BB61" s="46">
        <f t="shared" si="46"/>
        <v>0</v>
      </c>
      <c r="BC61" s="46">
        <f t="shared" si="47"/>
        <v>0</v>
      </c>
      <c r="BD61" s="81"/>
      <c r="BE61" s="81"/>
      <c r="BF61" s="117">
        <f t="shared" si="7"/>
        <v>0</v>
      </c>
      <c r="BG61" s="117">
        <f t="shared" si="8"/>
        <v>0</v>
      </c>
      <c r="BH61" s="117">
        <f t="shared" si="9"/>
        <v>0</v>
      </c>
      <c r="BI61" s="117">
        <f t="shared" si="10"/>
        <v>0</v>
      </c>
      <c r="BJ61" s="117">
        <f t="shared" si="11"/>
        <v>0</v>
      </c>
      <c r="BK61" s="117">
        <f t="shared" si="12"/>
        <v>0</v>
      </c>
      <c r="BL61" s="117">
        <f t="shared" si="13"/>
        <v>0</v>
      </c>
      <c r="BM61" s="117">
        <f t="shared" si="14"/>
        <v>0</v>
      </c>
      <c r="BN61" s="117">
        <f t="shared" si="48"/>
        <v>0</v>
      </c>
      <c r="BO61" s="117">
        <f t="shared" si="15"/>
        <v>0</v>
      </c>
      <c r="BP61" s="117">
        <f t="shared" si="49"/>
        <v>0</v>
      </c>
      <c r="BQ61" s="117">
        <f t="shared" si="50"/>
        <v>0</v>
      </c>
      <c r="BR61" s="117">
        <f t="shared" si="51"/>
        <v>0</v>
      </c>
      <c r="BS61" s="117">
        <f t="shared" si="52"/>
        <v>0</v>
      </c>
      <c r="BT61" s="117">
        <f t="shared" si="53"/>
        <v>0</v>
      </c>
      <c r="BU61" s="117">
        <f t="shared" si="54"/>
        <v>0</v>
      </c>
      <c r="BV61" s="117">
        <f t="shared" si="55"/>
        <v>0</v>
      </c>
      <c r="BW61" s="117">
        <f t="shared" si="56"/>
        <v>0</v>
      </c>
      <c r="BX61" s="117">
        <f t="shared" si="57"/>
        <v>0</v>
      </c>
      <c r="BY61" s="117">
        <f t="shared" si="58"/>
        <v>0</v>
      </c>
      <c r="BZ61" s="117">
        <f t="shared" si="59"/>
        <v>0</v>
      </c>
      <c r="CA61" s="117">
        <f t="shared" si="60"/>
        <v>0</v>
      </c>
      <c r="CB61" s="117">
        <f t="shared" si="61"/>
        <v>0</v>
      </c>
      <c r="CC61" s="117">
        <f t="shared" si="62"/>
        <v>0</v>
      </c>
      <c r="CD61" s="117">
        <f t="shared" si="63"/>
        <v>0</v>
      </c>
      <c r="CE61" s="117">
        <f t="shared" si="64"/>
        <v>0</v>
      </c>
      <c r="CF61" s="117">
        <f t="shared" si="65"/>
        <v>0</v>
      </c>
      <c r="CG61" s="117">
        <f t="shared" si="66"/>
        <v>0</v>
      </c>
      <c r="CH61" s="117">
        <f t="shared" si="67"/>
        <v>0</v>
      </c>
      <c r="CI61" s="117">
        <f t="shared" si="68"/>
        <v>0</v>
      </c>
      <c r="CJ61" s="117">
        <f t="shared" si="69"/>
        <v>0</v>
      </c>
      <c r="CK61" s="117">
        <f t="shared" si="70"/>
        <v>0</v>
      </c>
      <c r="CL61" s="117">
        <f t="shared" si="71"/>
        <v>0</v>
      </c>
      <c r="CM61" s="117">
        <f t="shared" si="72"/>
        <v>0</v>
      </c>
      <c r="CN61" s="117">
        <f t="shared" si="73"/>
        <v>0</v>
      </c>
      <c r="CO61" s="117">
        <f t="shared" si="74"/>
        <v>0</v>
      </c>
      <c r="CP61" s="117">
        <f t="shared" si="75"/>
        <v>0</v>
      </c>
      <c r="CQ61" s="117">
        <f t="shared" si="76"/>
        <v>0</v>
      </c>
      <c r="CR61" s="117">
        <f t="shared" si="77"/>
        <v>0</v>
      </c>
      <c r="CS61" s="117">
        <f t="shared" si="78"/>
        <v>0</v>
      </c>
      <c r="CT61" s="82"/>
      <c r="CU61" s="82"/>
      <c r="CV61" s="39"/>
      <c r="CW61" s="39"/>
      <c r="CX61" s="352" t="s">
        <v>309</v>
      </c>
      <c r="CY61" s="77">
        <v>61</v>
      </c>
      <c r="CZ61" s="78" t="s">
        <v>171</v>
      </c>
      <c r="DA61" s="86" t="s">
        <v>99</v>
      </c>
      <c r="DB61" s="80"/>
      <c r="DC61" s="1"/>
      <c r="DD61" s="1"/>
      <c r="DE61" s="1"/>
      <c r="DF61" s="1"/>
      <c r="DG61" s="1"/>
      <c r="DH61" s="1"/>
      <c r="DI61" s="1"/>
      <c r="DJ61" s="1"/>
      <c r="GS61" s="1"/>
      <c r="GT61" s="1"/>
      <c r="GU61" s="1"/>
      <c r="GV61" s="1"/>
      <c r="GW61" s="1"/>
    </row>
    <row r="62" spans="1:205">
      <c r="A62" s="33">
        <v>56</v>
      </c>
      <c r="B62" s="71"/>
      <c r="C62" s="351"/>
      <c r="D62" s="75"/>
      <c r="E62" s="74"/>
      <c r="F62" s="74"/>
      <c r="G62" s="74"/>
      <c r="H62" s="74"/>
      <c r="I62" s="65"/>
      <c r="J62" s="65"/>
      <c r="K62" s="65"/>
      <c r="L62" s="209"/>
      <c r="M62" s="209"/>
      <c r="N62" s="65"/>
      <c r="O62" s="65"/>
      <c r="P62" s="65"/>
      <c r="Q62" s="368" t="str">
        <f t="shared" si="16"/>
        <v/>
      </c>
      <c r="R62" s="34">
        <f t="shared" si="17"/>
        <v>0</v>
      </c>
      <c r="S62" s="47">
        <f t="shared" si="0"/>
        <v>0</v>
      </c>
      <c r="T62" s="46">
        <f t="shared" si="1"/>
        <v>0</v>
      </c>
      <c r="U62" s="82">
        <f t="shared" si="18"/>
        <v>0</v>
      </c>
      <c r="V62" s="46">
        <f t="shared" si="19"/>
        <v>0</v>
      </c>
      <c r="W62" s="82">
        <f t="shared" si="20"/>
        <v>0</v>
      </c>
      <c r="X62" s="81">
        <f t="shared" si="21"/>
        <v>0</v>
      </c>
      <c r="Y62" s="81">
        <f t="shared" si="2"/>
        <v>0</v>
      </c>
      <c r="Z62" s="81">
        <f t="shared" si="3"/>
        <v>0</v>
      </c>
      <c r="AA62" s="81">
        <f t="shared" si="22"/>
        <v>0</v>
      </c>
      <c r="AB62" s="81">
        <f t="shared" si="23"/>
        <v>0</v>
      </c>
      <c r="AC62" s="81">
        <f t="shared" si="4"/>
        <v>0</v>
      </c>
      <c r="AD62" s="81">
        <f t="shared" si="5"/>
        <v>0</v>
      </c>
      <c r="AE62" s="81">
        <f t="shared" si="6"/>
        <v>0</v>
      </c>
      <c r="AF62" s="81">
        <f t="shared" si="24"/>
        <v>0</v>
      </c>
      <c r="AG62" s="81">
        <f t="shared" si="25"/>
        <v>0</v>
      </c>
      <c r="AH62" s="81">
        <f t="shared" si="26"/>
        <v>0</v>
      </c>
      <c r="AI62" s="81">
        <f t="shared" si="27"/>
        <v>0</v>
      </c>
      <c r="AJ62" s="81">
        <f t="shared" si="28"/>
        <v>0</v>
      </c>
      <c r="AK62" s="81">
        <f t="shared" si="29"/>
        <v>0</v>
      </c>
      <c r="AL62" s="81">
        <f t="shared" si="30"/>
        <v>0</v>
      </c>
      <c r="AM62" s="81">
        <f t="shared" si="31"/>
        <v>0</v>
      </c>
      <c r="AN62" s="81">
        <f t="shared" si="32"/>
        <v>0</v>
      </c>
      <c r="AO62" s="81">
        <f t="shared" si="33"/>
        <v>0</v>
      </c>
      <c r="AP62" s="81">
        <f t="shared" si="34"/>
        <v>0</v>
      </c>
      <c r="AQ62" s="81">
        <f t="shared" si="35"/>
        <v>0</v>
      </c>
      <c r="AR62" s="81">
        <f t="shared" si="36"/>
        <v>0</v>
      </c>
      <c r="AS62" s="81">
        <f t="shared" si="37"/>
        <v>0</v>
      </c>
      <c r="AT62" s="81">
        <f t="shared" si="38"/>
        <v>0</v>
      </c>
      <c r="AU62" s="81">
        <f t="shared" si="39"/>
        <v>0</v>
      </c>
      <c r="AV62" s="81">
        <f t="shared" si="40"/>
        <v>0</v>
      </c>
      <c r="AW62" s="46">
        <f t="shared" si="41"/>
        <v>0</v>
      </c>
      <c r="AX62" s="46">
        <f t="shared" si="42"/>
        <v>0</v>
      </c>
      <c r="AY62" s="46">
        <f t="shared" si="43"/>
        <v>0</v>
      </c>
      <c r="AZ62" s="46">
        <f t="shared" si="44"/>
        <v>0</v>
      </c>
      <c r="BA62" s="46">
        <f t="shared" si="45"/>
        <v>0</v>
      </c>
      <c r="BB62" s="46">
        <f t="shared" si="46"/>
        <v>0</v>
      </c>
      <c r="BC62" s="46">
        <f t="shared" si="47"/>
        <v>0</v>
      </c>
      <c r="BD62" s="81"/>
      <c r="BE62" s="81"/>
      <c r="BF62" s="117">
        <f t="shared" si="7"/>
        <v>0</v>
      </c>
      <c r="BG62" s="117">
        <f t="shared" si="8"/>
        <v>0</v>
      </c>
      <c r="BH62" s="117">
        <f t="shared" si="9"/>
        <v>0</v>
      </c>
      <c r="BI62" s="117">
        <f t="shared" si="10"/>
        <v>0</v>
      </c>
      <c r="BJ62" s="117">
        <f t="shared" si="11"/>
        <v>0</v>
      </c>
      <c r="BK62" s="117">
        <f t="shared" si="12"/>
        <v>0</v>
      </c>
      <c r="BL62" s="117">
        <f t="shared" si="13"/>
        <v>0</v>
      </c>
      <c r="BM62" s="117">
        <f t="shared" si="14"/>
        <v>0</v>
      </c>
      <c r="BN62" s="117">
        <f t="shared" si="48"/>
        <v>0</v>
      </c>
      <c r="BO62" s="117">
        <f t="shared" si="15"/>
        <v>0</v>
      </c>
      <c r="BP62" s="117">
        <f t="shared" si="49"/>
        <v>0</v>
      </c>
      <c r="BQ62" s="117">
        <f t="shared" si="50"/>
        <v>0</v>
      </c>
      <c r="BR62" s="117">
        <f t="shared" si="51"/>
        <v>0</v>
      </c>
      <c r="BS62" s="117">
        <f t="shared" si="52"/>
        <v>0</v>
      </c>
      <c r="BT62" s="117">
        <f t="shared" si="53"/>
        <v>0</v>
      </c>
      <c r="BU62" s="117">
        <f t="shared" si="54"/>
        <v>0</v>
      </c>
      <c r="BV62" s="117">
        <f t="shared" si="55"/>
        <v>0</v>
      </c>
      <c r="BW62" s="117">
        <f t="shared" si="56"/>
        <v>0</v>
      </c>
      <c r="BX62" s="117">
        <f t="shared" si="57"/>
        <v>0</v>
      </c>
      <c r="BY62" s="117">
        <f t="shared" si="58"/>
        <v>0</v>
      </c>
      <c r="BZ62" s="117">
        <f t="shared" si="59"/>
        <v>0</v>
      </c>
      <c r="CA62" s="117">
        <f t="shared" si="60"/>
        <v>0</v>
      </c>
      <c r="CB62" s="117">
        <f t="shared" si="61"/>
        <v>0</v>
      </c>
      <c r="CC62" s="117">
        <f t="shared" si="62"/>
        <v>0</v>
      </c>
      <c r="CD62" s="117">
        <f t="shared" si="63"/>
        <v>0</v>
      </c>
      <c r="CE62" s="117">
        <f t="shared" si="64"/>
        <v>0</v>
      </c>
      <c r="CF62" s="117">
        <f t="shared" si="65"/>
        <v>0</v>
      </c>
      <c r="CG62" s="117">
        <f t="shared" si="66"/>
        <v>0</v>
      </c>
      <c r="CH62" s="117">
        <f t="shared" si="67"/>
        <v>0</v>
      </c>
      <c r="CI62" s="117">
        <f t="shared" si="68"/>
        <v>0</v>
      </c>
      <c r="CJ62" s="117">
        <f t="shared" si="69"/>
        <v>0</v>
      </c>
      <c r="CK62" s="117">
        <f t="shared" si="70"/>
        <v>0</v>
      </c>
      <c r="CL62" s="117">
        <f t="shared" si="71"/>
        <v>0</v>
      </c>
      <c r="CM62" s="117">
        <f t="shared" si="72"/>
        <v>0</v>
      </c>
      <c r="CN62" s="117">
        <f t="shared" si="73"/>
        <v>0</v>
      </c>
      <c r="CO62" s="117">
        <f t="shared" si="74"/>
        <v>0</v>
      </c>
      <c r="CP62" s="117">
        <f t="shared" si="75"/>
        <v>0</v>
      </c>
      <c r="CQ62" s="117">
        <f t="shared" si="76"/>
        <v>0</v>
      </c>
      <c r="CR62" s="117">
        <f t="shared" si="77"/>
        <v>0</v>
      </c>
      <c r="CS62" s="117">
        <f t="shared" si="78"/>
        <v>0</v>
      </c>
      <c r="CT62" s="82"/>
      <c r="CU62" s="82"/>
      <c r="CV62" s="39"/>
      <c r="CW62" s="39"/>
      <c r="CX62" s="352" t="s">
        <v>310</v>
      </c>
      <c r="CY62" s="77">
        <v>62</v>
      </c>
      <c r="CZ62" s="78" t="s">
        <v>171</v>
      </c>
      <c r="DA62" s="86" t="s">
        <v>100</v>
      </c>
      <c r="DB62" s="80"/>
      <c r="DC62" s="1"/>
      <c r="DD62" s="1"/>
      <c r="DE62" s="1"/>
      <c r="DF62" s="1"/>
      <c r="DG62" s="1"/>
      <c r="DH62" s="1"/>
      <c r="DI62" s="1"/>
      <c r="DJ62" s="1"/>
      <c r="GS62" s="1"/>
      <c r="GT62" s="1"/>
      <c r="GU62" s="1"/>
      <c r="GV62" s="1"/>
      <c r="GW62" s="1"/>
    </row>
    <row r="63" spans="1:205">
      <c r="A63" s="33">
        <v>57</v>
      </c>
      <c r="B63" s="71"/>
      <c r="C63" s="351"/>
      <c r="D63" s="75"/>
      <c r="E63" s="74"/>
      <c r="F63" s="74"/>
      <c r="G63" s="74"/>
      <c r="H63" s="74"/>
      <c r="I63" s="65"/>
      <c r="J63" s="65"/>
      <c r="K63" s="65"/>
      <c r="L63" s="209"/>
      <c r="M63" s="209"/>
      <c r="N63" s="65"/>
      <c r="O63" s="65"/>
      <c r="P63" s="65"/>
      <c r="Q63" s="368" t="str">
        <f t="shared" si="16"/>
        <v/>
      </c>
      <c r="R63" s="34">
        <f t="shared" si="17"/>
        <v>0</v>
      </c>
      <c r="S63" s="47">
        <f t="shared" si="0"/>
        <v>0</v>
      </c>
      <c r="T63" s="46">
        <f t="shared" si="1"/>
        <v>0</v>
      </c>
      <c r="U63" s="82">
        <f t="shared" si="18"/>
        <v>0</v>
      </c>
      <c r="V63" s="46">
        <f t="shared" si="19"/>
        <v>0</v>
      </c>
      <c r="W63" s="82">
        <f t="shared" si="20"/>
        <v>0</v>
      </c>
      <c r="X63" s="81">
        <f t="shared" si="21"/>
        <v>0</v>
      </c>
      <c r="Y63" s="81">
        <f t="shared" si="2"/>
        <v>0</v>
      </c>
      <c r="Z63" s="81">
        <f t="shared" si="3"/>
        <v>0</v>
      </c>
      <c r="AA63" s="81">
        <f t="shared" si="22"/>
        <v>0</v>
      </c>
      <c r="AB63" s="81">
        <f t="shared" si="23"/>
        <v>0</v>
      </c>
      <c r="AC63" s="81">
        <f t="shared" si="4"/>
        <v>0</v>
      </c>
      <c r="AD63" s="81">
        <f t="shared" si="5"/>
        <v>0</v>
      </c>
      <c r="AE63" s="81">
        <f t="shared" si="6"/>
        <v>0</v>
      </c>
      <c r="AF63" s="81">
        <f t="shared" si="24"/>
        <v>0</v>
      </c>
      <c r="AG63" s="81">
        <f t="shared" si="25"/>
        <v>0</v>
      </c>
      <c r="AH63" s="81">
        <f t="shared" si="26"/>
        <v>0</v>
      </c>
      <c r="AI63" s="81">
        <f t="shared" si="27"/>
        <v>0</v>
      </c>
      <c r="AJ63" s="81">
        <f t="shared" si="28"/>
        <v>0</v>
      </c>
      <c r="AK63" s="81">
        <f t="shared" si="29"/>
        <v>0</v>
      </c>
      <c r="AL63" s="81">
        <f t="shared" si="30"/>
        <v>0</v>
      </c>
      <c r="AM63" s="81">
        <f t="shared" si="31"/>
        <v>0</v>
      </c>
      <c r="AN63" s="81">
        <f t="shared" si="32"/>
        <v>0</v>
      </c>
      <c r="AO63" s="81">
        <f t="shared" si="33"/>
        <v>0</v>
      </c>
      <c r="AP63" s="81">
        <f t="shared" si="34"/>
        <v>0</v>
      </c>
      <c r="AQ63" s="81">
        <f t="shared" si="35"/>
        <v>0</v>
      </c>
      <c r="AR63" s="81">
        <f t="shared" si="36"/>
        <v>0</v>
      </c>
      <c r="AS63" s="81">
        <f t="shared" si="37"/>
        <v>0</v>
      </c>
      <c r="AT63" s="81">
        <f t="shared" si="38"/>
        <v>0</v>
      </c>
      <c r="AU63" s="81">
        <f t="shared" si="39"/>
        <v>0</v>
      </c>
      <c r="AV63" s="81">
        <f t="shared" si="40"/>
        <v>0</v>
      </c>
      <c r="AW63" s="46">
        <f t="shared" si="41"/>
        <v>0</v>
      </c>
      <c r="AX63" s="46">
        <f t="shared" si="42"/>
        <v>0</v>
      </c>
      <c r="AY63" s="46">
        <f t="shared" si="43"/>
        <v>0</v>
      </c>
      <c r="AZ63" s="46">
        <f t="shared" si="44"/>
        <v>0</v>
      </c>
      <c r="BA63" s="46">
        <f t="shared" si="45"/>
        <v>0</v>
      </c>
      <c r="BB63" s="46">
        <f t="shared" si="46"/>
        <v>0</v>
      </c>
      <c r="BC63" s="46">
        <f t="shared" si="47"/>
        <v>0</v>
      </c>
      <c r="BD63" s="81"/>
      <c r="BE63" s="81"/>
      <c r="BF63" s="117">
        <f t="shared" si="7"/>
        <v>0</v>
      </c>
      <c r="BG63" s="117">
        <f t="shared" si="8"/>
        <v>0</v>
      </c>
      <c r="BH63" s="117">
        <f t="shared" si="9"/>
        <v>0</v>
      </c>
      <c r="BI63" s="117">
        <f t="shared" si="10"/>
        <v>0</v>
      </c>
      <c r="BJ63" s="117">
        <f t="shared" si="11"/>
        <v>0</v>
      </c>
      <c r="BK63" s="117">
        <f t="shared" si="12"/>
        <v>0</v>
      </c>
      <c r="BL63" s="117">
        <f t="shared" si="13"/>
        <v>0</v>
      </c>
      <c r="BM63" s="117">
        <f t="shared" si="14"/>
        <v>0</v>
      </c>
      <c r="BN63" s="117">
        <f t="shared" si="48"/>
        <v>0</v>
      </c>
      <c r="BO63" s="117">
        <f t="shared" si="15"/>
        <v>0</v>
      </c>
      <c r="BP63" s="117">
        <f t="shared" si="49"/>
        <v>0</v>
      </c>
      <c r="BQ63" s="117">
        <f t="shared" si="50"/>
        <v>0</v>
      </c>
      <c r="BR63" s="117">
        <f t="shared" si="51"/>
        <v>0</v>
      </c>
      <c r="BS63" s="117">
        <f t="shared" si="52"/>
        <v>0</v>
      </c>
      <c r="BT63" s="117">
        <f t="shared" si="53"/>
        <v>0</v>
      </c>
      <c r="BU63" s="117">
        <f t="shared" si="54"/>
        <v>0</v>
      </c>
      <c r="BV63" s="117">
        <f t="shared" si="55"/>
        <v>0</v>
      </c>
      <c r="BW63" s="117">
        <f t="shared" si="56"/>
        <v>0</v>
      </c>
      <c r="BX63" s="117">
        <f t="shared" si="57"/>
        <v>0</v>
      </c>
      <c r="BY63" s="117">
        <f t="shared" si="58"/>
        <v>0</v>
      </c>
      <c r="BZ63" s="117">
        <f t="shared" si="59"/>
        <v>0</v>
      </c>
      <c r="CA63" s="117">
        <f t="shared" si="60"/>
        <v>0</v>
      </c>
      <c r="CB63" s="117">
        <f t="shared" si="61"/>
        <v>0</v>
      </c>
      <c r="CC63" s="117">
        <f t="shared" si="62"/>
        <v>0</v>
      </c>
      <c r="CD63" s="117">
        <f t="shared" si="63"/>
        <v>0</v>
      </c>
      <c r="CE63" s="117">
        <f t="shared" si="64"/>
        <v>0</v>
      </c>
      <c r="CF63" s="117">
        <f t="shared" si="65"/>
        <v>0</v>
      </c>
      <c r="CG63" s="117">
        <f t="shared" si="66"/>
        <v>0</v>
      </c>
      <c r="CH63" s="117">
        <f t="shared" si="67"/>
        <v>0</v>
      </c>
      <c r="CI63" s="117">
        <f t="shared" si="68"/>
        <v>0</v>
      </c>
      <c r="CJ63" s="117">
        <f t="shared" si="69"/>
        <v>0</v>
      </c>
      <c r="CK63" s="117">
        <f t="shared" si="70"/>
        <v>0</v>
      </c>
      <c r="CL63" s="117">
        <f t="shared" si="71"/>
        <v>0</v>
      </c>
      <c r="CM63" s="117">
        <f t="shared" si="72"/>
        <v>0</v>
      </c>
      <c r="CN63" s="117">
        <f t="shared" si="73"/>
        <v>0</v>
      </c>
      <c r="CO63" s="117">
        <f t="shared" si="74"/>
        <v>0</v>
      </c>
      <c r="CP63" s="117">
        <f t="shared" si="75"/>
        <v>0</v>
      </c>
      <c r="CQ63" s="117">
        <f t="shared" si="76"/>
        <v>0</v>
      </c>
      <c r="CR63" s="117">
        <f t="shared" si="77"/>
        <v>0</v>
      </c>
      <c r="CS63" s="117">
        <f t="shared" si="78"/>
        <v>0</v>
      </c>
      <c r="CT63" s="82"/>
      <c r="CU63" s="82"/>
      <c r="CV63" s="39"/>
      <c r="CW63" s="39"/>
      <c r="CX63" s="352" t="s">
        <v>311</v>
      </c>
      <c r="CY63" s="77">
        <v>63</v>
      </c>
      <c r="CZ63" s="78" t="s">
        <v>171</v>
      </c>
      <c r="DA63" s="86" t="s">
        <v>44</v>
      </c>
      <c r="DB63" s="80"/>
      <c r="DC63" s="1"/>
      <c r="DD63" s="1"/>
      <c r="DE63" s="1"/>
      <c r="DF63" s="1"/>
      <c r="DG63" s="1"/>
      <c r="DH63" s="1"/>
      <c r="DI63" s="1"/>
      <c r="DJ63" s="1"/>
      <c r="GS63" s="1"/>
      <c r="GT63" s="1"/>
      <c r="GU63" s="1"/>
      <c r="GV63" s="1"/>
      <c r="GW63" s="1"/>
    </row>
    <row r="64" spans="1:205">
      <c r="A64" s="33">
        <v>58</v>
      </c>
      <c r="B64" s="71"/>
      <c r="C64" s="351"/>
      <c r="D64" s="75"/>
      <c r="E64" s="74"/>
      <c r="F64" s="74"/>
      <c r="G64" s="74"/>
      <c r="H64" s="74"/>
      <c r="I64" s="65"/>
      <c r="J64" s="65"/>
      <c r="K64" s="65"/>
      <c r="L64" s="209"/>
      <c r="M64" s="209"/>
      <c r="N64" s="65"/>
      <c r="O64" s="65"/>
      <c r="P64" s="65"/>
      <c r="Q64" s="368" t="str">
        <f t="shared" si="16"/>
        <v/>
      </c>
      <c r="R64" s="34">
        <f t="shared" si="17"/>
        <v>0</v>
      </c>
      <c r="S64" s="47">
        <f t="shared" si="0"/>
        <v>0</v>
      </c>
      <c r="T64" s="46">
        <f t="shared" si="1"/>
        <v>0</v>
      </c>
      <c r="U64" s="82">
        <f t="shared" si="18"/>
        <v>0</v>
      </c>
      <c r="V64" s="46">
        <f t="shared" si="19"/>
        <v>0</v>
      </c>
      <c r="W64" s="82">
        <f t="shared" si="20"/>
        <v>0</v>
      </c>
      <c r="X64" s="81">
        <f t="shared" si="21"/>
        <v>0</v>
      </c>
      <c r="Y64" s="81">
        <f t="shared" si="2"/>
        <v>0</v>
      </c>
      <c r="Z64" s="81">
        <f t="shared" si="3"/>
        <v>0</v>
      </c>
      <c r="AA64" s="81">
        <f t="shared" si="22"/>
        <v>0</v>
      </c>
      <c r="AB64" s="81">
        <f t="shared" si="23"/>
        <v>0</v>
      </c>
      <c r="AC64" s="81">
        <f t="shared" si="4"/>
        <v>0</v>
      </c>
      <c r="AD64" s="81">
        <f t="shared" si="5"/>
        <v>0</v>
      </c>
      <c r="AE64" s="81">
        <f t="shared" si="6"/>
        <v>0</v>
      </c>
      <c r="AF64" s="81">
        <f t="shared" si="24"/>
        <v>0</v>
      </c>
      <c r="AG64" s="81">
        <f t="shared" si="25"/>
        <v>0</v>
      </c>
      <c r="AH64" s="81">
        <f t="shared" si="26"/>
        <v>0</v>
      </c>
      <c r="AI64" s="81">
        <f t="shared" si="27"/>
        <v>0</v>
      </c>
      <c r="AJ64" s="81">
        <f t="shared" si="28"/>
        <v>0</v>
      </c>
      <c r="AK64" s="81">
        <f t="shared" si="29"/>
        <v>0</v>
      </c>
      <c r="AL64" s="81">
        <f t="shared" si="30"/>
        <v>0</v>
      </c>
      <c r="AM64" s="81">
        <f t="shared" si="31"/>
        <v>0</v>
      </c>
      <c r="AN64" s="81">
        <f t="shared" si="32"/>
        <v>0</v>
      </c>
      <c r="AO64" s="81">
        <f t="shared" si="33"/>
        <v>0</v>
      </c>
      <c r="AP64" s="81">
        <f t="shared" si="34"/>
        <v>0</v>
      </c>
      <c r="AQ64" s="81">
        <f t="shared" si="35"/>
        <v>0</v>
      </c>
      <c r="AR64" s="81">
        <f t="shared" si="36"/>
        <v>0</v>
      </c>
      <c r="AS64" s="81">
        <f t="shared" si="37"/>
        <v>0</v>
      </c>
      <c r="AT64" s="81">
        <f t="shared" si="38"/>
        <v>0</v>
      </c>
      <c r="AU64" s="81">
        <f t="shared" si="39"/>
        <v>0</v>
      </c>
      <c r="AV64" s="81">
        <f t="shared" si="40"/>
        <v>0</v>
      </c>
      <c r="AW64" s="46">
        <f t="shared" si="41"/>
        <v>0</v>
      </c>
      <c r="AX64" s="46">
        <f t="shared" si="42"/>
        <v>0</v>
      </c>
      <c r="AY64" s="46">
        <f t="shared" si="43"/>
        <v>0</v>
      </c>
      <c r="AZ64" s="46">
        <f t="shared" si="44"/>
        <v>0</v>
      </c>
      <c r="BA64" s="46">
        <f t="shared" si="45"/>
        <v>0</v>
      </c>
      <c r="BB64" s="46">
        <f t="shared" si="46"/>
        <v>0</v>
      </c>
      <c r="BC64" s="46">
        <f t="shared" si="47"/>
        <v>0</v>
      </c>
      <c r="BD64" s="81"/>
      <c r="BE64" s="81"/>
      <c r="BF64" s="117">
        <f t="shared" si="7"/>
        <v>0</v>
      </c>
      <c r="BG64" s="117">
        <f t="shared" si="8"/>
        <v>0</v>
      </c>
      <c r="BH64" s="117">
        <f t="shared" si="9"/>
        <v>0</v>
      </c>
      <c r="BI64" s="117">
        <f t="shared" si="10"/>
        <v>0</v>
      </c>
      <c r="BJ64" s="117">
        <f t="shared" si="11"/>
        <v>0</v>
      </c>
      <c r="BK64" s="117">
        <f t="shared" si="12"/>
        <v>0</v>
      </c>
      <c r="BL64" s="117">
        <f t="shared" si="13"/>
        <v>0</v>
      </c>
      <c r="BM64" s="117">
        <f t="shared" si="14"/>
        <v>0</v>
      </c>
      <c r="BN64" s="117">
        <f t="shared" si="48"/>
        <v>0</v>
      </c>
      <c r="BO64" s="117">
        <f t="shared" si="15"/>
        <v>0</v>
      </c>
      <c r="BP64" s="117">
        <f t="shared" si="49"/>
        <v>0</v>
      </c>
      <c r="BQ64" s="117">
        <f t="shared" si="50"/>
        <v>0</v>
      </c>
      <c r="BR64" s="117">
        <f t="shared" si="51"/>
        <v>0</v>
      </c>
      <c r="BS64" s="117">
        <f t="shared" si="52"/>
        <v>0</v>
      </c>
      <c r="BT64" s="117">
        <f t="shared" si="53"/>
        <v>0</v>
      </c>
      <c r="BU64" s="117">
        <f t="shared" si="54"/>
        <v>0</v>
      </c>
      <c r="BV64" s="117">
        <f t="shared" si="55"/>
        <v>0</v>
      </c>
      <c r="BW64" s="117">
        <f t="shared" si="56"/>
        <v>0</v>
      </c>
      <c r="BX64" s="117">
        <f t="shared" si="57"/>
        <v>0</v>
      </c>
      <c r="BY64" s="117">
        <f t="shared" si="58"/>
        <v>0</v>
      </c>
      <c r="BZ64" s="117">
        <f t="shared" si="59"/>
        <v>0</v>
      </c>
      <c r="CA64" s="117">
        <f t="shared" si="60"/>
        <v>0</v>
      </c>
      <c r="CB64" s="117">
        <f t="shared" si="61"/>
        <v>0</v>
      </c>
      <c r="CC64" s="117">
        <f t="shared" si="62"/>
        <v>0</v>
      </c>
      <c r="CD64" s="117">
        <f t="shared" si="63"/>
        <v>0</v>
      </c>
      <c r="CE64" s="117">
        <f t="shared" si="64"/>
        <v>0</v>
      </c>
      <c r="CF64" s="117">
        <f t="shared" si="65"/>
        <v>0</v>
      </c>
      <c r="CG64" s="117">
        <f t="shared" si="66"/>
        <v>0</v>
      </c>
      <c r="CH64" s="117">
        <f t="shared" si="67"/>
        <v>0</v>
      </c>
      <c r="CI64" s="117">
        <f t="shared" si="68"/>
        <v>0</v>
      </c>
      <c r="CJ64" s="117">
        <f t="shared" si="69"/>
        <v>0</v>
      </c>
      <c r="CK64" s="117">
        <f t="shared" si="70"/>
        <v>0</v>
      </c>
      <c r="CL64" s="117">
        <f t="shared" si="71"/>
        <v>0</v>
      </c>
      <c r="CM64" s="117">
        <f t="shared" si="72"/>
        <v>0</v>
      </c>
      <c r="CN64" s="117">
        <f t="shared" si="73"/>
        <v>0</v>
      </c>
      <c r="CO64" s="117">
        <f t="shared" si="74"/>
        <v>0</v>
      </c>
      <c r="CP64" s="117">
        <f t="shared" si="75"/>
        <v>0</v>
      </c>
      <c r="CQ64" s="117">
        <f t="shared" si="76"/>
        <v>0</v>
      </c>
      <c r="CR64" s="117">
        <f t="shared" si="77"/>
        <v>0</v>
      </c>
      <c r="CS64" s="117">
        <f t="shared" si="78"/>
        <v>0</v>
      </c>
      <c r="CT64" s="82"/>
      <c r="CU64" s="82"/>
      <c r="CV64" s="39"/>
      <c r="CW64" s="39"/>
      <c r="CX64" s="352" t="s">
        <v>312</v>
      </c>
      <c r="CY64" s="77">
        <v>64</v>
      </c>
      <c r="CZ64" s="78" t="s">
        <v>171</v>
      </c>
      <c r="DA64" s="86" t="s">
        <v>45</v>
      </c>
      <c r="DB64" s="80"/>
      <c r="DC64" s="1"/>
      <c r="DD64" s="1"/>
      <c r="DE64" s="1"/>
      <c r="DF64" s="1"/>
      <c r="DG64" s="1"/>
      <c r="DH64" s="1"/>
      <c r="DI64" s="1"/>
      <c r="DJ64" s="1"/>
      <c r="GS64" s="1"/>
      <c r="GT64" s="1"/>
      <c r="GU64" s="1"/>
      <c r="GV64" s="1"/>
      <c r="GW64" s="1"/>
    </row>
    <row r="65" spans="1:205">
      <c r="A65" s="33">
        <v>59</v>
      </c>
      <c r="B65" s="71"/>
      <c r="C65" s="351"/>
      <c r="D65" s="75"/>
      <c r="E65" s="74"/>
      <c r="F65" s="74"/>
      <c r="G65" s="74"/>
      <c r="H65" s="74"/>
      <c r="I65" s="65"/>
      <c r="J65" s="65"/>
      <c r="K65" s="65"/>
      <c r="L65" s="209"/>
      <c r="M65" s="209"/>
      <c r="N65" s="65"/>
      <c r="O65" s="65"/>
      <c r="P65" s="65"/>
      <c r="Q65" s="368" t="str">
        <f t="shared" si="16"/>
        <v/>
      </c>
      <c r="R65" s="34">
        <f t="shared" si="17"/>
        <v>0</v>
      </c>
      <c r="S65" s="47">
        <f t="shared" si="0"/>
        <v>0</v>
      </c>
      <c r="T65" s="46">
        <f t="shared" si="1"/>
        <v>0</v>
      </c>
      <c r="U65" s="82">
        <f t="shared" si="18"/>
        <v>0</v>
      </c>
      <c r="V65" s="46">
        <f t="shared" si="19"/>
        <v>0</v>
      </c>
      <c r="W65" s="82">
        <f t="shared" si="20"/>
        <v>0</v>
      </c>
      <c r="X65" s="81">
        <f t="shared" si="21"/>
        <v>0</v>
      </c>
      <c r="Y65" s="81">
        <f t="shared" si="2"/>
        <v>0</v>
      </c>
      <c r="Z65" s="81">
        <f t="shared" si="3"/>
        <v>0</v>
      </c>
      <c r="AA65" s="81">
        <f t="shared" si="22"/>
        <v>0</v>
      </c>
      <c r="AB65" s="81">
        <f t="shared" si="23"/>
        <v>0</v>
      </c>
      <c r="AC65" s="81">
        <f t="shared" si="4"/>
        <v>0</v>
      </c>
      <c r="AD65" s="81">
        <f t="shared" si="5"/>
        <v>0</v>
      </c>
      <c r="AE65" s="81">
        <f t="shared" si="6"/>
        <v>0</v>
      </c>
      <c r="AF65" s="81">
        <f t="shared" si="24"/>
        <v>0</v>
      </c>
      <c r="AG65" s="81">
        <f t="shared" si="25"/>
        <v>0</v>
      </c>
      <c r="AH65" s="81">
        <f t="shared" si="26"/>
        <v>0</v>
      </c>
      <c r="AI65" s="81">
        <f t="shared" si="27"/>
        <v>0</v>
      </c>
      <c r="AJ65" s="81">
        <f t="shared" si="28"/>
        <v>0</v>
      </c>
      <c r="AK65" s="81">
        <f t="shared" si="29"/>
        <v>0</v>
      </c>
      <c r="AL65" s="81">
        <f t="shared" si="30"/>
        <v>0</v>
      </c>
      <c r="AM65" s="81">
        <f t="shared" si="31"/>
        <v>0</v>
      </c>
      <c r="AN65" s="81">
        <f t="shared" si="32"/>
        <v>0</v>
      </c>
      <c r="AO65" s="81">
        <f t="shared" si="33"/>
        <v>0</v>
      </c>
      <c r="AP65" s="81">
        <f t="shared" si="34"/>
        <v>0</v>
      </c>
      <c r="AQ65" s="81">
        <f t="shared" si="35"/>
        <v>0</v>
      </c>
      <c r="AR65" s="81">
        <f t="shared" si="36"/>
        <v>0</v>
      </c>
      <c r="AS65" s="81">
        <f t="shared" si="37"/>
        <v>0</v>
      </c>
      <c r="AT65" s="81">
        <f t="shared" si="38"/>
        <v>0</v>
      </c>
      <c r="AU65" s="81">
        <f t="shared" si="39"/>
        <v>0</v>
      </c>
      <c r="AV65" s="81">
        <f t="shared" si="40"/>
        <v>0</v>
      </c>
      <c r="AW65" s="46">
        <f t="shared" si="41"/>
        <v>0</v>
      </c>
      <c r="AX65" s="46">
        <f t="shared" si="42"/>
        <v>0</v>
      </c>
      <c r="AY65" s="46">
        <f t="shared" si="43"/>
        <v>0</v>
      </c>
      <c r="AZ65" s="46">
        <f t="shared" si="44"/>
        <v>0</v>
      </c>
      <c r="BA65" s="46">
        <f t="shared" si="45"/>
        <v>0</v>
      </c>
      <c r="BB65" s="46">
        <f t="shared" si="46"/>
        <v>0</v>
      </c>
      <c r="BC65" s="46">
        <f t="shared" si="47"/>
        <v>0</v>
      </c>
      <c r="BD65" s="81"/>
      <c r="BE65" s="81"/>
      <c r="BF65" s="117">
        <f t="shared" si="7"/>
        <v>0</v>
      </c>
      <c r="BG65" s="117">
        <f t="shared" si="8"/>
        <v>0</v>
      </c>
      <c r="BH65" s="117">
        <f t="shared" si="9"/>
        <v>0</v>
      </c>
      <c r="BI65" s="117">
        <f t="shared" si="10"/>
        <v>0</v>
      </c>
      <c r="BJ65" s="117">
        <f t="shared" si="11"/>
        <v>0</v>
      </c>
      <c r="BK65" s="117">
        <f t="shared" si="12"/>
        <v>0</v>
      </c>
      <c r="BL65" s="117">
        <f t="shared" si="13"/>
        <v>0</v>
      </c>
      <c r="BM65" s="117">
        <f t="shared" si="14"/>
        <v>0</v>
      </c>
      <c r="BN65" s="117">
        <f t="shared" si="48"/>
        <v>0</v>
      </c>
      <c r="BO65" s="117">
        <f t="shared" si="15"/>
        <v>0</v>
      </c>
      <c r="BP65" s="117">
        <f t="shared" si="49"/>
        <v>0</v>
      </c>
      <c r="BQ65" s="117">
        <f t="shared" si="50"/>
        <v>0</v>
      </c>
      <c r="BR65" s="117">
        <f t="shared" si="51"/>
        <v>0</v>
      </c>
      <c r="BS65" s="117">
        <f t="shared" si="52"/>
        <v>0</v>
      </c>
      <c r="BT65" s="117">
        <f t="shared" si="53"/>
        <v>0</v>
      </c>
      <c r="BU65" s="117">
        <f t="shared" si="54"/>
        <v>0</v>
      </c>
      <c r="BV65" s="117">
        <f t="shared" si="55"/>
        <v>0</v>
      </c>
      <c r="BW65" s="117">
        <f t="shared" si="56"/>
        <v>0</v>
      </c>
      <c r="BX65" s="117">
        <f t="shared" si="57"/>
        <v>0</v>
      </c>
      <c r="BY65" s="117">
        <f t="shared" si="58"/>
        <v>0</v>
      </c>
      <c r="BZ65" s="117">
        <f t="shared" si="59"/>
        <v>0</v>
      </c>
      <c r="CA65" s="117">
        <f t="shared" si="60"/>
        <v>0</v>
      </c>
      <c r="CB65" s="117">
        <f t="shared" si="61"/>
        <v>0</v>
      </c>
      <c r="CC65" s="117">
        <f t="shared" si="62"/>
        <v>0</v>
      </c>
      <c r="CD65" s="117">
        <f t="shared" si="63"/>
        <v>0</v>
      </c>
      <c r="CE65" s="117">
        <f t="shared" si="64"/>
        <v>0</v>
      </c>
      <c r="CF65" s="117">
        <f t="shared" si="65"/>
        <v>0</v>
      </c>
      <c r="CG65" s="117">
        <f t="shared" si="66"/>
        <v>0</v>
      </c>
      <c r="CH65" s="117">
        <f t="shared" si="67"/>
        <v>0</v>
      </c>
      <c r="CI65" s="117">
        <f t="shared" si="68"/>
        <v>0</v>
      </c>
      <c r="CJ65" s="117">
        <f t="shared" si="69"/>
        <v>0</v>
      </c>
      <c r="CK65" s="117">
        <f t="shared" si="70"/>
        <v>0</v>
      </c>
      <c r="CL65" s="117">
        <f t="shared" si="71"/>
        <v>0</v>
      </c>
      <c r="CM65" s="117">
        <f t="shared" si="72"/>
        <v>0</v>
      </c>
      <c r="CN65" s="117">
        <f t="shared" si="73"/>
        <v>0</v>
      </c>
      <c r="CO65" s="117">
        <f t="shared" si="74"/>
        <v>0</v>
      </c>
      <c r="CP65" s="117">
        <f t="shared" si="75"/>
        <v>0</v>
      </c>
      <c r="CQ65" s="117">
        <f t="shared" si="76"/>
        <v>0</v>
      </c>
      <c r="CR65" s="117">
        <f t="shared" si="77"/>
        <v>0</v>
      </c>
      <c r="CS65" s="117">
        <f t="shared" si="78"/>
        <v>0</v>
      </c>
      <c r="CT65" s="82"/>
      <c r="CU65" s="82"/>
      <c r="CV65" s="39"/>
      <c r="CW65" s="39"/>
      <c r="CX65" s="352" t="s">
        <v>313</v>
      </c>
      <c r="CY65" s="77">
        <v>65</v>
      </c>
      <c r="CZ65" s="184" t="s">
        <v>171</v>
      </c>
      <c r="DA65" s="185" t="s">
        <v>83</v>
      </c>
      <c r="DB65" s="80"/>
      <c r="DC65" s="1"/>
      <c r="DD65" s="1"/>
      <c r="DE65" s="1"/>
      <c r="DF65" s="1"/>
      <c r="DG65" s="1"/>
      <c r="DH65" s="1"/>
      <c r="DI65" s="1"/>
      <c r="DJ65" s="1"/>
      <c r="GS65" s="1"/>
      <c r="GT65" s="1"/>
      <c r="GU65" s="1"/>
      <c r="GV65" s="1"/>
      <c r="GW65" s="1"/>
    </row>
    <row r="66" spans="1:205">
      <c r="A66" s="33">
        <v>60</v>
      </c>
      <c r="B66" s="71"/>
      <c r="C66" s="351"/>
      <c r="D66" s="75"/>
      <c r="E66" s="74"/>
      <c r="F66" s="74"/>
      <c r="G66" s="74"/>
      <c r="H66" s="74"/>
      <c r="I66" s="65"/>
      <c r="J66" s="65"/>
      <c r="K66" s="65"/>
      <c r="L66" s="209"/>
      <c r="M66" s="209"/>
      <c r="N66" s="65"/>
      <c r="O66" s="65"/>
      <c r="P66" s="65"/>
      <c r="Q66" s="368" t="str">
        <f t="shared" si="16"/>
        <v/>
      </c>
      <c r="R66" s="34">
        <f t="shared" si="17"/>
        <v>0</v>
      </c>
      <c r="S66" s="47">
        <f t="shared" si="0"/>
        <v>0</v>
      </c>
      <c r="T66" s="46">
        <f t="shared" si="1"/>
        <v>0</v>
      </c>
      <c r="U66" s="82">
        <f t="shared" si="18"/>
        <v>0</v>
      </c>
      <c r="V66" s="46">
        <f t="shared" si="19"/>
        <v>0</v>
      </c>
      <c r="W66" s="82">
        <f t="shared" si="20"/>
        <v>0</v>
      </c>
      <c r="X66" s="81">
        <f t="shared" si="21"/>
        <v>0</v>
      </c>
      <c r="Y66" s="81">
        <f t="shared" si="2"/>
        <v>0</v>
      </c>
      <c r="Z66" s="81">
        <f t="shared" si="3"/>
        <v>0</v>
      </c>
      <c r="AA66" s="81">
        <f t="shared" si="22"/>
        <v>0</v>
      </c>
      <c r="AB66" s="81">
        <f t="shared" si="23"/>
        <v>0</v>
      </c>
      <c r="AC66" s="81">
        <f t="shared" si="4"/>
        <v>0</v>
      </c>
      <c r="AD66" s="81">
        <f t="shared" si="5"/>
        <v>0</v>
      </c>
      <c r="AE66" s="81">
        <f t="shared" si="6"/>
        <v>0</v>
      </c>
      <c r="AF66" s="81">
        <f t="shared" si="24"/>
        <v>0</v>
      </c>
      <c r="AG66" s="81">
        <f t="shared" si="25"/>
        <v>0</v>
      </c>
      <c r="AH66" s="81">
        <f t="shared" si="26"/>
        <v>0</v>
      </c>
      <c r="AI66" s="81">
        <f t="shared" si="27"/>
        <v>0</v>
      </c>
      <c r="AJ66" s="81">
        <f t="shared" si="28"/>
        <v>0</v>
      </c>
      <c r="AK66" s="81">
        <f t="shared" si="29"/>
        <v>0</v>
      </c>
      <c r="AL66" s="81">
        <f t="shared" si="30"/>
        <v>0</v>
      </c>
      <c r="AM66" s="81">
        <f t="shared" si="31"/>
        <v>0</v>
      </c>
      <c r="AN66" s="81">
        <f t="shared" si="32"/>
        <v>0</v>
      </c>
      <c r="AO66" s="81">
        <f t="shared" si="33"/>
        <v>0</v>
      </c>
      <c r="AP66" s="81">
        <f t="shared" si="34"/>
        <v>0</v>
      </c>
      <c r="AQ66" s="81">
        <f t="shared" si="35"/>
        <v>0</v>
      </c>
      <c r="AR66" s="81">
        <f t="shared" si="36"/>
        <v>0</v>
      </c>
      <c r="AS66" s="81">
        <f t="shared" si="37"/>
        <v>0</v>
      </c>
      <c r="AT66" s="81">
        <f t="shared" si="38"/>
        <v>0</v>
      </c>
      <c r="AU66" s="81">
        <f t="shared" si="39"/>
        <v>0</v>
      </c>
      <c r="AV66" s="81">
        <f t="shared" si="40"/>
        <v>0</v>
      </c>
      <c r="AW66" s="46">
        <f t="shared" si="41"/>
        <v>0</v>
      </c>
      <c r="AX66" s="46">
        <f t="shared" si="42"/>
        <v>0</v>
      </c>
      <c r="AY66" s="46">
        <f t="shared" si="43"/>
        <v>0</v>
      </c>
      <c r="AZ66" s="46">
        <f t="shared" si="44"/>
        <v>0</v>
      </c>
      <c r="BA66" s="46">
        <f t="shared" si="45"/>
        <v>0</v>
      </c>
      <c r="BB66" s="46">
        <f t="shared" si="46"/>
        <v>0</v>
      </c>
      <c r="BC66" s="46">
        <f t="shared" si="47"/>
        <v>0</v>
      </c>
      <c r="BD66" s="81"/>
      <c r="BE66" s="81"/>
      <c r="BF66" s="117">
        <f t="shared" si="7"/>
        <v>0</v>
      </c>
      <c r="BG66" s="117">
        <f t="shared" si="8"/>
        <v>0</v>
      </c>
      <c r="BH66" s="117">
        <f t="shared" si="9"/>
        <v>0</v>
      </c>
      <c r="BI66" s="117">
        <f t="shared" si="10"/>
        <v>0</v>
      </c>
      <c r="BJ66" s="117">
        <f t="shared" si="11"/>
        <v>0</v>
      </c>
      <c r="BK66" s="117">
        <f t="shared" si="12"/>
        <v>0</v>
      </c>
      <c r="BL66" s="117">
        <f t="shared" si="13"/>
        <v>0</v>
      </c>
      <c r="BM66" s="117">
        <f t="shared" si="14"/>
        <v>0</v>
      </c>
      <c r="BN66" s="117">
        <f t="shared" si="48"/>
        <v>0</v>
      </c>
      <c r="BO66" s="117">
        <f t="shared" si="15"/>
        <v>0</v>
      </c>
      <c r="BP66" s="117">
        <f t="shared" si="49"/>
        <v>0</v>
      </c>
      <c r="BQ66" s="117">
        <f t="shared" si="50"/>
        <v>0</v>
      </c>
      <c r="BR66" s="117">
        <f t="shared" si="51"/>
        <v>0</v>
      </c>
      <c r="BS66" s="117">
        <f t="shared" si="52"/>
        <v>0</v>
      </c>
      <c r="BT66" s="117">
        <f t="shared" si="53"/>
        <v>0</v>
      </c>
      <c r="BU66" s="117">
        <f t="shared" si="54"/>
        <v>0</v>
      </c>
      <c r="BV66" s="117">
        <f t="shared" si="55"/>
        <v>0</v>
      </c>
      <c r="BW66" s="117">
        <f t="shared" si="56"/>
        <v>0</v>
      </c>
      <c r="BX66" s="117">
        <f t="shared" si="57"/>
        <v>0</v>
      </c>
      <c r="BY66" s="117">
        <f t="shared" si="58"/>
        <v>0</v>
      </c>
      <c r="BZ66" s="117">
        <f t="shared" si="59"/>
        <v>0</v>
      </c>
      <c r="CA66" s="117">
        <f t="shared" si="60"/>
        <v>0</v>
      </c>
      <c r="CB66" s="117">
        <f t="shared" si="61"/>
        <v>0</v>
      </c>
      <c r="CC66" s="117">
        <f t="shared" si="62"/>
        <v>0</v>
      </c>
      <c r="CD66" s="117">
        <f t="shared" si="63"/>
        <v>0</v>
      </c>
      <c r="CE66" s="117">
        <f t="shared" si="64"/>
        <v>0</v>
      </c>
      <c r="CF66" s="117">
        <f t="shared" si="65"/>
        <v>0</v>
      </c>
      <c r="CG66" s="117">
        <f t="shared" si="66"/>
        <v>0</v>
      </c>
      <c r="CH66" s="117">
        <f t="shared" si="67"/>
        <v>0</v>
      </c>
      <c r="CI66" s="117">
        <f t="shared" si="68"/>
        <v>0</v>
      </c>
      <c r="CJ66" s="117">
        <f t="shared" si="69"/>
        <v>0</v>
      </c>
      <c r="CK66" s="117">
        <f t="shared" si="70"/>
        <v>0</v>
      </c>
      <c r="CL66" s="117">
        <f t="shared" si="71"/>
        <v>0</v>
      </c>
      <c r="CM66" s="117">
        <f t="shared" si="72"/>
        <v>0</v>
      </c>
      <c r="CN66" s="117">
        <f t="shared" si="73"/>
        <v>0</v>
      </c>
      <c r="CO66" s="117">
        <f t="shared" si="74"/>
        <v>0</v>
      </c>
      <c r="CP66" s="117">
        <f t="shared" si="75"/>
        <v>0</v>
      </c>
      <c r="CQ66" s="117">
        <f t="shared" si="76"/>
        <v>0</v>
      </c>
      <c r="CR66" s="117">
        <f t="shared" si="77"/>
        <v>0</v>
      </c>
      <c r="CS66" s="117">
        <f t="shared" si="78"/>
        <v>0</v>
      </c>
      <c r="CT66" s="82"/>
      <c r="CU66" s="82"/>
      <c r="CV66" s="39"/>
      <c r="CW66" s="39"/>
      <c r="CX66" s="352" t="s">
        <v>314</v>
      </c>
      <c r="CY66" s="77">
        <v>66</v>
      </c>
      <c r="CZ66" s="78" t="s">
        <v>171</v>
      </c>
      <c r="DA66" s="86" t="s">
        <v>104</v>
      </c>
      <c r="DB66" s="80"/>
      <c r="DC66" s="1"/>
      <c r="DD66" s="1"/>
      <c r="DE66" s="1"/>
      <c r="DF66" s="1"/>
      <c r="DG66" s="1"/>
      <c r="DH66" s="1"/>
      <c r="DI66" s="1"/>
      <c r="DJ66" s="1"/>
      <c r="GS66" s="1"/>
      <c r="GT66" s="1"/>
      <c r="GU66" s="1"/>
      <c r="GV66" s="1"/>
      <c r="GW66" s="1"/>
    </row>
    <row r="67" spans="1:205">
      <c r="A67" s="33">
        <v>61</v>
      </c>
      <c r="B67" s="71"/>
      <c r="C67" s="351"/>
      <c r="D67" s="75"/>
      <c r="E67" s="74"/>
      <c r="F67" s="74"/>
      <c r="G67" s="74"/>
      <c r="H67" s="74"/>
      <c r="I67" s="65"/>
      <c r="J67" s="65"/>
      <c r="K67" s="65"/>
      <c r="L67" s="209"/>
      <c r="M67" s="209"/>
      <c r="N67" s="65"/>
      <c r="O67" s="65"/>
      <c r="P67" s="65"/>
      <c r="Q67" s="368" t="str">
        <f t="shared" si="16"/>
        <v/>
      </c>
      <c r="R67" s="34">
        <f t="shared" si="17"/>
        <v>0</v>
      </c>
      <c r="S67" s="47">
        <f t="shared" si="0"/>
        <v>0</v>
      </c>
      <c r="T67" s="46">
        <f t="shared" si="1"/>
        <v>0</v>
      </c>
      <c r="U67" s="82">
        <f t="shared" si="18"/>
        <v>0</v>
      </c>
      <c r="V67" s="46">
        <f t="shared" si="19"/>
        <v>0</v>
      </c>
      <c r="W67" s="82">
        <f t="shared" si="20"/>
        <v>0</v>
      </c>
      <c r="X67" s="81">
        <f t="shared" si="21"/>
        <v>0</v>
      </c>
      <c r="Y67" s="81">
        <f t="shared" si="2"/>
        <v>0</v>
      </c>
      <c r="Z67" s="81">
        <f t="shared" si="3"/>
        <v>0</v>
      </c>
      <c r="AA67" s="81">
        <f t="shared" si="22"/>
        <v>0</v>
      </c>
      <c r="AB67" s="81">
        <f t="shared" si="23"/>
        <v>0</v>
      </c>
      <c r="AC67" s="81">
        <f t="shared" si="4"/>
        <v>0</v>
      </c>
      <c r="AD67" s="81">
        <f t="shared" si="5"/>
        <v>0</v>
      </c>
      <c r="AE67" s="81">
        <f t="shared" si="6"/>
        <v>0</v>
      </c>
      <c r="AF67" s="81">
        <f t="shared" si="24"/>
        <v>0</v>
      </c>
      <c r="AG67" s="81">
        <f t="shared" si="25"/>
        <v>0</v>
      </c>
      <c r="AH67" s="81">
        <f t="shared" si="26"/>
        <v>0</v>
      </c>
      <c r="AI67" s="81">
        <f t="shared" si="27"/>
        <v>0</v>
      </c>
      <c r="AJ67" s="81">
        <f t="shared" si="28"/>
        <v>0</v>
      </c>
      <c r="AK67" s="81">
        <f t="shared" si="29"/>
        <v>0</v>
      </c>
      <c r="AL67" s="81">
        <f t="shared" si="30"/>
        <v>0</v>
      </c>
      <c r="AM67" s="81">
        <f t="shared" si="31"/>
        <v>0</v>
      </c>
      <c r="AN67" s="81">
        <f t="shared" si="32"/>
        <v>0</v>
      </c>
      <c r="AO67" s="81">
        <f t="shared" si="33"/>
        <v>0</v>
      </c>
      <c r="AP67" s="81">
        <f t="shared" si="34"/>
        <v>0</v>
      </c>
      <c r="AQ67" s="81">
        <f t="shared" si="35"/>
        <v>0</v>
      </c>
      <c r="AR67" s="81">
        <f t="shared" si="36"/>
        <v>0</v>
      </c>
      <c r="AS67" s="81">
        <f t="shared" si="37"/>
        <v>0</v>
      </c>
      <c r="AT67" s="81">
        <f t="shared" si="38"/>
        <v>0</v>
      </c>
      <c r="AU67" s="81">
        <f t="shared" si="39"/>
        <v>0</v>
      </c>
      <c r="AV67" s="81">
        <f t="shared" si="40"/>
        <v>0</v>
      </c>
      <c r="AW67" s="46">
        <f t="shared" si="41"/>
        <v>0</v>
      </c>
      <c r="AX67" s="46">
        <f t="shared" si="42"/>
        <v>0</v>
      </c>
      <c r="AY67" s="46">
        <f t="shared" si="43"/>
        <v>0</v>
      </c>
      <c r="AZ67" s="46">
        <f t="shared" si="44"/>
        <v>0</v>
      </c>
      <c r="BA67" s="46">
        <f t="shared" si="45"/>
        <v>0</v>
      </c>
      <c r="BB67" s="46">
        <f t="shared" si="46"/>
        <v>0</v>
      </c>
      <c r="BC67" s="46">
        <f t="shared" si="47"/>
        <v>0</v>
      </c>
      <c r="BD67" s="81"/>
      <c r="BE67" s="81"/>
      <c r="BF67" s="117">
        <f t="shared" si="7"/>
        <v>0</v>
      </c>
      <c r="BG67" s="117">
        <f t="shared" si="8"/>
        <v>0</v>
      </c>
      <c r="BH67" s="117">
        <f t="shared" si="9"/>
        <v>0</v>
      </c>
      <c r="BI67" s="117">
        <f t="shared" si="10"/>
        <v>0</v>
      </c>
      <c r="BJ67" s="117">
        <f t="shared" si="11"/>
        <v>0</v>
      </c>
      <c r="BK67" s="117">
        <f t="shared" si="12"/>
        <v>0</v>
      </c>
      <c r="BL67" s="117">
        <f t="shared" si="13"/>
        <v>0</v>
      </c>
      <c r="BM67" s="117">
        <f t="shared" si="14"/>
        <v>0</v>
      </c>
      <c r="BN67" s="117">
        <f t="shared" si="48"/>
        <v>0</v>
      </c>
      <c r="BO67" s="117">
        <f t="shared" si="15"/>
        <v>0</v>
      </c>
      <c r="BP67" s="117">
        <f t="shared" si="49"/>
        <v>0</v>
      </c>
      <c r="BQ67" s="117">
        <f t="shared" si="50"/>
        <v>0</v>
      </c>
      <c r="BR67" s="117">
        <f t="shared" si="51"/>
        <v>0</v>
      </c>
      <c r="BS67" s="117">
        <f t="shared" si="52"/>
        <v>0</v>
      </c>
      <c r="BT67" s="117">
        <f t="shared" si="53"/>
        <v>0</v>
      </c>
      <c r="BU67" s="117">
        <f t="shared" si="54"/>
        <v>0</v>
      </c>
      <c r="BV67" s="117">
        <f t="shared" si="55"/>
        <v>0</v>
      </c>
      <c r="BW67" s="117">
        <f t="shared" si="56"/>
        <v>0</v>
      </c>
      <c r="BX67" s="117">
        <f t="shared" si="57"/>
        <v>0</v>
      </c>
      <c r="BY67" s="117">
        <f t="shared" si="58"/>
        <v>0</v>
      </c>
      <c r="BZ67" s="117">
        <f t="shared" si="59"/>
        <v>0</v>
      </c>
      <c r="CA67" s="117">
        <f t="shared" si="60"/>
        <v>0</v>
      </c>
      <c r="CB67" s="117">
        <f t="shared" si="61"/>
        <v>0</v>
      </c>
      <c r="CC67" s="117">
        <f t="shared" si="62"/>
        <v>0</v>
      </c>
      <c r="CD67" s="117">
        <f t="shared" si="63"/>
        <v>0</v>
      </c>
      <c r="CE67" s="117">
        <f t="shared" si="64"/>
        <v>0</v>
      </c>
      <c r="CF67" s="117">
        <f t="shared" si="65"/>
        <v>0</v>
      </c>
      <c r="CG67" s="117">
        <f t="shared" si="66"/>
        <v>0</v>
      </c>
      <c r="CH67" s="117">
        <f t="shared" si="67"/>
        <v>0</v>
      </c>
      <c r="CI67" s="117">
        <f t="shared" si="68"/>
        <v>0</v>
      </c>
      <c r="CJ67" s="117">
        <f t="shared" si="69"/>
        <v>0</v>
      </c>
      <c r="CK67" s="117">
        <f t="shared" si="70"/>
        <v>0</v>
      </c>
      <c r="CL67" s="117">
        <f t="shared" si="71"/>
        <v>0</v>
      </c>
      <c r="CM67" s="117">
        <f t="shared" si="72"/>
        <v>0</v>
      </c>
      <c r="CN67" s="117">
        <f t="shared" si="73"/>
        <v>0</v>
      </c>
      <c r="CO67" s="117">
        <f t="shared" si="74"/>
        <v>0</v>
      </c>
      <c r="CP67" s="117">
        <f t="shared" si="75"/>
        <v>0</v>
      </c>
      <c r="CQ67" s="117">
        <f t="shared" si="76"/>
        <v>0</v>
      </c>
      <c r="CR67" s="117">
        <f t="shared" si="77"/>
        <v>0</v>
      </c>
      <c r="CS67" s="117">
        <f t="shared" si="78"/>
        <v>0</v>
      </c>
      <c r="CT67" s="82"/>
      <c r="CU67" s="82"/>
      <c r="CV67" s="39"/>
      <c r="CW67" s="39"/>
      <c r="CX67" s="352" t="s">
        <v>315</v>
      </c>
      <c r="CY67" s="77">
        <v>67</v>
      </c>
      <c r="CZ67" s="78" t="s">
        <v>171</v>
      </c>
      <c r="DA67" s="86" t="s">
        <v>74</v>
      </c>
      <c r="DB67" s="80"/>
      <c r="DC67" s="1"/>
      <c r="DD67" s="1"/>
      <c r="DE67" s="1"/>
      <c r="DF67" s="1"/>
      <c r="DG67" s="1"/>
      <c r="DH67" s="1"/>
      <c r="DI67" s="1"/>
      <c r="DJ67" s="1"/>
      <c r="GS67" s="1"/>
      <c r="GT67" s="1"/>
      <c r="GU67" s="1"/>
      <c r="GV67" s="1"/>
      <c r="GW67" s="1"/>
    </row>
    <row r="68" spans="1:205">
      <c r="A68" s="33">
        <v>62</v>
      </c>
      <c r="B68" s="71"/>
      <c r="C68" s="351"/>
      <c r="D68" s="75"/>
      <c r="E68" s="74"/>
      <c r="F68" s="74"/>
      <c r="G68" s="74"/>
      <c r="H68" s="74"/>
      <c r="I68" s="65"/>
      <c r="J68" s="65"/>
      <c r="K68" s="65"/>
      <c r="L68" s="209"/>
      <c r="M68" s="209"/>
      <c r="N68" s="65"/>
      <c r="O68" s="65"/>
      <c r="P68" s="65"/>
      <c r="Q68" s="368" t="str">
        <f t="shared" si="16"/>
        <v/>
      </c>
      <c r="R68" s="34">
        <f t="shared" si="17"/>
        <v>0</v>
      </c>
      <c r="S68" s="47">
        <f t="shared" si="0"/>
        <v>0</v>
      </c>
      <c r="T68" s="46">
        <f t="shared" si="1"/>
        <v>0</v>
      </c>
      <c r="U68" s="82">
        <f t="shared" si="18"/>
        <v>0</v>
      </c>
      <c r="V68" s="46">
        <f t="shared" si="19"/>
        <v>0</v>
      </c>
      <c r="W68" s="82">
        <f t="shared" si="20"/>
        <v>0</v>
      </c>
      <c r="X68" s="81">
        <f t="shared" si="21"/>
        <v>0</v>
      </c>
      <c r="Y68" s="81">
        <f t="shared" si="2"/>
        <v>0</v>
      </c>
      <c r="Z68" s="81">
        <f t="shared" si="3"/>
        <v>0</v>
      </c>
      <c r="AA68" s="81">
        <f t="shared" si="22"/>
        <v>0</v>
      </c>
      <c r="AB68" s="81">
        <f t="shared" si="23"/>
        <v>0</v>
      </c>
      <c r="AC68" s="81">
        <f t="shared" si="4"/>
        <v>0</v>
      </c>
      <c r="AD68" s="81">
        <f t="shared" si="5"/>
        <v>0</v>
      </c>
      <c r="AE68" s="81">
        <f t="shared" si="6"/>
        <v>0</v>
      </c>
      <c r="AF68" s="81">
        <f t="shared" si="24"/>
        <v>0</v>
      </c>
      <c r="AG68" s="81">
        <f t="shared" si="25"/>
        <v>0</v>
      </c>
      <c r="AH68" s="81">
        <f t="shared" si="26"/>
        <v>0</v>
      </c>
      <c r="AI68" s="81">
        <f t="shared" si="27"/>
        <v>0</v>
      </c>
      <c r="AJ68" s="81">
        <f t="shared" si="28"/>
        <v>0</v>
      </c>
      <c r="AK68" s="81">
        <f t="shared" si="29"/>
        <v>0</v>
      </c>
      <c r="AL68" s="81">
        <f t="shared" si="30"/>
        <v>0</v>
      </c>
      <c r="AM68" s="81">
        <f t="shared" si="31"/>
        <v>0</v>
      </c>
      <c r="AN68" s="81">
        <f t="shared" si="32"/>
        <v>0</v>
      </c>
      <c r="AO68" s="81">
        <f t="shared" si="33"/>
        <v>0</v>
      </c>
      <c r="AP68" s="81">
        <f t="shared" si="34"/>
        <v>0</v>
      </c>
      <c r="AQ68" s="81">
        <f t="shared" si="35"/>
        <v>0</v>
      </c>
      <c r="AR68" s="81">
        <f t="shared" si="36"/>
        <v>0</v>
      </c>
      <c r="AS68" s="81">
        <f t="shared" si="37"/>
        <v>0</v>
      </c>
      <c r="AT68" s="81">
        <f t="shared" si="38"/>
        <v>0</v>
      </c>
      <c r="AU68" s="81">
        <f t="shared" si="39"/>
        <v>0</v>
      </c>
      <c r="AV68" s="81">
        <f t="shared" si="40"/>
        <v>0</v>
      </c>
      <c r="AW68" s="46">
        <f t="shared" si="41"/>
        <v>0</v>
      </c>
      <c r="AX68" s="46">
        <f t="shared" si="42"/>
        <v>0</v>
      </c>
      <c r="AY68" s="46">
        <f t="shared" si="43"/>
        <v>0</v>
      </c>
      <c r="AZ68" s="46">
        <f t="shared" si="44"/>
        <v>0</v>
      </c>
      <c r="BA68" s="46">
        <f t="shared" si="45"/>
        <v>0</v>
      </c>
      <c r="BB68" s="46">
        <f t="shared" si="46"/>
        <v>0</v>
      </c>
      <c r="BC68" s="46">
        <f t="shared" si="47"/>
        <v>0</v>
      </c>
      <c r="BD68" s="81"/>
      <c r="BE68" s="81"/>
      <c r="BF68" s="117">
        <f t="shared" si="7"/>
        <v>0</v>
      </c>
      <c r="BG68" s="117">
        <f t="shared" si="8"/>
        <v>0</v>
      </c>
      <c r="BH68" s="117">
        <f t="shared" si="9"/>
        <v>0</v>
      </c>
      <c r="BI68" s="117">
        <f t="shared" si="10"/>
        <v>0</v>
      </c>
      <c r="BJ68" s="117">
        <f t="shared" si="11"/>
        <v>0</v>
      </c>
      <c r="BK68" s="117">
        <f t="shared" si="12"/>
        <v>0</v>
      </c>
      <c r="BL68" s="117">
        <f t="shared" si="13"/>
        <v>0</v>
      </c>
      <c r="BM68" s="117">
        <f t="shared" si="14"/>
        <v>0</v>
      </c>
      <c r="BN68" s="117">
        <f t="shared" si="48"/>
        <v>0</v>
      </c>
      <c r="BO68" s="117">
        <f t="shared" si="15"/>
        <v>0</v>
      </c>
      <c r="BP68" s="117">
        <f t="shared" si="49"/>
        <v>0</v>
      </c>
      <c r="BQ68" s="117">
        <f t="shared" si="50"/>
        <v>0</v>
      </c>
      <c r="BR68" s="117">
        <f t="shared" si="51"/>
        <v>0</v>
      </c>
      <c r="BS68" s="117">
        <f t="shared" si="52"/>
        <v>0</v>
      </c>
      <c r="BT68" s="117">
        <f t="shared" si="53"/>
        <v>0</v>
      </c>
      <c r="BU68" s="117">
        <f t="shared" si="54"/>
        <v>0</v>
      </c>
      <c r="BV68" s="117">
        <f t="shared" si="55"/>
        <v>0</v>
      </c>
      <c r="BW68" s="117">
        <f t="shared" si="56"/>
        <v>0</v>
      </c>
      <c r="BX68" s="117">
        <f t="shared" si="57"/>
        <v>0</v>
      </c>
      <c r="BY68" s="117">
        <f t="shared" si="58"/>
        <v>0</v>
      </c>
      <c r="BZ68" s="117">
        <f t="shared" si="59"/>
        <v>0</v>
      </c>
      <c r="CA68" s="117">
        <f t="shared" si="60"/>
        <v>0</v>
      </c>
      <c r="CB68" s="117">
        <f t="shared" si="61"/>
        <v>0</v>
      </c>
      <c r="CC68" s="117">
        <f t="shared" si="62"/>
        <v>0</v>
      </c>
      <c r="CD68" s="117">
        <f t="shared" si="63"/>
        <v>0</v>
      </c>
      <c r="CE68" s="117">
        <f t="shared" si="64"/>
        <v>0</v>
      </c>
      <c r="CF68" s="117">
        <f t="shared" si="65"/>
        <v>0</v>
      </c>
      <c r="CG68" s="117">
        <f t="shared" si="66"/>
        <v>0</v>
      </c>
      <c r="CH68" s="117">
        <f t="shared" si="67"/>
        <v>0</v>
      </c>
      <c r="CI68" s="117">
        <f t="shared" si="68"/>
        <v>0</v>
      </c>
      <c r="CJ68" s="117">
        <f t="shared" si="69"/>
        <v>0</v>
      </c>
      <c r="CK68" s="117">
        <f t="shared" si="70"/>
        <v>0</v>
      </c>
      <c r="CL68" s="117">
        <f t="shared" si="71"/>
        <v>0</v>
      </c>
      <c r="CM68" s="117">
        <f t="shared" si="72"/>
        <v>0</v>
      </c>
      <c r="CN68" s="117">
        <f t="shared" si="73"/>
        <v>0</v>
      </c>
      <c r="CO68" s="117">
        <f t="shared" si="74"/>
        <v>0</v>
      </c>
      <c r="CP68" s="117">
        <f t="shared" si="75"/>
        <v>0</v>
      </c>
      <c r="CQ68" s="117">
        <f t="shared" si="76"/>
        <v>0</v>
      </c>
      <c r="CR68" s="117">
        <f t="shared" si="77"/>
        <v>0</v>
      </c>
      <c r="CS68" s="117">
        <f t="shared" si="78"/>
        <v>0</v>
      </c>
      <c r="CT68" s="82"/>
      <c r="CU68" s="82"/>
      <c r="CV68" s="39"/>
      <c r="CW68" s="39"/>
      <c r="CX68" s="352" t="s">
        <v>316</v>
      </c>
      <c r="CY68" s="77">
        <v>68</v>
      </c>
      <c r="CZ68" s="78" t="s">
        <v>171</v>
      </c>
      <c r="DA68" s="86" t="s">
        <v>75</v>
      </c>
      <c r="DB68" s="80"/>
      <c r="DC68" s="1"/>
      <c r="DD68" s="1"/>
      <c r="DE68" s="1"/>
      <c r="DF68" s="1"/>
      <c r="DG68" s="1"/>
      <c r="DH68" s="1"/>
      <c r="DI68" s="1"/>
      <c r="DJ68" s="1"/>
      <c r="GS68" s="1"/>
      <c r="GT68" s="1"/>
      <c r="GU68" s="1"/>
      <c r="GV68" s="1"/>
      <c r="GW68" s="1"/>
    </row>
    <row r="69" spans="1:205">
      <c r="A69" s="33">
        <v>63</v>
      </c>
      <c r="B69" s="71"/>
      <c r="C69" s="351"/>
      <c r="D69" s="75"/>
      <c r="E69" s="74"/>
      <c r="F69" s="74"/>
      <c r="G69" s="74"/>
      <c r="H69" s="74"/>
      <c r="I69" s="65"/>
      <c r="J69" s="65"/>
      <c r="K69" s="65"/>
      <c r="L69" s="209"/>
      <c r="M69" s="209"/>
      <c r="N69" s="65"/>
      <c r="O69" s="65"/>
      <c r="P69" s="65"/>
      <c r="Q69" s="368" t="str">
        <f t="shared" si="16"/>
        <v/>
      </c>
      <c r="R69" s="34">
        <f t="shared" si="17"/>
        <v>0</v>
      </c>
      <c r="S69" s="47">
        <f t="shared" si="0"/>
        <v>0</v>
      </c>
      <c r="T69" s="46">
        <f t="shared" si="1"/>
        <v>0</v>
      </c>
      <c r="U69" s="82">
        <f t="shared" si="18"/>
        <v>0</v>
      </c>
      <c r="V69" s="46">
        <f t="shared" si="19"/>
        <v>0</v>
      </c>
      <c r="W69" s="82">
        <f t="shared" si="20"/>
        <v>0</v>
      </c>
      <c r="X69" s="81">
        <f t="shared" si="21"/>
        <v>0</v>
      </c>
      <c r="Y69" s="81">
        <f t="shared" si="2"/>
        <v>0</v>
      </c>
      <c r="Z69" s="81">
        <f t="shared" si="3"/>
        <v>0</v>
      </c>
      <c r="AA69" s="81">
        <f t="shared" si="22"/>
        <v>0</v>
      </c>
      <c r="AB69" s="81">
        <f t="shared" si="23"/>
        <v>0</v>
      </c>
      <c r="AC69" s="81">
        <f t="shared" si="4"/>
        <v>0</v>
      </c>
      <c r="AD69" s="81">
        <f t="shared" si="5"/>
        <v>0</v>
      </c>
      <c r="AE69" s="81">
        <f t="shared" si="6"/>
        <v>0</v>
      </c>
      <c r="AF69" s="81">
        <f t="shared" si="24"/>
        <v>0</v>
      </c>
      <c r="AG69" s="81">
        <f t="shared" si="25"/>
        <v>0</v>
      </c>
      <c r="AH69" s="81">
        <f t="shared" si="26"/>
        <v>0</v>
      </c>
      <c r="AI69" s="81">
        <f t="shared" si="27"/>
        <v>0</v>
      </c>
      <c r="AJ69" s="81">
        <f t="shared" si="28"/>
        <v>0</v>
      </c>
      <c r="AK69" s="81">
        <f t="shared" si="29"/>
        <v>0</v>
      </c>
      <c r="AL69" s="81">
        <f t="shared" si="30"/>
        <v>0</v>
      </c>
      <c r="AM69" s="81">
        <f t="shared" si="31"/>
        <v>0</v>
      </c>
      <c r="AN69" s="81">
        <f t="shared" si="32"/>
        <v>0</v>
      </c>
      <c r="AO69" s="81">
        <f t="shared" si="33"/>
        <v>0</v>
      </c>
      <c r="AP69" s="81">
        <f t="shared" si="34"/>
        <v>0</v>
      </c>
      <c r="AQ69" s="81">
        <f t="shared" si="35"/>
        <v>0</v>
      </c>
      <c r="AR69" s="81">
        <f t="shared" si="36"/>
        <v>0</v>
      </c>
      <c r="AS69" s="81">
        <f t="shared" si="37"/>
        <v>0</v>
      </c>
      <c r="AT69" s="81">
        <f t="shared" si="38"/>
        <v>0</v>
      </c>
      <c r="AU69" s="81">
        <f t="shared" si="39"/>
        <v>0</v>
      </c>
      <c r="AV69" s="81">
        <f t="shared" si="40"/>
        <v>0</v>
      </c>
      <c r="AW69" s="46">
        <f t="shared" si="41"/>
        <v>0</v>
      </c>
      <c r="AX69" s="46">
        <f t="shared" si="42"/>
        <v>0</v>
      </c>
      <c r="AY69" s="46">
        <f t="shared" si="43"/>
        <v>0</v>
      </c>
      <c r="AZ69" s="46">
        <f t="shared" si="44"/>
        <v>0</v>
      </c>
      <c r="BA69" s="46">
        <f t="shared" si="45"/>
        <v>0</v>
      </c>
      <c r="BB69" s="46">
        <f t="shared" si="46"/>
        <v>0</v>
      </c>
      <c r="BC69" s="46">
        <f t="shared" si="47"/>
        <v>0</v>
      </c>
      <c r="BD69" s="81"/>
      <c r="BE69" s="81"/>
      <c r="BF69" s="117">
        <f t="shared" si="7"/>
        <v>0</v>
      </c>
      <c r="BG69" s="117">
        <f t="shared" si="8"/>
        <v>0</v>
      </c>
      <c r="BH69" s="117">
        <f t="shared" si="9"/>
        <v>0</v>
      </c>
      <c r="BI69" s="117">
        <f t="shared" si="10"/>
        <v>0</v>
      </c>
      <c r="BJ69" s="117">
        <f t="shared" si="11"/>
        <v>0</v>
      </c>
      <c r="BK69" s="117">
        <f t="shared" si="12"/>
        <v>0</v>
      </c>
      <c r="BL69" s="117">
        <f t="shared" si="13"/>
        <v>0</v>
      </c>
      <c r="BM69" s="117">
        <f t="shared" si="14"/>
        <v>0</v>
      </c>
      <c r="BN69" s="117">
        <f t="shared" si="48"/>
        <v>0</v>
      </c>
      <c r="BO69" s="117">
        <f t="shared" si="15"/>
        <v>0</v>
      </c>
      <c r="BP69" s="117">
        <f t="shared" si="49"/>
        <v>0</v>
      </c>
      <c r="BQ69" s="117">
        <f t="shared" si="50"/>
        <v>0</v>
      </c>
      <c r="BR69" s="117">
        <f t="shared" si="51"/>
        <v>0</v>
      </c>
      <c r="BS69" s="117">
        <f t="shared" si="52"/>
        <v>0</v>
      </c>
      <c r="BT69" s="117">
        <f t="shared" si="53"/>
        <v>0</v>
      </c>
      <c r="BU69" s="117">
        <f t="shared" si="54"/>
        <v>0</v>
      </c>
      <c r="BV69" s="117">
        <f t="shared" si="55"/>
        <v>0</v>
      </c>
      <c r="BW69" s="117">
        <f t="shared" si="56"/>
        <v>0</v>
      </c>
      <c r="BX69" s="117">
        <f t="shared" si="57"/>
        <v>0</v>
      </c>
      <c r="BY69" s="117">
        <f t="shared" si="58"/>
        <v>0</v>
      </c>
      <c r="BZ69" s="117">
        <f t="shared" si="59"/>
        <v>0</v>
      </c>
      <c r="CA69" s="117">
        <f t="shared" si="60"/>
        <v>0</v>
      </c>
      <c r="CB69" s="117">
        <f t="shared" si="61"/>
        <v>0</v>
      </c>
      <c r="CC69" s="117">
        <f t="shared" si="62"/>
        <v>0</v>
      </c>
      <c r="CD69" s="117">
        <f t="shared" si="63"/>
        <v>0</v>
      </c>
      <c r="CE69" s="117">
        <f t="shared" si="64"/>
        <v>0</v>
      </c>
      <c r="CF69" s="117">
        <f t="shared" si="65"/>
        <v>0</v>
      </c>
      <c r="CG69" s="117">
        <f t="shared" si="66"/>
        <v>0</v>
      </c>
      <c r="CH69" s="117">
        <f t="shared" si="67"/>
        <v>0</v>
      </c>
      <c r="CI69" s="117">
        <f t="shared" si="68"/>
        <v>0</v>
      </c>
      <c r="CJ69" s="117">
        <f t="shared" si="69"/>
        <v>0</v>
      </c>
      <c r="CK69" s="117">
        <f t="shared" si="70"/>
        <v>0</v>
      </c>
      <c r="CL69" s="117">
        <f t="shared" si="71"/>
        <v>0</v>
      </c>
      <c r="CM69" s="117">
        <f t="shared" si="72"/>
        <v>0</v>
      </c>
      <c r="CN69" s="117">
        <f t="shared" si="73"/>
        <v>0</v>
      </c>
      <c r="CO69" s="117">
        <f t="shared" si="74"/>
        <v>0</v>
      </c>
      <c r="CP69" s="117">
        <f t="shared" si="75"/>
        <v>0</v>
      </c>
      <c r="CQ69" s="117">
        <f t="shared" si="76"/>
        <v>0</v>
      </c>
      <c r="CR69" s="117">
        <f t="shared" si="77"/>
        <v>0</v>
      </c>
      <c r="CS69" s="117">
        <f t="shared" si="78"/>
        <v>0</v>
      </c>
      <c r="CT69" s="82"/>
      <c r="CU69" s="82"/>
      <c r="CV69" s="39"/>
      <c r="CW69" s="39"/>
      <c r="CX69" s="352" t="s">
        <v>317</v>
      </c>
      <c r="CY69" s="77">
        <v>69</v>
      </c>
      <c r="CZ69" s="78" t="s">
        <v>171</v>
      </c>
      <c r="DA69" s="185" t="s">
        <v>170</v>
      </c>
      <c r="DB69" s="80"/>
      <c r="DC69" s="1"/>
      <c r="DD69" s="1"/>
      <c r="DE69" s="1"/>
      <c r="DF69" s="1"/>
      <c r="DG69" s="1"/>
      <c r="DH69" s="1"/>
      <c r="DI69" s="1"/>
      <c r="DJ69" s="1"/>
      <c r="GS69" s="1"/>
      <c r="GT69" s="1"/>
      <c r="GU69" s="1"/>
      <c r="GV69" s="1"/>
      <c r="GW69" s="1"/>
    </row>
    <row r="70" spans="1:205">
      <c r="A70" s="33">
        <v>64</v>
      </c>
      <c r="B70" s="71"/>
      <c r="C70" s="351"/>
      <c r="D70" s="75"/>
      <c r="E70" s="74"/>
      <c r="F70" s="74"/>
      <c r="G70" s="74"/>
      <c r="H70" s="74"/>
      <c r="I70" s="65"/>
      <c r="J70" s="65"/>
      <c r="K70" s="65"/>
      <c r="L70" s="209"/>
      <c r="M70" s="209"/>
      <c r="N70" s="65"/>
      <c r="O70" s="65"/>
      <c r="P70" s="65"/>
      <c r="Q70" s="368" t="str">
        <f t="shared" si="16"/>
        <v/>
      </c>
      <c r="R70" s="34">
        <f t="shared" si="17"/>
        <v>0</v>
      </c>
      <c r="S70" s="47">
        <f t="shared" si="0"/>
        <v>0</v>
      </c>
      <c r="T70" s="46">
        <f t="shared" si="1"/>
        <v>0</v>
      </c>
      <c r="U70" s="82">
        <f t="shared" si="18"/>
        <v>0</v>
      </c>
      <c r="V70" s="46">
        <f t="shared" si="19"/>
        <v>0</v>
      </c>
      <c r="W70" s="82">
        <f t="shared" si="20"/>
        <v>0</v>
      </c>
      <c r="X70" s="81">
        <f t="shared" si="21"/>
        <v>0</v>
      </c>
      <c r="Y70" s="81">
        <f t="shared" si="2"/>
        <v>0</v>
      </c>
      <c r="Z70" s="81">
        <f t="shared" si="3"/>
        <v>0</v>
      </c>
      <c r="AA70" s="81">
        <f t="shared" si="22"/>
        <v>0</v>
      </c>
      <c r="AB70" s="81">
        <f t="shared" si="23"/>
        <v>0</v>
      </c>
      <c r="AC70" s="81">
        <f t="shared" si="4"/>
        <v>0</v>
      </c>
      <c r="AD70" s="81">
        <f t="shared" si="5"/>
        <v>0</v>
      </c>
      <c r="AE70" s="81">
        <f t="shared" si="6"/>
        <v>0</v>
      </c>
      <c r="AF70" s="81">
        <f t="shared" si="24"/>
        <v>0</v>
      </c>
      <c r="AG70" s="81">
        <f t="shared" si="25"/>
        <v>0</v>
      </c>
      <c r="AH70" s="81">
        <f t="shared" si="26"/>
        <v>0</v>
      </c>
      <c r="AI70" s="81">
        <f t="shared" si="27"/>
        <v>0</v>
      </c>
      <c r="AJ70" s="81">
        <f t="shared" si="28"/>
        <v>0</v>
      </c>
      <c r="AK70" s="81">
        <f t="shared" si="29"/>
        <v>0</v>
      </c>
      <c r="AL70" s="81">
        <f t="shared" si="30"/>
        <v>0</v>
      </c>
      <c r="AM70" s="81">
        <f t="shared" si="31"/>
        <v>0</v>
      </c>
      <c r="AN70" s="81">
        <f t="shared" si="32"/>
        <v>0</v>
      </c>
      <c r="AO70" s="81">
        <f t="shared" si="33"/>
        <v>0</v>
      </c>
      <c r="AP70" s="81">
        <f t="shared" si="34"/>
        <v>0</v>
      </c>
      <c r="AQ70" s="81">
        <f t="shared" si="35"/>
        <v>0</v>
      </c>
      <c r="AR70" s="81">
        <f t="shared" si="36"/>
        <v>0</v>
      </c>
      <c r="AS70" s="81">
        <f t="shared" si="37"/>
        <v>0</v>
      </c>
      <c r="AT70" s="81">
        <f t="shared" si="38"/>
        <v>0</v>
      </c>
      <c r="AU70" s="81">
        <f t="shared" si="39"/>
        <v>0</v>
      </c>
      <c r="AV70" s="81">
        <f t="shared" si="40"/>
        <v>0</v>
      </c>
      <c r="AW70" s="46">
        <f t="shared" si="41"/>
        <v>0</v>
      </c>
      <c r="AX70" s="46">
        <f t="shared" si="42"/>
        <v>0</v>
      </c>
      <c r="AY70" s="46">
        <f t="shared" si="43"/>
        <v>0</v>
      </c>
      <c r="AZ70" s="46">
        <f t="shared" si="44"/>
        <v>0</v>
      </c>
      <c r="BA70" s="46">
        <f t="shared" si="45"/>
        <v>0</v>
      </c>
      <c r="BB70" s="46">
        <f t="shared" si="46"/>
        <v>0</v>
      </c>
      <c r="BC70" s="46">
        <f t="shared" si="47"/>
        <v>0</v>
      </c>
      <c r="BD70" s="81"/>
      <c r="BE70" s="81"/>
      <c r="BF70" s="117">
        <f t="shared" si="7"/>
        <v>0</v>
      </c>
      <c r="BG70" s="117">
        <f t="shared" si="8"/>
        <v>0</v>
      </c>
      <c r="BH70" s="117">
        <f t="shared" si="9"/>
        <v>0</v>
      </c>
      <c r="BI70" s="117">
        <f t="shared" si="10"/>
        <v>0</v>
      </c>
      <c r="BJ70" s="117">
        <f t="shared" si="11"/>
        <v>0</v>
      </c>
      <c r="BK70" s="117">
        <f t="shared" si="12"/>
        <v>0</v>
      </c>
      <c r="BL70" s="117">
        <f t="shared" si="13"/>
        <v>0</v>
      </c>
      <c r="BM70" s="117">
        <f t="shared" si="14"/>
        <v>0</v>
      </c>
      <c r="BN70" s="117">
        <f t="shared" si="48"/>
        <v>0</v>
      </c>
      <c r="BO70" s="117">
        <f t="shared" si="15"/>
        <v>0</v>
      </c>
      <c r="BP70" s="117">
        <f t="shared" si="49"/>
        <v>0</v>
      </c>
      <c r="BQ70" s="117">
        <f t="shared" si="50"/>
        <v>0</v>
      </c>
      <c r="BR70" s="117">
        <f t="shared" si="51"/>
        <v>0</v>
      </c>
      <c r="BS70" s="117">
        <f t="shared" si="52"/>
        <v>0</v>
      </c>
      <c r="BT70" s="117">
        <f t="shared" si="53"/>
        <v>0</v>
      </c>
      <c r="BU70" s="117">
        <f t="shared" si="54"/>
        <v>0</v>
      </c>
      <c r="BV70" s="117">
        <f t="shared" si="55"/>
        <v>0</v>
      </c>
      <c r="BW70" s="117">
        <f t="shared" si="56"/>
        <v>0</v>
      </c>
      <c r="BX70" s="117">
        <f t="shared" si="57"/>
        <v>0</v>
      </c>
      <c r="BY70" s="117">
        <f t="shared" si="58"/>
        <v>0</v>
      </c>
      <c r="BZ70" s="117">
        <f t="shared" si="59"/>
        <v>0</v>
      </c>
      <c r="CA70" s="117">
        <f t="shared" si="60"/>
        <v>0</v>
      </c>
      <c r="CB70" s="117">
        <f t="shared" si="61"/>
        <v>0</v>
      </c>
      <c r="CC70" s="117">
        <f t="shared" si="62"/>
        <v>0</v>
      </c>
      <c r="CD70" s="117">
        <f t="shared" si="63"/>
        <v>0</v>
      </c>
      <c r="CE70" s="117">
        <f t="shared" si="64"/>
        <v>0</v>
      </c>
      <c r="CF70" s="117">
        <f t="shared" si="65"/>
        <v>0</v>
      </c>
      <c r="CG70" s="117">
        <f t="shared" si="66"/>
        <v>0</v>
      </c>
      <c r="CH70" s="117">
        <f t="shared" si="67"/>
        <v>0</v>
      </c>
      <c r="CI70" s="117">
        <f t="shared" si="68"/>
        <v>0</v>
      </c>
      <c r="CJ70" s="117">
        <f t="shared" si="69"/>
        <v>0</v>
      </c>
      <c r="CK70" s="117">
        <f t="shared" si="70"/>
        <v>0</v>
      </c>
      <c r="CL70" s="117">
        <f t="shared" si="71"/>
        <v>0</v>
      </c>
      <c r="CM70" s="117">
        <f t="shared" si="72"/>
        <v>0</v>
      </c>
      <c r="CN70" s="117">
        <f t="shared" si="73"/>
        <v>0</v>
      </c>
      <c r="CO70" s="117">
        <f t="shared" si="74"/>
        <v>0</v>
      </c>
      <c r="CP70" s="117">
        <f t="shared" si="75"/>
        <v>0</v>
      </c>
      <c r="CQ70" s="117">
        <f t="shared" si="76"/>
        <v>0</v>
      </c>
      <c r="CR70" s="117">
        <f t="shared" si="77"/>
        <v>0</v>
      </c>
      <c r="CS70" s="117">
        <f t="shared" si="78"/>
        <v>0</v>
      </c>
      <c r="CT70" s="82"/>
      <c r="CU70" s="82"/>
      <c r="CV70" s="39"/>
      <c r="CW70" s="39"/>
      <c r="CX70" s="352" t="s">
        <v>318</v>
      </c>
      <c r="CY70" s="77">
        <v>70</v>
      </c>
      <c r="CZ70" s="78" t="s">
        <v>103</v>
      </c>
      <c r="DA70" s="86" t="s">
        <v>77</v>
      </c>
      <c r="DB70" s="80"/>
      <c r="DC70" s="1"/>
      <c r="DD70" s="1"/>
      <c r="DE70" s="1"/>
      <c r="DF70" s="1"/>
      <c r="DG70" s="1"/>
      <c r="DH70" s="1"/>
      <c r="DI70" s="1"/>
      <c r="DJ70" s="1"/>
      <c r="GS70" s="1"/>
      <c r="GT70" s="1"/>
      <c r="GU70" s="1"/>
      <c r="GV70" s="1"/>
      <c r="GW70" s="1"/>
    </row>
    <row r="71" spans="1:205">
      <c r="A71" s="33">
        <v>65</v>
      </c>
      <c r="B71" s="71"/>
      <c r="C71" s="351"/>
      <c r="D71" s="75"/>
      <c r="E71" s="74"/>
      <c r="F71" s="74"/>
      <c r="G71" s="74"/>
      <c r="H71" s="74"/>
      <c r="I71" s="65"/>
      <c r="J71" s="65"/>
      <c r="K71" s="65"/>
      <c r="L71" s="209"/>
      <c r="M71" s="209"/>
      <c r="N71" s="65"/>
      <c r="O71" s="65"/>
      <c r="P71" s="65"/>
      <c r="Q71" s="368" t="str">
        <f t="shared" si="16"/>
        <v/>
      </c>
      <c r="R71" s="34">
        <f t="shared" si="17"/>
        <v>0</v>
      </c>
      <c r="S71" s="47">
        <f t="shared" ref="S71:S106" si="79">IF(R71=0,0,+$R$6-Q71)</f>
        <v>0</v>
      </c>
      <c r="T71" s="46">
        <f t="shared" ref="T71:T134" si="80">IF(OR($B71=0,$C71=0,$D71=0),0,IF(OR(AND($S71&lt;=25,$S71&gt;=7),AND($S71&gt;25,$E71=1)),1,0))</f>
        <v>0</v>
      </c>
      <c r="U71" s="82">
        <f t="shared" si="18"/>
        <v>0</v>
      </c>
      <c r="V71" s="46">
        <f t="shared" si="19"/>
        <v>0</v>
      </c>
      <c r="W71" s="82">
        <f t="shared" si="20"/>
        <v>0</v>
      </c>
      <c r="X71" s="81">
        <f t="shared" si="21"/>
        <v>0</v>
      </c>
      <c r="Y71" s="81">
        <f t="shared" si="2"/>
        <v>0</v>
      </c>
      <c r="Z71" s="81">
        <f t="shared" si="3"/>
        <v>0</v>
      </c>
      <c r="AA71" s="81">
        <f t="shared" si="22"/>
        <v>0</v>
      </c>
      <c r="AB71" s="81">
        <f t="shared" si="23"/>
        <v>0</v>
      </c>
      <c r="AC71" s="81">
        <f t="shared" si="4"/>
        <v>0</v>
      </c>
      <c r="AD71" s="81">
        <f t="shared" si="5"/>
        <v>0</v>
      </c>
      <c r="AE71" s="81">
        <f t="shared" si="6"/>
        <v>0</v>
      </c>
      <c r="AF71" s="81">
        <f t="shared" si="24"/>
        <v>0</v>
      </c>
      <c r="AG71" s="81">
        <f t="shared" si="25"/>
        <v>0</v>
      </c>
      <c r="AH71" s="81">
        <f t="shared" si="26"/>
        <v>0</v>
      </c>
      <c r="AI71" s="81">
        <f t="shared" si="27"/>
        <v>0</v>
      </c>
      <c r="AJ71" s="81">
        <f t="shared" si="28"/>
        <v>0</v>
      </c>
      <c r="AK71" s="81">
        <f t="shared" si="29"/>
        <v>0</v>
      </c>
      <c r="AL71" s="81">
        <f t="shared" si="30"/>
        <v>0</v>
      </c>
      <c r="AM71" s="81">
        <f t="shared" si="31"/>
        <v>0</v>
      </c>
      <c r="AN71" s="81">
        <f t="shared" si="32"/>
        <v>0</v>
      </c>
      <c r="AO71" s="81">
        <f t="shared" si="33"/>
        <v>0</v>
      </c>
      <c r="AP71" s="81">
        <f t="shared" si="34"/>
        <v>0</v>
      </c>
      <c r="AQ71" s="81">
        <f t="shared" si="35"/>
        <v>0</v>
      </c>
      <c r="AR71" s="81">
        <f t="shared" si="36"/>
        <v>0</v>
      </c>
      <c r="AS71" s="81">
        <f t="shared" si="37"/>
        <v>0</v>
      </c>
      <c r="AT71" s="81">
        <f t="shared" si="38"/>
        <v>0</v>
      </c>
      <c r="AU71" s="81">
        <f t="shared" si="39"/>
        <v>0</v>
      </c>
      <c r="AV71" s="81">
        <f t="shared" si="40"/>
        <v>0</v>
      </c>
      <c r="AW71" s="46">
        <f t="shared" si="41"/>
        <v>0</v>
      </c>
      <c r="AX71" s="46">
        <f t="shared" si="42"/>
        <v>0</v>
      </c>
      <c r="AY71" s="46">
        <f t="shared" si="43"/>
        <v>0</v>
      </c>
      <c r="AZ71" s="46">
        <f t="shared" si="44"/>
        <v>0</v>
      </c>
      <c r="BA71" s="46">
        <f t="shared" si="45"/>
        <v>0</v>
      </c>
      <c r="BB71" s="46">
        <f t="shared" si="46"/>
        <v>0</v>
      </c>
      <c r="BC71" s="46">
        <f t="shared" si="47"/>
        <v>0</v>
      </c>
      <c r="BD71" s="81"/>
      <c r="BE71" s="81"/>
      <c r="BF71" s="117">
        <f t="shared" si="7"/>
        <v>0</v>
      </c>
      <c r="BG71" s="117">
        <f t="shared" si="8"/>
        <v>0</v>
      </c>
      <c r="BH71" s="117">
        <f t="shared" si="9"/>
        <v>0</v>
      </c>
      <c r="BI71" s="117">
        <f t="shared" si="10"/>
        <v>0</v>
      </c>
      <c r="BJ71" s="117">
        <f t="shared" si="11"/>
        <v>0</v>
      </c>
      <c r="BK71" s="117">
        <f t="shared" si="12"/>
        <v>0</v>
      </c>
      <c r="BL71" s="117">
        <f t="shared" si="13"/>
        <v>0</v>
      </c>
      <c r="BM71" s="117">
        <f t="shared" si="14"/>
        <v>0</v>
      </c>
      <c r="BN71" s="117">
        <f t="shared" si="48"/>
        <v>0</v>
      </c>
      <c r="BO71" s="117">
        <f t="shared" si="15"/>
        <v>0</v>
      </c>
      <c r="BP71" s="117">
        <f t="shared" si="49"/>
        <v>0</v>
      </c>
      <c r="BQ71" s="117">
        <f t="shared" si="50"/>
        <v>0</v>
      </c>
      <c r="BR71" s="117">
        <f t="shared" si="51"/>
        <v>0</v>
      </c>
      <c r="BS71" s="117">
        <f t="shared" si="52"/>
        <v>0</v>
      </c>
      <c r="BT71" s="117">
        <f t="shared" si="53"/>
        <v>0</v>
      </c>
      <c r="BU71" s="117">
        <f t="shared" si="54"/>
        <v>0</v>
      </c>
      <c r="BV71" s="117">
        <f t="shared" si="55"/>
        <v>0</v>
      </c>
      <c r="BW71" s="117">
        <f t="shared" si="56"/>
        <v>0</v>
      </c>
      <c r="BX71" s="117">
        <f t="shared" si="57"/>
        <v>0</v>
      </c>
      <c r="BY71" s="117">
        <f t="shared" si="58"/>
        <v>0</v>
      </c>
      <c r="BZ71" s="117">
        <f t="shared" si="59"/>
        <v>0</v>
      </c>
      <c r="CA71" s="117">
        <f t="shared" si="60"/>
        <v>0</v>
      </c>
      <c r="CB71" s="117">
        <f t="shared" si="61"/>
        <v>0</v>
      </c>
      <c r="CC71" s="117">
        <f t="shared" si="62"/>
        <v>0</v>
      </c>
      <c r="CD71" s="117">
        <f t="shared" si="63"/>
        <v>0</v>
      </c>
      <c r="CE71" s="117">
        <f t="shared" si="64"/>
        <v>0</v>
      </c>
      <c r="CF71" s="117">
        <f t="shared" si="65"/>
        <v>0</v>
      </c>
      <c r="CG71" s="117">
        <f t="shared" si="66"/>
        <v>0</v>
      </c>
      <c r="CH71" s="117">
        <f t="shared" si="67"/>
        <v>0</v>
      </c>
      <c r="CI71" s="117">
        <f t="shared" si="68"/>
        <v>0</v>
      </c>
      <c r="CJ71" s="117">
        <f t="shared" si="69"/>
        <v>0</v>
      </c>
      <c r="CK71" s="117">
        <f t="shared" si="70"/>
        <v>0</v>
      </c>
      <c r="CL71" s="117">
        <f t="shared" si="71"/>
        <v>0</v>
      </c>
      <c r="CM71" s="117">
        <f t="shared" si="72"/>
        <v>0</v>
      </c>
      <c r="CN71" s="117">
        <f t="shared" si="73"/>
        <v>0</v>
      </c>
      <c r="CO71" s="117">
        <f t="shared" si="74"/>
        <v>0</v>
      </c>
      <c r="CP71" s="117">
        <f t="shared" si="75"/>
        <v>0</v>
      </c>
      <c r="CQ71" s="117">
        <f t="shared" si="76"/>
        <v>0</v>
      </c>
      <c r="CR71" s="117">
        <f t="shared" si="77"/>
        <v>0</v>
      </c>
      <c r="CS71" s="117">
        <f t="shared" si="78"/>
        <v>0</v>
      </c>
      <c r="CT71" s="82"/>
      <c r="CU71" s="82"/>
      <c r="CV71" s="39"/>
      <c r="CW71" s="39"/>
      <c r="CX71" s="352" t="s">
        <v>319</v>
      </c>
      <c r="CY71" s="77">
        <v>71</v>
      </c>
      <c r="CZ71" s="78" t="s">
        <v>103</v>
      </c>
      <c r="DA71" s="86" t="s">
        <v>99</v>
      </c>
      <c r="DB71" s="80"/>
      <c r="DC71" s="1"/>
      <c r="DD71" s="1"/>
      <c r="DE71" s="1"/>
      <c r="DF71" s="1"/>
      <c r="DG71" s="1"/>
      <c r="DH71" s="1"/>
      <c r="DI71" s="1"/>
      <c r="DJ71" s="1"/>
      <c r="GS71" s="1"/>
      <c r="GT71" s="1"/>
      <c r="GU71" s="1"/>
      <c r="GV71" s="1"/>
      <c r="GW71" s="1"/>
    </row>
    <row r="72" spans="1:205">
      <c r="A72" s="33">
        <v>66</v>
      </c>
      <c r="B72" s="71"/>
      <c r="C72" s="351"/>
      <c r="D72" s="75"/>
      <c r="E72" s="74"/>
      <c r="F72" s="74"/>
      <c r="G72" s="74"/>
      <c r="H72" s="74"/>
      <c r="I72" s="65"/>
      <c r="J72" s="65"/>
      <c r="K72" s="65"/>
      <c r="L72" s="209"/>
      <c r="M72" s="209"/>
      <c r="N72" s="65"/>
      <c r="O72" s="65"/>
      <c r="P72" s="65"/>
      <c r="Q72" s="368" t="str">
        <f t="shared" ref="Q72:Q135" si="81">MID(C72,1,4)</f>
        <v/>
      </c>
      <c r="R72" s="34">
        <f t="shared" ref="R72:R135" si="82">IF(C72&gt;0,C72,0)</f>
        <v>0</v>
      </c>
      <c r="S72" s="47">
        <f t="shared" si="79"/>
        <v>0</v>
      </c>
      <c r="T72" s="46">
        <f t="shared" si="80"/>
        <v>0</v>
      </c>
      <c r="U72" s="82">
        <f t="shared" ref="U72:U135" si="83">IF(OR($B72=0,$C72=0,$D72=0,F72=100),0,IF(OR(AND($S72&lt;=$DE$36,$S72&gt;=$DE$37),AND($S72&lt;=$DE$41,$S72&gt;=$DE$42,$E72=1)),1,0))</f>
        <v>0</v>
      </c>
      <c r="V72" s="46">
        <f t="shared" ref="V72:V135" si="84">MAX(X72:BE72)</f>
        <v>0</v>
      </c>
      <c r="W72" s="82">
        <f t="shared" ref="W72:W135" si="85">MAX(BF72:CU72)</f>
        <v>0</v>
      </c>
      <c r="X72" s="81">
        <f t="shared" ref="X72:X135" si="86">IF(AND($D72=1,OR($S72=6,$S72=7,$S72=8,$S72=9,$S72=10,$S72=11,$S72=12)),1,0)*X$6</f>
        <v>0</v>
      </c>
      <c r="Y72" s="81">
        <f t="shared" si="2"/>
        <v>0</v>
      </c>
      <c r="Z72" s="81">
        <f t="shared" si="3"/>
        <v>0</v>
      </c>
      <c r="AA72" s="81">
        <f t="shared" ref="AA72:AA135" si="87">IF(AND($D72=1,OR($S72=21,$S72=22,$S72=23,$S72=24,$S72=25)),1,0)*AA$6</f>
        <v>0</v>
      </c>
      <c r="AB72" s="81">
        <f t="shared" ref="AB72:AB135" si="88">IF($E72=1,0,IF(AND($D72=1,AND($S72&gt;25,$S72&lt;=35)),1,0)*AB$6)</f>
        <v>0</v>
      </c>
      <c r="AC72" s="81">
        <f t="shared" si="4"/>
        <v>0</v>
      </c>
      <c r="AD72" s="81">
        <f t="shared" si="5"/>
        <v>0</v>
      </c>
      <c r="AE72" s="81">
        <f t="shared" si="6"/>
        <v>0</v>
      </c>
      <c r="AF72" s="81">
        <f t="shared" ref="AF72:AF135" si="89">IF(AND($D72=1,$E72=1,OR($S72-6,$S72=7,$S72=8,$S72=9,$S72=10,$S72=11,$S72=12)),1,0)*AF$6</f>
        <v>0</v>
      </c>
      <c r="AG72" s="81">
        <f t="shared" ref="AG72:AG135" si="90">IF(AND($D72=1,$E72=1,OR($S72=13,$S72=14,$S72=15,$S72=16)),1,0)*AG$6</f>
        <v>0</v>
      </c>
      <c r="AH72" s="81">
        <f t="shared" ref="AH72:AH135" si="91">IF(AND($D72=1,$E72=1,OR($S72=17,$S72=18,$S72=19,$S72=20)),1,0)*AH$6</f>
        <v>0</v>
      </c>
      <c r="AI72" s="81">
        <f t="shared" ref="AI72:AI135" si="92">IF(AND($D72=1,$E72=1,OR($S72=21,$S72=22,$S72=23,$S72=24,$S72=25)),1,0)*AI$6</f>
        <v>0</v>
      </c>
      <c r="AJ72" s="81">
        <f t="shared" ref="AJ72:AJ135" si="93">IF(AND($D72=1,$E72=1,AND($S72&gt;25,$S72&lt;=35)),1,0)*AJ$6</f>
        <v>0</v>
      </c>
      <c r="AK72" s="81">
        <f t="shared" ref="AK72:AK135" si="94">IF(AND($D72=1,$E72=1,AND($S72&gt;35,$S72&lt;=50)),1,0)*AK$6</f>
        <v>0</v>
      </c>
      <c r="AL72" s="81">
        <f t="shared" ref="AL72:AL135" si="95">IF(AND($D72=1,$E72=1,AND($S72&gt;50,$S72&lt;=65)),1,0)*AL$6</f>
        <v>0</v>
      </c>
      <c r="AM72" s="81">
        <f t="shared" ref="AM72:AM135" si="96">IF(AND($D72=1,$E72=1,AND($S72&gt;65)),1,0)*AM$6</f>
        <v>0</v>
      </c>
      <c r="AN72" s="81">
        <f t="shared" ref="AN72:AN135" si="97">IF(AND($D72=2,OR($S72=6,$S72=7,$S72=8,$S72=9,$S72=10,$S72=11,$S72=12)),1,0)*AN$6</f>
        <v>0</v>
      </c>
      <c r="AO72" s="81">
        <f t="shared" ref="AO72:AO135" si="98">IF(AND($D72=2,OR($S72=13,$S72=14,$S72=15,$S72=16)),1,0)*AO$6</f>
        <v>0</v>
      </c>
      <c r="AP72" s="81">
        <f t="shared" ref="AP72:AP135" si="99">IF(AND($D72=2,OR($S72=17,$S72=18,$S72=19,$S72=20)),1,0)*AP$6</f>
        <v>0</v>
      </c>
      <c r="AQ72" s="81">
        <f t="shared" ref="AQ72:AQ135" si="100">IF(AND($D72=2,OR($S72=21,$S72=22,$S72=23,$S72=24,$S72=25)),1,0)*AQ$6</f>
        <v>0</v>
      </c>
      <c r="AR72" s="81">
        <f t="shared" ref="AR72:AR135" si="101">IF($E72=1,0,IF(AND($D72=2,AND($S72&gt;25,$S72&lt;=35)),1,0)*AR$6)</f>
        <v>0</v>
      </c>
      <c r="AS72" s="81">
        <f t="shared" ref="AS72:AS135" si="102">IF($E72=1,0,IF(AND($D72=2,AND($S72&gt;35,$S72&lt;=50)),1,0)*AS$6)</f>
        <v>0</v>
      </c>
      <c r="AT72" s="81">
        <f t="shared" ref="AT72:AT135" si="103">IF($E72=1,0,IF(AND($D72=2,AND($S72&gt;50,$S72&lt;=65)),1,0)*AT$6)</f>
        <v>0</v>
      </c>
      <c r="AU72" s="81">
        <f t="shared" ref="AU72:AU135" si="104">IF($E72=1,0,IF(AND($D72=2,AND($S72&gt;65)),1,0)*AU$6)</f>
        <v>0</v>
      </c>
      <c r="AV72" s="81">
        <f t="shared" ref="AV72:AV135" si="105">IF(AND($D72=2,$E72=1,OR($S72=6,$S72=7,$S72=8,$S72=9,$S72=10,$S72=11,$S72=12)),1,0)*AV$6</f>
        <v>0</v>
      </c>
      <c r="AW72" s="46">
        <f t="shared" ref="AW72:AW135" si="106">IF(AND($D72=2,$E72=1,OR($S72=13,$S72=14,$S72=15,$S72=16)),1,0)*AW$6</f>
        <v>0</v>
      </c>
      <c r="AX72" s="46">
        <f t="shared" ref="AX72:AX135" si="107">IF(AND($D72=2,$E72=1,OR($S72=17,$S72=18,$S72=19,$S72=20)),1,0)*AX$6</f>
        <v>0</v>
      </c>
      <c r="AY72" s="46">
        <f t="shared" ref="AY72:AY135" si="108">IF(AND($D72=2,$E72=1,OR($S72=21,$S72=22,$S72=23,$S72=24,$S72=25)),1,0)*AY$6</f>
        <v>0</v>
      </c>
      <c r="AZ72" s="46">
        <f t="shared" ref="AZ72:AZ135" si="109">IF(AND($D72=2,$E72=1,AND($S72&gt;25,$S72&lt;=35)),1,0)*AZ$6</f>
        <v>0</v>
      </c>
      <c r="BA72" s="46">
        <f t="shared" ref="BA72:BA135" si="110">IF(AND($D72=2,$E72=1,AND($S72&gt;35,$S72&lt;=50)),1,0)*BA$6</f>
        <v>0</v>
      </c>
      <c r="BB72" s="46">
        <f t="shared" ref="BB72:BB135" si="111">IF(AND($D72=2,$E72=1,AND($S72&gt;50,$S72&lt;=65)),1,0)*BB$6</f>
        <v>0</v>
      </c>
      <c r="BC72" s="46">
        <f t="shared" ref="BC72:BC135" si="112">IF(AND($D72=2,$E72=1,AND($S72&gt;65)),1,0)*BC$6</f>
        <v>0</v>
      </c>
      <c r="BD72" s="81"/>
      <c r="BE72" s="81"/>
      <c r="BF72" s="117">
        <f t="shared" si="7"/>
        <v>0</v>
      </c>
      <c r="BG72" s="117">
        <f t="shared" si="8"/>
        <v>0</v>
      </c>
      <c r="BH72" s="117">
        <f t="shared" si="9"/>
        <v>0</v>
      </c>
      <c r="BI72" s="117">
        <f t="shared" si="10"/>
        <v>0</v>
      </c>
      <c r="BJ72" s="117">
        <f t="shared" si="11"/>
        <v>0</v>
      </c>
      <c r="BK72" s="117">
        <f t="shared" si="12"/>
        <v>0</v>
      </c>
      <c r="BL72" s="117">
        <f t="shared" si="13"/>
        <v>0</v>
      </c>
      <c r="BM72" s="117">
        <f t="shared" si="14"/>
        <v>0</v>
      </c>
      <c r="BN72" s="117">
        <f t="shared" ref="BN72:BN135" si="113">IF($E72=1,0,IF(AND($D72=1,AND($S72&gt;=51,$S72&lt;=65)),1,0)*BN$6)</f>
        <v>0</v>
      </c>
      <c r="BO72" s="117">
        <f t="shared" si="15"/>
        <v>0</v>
      </c>
      <c r="BP72" s="117">
        <f t="shared" ref="BP72:BP135" si="114">IF(AND($D72=1,$E72=1,OR($S72=1,$S72=2,$S72=3,$S72=4,$S72=5,$S72=6)),1,0)*BP$6</f>
        <v>0</v>
      </c>
      <c r="BQ72" s="117">
        <f t="shared" ref="BQ72:BQ135" si="115">IF(AND($D72=1,$E72=1,OR($S72=7,$S72=8,$S72=9)),1,0)*BQ$6</f>
        <v>0</v>
      </c>
      <c r="BR72" s="117">
        <f t="shared" ref="BR72:BR135" si="116">IF(AND($D72=1,$E72=1,OR($S72=10,$S72=11,$S72=12)),1,0)*BR$6</f>
        <v>0</v>
      </c>
      <c r="BS72" s="117">
        <f t="shared" ref="BS72:BS135" si="117">IF(AND($D72=1,$E72=1,OR($S72=13,$S72=14,$S72=15,$S72=16)),1,0)*BS$6</f>
        <v>0</v>
      </c>
      <c r="BT72" s="117">
        <f t="shared" ref="BT72:BT135" si="118">IF(AND($D72=1,$E72=1,OR($S72=17,$S72=18,$S72=19,$S72=20)),1,0)*BT$6</f>
        <v>0</v>
      </c>
      <c r="BU72" s="117">
        <f t="shared" ref="BU72:BU135" si="119">IF(AND($D72=1,$E72=1,OR($S72=21,$S72=22,$S72=23,$S72=24,$S72=25)),1,0)*BU$6</f>
        <v>0</v>
      </c>
      <c r="BV72" s="117">
        <f t="shared" ref="BV72:BV135" si="120">IF(AND($D72=1,$E72=1,AND($S72&gt;25,$S72&lt;=35)),1,0)*BV$6</f>
        <v>0</v>
      </c>
      <c r="BW72" s="117">
        <f t="shared" ref="BW72:BW135" si="121">IF(AND($D72=1,$E72=1,AND($S72&gt;35,$S72&lt;=50)),1,0)*BW$6</f>
        <v>0</v>
      </c>
      <c r="BX72" s="117">
        <f t="shared" ref="BX72:BX135" si="122">IF(AND($D72=1,$E72=1,AND($S72&gt;=51,$S72&lt;=65)),1,0)*BX$6</f>
        <v>0</v>
      </c>
      <c r="BY72" s="117">
        <f t="shared" ref="BY72:BY135" si="123">IF(AND($D72=1,$E72=1,AND($S72&gt;65)),1,0)*BY$6</f>
        <v>0</v>
      </c>
      <c r="BZ72" s="117">
        <f t="shared" ref="BZ72:BZ135" si="124">IF(AND($D72=2,OR($S72=1,$S72=2,$S72=3,$S72=4,$S72=5,$S72=6)),1,0)*BZ$6</f>
        <v>0</v>
      </c>
      <c r="CA72" s="117">
        <f t="shared" ref="CA72:CA135" si="125">IF(AND($D72=2,OR($S72=7,$S72=8,$S72=9)),1,0)*CA$6</f>
        <v>0</v>
      </c>
      <c r="CB72" s="117">
        <f t="shared" ref="CB72:CB135" si="126">IF(AND($D72=2,OR($S72=10,$S72=11,$S72=12)),1,0)*CB$6</f>
        <v>0</v>
      </c>
      <c r="CC72" s="117">
        <f t="shared" ref="CC72:CC135" si="127">IF(AND($D72=2,OR($S72=13,$S72=14,$S72=15,$S72=16)),1,0)*CC$6</f>
        <v>0</v>
      </c>
      <c r="CD72" s="117">
        <f t="shared" ref="CD72:CD135" si="128">IF(AND($D72=2,OR($S72=17,$S72=18,$S72=19,$S72=20)),1,0)*CD$6</f>
        <v>0</v>
      </c>
      <c r="CE72" s="117">
        <f t="shared" ref="CE72:CE135" si="129">IF(AND($D72=2,OR($S72=21,$S72=22,$S72=23,$S72=24,$S72=25)),1,0)*CE$6</f>
        <v>0</v>
      </c>
      <c r="CF72" s="117">
        <f t="shared" ref="CF72:CF135" si="130">IF($E72=1,0,IF(AND($D72=2,AND($S72&gt;25,$S72&lt;=35)),1,0)*CF$6)</f>
        <v>0</v>
      </c>
      <c r="CG72" s="117">
        <f t="shared" ref="CG72:CG135" si="131">IF($E72=1,0,IF(AND($D72=2,AND($S72&gt;35,$S72&lt;=50)),1,0)*CG$6)</f>
        <v>0</v>
      </c>
      <c r="CH72" s="117">
        <f t="shared" ref="CH72:CH135" si="132">IF($E72=1,0,IF(AND($D72=2,AND($S72&gt;=51,$S72&lt;=65)),1,0)*CH$6)</f>
        <v>0</v>
      </c>
      <c r="CI72" s="117">
        <f t="shared" ref="CI72:CI135" si="133">IF($E72=1,0,IF(AND($D72=2,AND($S72&gt;65)),1,0)*CI$6)</f>
        <v>0</v>
      </c>
      <c r="CJ72" s="117">
        <f t="shared" ref="CJ72:CJ135" si="134">IF(AND($D72=2,$E72=1,OR($S72=1,$S72=2,$S72=3,$S72=4,$S72=5,$S72=6)),1,0)*CJ$6</f>
        <v>0</v>
      </c>
      <c r="CK72" s="117">
        <f t="shared" ref="CK72:CK135" si="135">IF(AND($D72=2,$E72=1,OR($S72=7,$S72=8,$S72=9)),1,0)*CK$6</f>
        <v>0</v>
      </c>
      <c r="CL72" s="117">
        <f t="shared" ref="CL72:CL135" si="136">IF(AND($D72=2,$E72=1,OR($S72=10,$S72=11,$S72=12)),1,0)*CL$6</f>
        <v>0</v>
      </c>
      <c r="CM72" s="117">
        <f t="shared" ref="CM72:CM135" si="137">IF(AND($D72=2,$E72=1,OR($S72=13,$S72=14,$S72=15,$S72=16)),1,0)*CM$6</f>
        <v>0</v>
      </c>
      <c r="CN72" s="117">
        <f t="shared" ref="CN72:CN135" si="138">IF(AND($D72=2,$E72=1,OR($S72=17,$S72=18,$S72=19,$S72=20)),1,0)*CN$6</f>
        <v>0</v>
      </c>
      <c r="CO72" s="117">
        <f t="shared" ref="CO72:CO135" si="139">IF(AND($D72=2,$E72=1,OR($S72=21,$S72=22,$S72=23,$S72=24,$S72=25)),1,0)*CO$6</f>
        <v>0</v>
      </c>
      <c r="CP72" s="117">
        <f t="shared" ref="CP72:CP135" si="140">IF(AND($D72=2,$E72=1,AND($S72&gt;25,$S72&lt;=35)),1,0)*CP$6</f>
        <v>0</v>
      </c>
      <c r="CQ72" s="117">
        <f t="shared" ref="CQ72:CQ135" si="141">IF(AND($D72=2,$E72=1,AND($S72&gt;35,$S72&lt;=50)),1,0)*CQ$6</f>
        <v>0</v>
      </c>
      <c r="CR72" s="117">
        <f t="shared" ref="CR72:CR135" si="142">IF(AND($D72=2,$E72=1,AND($S72&gt;=51,$S72&lt;=65)),1,0)*CR$6</f>
        <v>0</v>
      </c>
      <c r="CS72" s="117">
        <f t="shared" ref="CS72:CS135" si="143">IF(AND($D72=2,$E72=1,AND($S72&gt;65)),1,0)*CS$6</f>
        <v>0</v>
      </c>
      <c r="CT72" s="82"/>
      <c r="CU72" s="82"/>
      <c r="CV72" s="39"/>
      <c r="CW72" s="39"/>
      <c r="CX72" s="352" t="s">
        <v>320</v>
      </c>
      <c r="CY72" s="77">
        <v>72</v>
      </c>
      <c r="CZ72" s="78" t="s">
        <v>103</v>
      </c>
      <c r="DA72" s="86" t="s">
        <v>100</v>
      </c>
      <c r="DB72" s="273"/>
      <c r="DC72" s="1"/>
      <c r="DD72" s="1"/>
      <c r="DE72" s="1"/>
      <c r="DF72" s="1"/>
      <c r="DG72" s="1"/>
      <c r="DH72" s="1"/>
      <c r="DI72" s="1"/>
      <c r="DJ72" s="1"/>
      <c r="GS72" s="1"/>
      <c r="GT72" s="1"/>
      <c r="GU72" s="1"/>
      <c r="GV72" s="1"/>
      <c r="GW72" s="1"/>
    </row>
    <row r="73" spans="1:205">
      <c r="A73" s="33">
        <v>67</v>
      </c>
      <c r="B73" s="71"/>
      <c r="C73" s="351"/>
      <c r="D73" s="75"/>
      <c r="E73" s="74"/>
      <c r="F73" s="74"/>
      <c r="G73" s="74"/>
      <c r="H73" s="74"/>
      <c r="I73" s="65"/>
      <c r="J73" s="65"/>
      <c r="K73" s="65"/>
      <c r="L73" s="209"/>
      <c r="M73" s="209"/>
      <c r="N73" s="65"/>
      <c r="O73" s="65"/>
      <c r="P73" s="65"/>
      <c r="Q73" s="368" t="str">
        <f t="shared" si="81"/>
        <v/>
      </c>
      <c r="R73" s="34">
        <f t="shared" si="82"/>
        <v>0</v>
      </c>
      <c r="S73" s="47">
        <f t="shared" si="79"/>
        <v>0</v>
      </c>
      <c r="T73" s="46">
        <f t="shared" si="80"/>
        <v>0</v>
      </c>
      <c r="U73" s="82">
        <f t="shared" si="83"/>
        <v>0</v>
      </c>
      <c r="V73" s="46">
        <f t="shared" si="84"/>
        <v>0</v>
      </c>
      <c r="W73" s="82">
        <f t="shared" si="85"/>
        <v>0</v>
      </c>
      <c r="X73" s="81">
        <f t="shared" si="86"/>
        <v>0</v>
      </c>
      <c r="Y73" s="81">
        <f t="shared" si="2"/>
        <v>0</v>
      </c>
      <c r="Z73" s="81">
        <f t="shared" si="3"/>
        <v>0</v>
      </c>
      <c r="AA73" s="81">
        <f t="shared" si="87"/>
        <v>0</v>
      </c>
      <c r="AB73" s="81">
        <f t="shared" si="88"/>
        <v>0</v>
      </c>
      <c r="AC73" s="81">
        <f t="shared" si="4"/>
        <v>0</v>
      </c>
      <c r="AD73" s="81">
        <f t="shared" si="5"/>
        <v>0</v>
      </c>
      <c r="AE73" s="81">
        <f t="shared" si="6"/>
        <v>0</v>
      </c>
      <c r="AF73" s="81">
        <f t="shared" si="89"/>
        <v>0</v>
      </c>
      <c r="AG73" s="81">
        <f t="shared" si="90"/>
        <v>0</v>
      </c>
      <c r="AH73" s="81">
        <f t="shared" si="91"/>
        <v>0</v>
      </c>
      <c r="AI73" s="81">
        <f t="shared" si="92"/>
        <v>0</v>
      </c>
      <c r="AJ73" s="81">
        <f t="shared" si="93"/>
        <v>0</v>
      </c>
      <c r="AK73" s="81">
        <f t="shared" si="94"/>
        <v>0</v>
      </c>
      <c r="AL73" s="81">
        <f t="shared" si="95"/>
        <v>0</v>
      </c>
      <c r="AM73" s="81">
        <f t="shared" si="96"/>
        <v>0</v>
      </c>
      <c r="AN73" s="81">
        <f t="shared" si="97"/>
        <v>0</v>
      </c>
      <c r="AO73" s="81">
        <f t="shared" si="98"/>
        <v>0</v>
      </c>
      <c r="AP73" s="81">
        <f t="shared" si="99"/>
        <v>0</v>
      </c>
      <c r="AQ73" s="81">
        <f t="shared" si="100"/>
        <v>0</v>
      </c>
      <c r="AR73" s="81">
        <f t="shared" si="101"/>
        <v>0</v>
      </c>
      <c r="AS73" s="81">
        <f t="shared" si="102"/>
        <v>0</v>
      </c>
      <c r="AT73" s="81">
        <f t="shared" si="103"/>
        <v>0</v>
      </c>
      <c r="AU73" s="81">
        <f t="shared" si="104"/>
        <v>0</v>
      </c>
      <c r="AV73" s="81">
        <f t="shared" si="105"/>
        <v>0</v>
      </c>
      <c r="AW73" s="46">
        <f t="shared" si="106"/>
        <v>0</v>
      </c>
      <c r="AX73" s="46">
        <f t="shared" si="107"/>
        <v>0</v>
      </c>
      <c r="AY73" s="46">
        <f t="shared" si="108"/>
        <v>0</v>
      </c>
      <c r="AZ73" s="46">
        <f t="shared" si="109"/>
        <v>0</v>
      </c>
      <c r="BA73" s="46">
        <f t="shared" si="110"/>
        <v>0</v>
      </c>
      <c r="BB73" s="46">
        <f t="shared" si="111"/>
        <v>0</v>
      </c>
      <c r="BC73" s="46">
        <f t="shared" si="112"/>
        <v>0</v>
      </c>
      <c r="BD73" s="81"/>
      <c r="BE73" s="81"/>
      <c r="BF73" s="117">
        <f t="shared" si="7"/>
        <v>0</v>
      </c>
      <c r="BG73" s="117">
        <f t="shared" si="8"/>
        <v>0</v>
      </c>
      <c r="BH73" s="117">
        <f t="shared" si="9"/>
        <v>0</v>
      </c>
      <c r="BI73" s="117">
        <f t="shared" si="10"/>
        <v>0</v>
      </c>
      <c r="BJ73" s="117">
        <f t="shared" si="11"/>
        <v>0</v>
      </c>
      <c r="BK73" s="117">
        <f t="shared" si="12"/>
        <v>0</v>
      </c>
      <c r="BL73" s="117">
        <f t="shared" si="13"/>
        <v>0</v>
      </c>
      <c r="BM73" s="117">
        <f t="shared" si="14"/>
        <v>0</v>
      </c>
      <c r="BN73" s="117">
        <f t="shared" si="113"/>
        <v>0</v>
      </c>
      <c r="BO73" s="117">
        <f t="shared" si="15"/>
        <v>0</v>
      </c>
      <c r="BP73" s="117">
        <f t="shared" si="114"/>
        <v>0</v>
      </c>
      <c r="BQ73" s="117">
        <f t="shared" si="115"/>
        <v>0</v>
      </c>
      <c r="BR73" s="117">
        <f t="shared" si="116"/>
        <v>0</v>
      </c>
      <c r="BS73" s="117">
        <f t="shared" si="117"/>
        <v>0</v>
      </c>
      <c r="BT73" s="117">
        <f t="shared" si="118"/>
        <v>0</v>
      </c>
      <c r="BU73" s="117">
        <f t="shared" si="119"/>
        <v>0</v>
      </c>
      <c r="BV73" s="117">
        <f t="shared" si="120"/>
        <v>0</v>
      </c>
      <c r="BW73" s="117">
        <f t="shared" si="121"/>
        <v>0</v>
      </c>
      <c r="BX73" s="117">
        <f t="shared" si="122"/>
        <v>0</v>
      </c>
      <c r="BY73" s="117">
        <f t="shared" si="123"/>
        <v>0</v>
      </c>
      <c r="BZ73" s="117">
        <f t="shared" si="124"/>
        <v>0</v>
      </c>
      <c r="CA73" s="117">
        <f t="shared" si="125"/>
        <v>0</v>
      </c>
      <c r="CB73" s="117">
        <f t="shared" si="126"/>
        <v>0</v>
      </c>
      <c r="CC73" s="117">
        <f t="shared" si="127"/>
        <v>0</v>
      </c>
      <c r="CD73" s="117">
        <f t="shared" si="128"/>
        <v>0</v>
      </c>
      <c r="CE73" s="117">
        <f t="shared" si="129"/>
        <v>0</v>
      </c>
      <c r="CF73" s="117">
        <f t="shared" si="130"/>
        <v>0</v>
      </c>
      <c r="CG73" s="117">
        <f t="shared" si="131"/>
        <v>0</v>
      </c>
      <c r="CH73" s="117">
        <f t="shared" si="132"/>
        <v>0</v>
      </c>
      <c r="CI73" s="117">
        <f t="shared" si="133"/>
        <v>0</v>
      </c>
      <c r="CJ73" s="117">
        <f t="shared" si="134"/>
        <v>0</v>
      </c>
      <c r="CK73" s="117">
        <f t="shared" si="135"/>
        <v>0</v>
      </c>
      <c r="CL73" s="117">
        <f t="shared" si="136"/>
        <v>0</v>
      </c>
      <c r="CM73" s="117">
        <f t="shared" si="137"/>
        <v>0</v>
      </c>
      <c r="CN73" s="117">
        <f t="shared" si="138"/>
        <v>0</v>
      </c>
      <c r="CO73" s="117">
        <f t="shared" si="139"/>
        <v>0</v>
      </c>
      <c r="CP73" s="117">
        <f t="shared" si="140"/>
        <v>0</v>
      </c>
      <c r="CQ73" s="117">
        <f t="shared" si="141"/>
        <v>0</v>
      </c>
      <c r="CR73" s="117">
        <f t="shared" si="142"/>
        <v>0</v>
      </c>
      <c r="CS73" s="117">
        <f t="shared" si="143"/>
        <v>0</v>
      </c>
      <c r="CT73" s="82"/>
      <c r="CU73" s="82"/>
      <c r="CV73" s="39"/>
      <c r="CW73" s="39"/>
      <c r="CX73" s="352" t="s">
        <v>321</v>
      </c>
      <c r="CY73" s="77">
        <v>73</v>
      </c>
      <c r="CZ73" s="78" t="s">
        <v>103</v>
      </c>
      <c r="DA73" s="86" t="s">
        <v>44</v>
      </c>
      <c r="DB73" s="273"/>
      <c r="DC73" s="1"/>
      <c r="DD73" s="1"/>
      <c r="DE73" s="1"/>
      <c r="DF73" s="1"/>
      <c r="DG73" s="1"/>
      <c r="DH73" s="1"/>
      <c r="DI73" s="1"/>
      <c r="DJ73" s="1"/>
      <c r="GS73" s="1"/>
      <c r="GT73" s="1"/>
      <c r="GU73" s="1"/>
      <c r="GV73" s="1"/>
      <c r="GW73" s="1"/>
    </row>
    <row r="74" spans="1:205">
      <c r="A74" s="33">
        <v>68</v>
      </c>
      <c r="B74" s="71"/>
      <c r="C74" s="351"/>
      <c r="D74" s="75"/>
      <c r="E74" s="74"/>
      <c r="F74" s="74"/>
      <c r="G74" s="74"/>
      <c r="H74" s="74"/>
      <c r="I74" s="65"/>
      <c r="J74" s="65"/>
      <c r="K74" s="65"/>
      <c r="L74" s="209"/>
      <c r="M74" s="209"/>
      <c r="N74" s="65"/>
      <c r="O74" s="65"/>
      <c r="P74" s="65"/>
      <c r="Q74" s="368" t="str">
        <f t="shared" si="81"/>
        <v/>
      </c>
      <c r="R74" s="34">
        <f t="shared" si="82"/>
        <v>0</v>
      </c>
      <c r="S74" s="47">
        <f t="shared" si="79"/>
        <v>0</v>
      </c>
      <c r="T74" s="46">
        <f t="shared" si="80"/>
        <v>0</v>
      </c>
      <c r="U74" s="82">
        <f t="shared" si="83"/>
        <v>0</v>
      </c>
      <c r="V74" s="46">
        <f t="shared" si="84"/>
        <v>0</v>
      </c>
      <c r="W74" s="82">
        <f t="shared" si="85"/>
        <v>0</v>
      </c>
      <c r="X74" s="81">
        <f t="shared" si="86"/>
        <v>0</v>
      </c>
      <c r="Y74" s="81">
        <f t="shared" si="2"/>
        <v>0</v>
      </c>
      <c r="Z74" s="81">
        <f t="shared" si="3"/>
        <v>0</v>
      </c>
      <c r="AA74" s="81">
        <f t="shared" si="87"/>
        <v>0</v>
      </c>
      <c r="AB74" s="81">
        <f t="shared" si="88"/>
        <v>0</v>
      </c>
      <c r="AC74" s="81">
        <f t="shared" si="4"/>
        <v>0</v>
      </c>
      <c r="AD74" s="81">
        <f t="shared" si="5"/>
        <v>0</v>
      </c>
      <c r="AE74" s="81">
        <f t="shared" si="6"/>
        <v>0</v>
      </c>
      <c r="AF74" s="81">
        <f t="shared" si="89"/>
        <v>0</v>
      </c>
      <c r="AG74" s="81">
        <f t="shared" si="90"/>
        <v>0</v>
      </c>
      <c r="AH74" s="81">
        <f t="shared" si="91"/>
        <v>0</v>
      </c>
      <c r="AI74" s="81">
        <f t="shared" si="92"/>
        <v>0</v>
      </c>
      <c r="AJ74" s="81">
        <f t="shared" si="93"/>
        <v>0</v>
      </c>
      <c r="AK74" s="81">
        <f t="shared" si="94"/>
        <v>0</v>
      </c>
      <c r="AL74" s="81">
        <f t="shared" si="95"/>
        <v>0</v>
      </c>
      <c r="AM74" s="81">
        <f t="shared" si="96"/>
        <v>0</v>
      </c>
      <c r="AN74" s="81">
        <f t="shared" si="97"/>
        <v>0</v>
      </c>
      <c r="AO74" s="81">
        <f t="shared" si="98"/>
        <v>0</v>
      </c>
      <c r="AP74" s="81">
        <f t="shared" si="99"/>
        <v>0</v>
      </c>
      <c r="AQ74" s="81">
        <f t="shared" si="100"/>
        <v>0</v>
      </c>
      <c r="AR74" s="81">
        <f t="shared" si="101"/>
        <v>0</v>
      </c>
      <c r="AS74" s="81">
        <f t="shared" si="102"/>
        <v>0</v>
      </c>
      <c r="AT74" s="81">
        <f t="shared" si="103"/>
        <v>0</v>
      </c>
      <c r="AU74" s="81">
        <f t="shared" si="104"/>
        <v>0</v>
      </c>
      <c r="AV74" s="81">
        <f t="shared" si="105"/>
        <v>0</v>
      </c>
      <c r="AW74" s="46">
        <f t="shared" si="106"/>
        <v>0</v>
      </c>
      <c r="AX74" s="46">
        <f t="shared" si="107"/>
        <v>0</v>
      </c>
      <c r="AY74" s="46">
        <f t="shared" si="108"/>
        <v>0</v>
      </c>
      <c r="AZ74" s="46">
        <f t="shared" si="109"/>
        <v>0</v>
      </c>
      <c r="BA74" s="46">
        <f t="shared" si="110"/>
        <v>0</v>
      </c>
      <c r="BB74" s="46">
        <f t="shared" si="111"/>
        <v>0</v>
      </c>
      <c r="BC74" s="46">
        <f t="shared" si="112"/>
        <v>0</v>
      </c>
      <c r="BD74" s="81"/>
      <c r="BE74" s="81"/>
      <c r="BF74" s="117">
        <f t="shared" si="7"/>
        <v>0</v>
      </c>
      <c r="BG74" s="117">
        <f t="shared" si="8"/>
        <v>0</v>
      </c>
      <c r="BH74" s="117">
        <f t="shared" si="9"/>
        <v>0</v>
      </c>
      <c r="BI74" s="117">
        <f t="shared" si="10"/>
        <v>0</v>
      </c>
      <c r="BJ74" s="117">
        <f t="shared" si="11"/>
        <v>0</v>
      </c>
      <c r="BK74" s="117">
        <f t="shared" si="12"/>
        <v>0</v>
      </c>
      <c r="BL74" s="117">
        <f t="shared" si="13"/>
        <v>0</v>
      </c>
      <c r="BM74" s="117">
        <f t="shared" si="14"/>
        <v>0</v>
      </c>
      <c r="BN74" s="117">
        <f t="shared" si="113"/>
        <v>0</v>
      </c>
      <c r="BO74" s="117">
        <f t="shared" si="15"/>
        <v>0</v>
      </c>
      <c r="BP74" s="117">
        <f t="shared" si="114"/>
        <v>0</v>
      </c>
      <c r="BQ74" s="117">
        <f t="shared" si="115"/>
        <v>0</v>
      </c>
      <c r="BR74" s="117">
        <f t="shared" si="116"/>
        <v>0</v>
      </c>
      <c r="BS74" s="117">
        <f t="shared" si="117"/>
        <v>0</v>
      </c>
      <c r="BT74" s="117">
        <f t="shared" si="118"/>
        <v>0</v>
      </c>
      <c r="BU74" s="117">
        <f t="shared" si="119"/>
        <v>0</v>
      </c>
      <c r="BV74" s="117">
        <f t="shared" si="120"/>
        <v>0</v>
      </c>
      <c r="BW74" s="117">
        <f t="shared" si="121"/>
        <v>0</v>
      </c>
      <c r="BX74" s="117">
        <f t="shared" si="122"/>
        <v>0</v>
      </c>
      <c r="BY74" s="117">
        <f t="shared" si="123"/>
        <v>0</v>
      </c>
      <c r="BZ74" s="117">
        <f t="shared" si="124"/>
        <v>0</v>
      </c>
      <c r="CA74" s="117">
        <f t="shared" si="125"/>
        <v>0</v>
      </c>
      <c r="CB74" s="117">
        <f t="shared" si="126"/>
        <v>0</v>
      </c>
      <c r="CC74" s="117">
        <f t="shared" si="127"/>
        <v>0</v>
      </c>
      <c r="CD74" s="117">
        <f t="shared" si="128"/>
        <v>0</v>
      </c>
      <c r="CE74" s="117">
        <f t="shared" si="129"/>
        <v>0</v>
      </c>
      <c r="CF74" s="117">
        <f t="shared" si="130"/>
        <v>0</v>
      </c>
      <c r="CG74" s="117">
        <f t="shared" si="131"/>
        <v>0</v>
      </c>
      <c r="CH74" s="117">
        <f t="shared" si="132"/>
        <v>0</v>
      </c>
      <c r="CI74" s="117">
        <f t="shared" si="133"/>
        <v>0</v>
      </c>
      <c r="CJ74" s="117">
        <f t="shared" si="134"/>
        <v>0</v>
      </c>
      <c r="CK74" s="117">
        <f t="shared" si="135"/>
        <v>0</v>
      </c>
      <c r="CL74" s="117">
        <f t="shared" si="136"/>
        <v>0</v>
      </c>
      <c r="CM74" s="117">
        <f t="shared" si="137"/>
        <v>0</v>
      </c>
      <c r="CN74" s="117">
        <f t="shared" si="138"/>
        <v>0</v>
      </c>
      <c r="CO74" s="117">
        <f t="shared" si="139"/>
        <v>0</v>
      </c>
      <c r="CP74" s="117">
        <f t="shared" si="140"/>
        <v>0</v>
      </c>
      <c r="CQ74" s="117">
        <f t="shared" si="141"/>
        <v>0</v>
      </c>
      <c r="CR74" s="117">
        <f t="shared" si="142"/>
        <v>0</v>
      </c>
      <c r="CS74" s="117">
        <f t="shared" si="143"/>
        <v>0</v>
      </c>
      <c r="CT74" s="82"/>
      <c r="CU74" s="82"/>
      <c r="CV74" s="39"/>
      <c r="CW74" s="39"/>
      <c r="CX74" s="352" t="s">
        <v>322</v>
      </c>
      <c r="CY74" s="77">
        <v>74</v>
      </c>
      <c r="CZ74" s="78" t="s">
        <v>103</v>
      </c>
      <c r="DA74" s="86" t="s">
        <v>45</v>
      </c>
      <c r="DB74" s="273"/>
      <c r="DC74" s="1"/>
      <c r="DD74" s="1"/>
      <c r="DE74" s="1"/>
      <c r="DF74" s="1"/>
      <c r="DG74" s="1"/>
      <c r="DH74" s="1"/>
      <c r="DI74" s="1"/>
      <c r="DJ74" s="1"/>
      <c r="GS74" s="1"/>
      <c r="GT74" s="1"/>
      <c r="GU74" s="1"/>
      <c r="GV74" s="1"/>
      <c r="GW74" s="1"/>
    </row>
    <row r="75" spans="1:205">
      <c r="A75" s="33">
        <v>69</v>
      </c>
      <c r="B75" s="71"/>
      <c r="C75" s="351"/>
      <c r="D75" s="75"/>
      <c r="E75" s="74"/>
      <c r="F75" s="74"/>
      <c r="G75" s="74"/>
      <c r="H75" s="74"/>
      <c r="I75" s="65"/>
      <c r="J75" s="65"/>
      <c r="K75" s="65"/>
      <c r="L75" s="209"/>
      <c r="M75" s="209"/>
      <c r="N75" s="65"/>
      <c r="O75" s="65"/>
      <c r="P75" s="65"/>
      <c r="Q75" s="368" t="str">
        <f t="shared" si="81"/>
        <v/>
      </c>
      <c r="R75" s="34">
        <f t="shared" si="82"/>
        <v>0</v>
      </c>
      <c r="S75" s="47">
        <f t="shared" si="79"/>
        <v>0</v>
      </c>
      <c r="T75" s="46">
        <f t="shared" si="80"/>
        <v>0</v>
      </c>
      <c r="U75" s="82">
        <f t="shared" si="83"/>
        <v>0</v>
      </c>
      <c r="V75" s="46">
        <f t="shared" si="84"/>
        <v>0</v>
      </c>
      <c r="W75" s="82">
        <f t="shared" si="85"/>
        <v>0</v>
      </c>
      <c r="X75" s="81">
        <f t="shared" si="86"/>
        <v>0</v>
      </c>
      <c r="Y75" s="81">
        <f t="shared" ref="Y75:Y138" si="144">IF(AND($D75=1,OR($S75=13,$S75=14,$S75=15,$S75=16)),1,0)*Y$6</f>
        <v>0</v>
      </c>
      <c r="Z75" s="81">
        <f t="shared" ref="Z75:Z138" si="145">IF(AND($D75=1,OR($S75=17,$S75=18,$S75=19,$S75=20)),1,0)*Z$6</f>
        <v>0</v>
      </c>
      <c r="AA75" s="81">
        <f t="shared" si="87"/>
        <v>0</v>
      </c>
      <c r="AB75" s="81">
        <f t="shared" si="88"/>
        <v>0</v>
      </c>
      <c r="AC75" s="81">
        <f t="shared" ref="AC75:AC138" si="146">IF($E75=1,0,IF(AND($D75=1,AND($S75&gt;35,$S75&lt;=50)),1,0)*AC$6)</f>
        <v>0</v>
      </c>
      <c r="AD75" s="81">
        <f t="shared" ref="AD75:AD138" si="147">IF($E75=1,0,IF(AND($D75=1,AND($S75&gt;50,$S75&lt;=65)),1,0)*AD$6)</f>
        <v>0</v>
      </c>
      <c r="AE75" s="81">
        <f t="shared" ref="AE75:AE138" si="148">IF($E75=1,0,IF(AND($D75=1,AND($S75&gt;65)),1,0)*AE$6)</f>
        <v>0</v>
      </c>
      <c r="AF75" s="81">
        <f t="shared" si="89"/>
        <v>0</v>
      </c>
      <c r="AG75" s="81">
        <f t="shared" si="90"/>
        <v>0</v>
      </c>
      <c r="AH75" s="81">
        <f t="shared" si="91"/>
        <v>0</v>
      </c>
      <c r="AI75" s="81">
        <f t="shared" si="92"/>
        <v>0</v>
      </c>
      <c r="AJ75" s="81">
        <f t="shared" si="93"/>
        <v>0</v>
      </c>
      <c r="AK75" s="81">
        <f t="shared" si="94"/>
        <v>0</v>
      </c>
      <c r="AL75" s="81">
        <f t="shared" si="95"/>
        <v>0</v>
      </c>
      <c r="AM75" s="81">
        <f t="shared" si="96"/>
        <v>0</v>
      </c>
      <c r="AN75" s="81">
        <f t="shared" si="97"/>
        <v>0</v>
      </c>
      <c r="AO75" s="81">
        <f t="shared" si="98"/>
        <v>0</v>
      </c>
      <c r="AP75" s="81">
        <f t="shared" si="99"/>
        <v>0</v>
      </c>
      <c r="AQ75" s="81">
        <f t="shared" si="100"/>
        <v>0</v>
      </c>
      <c r="AR75" s="81">
        <f t="shared" si="101"/>
        <v>0</v>
      </c>
      <c r="AS75" s="81">
        <f t="shared" si="102"/>
        <v>0</v>
      </c>
      <c r="AT75" s="81">
        <f t="shared" si="103"/>
        <v>0</v>
      </c>
      <c r="AU75" s="81">
        <f t="shared" si="104"/>
        <v>0</v>
      </c>
      <c r="AV75" s="81">
        <f t="shared" si="105"/>
        <v>0</v>
      </c>
      <c r="AW75" s="46">
        <f t="shared" si="106"/>
        <v>0</v>
      </c>
      <c r="AX75" s="46">
        <f t="shared" si="107"/>
        <v>0</v>
      </c>
      <c r="AY75" s="46">
        <f t="shared" si="108"/>
        <v>0</v>
      </c>
      <c r="AZ75" s="46">
        <f t="shared" si="109"/>
        <v>0</v>
      </c>
      <c r="BA75" s="46">
        <f t="shared" si="110"/>
        <v>0</v>
      </c>
      <c r="BB75" s="46">
        <f t="shared" si="111"/>
        <v>0</v>
      </c>
      <c r="BC75" s="46">
        <f t="shared" si="112"/>
        <v>0</v>
      </c>
      <c r="BD75" s="81"/>
      <c r="BE75" s="81"/>
      <c r="BF75" s="117">
        <f t="shared" ref="BF75:BF138" si="149">IF(AND($D75=1,OR($S75=1,$S75=2,$S75=3,$S75=4,$S75=5,$S75=6)),1,0)*BF$6</f>
        <v>0</v>
      </c>
      <c r="BG75" s="117">
        <f t="shared" ref="BG75:BG138" si="150">IF(AND($D75=1,OR($S75=7,$S75=8,$S75=9)),1,0)*BG$6</f>
        <v>0</v>
      </c>
      <c r="BH75" s="117">
        <f t="shared" ref="BH75:BH138" si="151">IF(AND($D75=1,OR($S75=10,$S75=11,$S75=12)),1,0)*BH$6</f>
        <v>0</v>
      </c>
      <c r="BI75" s="117">
        <f t="shared" ref="BI75:BI138" si="152">IF(AND($D75=1,OR($S75=13,$S75=14,$S75=15,$S75=16)),1,0)*BI$6</f>
        <v>0</v>
      </c>
      <c r="BJ75" s="117">
        <f t="shared" ref="BJ75:BJ138" si="153">IF(AND($D75=1,OR($S75=17,$S75=18,$S75=19,$S75=20)),1,0)*BJ$6</f>
        <v>0</v>
      </c>
      <c r="BK75" s="117">
        <f t="shared" ref="BK75:BK138" si="154">IF(AND($D75=1,OR($S75=21,$S75=22,$S75=23,$S75=24,$S75=25)),1,0)*BK$6</f>
        <v>0</v>
      </c>
      <c r="BL75" s="117">
        <f t="shared" ref="BL75:BL138" si="155">IF($E75=1,0,IF(AND($D75=1,AND($S75&gt;25,$S75&lt;=35)),1,0)*BL$6)</f>
        <v>0</v>
      </c>
      <c r="BM75" s="117">
        <f t="shared" ref="BM75:BM138" si="156">IF($E75=1,0,IF(AND($D75=1,AND($S75&gt;35,$S75&lt;=50)),1,0)*BM$6)</f>
        <v>0</v>
      </c>
      <c r="BN75" s="117">
        <f t="shared" si="113"/>
        <v>0</v>
      </c>
      <c r="BO75" s="117">
        <f t="shared" ref="BO75:BO138" si="157">IF($E75=1,0,IF(AND($D75=1,AND($S75&gt;65)),1,0)*BO$6)</f>
        <v>0</v>
      </c>
      <c r="BP75" s="117">
        <f t="shared" si="114"/>
        <v>0</v>
      </c>
      <c r="BQ75" s="117">
        <f t="shared" si="115"/>
        <v>0</v>
      </c>
      <c r="BR75" s="117">
        <f t="shared" si="116"/>
        <v>0</v>
      </c>
      <c r="BS75" s="117">
        <f t="shared" si="117"/>
        <v>0</v>
      </c>
      <c r="BT75" s="117">
        <f t="shared" si="118"/>
        <v>0</v>
      </c>
      <c r="BU75" s="117">
        <f t="shared" si="119"/>
        <v>0</v>
      </c>
      <c r="BV75" s="117">
        <f t="shared" si="120"/>
        <v>0</v>
      </c>
      <c r="BW75" s="117">
        <f t="shared" si="121"/>
        <v>0</v>
      </c>
      <c r="BX75" s="117">
        <f t="shared" si="122"/>
        <v>0</v>
      </c>
      <c r="BY75" s="117">
        <f t="shared" si="123"/>
        <v>0</v>
      </c>
      <c r="BZ75" s="117">
        <f t="shared" si="124"/>
        <v>0</v>
      </c>
      <c r="CA75" s="117">
        <f t="shared" si="125"/>
        <v>0</v>
      </c>
      <c r="CB75" s="117">
        <f t="shared" si="126"/>
        <v>0</v>
      </c>
      <c r="CC75" s="117">
        <f t="shared" si="127"/>
        <v>0</v>
      </c>
      <c r="CD75" s="117">
        <f t="shared" si="128"/>
        <v>0</v>
      </c>
      <c r="CE75" s="117">
        <f t="shared" si="129"/>
        <v>0</v>
      </c>
      <c r="CF75" s="117">
        <f t="shared" si="130"/>
        <v>0</v>
      </c>
      <c r="CG75" s="117">
        <f t="shared" si="131"/>
        <v>0</v>
      </c>
      <c r="CH75" s="117">
        <f t="shared" si="132"/>
        <v>0</v>
      </c>
      <c r="CI75" s="117">
        <f t="shared" si="133"/>
        <v>0</v>
      </c>
      <c r="CJ75" s="117">
        <f t="shared" si="134"/>
        <v>0</v>
      </c>
      <c r="CK75" s="117">
        <f t="shared" si="135"/>
        <v>0</v>
      </c>
      <c r="CL75" s="117">
        <f t="shared" si="136"/>
        <v>0</v>
      </c>
      <c r="CM75" s="117">
        <f t="shared" si="137"/>
        <v>0</v>
      </c>
      <c r="CN75" s="117">
        <f t="shared" si="138"/>
        <v>0</v>
      </c>
      <c r="CO75" s="117">
        <f t="shared" si="139"/>
        <v>0</v>
      </c>
      <c r="CP75" s="117">
        <f t="shared" si="140"/>
        <v>0</v>
      </c>
      <c r="CQ75" s="117">
        <f t="shared" si="141"/>
        <v>0</v>
      </c>
      <c r="CR75" s="117">
        <f t="shared" si="142"/>
        <v>0</v>
      </c>
      <c r="CS75" s="117">
        <f t="shared" si="143"/>
        <v>0</v>
      </c>
      <c r="CT75" s="82"/>
      <c r="CU75" s="82"/>
      <c r="CV75" s="39"/>
      <c r="CW75" s="39"/>
      <c r="CX75" s="352" t="s">
        <v>323</v>
      </c>
      <c r="CY75" s="77">
        <v>75</v>
      </c>
      <c r="CZ75" s="78" t="s">
        <v>103</v>
      </c>
      <c r="DA75" s="185" t="s">
        <v>83</v>
      </c>
      <c r="DB75" s="273"/>
      <c r="DC75" s="1"/>
      <c r="DD75" s="1"/>
      <c r="DE75" s="1"/>
      <c r="DF75" s="1"/>
      <c r="DG75" s="1"/>
      <c r="DH75" s="1"/>
      <c r="DI75" s="1"/>
      <c r="DJ75" s="1"/>
      <c r="GS75" s="1"/>
      <c r="GT75" s="1"/>
      <c r="GU75" s="1"/>
      <c r="GV75" s="1"/>
      <c r="GW75" s="1"/>
    </row>
    <row r="76" spans="1:205">
      <c r="A76" s="33">
        <v>70</v>
      </c>
      <c r="B76" s="71"/>
      <c r="C76" s="351"/>
      <c r="D76" s="75"/>
      <c r="E76" s="74"/>
      <c r="F76" s="74"/>
      <c r="G76" s="74"/>
      <c r="H76" s="74"/>
      <c r="I76" s="65"/>
      <c r="J76" s="65"/>
      <c r="K76" s="65"/>
      <c r="L76" s="209"/>
      <c r="M76" s="209"/>
      <c r="N76" s="65"/>
      <c r="O76" s="65"/>
      <c r="P76" s="65"/>
      <c r="Q76" s="368" t="str">
        <f t="shared" si="81"/>
        <v/>
      </c>
      <c r="R76" s="34">
        <f t="shared" si="82"/>
        <v>0</v>
      </c>
      <c r="S76" s="47">
        <f t="shared" si="79"/>
        <v>0</v>
      </c>
      <c r="T76" s="46">
        <f t="shared" si="80"/>
        <v>0</v>
      </c>
      <c r="U76" s="82">
        <f t="shared" si="83"/>
        <v>0</v>
      </c>
      <c r="V76" s="46">
        <f t="shared" si="84"/>
        <v>0</v>
      </c>
      <c r="W76" s="82">
        <f t="shared" si="85"/>
        <v>0</v>
      </c>
      <c r="X76" s="81">
        <f t="shared" si="86"/>
        <v>0</v>
      </c>
      <c r="Y76" s="81">
        <f t="shared" si="144"/>
        <v>0</v>
      </c>
      <c r="Z76" s="81">
        <f t="shared" si="145"/>
        <v>0</v>
      </c>
      <c r="AA76" s="81">
        <f t="shared" si="87"/>
        <v>0</v>
      </c>
      <c r="AB76" s="81">
        <f t="shared" si="88"/>
        <v>0</v>
      </c>
      <c r="AC76" s="81">
        <f t="shared" si="146"/>
        <v>0</v>
      </c>
      <c r="AD76" s="81">
        <f t="shared" si="147"/>
        <v>0</v>
      </c>
      <c r="AE76" s="81">
        <f t="shared" si="148"/>
        <v>0</v>
      </c>
      <c r="AF76" s="81">
        <f t="shared" si="89"/>
        <v>0</v>
      </c>
      <c r="AG76" s="81">
        <f t="shared" si="90"/>
        <v>0</v>
      </c>
      <c r="AH76" s="81">
        <f t="shared" si="91"/>
        <v>0</v>
      </c>
      <c r="AI76" s="81">
        <f t="shared" si="92"/>
        <v>0</v>
      </c>
      <c r="AJ76" s="81">
        <f t="shared" si="93"/>
        <v>0</v>
      </c>
      <c r="AK76" s="81">
        <f t="shared" si="94"/>
        <v>0</v>
      </c>
      <c r="AL76" s="81">
        <f t="shared" si="95"/>
        <v>0</v>
      </c>
      <c r="AM76" s="81">
        <f t="shared" si="96"/>
        <v>0</v>
      </c>
      <c r="AN76" s="81">
        <f t="shared" si="97"/>
        <v>0</v>
      </c>
      <c r="AO76" s="81">
        <f t="shared" si="98"/>
        <v>0</v>
      </c>
      <c r="AP76" s="81">
        <f t="shared" si="99"/>
        <v>0</v>
      </c>
      <c r="AQ76" s="81">
        <f t="shared" si="100"/>
        <v>0</v>
      </c>
      <c r="AR76" s="81">
        <f t="shared" si="101"/>
        <v>0</v>
      </c>
      <c r="AS76" s="81">
        <f t="shared" si="102"/>
        <v>0</v>
      </c>
      <c r="AT76" s="81">
        <f t="shared" si="103"/>
        <v>0</v>
      </c>
      <c r="AU76" s="81">
        <f t="shared" si="104"/>
        <v>0</v>
      </c>
      <c r="AV76" s="81">
        <f t="shared" si="105"/>
        <v>0</v>
      </c>
      <c r="AW76" s="46">
        <f t="shared" si="106"/>
        <v>0</v>
      </c>
      <c r="AX76" s="46">
        <f t="shared" si="107"/>
        <v>0</v>
      </c>
      <c r="AY76" s="46">
        <f t="shared" si="108"/>
        <v>0</v>
      </c>
      <c r="AZ76" s="46">
        <f t="shared" si="109"/>
        <v>0</v>
      </c>
      <c r="BA76" s="46">
        <f t="shared" si="110"/>
        <v>0</v>
      </c>
      <c r="BB76" s="46">
        <f t="shared" si="111"/>
        <v>0</v>
      </c>
      <c r="BC76" s="46">
        <f t="shared" si="112"/>
        <v>0</v>
      </c>
      <c r="BD76" s="81"/>
      <c r="BE76" s="81"/>
      <c r="BF76" s="117">
        <f t="shared" si="149"/>
        <v>0</v>
      </c>
      <c r="BG76" s="117">
        <f t="shared" si="150"/>
        <v>0</v>
      </c>
      <c r="BH76" s="117">
        <f t="shared" si="151"/>
        <v>0</v>
      </c>
      <c r="BI76" s="117">
        <f t="shared" si="152"/>
        <v>0</v>
      </c>
      <c r="BJ76" s="117">
        <f t="shared" si="153"/>
        <v>0</v>
      </c>
      <c r="BK76" s="117">
        <f t="shared" si="154"/>
        <v>0</v>
      </c>
      <c r="BL76" s="117">
        <f t="shared" si="155"/>
        <v>0</v>
      </c>
      <c r="BM76" s="117">
        <f t="shared" si="156"/>
        <v>0</v>
      </c>
      <c r="BN76" s="117">
        <f t="shared" si="113"/>
        <v>0</v>
      </c>
      <c r="BO76" s="117">
        <f t="shared" si="157"/>
        <v>0</v>
      </c>
      <c r="BP76" s="117">
        <f t="shared" si="114"/>
        <v>0</v>
      </c>
      <c r="BQ76" s="117">
        <f t="shared" si="115"/>
        <v>0</v>
      </c>
      <c r="BR76" s="117">
        <f t="shared" si="116"/>
        <v>0</v>
      </c>
      <c r="BS76" s="117">
        <f t="shared" si="117"/>
        <v>0</v>
      </c>
      <c r="BT76" s="117">
        <f t="shared" si="118"/>
        <v>0</v>
      </c>
      <c r="BU76" s="117">
        <f t="shared" si="119"/>
        <v>0</v>
      </c>
      <c r="BV76" s="117">
        <f t="shared" si="120"/>
        <v>0</v>
      </c>
      <c r="BW76" s="117">
        <f t="shared" si="121"/>
        <v>0</v>
      </c>
      <c r="BX76" s="117">
        <f t="shared" si="122"/>
        <v>0</v>
      </c>
      <c r="BY76" s="117">
        <f t="shared" si="123"/>
        <v>0</v>
      </c>
      <c r="BZ76" s="117">
        <f t="shared" si="124"/>
        <v>0</v>
      </c>
      <c r="CA76" s="117">
        <f t="shared" si="125"/>
        <v>0</v>
      </c>
      <c r="CB76" s="117">
        <f t="shared" si="126"/>
        <v>0</v>
      </c>
      <c r="CC76" s="117">
        <f t="shared" si="127"/>
        <v>0</v>
      </c>
      <c r="CD76" s="117">
        <f t="shared" si="128"/>
        <v>0</v>
      </c>
      <c r="CE76" s="117">
        <f t="shared" si="129"/>
        <v>0</v>
      </c>
      <c r="CF76" s="117">
        <f t="shared" si="130"/>
        <v>0</v>
      </c>
      <c r="CG76" s="117">
        <f t="shared" si="131"/>
        <v>0</v>
      </c>
      <c r="CH76" s="117">
        <f t="shared" si="132"/>
        <v>0</v>
      </c>
      <c r="CI76" s="117">
        <f t="shared" si="133"/>
        <v>0</v>
      </c>
      <c r="CJ76" s="117">
        <f t="shared" si="134"/>
        <v>0</v>
      </c>
      <c r="CK76" s="117">
        <f t="shared" si="135"/>
        <v>0</v>
      </c>
      <c r="CL76" s="117">
        <f t="shared" si="136"/>
        <v>0</v>
      </c>
      <c r="CM76" s="117">
        <f t="shared" si="137"/>
        <v>0</v>
      </c>
      <c r="CN76" s="117">
        <f t="shared" si="138"/>
        <v>0</v>
      </c>
      <c r="CO76" s="117">
        <f t="shared" si="139"/>
        <v>0</v>
      </c>
      <c r="CP76" s="117">
        <f t="shared" si="140"/>
        <v>0</v>
      </c>
      <c r="CQ76" s="117">
        <f t="shared" si="141"/>
        <v>0</v>
      </c>
      <c r="CR76" s="117">
        <f t="shared" si="142"/>
        <v>0</v>
      </c>
      <c r="CS76" s="117">
        <f t="shared" si="143"/>
        <v>0</v>
      </c>
      <c r="CT76" s="82"/>
      <c r="CU76" s="82"/>
      <c r="CV76" s="39"/>
      <c r="CW76" s="39"/>
      <c r="CX76" s="352" t="s">
        <v>324</v>
      </c>
      <c r="CY76" s="77">
        <v>76</v>
      </c>
      <c r="CZ76" s="78" t="s">
        <v>103</v>
      </c>
      <c r="DA76" s="86" t="s">
        <v>104</v>
      </c>
      <c r="DB76" s="273"/>
      <c r="DC76" s="1"/>
      <c r="DD76" s="1"/>
      <c r="DE76" s="1"/>
      <c r="DF76" s="1"/>
      <c r="DG76" s="1"/>
      <c r="DH76" s="1"/>
      <c r="DI76" s="1"/>
      <c r="DJ76" s="1"/>
      <c r="GS76" s="1"/>
      <c r="GT76" s="1"/>
      <c r="GU76" s="1"/>
      <c r="GV76" s="1"/>
      <c r="GW76" s="1"/>
    </row>
    <row r="77" spans="1:205">
      <c r="A77" s="33">
        <v>71</v>
      </c>
      <c r="B77" s="71"/>
      <c r="C77" s="351"/>
      <c r="D77" s="75"/>
      <c r="E77" s="74"/>
      <c r="F77" s="74"/>
      <c r="G77" s="74"/>
      <c r="H77" s="74"/>
      <c r="I77" s="65"/>
      <c r="J77" s="65"/>
      <c r="K77" s="65"/>
      <c r="L77" s="209"/>
      <c r="M77" s="209"/>
      <c r="N77" s="65"/>
      <c r="O77" s="65"/>
      <c r="P77" s="65"/>
      <c r="Q77" s="368" t="str">
        <f t="shared" si="81"/>
        <v/>
      </c>
      <c r="R77" s="34">
        <f t="shared" si="82"/>
        <v>0</v>
      </c>
      <c r="S77" s="47">
        <f t="shared" si="79"/>
        <v>0</v>
      </c>
      <c r="T77" s="46">
        <f t="shared" si="80"/>
        <v>0</v>
      </c>
      <c r="U77" s="82">
        <f t="shared" si="83"/>
        <v>0</v>
      </c>
      <c r="V77" s="46">
        <f t="shared" si="84"/>
        <v>0</v>
      </c>
      <c r="W77" s="82">
        <f t="shared" si="85"/>
        <v>0</v>
      </c>
      <c r="X77" s="81">
        <f t="shared" si="86"/>
        <v>0</v>
      </c>
      <c r="Y77" s="81">
        <f t="shared" si="144"/>
        <v>0</v>
      </c>
      <c r="Z77" s="81">
        <f t="shared" si="145"/>
        <v>0</v>
      </c>
      <c r="AA77" s="81">
        <f t="shared" si="87"/>
        <v>0</v>
      </c>
      <c r="AB77" s="81">
        <f t="shared" si="88"/>
        <v>0</v>
      </c>
      <c r="AC77" s="81">
        <f t="shared" si="146"/>
        <v>0</v>
      </c>
      <c r="AD77" s="81">
        <f t="shared" si="147"/>
        <v>0</v>
      </c>
      <c r="AE77" s="81">
        <f t="shared" si="148"/>
        <v>0</v>
      </c>
      <c r="AF77" s="81">
        <f t="shared" si="89"/>
        <v>0</v>
      </c>
      <c r="AG77" s="81">
        <f t="shared" si="90"/>
        <v>0</v>
      </c>
      <c r="AH77" s="81">
        <f t="shared" si="91"/>
        <v>0</v>
      </c>
      <c r="AI77" s="81">
        <f t="shared" si="92"/>
        <v>0</v>
      </c>
      <c r="AJ77" s="81">
        <f t="shared" si="93"/>
        <v>0</v>
      </c>
      <c r="AK77" s="81">
        <f t="shared" si="94"/>
        <v>0</v>
      </c>
      <c r="AL77" s="81">
        <f t="shared" si="95"/>
        <v>0</v>
      </c>
      <c r="AM77" s="81">
        <f t="shared" si="96"/>
        <v>0</v>
      </c>
      <c r="AN77" s="81">
        <f t="shared" si="97"/>
        <v>0</v>
      </c>
      <c r="AO77" s="81">
        <f t="shared" si="98"/>
        <v>0</v>
      </c>
      <c r="AP77" s="81">
        <f t="shared" si="99"/>
        <v>0</v>
      </c>
      <c r="AQ77" s="81">
        <f t="shared" si="100"/>
        <v>0</v>
      </c>
      <c r="AR77" s="81">
        <f t="shared" si="101"/>
        <v>0</v>
      </c>
      <c r="AS77" s="81">
        <f t="shared" si="102"/>
        <v>0</v>
      </c>
      <c r="AT77" s="81">
        <f t="shared" si="103"/>
        <v>0</v>
      </c>
      <c r="AU77" s="81">
        <f t="shared" si="104"/>
        <v>0</v>
      </c>
      <c r="AV77" s="81">
        <f t="shared" si="105"/>
        <v>0</v>
      </c>
      <c r="AW77" s="46">
        <f t="shared" si="106"/>
        <v>0</v>
      </c>
      <c r="AX77" s="46">
        <f t="shared" si="107"/>
        <v>0</v>
      </c>
      <c r="AY77" s="46">
        <f t="shared" si="108"/>
        <v>0</v>
      </c>
      <c r="AZ77" s="46">
        <f t="shared" si="109"/>
        <v>0</v>
      </c>
      <c r="BA77" s="46">
        <f t="shared" si="110"/>
        <v>0</v>
      </c>
      <c r="BB77" s="46">
        <f t="shared" si="111"/>
        <v>0</v>
      </c>
      <c r="BC77" s="46">
        <f t="shared" si="112"/>
        <v>0</v>
      </c>
      <c r="BD77" s="81"/>
      <c r="BE77" s="81"/>
      <c r="BF77" s="117">
        <f t="shared" si="149"/>
        <v>0</v>
      </c>
      <c r="BG77" s="117">
        <f t="shared" si="150"/>
        <v>0</v>
      </c>
      <c r="BH77" s="117">
        <f t="shared" si="151"/>
        <v>0</v>
      </c>
      <c r="BI77" s="117">
        <f t="shared" si="152"/>
        <v>0</v>
      </c>
      <c r="BJ77" s="117">
        <f t="shared" si="153"/>
        <v>0</v>
      </c>
      <c r="BK77" s="117">
        <f t="shared" si="154"/>
        <v>0</v>
      </c>
      <c r="BL77" s="117">
        <f t="shared" si="155"/>
        <v>0</v>
      </c>
      <c r="BM77" s="117">
        <f t="shared" si="156"/>
        <v>0</v>
      </c>
      <c r="BN77" s="117">
        <f t="shared" si="113"/>
        <v>0</v>
      </c>
      <c r="BO77" s="117">
        <f t="shared" si="157"/>
        <v>0</v>
      </c>
      <c r="BP77" s="117">
        <f t="shared" si="114"/>
        <v>0</v>
      </c>
      <c r="BQ77" s="117">
        <f t="shared" si="115"/>
        <v>0</v>
      </c>
      <c r="BR77" s="117">
        <f t="shared" si="116"/>
        <v>0</v>
      </c>
      <c r="BS77" s="117">
        <f t="shared" si="117"/>
        <v>0</v>
      </c>
      <c r="BT77" s="117">
        <f t="shared" si="118"/>
        <v>0</v>
      </c>
      <c r="BU77" s="117">
        <f t="shared" si="119"/>
        <v>0</v>
      </c>
      <c r="BV77" s="117">
        <f t="shared" si="120"/>
        <v>0</v>
      </c>
      <c r="BW77" s="117">
        <f t="shared" si="121"/>
        <v>0</v>
      </c>
      <c r="BX77" s="117">
        <f t="shared" si="122"/>
        <v>0</v>
      </c>
      <c r="BY77" s="117">
        <f t="shared" si="123"/>
        <v>0</v>
      </c>
      <c r="BZ77" s="117">
        <f t="shared" si="124"/>
        <v>0</v>
      </c>
      <c r="CA77" s="117">
        <f t="shared" si="125"/>
        <v>0</v>
      </c>
      <c r="CB77" s="117">
        <f t="shared" si="126"/>
        <v>0</v>
      </c>
      <c r="CC77" s="117">
        <f t="shared" si="127"/>
        <v>0</v>
      </c>
      <c r="CD77" s="117">
        <f t="shared" si="128"/>
        <v>0</v>
      </c>
      <c r="CE77" s="117">
        <f t="shared" si="129"/>
        <v>0</v>
      </c>
      <c r="CF77" s="117">
        <f t="shared" si="130"/>
        <v>0</v>
      </c>
      <c r="CG77" s="117">
        <f t="shared" si="131"/>
        <v>0</v>
      </c>
      <c r="CH77" s="117">
        <f t="shared" si="132"/>
        <v>0</v>
      </c>
      <c r="CI77" s="117">
        <f t="shared" si="133"/>
        <v>0</v>
      </c>
      <c r="CJ77" s="117">
        <f t="shared" si="134"/>
        <v>0</v>
      </c>
      <c r="CK77" s="117">
        <f t="shared" si="135"/>
        <v>0</v>
      </c>
      <c r="CL77" s="117">
        <f t="shared" si="136"/>
        <v>0</v>
      </c>
      <c r="CM77" s="117">
        <f t="shared" si="137"/>
        <v>0</v>
      </c>
      <c r="CN77" s="117">
        <f t="shared" si="138"/>
        <v>0</v>
      </c>
      <c r="CO77" s="117">
        <f t="shared" si="139"/>
        <v>0</v>
      </c>
      <c r="CP77" s="117">
        <f t="shared" si="140"/>
        <v>0</v>
      </c>
      <c r="CQ77" s="117">
        <f t="shared" si="141"/>
        <v>0</v>
      </c>
      <c r="CR77" s="117">
        <f t="shared" si="142"/>
        <v>0</v>
      </c>
      <c r="CS77" s="117">
        <f t="shared" si="143"/>
        <v>0</v>
      </c>
      <c r="CT77" s="82"/>
      <c r="CU77" s="82"/>
      <c r="CV77" s="39"/>
      <c r="CW77" s="39"/>
      <c r="CX77" s="352" t="s">
        <v>325</v>
      </c>
      <c r="CY77" s="77">
        <v>77</v>
      </c>
      <c r="CZ77" s="78" t="s">
        <v>103</v>
      </c>
      <c r="DA77" s="86" t="s">
        <v>74</v>
      </c>
      <c r="DB77" s="273"/>
      <c r="DC77" s="1"/>
      <c r="DD77" s="1"/>
      <c r="DE77" s="1"/>
      <c r="DF77" s="1"/>
      <c r="DG77" s="1"/>
      <c r="DH77" s="1"/>
      <c r="DI77" s="1"/>
      <c r="DJ77" s="1"/>
      <c r="GS77" s="1"/>
      <c r="GT77" s="1"/>
      <c r="GU77" s="1"/>
      <c r="GV77" s="1"/>
      <c r="GW77" s="1"/>
    </row>
    <row r="78" spans="1:205">
      <c r="A78" s="33">
        <v>72</v>
      </c>
      <c r="B78" s="71"/>
      <c r="C78" s="351"/>
      <c r="D78" s="75"/>
      <c r="E78" s="74"/>
      <c r="F78" s="74"/>
      <c r="G78" s="74"/>
      <c r="H78" s="74"/>
      <c r="I78" s="65"/>
      <c r="J78" s="65"/>
      <c r="K78" s="65"/>
      <c r="L78" s="209"/>
      <c r="M78" s="209"/>
      <c r="N78" s="65"/>
      <c r="O78" s="65"/>
      <c r="P78" s="65"/>
      <c r="Q78" s="368" t="str">
        <f t="shared" si="81"/>
        <v/>
      </c>
      <c r="R78" s="34">
        <f t="shared" si="82"/>
        <v>0</v>
      </c>
      <c r="S78" s="47">
        <f t="shared" si="79"/>
        <v>0</v>
      </c>
      <c r="T78" s="46">
        <f t="shared" si="80"/>
        <v>0</v>
      </c>
      <c r="U78" s="82">
        <f t="shared" si="83"/>
        <v>0</v>
      </c>
      <c r="V78" s="46">
        <f t="shared" si="84"/>
        <v>0</v>
      </c>
      <c r="W78" s="82">
        <f t="shared" si="85"/>
        <v>0</v>
      </c>
      <c r="X78" s="81">
        <f t="shared" si="86"/>
        <v>0</v>
      </c>
      <c r="Y78" s="81">
        <f t="shared" si="144"/>
        <v>0</v>
      </c>
      <c r="Z78" s="81">
        <f t="shared" si="145"/>
        <v>0</v>
      </c>
      <c r="AA78" s="81">
        <f t="shared" si="87"/>
        <v>0</v>
      </c>
      <c r="AB78" s="81">
        <f t="shared" si="88"/>
        <v>0</v>
      </c>
      <c r="AC78" s="81">
        <f t="shared" si="146"/>
        <v>0</v>
      </c>
      <c r="AD78" s="81">
        <f t="shared" si="147"/>
        <v>0</v>
      </c>
      <c r="AE78" s="81">
        <f t="shared" si="148"/>
        <v>0</v>
      </c>
      <c r="AF78" s="81">
        <f t="shared" si="89"/>
        <v>0</v>
      </c>
      <c r="AG78" s="81">
        <f t="shared" si="90"/>
        <v>0</v>
      </c>
      <c r="AH78" s="81">
        <f t="shared" si="91"/>
        <v>0</v>
      </c>
      <c r="AI78" s="81">
        <f t="shared" si="92"/>
        <v>0</v>
      </c>
      <c r="AJ78" s="81">
        <f t="shared" si="93"/>
        <v>0</v>
      </c>
      <c r="AK78" s="81">
        <f t="shared" si="94"/>
        <v>0</v>
      </c>
      <c r="AL78" s="81">
        <f t="shared" si="95"/>
        <v>0</v>
      </c>
      <c r="AM78" s="81">
        <f t="shared" si="96"/>
        <v>0</v>
      </c>
      <c r="AN78" s="81">
        <f t="shared" si="97"/>
        <v>0</v>
      </c>
      <c r="AO78" s="81">
        <f t="shared" si="98"/>
        <v>0</v>
      </c>
      <c r="AP78" s="81">
        <f t="shared" si="99"/>
        <v>0</v>
      </c>
      <c r="AQ78" s="81">
        <f t="shared" si="100"/>
        <v>0</v>
      </c>
      <c r="AR78" s="81">
        <f t="shared" si="101"/>
        <v>0</v>
      </c>
      <c r="AS78" s="81">
        <f t="shared" si="102"/>
        <v>0</v>
      </c>
      <c r="AT78" s="81">
        <f t="shared" si="103"/>
        <v>0</v>
      </c>
      <c r="AU78" s="81">
        <f t="shared" si="104"/>
        <v>0</v>
      </c>
      <c r="AV78" s="81">
        <f t="shared" si="105"/>
        <v>0</v>
      </c>
      <c r="AW78" s="46">
        <f t="shared" si="106"/>
        <v>0</v>
      </c>
      <c r="AX78" s="46">
        <f t="shared" si="107"/>
        <v>0</v>
      </c>
      <c r="AY78" s="46">
        <f t="shared" si="108"/>
        <v>0</v>
      </c>
      <c r="AZ78" s="46">
        <f t="shared" si="109"/>
        <v>0</v>
      </c>
      <c r="BA78" s="46">
        <f t="shared" si="110"/>
        <v>0</v>
      </c>
      <c r="BB78" s="46">
        <f t="shared" si="111"/>
        <v>0</v>
      </c>
      <c r="BC78" s="46">
        <f t="shared" si="112"/>
        <v>0</v>
      </c>
      <c r="BD78" s="81"/>
      <c r="BE78" s="81"/>
      <c r="BF78" s="117">
        <f t="shared" si="149"/>
        <v>0</v>
      </c>
      <c r="BG78" s="117">
        <f t="shared" si="150"/>
        <v>0</v>
      </c>
      <c r="BH78" s="117">
        <f t="shared" si="151"/>
        <v>0</v>
      </c>
      <c r="BI78" s="117">
        <f t="shared" si="152"/>
        <v>0</v>
      </c>
      <c r="BJ78" s="117">
        <f t="shared" si="153"/>
        <v>0</v>
      </c>
      <c r="BK78" s="117">
        <f t="shared" si="154"/>
        <v>0</v>
      </c>
      <c r="BL78" s="117">
        <f t="shared" si="155"/>
        <v>0</v>
      </c>
      <c r="BM78" s="117">
        <f t="shared" si="156"/>
        <v>0</v>
      </c>
      <c r="BN78" s="117">
        <f t="shared" si="113"/>
        <v>0</v>
      </c>
      <c r="BO78" s="117">
        <f t="shared" si="157"/>
        <v>0</v>
      </c>
      <c r="BP78" s="117">
        <f t="shared" si="114"/>
        <v>0</v>
      </c>
      <c r="BQ78" s="117">
        <f t="shared" si="115"/>
        <v>0</v>
      </c>
      <c r="BR78" s="117">
        <f t="shared" si="116"/>
        <v>0</v>
      </c>
      <c r="BS78" s="117">
        <f t="shared" si="117"/>
        <v>0</v>
      </c>
      <c r="BT78" s="117">
        <f t="shared" si="118"/>
        <v>0</v>
      </c>
      <c r="BU78" s="117">
        <f t="shared" si="119"/>
        <v>0</v>
      </c>
      <c r="BV78" s="117">
        <f t="shared" si="120"/>
        <v>0</v>
      </c>
      <c r="BW78" s="117">
        <f t="shared" si="121"/>
        <v>0</v>
      </c>
      <c r="BX78" s="117">
        <f t="shared" si="122"/>
        <v>0</v>
      </c>
      <c r="BY78" s="117">
        <f t="shared" si="123"/>
        <v>0</v>
      </c>
      <c r="BZ78" s="117">
        <f t="shared" si="124"/>
        <v>0</v>
      </c>
      <c r="CA78" s="117">
        <f t="shared" si="125"/>
        <v>0</v>
      </c>
      <c r="CB78" s="117">
        <f t="shared" si="126"/>
        <v>0</v>
      </c>
      <c r="CC78" s="117">
        <f t="shared" si="127"/>
        <v>0</v>
      </c>
      <c r="CD78" s="117">
        <f t="shared" si="128"/>
        <v>0</v>
      </c>
      <c r="CE78" s="117">
        <f t="shared" si="129"/>
        <v>0</v>
      </c>
      <c r="CF78" s="117">
        <f t="shared" si="130"/>
        <v>0</v>
      </c>
      <c r="CG78" s="117">
        <f t="shared" si="131"/>
        <v>0</v>
      </c>
      <c r="CH78" s="117">
        <f t="shared" si="132"/>
        <v>0</v>
      </c>
      <c r="CI78" s="117">
        <f t="shared" si="133"/>
        <v>0</v>
      </c>
      <c r="CJ78" s="117">
        <f t="shared" si="134"/>
        <v>0</v>
      </c>
      <c r="CK78" s="117">
        <f t="shared" si="135"/>
        <v>0</v>
      </c>
      <c r="CL78" s="117">
        <f t="shared" si="136"/>
        <v>0</v>
      </c>
      <c r="CM78" s="117">
        <f t="shared" si="137"/>
        <v>0</v>
      </c>
      <c r="CN78" s="117">
        <f t="shared" si="138"/>
        <v>0</v>
      </c>
      <c r="CO78" s="117">
        <f t="shared" si="139"/>
        <v>0</v>
      </c>
      <c r="CP78" s="117">
        <f t="shared" si="140"/>
        <v>0</v>
      </c>
      <c r="CQ78" s="117">
        <f t="shared" si="141"/>
        <v>0</v>
      </c>
      <c r="CR78" s="117">
        <f t="shared" si="142"/>
        <v>0</v>
      </c>
      <c r="CS78" s="117">
        <f t="shared" si="143"/>
        <v>0</v>
      </c>
      <c r="CT78" s="82"/>
      <c r="CU78" s="82"/>
      <c r="CV78" s="39"/>
      <c r="CW78" s="39"/>
      <c r="CX78" s="352" t="s">
        <v>326</v>
      </c>
      <c r="CY78" s="77">
        <v>78</v>
      </c>
      <c r="CZ78" s="78" t="s">
        <v>103</v>
      </c>
      <c r="DA78" s="86" t="s">
        <v>75</v>
      </c>
      <c r="DB78" s="273"/>
      <c r="DC78" s="1"/>
      <c r="DD78" s="1"/>
      <c r="DE78" s="1"/>
      <c r="DF78" s="1"/>
      <c r="DG78" s="1"/>
      <c r="DH78" s="1"/>
      <c r="DI78" s="1"/>
      <c r="DJ78" s="1"/>
      <c r="GS78" s="1"/>
      <c r="GT78" s="1"/>
      <c r="GU78" s="1"/>
      <c r="GV78" s="1"/>
      <c r="GW78" s="1"/>
    </row>
    <row r="79" spans="1:205">
      <c r="A79" s="33">
        <v>73</v>
      </c>
      <c r="B79" s="71"/>
      <c r="C79" s="351"/>
      <c r="D79" s="75"/>
      <c r="E79" s="74"/>
      <c r="F79" s="74"/>
      <c r="G79" s="74"/>
      <c r="H79" s="74"/>
      <c r="I79" s="65"/>
      <c r="J79" s="65"/>
      <c r="K79" s="65"/>
      <c r="L79" s="209"/>
      <c r="M79" s="209"/>
      <c r="N79" s="65"/>
      <c r="O79" s="65"/>
      <c r="P79" s="65"/>
      <c r="Q79" s="368" t="str">
        <f t="shared" si="81"/>
        <v/>
      </c>
      <c r="R79" s="34">
        <f t="shared" si="82"/>
        <v>0</v>
      </c>
      <c r="S79" s="47">
        <f t="shared" si="79"/>
        <v>0</v>
      </c>
      <c r="T79" s="46">
        <f t="shared" si="80"/>
        <v>0</v>
      </c>
      <c r="U79" s="82">
        <f t="shared" si="83"/>
        <v>0</v>
      </c>
      <c r="V79" s="46">
        <f t="shared" si="84"/>
        <v>0</v>
      </c>
      <c r="W79" s="82">
        <f t="shared" si="85"/>
        <v>0</v>
      </c>
      <c r="X79" s="81">
        <f t="shared" si="86"/>
        <v>0</v>
      </c>
      <c r="Y79" s="81">
        <f t="shared" si="144"/>
        <v>0</v>
      </c>
      <c r="Z79" s="81">
        <f t="shared" si="145"/>
        <v>0</v>
      </c>
      <c r="AA79" s="81">
        <f t="shared" si="87"/>
        <v>0</v>
      </c>
      <c r="AB79" s="81">
        <f t="shared" si="88"/>
        <v>0</v>
      </c>
      <c r="AC79" s="81">
        <f t="shared" si="146"/>
        <v>0</v>
      </c>
      <c r="AD79" s="81">
        <f t="shared" si="147"/>
        <v>0</v>
      </c>
      <c r="AE79" s="81">
        <f t="shared" si="148"/>
        <v>0</v>
      </c>
      <c r="AF79" s="81">
        <f t="shared" si="89"/>
        <v>0</v>
      </c>
      <c r="AG79" s="81">
        <f t="shared" si="90"/>
        <v>0</v>
      </c>
      <c r="AH79" s="81">
        <f t="shared" si="91"/>
        <v>0</v>
      </c>
      <c r="AI79" s="81">
        <f t="shared" si="92"/>
        <v>0</v>
      </c>
      <c r="AJ79" s="81">
        <f t="shared" si="93"/>
        <v>0</v>
      </c>
      <c r="AK79" s="81">
        <f t="shared" si="94"/>
        <v>0</v>
      </c>
      <c r="AL79" s="81">
        <f t="shared" si="95"/>
        <v>0</v>
      </c>
      <c r="AM79" s="81">
        <f t="shared" si="96"/>
        <v>0</v>
      </c>
      <c r="AN79" s="81">
        <f t="shared" si="97"/>
        <v>0</v>
      </c>
      <c r="AO79" s="81">
        <f t="shared" si="98"/>
        <v>0</v>
      </c>
      <c r="AP79" s="81">
        <f t="shared" si="99"/>
        <v>0</v>
      </c>
      <c r="AQ79" s="81">
        <f t="shared" si="100"/>
        <v>0</v>
      </c>
      <c r="AR79" s="81">
        <f t="shared" si="101"/>
        <v>0</v>
      </c>
      <c r="AS79" s="81">
        <f t="shared" si="102"/>
        <v>0</v>
      </c>
      <c r="AT79" s="81">
        <f t="shared" si="103"/>
        <v>0</v>
      </c>
      <c r="AU79" s="81">
        <f t="shared" si="104"/>
        <v>0</v>
      </c>
      <c r="AV79" s="81">
        <f t="shared" si="105"/>
        <v>0</v>
      </c>
      <c r="AW79" s="46">
        <f t="shared" si="106"/>
        <v>0</v>
      </c>
      <c r="AX79" s="46">
        <f t="shared" si="107"/>
        <v>0</v>
      </c>
      <c r="AY79" s="46">
        <f t="shared" si="108"/>
        <v>0</v>
      </c>
      <c r="AZ79" s="46">
        <f t="shared" si="109"/>
        <v>0</v>
      </c>
      <c r="BA79" s="46">
        <f t="shared" si="110"/>
        <v>0</v>
      </c>
      <c r="BB79" s="46">
        <f t="shared" si="111"/>
        <v>0</v>
      </c>
      <c r="BC79" s="46">
        <f t="shared" si="112"/>
        <v>0</v>
      </c>
      <c r="BD79" s="81"/>
      <c r="BE79" s="81"/>
      <c r="BF79" s="117">
        <f t="shared" si="149"/>
        <v>0</v>
      </c>
      <c r="BG79" s="117">
        <f t="shared" si="150"/>
        <v>0</v>
      </c>
      <c r="BH79" s="117">
        <f t="shared" si="151"/>
        <v>0</v>
      </c>
      <c r="BI79" s="117">
        <f t="shared" si="152"/>
        <v>0</v>
      </c>
      <c r="BJ79" s="117">
        <f t="shared" si="153"/>
        <v>0</v>
      </c>
      <c r="BK79" s="117">
        <f t="shared" si="154"/>
        <v>0</v>
      </c>
      <c r="BL79" s="117">
        <f t="shared" si="155"/>
        <v>0</v>
      </c>
      <c r="BM79" s="117">
        <f t="shared" si="156"/>
        <v>0</v>
      </c>
      <c r="BN79" s="117">
        <f t="shared" si="113"/>
        <v>0</v>
      </c>
      <c r="BO79" s="117">
        <f t="shared" si="157"/>
        <v>0</v>
      </c>
      <c r="BP79" s="117">
        <f t="shared" si="114"/>
        <v>0</v>
      </c>
      <c r="BQ79" s="117">
        <f t="shared" si="115"/>
        <v>0</v>
      </c>
      <c r="BR79" s="117">
        <f t="shared" si="116"/>
        <v>0</v>
      </c>
      <c r="BS79" s="117">
        <f t="shared" si="117"/>
        <v>0</v>
      </c>
      <c r="BT79" s="117">
        <f t="shared" si="118"/>
        <v>0</v>
      </c>
      <c r="BU79" s="117">
        <f t="shared" si="119"/>
        <v>0</v>
      </c>
      <c r="BV79" s="117">
        <f t="shared" si="120"/>
        <v>0</v>
      </c>
      <c r="BW79" s="117">
        <f t="shared" si="121"/>
        <v>0</v>
      </c>
      <c r="BX79" s="117">
        <f t="shared" si="122"/>
        <v>0</v>
      </c>
      <c r="BY79" s="117">
        <f t="shared" si="123"/>
        <v>0</v>
      </c>
      <c r="BZ79" s="117">
        <f t="shared" si="124"/>
        <v>0</v>
      </c>
      <c r="CA79" s="117">
        <f t="shared" si="125"/>
        <v>0</v>
      </c>
      <c r="CB79" s="117">
        <f t="shared" si="126"/>
        <v>0</v>
      </c>
      <c r="CC79" s="117">
        <f t="shared" si="127"/>
        <v>0</v>
      </c>
      <c r="CD79" s="117">
        <f t="shared" si="128"/>
        <v>0</v>
      </c>
      <c r="CE79" s="117">
        <f t="shared" si="129"/>
        <v>0</v>
      </c>
      <c r="CF79" s="117">
        <f t="shared" si="130"/>
        <v>0</v>
      </c>
      <c r="CG79" s="117">
        <f t="shared" si="131"/>
        <v>0</v>
      </c>
      <c r="CH79" s="117">
        <f t="shared" si="132"/>
        <v>0</v>
      </c>
      <c r="CI79" s="117">
        <f t="shared" si="133"/>
        <v>0</v>
      </c>
      <c r="CJ79" s="117">
        <f t="shared" si="134"/>
        <v>0</v>
      </c>
      <c r="CK79" s="117">
        <f t="shared" si="135"/>
        <v>0</v>
      </c>
      <c r="CL79" s="117">
        <f t="shared" si="136"/>
        <v>0</v>
      </c>
      <c r="CM79" s="117">
        <f t="shared" si="137"/>
        <v>0</v>
      </c>
      <c r="CN79" s="117">
        <f t="shared" si="138"/>
        <v>0</v>
      </c>
      <c r="CO79" s="117">
        <f t="shared" si="139"/>
        <v>0</v>
      </c>
      <c r="CP79" s="117">
        <f t="shared" si="140"/>
        <v>0</v>
      </c>
      <c r="CQ79" s="117">
        <f t="shared" si="141"/>
        <v>0</v>
      </c>
      <c r="CR79" s="117">
        <f t="shared" si="142"/>
        <v>0</v>
      </c>
      <c r="CS79" s="117">
        <f t="shared" si="143"/>
        <v>0</v>
      </c>
      <c r="CT79" s="82"/>
      <c r="CU79" s="82"/>
      <c r="CV79" s="39"/>
      <c r="CW79" s="39"/>
      <c r="CX79" s="352" t="s">
        <v>327</v>
      </c>
      <c r="CY79" s="77">
        <v>79</v>
      </c>
      <c r="CZ79" s="78" t="s">
        <v>103</v>
      </c>
      <c r="DA79" s="86" t="s">
        <v>170</v>
      </c>
      <c r="DB79" s="273"/>
      <c r="DC79" s="1"/>
      <c r="DD79" s="1"/>
      <c r="DE79" s="1"/>
      <c r="DF79" s="1"/>
      <c r="DG79" s="1"/>
      <c r="DH79" s="1"/>
      <c r="DI79" s="1"/>
      <c r="DJ79" s="1"/>
      <c r="GS79" s="1"/>
      <c r="GT79" s="1"/>
      <c r="GU79" s="1"/>
      <c r="GV79" s="1"/>
      <c r="GW79" s="1"/>
    </row>
    <row r="80" spans="1:205">
      <c r="A80" s="33">
        <v>74</v>
      </c>
      <c r="B80" s="71"/>
      <c r="C80" s="351"/>
      <c r="D80" s="75"/>
      <c r="E80" s="74"/>
      <c r="F80" s="74"/>
      <c r="G80" s="74"/>
      <c r="H80" s="74"/>
      <c r="I80" s="65"/>
      <c r="J80" s="65"/>
      <c r="K80" s="65"/>
      <c r="L80" s="209"/>
      <c r="M80" s="209"/>
      <c r="N80" s="65"/>
      <c r="O80" s="65"/>
      <c r="P80" s="65"/>
      <c r="Q80" s="368" t="str">
        <f t="shared" si="81"/>
        <v/>
      </c>
      <c r="R80" s="34">
        <f t="shared" si="82"/>
        <v>0</v>
      </c>
      <c r="S80" s="47">
        <f t="shared" si="79"/>
        <v>0</v>
      </c>
      <c r="T80" s="46">
        <f t="shared" si="80"/>
        <v>0</v>
      </c>
      <c r="U80" s="82">
        <f t="shared" si="83"/>
        <v>0</v>
      </c>
      <c r="V80" s="46">
        <f t="shared" si="84"/>
        <v>0</v>
      </c>
      <c r="W80" s="82">
        <f t="shared" si="85"/>
        <v>0</v>
      </c>
      <c r="X80" s="81">
        <f t="shared" si="86"/>
        <v>0</v>
      </c>
      <c r="Y80" s="81">
        <f t="shared" si="144"/>
        <v>0</v>
      </c>
      <c r="Z80" s="81">
        <f t="shared" si="145"/>
        <v>0</v>
      </c>
      <c r="AA80" s="81">
        <f t="shared" si="87"/>
        <v>0</v>
      </c>
      <c r="AB80" s="81">
        <f t="shared" si="88"/>
        <v>0</v>
      </c>
      <c r="AC80" s="81">
        <f t="shared" si="146"/>
        <v>0</v>
      </c>
      <c r="AD80" s="81">
        <f t="shared" si="147"/>
        <v>0</v>
      </c>
      <c r="AE80" s="81">
        <f t="shared" si="148"/>
        <v>0</v>
      </c>
      <c r="AF80" s="81">
        <f t="shared" si="89"/>
        <v>0</v>
      </c>
      <c r="AG80" s="81">
        <f t="shared" si="90"/>
        <v>0</v>
      </c>
      <c r="AH80" s="81">
        <f t="shared" si="91"/>
        <v>0</v>
      </c>
      <c r="AI80" s="81">
        <f t="shared" si="92"/>
        <v>0</v>
      </c>
      <c r="AJ80" s="81">
        <f t="shared" si="93"/>
        <v>0</v>
      </c>
      <c r="AK80" s="81">
        <f t="shared" si="94"/>
        <v>0</v>
      </c>
      <c r="AL80" s="81">
        <f t="shared" si="95"/>
        <v>0</v>
      </c>
      <c r="AM80" s="81">
        <f t="shared" si="96"/>
        <v>0</v>
      </c>
      <c r="AN80" s="81">
        <f t="shared" si="97"/>
        <v>0</v>
      </c>
      <c r="AO80" s="81">
        <f t="shared" si="98"/>
        <v>0</v>
      </c>
      <c r="AP80" s="81">
        <f t="shared" si="99"/>
        <v>0</v>
      </c>
      <c r="AQ80" s="81">
        <f t="shared" si="100"/>
        <v>0</v>
      </c>
      <c r="AR80" s="81">
        <f t="shared" si="101"/>
        <v>0</v>
      </c>
      <c r="AS80" s="81">
        <f t="shared" si="102"/>
        <v>0</v>
      </c>
      <c r="AT80" s="81">
        <f t="shared" si="103"/>
        <v>0</v>
      </c>
      <c r="AU80" s="81">
        <f t="shared" si="104"/>
        <v>0</v>
      </c>
      <c r="AV80" s="81">
        <f t="shared" si="105"/>
        <v>0</v>
      </c>
      <c r="AW80" s="46">
        <f t="shared" si="106"/>
        <v>0</v>
      </c>
      <c r="AX80" s="46">
        <f t="shared" si="107"/>
        <v>0</v>
      </c>
      <c r="AY80" s="46">
        <f t="shared" si="108"/>
        <v>0</v>
      </c>
      <c r="AZ80" s="46">
        <f t="shared" si="109"/>
        <v>0</v>
      </c>
      <c r="BA80" s="46">
        <f t="shared" si="110"/>
        <v>0</v>
      </c>
      <c r="BB80" s="46">
        <f t="shared" si="111"/>
        <v>0</v>
      </c>
      <c r="BC80" s="46">
        <f t="shared" si="112"/>
        <v>0</v>
      </c>
      <c r="BD80" s="81"/>
      <c r="BE80" s="81"/>
      <c r="BF80" s="117">
        <f t="shared" si="149"/>
        <v>0</v>
      </c>
      <c r="BG80" s="117">
        <f t="shared" si="150"/>
        <v>0</v>
      </c>
      <c r="BH80" s="117">
        <f t="shared" si="151"/>
        <v>0</v>
      </c>
      <c r="BI80" s="117">
        <f t="shared" si="152"/>
        <v>0</v>
      </c>
      <c r="BJ80" s="117">
        <f t="shared" si="153"/>
        <v>0</v>
      </c>
      <c r="BK80" s="117">
        <f t="shared" si="154"/>
        <v>0</v>
      </c>
      <c r="BL80" s="117">
        <f t="shared" si="155"/>
        <v>0</v>
      </c>
      <c r="BM80" s="117">
        <f t="shared" si="156"/>
        <v>0</v>
      </c>
      <c r="BN80" s="117">
        <f t="shared" si="113"/>
        <v>0</v>
      </c>
      <c r="BO80" s="117">
        <f t="shared" si="157"/>
        <v>0</v>
      </c>
      <c r="BP80" s="117">
        <f t="shared" si="114"/>
        <v>0</v>
      </c>
      <c r="BQ80" s="117">
        <f t="shared" si="115"/>
        <v>0</v>
      </c>
      <c r="BR80" s="117">
        <f t="shared" si="116"/>
        <v>0</v>
      </c>
      <c r="BS80" s="117">
        <f t="shared" si="117"/>
        <v>0</v>
      </c>
      <c r="BT80" s="117">
        <f t="shared" si="118"/>
        <v>0</v>
      </c>
      <c r="BU80" s="117">
        <f t="shared" si="119"/>
        <v>0</v>
      </c>
      <c r="BV80" s="117">
        <f t="shared" si="120"/>
        <v>0</v>
      </c>
      <c r="BW80" s="117">
        <f t="shared" si="121"/>
        <v>0</v>
      </c>
      <c r="BX80" s="117">
        <f t="shared" si="122"/>
        <v>0</v>
      </c>
      <c r="BY80" s="117">
        <f t="shared" si="123"/>
        <v>0</v>
      </c>
      <c r="BZ80" s="117">
        <f t="shared" si="124"/>
        <v>0</v>
      </c>
      <c r="CA80" s="117">
        <f t="shared" si="125"/>
        <v>0</v>
      </c>
      <c r="CB80" s="117">
        <f t="shared" si="126"/>
        <v>0</v>
      </c>
      <c r="CC80" s="117">
        <f t="shared" si="127"/>
        <v>0</v>
      </c>
      <c r="CD80" s="117">
        <f t="shared" si="128"/>
        <v>0</v>
      </c>
      <c r="CE80" s="117">
        <f t="shared" si="129"/>
        <v>0</v>
      </c>
      <c r="CF80" s="117">
        <f t="shared" si="130"/>
        <v>0</v>
      </c>
      <c r="CG80" s="117">
        <f t="shared" si="131"/>
        <v>0</v>
      </c>
      <c r="CH80" s="117">
        <f t="shared" si="132"/>
        <v>0</v>
      </c>
      <c r="CI80" s="117">
        <f t="shared" si="133"/>
        <v>0</v>
      </c>
      <c r="CJ80" s="117">
        <f t="shared" si="134"/>
        <v>0</v>
      </c>
      <c r="CK80" s="117">
        <f t="shared" si="135"/>
        <v>0</v>
      </c>
      <c r="CL80" s="117">
        <f t="shared" si="136"/>
        <v>0</v>
      </c>
      <c r="CM80" s="117">
        <f t="shared" si="137"/>
        <v>0</v>
      </c>
      <c r="CN80" s="117">
        <f t="shared" si="138"/>
        <v>0</v>
      </c>
      <c r="CO80" s="117">
        <f t="shared" si="139"/>
        <v>0</v>
      </c>
      <c r="CP80" s="117">
        <f t="shared" si="140"/>
        <v>0</v>
      </c>
      <c r="CQ80" s="117">
        <f t="shared" si="141"/>
        <v>0</v>
      </c>
      <c r="CR80" s="117">
        <f t="shared" si="142"/>
        <v>0</v>
      </c>
      <c r="CS80" s="117">
        <f t="shared" si="143"/>
        <v>0</v>
      </c>
      <c r="CT80" s="82"/>
      <c r="CU80" s="82"/>
      <c r="CV80" s="39"/>
      <c r="CW80" s="39"/>
      <c r="CX80" s="352" t="s">
        <v>328</v>
      </c>
      <c r="CY80" s="77">
        <v>71</v>
      </c>
      <c r="CZ80" s="78"/>
      <c r="DA80" s="79"/>
      <c r="DB80" s="273"/>
      <c r="DC80" s="1"/>
      <c r="DD80" s="1"/>
      <c r="DE80" s="1"/>
      <c r="DF80" s="1"/>
      <c r="DG80" s="1"/>
      <c r="DH80" s="1"/>
      <c r="DI80" s="1"/>
      <c r="DJ80" s="1"/>
      <c r="GS80" s="1"/>
      <c r="GT80" s="1"/>
      <c r="GU80" s="1"/>
      <c r="GV80" s="1"/>
      <c r="GW80" s="1"/>
    </row>
    <row r="81" spans="1:205" ht="13.8" thickBot="1">
      <c r="A81" s="33">
        <v>75</v>
      </c>
      <c r="B81" s="71"/>
      <c r="C81" s="351"/>
      <c r="D81" s="75"/>
      <c r="E81" s="74"/>
      <c r="F81" s="74"/>
      <c r="G81" s="74"/>
      <c r="H81" s="74"/>
      <c r="I81" s="65"/>
      <c r="J81" s="65"/>
      <c r="K81" s="65"/>
      <c r="L81" s="209"/>
      <c r="M81" s="209"/>
      <c r="N81" s="65"/>
      <c r="O81" s="65"/>
      <c r="P81" s="65"/>
      <c r="Q81" s="368" t="str">
        <f t="shared" si="81"/>
        <v/>
      </c>
      <c r="R81" s="34">
        <f t="shared" si="82"/>
        <v>0</v>
      </c>
      <c r="S81" s="47">
        <f t="shared" si="79"/>
        <v>0</v>
      </c>
      <c r="T81" s="46">
        <f t="shared" si="80"/>
        <v>0</v>
      </c>
      <c r="U81" s="82">
        <f t="shared" si="83"/>
        <v>0</v>
      </c>
      <c r="V81" s="46">
        <f t="shared" si="84"/>
        <v>0</v>
      </c>
      <c r="W81" s="82">
        <f t="shared" si="85"/>
        <v>0</v>
      </c>
      <c r="X81" s="81">
        <f t="shared" si="86"/>
        <v>0</v>
      </c>
      <c r="Y81" s="81">
        <f t="shared" si="144"/>
        <v>0</v>
      </c>
      <c r="Z81" s="81">
        <f t="shared" si="145"/>
        <v>0</v>
      </c>
      <c r="AA81" s="81">
        <f t="shared" si="87"/>
        <v>0</v>
      </c>
      <c r="AB81" s="81">
        <f t="shared" si="88"/>
        <v>0</v>
      </c>
      <c r="AC81" s="81">
        <f t="shared" si="146"/>
        <v>0</v>
      </c>
      <c r="AD81" s="81">
        <f t="shared" si="147"/>
        <v>0</v>
      </c>
      <c r="AE81" s="81">
        <f t="shared" si="148"/>
        <v>0</v>
      </c>
      <c r="AF81" s="81">
        <f t="shared" si="89"/>
        <v>0</v>
      </c>
      <c r="AG81" s="81">
        <f t="shared" si="90"/>
        <v>0</v>
      </c>
      <c r="AH81" s="81">
        <f t="shared" si="91"/>
        <v>0</v>
      </c>
      <c r="AI81" s="81">
        <f t="shared" si="92"/>
        <v>0</v>
      </c>
      <c r="AJ81" s="81">
        <f t="shared" si="93"/>
        <v>0</v>
      </c>
      <c r="AK81" s="81">
        <f t="shared" si="94"/>
        <v>0</v>
      </c>
      <c r="AL81" s="81">
        <f t="shared" si="95"/>
        <v>0</v>
      </c>
      <c r="AM81" s="81">
        <f t="shared" si="96"/>
        <v>0</v>
      </c>
      <c r="AN81" s="81">
        <f t="shared" si="97"/>
        <v>0</v>
      </c>
      <c r="AO81" s="81">
        <f t="shared" si="98"/>
        <v>0</v>
      </c>
      <c r="AP81" s="81">
        <f t="shared" si="99"/>
        <v>0</v>
      </c>
      <c r="AQ81" s="81">
        <f t="shared" si="100"/>
        <v>0</v>
      </c>
      <c r="AR81" s="81">
        <f t="shared" si="101"/>
        <v>0</v>
      </c>
      <c r="AS81" s="81">
        <f t="shared" si="102"/>
        <v>0</v>
      </c>
      <c r="AT81" s="81">
        <f t="shared" si="103"/>
        <v>0</v>
      </c>
      <c r="AU81" s="81">
        <f t="shared" si="104"/>
        <v>0</v>
      </c>
      <c r="AV81" s="81">
        <f t="shared" si="105"/>
        <v>0</v>
      </c>
      <c r="AW81" s="46">
        <f t="shared" si="106"/>
        <v>0</v>
      </c>
      <c r="AX81" s="46">
        <f t="shared" si="107"/>
        <v>0</v>
      </c>
      <c r="AY81" s="46">
        <f t="shared" si="108"/>
        <v>0</v>
      </c>
      <c r="AZ81" s="46">
        <f t="shared" si="109"/>
        <v>0</v>
      </c>
      <c r="BA81" s="46">
        <f t="shared" si="110"/>
        <v>0</v>
      </c>
      <c r="BB81" s="46">
        <f t="shared" si="111"/>
        <v>0</v>
      </c>
      <c r="BC81" s="46">
        <f t="shared" si="112"/>
        <v>0</v>
      </c>
      <c r="BD81" s="81"/>
      <c r="BE81" s="81"/>
      <c r="BF81" s="117">
        <f t="shared" si="149"/>
        <v>0</v>
      </c>
      <c r="BG81" s="117">
        <f t="shared" si="150"/>
        <v>0</v>
      </c>
      <c r="BH81" s="117">
        <f t="shared" si="151"/>
        <v>0</v>
      </c>
      <c r="BI81" s="117">
        <f t="shared" si="152"/>
        <v>0</v>
      </c>
      <c r="BJ81" s="117">
        <f t="shared" si="153"/>
        <v>0</v>
      </c>
      <c r="BK81" s="117">
        <f t="shared" si="154"/>
        <v>0</v>
      </c>
      <c r="BL81" s="117">
        <f t="shared" si="155"/>
        <v>0</v>
      </c>
      <c r="BM81" s="117">
        <f t="shared" si="156"/>
        <v>0</v>
      </c>
      <c r="BN81" s="117">
        <f t="shared" si="113"/>
        <v>0</v>
      </c>
      <c r="BO81" s="117">
        <f t="shared" si="157"/>
        <v>0</v>
      </c>
      <c r="BP81" s="117">
        <f t="shared" si="114"/>
        <v>0</v>
      </c>
      <c r="BQ81" s="117">
        <f t="shared" si="115"/>
        <v>0</v>
      </c>
      <c r="BR81" s="117">
        <f t="shared" si="116"/>
        <v>0</v>
      </c>
      <c r="BS81" s="117">
        <f t="shared" si="117"/>
        <v>0</v>
      </c>
      <c r="BT81" s="117">
        <f t="shared" si="118"/>
        <v>0</v>
      </c>
      <c r="BU81" s="117">
        <f t="shared" si="119"/>
        <v>0</v>
      </c>
      <c r="BV81" s="117">
        <f t="shared" si="120"/>
        <v>0</v>
      </c>
      <c r="BW81" s="117">
        <f t="shared" si="121"/>
        <v>0</v>
      </c>
      <c r="BX81" s="117">
        <f t="shared" si="122"/>
        <v>0</v>
      </c>
      <c r="BY81" s="117">
        <f t="shared" si="123"/>
        <v>0</v>
      </c>
      <c r="BZ81" s="117">
        <f t="shared" si="124"/>
        <v>0</v>
      </c>
      <c r="CA81" s="117">
        <f t="shared" si="125"/>
        <v>0</v>
      </c>
      <c r="CB81" s="117">
        <f t="shared" si="126"/>
        <v>0</v>
      </c>
      <c r="CC81" s="117">
        <f t="shared" si="127"/>
        <v>0</v>
      </c>
      <c r="CD81" s="117">
        <f t="shared" si="128"/>
        <v>0</v>
      </c>
      <c r="CE81" s="117">
        <f t="shared" si="129"/>
        <v>0</v>
      </c>
      <c r="CF81" s="117">
        <f t="shared" si="130"/>
        <v>0</v>
      </c>
      <c r="CG81" s="117">
        <f t="shared" si="131"/>
        <v>0</v>
      </c>
      <c r="CH81" s="117">
        <f t="shared" si="132"/>
        <v>0</v>
      </c>
      <c r="CI81" s="117">
        <f t="shared" si="133"/>
        <v>0</v>
      </c>
      <c r="CJ81" s="117">
        <f t="shared" si="134"/>
        <v>0</v>
      </c>
      <c r="CK81" s="117">
        <f t="shared" si="135"/>
        <v>0</v>
      </c>
      <c r="CL81" s="117">
        <f t="shared" si="136"/>
        <v>0</v>
      </c>
      <c r="CM81" s="117">
        <f t="shared" si="137"/>
        <v>0</v>
      </c>
      <c r="CN81" s="117">
        <f t="shared" si="138"/>
        <v>0</v>
      </c>
      <c r="CO81" s="117">
        <f t="shared" si="139"/>
        <v>0</v>
      </c>
      <c r="CP81" s="117">
        <f t="shared" si="140"/>
        <v>0</v>
      </c>
      <c r="CQ81" s="117">
        <f t="shared" si="141"/>
        <v>0</v>
      </c>
      <c r="CR81" s="117">
        <f t="shared" si="142"/>
        <v>0</v>
      </c>
      <c r="CS81" s="117">
        <f t="shared" si="143"/>
        <v>0</v>
      </c>
      <c r="CT81" s="82"/>
      <c r="CU81" s="82"/>
      <c r="CV81" s="39"/>
      <c r="CW81" s="39"/>
      <c r="CX81" s="352" t="s">
        <v>329</v>
      </c>
      <c r="CY81" s="274">
        <v>72</v>
      </c>
      <c r="CZ81" s="275"/>
      <c r="DA81" s="276"/>
      <c r="DB81" s="277"/>
      <c r="DC81" s="1"/>
      <c r="DD81" s="1"/>
      <c r="DE81" s="1"/>
      <c r="DF81" s="1"/>
      <c r="DG81" s="1"/>
      <c r="DH81" s="1"/>
      <c r="DI81" s="1"/>
      <c r="DJ81" s="1"/>
      <c r="GS81" s="1"/>
      <c r="GT81" s="1"/>
      <c r="GU81" s="1"/>
      <c r="GV81" s="1"/>
      <c r="GW81" s="1"/>
    </row>
    <row r="82" spans="1:205">
      <c r="A82" s="33">
        <v>76</v>
      </c>
      <c r="B82" s="71"/>
      <c r="C82" s="351"/>
      <c r="D82" s="75"/>
      <c r="E82" s="74"/>
      <c r="F82" s="74"/>
      <c r="G82" s="74"/>
      <c r="H82" s="74"/>
      <c r="I82" s="65"/>
      <c r="J82" s="65"/>
      <c r="K82" s="65"/>
      <c r="L82" s="209"/>
      <c r="M82" s="209"/>
      <c r="N82" s="65"/>
      <c r="O82" s="65"/>
      <c r="P82" s="65"/>
      <c r="Q82" s="368" t="str">
        <f t="shared" si="81"/>
        <v/>
      </c>
      <c r="R82" s="34">
        <f t="shared" si="82"/>
        <v>0</v>
      </c>
      <c r="S82" s="47">
        <f t="shared" si="79"/>
        <v>0</v>
      </c>
      <c r="T82" s="46">
        <f t="shared" si="80"/>
        <v>0</v>
      </c>
      <c r="U82" s="82">
        <f t="shared" si="83"/>
        <v>0</v>
      </c>
      <c r="V82" s="46">
        <f t="shared" si="84"/>
        <v>0</v>
      </c>
      <c r="W82" s="82">
        <f t="shared" si="85"/>
        <v>0</v>
      </c>
      <c r="X82" s="81">
        <f t="shared" si="86"/>
        <v>0</v>
      </c>
      <c r="Y82" s="81">
        <f t="shared" si="144"/>
        <v>0</v>
      </c>
      <c r="Z82" s="81">
        <f t="shared" si="145"/>
        <v>0</v>
      </c>
      <c r="AA82" s="81">
        <f t="shared" si="87"/>
        <v>0</v>
      </c>
      <c r="AB82" s="81">
        <f t="shared" si="88"/>
        <v>0</v>
      </c>
      <c r="AC82" s="81">
        <f t="shared" si="146"/>
        <v>0</v>
      </c>
      <c r="AD82" s="81">
        <f t="shared" si="147"/>
        <v>0</v>
      </c>
      <c r="AE82" s="81">
        <f t="shared" si="148"/>
        <v>0</v>
      </c>
      <c r="AF82" s="81">
        <f t="shared" si="89"/>
        <v>0</v>
      </c>
      <c r="AG82" s="81">
        <f t="shared" si="90"/>
        <v>0</v>
      </c>
      <c r="AH82" s="81">
        <f t="shared" si="91"/>
        <v>0</v>
      </c>
      <c r="AI82" s="81">
        <f t="shared" si="92"/>
        <v>0</v>
      </c>
      <c r="AJ82" s="81">
        <f t="shared" si="93"/>
        <v>0</v>
      </c>
      <c r="AK82" s="81">
        <f t="shared" si="94"/>
        <v>0</v>
      </c>
      <c r="AL82" s="81">
        <f t="shared" si="95"/>
        <v>0</v>
      </c>
      <c r="AM82" s="81">
        <f t="shared" si="96"/>
        <v>0</v>
      </c>
      <c r="AN82" s="81">
        <f t="shared" si="97"/>
        <v>0</v>
      </c>
      <c r="AO82" s="81">
        <f t="shared" si="98"/>
        <v>0</v>
      </c>
      <c r="AP82" s="81">
        <f t="shared" si="99"/>
        <v>0</v>
      </c>
      <c r="AQ82" s="81">
        <f t="shared" si="100"/>
        <v>0</v>
      </c>
      <c r="AR82" s="81">
        <f t="shared" si="101"/>
        <v>0</v>
      </c>
      <c r="AS82" s="81">
        <f t="shared" si="102"/>
        <v>0</v>
      </c>
      <c r="AT82" s="81">
        <f t="shared" si="103"/>
        <v>0</v>
      </c>
      <c r="AU82" s="81">
        <f t="shared" si="104"/>
        <v>0</v>
      </c>
      <c r="AV82" s="81">
        <f t="shared" si="105"/>
        <v>0</v>
      </c>
      <c r="AW82" s="46">
        <f t="shared" si="106"/>
        <v>0</v>
      </c>
      <c r="AX82" s="46">
        <f t="shared" si="107"/>
        <v>0</v>
      </c>
      <c r="AY82" s="46">
        <f t="shared" si="108"/>
        <v>0</v>
      </c>
      <c r="AZ82" s="46">
        <f t="shared" si="109"/>
        <v>0</v>
      </c>
      <c r="BA82" s="46">
        <f t="shared" si="110"/>
        <v>0</v>
      </c>
      <c r="BB82" s="46">
        <f t="shared" si="111"/>
        <v>0</v>
      </c>
      <c r="BC82" s="46">
        <f t="shared" si="112"/>
        <v>0</v>
      </c>
      <c r="BD82" s="81"/>
      <c r="BE82" s="81"/>
      <c r="BF82" s="117">
        <f t="shared" si="149"/>
        <v>0</v>
      </c>
      <c r="BG82" s="117">
        <f t="shared" si="150"/>
        <v>0</v>
      </c>
      <c r="BH82" s="117">
        <f t="shared" si="151"/>
        <v>0</v>
      </c>
      <c r="BI82" s="117">
        <f t="shared" si="152"/>
        <v>0</v>
      </c>
      <c r="BJ82" s="117">
        <f t="shared" si="153"/>
        <v>0</v>
      </c>
      <c r="BK82" s="117">
        <f t="shared" si="154"/>
        <v>0</v>
      </c>
      <c r="BL82" s="117">
        <f t="shared" si="155"/>
        <v>0</v>
      </c>
      <c r="BM82" s="117">
        <f t="shared" si="156"/>
        <v>0</v>
      </c>
      <c r="BN82" s="117">
        <f t="shared" si="113"/>
        <v>0</v>
      </c>
      <c r="BO82" s="117">
        <f t="shared" si="157"/>
        <v>0</v>
      </c>
      <c r="BP82" s="117">
        <f t="shared" si="114"/>
        <v>0</v>
      </c>
      <c r="BQ82" s="117">
        <f t="shared" si="115"/>
        <v>0</v>
      </c>
      <c r="BR82" s="117">
        <f t="shared" si="116"/>
        <v>0</v>
      </c>
      <c r="BS82" s="117">
        <f t="shared" si="117"/>
        <v>0</v>
      </c>
      <c r="BT82" s="117">
        <f t="shared" si="118"/>
        <v>0</v>
      </c>
      <c r="BU82" s="117">
        <f t="shared" si="119"/>
        <v>0</v>
      </c>
      <c r="BV82" s="117">
        <f t="shared" si="120"/>
        <v>0</v>
      </c>
      <c r="BW82" s="117">
        <f t="shared" si="121"/>
        <v>0</v>
      </c>
      <c r="BX82" s="117">
        <f t="shared" si="122"/>
        <v>0</v>
      </c>
      <c r="BY82" s="117">
        <f t="shared" si="123"/>
        <v>0</v>
      </c>
      <c r="BZ82" s="117">
        <f t="shared" si="124"/>
        <v>0</v>
      </c>
      <c r="CA82" s="117">
        <f t="shared" si="125"/>
        <v>0</v>
      </c>
      <c r="CB82" s="117">
        <f t="shared" si="126"/>
        <v>0</v>
      </c>
      <c r="CC82" s="117">
        <f t="shared" si="127"/>
        <v>0</v>
      </c>
      <c r="CD82" s="117">
        <f t="shared" si="128"/>
        <v>0</v>
      </c>
      <c r="CE82" s="117">
        <f t="shared" si="129"/>
        <v>0</v>
      </c>
      <c r="CF82" s="117">
        <f t="shared" si="130"/>
        <v>0</v>
      </c>
      <c r="CG82" s="117">
        <f t="shared" si="131"/>
        <v>0</v>
      </c>
      <c r="CH82" s="117">
        <f t="shared" si="132"/>
        <v>0</v>
      </c>
      <c r="CI82" s="117">
        <f t="shared" si="133"/>
        <v>0</v>
      </c>
      <c r="CJ82" s="117">
        <f t="shared" si="134"/>
        <v>0</v>
      </c>
      <c r="CK82" s="117">
        <f t="shared" si="135"/>
        <v>0</v>
      </c>
      <c r="CL82" s="117">
        <f t="shared" si="136"/>
        <v>0</v>
      </c>
      <c r="CM82" s="117">
        <f t="shared" si="137"/>
        <v>0</v>
      </c>
      <c r="CN82" s="117">
        <f t="shared" si="138"/>
        <v>0</v>
      </c>
      <c r="CO82" s="117">
        <f t="shared" si="139"/>
        <v>0</v>
      </c>
      <c r="CP82" s="117">
        <f t="shared" si="140"/>
        <v>0</v>
      </c>
      <c r="CQ82" s="117">
        <f t="shared" si="141"/>
        <v>0</v>
      </c>
      <c r="CR82" s="117">
        <f t="shared" si="142"/>
        <v>0</v>
      </c>
      <c r="CS82" s="117">
        <f t="shared" si="143"/>
        <v>0</v>
      </c>
      <c r="CT82" s="82"/>
      <c r="CU82" s="82"/>
      <c r="CV82" s="39"/>
      <c r="CW82" s="39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GS82" s="1"/>
      <c r="GT82" s="1"/>
      <c r="GU82" s="1"/>
      <c r="GV82" s="1"/>
      <c r="GW82" s="1"/>
    </row>
    <row r="83" spans="1:205">
      <c r="A83" s="33">
        <v>77</v>
      </c>
      <c r="B83" s="71"/>
      <c r="C83" s="351"/>
      <c r="D83" s="75"/>
      <c r="E83" s="74"/>
      <c r="F83" s="74"/>
      <c r="G83" s="74"/>
      <c r="H83" s="74"/>
      <c r="I83" s="65"/>
      <c r="J83" s="65"/>
      <c r="K83" s="65"/>
      <c r="L83" s="209"/>
      <c r="M83" s="209"/>
      <c r="N83" s="65"/>
      <c r="O83" s="65"/>
      <c r="P83" s="65"/>
      <c r="Q83" s="368" t="str">
        <f t="shared" si="81"/>
        <v/>
      </c>
      <c r="R83" s="34">
        <f t="shared" si="82"/>
        <v>0</v>
      </c>
      <c r="S83" s="47">
        <f t="shared" si="79"/>
        <v>0</v>
      </c>
      <c r="T83" s="46">
        <f t="shared" si="80"/>
        <v>0</v>
      </c>
      <c r="U83" s="82">
        <f t="shared" si="83"/>
        <v>0</v>
      </c>
      <c r="V83" s="46">
        <f t="shared" si="84"/>
        <v>0</v>
      </c>
      <c r="W83" s="82">
        <f t="shared" si="85"/>
        <v>0</v>
      </c>
      <c r="X83" s="81">
        <f t="shared" si="86"/>
        <v>0</v>
      </c>
      <c r="Y83" s="81">
        <f t="shared" si="144"/>
        <v>0</v>
      </c>
      <c r="Z83" s="81">
        <f t="shared" si="145"/>
        <v>0</v>
      </c>
      <c r="AA83" s="81">
        <f t="shared" si="87"/>
        <v>0</v>
      </c>
      <c r="AB83" s="81">
        <f t="shared" si="88"/>
        <v>0</v>
      </c>
      <c r="AC83" s="81">
        <f t="shared" si="146"/>
        <v>0</v>
      </c>
      <c r="AD83" s="81">
        <f t="shared" si="147"/>
        <v>0</v>
      </c>
      <c r="AE83" s="81">
        <f t="shared" si="148"/>
        <v>0</v>
      </c>
      <c r="AF83" s="81">
        <f t="shared" si="89"/>
        <v>0</v>
      </c>
      <c r="AG83" s="81">
        <f t="shared" si="90"/>
        <v>0</v>
      </c>
      <c r="AH83" s="81">
        <f t="shared" si="91"/>
        <v>0</v>
      </c>
      <c r="AI83" s="81">
        <f t="shared" si="92"/>
        <v>0</v>
      </c>
      <c r="AJ83" s="81">
        <f t="shared" si="93"/>
        <v>0</v>
      </c>
      <c r="AK83" s="81">
        <f t="shared" si="94"/>
        <v>0</v>
      </c>
      <c r="AL83" s="81">
        <f t="shared" si="95"/>
        <v>0</v>
      </c>
      <c r="AM83" s="81">
        <f t="shared" si="96"/>
        <v>0</v>
      </c>
      <c r="AN83" s="81">
        <f t="shared" si="97"/>
        <v>0</v>
      </c>
      <c r="AO83" s="81">
        <f t="shared" si="98"/>
        <v>0</v>
      </c>
      <c r="AP83" s="81">
        <f t="shared" si="99"/>
        <v>0</v>
      </c>
      <c r="AQ83" s="81">
        <f t="shared" si="100"/>
        <v>0</v>
      </c>
      <c r="AR83" s="81">
        <f t="shared" si="101"/>
        <v>0</v>
      </c>
      <c r="AS83" s="81">
        <f t="shared" si="102"/>
        <v>0</v>
      </c>
      <c r="AT83" s="81">
        <f t="shared" si="103"/>
        <v>0</v>
      </c>
      <c r="AU83" s="81">
        <f t="shared" si="104"/>
        <v>0</v>
      </c>
      <c r="AV83" s="81">
        <f t="shared" si="105"/>
        <v>0</v>
      </c>
      <c r="AW83" s="46">
        <f t="shared" si="106"/>
        <v>0</v>
      </c>
      <c r="AX83" s="46">
        <f t="shared" si="107"/>
        <v>0</v>
      </c>
      <c r="AY83" s="46">
        <f t="shared" si="108"/>
        <v>0</v>
      </c>
      <c r="AZ83" s="46">
        <f t="shared" si="109"/>
        <v>0</v>
      </c>
      <c r="BA83" s="46">
        <f t="shared" si="110"/>
        <v>0</v>
      </c>
      <c r="BB83" s="46">
        <f t="shared" si="111"/>
        <v>0</v>
      </c>
      <c r="BC83" s="46">
        <f t="shared" si="112"/>
        <v>0</v>
      </c>
      <c r="BD83" s="81"/>
      <c r="BE83" s="81"/>
      <c r="BF83" s="117">
        <f t="shared" si="149"/>
        <v>0</v>
      </c>
      <c r="BG83" s="117">
        <f t="shared" si="150"/>
        <v>0</v>
      </c>
      <c r="BH83" s="117">
        <f t="shared" si="151"/>
        <v>0</v>
      </c>
      <c r="BI83" s="117">
        <f t="shared" si="152"/>
        <v>0</v>
      </c>
      <c r="BJ83" s="117">
        <f t="shared" si="153"/>
        <v>0</v>
      </c>
      <c r="BK83" s="117">
        <f t="shared" si="154"/>
        <v>0</v>
      </c>
      <c r="BL83" s="117">
        <f t="shared" si="155"/>
        <v>0</v>
      </c>
      <c r="BM83" s="117">
        <f t="shared" si="156"/>
        <v>0</v>
      </c>
      <c r="BN83" s="117">
        <f t="shared" si="113"/>
        <v>0</v>
      </c>
      <c r="BO83" s="117">
        <f t="shared" si="157"/>
        <v>0</v>
      </c>
      <c r="BP83" s="117">
        <f t="shared" si="114"/>
        <v>0</v>
      </c>
      <c r="BQ83" s="117">
        <f t="shared" si="115"/>
        <v>0</v>
      </c>
      <c r="BR83" s="117">
        <f t="shared" si="116"/>
        <v>0</v>
      </c>
      <c r="BS83" s="117">
        <f t="shared" si="117"/>
        <v>0</v>
      </c>
      <c r="BT83" s="117">
        <f t="shared" si="118"/>
        <v>0</v>
      </c>
      <c r="BU83" s="117">
        <f t="shared" si="119"/>
        <v>0</v>
      </c>
      <c r="BV83" s="117">
        <f t="shared" si="120"/>
        <v>0</v>
      </c>
      <c r="BW83" s="117">
        <f t="shared" si="121"/>
        <v>0</v>
      </c>
      <c r="BX83" s="117">
        <f t="shared" si="122"/>
        <v>0</v>
      </c>
      <c r="BY83" s="117">
        <f t="shared" si="123"/>
        <v>0</v>
      </c>
      <c r="BZ83" s="117">
        <f t="shared" si="124"/>
        <v>0</v>
      </c>
      <c r="CA83" s="117">
        <f t="shared" si="125"/>
        <v>0</v>
      </c>
      <c r="CB83" s="117">
        <f t="shared" si="126"/>
        <v>0</v>
      </c>
      <c r="CC83" s="117">
        <f t="shared" si="127"/>
        <v>0</v>
      </c>
      <c r="CD83" s="117">
        <f t="shared" si="128"/>
        <v>0</v>
      </c>
      <c r="CE83" s="117">
        <f t="shared" si="129"/>
        <v>0</v>
      </c>
      <c r="CF83" s="117">
        <f t="shared" si="130"/>
        <v>0</v>
      </c>
      <c r="CG83" s="117">
        <f t="shared" si="131"/>
        <v>0</v>
      </c>
      <c r="CH83" s="117">
        <f t="shared" si="132"/>
        <v>0</v>
      </c>
      <c r="CI83" s="117">
        <f t="shared" si="133"/>
        <v>0</v>
      </c>
      <c r="CJ83" s="117">
        <f t="shared" si="134"/>
        <v>0</v>
      </c>
      <c r="CK83" s="117">
        <f t="shared" si="135"/>
        <v>0</v>
      </c>
      <c r="CL83" s="117">
        <f t="shared" si="136"/>
        <v>0</v>
      </c>
      <c r="CM83" s="117">
        <f t="shared" si="137"/>
        <v>0</v>
      </c>
      <c r="CN83" s="117">
        <f t="shared" si="138"/>
        <v>0</v>
      </c>
      <c r="CO83" s="117">
        <f t="shared" si="139"/>
        <v>0</v>
      </c>
      <c r="CP83" s="117">
        <f t="shared" si="140"/>
        <v>0</v>
      </c>
      <c r="CQ83" s="117">
        <f t="shared" si="141"/>
        <v>0</v>
      </c>
      <c r="CR83" s="117">
        <f t="shared" si="142"/>
        <v>0</v>
      </c>
      <c r="CS83" s="117">
        <f t="shared" si="143"/>
        <v>0</v>
      </c>
      <c r="CT83" s="82"/>
      <c r="CU83" s="82"/>
      <c r="CV83" s="39"/>
      <c r="CW83" s="39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GS83" s="1"/>
      <c r="GT83" s="1"/>
      <c r="GU83" s="1"/>
      <c r="GV83" s="1"/>
      <c r="GW83" s="1"/>
    </row>
    <row r="84" spans="1:205">
      <c r="A84" s="33">
        <v>78</v>
      </c>
      <c r="B84" s="71"/>
      <c r="C84" s="351"/>
      <c r="D84" s="75"/>
      <c r="E84" s="74"/>
      <c r="F84" s="74"/>
      <c r="G84" s="74"/>
      <c r="H84" s="74"/>
      <c r="I84" s="65"/>
      <c r="J84" s="65"/>
      <c r="K84" s="65"/>
      <c r="L84" s="209"/>
      <c r="M84" s="209"/>
      <c r="N84" s="65"/>
      <c r="O84" s="65"/>
      <c r="P84" s="65"/>
      <c r="Q84" s="368" t="str">
        <f t="shared" si="81"/>
        <v/>
      </c>
      <c r="R84" s="34">
        <f t="shared" si="82"/>
        <v>0</v>
      </c>
      <c r="S84" s="47">
        <f t="shared" si="79"/>
        <v>0</v>
      </c>
      <c r="T84" s="46">
        <f t="shared" si="80"/>
        <v>0</v>
      </c>
      <c r="U84" s="82">
        <f t="shared" si="83"/>
        <v>0</v>
      </c>
      <c r="V84" s="46">
        <f t="shared" si="84"/>
        <v>0</v>
      </c>
      <c r="W84" s="82">
        <f t="shared" si="85"/>
        <v>0</v>
      </c>
      <c r="X84" s="81">
        <f t="shared" si="86"/>
        <v>0</v>
      </c>
      <c r="Y84" s="81">
        <f t="shared" si="144"/>
        <v>0</v>
      </c>
      <c r="Z84" s="81">
        <f t="shared" si="145"/>
        <v>0</v>
      </c>
      <c r="AA84" s="81">
        <f t="shared" si="87"/>
        <v>0</v>
      </c>
      <c r="AB84" s="81">
        <f t="shared" si="88"/>
        <v>0</v>
      </c>
      <c r="AC84" s="81">
        <f t="shared" si="146"/>
        <v>0</v>
      </c>
      <c r="AD84" s="81">
        <f t="shared" si="147"/>
        <v>0</v>
      </c>
      <c r="AE84" s="81">
        <f t="shared" si="148"/>
        <v>0</v>
      </c>
      <c r="AF84" s="81">
        <f t="shared" si="89"/>
        <v>0</v>
      </c>
      <c r="AG84" s="81">
        <f t="shared" si="90"/>
        <v>0</v>
      </c>
      <c r="AH84" s="81">
        <f t="shared" si="91"/>
        <v>0</v>
      </c>
      <c r="AI84" s="81">
        <f t="shared" si="92"/>
        <v>0</v>
      </c>
      <c r="AJ84" s="81">
        <f t="shared" si="93"/>
        <v>0</v>
      </c>
      <c r="AK84" s="81">
        <f t="shared" si="94"/>
        <v>0</v>
      </c>
      <c r="AL84" s="81">
        <f t="shared" si="95"/>
        <v>0</v>
      </c>
      <c r="AM84" s="81">
        <f t="shared" si="96"/>
        <v>0</v>
      </c>
      <c r="AN84" s="81">
        <f t="shared" si="97"/>
        <v>0</v>
      </c>
      <c r="AO84" s="81">
        <f t="shared" si="98"/>
        <v>0</v>
      </c>
      <c r="AP84" s="81">
        <f t="shared" si="99"/>
        <v>0</v>
      </c>
      <c r="AQ84" s="81">
        <f t="shared" si="100"/>
        <v>0</v>
      </c>
      <c r="AR84" s="81">
        <f t="shared" si="101"/>
        <v>0</v>
      </c>
      <c r="AS84" s="81">
        <f t="shared" si="102"/>
        <v>0</v>
      </c>
      <c r="AT84" s="81">
        <f t="shared" si="103"/>
        <v>0</v>
      </c>
      <c r="AU84" s="81">
        <f t="shared" si="104"/>
        <v>0</v>
      </c>
      <c r="AV84" s="81">
        <f t="shared" si="105"/>
        <v>0</v>
      </c>
      <c r="AW84" s="46">
        <f t="shared" si="106"/>
        <v>0</v>
      </c>
      <c r="AX84" s="46">
        <f t="shared" si="107"/>
        <v>0</v>
      </c>
      <c r="AY84" s="46">
        <f t="shared" si="108"/>
        <v>0</v>
      </c>
      <c r="AZ84" s="46">
        <f t="shared" si="109"/>
        <v>0</v>
      </c>
      <c r="BA84" s="46">
        <f t="shared" si="110"/>
        <v>0</v>
      </c>
      <c r="BB84" s="46">
        <f t="shared" si="111"/>
        <v>0</v>
      </c>
      <c r="BC84" s="46">
        <f t="shared" si="112"/>
        <v>0</v>
      </c>
      <c r="BD84" s="81"/>
      <c r="BE84" s="81"/>
      <c r="BF84" s="117">
        <f t="shared" si="149"/>
        <v>0</v>
      </c>
      <c r="BG84" s="117">
        <f t="shared" si="150"/>
        <v>0</v>
      </c>
      <c r="BH84" s="117">
        <f t="shared" si="151"/>
        <v>0</v>
      </c>
      <c r="BI84" s="117">
        <f t="shared" si="152"/>
        <v>0</v>
      </c>
      <c r="BJ84" s="117">
        <f t="shared" si="153"/>
        <v>0</v>
      </c>
      <c r="BK84" s="117">
        <f t="shared" si="154"/>
        <v>0</v>
      </c>
      <c r="BL84" s="117">
        <f t="shared" si="155"/>
        <v>0</v>
      </c>
      <c r="BM84" s="117">
        <f t="shared" si="156"/>
        <v>0</v>
      </c>
      <c r="BN84" s="117">
        <f t="shared" si="113"/>
        <v>0</v>
      </c>
      <c r="BO84" s="117">
        <f t="shared" si="157"/>
        <v>0</v>
      </c>
      <c r="BP84" s="117">
        <f t="shared" si="114"/>
        <v>0</v>
      </c>
      <c r="BQ84" s="117">
        <f t="shared" si="115"/>
        <v>0</v>
      </c>
      <c r="BR84" s="117">
        <f t="shared" si="116"/>
        <v>0</v>
      </c>
      <c r="BS84" s="117">
        <f t="shared" si="117"/>
        <v>0</v>
      </c>
      <c r="BT84" s="117">
        <f t="shared" si="118"/>
        <v>0</v>
      </c>
      <c r="BU84" s="117">
        <f t="shared" si="119"/>
        <v>0</v>
      </c>
      <c r="BV84" s="117">
        <f t="shared" si="120"/>
        <v>0</v>
      </c>
      <c r="BW84" s="117">
        <f t="shared" si="121"/>
        <v>0</v>
      </c>
      <c r="BX84" s="117">
        <f t="shared" si="122"/>
        <v>0</v>
      </c>
      <c r="BY84" s="117">
        <f t="shared" si="123"/>
        <v>0</v>
      </c>
      <c r="BZ84" s="117">
        <f t="shared" si="124"/>
        <v>0</v>
      </c>
      <c r="CA84" s="117">
        <f t="shared" si="125"/>
        <v>0</v>
      </c>
      <c r="CB84" s="117">
        <f t="shared" si="126"/>
        <v>0</v>
      </c>
      <c r="CC84" s="117">
        <f t="shared" si="127"/>
        <v>0</v>
      </c>
      <c r="CD84" s="117">
        <f t="shared" si="128"/>
        <v>0</v>
      </c>
      <c r="CE84" s="117">
        <f t="shared" si="129"/>
        <v>0</v>
      </c>
      <c r="CF84" s="117">
        <f t="shared" si="130"/>
        <v>0</v>
      </c>
      <c r="CG84" s="117">
        <f t="shared" si="131"/>
        <v>0</v>
      </c>
      <c r="CH84" s="117">
        <f t="shared" si="132"/>
        <v>0</v>
      </c>
      <c r="CI84" s="117">
        <f t="shared" si="133"/>
        <v>0</v>
      </c>
      <c r="CJ84" s="117">
        <f t="shared" si="134"/>
        <v>0</v>
      </c>
      <c r="CK84" s="117">
        <f t="shared" si="135"/>
        <v>0</v>
      </c>
      <c r="CL84" s="117">
        <f t="shared" si="136"/>
        <v>0</v>
      </c>
      <c r="CM84" s="117">
        <f t="shared" si="137"/>
        <v>0</v>
      </c>
      <c r="CN84" s="117">
        <f t="shared" si="138"/>
        <v>0</v>
      </c>
      <c r="CO84" s="117">
        <f t="shared" si="139"/>
        <v>0</v>
      </c>
      <c r="CP84" s="117">
        <f t="shared" si="140"/>
        <v>0</v>
      </c>
      <c r="CQ84" s="117">
        <f t="shared" si="141"/>
        <v>0</v>
      </c>
      <c r="CR84" s="117">
        <f t="shared" si="142"/>
        <v>0</v>
      </c>
      <c r="CS84" s="117">
        <f t="shared" si="143"/>
        <v>0</v>
      </c>
      <c r="CT84" s="82"/>
      <c r="CU84" s="82"/>
      <c r="CV84" s="39"/>
      <c r="CW84" s="39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GS84" s="1"/>
      <c r="GT84" s="1"/>
      <c r="GU84" s="1"/>
      <c r="GV84" s="1"/>
      <c r="GW84" s="1"/>
    </row>
    <row r="85" spans="1:205">
      <c r="A85" s="33">
        <v>79</v>
      </c>
      <c r="B85" s="71"/>
      <c r="C85" s="351"/>
      <c r="D85" s="75"/>
      <c r="E85" s="74"/>
      <c r="F85" s="74"/>
      <c r="G85" s="74"/>
      <c r="H85" s="74"/>
      <c r="I85" s="65"/>
      <c r="J85" s="65"/>
      <c r="K85" s="65"/>
      <c r="L85" s="209"/>
      <c r="M85" s="209"/>
      <c r="N85" s="65"/>
      <c r="O85" s="65"/>
      <c r="P85" s="65"/>
      <c r="Q85" s="368" t="str">
        <f t="shared" si="81"/>
        <v/>
      </c>
      <c r="R85" s="34">
        <f t="shared" si="82"/>
        <v>0</v>
      </c>
      <c r="S85" s="47">
        <f t="shared" si="79"/>
        <v>0</v>
      </c>
      <c r="T85" s="46">
        <f t="shared" si="80"/>
        <v>0</v>
      </c>
      <c r="U85" s="82">
        <f t="shared" si="83"/>
        <v>0</v>
      </c>
      <c r="V85" s="46">
        <f t="shared" si="84"/>
        <v>0</v>
      </c>
      <c r="W85" s="82">
        <f t="shared" si="85"/>
        <v>0</v>
      </c>
      <c r="X85" s="81">
        <f t="shared" si="86"/>
        <v>0</v>
      </c>
      <c r="Y85" s="81">
        <f t="shared" si="144"/>
        <v>0</v>
      </c>
      <c r="Z85" s="81">
        <f t="shared" si="145"/>
        <v>0</v>
      </c>
      <c r="AA85" s="81">
        <f t="shared" si="87"/>
        <v>0</v>
      </c>
      <c r="AB85" s="81">
        <f t="shared" si="88"/>
        <v>0</v>
      </c>
      <c r="AC85" s="81">
        <f t="shared" si="146"/>
        <v>0</v>
      </c>
      <c r="AD85" s="81">
        <f t="shared" si="147"/>
        <v>0</v>
      </c>
      <c r="AE85" s="81">
        <f t="shared" si="148"/>
        <v>0</v>
      </c>
      <c r="AF85" s="81">
        <f t="shared" si="89"/>
        <v>0</v>
      </c>
      <c r="AG85" s="81">
        <f t="shared" si="90"/>
        <v>0</v>
      </c>
      <c r="AH85" s="81">
        <f t="shared" si="91"/>
        <v>0</v>
      </c>
      <c r="AI85" s="81">
        <f t="shared" si="92"/>
        <v>0</v>
      </c>
      <c r="AJ85" s="81">
        <f t="shared" si="93"/>
        <v>0</v>
      </c>
      <c r="AK85" s="81">
        <f t="shared" si="94"/>
        <v>0</v>
      </c>
      <c r="AL85" s="81">
        <f t="shared" si="95"/>
        <v>0</v>
      </c>
      <c r="AM85" s="81">
        <f t="shared" si="96"/>
        <v>0</v>
      </c>
      <c r="AN85" s="81">
        <f t="shared" si="97"/>
        <v>0</v>
      </c>
      <c r="AO85" s="81">
        <f t="shared" si="98"/>
        <v>0</v>
      </c>
      <c r="AP85" s="81">
        <f t="shared" si="99"/>
        <v>0</v>
      </c>
      <c r="AQ85" s="81">
        <f t="shared" si="100"/>
        <v>0</v>
      </c>
      <c r="AR85" s="81">
        <f t="shared" si="101"/>
        <v>0</v>
      </c>
      <c r="AS85" s="81">
        <f t="shared" si="102"/>
        <v>0</v>
      </c>
      <c r="AT85" s="81">
        <f t="shared" si="103"/>
        <v>0</v>
      </c>
      <c r="AU85" s="81">
        <f t="shared" si="104"/>
        <v>0</v>
      </c>
      <c r="AV85" s="81">
        <f t="shared" si="105"/>
        <v>0</v>
      </c>
      <c r="AW85" s="46">
        <f t="shared" si="106"/>
        <v>0</v>
      </c>
      <c r="AX85" s="46">
        <f t="shared" si="107"/>
        <v>0</v>
      </c>
      <c r="AY85" s="46">
        <f t="shared" si="108"/>
        <v>0</v>
      </c>
      <c r="AZ85" s="46">
        <f t="shared" si="109"/>
        <v>0</v>
      </c>
      <c r="BA85" s="46">
        <f t="shared" si="110"/>
        <v>0</v>
      </c>
      <c r="BB85" s="46">
        <f t="shared" si="111"/>
        <v>0</v>
      </c>
      <c r="BC85" s="46">
        <f t="shared" si="112"/>
        <v>0</v>
      </c>
      <c r="BD85" s="81"/>
      <c r="BE85" s="81"/>
      <c r="BF85" s="117">
        <f t="shared" si="149"/>
        <v>0</v>
      </c>
      <c r="BG85" s="117">
        <f t="shared" si="150"/>
        <v>0</v>
      </c>
      <c r="BH85" s="117">
        <f t="shared" si="151"/>
        <v>0</v>
      </c>
      <c r="BI85" s="117">
        <f t="shared" si="152"/>
        <v>0</v>
      </c>
      <c r="BJ85" s="117">
        <f t="shared" si="153"/>
        <v>0</v>
      </c>
      <c r="BK85" s="117">
        <f t="shared" si="154"/>
        <v>0</v>
      </c>
      <c r="BL85" s="117">
        <f t="shared" si="155"/>
        <v>0</v>
      </c>
      <c r="BM85" s="117">
        <f t="shared" si="156"/>
        <v>0</v>
      </c>
      <c r="BN85" s="117">
        <f t="shared" si="113"/>
        <v>0</v>
      </c>
      <c r="BO85" s="117">
        <f t="shared" si="157"/>
        <v>0</v>
      </c>
      <c r="BP85" s="117">
        <f t="shared" si="114"/>
        <v>0</v>
      </c>
      <c r="BQ85" s="117">
        <f t="shared" si="115"/>
        <v>0</v>
      </c>
      <c r="BR85" s="117">
        <f t="shared" si="116"/>
        <v>0</v>
      </c>
      <c r="BS85" s="117">
        <f t="shared" si="117"/>
        <v>0</v>
      </c>
      <c r="BT85" s="117">
        <f t="shared" si="118"/>
        <v>0</v>
      </c>
      <c r="BU85" s="117">
        <f t="shared" si="119"/>
        <v>0</v>
      </c>
      <c r="BV85" s="117">
        <f t="shared" si="120"/>
        <v>0</v>
      </c>
      <c r="BW85" s="117">
        <f t="shared" si="121"/>
        <v>0</v>
      </c>
      <c r="BX85" s="117">
        <f t="shared" si="122"/>
        <v>0</v>
      </c>
      <c r="BY85" s="117">
        <f t="shared" si="123"/>
        <v>0</v>
      </c>
      <c r="BZ85" s="117">
        <f t="shared" si="124"/>
        <v>0</v>
      </c>
      <c r="CA85" s="117">
        <f t="shared" si="125"/>
        <v>0</v>
      </c>
      <c r="CB85" s="117">
        <f t="shared" si="126"/>
        <v>0</v>
      </c>
      <c r="CC85" s="117">
        <f t="shared" si="127"/>
        <v>0</v>
      </c>
      <c r="CD85" s="117">
        <f t="shared" si="128"/>
        <v>0</v>
      </c>
      <c r="CE85" s="117">
        <f t="shared" si="129"/>
        <v>0</v>
      </c>
      <c r="CF85" s="117">
        <f t="shared" si="130"/>
        <v>0</v>
      </c>
      <c r="CG85" s="117">
        <f t="shared" si="131"/>
        <v>0</v>
      </c>
      <c r="CH85" s="117">
        <f t="shared" si="132"/>
        <v>0</v>
      </c>
      <c r="CI85" s="117">
        <f t="shared" si="133"/>
        <v>0</v>
      </c>
      <c r="CJ85" s="117">
        <f t="shared" si="134"/>
        <v>0</v>
      </c>
      <c r="CK85" s="117">
        <f t="shared" si="135"/>
        <v>0</v>
      </c>
      <c r="CL85" s="117">
        <f t="shared" si="136"/>
        <v>0</v>
      </c>
      <c r="CM85" s="117">
        <f t="shared" si="137"/>
        <v>0</v>
      </c>
      <c r="CN85" s="117">
        <f t="shared" si="138"/>
        <v>0</v>
      </c>
      <c r="CO85" s="117">
        <f t="shared" si="139"/>
        <v>0</v>
      </c>
      <c r="CP85" s="117">
        <f t="shared" si="140"/>
        <v>0</v>
      </c>
      <c r="CQ85" s="117">
        <f t="shared" si="141"/>
        <v>0</v>
      </c>
      <c r="CR85" s="117">
        <f t="shared" si="142"/>
        <v>0</v>
      </c>
      <c r="CS85" s="117">
        <f t="shared" si="143"/>
        <v>0</v>
      </c>
      <c r="CT85" s="82"/>
      <c r="CU85" s="82"/>
      <c r="CV85" s="39"/>
      <c r="CW85" s="39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GS85" s="1"/>
      <c r="GT85" s="1"/>
      <c r="GU85" s="1"/>
      <c r="GV85" s="1"/>
      <c r="GW85" s="1"/>
    </row>
    <row r="86" spans="1:205">
      <c r="A86" s="33">
        <v>80</v>
      </c>
      <c r="B86" s="71"/>
      <c r="C86" s="351"/>
      <c r="D86" s="75"/>
      <c r="E86" s="74"/>
      <c r="F86" s="74"/>
      <c r="G86" s="74"/>
      <c r="H86" s="74"/>
      <c r="I86" s="65"/>
      <c r="J86" s="65"/>
      <c r="K86" s="65"/>
      <c r="L86" s="209"/>
      <c r="M86" s="209"/>
      <c r="N86" s="65"/>
      <c r="O86" s="65"/>
      <c r="P86" s="65"/>
      <c r="Q86" s="368" t="str">
        <f t="shared" si="81"/>
        <v/>
      </c>
      <c r="R86" s="34">
        <f t="shared" si="82"/>
        <v>0</v>
      </c>
      <c r="S86" s="47">
        <f t="shared" si="79"/>
        <v>0</v>
      </c>
      <c r="T86" s="46">
        <f t="shared" si="80"/>
        <v>0</v>
      </c>
      <c r="U86" s="82">
        <f t="shared" si="83"/>
        <v>0</v>
      </c>
      <c r="V86" s="46">
        <f t="shared" si="84"/>
        <v>0</v>
      </c>
      <c r="W86" s="82">
        <f t="shared" si="85"/>
        <v>0</v>
      </c>
      <c r="X86" s="81">
        <f t="shared" si="86"/>
        <v>0</v>
      </c>
      <c r="Y86" s="81">
        <f t="shared" si="144"/>
        <v>0</v>
      </c>
      <c r="Z86" s="81">
        <f t="shared" si="145"/>
        <v>0</v>
      </c>
      <c r="AA86" s="81">
        <f t="shared" si="87"/>
        <v>0</v>
      </c>
      <c r="AB86" s="81">
        <f t="shared" si="88"/>
        <v>0</v>
      </c>
      <c r="AC86" s="81">
        <f t="shared" si="146"/>
        <v>0</v>
      </c>
      <c r="AD86" s="81">
        <f t="shared" si="147"/>
        <v>0</v>
      </c>
      <c r="AE86" s="81">
        <f t="shared" si="148"/>
        <v>0</v>
      </c>
      <c r="AF86" s="81">
        <f t="shared" si="89"/>
        <v>0</v>
      </c>
      <c r="AG86" s="81">
        <f t="shared" si="90"/>
        <v>0</v>
      </c>
      <c r="AH86" s="81">
        <f t="shared" si="91"/>
        <v>0</v>
      </c>
      <c r="AI86" s="81">
        <f t="shared" si="92"/>
        <v>0</v>
      </c>
      <c r="AJ86" s="81">
        <f t="shared" si="93"/>
        <v>0</v>
      </c>
      <c r="AK86" s="81">
        <f t="shared" si="94"/>
        <v>0</v>
      </c>
      <c r="AL86" s="81">
        <f t="shared" si="95"/>
        <v>0</v>
      </c>
      <c r="AM86" s="81">
        <f t="shared" si="96"/>
        <v>0</v>
      </c>
      <c r="AN86" s="81">
        <f t="shared" si="97"/>
        <v>0</v>
      </c>
      <c r="AO86" s="81">
        <f t="shared" si="98"/>
        <v>0</v>
      </c>
      <c r="AP86" s="81">
        <f t="shared" si="99"/>
        <v>0</v>
      </c>
      <c r="AQ86" s="81">
        <f t="shared" si="100"/>
        <v>0</v>
      </c>
      <c r="AR86" s="81">
        <f t="shared" si="101"/>
        <v>0</v>
      </c>
      <c r="AS86" s="81">
        <f t="shared" si="102"/>
        <v>0</v>
      </c>
      <c r="AT86" s="81">
        <f t="shared" si="103"/>
        <v>0</v>
      </c>
      <c r="AU86" s="81">
        <f t="shared" si="104"/>
        <v>0</v>
      </c>
      <c r="AV86" s="81">
        <f t="shared" si="105"/>
        <v>0</v>
      </c>
      <c r="AW86" s="46">
        <f t="shared" si="106"/>
        <v>0</v>
      </c>
      <c r="AX86" s="46">
        <f t="shared" si="107"/>
        <v>0</v>
      </c>
      <c r="AY86" s="46">
        <f t="shared" si="108"/>
        <v>0</v>
      </c>
      <c r="AZ86" s="46">
        <f t="shared" si="109"/>
        <v>0</v>
      </c>
      <c r="BA86" s="46">
        <f t="shared" si="110"/>
        <v>0</v>
      </c>
      <c r="BB86" s="46">
        <f t="shared" si="111"/>
        <v>0</v>
      </c>
      <c r="BC86" s="46">
        <f t="shared" si="112"/>
        <v>0</v>
      </c>
      <c r="BD86" s="81"/>
      <c r="BE86" s="81"/>
      <c r="BF86" s="117">
        <f t="shared" si="149"/>
        <v>0</v>
      </c>
      <c r="BG86" s="117">
        <f t="shared" si="150"/>
        <v>0</v>
      </c>
      <c r="BH86" s="117">
        <f t="shared" si="151"/>
        <v>0</v>
      </c>
      <c r="BI86" s="117">
        <f t="shared" si="152"/>
        <v>0</v>
      </c>
      <c r="BJ86" s="117">
        <f t="shared" si="153"/>
        <v>0</v>
      </c>
      <c r="BK86" s="117">
        <f t="shared" si="154"/>
        <v>0</v>
      </c>
      <c r="BL86" s="117">
        <f t="shared" si="155"/>
        <v>0</v>
      </c>
      <c r="BM86" s="117">
        <f t="shared" si="156"/>
        <v>0</v>
      </c>
      <c r="BN86" s="117">
        <f t="shared" si="113"/>
        <v>0</v>
      </c>
      <c r="BO86" s="117">
        <f t="shared" si="157"/>
        <v>0</v>
      </c>
      <c r="BP86" s="117">
        <f t="shared" si="114"/>
        <v>0</v>
      </c>
      <c r="BQ86" s="117">
        <f t="shared" si="115"/>
        <v>0</v>
      </c>
      <c r="BR86" s="117">
        <f t="shared" si="116"/>
        <v>0</v>
      </c>
      <c r="BS86" s="117">
        <f t="shared" si="117"/>
        <v>0</v>
      </c>
      <c r="BT86" s="117">
        <f t="shared" si="118"/>
        <v>0</v>
      </c>
      <c r="BU86" s="117">
        <f t="shared" si="119"/>
        <v>0</v>
      </c>
      <c r="BV86" s="117">
        <f t="shared" si="120"/>
        <v>0</v>
      </c>
      <c r="BW86" s="117">
        <f t="shared" si="121"/>
        <v>0</v>
      </c>
      <c r="BX86" s="117">
        <f t="shared" si="122"/>
        <v>0</v>
      </c>
      <c r="BY86" s="117">
        <f t="shared" si="123"/>
        <v>0</v>
      </c>
      <c r="BZ86" s="117">
        <f t="shared" si="124"/>
        <v>0</v>
      </c>
      <c r="CA86" s="117">
        <f t="shared" si="125"/>
        <v>0</v>
      </c>
      <c r="CB86" s="117">
        <f t="shared" si="126"/>
        <v>0</v>
      </c>
      <c r="CC86" s="117">
        <f t="shared" si="127"/>
        <v>0</v>
      </c>
      <c r="CD86" s="117">
        <f t="shared" si="128"/>
        <v>0</v>
      </c>
      <c r="CE86" s="117">
        <f t="shared" si="129"/>
        <v>0</v>
      </c>
      <c r="CF86" s="117">
        <f t="shared" si="130"/>
        <v>0</v>
      </c>
      <c r="CG86" s="117">
        <f t="shared" si="131"/>
        <v>0</v>
      </c>
      <c r="CH86" s="117">
        <f t="shared" si="132"/>
        <v>0</v>
      </c>
      <c r="CI86" s="117">
        <f t="shared" si="133"/>
        <v>0</v>
      </c>
      <c r="CJ86" s="117">
        <f t="shared" si="134"/>
        <v>0</v>
      </c>
      <c r="CK86" s="117">
        <f t="shared" si="135"/>
        <v>0</v>
      </c>
      <c r="CL86" s="117">
        <f t="shared" si="136"/>
        <v>0</v>
      </c>
      <c r="CM86" s="117">
        <f t="shared" si="137"/>
        <v>0</v>
      </c>
      <c r="CN86" s="117">
        <f t="shared" si="138"/>
        <v>0</v>
      </c>
      <c r="CO86" s="117">
        <f t="shared" si="139"/>
        <v>0</v>
      </c>
      <c r="CP86" s="117">
        <f t="shared" si="140"/>
        <v>0</v>
      </c>
      <c r="CQ86" s="117">
        <f t="shared" si="141"/>
        <v>0</v>
      </c>
      <c r="CR86" s="117">
        <f t="shared" si="142"/>
        <v>0</v>
      </c>
      <c r="CS86" s="117">
        <f t="shared" si="143"/>
        <v>0</v>
      </c>
      <c r="CT86" s="82"/>
      <c r="CU86" s="82"/>
      <c r="CV86" s="39"/>
      <c r="CW86" s="39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GS86" s="1"/>
      <c r="GT86" s="1"/>
      <c r="GU86" s="1"/>
      <c r="GV86" s="1"/>
      <c r="GW86" s="1"/>
    </row>
    <row r="87" spans="1:205">
      <c r="A87" s="33">
        <v>81</v>
      </c>
      <c r="B87" s="71"/>
      <c r="C87" s="351"/>
      <c r="D87" s="75"/>
      <c r="E87" s="74"/>
      <c r="F87" s="74"/>
      <c r="G87" s="74"/>
      <c r="H87" s="74"/>
      <c r="I87" s="65"/>
      <c r="J87" s="65"/>
      <c r="K87" s="65"/>
      <c r="L87" s="209"/>
      <c r="M87" s="209"/>
      <c r="N87" s="65"/>
      <c r="O87" s="65"/>
      <c r="P87" s="65"/>
      <c r="Q87" s="368" t="str">
        <f t="shared" si="81"/>
        <v/>
      </c>
      <c r="R87" s="34">
        <f t="shared" si="82"/>
        <v>0</v>
      </c>
      <c r="S87" s="47">
        <f t="shared" si="79"/>
        <v>0</v>
      </c>
      <c r="T87" s="46">
        <f t="shared" si="80"/>
        <v>0</v>
      </c>
      <c r="U87" s="82">
        <f t="shared" si="83"/>
        <v>0</v>
      </c>
      <c r="V87" s="46">
        <f t="shared" si="84"/>
        <v>0</v>
      </c>
      <c r="W87" s="82">
        <f t="shared" si="85"/>
        <v>0</v>
      </c>
      <c r="X87" s="81">
        <f t="shared" si="86"/>
        <v>0</v>
      </c>
      <c r="Y87" s="81">
        <f t="shared" si="144"/>
        <v>0</v>
      </c>
      <c r="Z87" s="81">
        <f t="shared" si="145"/>
        <v>0</v>
      </c>
      <c r="AA87" s="81">
        <f t="shared" si="87"/>
        <v>0</v>
      </c>
      <c r="AB87" s="81">
        <f t="shared" si="88"/>
        <v>0</v>
      </c>
      <c r="AC87" s="81">
        <f t="shared" si="146"/>
        <v>0</v>
      </c>
      <c r="AD87" s="81">
        <f t="shared" si="147"/>
        <v>0</v>
      </c>
      <c r="AE87" s="81">
        <f t="shared" si="148"/>
        <v>0</v>
      </c>
      <c r="AF87" s="81">
        <f t="shared" si="89"/>
        <v>0</v>
      </c>
      <c r="AG87" s="81">
        <f t="shared" si="90"/>
        <v>0</v>
      </c>
      <c r="AH87" s="81">
        <f t="shared" si="91"/>
        <v>0</v>
      </c>
      <c r="AI87" s="81">
        <f t="shared" si="92"/>
        <v>0</v>
      </c>
      <c r="AJ87" s="81">
        <f t="shared" si="93"/>
        <v>0</v>
      </c>
      <c r="AK87" s="81">
        <f t="shared" si="94"/>
        <v>0</v>
      </c>
      <c r="AL87" s="81">
        <f t="shared" si="95"/>
        <v>0</v>
      </c>
      <c r="AM87" s="81">
        <f t="shared" si="96"/>
        <v>0</v>
      </c>
      <c r="AN87" s="81">
        <f t="shared" si="97"/>
        <v>0</v>
      </c>
      <c r="AO87" s="81">
        <f t="shared" si="98"/>
        <v>0</v>
      </c>
      <c r="AP87" s="81">
        <f t="shared" si="99"/>
        <v>0</v>
      </c>
      <c r="AQ87" s="81">
        <f t="shared" si="100"/>
        <v>0</v>
      </c>
      <c r="AR87" s="81">
        <f t="shared" si="101"/>
        <v>0</v>
      </c>
      <c r="AS87" s="81">
        <f t="shared" si="102"/>
        <v>0</v>
      </c>
      <c r="AT87" s="81">
        <f t="shared" si="103"/>
        <v>0</v>
      </c>
      <c r="AU87" s="81">
        <f t="shared" si="104"/>
        <v>0</v>
      </c>
      <c r="AV87" s="81">
        <f t="shared" si="105"/>
        <v>0</v>
      </c>
      <c r="AW87" s="46">
        <f t="shared" si="106"/>
        <v>0</v>
      </c>
      <c r="AX87" s="46">
        <f t="shared" si="107"/>
        <v>0</v>
      </c>
      <c r="AY87" s="46">
        <f t="shared" si="108"/>
        <v>0</v>
      </c>
      <c r="AZ87" s="46">
        <f t="shared" si="109"/>
        <v>0</v>
      </c>
      <c r="BA87" s="46">
        <f t="shared" si="110"/>
        <v>0</v>
      </c>
      <c r="BB87" s="46">
        <f t="shared" si="111"/>
        <v>0</v>
      </c>
      <c r="BC87" s="46">
        <f t="shared" si="112"/>
        <v>0</v>
      </c>
      <c r="BD87" s="81"/>
      <c r="BE87" s="81"/>
      <c r="BF87" s="117">
        <f t="shared" si="149"/>
        <v>0</v>
      </c>
      <c r="BG87" s="117">
        <f t="shared" si="150"/>
        <v>0</v>
      </c>
      <c r="BH87" s="117">
        <f t="shared" si="151"/>
        <v>0</v>
      </c>
      <c r="BI87" s="117">
        <f t="shared" si="152"/>
        <v>0</v>
      </c>
      <c r="BJ87" s="117">
        <f t="shared" si="153"/>
        <v>0</v>
      </c>
      <c r="BK87" s="117">
        <f t="shared" si="154"/>
        <v>0</v>
      </c>
      <c r="BL87" s="117">
        <f t="shared" si="155"/>
        <v>0</v>
      </c>
      <c r="BM87" s="117">
        <f t="shared" si="156"/>
        <v>0</v>
      </c>
      <c r="BN87" s="117">
        <f t="shared" si="113"/>
        <v>0</v>
      </c>
      <c r="BO87" s="117">
        <f t="shared" si="157"/>
        <v>0</v>
      </c>
      <c r="BP87" s="117">
        <f t="shared" si="114"/>
        <v>0</v>
      </c>
      <c r="BQ87" s="117">
        <f t="shared" si="115"/>
        <v>0</v>
      </c>
      <c r="BR87" s="117">
        <f t="shared" si="116"/>
        <v>0</v>
      </c>
      <c r="BS87" s="117">
        <f t="shared" si="117"/>
        <v>0</v>
      </c>
      <c r="BT87" s="117">
        <f t="shared" si="118"/>
        <v>0</v>
      </c>
      <c r="BU87" s="117">
        <f t="shared" si="119"/>
        <v>0</v>
      </c>
      <c r="BV87" s="117">
        <f t="shared" si="120"/>
        <v>0</v>
      </c>
      <c r="BW87" s="117">
        <f t="shared" si="121"/>
        <v>0</v>
      </c>
      <c r="BX87" s="117">
        <f t="shared" si="122"/>
        <v>0</v>
      </c>
      <c r="BY87" s="117">
        <f t="shared" si="123"/>
        <v>0</v>
      </c>
      <c r="BZ87" s="117">
        <f t="shared" si="124"/>
        <v>0</v>
      </c>
      <c r="CA87" s="117">
        <f t="shared" si="125"/>
        <v>0</v>
      </c>
      <c r="CB87" s="117">
        <f t="shared" si="126"/>
        <v>0</v>
      </c>
      <c r="CC87" s="117">
        <f t="shared" si="127"/>
        <v>0</v>
      </c>
      <c r="CD87" s="117">
        <f t="shared" si="128"/>
        <v>0</v>
      </c>
      <c r="CE87" s="117">
        <f t="shared" si="129"/>
        <v>0</v>
      </c>
      <c r="CF87" s="117">
        <f t="shared" si="130"/>
        <v>0</v>
      </c>
      <c r="CG87" s="117">
        <f t="shared" si="131"/>
        <v>0</v>
      </c>
      <c r="CH87" s="117">
        <f t="shared" si="132"/>
        <v>0</v>
      </c>
      <c r="CI87" s="117">
        <f t="shared" si="133"/>
        <v>0</v>
      </c>
      <c r="CJ87" s="117">
        <f t="shared" si="134"/>
        <v>0</v>
      </c>
      <c r="CK87" s="117">
        <f t="shared" si="135"/>
        <v>0</v>
      </c>
      <c r="CL87" s="117">
        <f t="shared" si="136"/>
        <v>0</v>
      </c>
      <c r="CM87" s="117">
        <f t="shared" si="137"/>
        <v>0</v>
      </c>
      <c r="CN87" s="117">
        <f t="shared" si="138"/>
        <v>0</v>
      </c>
      <c r="CO87" s="117">
        <f t="shared" si="139"/>
        <v>0</v>
      </c>
      <c r="CP87" s="117">
        <f t="shared" si="140"/>
        <v>0</v>
      </c>
      <c r="CQ87" s="117">
        <f t="shared" si="141"/>
        <v>0</v>
      </c>
      <c r="CR87" s="117">
        <f t="shared" si="142"/>
        <v>0</v>
      </c>
      <c r="CS87" s="117">
        <f t="shared" si="143"/>
        <v>0</v>
      </c>
      <c r="CT87" s="82"/>
      <c r="CU87" s="82"/>
      <c r="CV87" s="39"/>
      <c r="CW87" s="39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GS87" s="1"/>
      <c r="GT87" s="1"/>
      <c r="GU87" s="1"/>
      <c r="GV87" s="1"/>
      <c r="GW87" s="1"/>
    </row>
    <row r="88" spans="1:205">
      <c r="A88" s="33">
        <v>82</v>
      </c>
      <c r="B88" s="71"/>
      <c r="C88" s="351"/>
      <c r="D88" s="75"/>
      <c r="E88" s="74"/>
      <c r="F88" s="74"/>
      <c r="G88" s="74"/>
      <c r="H88" s="74"/>
      <c r="I88" s="65"/>
      <c r="J88" s="65"/>
      <c r="K88" s="65"/>
      <c r="L88" s="209"/>
      <c r="M88" s="209"/>
      <c r="N88" s="65"/>
      <c r="O88" s="65"/>
      <c r="P88" s="65"/>
      <c r="Q88" s="368" t="str">
        <f t="shared" si="81"/>
        <v/>
      </c>
      <c r="R88" s="34">
        <f t="shared" si="82"/>
        <v>0</v>
      </c>
      <c r="S88" s="47">
        <f t="shared" si="79"/>
        <v>0</v>
      </c>
      <c r="T88" s="46">
        <f t="shared" si="80"/>
        <v>0</v>
      </c>
      <c r="U88" s="82">
        <f t="shared" si="83"/>
        <v>0</v>
      </c>
      <c r="V88" s="46">
        <f t="shared" si="84"/>
        <v>0</v>
      </c>
      <c r="W88" s="82">
        <f t="shared" si="85"/>
        <v>0</v>
      </c>
      <c r="X88" s="81">
        <f t="shared" si="86"/>
        <v>0</v>
      </c>
      <c r="Y88" s="81">
        <f t="shared" si="144"/>
        <v>0</v>
      </c>
      <c r="Z88" s="81">
        <f t="shared" si="145"/>
        <v>0</v>
      </c>
      <c r="AA88" s="81">
        <f t="shared" si="87"/>
        <v>0</v>
      </c>
      <c r="AB88" s="81">
        <f t="shared" si="88"/>
        <v>0</v>
      </c>
      <c r="AC88" s="81">
        <f t="shared" si="146"/>
        <v>0</v>
      </c>
      <c r="AD88" s="81">
        <f t="shared" si="147"/>
        <v>0</v>
      </c>
      <c r="AE88" s="81">
        <f t="shared" si="148"/>
        <v>0</v>
      </c>
      <c r="AF88" s="81">
        <f t="shared" si="89"/>
        <v>0</v>
      </c>
      <c r="AG88" s="81">
        <f t="shared" si="90"/>
        <v>0</v>
      </c>
      <c r="AH88" s="81">
        <f t="shared" si="91"/>
        <v>0</v>
      </c>
      <c r="AI88" s="81">
        <f t="shared" si="92"/>
        <v>0</v>
      </c>
      <c r="AJ88" s="81">
        <f t="shared" si="93"/>
        <v>0</v>
      </c>
      <c r="AK88" s="81">
        <f t="shared" si="94"/>
        <v>0</v>
      </c>
      <c r="AL88" s="81">
        <f t="shared" si="95"/>
        <v>0</v>
      </c>
      <c r="AM88" s="81">
        <f t="shared" si="96"/>
        <v>0</v>
      </c>
      <c r="AN88" s="81">
        <f t="shared" si="97"/>
        <v>0</v>
      </c>
      <c r="AO88" s="81">
        <f t="shared" si="98"/>
        <v>0</v>
      </c>
      <c r="AP88" s="81">
        <f t="shared" si="99"/>
        <v>0</v>
      </c>
      <c r="AQ88" s="81">
        <f t="shared" si="100"/>
        <v>0</v>
      </c>
      <c r="AR88" s="81">
        <f t="shared" si="101"/>
        <v>0</v>
      </c>
      <c r="AS88" s="81">
        <f t="shared" si="102"/>
        <v>0</v>
      </c>
      <c r="AT88" s="81">
        <f t="shared" si="103"/>
        <v>0</v>
      </c>
      <c r="AU88" s="81">
        <f t="shared" si="104"/>
        <v>0</v>
      </c>
      <c r="AV88" s="81">
        <f t="shared" si="105"/>
        <v>0</v>
      </c>
      <c r="AW88" s="46">
        <f t="shared" si="106"/>
        <v>0</v>
      </c>
      <c r="AX88" s="46">
        <f t="shared" si="107"/>
        <v>0</v>
      </c>
      <c r="AY88" s="46">
        <f t="shared" si="108"/>
        <v>0</v>
      </c>
      <c r="AZ88" s="46">
        <f t="shared" si="109"/>
        <v>0</v>
      </c>
      <c r="BA88" s="46">
        <f t="shared" si="110"/>
        <v>0</v>
      </c>
      <c r="BB88" s="46">
        <f t="shared" si="111"/>
        <v>0</v>
      </c>
      <c r="BC88" s="46">
        <f t="shared" si="112"/>
        <v>0</v>
      </c>
      <c r="BD88" s="81"/>
      <c r="BE88" s="81"/>
      <c r="BF88" s="117">
        <f t="shared" si="149"/>
        <v>0</v>
      </c>
      <c r="BG88" s="117">
        <f t="shared" si="150"/>
        <v>0</v>
      </c>
      <c r="BH88" s="117">
        <f t="shared" si="151"/>
        <v>0</v>
      </c>
      <c r="BI88" s="117">
        <f t="shared" si="152"/>
        <v>0</v>
      </c>
      <c r="BJ88" s="117">
        <f t="shared" si="153"/>
        <v>0</v>
      </c>
      <c r="BK88" s="117">
        <f t="shared" si="154"/>
        <v>0</v>
      </c>
      <c r="BL88" s="117">
        <f t="shared" si="155"/>
        <v>0</v>
      </c>
      <c r="BM88" s="117">
        <f t="shared" si="156"/>
        <v>0</v>
      </c>
      <c r="BN88" s="117">
        <f t="shared" si="113"/>
        <v>0</v>
      </c>
      <c r="BO88" s="117">
        <f t="shared" si="157"/>
        <v>0</v>
      </c>
      <c r="BP88" s="117">
        <f t="shared" si="114"/>
        <v>0</v>
      </c>
      <c r="BQ88" s="117">
        <f t="shared" si="115"/>
        <v>0</v>
      </c>
      <c r="BR88" s="117">
        <f t="shared" si="116"/>
        <v>0</v>
      </c>
      <c r="BS88" s="117">
        <f t="shared" si="117"/>
        <v>0</v>
      </c>
      <c r="BT88" s="117">
        <f t="shared" si="118"/>
        <v>0</v>
      </c>
      <c r="BU88" s="117">
        <f t="shared" si="119"/>
        <v>0</v>
      </c>
      <c r="BV88" s="117">
        <f t="shared" si="120"/>
        <v>0</v>
      </c>
      <c r="BW88" s="117">
        <f t="shared" si="121"/>
        <v>0</v>
      </c>
      <c r="BX88" s="117">
        <f t="shared" si="122"/>
        <v>0</v>
      </c>
      <c r="BY88" s="117">
        <f t="shared" si="123"/>
        <v>0</v>
      </c>
      <c r="BZ88" s="117">
        <f t="shared" si="124"/>
        <v>0</v>
      </c>
      <c r="CA88" s="117">
        <f t="shared" si="125"/>
        <v>0</v>
      </c>
      <c r="CB88" s="117">
        <f t="shared" si="126"/>
        <v>0</v>
      </c>
      <c r="CC88" s="117">
        <f t="shared" si="127"/>
        <v>0</v>
      </c>
      <c r="CD88" s="117">
        <f t="shared" si="128"/>
        <v>0</v>
      </c>
      <c r="CE88" s="117">
        <f t="shared" si="129"/>
        <v>0</v>
      </c>
      <c r="CF88" s="117">
        <f t="shared" si="130"/>
        <v>0</v>
      </c>
      <c r="CG88" s="117">
        <f t="shared" si="131"/>
        <v>0</v>
      </c>
      <c r="CH88" s="117">
        <f t="shared" si="132"/>
        <v>0</v>
      </c>
      <c r="CI88" s="117">
        <f t="shared" si="133"/>
        <v>0</v>
      </c>
      <c r="CJ88" s="117">
        <f t="shared" si="134"/>
        <v>0</v>
      </c>
      <c r="CK88" s="117">
        <f t="shared" si="135"/>
        <v>0</v>
      </c>
      <c r="CL88" s="117">
        <f t="shared" si="136"/>
        <v>0</v>
      </c>
      <c r="CM88" s="117">
        <f t="shared" si="137"/>
        <v>0</v>
      </c>
      <c r="CN88" s="117">
        <f t="shared" si="138"/>
        <v>0</v>
      </c>
      <c r="CO88" s="117">
        <f t="shared" si="139"/>
        <v>0</v>
      </c>
      <c r="CP88" s="117">
        <f t="shared" si="140"/>
        <v>0</v>
      </c>
      <c r="CQ88" s="117">
        <f t="shared" si="141"/>
        <v>0</v>
      </c>
      <c r="CR88" s="117">
        <f t="shared" si="142"/>
        <v>0</v>
      </c>
      <c r="CS88" s="117">
        <f t="shared" si="143"/>
        <v>0</v>
      </c>
      <c r="CT88" s="82"/>
      <c r="CU88" s="82"/>
      <c r="CV88" s="39"/>
      <c r="CW88" s="39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GS88" s="1"/>
      <c r="GT88" s="1"/>
      <c r="GU88" s="1"/>
      <c r="GV88" s="1"/>
      <c r="GW88" s="1"/>
    </row>
    <row r="89" spans="1:205">
      <c r="A89" s="33">
        <v>83</v>
      </c>
      <c r="B89" s="71"/>
      <c r="C89" s="351"/>
      <c r="D89" s="75"/>
      <c r="E89" s="74"/>
      <c r="F89" s="74"/>
      <c r="G89" s="74"/>
      <c r="H89" s="74"/>
      <c r="I89" s="65"/>
      <c r="J89" s="65"/>
      <c r="K89" s="65"/>
      <c r="L89" s="209"/>
      <c r="M89" s="209"/>
      <c r="N89" s="65"/>
      <c r="O89" s="65"/>
      <c r="P89" s="65"/>
      <c r="Q89" s="368" t="str">
        <f t="shared" si="81"/>
        <v/>
      </c>
      <c r="R89" s="34">
        <f t="shared" si="82"/>
        <v>0</v>
      </c>
      <c r="S89" s="47">
        <f t="shared" si="79"/>
        <v>0</v>
      </c>
      <c r="T89" s="46">
        <f t="shared" si="80"/>
        <v>0</v>
      </c>
      <c r="U89" s="82">
        <f t="shared" si="83"/>
        <v>0</v>
      </c>
      <c r="V89" s="46">
        <f t="shared" si="84"/>
        <v>0</v>
      </c>
      <c r="W89" s="82">
        <f t="shared" si="85"/>
        <v>0</v>
      </c>
      <c r="X89" s="81">
        <f t="shared" si="86"/>
        <v>0</v>
      </c>
      <c r="Y89" s="81">
        <f t="shared" si="144"/>
        <v>0</v>
      </c>
      <c r="Z89" s="81">
        <f t="shared" si="145"/>
        <v>0</v>
      </c>
      <c r="AA89" s="81">
        <f t="shared" si="87"/>
        <v>0</v>
      </c>
      <c r="AB89" s="81">
        <f t="shared" si="88"/>
        <v>0</v>
      </c>
      <c r="AC89" s="81">
        <f t="shared" si="146"/>
        <v>0</v>
      </c>
      <c r="AD89" s="81">
        <f t="shared" si="147"/>
        <v>0</v>
      </c>
      <c r="AE89" s="81">
        <f t="shared" si="148"/>
        <v>0</v>
      </c>
      <c r="AF89" s="81">
        <f t="shared" si="89"/>
        <v>0</v>
      </c>
      <c r="AG89" s="81">
        <f t="shared" si="90"/>
        <v>0</v>
      </c>
      <c r="AH89" s="81">
        <f t="shared" si="91"/>
        <v>0</v>
      </c>
      <c r="AI89" s="81">
        <f t="shared" si="92"/>
        <v>0</v>
      </c>
      <c r="AJ89" s="81">
        <f t="shared" si="93"/>
        <v>0</v>
      </c>
      <c r="AK89" s="81">
        <f t="shared" si="94"/>
        <v>0</v>
      </c>
      <c r="AL89" s="81">
        <f t="shared" si="95"/>
        <v>0</v>
      </c>
      <c r="AM89" s="81">
        <f t="shared" si="96"/>
        <v>0</v>
      </c>
      <c r="AN89" s="81">
        <f t="shared" si="97"/>
        <v>0</v>
      </c>
      <c r="AO89" s="81">
        <f t="shared" si="98"/>
        <v>0</v>
      </c>
      <c r="AP89" s="81">
        <f t="shared" si="99"/>
        <v>0</v>
      </c>
      <c r="AQ89" s="81">
        <f t="shared" si="100"/>
        <v>0</v>
      </c>
      <c r="AR89" s="81">
        <f t="shared" si="101"/>
        <v>0</v>
      </c>
      <c r="AS89" s="81">
        <f t="shared" si="102"/>
        <v>0</v>
      </c>
      <c r="AT89" s="81">
        <f t="shared" si="103"/>
        <v>0</v>
      </c>
      <c r="AU89" s="81">
        <f t="shared" si="104"/>
        <v>0</v>
      </c>
      <c r="AV89" s="81">
        <f t="shared" si="105"/>
        <v>0</v>
      </c>
      <c r="AW89" s="46">
        <f t="shared" si="106"/>
        <v>0</v>
      </c>
      <c r="AX89" s="46">
        <f t="shared" si="107"/>
        <v>0</v>
      </c>
      <c r="AY89" s="46">
        <f t="shared" si="108"/>
        <v>0</v>
      </c>
      <c r="AZ89" s="46">
        <f t="shared" si="109"/>
        <v>0</v>
      </c>
      <c r="BA89" s="46">
        <f t="shared" si="110"/>
        <v>0</v>
      </c>
      <c r="BB89" s="46">
        <f t="shared" si="111"/>
        <v>0</v>
      </c>
      <c r="BC89" s="46">
        <f t="shared" si="112"/>
        <v>0</v>
      </c>
      <c r="BD89" s="81"/>
      <c r="BE89" s="81"/>
      <c r="BF89" s="117">
        <f t="shared" si="149"/>
        <v>0</v>
      </c>
      <c r="BG89" s="117">
        <f t="shared" si="150"/>
        <v>0</v>
      </c>
      <c r="BH89" s="117">
        <f t="shared" si="151"/>
        <v>0</v>
      </c>
      <c r="BI89" s="117">
        <f t="shared" si="152"/>
        <v>0</v>
      </c>
      <c r="BJ89" s="117">
        <f t="shared" si="153"/>
        <v>0</v>
      </c>
      <c r="BK89" s="117">
        <f t="shared" si="154"/>
        <v>0</v>
      </c>
      <c r="BL89" s="117">
        <f t="shared" si="155"/>
        <v>0</v>
      </c>
      <c r="BM89" s="117">
        <f t="shared" si="156"/>
        <v>0</v>
      </c>
      <c r="BN89" s="117">
        <f t="shared" si="113"/>
        <v>0</v>
      </c>
      <c r="BO89" s="117">
        <f t="shared" si="157"/>
        <v>0</v>
      </c>
      <c r="BP89" s="117">
        <f t="shared" si="114"/>
        <v>0</v>
      </c>
      <c r="BQ89" s="117">
        <f t="shared" si="115"/>
        <v>0</v>
      </c>
      <c r="BR89" s="117">
        <f t="shared" si="116"/>
        <v>0</v>
      </c>
      <c r="BS89" s="117">
        <f t="shared" si="117"/>
        <v>0</v>
      </c>
      <c r="BT89" s="117">
        <f t="shared" si="118"/>
        <v>0</v>
      </c>
      <c r="BU89" s="117">
        <f t="shared" si="119"/>
        <v>0</v>
      </c>
      <c r="BV89" s="117">
        <f t="shared" si="120"/>
        <v>0</v>
      </c>
      <c r="BW89" s="117">
        <f t="shared" si="121"/>
        <v>0</v>
      </c>
      <c r="BX89" s="117">
        <f t="shared" si="122"/>
        <v>0</v>
      </c>
      <c r="BY89" s="117">
        <f t="shared" si="123"/>
        <v>0</v>
      </c>
      <c r="BZ89" s="117">
        <f t="shared" si="124"/>
        <v>0</v>
      </c>
      <c r="CA89" s="117">
        <f t="shared" si="125"/>
        <v>0</v>
      </c>
      <c r="CB89" s="117">
        <f t="shared" si="126"/>
        <v>0</v>
      </c>
      <c r="CC89" s="117">
        <f t="shared" si="127"/>
        <v>0</v>
      </c>
      <c r="CD89" s="117">
        <f t="shared" si="128"/>
        <v>0</v>
      </c>
      <c r="CE89" s="117">
        <f t="shared" si="129"/>
        <v>0</v>
      </c>
      <c r="CF89" s="117">
        <f t="shared" si="130"/>
        <v>0</v>
      </c>
      <c r="CG89" s="117">
        <f t="shared" si="131"/>
        <v>0</v>
      </c>
      <c r="CH89" s="117">
        <f t="shared" si="132"/>
        <v>0</v>
      </c>
      <c r="CI89" s="117">
        <f t="shared" si="133"/>
        <v>0</v>
      </c>
      <c r="CJ89" s="117">
        <f t="shared" si="134"/>
        <v>0</v>
      </c>
      <c r="CK89" s="117">
        <f t="shared" si="135"/>
        <v>0</v>
      </c>
      <c r="CL89" s="117">
        <f t="shared" si="136"/>
        <v>0</v>
      </c>
      <c r="CM89" s="117">
        <f t="shared" si="137"/>
        <v>0</v>
      </c>
      <c r="CN89" s="117">
        <f t="shared" si="138"/>
        <v>0</v>
      </c>
      <c r="CO89" s="117">
        <f t="shared" si="139"/>
        <v>0</v>
      </c>
      <c r="CP89" s="117">
        <f t="shared" si="140"/>
        <v>0</v>
      </c>
      <c r="CQ89" s="117">
        <f t="shared" si="141"/>
        <v>0</v>
      </c>
      <c r="CR89" s="117">
        <f t="shared" si="142"/>
        <v>0</v>
      </c>
      <c r="CS89" s="117">
        <f t="shared" si="143"/>
        <v>0</v>
      </c>
      <c r="CT89" s="82"/>
      <c r="CU89" s="82"/>
      <c r="CV89" s="39"/>
      <c r="CW89" s="39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GS89" s="1"/>
      <c r="GT89" s="1"/>
      <c r="GU89" s="1"/>
      <c r="GV89" s="1"/>
      <c r="GW89" s="1"/>
    </row>
    <row r="90" spans="1:205">
      <c r="A90" s="33">
        <v>84</v>
      </c>
      <c r="B90" s="71"/>
      <c r="C90" s="351"/>
      <c r="D90" s="75"/>
      <c r="E90" s="74"/>
      <c r="F90" s="74"/>
      <c r="G90" s="74"/>
      <c r="H90" s="74"/>
      <c r="I90" s="65"/>
      <c r="J90" s="65"/>
      <c r="K90" s="65"/>
      <c r="L90" s="209"/>
      <c r="M90" s="209"/>
      <c r="N90" s="65"/>
      <c r="O90" s="65"/>
      <c r="P90" s="65"/>
      <c r="Q90" s="368" t="str">
        <f t="shared" si="81"/>
        <v/>
      </c>
      <c r="R90" s="34">
        <f t="shared" si="82"/>
        <v>0</v>
      </c>
      <c r="S90" s="47">
        <f t="shared" si="79"/>
        <v>0</v>
      </c>
      <c r="T90" s="46">
        <f t="shared" si="80"/>
        <v>0</v>
      </c>
      <c r="U90" s="82">
        <f t="shared" si="83"/>
        <v>0</v>
      </c>
      <c r="V90" s="46">
        <f t="shared" si="84"/>
        <v>0</v>
      </c>
      <c r="W90" s="82">
        <f t="shared" si="85"/>
        <v>0</v>
      </c>
      <c r="X90" s="81">
        <f t="shared" si="86"/>
        <v>0</v>
      </c>
      <c r="Y90" s="81">
        <f t="shared" si="144"/>
        <v>0</v>
      </c>
      <c r="Z90" s="81">
        <f t="shared" si="145"/>
        <v>0</v>
      </c>
      <c r="AA90" s="81">
        <f t="shared" si="87"/>
        <v>0</v>
      </c>
      <c r="AB90" s="81">
        <f t="shared" si="88"/>
        <v>0</v>
      </c>
      <c r="AC90" s="81">
        <f t="shared" si="146"/>
        <v>0</v>
      </c>
      <c r="AD90" s="81">
        <f t="shared" si="147"/>
        <v>0</v>
      </c>
      <c r="AE90" s="81">
        <f t="shared" si="148"/>
        <v>0</v>
      </c>
      <c r="AF90" s="81">
        <f t="shared" si="89"/>
        <v>0</v>
      </c>
      <c r="AG90" s="81">
        <f t="shared" si="90"/>
        <v>0</v>
      </c>
      <c r="AH90" s="81">
        <f t="shared" si="91"/>
        <v>0</v>
      </c>
      <c r="AI90" s="81">
        <f t="shared" si="92"/>
        <v>0</v>
      </c>
      <c r="AJ90" s="81">
        <f t="shared" si="93"/>
        <v>0</v>
      </c>
      <c r="AK90" s="81">
        <f t="shared" si="94"/>
        <v>0</v>
      </c>
      <c r="AL90" s="81">
        <f t="shared" si="95"/>
        <v>0</v>
      </c>
      <c r="AM90" s="81">
        <f t="shared" si="96"/>
        <v>0</v>
      </c>
      <c r="AN90" s="81">
        <f t="shared" si="97"/>
        <v>0</v>
      </c>
      <c r="AO90" s="81">
        <f t="shared" si="98"/>
        <v>0</v>
      </c>
      <c r="AP90" s="81">
        <f t="shared" si="99"/>
        <v>0</v>
      </c>
      <c r="AQ90" s="81">
        <f t="shared" si="100"/>
        <v>0</v>
      </c>
      <c r="AR90" s="81">
        <f t="shared" si="101"/>
        <v>0</v>
      </c>
      <c r="AS90" s="81">
        <f t="shared" si="102"/>
        <v>0</v>
      </c>
      <c r="AT90" s="81">
        <f t="shared" si="103"/>
        <v>0</v>
      </c>
      <c r="AU90" s="81">
        <f t="shared" si="104"/>
        <v>0</v>
      </c>
      <c r="AV90" s="81">
        <f t="shared" si="105"/>
        <v>0</v>
      </c>
      <c r="AW90" s="46">
        <f t="shared" si="106"/>
        <v>0</v>
      </c>
      <c r="AX90" s="46">
        <f t="shared" si="107"/>
        <v>0</v>
      </c>
      <c r="AY90" s="46">
        <f t="shared" si="108"/>
        <v>0</v>
      </c>
      <c r="AZ90" s="46">
        <f t="shared" si="109"/>
        <v>0</v>
      </c>
      <c r="BA90" s="46">
        <f t="shared" si="110"/>
        <v>0</v>
      </c>
      <c r="BB90" s="46">
        <f t="shared" si="111"/>
        <v>0</v>
      </c>
      <c r="BC90" s="46">
        <f t="shared" si="112"/>
        <v>0</v>
      </c>
      <c r="BD90" s="81"/>
      <c r="BE90" s="81"/>
      <c r="BF90" s="117">
        <f t="shared" si="149"/>
        <v>0</v>
      </c>
      <c r="BG90" s="117">
        <f t="shared" si="150"/>
        <v>0</v>
      </c>
      <c r="BH90" s="117">
        <f t="shared" si="151"/>
        <v>0</v>
      </c>
      <c r="BI90" s="117">
        <f t="shared" si="152"/>
        <v>0</v>
      </c>
      <c r="BJ90" s="117">
        <f t="shared" si="153"/>
        <v>0</v>
      </c>
      <c r="BK90" s="117">
        <f t="shared" si="154"/>
        <v>0</v>
      </c>
      <c r="BL90" s="117">
        <f t="shared" si="155"/>
        <v>0</v>
      </c>
      <c r="BM90" s="117">
        <f t="shared" si="156"/>
        <v>0</v>
      </c>
      <c r="BN90" s="117">
        <f t="shared" si="113"/>
        <v>0</v>
      </c>
      <c r="BO90" s="117">
        <f t="shared" si="157"/>
        <v>0</v>
      </c>
      <c r="BP90" s="117">
        <f t="shared" si="114"/>
        <v>0</v>
      </c>
      <c r="BQ90" s="117">
        <f t="shared" si="115"/>
        <v>0</v>
      </c>
      <c r="BR90" s="117">
        <f t="shared" si="116"/>
        <v>0</v>
      </c>
      <c r="BS90" s="117">
        <f t="shared" si="117"/>
        <v>0</v>
      </c>
      <c r="BT90" s="117">
        <f t="shared" si="118"/>
        <v>0</v>
      </c>
      <c r="BU90" s="117">
        <f t="shared" si="119"/>
        <v>0</v>
      </c>
      <c r="BV90" s="117">
        <f t="shared" si="120"/>
        <v>0</v>
      </c>
      <c r="BW90" s="117">
        <f t="shared" si="121"/>
        <v>0</v>
      </c>
      <c r="BX90" s="117">
        <f t="shared" si="122"/>
        <v>0</v>
      </c>
      <c r="BY90" s="117">
        <f t="shared" si="123"/>
        <v>0</v>
      </c>
      <c r="BZ90" s="117">
        <f t="shared" si="124"/>
        <v>0</v>
      </c>
      <c r="CA90" s="117">
        <f t="shared" si="125"/>
        <v>0</v>
      </c>
      <c r="CB90" s="117">
        <f t="shared" si="126"/>
        <v>0</v>
      </c>
      <c r="CC90" s="117">
        <f t="shared" si="127"/>
        <v>0</v>
      </c>
      <c r="CD90" s="117">
        <f t="shared" si="128"/>
        <v>0</v>
      </c>
      <c r="CE90" s="117">
        <f t="shared" si="129"/>
        <v>0</v>
      </c>
      <c r="CF90" s="117">
        <f t="shared" si="130"/>
        <v>0</v>
      </c>
      <c r="CG90" s="117">
        <f t="shared" si="131"/>
        <v>0</v>
      </c>
      <c r="CH90" s="117">
        <f t="shared" si="132"/>
        <v>0</v>
      </c>
      <c r="CI90" s="117">
        <f t="shared" si="133"/>
        <v>0</v>
      </c>
      <c r="CJ90" s="117">
        <f t="shared" si="134"/>
        <v>0</v>
      </c>
      <c r="CK90" s="117">
        <f t="shared" si="135"/>
        <v>0</v>
      </c>
      <c r="CL90" s="117">
        <f t="shared" si="136"/>
        <v>0</v>
      </c>
      <c r="CM90" s="117">
        <f t="shared" si="137"/>
        <v>0</v>
      </c>
      <c r="CN90" s="117">
        <f t="shared" si="138"/>
        <v>0</v>
      </c>
      <c r="CO90" s="117">
        <f t="shared" si="139"/>
        <v>0</v>
      </c>
      <c r="CP90" s="117">
        <f t="shared" si="140"/>
        <v>0</v>
      </c>
      <c r="CQ90" s="117">
        <f t="shared" si="141"/>
        <v>0</v>
      </c>
      <c r="CR90" s="117">
        <f t="shared" si="142"/>
        <v>0</v>
      </c>
      <c r="CS90" s="117">
        <f t="shared" si="143"/>
        <v>0</v>
      </c>
      <c r="CT90" s="82"/>
      <c r="CU90" s="82"/>
      <c r="CV90" s="39"/>
      <c r="CW90" s="39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GS90" s="1"/>
      <c r="GT90" s="1"/>
      <c r="GU90" s="1"/>
      <c r="GV90" s="1"/>
      <c r="GW90" s="1"/>
    </row>
    <row r="91" spans="1:205">
      <c r="A91" s="33">
        <v>85</v>
      </c>
      <c r="B91" s="71"/>
      <c r="C91" s="351"/>
      <c r="D91" s="75"/>
      <c r="E91" s="74"/>
      <c r="F91" s="74"/>
      <c r="G91" s="74"/>
      <c r="H91" s="74"/>
      <c r="I91" s="65"/>
      <c r="J91" s="65"/>
      <c r="K91" s="65"/>
      <c r="L91" s="209"/>
      <c r="M91" s="209"/>
      <c r="N91" s="65"/>
      <c r="O91" s="65"/>
      <c r="P91" s="65"/>
      <c r="Q91" s="368" t="str">
        <f t="shared" si="81"/>
        <v/>
      </c>
      <c r="R91" s="34">
        <f t="shared" si="82"/>
        <v>0</v>
      </c>
      <c r="S91" s="47">
        <f t="shared" si="79"/>
        <v>0</v>
      </c>
      <c r="T91" s="46">
        <f t="shared" si="80"/>
        <v>0</v>
      </c>
      <c r="U91" s="82">
        <f t="shared" si="83"/>
        <v>0</v>
      </c>
      <c r="V91" s="46">
        <f t="shared" si="84"/>
        <v>0</v>
      </c>
      <c r="W91" s="82">
        <f t="shared" si="85"/>
        <v>0</v>
      </c>
      <c r="X91" s="81">
        <f t="shared" si="86"/>
        <v>0</v>
      </c>
      <c r="Y91" s="81">
        <f t="shared" si="144"/>
        <v>0</v>
      </c>
      <c r="Z91" s="81">
        <f t="shared" si="145"/>
        <v>0</v>
      </c>
      <c r="AA91" s="81">
        <f t="shared" si="87"/>
        <v>0</v>
      </c>
      <c r="AB91" s="81">
        <f t="shared" si="88"/>
        <v>0</v>
      </c>
      <c r="AC91" s="81">
        <f t="shared" si="146"/>
        <v>0</v>
      </c>
      <c r="AD91" s="81">
        <f t="shared" si="147"/>
        <v>0</v>
      </c>
      <c r="AE91" s="81">
        <f t="shared" si="148"/>
        <v>0</v>
      </c>
      <c r="AF91" s="81">
        <f t="shared" si="89"/>
        <v>0</v>
      </c>
      <c r="AG91" s="81">
        <f t="shared" si="90"/>
        <v>0</v>
      </c>
      <c r="AH91" s="81">
        <f t="shared" si="91"/>
        <v>0</v>
      </c>
      <c r="AI91" s="81">
        <f t="shared" si="92"/>
        <v>0</v>
      </c>
      <c r="AJ91" s="81">
        <f t="shared" si="93"/>
        <v>0</v>
      </c>
      <c r="AK91" s="81">
        <f t="shared" si="94"/>
        <v>0</v>
      </c>
      <c r="AL91" s="81">
        <f t="shared" si="95"/>
        <v>0</v>
      </c>
      <c r="AM91" s="81">
        <f t="shared" si="96"/>
        <v>0</v>
      </c>
      <c r="AN91" s="81">
        <f t="shared" si="97"/>
        <v>0</v>
      </c>
      <c r="AO91" s="81">
        <f t="shared" si="98"/>
        <v>0</v>
      </c>
      <c r="AP91" s="81">
        <f t="shared" si="99"/>
        <v>0</v>
      </c>
      <c r="AQ91" s="81">
        <f t="shared" si="100"/>
        <v>0</v>
      </c>
      <c r="AR91" s="81">
        <f t="shared" si="101"/>
        <v>0</v>
      </c>
      <c r="AS91" s="81">
        <f t="shared" si="102"/>
        <v>0</v>
      </c>
      <c r="AT91" s="81">
        <f t="shared" si="103"/>
        <v>0</v>
      </c>
      <c r="AU91" s="81">
        <f t="shared" si="104"/>
        <v>0</v>
      </c>
      <c r="AV91" s="81">
        <f t="shared" si="105"/>
        <v>0</v>
      </c>
      <c r="AW91" s="46">
        <f t="shared" si="106"/>
        <v>0</v>
      </c>
      <c r="AX91" s="46">
        <f t="shared" si="107"/>
        <v>0</v>
      </c>
      <c r="AY91" s="46">
        <f t="shared" si="108"/>
        <v>0</v>
      </c>
      <c r="AZ91" s="46">
        <f t="shared" si="109"/>
        <v>0</v>
      </c>
      <c r="BA91" s="46">
        <f t="shared" si="110"/>
        <v>0</v>
      </c>
      <c r="BB91" s="46">
        <f t="shared" si="111"/>
        <v>0</v>
      </c>
      <c r="BC91" s="46">
        <f t="shared" si="112"/>
        <v>0</v>
      </c>
      <c r="BD91" s="81"/>
      <c r="BE91" s="81"/>
      <c r="BF91" s="117">
        <f t="shared" si="149"/>
        <v>0</v>
      </c>
      <c r="BG91" s="117">
        <f t="shared" si="150"/>
        <v>0</v>
      </c>
      <c r="BH91" s="117">
        <f t="shared" si="151"/>
        <v>0</v>
      </c>
      <c r="BI91" s="117">
        <f t="shared" si="152"/>
        <v>0</v>
      </c>
      <c r="BJ91" s="117">
        <f t="shared" si="153"/>
        <v>0</v>
      </c>
      <c r="BK91" s="117">
        <f t="shared" si="154"/>
        <v>0</v>
      </c>
      <c r="BL91" s="117">
        <f t="shared" si="155"/>
        <v>0</v>
      </c>
      <c r="BM91" s="117">
        <f t="shared" si="156"/>
        <v>0</v>
      </c>
      <c r="BN91" s="117">
        <f t="shared" si="113"/>
        <v>0</v>
      </c>
      <c r="BO91" s="117">
        <f t="shared" si="157"/>
        <v>0</v>
      </c>
      <c r="BP91" s="117">
        <f t="shared" si="114"/>
        <v>0</v>
      </c>
      <c r="BQ91" s="117">
        <f t="shared" si="115"/>
        <v>0</v>
      </c>
      <c r="BR91" s="117">
        <f t="shared" si="116"/>
        <v>0</v>
      </c>
      <c r="BS91" s="117">
        <f t="shared" si="117"/>
        <v>0</v>
      </c>
      <c r="BT91" s="117">
        <f t="shared" si="118"/>
        <v>0</v>
      </c>
      <c r="BU91" s="117">
        <f t="shared" si="119"/>
        <v>0</v>
      </c>
      <c r="BV91" s="117">
        <f t="shared" si="120"/>
        <v>0</v>
      </c>
      <c r="BW91" s="117">
        <f t="shared" si="121"/>
        <v>0</v>
      </c>
      <c r="BX91" s="117">
        <f t="shared" si="122"/>
        <v>0</v>
      </c>
      <c r="BY91" s="117">
        <f t="shared" si="123"/>
        <v>0</v>
      </c>
      <c r="BZ91" s="117">
        <f t="shared" si="124"/>
        <v>0</v>
      </c>
      <c r="CA91" s="117">
        <f t="shared" si="125"/>
        <v>0</v>
      </c>
      <c r="CB91" s="117">
        <f t="shared" si="126"/>
        <v>0</v>
      </c>
      <c r="CC91" s="117">
        <f t="shared" si="127"/>
        <v>0</v>
      </c>
      <c r="CD91" s="117">
        <f t="shared" si="128"/>
        <v>0</v>
      </c>
      <c r="CE91" s="117">
        <f t="shared" si="129"/>
        <v>0</v>
      </c>
      <c r="CF91" s="117">
        <f t="shared" si="130"/>
        <v>0</v>
      </c>
      <c r="CG91" s="117">
        <f t="shared" si="131"/>
        <v>0</v>
      </c>
      <c r="CH91" s="117">
        <f t="shared" si="132"/>
        <v>0</v>
      </c>
      <c r="CI91" s="117">
        <f t="shared" si="133"/>
        <v>0</v>
      </c>
      <c r="CJ91" s="117">
        <f t="shared" si="134"/>
        <v>0</v>
      </c>
      <c r="CK91" s="117">
        <f t="shared" si="135"/>
        <v>0</v>
      </c>
      <c r="CL91" s="117">
        <f t="shared" si="136"/>
        <v>0</v>
      </c>
      <c r="CM91" s="117">
        <f t="shared" si="137"/>
        <v>0</v>
      </c>
      <c r="CN91" s="117">
        <f t="shared" si="138"/>
        <v>0</v>
      </c>
      <c r="CO91" s="117">
        <f t="shared" si="139"/>
        <v>0</v>
      </c>
      <c r="CP91" s="117">
        <f t="shared" si="140"/>
        <v>0</v>
      </c>
      <c r="CQ91" s="117">
        <f t="shared" si="141"/>
        <v>0</v>
      </c>
      <c r="CR91" s="117">
        <f t="shared" si="142"/>
        <v>0</v>
      </c>
      <c r="CS91" s="117">
        <f t="shared" si="143"/>
        <v>0</v>
      </c>
      <c r="CT91" s="82"/>
      <c r="CU91" s="82"/>
      <c r="CV91" s="39"/>
      <c r="CW91" s="39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GS91" s="1"/>
      <c r="GT91" s="1"/>
      <c r="GU91" s="1"/>
      <c r="GV91" s="1"/>
      <c r="GW91" s="1"/>
    </row>
    <row r="92" spans="1:205">
      <c r="A92" s="33">
        <v>86</v>
      </c>
      <c r="B92" s="71"/>
      <c r="C92" s="351"/>
      <c r="D92" s="75"/>
      <c r="E92" s="74"/>
      <c r="F92" s="74"/>
      <c r="G92" s="74"/>
      <c r="H92" s="74"/>
      <c r="I92" s="65"/>
      <c r="J92" s="65"/>
      <c r="K92" s="65"/>
      <c r="L92" s="209"/>
      <c r="M92" s="209"/>
      <c r="N92" s="65"/>
      <c r="O92" s="65"/>
      <c r="P92" s="65"/>
      <c r="Q92" s="368" t="str">
        <f t="shared" si="81"/>
        <v/>
      </c>
      <c r="R92" s="34">
        <f t="shared" si="82"/>
        <v>0</v>
      </c>
      <c r="S92" s="47">
        <f t="shared" si="79"/>
        <v>0</v>
      </c>
      <c r="T92" s="46">
        <f t="shared" si="80"/>
        <v>0</v>
      </c>
      <c r="U92" s="82">
        <f t="shared" si="83"/>
        <v>0</v>
      </c>
      <c r="V92" s="46">
        <f t="shared" si="84"/>
        <v>0</v>
      </c>
      <c r="W92" s="82">
        <f t="shared" si="85"/>
        <v>0</v>
      </c>
      <c r="X92" s="81">
        <f t="shared" si="86"/>
        <v>0</v>
      </c>
      <c r="Y92" s="81">
        <f t="shared" si="144"/>
        <v>0</v>
      </c>
      <c r="Z92" s="81">
        <f t="shared" si="145"/>
        <v>0</v>
      </c>
      <c r="AA92" s="81">
        <f t="shared" si="87"/>
        <v>0</v>
      </c>
      <c r="AB92" s="81">
        <f t="shared" si="88"/>
        <v>0</v>
      </c>
      <c r="AC92" s="81">
        <f t="shared" si="146"/>
        <v>0</v>
      </c>
      <c r="AD92" s="81">
        <f t="shared" si="147"/>
        <v>0</v>
      </c>
      <c r="AE92" s="81">
        <f t="shared" si="148"/>
        <v>0</v>
      </c>
      <c r="AF92" s="81">
        <f t="shared" si="89"/>
        <v>0</v>
      </c>
      <c r="AG92" s="81">
        <f t="shared" si="90"/>
        <v>0</v>
      </c>
      <c r="AH92" s="81">
        <f t="shared" si="91"/>
        <v>0</v>
      </c>
      <c r="AI92" s="81">
        <f t="shared" si="92"/>
        <v>0</v>
      </c>
      <c r="AJ92" s="81">
        <f t="shared" si="93"/>
        <v>0</v>
      </c>
      <c r="AK92" s="81">
        <f t="shared" si="94"/>
        <v>0</v>
      </c>
      <c r="AL92" s="81">
        <f t="shared" si="95"/>
        <v>0</v>
      </c>
      <c r="AM92" s="81">
        <f t="shared" si="96"/>
        <v>0</v>
      </c>
      <c r="AN92" s="81">
        <f t="shared" si="97"/>
        <v>0</v>
      </c>
      <c r="AO92" s="81">
        <f t="shared" si="98"/>
        <v>0</v>
      </c>
      <c r="AP92" s="81">
        <f t="shared" si="99"/>
        <v>0</v>
      </c>
      <c r="AQ92" s="81">
        <f t="shared" si="100"/>
        <v>0</v>
      </c>
      <c r="AR92" s="81">
        <f t="shared" si="101"/>
        <v>0</v>
      </c>
      <c r="AS92" s="81">
        <f t="shared" si="102"/>
        <v>0</v>
      </c>
      <c r="AT92" s="81">
        <f t="shared" si="103"/>
        <v>0</v>
      </c>
      <c r="AU92" s="81">
        <f t="shared" si="104"/>
        <v>0</v>
      </c>
      <c r="AV92" s="81">
        <f t="shared" si="105"/>
        <v>0</v>
      </c>
      <c r="AW92" s="46">
        <f t="shared" si="106"/>
        <v>0</v>
      </c>
      <c r="AX92" s="46">
        <f t="shared" si="107"/>
        <v>0</v>
      </c>
      <c r="AY92" s="46">
        <f t="shared" si="108"/>
        <v>0</v>
      </c>
      <c r="AZ92" s="46">
        <f t="shared" si="109"/>
        <v>0</v>
      </c>
      <c r="BA92" s="46">
        <f t="shared" si="110"/>
        <v>0</v>
      </c>
      <c r="BB92" s="46">
        <f t="shared" si="111"/>
        <v>0</v>
      </c>
      <c r="BC92" s="46">
        <f t="shared" si="112"/>
        <v>0</v>
      </c>
      <c r="BD92" s="81"/>
      <c r="BE92" s="81"/>
      <c r="BF92" s="117">
        <f t="shared" si="149"/>
        <v>0</v>
      </c>
      <c r="BG92" s="117">
        <f t="shared" si="150"/>
        <v>0</v>
      </c>
      <c r="BH92" s="117">
        <f t="shared" si="151"/>
        <v>0</v>
      </c>
      <c r="BI92" s="117">
        <f t="shared" si="152"/>
        <v>0</v>
      </c>
      <c r="BJ92" s="117">
        <f t="shared" si="153"/>
        <v>0</v>
      </c>
      <c r="BK92" s="117">
        <f t="shared" si="154"/>
        <v>0</v>
      </c>
      <c r="BL92" s="117">
        <f t="shared" si="155"/>
        <v>0</v>
      </c>
      <c r="BM92" s="117">
        <f t="shared" si="156"/>
        <v>0</v>
      </c>
      <c r="BN92" s="117">
        <f t="shared" si="113"/>
        <v>0</v>
      </c>
      <c r="BO92" s="117">
        <f t="shared" si="157"/>
        <v>0</v>
      </c>
      <c r="BP92" s="117">
        <f t="shared" si="114"/>
        <v>0</v>
      </c>
      <c r="BQ92" s="117">
        <f t="shared" si="115"/>
        <v>0</v>
      </c>
      <c r="BR92" s="117">
        <f t="shared" si="116"/>
        <v>0</v>
      </c>
      <c r="BS92" s="117">
        <f t="shared" si="117"/>
        <v>0</v>
      </c>
      <c r="BT92" s="117">
        <f t="shared" si="118"/>
        <v>0</v>
      </c>
      <c r="BU92" s="117">
        <f t="shared" si="119"/>
        <v>0</v>
      </c>
      <c r="BV92" s="117">
        <f t="shared" si="120"/>
        <v>0</v>
      </c>
      <c r="BW92" s="117">
        <f t="shared" si="121"/>
        <v>0</v>
      </c>
      <c r="BX92" s="117">
        <f t="shared" si="122"/>
        <v>0</v>
      </c>
      <c r="BY92" s="117">
        <f t="shared" si="123"/>
        <v>0</v>
      </c>
      <c r="BZ92" s="117">
        <f t="shared" si="124"/>
        <v>0</v>
      </c>
      <c r="CA92" s="117">
        <f t="shared" si="125"/>
        <v>0</v>
      </c>
      <c r="CB92" s="117">
        <f t="shared" si="126"/>
        <v>0</v>
      </c>
      <c r="CC92" s="117">
        <f t="shared" si="127"/>
        <v>0</v>
      </c>
      <c r="CD92" s="117">
        <f t="shared" si="128"/>
        <v>0</v>
      </c>
      <c r="CE92" s="117">
        <f t="shared" si="129"/>
        <v>0</v>
      </c>
      <c r="CF92" s="117">
        <f t="shared" si="130"/>
        <v>0</v>
      </c>
      <c r="CG92" s="117">
        <f t="shared" si="131"/>
        <v>0</v>
      </c>
      <c r="CH92" s="117">
        <f t="shared" si="132"/>
        <v>0</v>
      </c>
      <c r="CI92" s="117">
        <f t="shared" si="133"/>
        <v>0</v>
      </c>
      <c r="CJ92" s="117">
        <f t="shared" si="134"/>
        <v>0</v>
      </c>
      <c r="CK92" s="117">
        <f t="shared" si="135"/>
        <v>0</v>
      </c>
      <c r="CL92" s="117">
        <f t="shared" si="136"/>
        <v>0</v>
      </c>
      <c r="CM92" s="117">
        <f t="shared" si="137"/>
        <v>0</v>
      </c>
      <c r="CN92" s="117">
        <f t="shared" si="138"/>
        <v>0</v>
      </c>
      <c r="CO92" s="117">
        <f t="shared" si="139"/>
        <v>0</v>
      </c>
      <c r="CP92" s="117">
        <f t="shared" si="140"/>
        <v>0</v>
      </c>
      <c r="CQ92" s="117">
        <f t="shared" si="141"/>
        <v>0</v>
      </c>
      <c r="CR92" s="117">
        <f t="shared" si="142"/>
        <v>0</v>
      </c>
      <c r="CS92" s="117">
        <f t="shared" si="143"/>
        <v>0</v>
      </c>
      <c r="CT92" s="82"/>
      <c r="CU92" s="82"/>
      <c r="CV92" s="39"/>
      <c r="CW92" s="39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GS92" s="1"/>
      <c r="GT92" s="1"/>
      <c r="GU92" s="1"/>
      <c r="GV92" s="1"/>
      <c r="GW92" s="1"/>
    </row>
    <row r="93" spans="1:205">
      <c r="A93" s="33">
        <v>87</v>
      </c>
      <c r="B93" s="71"/>
      <c r="C93" s="351"/>
      <c r="D93" s="75"/>
      <c r="E93" s="74"/>
      <c r="F93" s="74"/>
      <c r="G93" s="74"/>
      <c r="H93" s="74"/>
      <c r="I93" s="65"/>
      <c r="J93" s="65"/>
      <c r="K93" s="65"/>
      <c r="L93" s="209"/>
      <c r="M93" s="209"/>
      <c r="N93" s="65"/>
      <c r="O93" s="65"/>
      <c r="P93" s="65"/>
      <c r="Q93" s="368" t="str">
        <f t="shared" si="81"/>
        <v/>
      </c>
      <c r="R93" s="34">
        <f t="shared" si="82"/>
        <v>0</v>
      </c>
      <c r="S93" s="47">
        <f t="shared" si="79"/>
        <v>0</v>
      </c>
      <c r="T93" s="46">
        <f t="shared" si="80"/>
        <v>0</v>
      </c>
      <c r="U93" s="82">
        <f t="shared" si="83"/>
        <v>0</v>
      </c>
      <c r="V93" s="46">
        <f t="shared" si="84"/>
        <v>0</v>
      </c>
      <c r="W93" s="82">
        <f t="shared" si="85"/>
        <v>0</v>
      </c>
      <c r="X93" s="81">
        <f t="shared" si="86"/>
        <v>0</v>
      </c>
      <c r="Y93" s="81">
        <f t="shared" si="144"/>
        <v>0</v>
      </c>
      <c r="Z93" s="81">
        <f t="shared" si="145"/>
        <v>0</v>
      </c>
      <c r="AA93" s="81">
        <f t="shared" si="87"/>
        <v>0</v>
      </c>
      <c r="AB93" s="81">
        <f t="shared" si="88"/>
        <v>0</v>
      </c>
      <c r="AC93" s="81">
        <f t="shared" si="146"/>
        <v>0</v>
      </c>
      <c r="AD93" s="81">
        <f t="shared" si="147"/>
        <v>0</v>
      </c>
      <c r="AE93" s="81">
        <f t="shared" si="148"/>
        <v>0</v>
      </c>
      <c r="AF93" s="81">
        <f t="shared" si="89"/>
        <v>0</v>
      </c>
      <c r="AG93" s="81">
        <f t="shared" si="90"/>
        <v>0</v>
      </c>
      <c r="AH93" s="81">
        <f t="shared" si="91"/>
        <v>0</v>
      </c>
      <c r="AI93" s="81">
        <f t="shared" si="92"/>
        <v>0</v>
      </c>
      <c r="AJ93" s="81">
        <f t="shared" si="93"/>
        <v>0</v>
      </c>
      <c r="AK93" s="81">
        <f t="shared" si="94"/>
        <v>0</v>
      </c>
      <c r="AL93" s="81">
        <f t="shared" si="95"/>
        <v>0</v>
      </c>
      <c r="AM93" s="81">
        <f t="shared" si="96"/>
        <v>0</v>
      </c>
      <c r="AN93" s="81">
        <f t="shared" si="97"/>
        <v>0</v>
      </c>
      <c r="AO93" s="81">
        <f t="shared" si="98"/>
        <v>0</v>
      </c>
      <c r="AP93" s="81">
        <f t="shared" si="99"/>
        <v>0</v>
      </c>
      <c r="AQ93" s="81">
        <f t="shared" si="100"/>
        <v>0</v>
      </c>
      <c r="AR93" s="81">
        <f t="shared" si="101"/>
        <v>0</v>
      </c>
      <c r="AS93" s="81">
        <f t="shared" si="102"/>
        <v>0</v>
      </c>
      <c r="AT93" s="81">
        <f t="shared" si="103"/>
        <v>0</v>
      </c>
      <c r="AU93" s="81">
        <f t="shared" si="104"/>
        <v>0</v>
      </c>
      <c r="AV93" s="81">
        <f t="shared" si="105"/>
        <v>0</v>
      </c>
      <c r="AW93" s="46">
        <f t="shared" si="106"/>
        <v>0</v>
      </c>
      <c r="AX93" s="46">
        <f t="shared" si="107"/>
        <v>0</v>
      </c>
      <c r="AY93" s="46">
        <f t="shared" si="108"/>
        <v>0</v>
      </c>
      <c r="AZ93" s="46">
        <f t="shared" si="109"/>
        <v>0</v>
      </c>
      <c r="BA93" s="46">
        <f t="shared" si="110"/>
        <v>0</v>
      </c>
      <c r="BB93" s="46">
        <f t="shared" si="111"/>
        <v>0</v>
      </c>
      <c r="BC93" s="46">
        <f t="shared" si="112"/>
        <v>0</v>
      </c>
      <c r="BD93" s="81"/>
      <c r="BE93" s="81"/>
      <c r="BF93" s="117">
        <f t="shared" si="149"/>
        <v>0</v>
      </c>
      <c r="BG93" s="117">
        <f t="shared" si="150"/>
        <v>0</v>
      </c>
      <c r="BH93" s="117">
        <f t="shared" si="151"/>
        <v>0</v>
      </c>
      <c r="BI93" s="117">
        <f t="shared" si="152"/>
        <v>0</v>
      </c>
      <c r="BJ93" s="117">
        <f t="shared" si="153"/>
        <v>0</v>
      </c>
      <c r="BK93" s="117">
        <f t="shared" si="154"/>
        <v>0</v>
      </c>
      <c r="BL93" s="117">
        <f t="shared" si="155"/>
        <v>0</v>
      </c>
      <c r="BM93" s="117">
        <f t="shared" si="156"/>
        <v>0</v>
      </c>
      <c r="BN93" s="117">
        <f t="shared" si="113"/>
        <v>0</v>
      </c>
      <c r="BO93" s="117">
        <f t="shared" si="157"/>
        <v>0</v>
      </c>
      <c r="BP93" s="117">
        <f t="shared" si="114"/>
        <v>0</v>
      </c>
      <c r="BQ93" s="117">
        <f t="shared" si="115"/>
        <v>0</v>
      </c>
      <c r="BR93" s="117">
        <f t="shared" si="116"/>
        <v>0</v>
      </c>
      <c r="BS93" s="117">
        <f t="shared" si="117"/>
        <v>0</v>
      </c>
      <c r="BT93" s="117">
        <f t="shared" si="118"/>
        <v>0</v>
      </c>
      <c r="BU93" s="117">
        <f t="shared" si="119"/>
        <v>0</v>
      </c>
      <c r="BV93" s="117">
        <f t="shared" si="120"/>
        <v>0</v>
      </c>
      <c r="BW93" s="117">
        <f t="shared" si="121"/>
        <v>0</v>
      </c>
      <c r="BX93" s="117">
        <f t="shared" si="122"/>
        <v>0</v>
      </c>
      <c r="BY93" s="117">
        <f t="shared" si="123"/>
        <v>0</v>
      </c>
      <c r="BZ93" s="117">
        <f t="shared" si="124"/>
        <v>0</v>
      </c>
      <c r="CA93" s="117">
        <f t="shared" si="125"/>
        <v>0</v>
      </c>
      <c r="CB93" s="117">
        <f t="shared" si="126"/>
        <v>0</v>
      </c>
      <c r="CC93" s="117">
        <f t="shared" si="127"/>
        <v>0</v>
      </c>
      <c r="CD93" s="117">
        <f t="shared" si="128"/>
        <v>0</v>
      </c>
      <c r="CE93" s="117">
        <f t="shared" si="129"/>
        <v>0</v>
      </c>
      <c r="CF93" s="117">
        <f t="shared" si="130"/>
        <v>0</v>
      </c>
      <c r="CG93" s="117">
        <f t="shared" si="131"/>
        <v>0</v>
      </c>
      <c r="CH93" s="117">
        <f t="shared" si="132"/>
        <v>0</v>
      </c>
      <c r="CI93" s="117">
        <f t="shared" si="133"/>
        <v>0</v>
      </c>
      <c r="CJ93" s="117">
        <f t="shared" si="134"/>
        <v>0</v>
      </c>
      <c r="CK93" s="117">
        <f t="shared" si="135"/>
        <v>0</v>
      </c>
      <c r="CL93" s="117">
        <f t="shared" si="136"/>
        <v>0</v>
      </c>
      <c r="CM93" s="117">
        <f t="shared" si="137"/>
        <v>0</v>
      </c>
      <c r="CN93" s="117">
        <f t="shared" si="138"/>
        <v>0</v>
      </c>
      <c r="CO93" s="117">
        <f t="shared" si="139"/>
        <v>0</v>
      </c>
      <c r="CP93" s="117">
        <f t="shared" si="140"/>
        <v>0</v>
      </c>
      <c r="CQ93" s="117">
        <f t="shared" si="141"/>
        <v>0</v>
      </c>
      <c r="CR93" s="117">
        <f t="shared" si="142"/>
        <v>0</v>
      </c>
      <c r="CS93" s="117">
        <f t="shared" si="143"/>
        <v>0</v>
      </c>
      <c r="CT93" s="82"/>
      <c r="CU93" s="82"/>
      <c r="CV93" s="39"/>
      <c r="CW93" s="39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GS93" s="1"/>
      <c r="GT93" s="1"/>
      <c r="GU93" s="1"/>
      <c r="GV93" s="1"/>
      <c r="GW93" s="1"/>
    </row>
    <row r="94" spans="1:205">
      <c r="A94" s="33">
        <v>88</v>
      </c>
      <c r="B94" s="71"/>
      <c r="C94" s="351"/>
      <c r="D94" s="75"/>
      <c r="E94" s="74"/>
      <c r="F94" s="74"/>
      <c r="G94" s="74"/>
      <c r="H94" s="74"/>
      <c r="I94" s="65"/>
      <c r="J94" s="65"/>
      <c r="K94" s="65"/>
      <c r="L94" s="209"/>
      <c r="M94" s="209"/>
      <c r="N94" s="65"/>
      <c r="O94" s="65"/>
      <c r="P94" s="65"/>
      <c r="Q94" s="368" t="str">
        <f t="shared" si="81"/>
        <v/>
      </c>
      <c r="R94" s="34">
        <f t="shared" si="82"/>
        <v>0</v>
      </c>
      <c r="S94" s="47">
        <f t="shared" si="79"/>
        <v>0</v>
      </c>
      <c r="T94" s="46">
        <f t="shared" si="80"/>
        <v>0</v>
      </c>
      <c r="U94" s="82">
        <f t="shared" si="83"/>
        <v>0</v>
      </c>
      <c r="V94" s="46">
        <f t="shared" si="84"/>
        <v>0</v>
      </c>
      <c r="W94" s="82">
        <f t="shared" si="85"/>
        <v>0</v>
      </c>
      <c r="X94" s="81">
        <f t="shared" si="86"/>
        <v>0</v>
      </c>
      <c r="Y94" s="81">
        <f t="shared" si="144"/>
        <v>0</v>
      </c>
      <c r="Z94" s="81">
        <f t="shared" si="145"/>
        <v>0</v>
      </c>
      <c r="AA94" s="81">
        <f t="shared" si="87"/>
        <v>0</v>
      </c>
      <c r="AB94" s="81">
        <f t="shared" si="88"/>
        <v>0</v>
      </c>
      <c r="AC94" s="81">
        <f t="shared" si="146"/>
        <v>0</v>
      </c>
      <c r="AD94" s="81">
        <f t="shared" si="147"/>
        <v>0</v>
      </c>
      <c r="AE94" s="81">
        <f t="shared" si="148"/>
        <v>0</v>
      </c>
      <c r="AF94" s="81">
        <f t="shared" si="89"/>
        <v>0</v>
      </c>
      <c r="AG94" s="81">
        <f t="shared" si="90"/>
        <v>0</v>
      </c>
      <c r="AH94" s="81">
        <f t="shared" si="91"/>
        <v>0</v>
      </c>
      <c r="AI94" s="81">
        <f t="shared" si="92"/>
        <v>0</v>
      </c>
      <c r="AJ94" s="81">
        <f t="shared" si="93"/>
        <v>0</v>
      </c>
      <c r="AK94" s="81">
        <f t="shared" si="94"/>
        <v>0</v>
      </c>
      <c r="AL94" s="81">
        <f t="shared" si="95"/>
        <v>0</v>
      </c>
      <c r="AM94" s="81">
        <f t="shared" si="96"/>
        <v>0</v>
      </c>
      <c r="AN94" s="81">
        <f t="shared" si="97"/>
        <v>0</v>
      </c>
      <c r="AO94" s="81">
        <f t="shared" si="98"/>
        <v>0</v>
      </c>
      <c r="AP94" s="81">
        <f t="shared" si="99"/>
        <v>0</v>
      </c>
      <c r="AQ94" s="81">
        <f t="shared" si="100"/>
        <v>0</v>
      </c>
      <c r="AR94" s="81">
        <f t="shared" si="101"/>
        <v>0</v>
      </c>
      <c r="AS94" s="81">
        <f t="shared" si="102"/>
        <v>0</v>
      </c>
      <c r="AT94" s="81">
        <f t="shared" si="103"/>
        <v>0</v>
      </c>
      <c r="AU94" s="81">
        <f t="shared" si="104"/>
        <v>0</v>
      </c>
      <c r="AV94" s="81">
        <f t="shared" si="105"/>
        <v>0</v>
      </c>
      <c r="AW94" s="46">
        <f t="shared" si="106"/>
        <v>0</v>
      </c>
      <c r="AX94" s="46">
        <f t="shared" si="107"/>
        <v>0</v>
      </c>
      <c r="AY94" s="46">
        <f t="shared" si="108"/>
        <v>0</v>
      </c>
      <c r="AZ94" s="46">
        <f t="shared" si="109"/>
        <v>0</v>
      </c>
      <c r="BA94" s="46">
        <f t="shared" si="110"/>
        <v>0</v>
      </c>
      <c r="BB94" s="46">
        <f t="shared" si="111"/>
        <v>0</v>
      </c>
      <c r="BC94" s="46">
        <f t="shared" si="112"/>
        <v>0</v>
      </c>
      <c r="BD94" s="81"/>
      <c r="BE94" s="81"/>
      <c r="BF94" s="117">
        <f t="shared" si="149"/>
        <v>0</v>
      </c>
      <c r="BG94" s="117">
        <f t="shared" si="150"/>
        <v>0</v>
      </c>
      <c r="BH94" s="117">
        <f t="shared" si="151"/>
        <v>0</v>
      </c>
      <c r="BI94" s="117">
        <f t="shared" si="152"/>
        <v>0</v>
      </c>
      <c r="BJ94" s="117">
        <f t="shared" si="153"/>
        <v>0</v>
      </c>
      <c r="BK94" s="117">
        <f t="shared" si="154"/>
        <v>0</v>
      </c>
      <c r="BL94" s="117">
        <f t="shared" si="155"/>
        <v>0</v>
      </c>
      <c r="BM94" s="117">
        <f t="shared" si="156"/>
        <v>0</v>
      </c>
      <c r="BN94" s="117">
        <f t="shared" si="113"/>
        <v>0</v>
      </c>
      <c r="BO94" s="117">
        <f t="shared" si="157"/>
        <v>0</v>
      </c>
      <c r="BP94" s="117">
        <f t="shared" si="114"/>
        <v>0</v>
      </c>
      <c r="BQ94" s="117">
        <f t="shared" si="115"/>
        <v>0</v>
      </c>
      <c r="BR94" s="117">
        <f t="shared" si="116"/>
        <v>0</v>
      </c>
      <c r="BS94" s="117">
        <f t="shared" si="117"/>
        <v>0</v>
      </c>
      <c r="BT94" s="117">
        <f t="shared" si="118"/>
        <v>0</v>
      </c>
      <c r="BU94" s="117">
        <f t="shared" si="119"/>
        <v>0</v>
      </c>
      <c r="BV94" s="117">
        <f t="shared" si="120"/>
        <v>0</v>
      </c>
      <c r="BW94" s="117">
        <f t="shared" si="121"/>
        <v>0</v>
      </c>
      <c r="BX94" s="117">
        <f t="shared" si="122"/>
        <v>0</v>
      </c>
      <c r="BY94" s="117">
        <f t="shared" si="123"/>
        <v>0</v>
      </c>
      <c r="BZ94" s="117">
        <f t="shared" si="124"/>
        <v>0</v>
      </c>
      <c r="CA94" s="117">
        <f t="shared" si="125"/>
        <v>0</v>
      </c>
      <c r="CB94" s="117">
        <f t="shared" si="126"/>
        <v>0</v>
      </c>
      <c r="CC94" s="117">
        <f t="shared" si="127"/>
        <v>0</v>
      </c>
      <c r="CD94" s="117">
        <f t="shared" si="128"/>
        <v>0</v>
      </c>
      <c r="CE94" s="117">
        <f t="shared" si="129"/>
        <v>0</v>
      </c>
      <c r="CF94" s="117">
        <f t="shared" si="130"/>
        <v>0</v>
      </c>
      <c r="CG94" s="117">
        <f t="shared" si="131"/>
        <v>0</v>
      </c>
      <c r="CH94" s="117">
        <f t="shared" si="132"/>
        <v>0</v>
      </c>
      <c r="CI94" s="117">
        <f t="shared" si="133"/>
        <v>0</v>
      </c>
      <c r="CJ94" s="117">
        <f t="shared" si="134"/>
        <v>0</v>
      </c>
      <c r="CK94" s="117">
        <f t="shared" si="135"/>
        <v>0</v>
      </c>
      <c r="CL94" s="117">
        <f t="shared" si="136"/>
        <v>0</v>
      </c>
      <c r="CM94" s="117">
        <f t="shared" si="137"/>
        <v>0</v>
      </c>
      <c r="CN94" s="117">
        <f t="shared" si="138"/>
        <v>0</v>
      </c>
      <c r="CO94" s="117">
        <f t="shared" si="139"/>
        <v>0</v>
      </c>
      <c r="CP94" s="117">
        <f t="shared" si="140"/>
        <v>0</v>
      </c>
      <c r="CQ94" s="117">
        <f t="shared" si="141"/>
        <v>0</v>
      </c>
      <c r="CR94" s="117">
        <f t="shared" si="142"/>
        <v>0</v>
      </c>
      <c r="CS94" s="117">
        <f t="shared" si="143"/>
        <v>0</v>
      </c>
      <c r="CT94" s="82"/>
      <c r="CU94" s="82"/>
      <c r="CV94" s="39"/>
      <c r="CW94" s="39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GS94" s="1"/>
      <c r="GT94" s="1"/>
      <c r="GU94" s="1"/>
      <c r="GV94" s="1"/>
      <c r="GW94" s="1"/>
    </row>
    <row r="95" spans="1:205">
      <c r="A95" s="33">
        <v>89</v>
      </c>
      <c r="B95" s="71"/>
      <c r="C95" s="351"/>
      <c r="D95" s="75"/>
      <c r="E95" s="74"/>
      <c r="F95" s="74"/>
      <c r="G95" s="74"/>
      <c r="H95" s="74"/>
      <c r="I95" s="65"/>
      <c r="J95" s="65"/>
      <c r="K95" s="65"/>
      <c r="L95" s="209"/>
      <c r="M95" s="209"/>
      <c r="N95" s="65"/>
      <c r="O95" s="65"/>
      <c r="P95" s="65"/>
      <c r="Q95" s="368" t="str">
        <f t="shared" si="81"/>
        <v/>
      </c>
      <c r="R95" s="34">
        <f t="shared" si="82"/>
        <v>0</v>
      </c>
      <c r="S95" s="47">
        <f t="shared" si="79"/>
        <v>0</v>
      </c>
      <c r="T95" s="46">
        <f t="shared" si="80"/>
        <v>0</v>
      </c>
      <c r="U95" s="82">
        <f t="shared" si="83"/>
        <v>0</v>
      </c>
      <c r="V95" s="46">
        <f t="shared" si="84"/>
        <v>0</v>
      </c>
      <c r="W95" s="82">
        <f t="shared" si="85"/>
        <v>0</v>
      </c>
      <c r="X95" s="81">
        <f t="shared" si="86"/>
        <v>0</v>
      </c>
      <c r="Y95" s="81">
        <f t="shared" si="144"/>
        <v>0</v>
      </c>
      <c r="Z95" s="81">
        <f t="shared" si="145"/>
        <v>0</v>
      </c>
      <c r="AA95" s="81">
        <f t="shared" si="87"/>
        <v>0</v>
      </c>
      <c r="AB95" s="81">
        <f t="shared" si="88"/>
        <v>0</v>
      </c>
      <c r="AC95" s="81">
        <f t="shared" si="146"/>
        <v>0</v>
      </c>
      <c r="AD95" s="81">
        <f t="shared" si="147"/>
        <v>0</v>
      </c>
      <c r="AE95" s="81">
        <f t="shared" si="148"/>
        <v>0</v>
      </c>
      <c r="AF95" s="81">
        <f t="shared" si="89"/>
        <v>0</v>
      </c>
      <c r="AG95" s="81">
        <f t="shared" si="90"/>
        <v>0</v>
      </c>
      <c r="AH95" s="81">
        <f t="shared" si="91"/>
        <v>0</v>
      </c>
      <c r="AI95" s="81">
        <f t="shared" si="92"/>
        <v>0</v>
      </c>
      <c r="AJ95" s="81">
        <f t="shared" si="93"/>
        <v>0</v>
      </c>
      <c r="AK95" s="81">
        <f t="shared" si="94"/>
        <v>0</v>
      </c>
      <c r="AL95" s="81">
        <f t="shared" si="95"/>
        <v>0</v>
      </c>
      <c r="AM95" s="81">
        <f t="shared" si="96"/>
        <v>0</v>
      </c>
      <c r="AN95" s="81">
        <f t="shared" si="97"/>
        <v>0</v>
      </c>
      <c r="AO95" s="81">
        <f t="shared" si="98"/>
        <v>0</v>
      </c>
      <c r="AP95" s="81">
        <f t="shared" si="99"/>
        <v>0</v>
      </c>
      <c r="AQ95" s="81">
        <f t="shared" si="100"/>
        <v>0</v>
      </c>
      <c r="AR95" s="81">
        <f t="shared" si="101"/>
        <v>0</v>
      </c>
      <c r="AS95" s="81">
        <f t="shared" si="102"/>
        <v>0</v>
      </c>
      <c r="AT95" s="81">
        <f t="shared" si="103"/>
        <v>0</v>
      </c>
      <c r="AU95" s="81">
        <f t="shared" si="104"/>
        <v>0</v>
      </c>
      <c r="AV95" s="81">
        <f t="shared" si="105"/>
        <v>0</v>
      </c>
      <c r="AW95" s="46">
        <f t="shared" si="106"/>
        <v>0</v>
      </c>
      <c r="AX95" s="46">
        <f t="shared" si="107"/>
        <v>0</v>
      </c>
      <c r="AY95" s="46">
        <f t="shared" si="108"/>
        <v>0</v>
      </c>
      <c r="AZ95" s="46">
        <f t="shared" si="109"/>
        <v>0</v>
      </c>
      <c r="BA95" s="46">
        <f t="shared" si="110"/>
        <v>0</v>
      </c>
      <c r="BB95" s="46">
        <f t="shared" si="111"/>
        <v>0</v>
      </c>
      <c r="BC95" s="46">
        <f t="shared" si="112"/>
        <v>0</v>
      </c>
      <c r="BD95" s="81"/>
      <c r="BE95" s="81"/>
      <c r="BF95" s="117">
        <f t="shared" si="149"/>
        <v>0</v>
      </c>
      <c r="BG95" s="117">
        <f t="shared" si="150"/>
        <v>0</v>
      </c>
      <c r="BH95" s="117">
        <f t="shared" si="151"/>
        <v>0</v>
      </c>
      <c r="BI95" s="117">
        <f t="shared" si="152"/>
        <v>0</v>
      </c>
      <c r="BJ95" s="117">
        <f t="shared" si="153"/>
        <v>0</v>
      </c>
      <c r="BK95" s="117">
        <f t="shared" si="154"/>
        <v>0</v>
      </c>
      <c r="BL95" s="117">
        <f t="shared" si="155"/>
        <v>0</v>
      </c>
      <c r="BM95" s="117">
        <f t="shared" si="156"/>
        <v>0</v>
      </c>
      <c r="BN95" s="117">
        <f t="shared" si="113"/>
        <v>0</v>
      </c>
      <c r="BO95" s="117">
        <f t="shared" si="157"/>
        <v>0</v>
      </c>
      <c r="BP95" s="117">
        <f t="shared" si="114"/>
        <v>0</v>
      </c>
      <c r="BQ95" s="117">
        <f t="shared" si="115"/>
        <v>0</v>
      </c>
      <c r="BR95" s="117">
        <f t="shared" si="116"/>
        <v>0</v>
      </c>
      <c r="BS95" s="117">
        <f t="shared" si="117"/>
        <v>0</v>
      </c>
      <c r="BT95" s="117">
        <f t="shared" si="118"/>
        <v>0</v>
      </c>
      <c r="BU95" s="117">
        <f t="shared" si="119"/>
        <v>0</v>
      </c>
      <c r="BV95" s="117">
        <f t="shared" si="120"/>
        <v>0</v>
      </c>
      <c r="BW95" s="117">
        <f t="shared" si="121"/>
        <v>0</v>
      </c>
      <c r="BX95" s="117">
        <f t="shared" si="122"/>
        <v>0</v>
      </c>
      <c r="BY95" s="117">
        <f t="shared" si="123"/>
        <v>0</v>
      </c>
      <c r="BZ95" s="117">
        <f t="shared" si="124"/>
        <v>0</v>
      </c>
      <c r="CA95" s="117">
        <f t="shared" si="125"/>
        <v>0</v>
      </c>
      <c r="CB95" s="117">
        <f t="shared" si="126"/>
        <v>0</v>
      </c>
      <c r="CC95" s="117">
        <f t="shared" si="127"/>
        <v>0</v>
      </c>
      <c r="CD95" s="117">
        <f t="shared" si="128"/>
        <v>0</v>
      </c>
      <c r="CE95" s="117">
        <f t="shared" si="129"/>
        <v>0</v>
      </c>
      <c r="CF95" s="117">
        <f t="shared" si="130"/>
        <v>0</v>
      </c>
      <c r="CG95" s="117">
        <f t="shared" si="131"/>
        <v>0</v>
      </c>
      <c r="CH95" s="117">
        <f t="shared" si="132"/>
        <v>0</v>
      </c>
      <c r="CI95" s="117">
        <f t="shared" si="133"/>
        <v>0</v>
      </c>
      <c r="CJ95" s="117">
        <f t="shared" si="134"/>
        <v>0</v>
      </c>
      <c r="CK95" s="117">
        <f t="shared" si="135"/>
        <v>0</v>
      </c>
      <c r="CL95" s="117">
        <f t="shared" si="136"/>
        <v>0</v>
      </c>
      <c r="CM95" s="117">
        <f t="shared" si="137"/>
        <v>0</v>
      </c>
      <c r="CN95" s="117">
        <f t="shared" si="138"/>
        <v>0</v>
      </c>
      <c r="CO95" s="117">
        <f t="shared" si="139"/>
        <v>0</v>
      </c>
      <c r="CP95" s="117">
        <f t="shared" si="140"/>
        <v>0</v>
      </c>
      <c r="CQ95" s="117">
        <f t="shared" si="141"/>
        <v>0</v>
      </c>
      <c r="CR95" s="117">
        <f t="shared" si="142"/>
        <v>0</v>
      </c>
      <c r="CS95" s="117">
        <f t="shared" si="143"/>
        <v>0</v>
      </c>
      <c r="CT95" s="82"/>
      <c r="CU95" s="82"/>
      <c r="CV95" s="39"/>
      <c r="CW95" s="39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GS95" s="1"/>
      <c r="GT95" s="1"/>
      <c r="GU95" s="1"/>
      <c r="GV95" s="1"/>
      <c r="GW95" s="1"/>
    </row>
    <row r="96" spans="1:205">
      <c r="A96" s="33">
        <v>90</v>
      </c>
      <c r="B96" s="71"/>
      <c r="C96" s="351"/>
      <c r="D96" s="75"/>
      <c r="E96" s="74"/>
      <c r="F96" s="74"/>
      <c r="G96" s="74"/>
      <c r="H96" s="74"/>
      <c r="I96" s="65"/>
      <c r="J96" s="65"/>
      <c r="K96" s="65"/>
      <c r="L96" s="209"/>
      <c r="M96" s="209"/>
      <c r="N96" s="65"/>
      <c r="O96" s="65"/>
      <c r="P96" s="65"/>
      <c r="Q96" s="368" t="str">
        <f t="shared" si="81"/>
        <v/>
      </c>
      <c r="R96" s="34">
        <f t="shared" si="82"/>
        <v>0</v>
      </c>
      <c r="S96" s="47">
        <f t="shared" si="79"/>
        <v>0</v>
      </c>
      <c r="T96" s="46">
        <f t="shared" si="80"/>
        <v>0</v>
      </c>
      <c r="U96" s="82">
        <f t="shared" si="83"/>
        <v>0</v>
      </c>
      <c r="V96" s="46">
        <f t="shared" si="84"/>
        <v>0</v>
      </c>
      <c r="W96" s="82">
        <f t="shared" si="85"/>
        <v>0</v>
      </c>
      <c r="X96" s="81">
        <f t="shared" si="86"/>
        <v>0</v>
      </c>
      <c r="Y96" s="81">
        <f t="shared" si="144"/>
        <v>0</v>
      </c>
      <c r="Z96" s="81">
        <f t="shared" si="145"/>
        <v>0</v>
      </c>
      <c r="AA96" s="81">
        <f t="shared" si="87"/>
        <v>0</v>
      </c>
      <c r="AB96" s="81">
        <f t="shared" si="88"/>
        <v>0</v>
      </c>
      <c r="AC96" s="81">
        <f t="shared" si="146"/>
        <v>0</v>
      </c>
      <c r="AD96" s="81">
        <f t="shared" si="147"/>
        <v>0</v>
      </c>
      <c r="AE96" s="81">
        <f t="shared" si="148"/>
        <v>0</v>
      </c>
      <c r="AF96" s="81">
        <f t="shared" si="89"/>
        <v>0</v>
      </c>
      <c r="AG96" s="81">
        <f t="shared" si="90"/>
        <v>0</v>
      </c>
      <c r="AH96" s="81">
        <f t="shared" si="91"/>
        <v>0</v>
      </c>
      <c r="AI96" s="81">
        <f t="shared" si="92"/>
        <v>0</v>
      </c>
      <c r="AJ96" s="81">
        <f t="shared" si="93"/>
        <v>0</v>
      </c>
      <c r="AK96" s="81">
        <f t="shared" si="94"/>
        <v>0</v>
      </c>
      <c r="AL96" s="81">
        <f t="shared" si="95"/>
        <v>0</v>
      </c>
      <c r="AM96" s="81">
        <f t="shared" si="96"/>
        <v>0</v>
      </c>
      <c r="AN96" s="81">
        <f t="shared" si="97"/>
        <v>0</v>
      </c>
      <c r="AO96" s="81">
        <f t="shared" si="98"/>
        <v>0</v>
      </c>
      <c r="AP96" s="81">
        <f t="shared" si="99"/>
        <v>0</v>
      </c>
      <c r="AQ96" s="81">
        <f t="shared" si="100"/>
        <v>0</v>
      </c>
      <c r="AR96" s="81">
        <f t="shared" si="101"/>
        <v>0</v>
      </c>
      <c r="AS96" s="81">
        <f t="shared" si="102"/>
        <v>0</v>
      </c>
      <c r="AT96" s="81">
        <f t="shared" si="103"/>
        <v>0</v>
      </c>
      <c r="AU96" s="81">
        <f t="shared" si="104"/>
        <v>0</v>
      </c>
      <c r="AV96" s="81">
        <f t="shared" si="105"/>
        <v>0</v>
      </c>
      <c r="AW96" s="46">
        <f t="shared" si="106"/>
        <v>0</v>
      </c>
      <c r="AX96" s="46">
        <f t="shared" si="107"/>
        <v>0</v>
      </c>
      <c r="AY96" s="46">
        <f t="shared" si="108"/>
        <v>0</v>
      </c>
      <c r="AZ96" s="46">
        <f t="shared" si="109"/>
        <v>0</v>
      </c>
      <c r="BA96" s="46">
        <f t="shared" si="110"/>
        <v>0</v>
      </c>
      <c r="BB96" s="46">
        <f t="shared" si="111"/>
        <v>0</v>
      </c>
      <c r="BC96" s="46">
        <f t="shared" si="112"/>
        <v>0</v>
      </c>
      <c r="BD96" s="81"/>
      <c r="BE96" s="81"/>
      <c r="BF96" s="117">
        <f t="shared" si="149"/>
        <v>0</v>
      </c>
      <c r="BG96" s="117">
        <f t="shared" si="150"/>
        <v>0</v>
      </c>
      <c r="BH96" s="117">
        <f t="shared" si="151"/>
        <v>0</v>
      </c>
      <c r="BI96" s="117">
        <f t="shared" si="152"/>
        <v>0</v>
      </c>
      <c r="BJ96" s="117">
        <f t="shared" si="153"/>
        <v>0</v>
      </c>
      <c r="BK96" s="117">
        <f t="shared" si="154"/>
        <v>0</v>
      </c>
      <c r="BL96" s="117">
        <f t="shared" si="155"/>
        <v>0</v>
      </c>
      <c r="BM96" s="117">
        <f t="shared" si="156"/>
        <v>0</v>
      </c>
      <c r="BN96" s="117">
        <f t="shared" si="113"/>
        <v>0</v>
      </c>
      <c r="BO96" s="117">
        <f t="shared" si="157"/>
        <v>0</v>
      </c>
      <c r="BP96" s="117">
        <f t="shared" si="114"/>
        <v>0</v>
      </c>
      <c r="BQ96" s="117">
        <f t="shared" si="115"/>
        <v>0</v>
      </c>
      <c r="BR96" s="117">
        <f t="shared" si="116"/>
        <v>0</v>
      </c>
      <c r="BS96" s="117">
        <f t="shared" si="117"/>
        <v>0</v>
      </c>
      <c r="BT96" s="117">
        <f t="shared" si="118"/>
        <v>0</v>
      </c>
      <c r="BU96" s="117">
        <f t="shared" si="119"/>
        <v>0</v>
      </c>
      <c r="BV96" s="117">
        <f t="shared" si="120"/>
        <v>0</v>
      </c>
      <c r="BW96" s="117">
        <f t="shared" si="121"/>
        <v>0</v>
      </c>
      <c r="BX96" s="117">
        <f t="shared" si="122"/>
        <v>0</v>
      </c>
      <c r="BY96" s="117">
        <f t="shared" si="123"/>
        <v>0</v>
      </c>
      <c r="BZ96" s="117">
        <f t="shared" si="124"/>
        <v>0</v>
      </c>
      <c r="CA96" s="117">
        <f t="shared" si="125"/>
        <v>0</v>
      </c>
      <c r="CB96" s="117">
        <f t="shared" si="126"/>
        <v>0</v>
      </c>
      <c r="CC96" s="117">
        <f t="shared" si="127"/>
        <v>0</v>
      </c>
      <c r="CD96" s="117">
        <f t="shared" si="128"/>
        <v>0</v>
      </c>
      <c r="CE96" s="117">
        <f t="shared" si="129"/>
        <v>0</v>
      </c>
      <c r="CF96" s="117">
        <f t="shared" si="130"/>
        <v>0</v>
      </c>
      <c r="CG96" s="117">
        <f t="shared" si="131"/>
        <v>0</v>
      </c>
      <c r="CH96" s="117">
        <f t="shared" si="132"/>
        <v>0</v>
      </c>
      <c r="CI96" s="117">
        <f t="shared" si="133"/>
        <v>0</v>
      </c>
      <c r="CJ96" s="117">
        <f t="shared" si="134"/>
        <v>0</v>
      </c>
      <c r="CK96" s="117">
        <f t="shared" si="135"/>
        <v>0</v>
      </c>
      <c r="CL96" s="117">
        <f t="shared" si="136"/>
        <v>0</v>
      </c>
      <c r="CM96" s="117">
        <f t="shared" si="137"/>
        <v>0</v>
      </c>
      <c r="CN96" s="117">
        <f t="shared" si="138"/>
        <v>0</v>
      </c>
      <c r="CO96" s="117">
        <f t="shared" si="139"/>
        <v>0</v>
      </c>
      <c r="CP96" s="117">
        <f t="shared" si="140"/>
        <v>0</v>
      </c>
      <c r="CQ96" s="117">
        <f t="shared" si="141"/>
        <v>0</v>
      </c>
      <c r="CR96" s="117">
        <f t="shared" si="142"/>
        <v>0</v>
      </c>
      <c r="CS96" s="117">
        <f t="shared" si="143"/>
        <v>0</v>
      </c>
      <c r="CT96" s="82"/>
      <c r="CU96" s="82"/>
      <c r="CV96" s="39"/>
      <c r="CW96" s="39"/>
      <c r="CX96" s="1"/>
      <c r="CY96" s="1"/>
      <c r="CZ96" s="78" t="s">
        <v>101</v>
      </c>
      <c r="DA96" s="86" t="s">
        <v>77</v>
      </c>
      <c r="DB96" s="1"/>
      <c r="DC96" s="1"/>
      <c r="DD96" s="1"/>
      <c r="DE96" s="1"/>
      <c r="DF96" s="1"/>
      <c r="DG96" s="1"/>
      <c r="DH96" s="1"/>
      <c r="DI96" s="1"/>
      <c r="DJ96" s="1"/>
      <c r="GS96" s="1"/>
      <c r="GT96" s="1"/>
      <c r="GU96" s="1"/>
      <c r="GV96" s="1"/>
      <c r="GW96" s="1"/>
    </row>
    <row r="97" spans="1:205">
      <c r="A97" s="33">
        <v>91</v>
      </c>
      <c r="B97" s="71"/>
      <c r="C97" s="351"/>
      <c r="D97" s="75"/>
      <c r="E97" s="74"/>
      <c r="F97" s="74"/>
      <c r="G97" s="74"/>
      <c r="H97" s="74"/>
      <c r="I97" s="65"/>
      <c r="J97" s="65"/>
      <c r="K97" s="65"/>
      <c r="L97" s="209"/>
      <c r="M97" s="209"/>
      <c r="N97" s="65"/>
      <c r="O97" s="65"/>
      <c r="P97" s="65"/>
      <c r="Q97" s="368" t="str">
        <f t="shared" si="81"/>
        <v/>
      </c>
      <c r="R97" s="34">
        <f t="shared" si="82"/>
        <v>0</v>
      </c>
      <c r="S97" s="47">
        <f t="shared" si="79"/>
        <v>0</v>
      </c>
      <c r="T97" s="46">
        <f t="shared" si="80"/>
        <v>0</v>
      </c>
      <c r="U97" s="82">
        <f t="shared" si="83"/>
        <v>0</v>
      </c>
      <c r="V97" s="46">
        <f t="shared" si="84"/>
        <v>0</v>
      </c>
      <c r="W97" s="82">
        <f t="shared" si="85"/>
        <v>0</v>
      </c>
      <c r="X97" s="81">
        <f t="shared" si="86"/>
        <v>0</v>
      </c>
      <c r="Y97" s="81">
        <f t="shared" si="144"/>
        <v>0</v>
      </c>
      <c r="Z97" s="81">
        <f t="shared" si="145"/>
        <v>0</v>
      </c>
      <c r="AA97" s="81">
        <f t="shared" si="87"/>
        <v>0</v>
      </c>
      <c r="AB97" s="81">
        <f t="shared" si="88"/>
        <v>0</v>
      </c>
      <c r="AC97" s="81">
        <f t="shared" si="146"/>
        <v>0</v>
      </c>
      <c r="AD97" s="81">
        <f t="shared" si="147"/>
        <v>0</v>
      </c>
      <c r="AE97" s="81">
        <f t="shared" si="148"/>
        <v>0</v>
      </c>
      <c r="AF97" s="81">
        <f t="shared" si="89"/>
        <v>0</v>
      </c>
      <c r="AG97" s="81">
        <f t="shared" si="90"/>
        <v>0</v>
      </c>
      <c r="AH97" s="81">
        <f t="shared" si="91"/>
        <v>0</v>
      </c>
      <c r="AI97" s="81">
        <f t="shared" si="92"/>
        <v>0</v>
      </c>
      <c r="AJ97" s="81">
        <f t="shared" si="93"/>
        <v>0</v>
      </c>
      <c r="AK97" s="81">
        <f t="shared" si="94"/>
        <v>0</v>
      </c>
      <c r="AL97" s="81">
        <f t="shared" si="95"/>
        <v>0</v>
      </c>
      <c r="AM97" s="81">
        <f t="shared" si="96"/>
        <v>0</v>
      </c>
      <c r="AN97" s="81">
        <f t="shared" si="97"/>
        <v>0</v>
      </c>
      <c r="AO97" s="81">
        <f t="shared" si="98"/>
        <v>0</v>
      </c>
      <c r="AP97" s="81">
        <f t="shared" si="99"/>
        <v>0</v>
      </c>
      <c r="AQ97" s="81">
        <f t="shared" si="100"/>
        <v>0</v>
      </c>
      <c r="AR97" s="81">
        <f t="shared" si="101"/>
        <v>0</v>
      </c>
      <c r="AS97" s="81">
        <f t="shared" si="102"/>
        <v>0</v>
      </c>
      <c r="AT97" s="81">
        <f t="shared" si="103"/>
        <v>0</v>
      </c>
      <c r="AU97" s="81">
        <f t="shared" si="104"/>
        <v>0</v>
      </c>
      <c r="AV97" s="81">
        <f t="shared" si="105"/>
        <v>0</v>
      </c>
      <c r="AW97" s="46">
        <f t="shared" si="106"/>
        <v>0</v>
      </c>
      <c r="AX97" s="46">
        <f t="shared" si="107"/>
        <v>0</v>
      </c>
      <c r="AY97" s="46">
        <f t="shared" si="108"/>
        <v>0</v>
      </c>
      <c r="AZ97" s="46">
        <f t="shared" si="109"/>
        <v>0</v>
      </c>
      <c r="BA97" s="46">
        <f t="shared" si="110"/>
        <v>0</v>
      </c>
      <c r="BB97" s="46">
        <f t="shared" si="111"/>
        <v>0</v>
      </c>
      <c r="BC97" s="46">
        <f t="shared" si="112"/>
        <v>0</v>
      </c>
      <c r="BD97" s="81"/>
      <c r="BE97" s="81"/>
      <c r="BF97" s="117">
        <f t="shared" si="149"/>
        <v>0</v>
      </c>
      <c r="BG97" s="117">
        <f t="shared" si="150"/>
        <v>0</v>
      </c>
      <c r="BH97" s="117">
        <f t="shared" si="151"/>
        <v>0</v>
      </c>
      <c r="BI97" s="117">
        <f t="shared" si="152"/>
        <v>0</v>
      </c>
      <c r="BJ97" s="117">
        <f t="shared" si="153"/>
        <v>0</v>
      </c>
      <c r="BK97" s="117">
        <f t="shared" si="154"/>
        <v>0</v>
      </c>
      <c r="BL97" s="117">
        <f t="shared" si="155"/>
        <v>0</v>
      </c>
      <c r="BM97" s="117">
        <f t="shared" si="156"/>
        <v>0</v>
      </c>
      <c r="BN97" s="117">
        <f t="shared" si="113"/>
        <v>0</v>
      </c>
      <c r="BO97" s="117">
        <f t="shared" si="157"/>
        <v>0</v>
      </c>
      <c r="BP97" s="117">
        <f t="shared" si="114"/>
        <v>0</v>
      </c>
      <c r="BQ97" s="117">
        <f t="shared" si="115"/>
        <v>0</v>
      </c>
      <c r="BR97" s="117">
        <f t="shared" si="116"/>
        <v>0</v>
      </c>
      <c r="BS97" s="117">
        <f t="shared" si="117"/>
        <v>0</v>
      </c>
      <c r="BT97" s="117">
        <f t="shared" si="118"/>
        <v>0</v>
      </c>
      <c r="BU97" s="117">
        <f t="shared" si="119"/>
        <v>0</v>
      </c>
      <c r="BV97" s="117">
        <f t="shared" si="120"/>
        <v>0</v>
      </c>
      <c r="BW97" s="117">
        <f t="shared" si="121"/>
        <v>0</v>
      </c>
      <c r="BX97" s="117">
        <f t="shared" si="122"/>
        <v>0</v>
      </c>
      <c r="BY97" s="117">
        <f t="shared" si="123"/>
        <v>0</v>
      </c>
      <c r="BZ97" s="117">
        <f t="shared" si="124"/>
        <v>0</v>
      </c>
      <c r="CA97" s="117">
        <f t="shared" si="125"/>
        <v>0</v>
      </c>
      <c r="CB97" s="117">
        <f t="shared" si="126"/>
        <v>0</v>
      </c>
      <c r="CC97" s="117">
        <f t="shared" si="127"/>
        <v>0</v>
      </c>
      <c r="CD97" s="117">
        <f t="shared" si="128"/>
        <v>0</v>
      </c>
      <c r="CE97" s="117">
        <f t="shared" si="129"/>
        <v>0</v>
      </c>
      <c r="CF97" s="117">
        <f t="shared" si="130"/>
        <v>0</v>
      </c>
      <c r="CG97" s="117">
        <f t="shared" si="131"/>
        <v>0</v>
      </c>
      <c r="CH97" s="117">
        <f t="shared" si="132"/>
        <v>0</v>
      </c>
      <c r="CI97" s="117">
        <f t="shared" si="133"/>
        <v>0</v>
      </c>
      <c r="CJ97" s="117">
        <f t="shared" si="134"/>
        <v>0</v>
      </c>
      <c r="CK97" s="117">
        <f t="shared" si="135"/>
        <v>0</v>
      </c>
      <c r="CL97" s="117">
        <f t="shared" si="136"/>
        <v>0</v>
      </c>
      <c r="CM97" s="117">
        <f t="shared" si="137"/>
        <v>0</v>
      </c>
      <c r="CN97" s="117">
        <f t="shared" si="138"/>
        <v>0</v>
      </c>
      <c r="CO97" s="117">
        <f t="shared" si="139"/>
        <v>0</v>
      </c>
      <c r="CP97" s="117">
        <f t="shared" si="140"/>
        <v>0</v>
      </c>
      <c r="CQ97" s="117">
        <f t="shared" si="141"/>
        <v>0</v>
      </c>
      <c r="CR97" s="117">
        <f t="shared" si="142"/>
        <v>0</v>
      </c>
      <c r="CS97" s="117">
        <f t="shared" si="143"/>
        <v>0</v>
      </c>
      <c r="CT97" s="82"/>
      <c r="CU97" s="82"/>
      <c r="CV97" s="39"/>
      <c r="CW97" s="39"/>
      <c r="CX97" s="1"/>
      <c r="CY97" s="1"/>
      <c r="CZ97" s="78" t="s">
        <v>101</v>
      </c>
      <c r="DA97" s="86" t="s">
        <v>99</v>
      </c>
      <c r="DB97" s="1"/>
      <c r="DC97" s="1"/>
      <c r="DD97" s="1"/>
      <c r="DE97" s="1"/>
      <c r="DF97" s="1"/>
      <c r="DG97" s="1"/>
      <c r="DH97" s="1"/>
      <c r="DI97" s="1"/>
      <c r="DJ97" s="1"/>
      <c r="GS97" s="1"/>
      <c r="GT97" s="1"/>
      <c r="GU97" s="1"/>
      <c r="GV97" s="1"/>
      <c r="GW97" s="1"/>
    </row>
    <row r="98" spans="1:205">
      <c r="A98" s="33">
        <v>92</v>
      </c>
      <c r="B98" s="71"/>
      <c r="C98" s="351"/>
      <c r="D98" s="75"/>
      <c r="E98" s="74"/>
      <c r="F98" s="74"/>
      <c r="G98" s="74"/>
      <c r="H98" s="74"/>
      <c r="I98" s="65"/>
      <c r="J98" s="65"/>
      <c r="K98" s="65"/>
      <c r="L98" s="209"/>
      <c r="M98" s="209"/>
      <c r="N98" s="65"/>
      <c r="O98" s="65"/>
      <c r="P98" s="65"/>
      <c r="Q98" s="368" t="str">
        <f t="shared" si="81"/>
        <v/>
      </c>
      <c r="R98" s="34">
        <f t="shared" si="82"/>
        <v>0</v>
      </c>
      <c r="S98" s="47">
        <f t="shared" si="79"/>
        <v>0</v>
      </c>
      <c r="T98" s="46">
        <f t="shared" si="80"/>
        <v>0</v>
      </c>
      <c r="U98" s="82">
        <f t="shared" si="83"/>
        <v>0</v>
      </c>
      <c r="V98" s="46">
        <f t="shared" si="84"/>
        <v>0</v>
      </c>
      <c r="W98" s="82">
        <f t="shared" si="85"/>
        <v>0</v>
      </c>
      <c r="X98" s="81">
        <f t="shared" si="86"/>
        <v>0</v>
      </c>
      <c r="Y98" s="81">
        <f t="shared" si="144"/>
        <v>0</v>
      </c>
      <c r="Z98" s="81">
        <f t="shared" si="145"/>
        <v>0</v>
      </c>
      <c r="AA98" s="81">
        <f t="shared" si="87"/>
        <v>0</v>
      </c>
      <c r="AB98" s="81">
        <f t="shared" si="88"/>
        <v>0</v>
      </c>
      <c r="AC98" s="81">
        <f t="shared" si="146"/>
        <v>0</v>
      </c>
      <c r="AD98" s="81">
        <f t="shared" si="147"/>
        <v>0</v>
      </c>
      <c r="AE98" s="81">
        <f t="shared" si="148"/>
        <v>0</v>
      </c>
      <c r="AF98" s="81">
        <f t="shared" si="89"/>
        <v>0</v>
      </c>
      <c r="AG98" s="81">
        <f t="shared" si="90"/>
        <v>0</v>
      </c>
      <c r="AH98" s="81">
        <f t="shared" si="91"/>
        <v>0</v>
      </c>
      <c r="AI98" s="81">
        <f t="shared" si="92"/>
        <v>0</v>
      </c>
      <c r="AJ98" s="81">
        <f t="shared" si="93"/>
        <v>0</v>
      </c>
      <c r="AK98" s="81">
        <f t="shared" si="94"/>
        <v>0</v>
      </c>
      <c r="AL98" s="81">
        <f t="shared" si="95"/>
        <v>0</v>
      </c>
      <c r="AM98" s="81">
        <f t="shared" si="96"/>
        <v>0</v>
      </c>
      <c r="AN98" s="81">
        <f t="shared" si="97"/>
        <v>0</v>
      </c>
      <c r="AO98" s="81">
        <f t="shared" si="98"/>
        <v>0</v>
      </c>
      <c r="AP98" s="81">
        <f t="shared" si="99"/>
        <v>0</v>
      </c>
      <c r="AQ98" s="81">
        <f t="shared" si="100"/>
        <v>0</v>
      </c>
      <c r="AR98" s="81">
        <f t="shared" si="101"/>
        <v>0</v>
      </c>
      <c r="AS98" s="81">
        <f t="shared" si="102"/>
        <v>0</v>
      </c>
      <c r="AT98" s="81">
        <f t="shared" si="103"/>
        <v>0</v>
      </c>
      <c r="AU98" s="81">
        <f t="shared" si="104"/>
        <v>0</v>
      </c>
      <c r="AV98" s="81">
        <f t="shared" si="105"/>
        <v>0</v>
      </c>
      <c r="AW98" s="46">
        <f t="shared" si="106"/>
        <v>0</v>
      </c>
      <c r="AX98" s="46">
        <f t="shared" si="107"/>
        <v>0</v>
      </c>
      <c r="AY98" s="46">
        <f t="shared" si="108"/>
        <v>0</v>
      </c>
      <c r="AZ98" s="46">
        <f t="shared" si="109"/>
        <v>0</v>
      </c>
      <c r="BA98" s="46">
        <f t="shared" si="110"/>
        <v>0</v>
      </c>
      <c r="BB98" s="46">
        <f t="shared" si="111"/>
        <v>0</v>
      </c>
      <c r="BC98" s="46">
        <f t="shared" si="112"/>
        <v>0</v>
      </c>
      <c r="BD98" s="81"/>
      <c r="BE98" s="81"/>
      <c r="BF98" s="117">
        <f t="shared" si="149"/>
        <v>0</v>
      </c>
      <c r="BG98" s="117">
        <f t="shared" si="150"/>
        <v>0</v>
      </c>
      <c r="BH98" s="117">
        <f t="shared" si="151"/>
        <v>0</v>
      </c>
      <c r="BI98" s="117">
        <f t="shared" si="152"/>
        <v>0</v>
      </c>
      <c r="BJ98" s="117">
        <f t="shared" si="153"/>
        <v>0</v>
      </c>
      <c r="BK98" s="117">
        <f t="shared" si="154"/>
        <v>0</v>
      </c>
      <c r="BL98" s="117">
        <f t="shared" si="155"/>
        <v>0</v>
      </c>
      <c r="BM98" s="117">
        <f t="shared" si="156"/>
        <v>0</v>
      </c>
      <c r="BN98" s="117">
        <f t="shared" si="113"/>
        <v>0</v>
      </c>
      <c r="BO98" s="117">
        <f t="shared" si="157"/>
        <v>0</v>
      </c>
      <c r="BP98" s="117">
        <f t="shared" si="114"/>
        <v>0</v>
      </c>
      <c r="BQ98" s="117">
        <f t="shared" si="115"/>
        <v>0</v>
      </c>
      <c r="BR98" s="117">
        <f t="shared" si="116"/>
        <v>0</v>
      </c>
      <c r="BS98" s="117">
        <f t="shared" si="117"/>
        <v>0</v>
      </c>
      <c r="BT98" s="117">
        <f t="shared" si="118"/>
        <v>0</v>
      </c>
      <c r="BU98" s="117">
        <f t="shared" si="119"/>
        <v>0</v>
      </c>
      <c r="BV98" s="117">
        <f t="shared" si="120"/>
        <v>0</v>
      </c>
      <c r="BW98" s="117">
        <f t="shared" si="121"/>
        <v>0</v>
      </c>
      <c r="BX98" s="117">
        <f t="shared" si="122"/>
        <v>0</v>
      </c>
      <c r="BY98" s="117">
        <f t="shared" si="123"/>
        <v>0</v>
      </c>
      <c r="BZ98" s="117">
        <f t="shared" si="124"/>
        <v>0</v>
      </c>
      <c r="CA98" s="117">
        <f t="shared" si="125"/>
        <v>0</v>
      </c>
      <c r="CB98" s="117">
        <f t="shared" si="126"/>
        <v>0</v>
      </c>
      <c r="CC98" s="117">
        <f t="shared" si="127"/>
        <v>0</v>
      </c>
      <c r="CD98" s="117">
        <f t="shared" si="128"/>
        <v>0</v>
      </c>
      <c r="CE98" s="117">
        <f t="shared" si="129"/>
        <v>0</v>
      </c>
      <c r="CF98" s="117">
        <f t="shared" si="130"/>
        <v>0</v>
      </c>
      <c r="CG98" s="117">
        <f t="shared" si="131"/>
        <v>0</v>
      </c>
      <c r="CH98" s="117">
        <f t="shared" si="132"/>
        <v>0</v>
      </c>
      <c r="CI98" s="117">
        <f t="shared" si="133"/>
        <v>0</v>
      </c>
      <c r="CJ98" s="117">
        <f t="shared" si="134"/>
        <v>0</v>
      </c>
      <c r="CK98" s="117">
        <f t="shared" si="135"/>
        <v>0</v>
      </c>
      <c r="CL98" s="117">
        <f t="shared" si="136"/>
        <v>0</v>
      </c>
      <c r="CM98" s="117">
        <f t="shared" si="137"/>
        <v>0</v>
      </c>
      <c r="CN98" s="117">
        <f t="shared" si="138"/>
        <v>0</v>
      </c>
      <c r="CO98" s="117">
        <f t="shared" si="139"/>
        <v>0</v>
      </c>
      <c r="CP98" s="117">
        <f t="shared" si="140"/>
        <v>0</v>
      </c>
      <c r="CQ98" s="117">
        <f t="shared" si="141"/>
        <v>0</v>
      </c>
      <c r="CR98" s="117">
        <f t="shared" si="142"/>
        <v>0</v>
      </c>
      <c r="CS98" s="117">
        <f t="shared" si="143"/>
        <v>0</v>
      </c>
      <c r="CT98" s="82"/>
      <c r="CU98" s="82"/>
      <c r="CV98" s="39"/>
      <c r="CW98" s="39"/>
      <c r="CX98" s="1"/>
      <c r="CY98" s="1"/>
      <c r="CZ98" s="78" t="s">
        <v>101</v>
      </c>
      <c r="DA98" s="86" t="s">
        <v>100</v>
      </c>
      <c r="DB98" s="1"/>
      <c r="DC98" s="1"/>
      <c r="DD98" s="1"/>
      <c r="DE98" s="1"/>
      <c r="DF98" s="1"/>
      <c r="DG98" s="1"/>
      <c r="DH98" s="1"/>
      <c r="DI98" s="1"/>
      <c r="DJ98" s="1"/>
      <c r="GS98" s="1"/>
      <c r="GT98" s="1"/>
      <c r="GU98" s="1"/>
      <c r="GV98" s="1"/>
      <c r="GW98" s="1"/>
    </row>
    <row r="99" spans="1:205">
      <c r="A99" s="33">
        <v>93</v>
      </c>
      <c r="B99" s="71"/>
      <c r="C99" s="351"/>
      <c r="D99" s="75"/>
      <c r="E99" s="74"/>
      <c r="F99" s="74"/>
      <c r="G99" s="74"/>
      <c r="H99" s="74"/>
      <c r="I99" s="65"/>
      <c r="J99" s="65"/>
      <c r="K99" s="65"/>
      <c r="L99" s="209"/>
      <c r="M99" s="209"/>
      <c r="N99" s="65"/>
      <c r="O99" s="65"/>
      <c r="P99" s="65"/>
      <c r="Q99" s="368" t="str">
        <f t="shared" si="81"/>
        <v/>
      </c>
      <c r="R99" s="34">
        <f t="shared" si="82"/>
        <v>0</v>
      </c>
      <c r="S99" s="47">
        <f t="shared" si="79"/>
        <v>0</v>
      </c>
      <c r="T99" s="46">
        <f t="shared" si="80"/>
        <v>0</v>
      </c>
      <c r="U99" s="82">
        <f t="shared" si="83"/>
        <v>0</v>
      </c>
      <c r="V99" s="46">
        <f t="shared" si="84"/>
        <v>0</v>
      </c>
      <c r="W99" s="82">
        <f t="shared" si="85"/>
        <v>0</v>
      </c>
      <c r="X99" s="81">
        <f t="shared" si="86"/>
        <v>0</v>
      </c>
      <c r="Y99" s="81">
        <f t="shared" si="144"/>
        <v>0</v>
      </c>
      <c r="Z99" s="81">
        <f t="shared" si="145"/>
        <v>0</v>
      </c>
      <c r="AA99" s="81">
        <f t="shared" si="87"/>
        <v>0</v>
      </c>
      <c r="AB99" s="81">
        <f t="shared" si="88"/>
        <v>0</v>
      </c>
      <c r="AC99" s="81">
        <f t="shared" si="146"/>
        <v>0</v>
      </c>
      <c r="AD99" s="81">
        <f t="shared" si="147"/>
        <v>0</v>
      </c>
      <c r="AE99" s="81">
        <f t="shared" si="148"/>
        <v>0</v>
      </c>
      <c r="AF99" s="81">
        <f t="shared" si="89"/>
        <v>0</v>
      </c>
      <c r="AG99" s="81">
        <f t="shared" si="90"/>
        <v>0</v>
      </c>
      <c r="AH99" s="81">
        <f t="shared" si="91"/>
        <v>0</v>
      </c>
      <c r="AI99" s="81">
        <f t="shared" si="92"/>
        <v>0</v>
      </c>
      <c r="AJ99" s="81">
        <f t="shared" si="93"/>
        <v>0</v>
      </c>
      <c r="AK99" s="81">
        <f t="shared" si="94"/>
        <v>0</v>
      </c>
      <c r="AL99" s="81">
        <f t="shared" si="95"/>
        <v>0</v>
      </c>
      <c r="AM99" s="81">
        <f t="shared" si="96"/>
        <v>0</v>
      </c>
      <c r="AN99" s="81">
        <f t="shared" si="97"/>
        <v>0</v>
      </c>
      <c r="AO99" s="81">
        <f t="shared" si="98"/>
        <v>0</v>
      </c>
      <c r="AP99" s="81">
        <f t="shared" si="99"/>
        <v>0</v>
      </c>
      <c r="AQ99" s="81">
        <f t="shared" si="100"/>
        <v>0</v>
      </c>
      <c r="AR99" s="81">
        <f t="shared" si="101"/>
        <v>0</v>
      </c>
      <c r="AS99" s="81">
        <f t="shared" si="102"/>
        <v>0</v>
      </c>
      <c r="AT99" s="81">
        <f t="shared" si="103"/>
        <v>0</v>
      </c>
      <c r="AU99" s="81">
        <f t="shared" si="104"/>
        <v>0</v>
      </c>
      <c r="AV99" s="81">
        <f t="shared" si="105"/>
        <v>0</v>
      </c>
      <c r="AW99" s="46">
        <f t="shared" si="106"/>
        <v>0</v>
      </c>
      <c r="AX99" s="46">
        <f t="shared" si="107"/>
        <v>0</v>
      </c>
      <c r="AY99" s="46">
        <f t="shared" si="108"/>
        <v>0</v>
      </c>
      <c r="AZ99" s="46">
        <f t="shared" si="109"/>
        <v>0</v>
      </c>
      <c r="BA99" s="46">
        <f t="shared" si="110"/>
        <v>0</v>
      </c>
      <c r="BB99" s="46">
        <f t="shared" si="111"/>
        <v>0</v>
      </c>
      <c r="BC99" s="46">
        <f t="shared" si="112"/>
        <v>0</v>
      </c>
      <c r="BD99" s="81"/>
      <c r="BE99" s="81"/>
      <c r="BF99" s="117">
        <f t="shared" si="149"/>
        <v>0</v>
      </c>
      <c r="BG99" s="117">
        <f t="shared" si="150"/>
        <v>0</v>
      </c>
      <c r="BH99" s="117">
        <f t="shared" si="151"/>
        <v>0</v>
      </c>
      <c r="BI99" s="117">
        <f t="shared" si="152"/>
        <v>0</v>
      </c>
      <c r="BJ99" s="117">
        <f t="shared" si="153"/>
        <v>0</v>
      </c>
      <c r="BK99" s="117">
        <f t="shared" si="154"/>
        <v>0</v>
      </c>
      <c r="BL99" s="117">
        <f t="shared" si="155"/>
        <v>0</v>
      </c>
      <c r="BM99" s="117">
        <f t="shared" si="156"/>
        <v>0</v>
      </c>
      <c r="BN99" s="117">
        <f t="shared" si="113"/>
        <v>0</v>
      </c>
      <c r="BO99" s="117">
        <f t="shared" si="157"/>
        <v>0</v>
      </c>
      <c r="BP99" s="117">
        <f t="shared" si="114"/>
        <v>0</v>
      </c>
      <c r="BQ99" s="117">
        <f t="shared" si="115"/>
        <v>0</v>
      </c>
      <c r="BR99" s="117">
        <f t="shared" si="116"/>
        <v>0</v>
      </c>
      <c r="BS99" s="117">
        <f t="shared" si="117"/>
        <v>0</v>
      </c>
      <c r="BT99" s="117">
        <f t="shared" si="118"/>
        <v>0</v>
      </c>
      <c r="BU99" s="117">
        <f t="shared" si="119"/>
        <v>0</v>
      </c>
      <c r="BV99" s="117">
        <f t="shared" si="120"/>
        <v>0</v>
      </c>
      <c r="BW99" s="117">
        <f t="shared" si="121"/>
        <v>0</v>
      </c>
      <c r="BX99" s="117">
        <f t="shared" si="122"/>
        <v>0</v>
      </c>
      <c r="BY99" s="117">
        <f t="shared" si="123"/>
        <v>0</v>
      </c>
      <c r="BZ99" s="117">
        <f t="shared" si="124"/>
        <v>0</v>
      </c>
      <c r="CA99" s="117">
        <f t="shared" si="125"/>
        <v>0</v>
      </c>
      <c r="CB99" s="117">
        <f t="shared" si="126"/>
        <v>0</v>
      </c>
      <c r="CC99" s="117">
        <f t="shared" si="127"/>
        <v>0</v>
      </c>
      <c r="CD99" s="117">
        <f t="shared" si="128"/>
        <v>0</v>
      </c>
      <c r="CE99" s="117">
        <f t="shared" si="129"/>
        <v>0</v>
      </c>
      <c r="CF99" s="117">
        <f t="shared" si="130"/>
        <v>0</v>
      </c>
      <c r="CG99" s="117">
        <f t="shared" si="131"/>
        <v>0</v>
      </c>
      <c r="CH99" s="117">
        <f t="shared" si="132"/>
        <v>0</v>
      </c>
      <c r="CI99" s="117">
        <f t="shared" si="133"/>
        <v>0</v>
      </c>
      <c r="CJ99" s="117">
        <f t="shared" si="134"/>
        <v>0</v>
      </c>
      <c r="CK99" s="117">
        <f t="shared" si="135"/>
        <v>0</v>
      </c>
      <c r="CL99" s="117">
        <f t="shared" si="136"/>
        <v>0</v>
      </c>
      <c r="CM99" s="117">
        <f t="shared" si="137"/>
        <v>0</v>
      </c>
      <c r="CN99" s="117">
        <f t="shared" si="138"/>
        <v>0</v>
      </c>
      <c r="CO99" s="117">
        <f t="shared" si="139"/>
        <v>0</v>
      </c>
      <c r="CP99" s="117">
        <f t="shared" si="140"/>
        <v>0</v>
      </c>
      <c r="CQ99" s="117">
        <f t="shared" si="141"/>
        <v>0</v>
      </c>
      <c r="CR99" s="117">
        <f t="shared" si="142"/>
        <v>0</v>
      </c>
      <c r="CS99" s="117">
        <f t="shared" si="143"/>
        <v>0</v>
      </c>
      <c r="CT99" s="82"/>
      <c r="CU99" s="82"/>
      <c r="CV99" s="39"/>
      <c r="CW99" s="39"/>
      <c r="CX99" s="1"/>
      <c r="CY99" s="1"/>
      <c r="CZ99" s="78" t="s">
        <v>101</v>
      </c>
      <c r="DA99" s="86" t="s">
        <v>44</v>
      </c>
      <c r="DB99" s="1"/>
      <c r="DC99" s="1"/>
      <c r="DD99" s="1"/>
      <c r="DE99" s="1"/>
      <c r="DF99" s="1"/>
      <c r="DG99" s="1"/>
      <c r="DH99" s="1"/>
      <c r="DI99" s="1"/>
      <c r="DJ99" s="1"/>
      <c r="GS99" s="1"/>
      <c r="GT99" s="1"/>
      <c r="GU99" s="1"/>
      <c r="GV99" s="1"/>
      <c r="GW99" s="1"/>
    </row>
    <row r="100" spans="1:205">
      <c r="A100" s="33">
        <v>94</v>
      </c>
      <c r="B100" s="71"/>
      <c r="C100" s="351"/>
      <c r="D100" s="75"/>
      <c r="E100" s="74"/>
      <c r="F100" s="74"/>
      <c r="G100" s="74"/>
      <c r="H100" s="74"/>
      <c r="I100" s="65"/>
      <c r="J100" s="65"/>
      <c r="K100" s="65"/>
      <c r="L100" s="209"/>
      <c r="M100" s="209"/>
      <c r="N100" s="65"/>
      <c r="O100" s="65"/>
      <c r="P100" s="65"/>
      <c r="Q100" s="368" t="str">
        <f t="shared" si="81"/>
        <v/>
      </c>
      <c r="R100" s="34">
        <f t="shared" si="82"/>
        <v>0</v>
      </c>
      <c r="S100" s="47">
        <f t="shared" si="79"/>
        <v>0</v>
      </c>
      <c r="T100" s="46">
        <f t="shared" si="80"/>
        <v>0</v>
      </c>
      <c r="U100" s="82">
        <f t="shared" si="83"/>
        <v>0</v>
      </c>
      <c r="V100" s="46">
        <f t="shared" si="84"/>
        <v>0</v>
      </c>
      <c r="W100" s="82">
        <f t="shared" si="85"/>
        <v>0</v>
      </c>
      <c r="X100" s="81">
        <f t="shared" si="86"/>
        <v>0</v>
      </c>
      <c r="Y100" s="81">
        <f t="shared" si="144"/>
        <v>0</v>
      </c>
      <c r="Z100" s="81">
        <f t="shared" si="145"/>
        <v>0</v>
      </c>
      <c r="AA100" s="81">
        <f t="shared" si="87"/>
        <v>0</v>
      </c>
      <c r="AB100" s="81">
        <f t="shared" si="88"/>
        <v>0</v>
      </c>
      <c r="AC100" s="81">
        <f t="shared" si="146"/>
        <v>0</v>
      </c>
      <c r="AD100" s="81">
        <f t="shared" si="147"/>
        <v>0</v>
      </c>
      <c r="AE100" s="81">
        <f t="shared" si="148"/>
        <v>0</v>
      </c>
      <c r="AF100" s="81">
        <f t="shared" si="89"/>
        <v>0</v>
      </c>
      <c r="AG100" s="81">
        <f t="shared" si="90"/>
        <v>0</v>
      </c>
      <c r="AH100" s="81">
        <f t="shared" si="91"/>
        <v>0</v>
      </c>
      <c r="AI100" s="81">
        <f t="shared" si="92"/>
        <v>0</v>
      </c>
      <c r="AJ100" s="81">
        <f t="shared" si="93"/>
        <v>0</v>
      </c>
      <c r="AK100" s="81">
        <f t="shared" si="94"/>
        <v>0</v>
      </c>
      <c r="AL100" s="81">
        <f t="shared" si="95"/>
        <v>0</v>
      </c>
      <c r="AM100" s="81">
        <f t="shared" si="96"/>
        <v>0</v>
      </c>
      <c r="AN100" s="81">
        <f t="shared" si="97"/>
        <v>0</v>
      </c>
      <c r="AO100" s="81">
        <f t="shared" si="98"/>
        <v>0</v>
      </c>
      <c r="AP100" s="81">
        <f t="shared" si="99"/>
        <v>0</v>
      </c>
      <c r="AQ100" s="81">
        <f t="shared" si="100"/>
        <v>0</v>
      </c>
      <c r="AR100" s="81">
        <f t="shared" si="101"/>
        <v>0</v>
      </c>
      <c r="AS100" s="81">
        <f t="shared" si="102"/>
        <v>0</v>
      </c>
      <c r="AT100" s="81">
        <f t="shared" si="103"/>
        <v>0</v>
      </c>
      <c r="AU100" s="81">
        <f t="shared" si="104"/>
        <v>0</v>
      </c>
      <c r="AV100" s="81">
        <f t="shared" si="105"/>
        <v>0</v>
      </c>
      <c r="AW100" s="46">
        <f t="shared" si="106"/>
        <v>0</v>
      </c>
      <c r="AX100" s="46">
        <f t="shared" si="107"/>
        <v>0</v>
      </c>
      <c r="AY100" s="46">
        <f t="shared" si="108"/>
        <v>0</v>
      </c>
      <c r="AZ100" s="46">
        <f t="shared" si="109"/>
        <v>0</v>
      </c>
      <c r="BA100" s="46">
        <f t="shared" si="110"/>
        <v>0</v>
      </c>
      <c r="BB100" s="46">
        <f t="shared" si="111"/>
        <v>0</v>
      </c>
      <c r="BC100" s="46">
        <f t="shared" si="112"/>
        <v>0</v>
      </c>
      <c r="BD100" s="81"/>
      <c r="BE100" s="81"/>
      <c r="BF100" s="117">
        <f t="shared" si="149"/>
        <v>0</v>
      </c>
      <c r="BG100" s="117">
        <f t="shared" si="150"/>
        <v>0</v>
      </c>
      <c r="BH100" s="117">
        <f t="shared" si="151"/>
        <v>0</v>
      </c>
      <c r="BI100" s="117">
        <f t="shared" si="152"/>
        <v>0</v>
      </c>
      <c r="BJ100" s="117">
        <f t="shared" si="153"/>
        <v>0</v>
      </c>
      <c r="BK100" s="117">
        <f t="shared" si="154"/>
        <v>0</v>
      </c>
      <c r="BL100" s="117">
        <f t="shared" si="155"/>
        <v>0</v>
      </c>
      <c r="BM100" s="117">
        <f t="shared" si="156"/>
        <v>0</v>
      </c>
      <c r="BN100" s="117">
        <f t="shared" si="113"/>
        <v>0</v>
      </c>
      <c r="BO100" s="117">
        <f t="shared" si="157"/>
        <v>0</v>
      </c>
      <c r="BP100" s="117">
        <f t="shared" si="114"/>
        <v>0</v>
      </c>
      <c r="BQ100" s="117">
        <f t="shared" si="115"/>
        <v>0</v>
      </c>
      <c r="BR100" s="117">
        <f t="shared" si="116"/>
        <v>0</v>
      </c>
      <c r="BS100" s="117">
        <f t="shared" si="117"/>
        <v>0</v>
      </c>
      <c r="BT100" s="117">
        <f t="shared" si="118"/>
        <v>0</v>
      </c>
      <c r="BU100" s="117">
        <f t="shared" si="119"/>
        <v>0</v>
      </c>
      <c r="BV100" s="117">
        <f t="shared" si="120"/>
        <v>0</v>
      </c>
      <c r="BW100" s="117">
        <f t="shared" si="121"/>
        <v>0</v>
      </c>
      <c r="BX100" s="117">
        <f t="shared" si="122"/>
        <v>0</v>
      </c>
      <c r="BY100" s="117">
        <f t="shared" si="123"/>
        <v>0</v>
      </c>
      <c r="BZ100" s="117">
        <f t="shared" si="124"/>
        <v>0</v>
      </c>
      <c r="CA100" s="117">
        <f t="shared" si="125"/>
        <v>0</v>
      </c>
      <c r="CB100" s="117">
        <f t="shared" si="126"/>
        <v>0</v>
      </c>
      <c r="CC100" s="117">
        <f t="shared" si="127"/>
        <v>0</v>
      </c>
      <c r="CD100" s="117">
        <f t="shared" si="128"/>
        <v>0</v>
      </c>
      <c r="CE100" s="117">
        <f t="shared" si="129"/>
        <v>0</v>
      </c>
      <c r="CF100" s="117">
        <f t="shared" si="130"/>
        <v>0</v>
      </c>
      <c r="CG100" s="117">
        <f t="shared" si="131"/>
        <v>0</v>
      </c>
      <c r="CH100" s="117">
        <f t="shared" si="132"/>
        <v>0</v>
      </c>
      <c r="CI100" s="117">
        <f t="shared" si="133"/>
        <v>0</v>
      </c>
      <c r="CJ100" s="117">
        <f t="shared" si="134"/>
        <v>0</v>
      </c>
      <c r="CK100" s="117">
        <f t="shared" si="135"/>
        <v>0</v>
      </c>
      <c r="CL100" s="117">
        <f t="shared" si="136"/>
        <v>0</v>
      </c>
      <c r="CM100" s="117">
        <f t="shared" si="137"/>
        <v>0</v>
      </c>
      <c r="CN100" s="117">
        <f t="shared" si="138"/>
        <v>0</v>
      </c>
      <c r="CO100" s="117">
        <f t="shared" si="139"/>
        <v>0</v>
      </c>
      <c r="CP100" s="117">
        <f t="shared" si="140"/>
        <v>0</v>
      </c>
      <c r="CQ100" s="117">
        <f t="shared" si="141"/>
        <v>0</v>
      </c>
      <c r="CR100" s="117">
        <f t="shared" si="142"/>
        <v>0</v>
      </c>
      <c r="CS100" s="117">
        <f t="shared" si="143"/>
        <v>0</v>
      </c>
      <c r="CT100" s="82"/>
      <c r="CU100" s="82"/>
      <c r="CV100" s="39"/>
      <c r="CW100" s="39"/>
      <c r="CX100" s="1"/>
      <c r="CY100" s="1"/>
      <c r="CZ100" s="78" t="s">
        <v>101</v>
      </c>
      <c r="DA100" s="86" t="s">
        <v>45</v>
      </c>
      <c r="DB100" s="1"/>
      <c r="DC100" s="1"/>
      <c r="DD100" s="1"/>
      <c r="DE100" s="1"/>
      <c r="DF100" s="1"/>
      <c r="DG100" s="1"/>
      <c r="DH100" s="1"/>
      <c r="DI100" s="1"/>
      <c r="DJ100" s="1"/>
      <c r="GS100" s="1"/>
      <c r="GT100" s="1"/>
      <c r="GU100" s="1"/>
      <c r="GV100" s="1"/>
      <c r="GW100" s="1"/>
    </row>
    <row r="101" spans="1:205">
      <c r="A101" s="33">
        <v>95</v>
      </c>
      <c r="B101" s="71"/>
      <c r="C101" s="351"/>
      <c r="D101" s="75"/>
      <c r="E101" s="74"/>
      <c r="F101" s="74"/>
      <c r="G101" s="74"/>
      <c r="H101" s="74"/>
      <c r="I101" s="65"/>
      <c r="J101" s="65"/>
      <c r="K101" s="65"/>
      <c r="L101" s="209"/>
      <c r="M101" s="209"/>
      <c r="N101" s="65"/>
      <c r="O101" s="65"/>
      <c r="P101" s="65"/>
      <c r="Q101" s="368" t="str">
        <f t="shared" si="81"/>
        <v/>
      </c>
      <c r="R101" s="34">
        <f t="shared" si="82"/>
        <v>0</v>
      </c>
      <c r="S101" s="47">
        <f t="shared" si="79"/>
        <v>0</v>
      </c>
      <c r="T101" s="46">
        <f t="shared" si="80"/>
        <v>0</v>
      </c>
      <c r="U101" s="82">
        <f t="shared" si="83"/>
        <v>0</v>
      </c>
      <c r="V101" s="46">
        <f t="shared" si="84"/>
        <v>0</v>
      </c>
      <c r="W101" s="82">
        <f t="shared" si="85"/>
        <v>0</v>
      </c>
      <c r="X101" s="81">
        <f t="shared" si="86"/>
        <v>0</v>
      </c>
      <c r="Y101" s="81">
        <f t="shared" si="144"/>
        <v>0</v>
      </c>
      <c r="Z101" s="81">
        <f t="shared" si="145"/>
        <v>0</v>
      </c>
      <c r="AA101" s="81">
        <f t="shared" si="87"/>
        <v>0</v>
      </c>
      <c r="AB101" s="81">
        <f t="shared" si="88"/>
        <v>0</v>
      </c>
      <c r="AC101" s="81">
        <f t="shared" si="146"/>
        <v>0</v>
      </c>
      <c r="AD101" s="81">
        <f t="shared" si="147"/>
        <v>0</v>
      </c>
      <c r="AE101" s="81">
        <f t="shared" si="148"/>
        <v>0</v>
      </c>
      <c r="AF101" s="81">
        <f t="shared" si="89"/>
        <v>0</v>
      </c>
      <c r="AG101" s="81">
        <f t="shared" si="90"/>
        <v>0</v>
      </c>
      <c r="AH101" s="81">
        <f t="shared" si="91"/>
        <v>0</v>
      </c>
      <c r="AI101" s="81">
        <f t="shared" si="92"/>
        <v>0</v>
      </c>
      <c r="AJ101" s="81">
        <f t="shared" si="93"/>
        <v>0</v>
      </c>
      <c r="AK101" s="81">
        <f t="shared" si="94"/>
        <v>0</v>
      </c>
      <c r="AL101" s="81">
        <f t="shared" si="95"/>
        <v>0</v>
      </c>
      <c r="AM101" s="81">
        <f t="shared" si="96"/>
        <v>0</v>
      </c>
      <c r="AN101" s="81">
        <f t="shared" si="97"/>
        <v>0</v>
      </c>
      <c r="AO101" s="81">
        <f t="shared" si="98"/>
        <v>0</v>
      </c>
      <c r="AP101" s="81">
        <f t="shared" si="99"/>
        <v>0</v>
      </c>
      <c r="AQ101" s="81">
        <f t="shared" si="100"/>
        <v>0</v>
      </c>
      <c r="AR101" s="81">
        <f t="shared" si="101"/>
        <v>0</v>
      </c>
      <c r="AS101" s="81">
        <f t="shared" si="102"/>
        <v>0</v>
      </c>
      <c r="AT101" s="81">
        <f t="shared" si="103"/>
        <v>0</v>
      </c>
      <c r="AU101" s="81">
        <f t="shared" si="104"/>
        <v>0</v>
      </c>
      <c r="AV101" s="81">
        <f t="shared" si="105"/>
        <v>0</v>
      </c>
      <c r="AW101" s="46">
        <f t="shared" si="106"/>
        <v>0</v>
      </c>
      <c r="AX101" s="46">
        <f t="shared" si="107"/>
        <v>0</v>
      </c>
      <c r="AY101" s="46">
        <f t="shared" si="108"/>
        <v>0</v>
      </c>
      <c r="AZ101" s="46">
        <f t="shared" si="109"/>
        <v>0</v>
      </c>
      <c r="BA101" s="46">
        <f t="shared" si="110"/>
        <v>0</v>
      </c>
      <c r="BB101" s="46">
        <f t="shared" si="111"/>
        <v>0</v>
      </c>
      <c r="BC101" s="46">
        <f t="shared" si="112"/>
        <v>0</v>
      </c>
      <c r="BD101" s="81"/>
      <c r="BE101" s="81"/>
      <c r="BF101" s="117">
        <f t="shared" si="149"/>
        <v>0</v>
      </c>
      <c r="BG101" s="117">
        <f t="shared" si="150"/>
        <v>0</v>
      </c>
      <c r="BH101" s="117">
        <f t="shared" si="151"/>
        <v>0</v>
      </c>
      <c r="BI101" s="117">
        <f t="shared" si="152"/>
        <v>0</v>
      </c>
      <c r="BJ101" s="117">
        <f t="shared" si="153"/>
        <v>0</v>
      </c>
      <c r="BK101" s="117">
        <f t="shared" si="154"/>
        <v>0</v>
      </c>
      <c r="BL101" s="117">
        <f t="shared" si="155"/>
        <v>0</v>
      </c>
      <c r="BM101" s="117">
        <f t="shared" si="156"/>
        <v>0</v>
      </c>
      <c r="BN101" s="117">
        <f t="shared" si="113"/>
        <v>0</v>
      </c>
      <c r="BO101" s="117">
        <f t="shared" si="157"/>
        <v>0</v>
      </c>
      <c r="BP101" s="117">
        <f t="shared" si="114"/>
        <v>0</v>
      </c>
      <c r="BQ101" s="117">
        <f t="shared" si="115"/>
        <v>0</v>
      </c>
      <c r="BR101" s="117">
        <f t="shared" si="116"/>
        <v>0</v>
      </c>
      <c r="BS101" s="117">
        <f t="shared" si="117"/>
        <v>0</v>
      </c>
      <c r="BT101" s="117">
        <f t="shared" si="118"/>
        <v>0</v>
      </c>
      <c r="BU101" s="117">
        <f t="shared" si="119"/>
        <v>0</v>
      </c>
      <c r="BV101" s="117">
        <f t="shared" si="120"/>
        <v>0</v>
      </c>
      <c r="BW101" s="117">
        <f t="shared" si="121"/>
        <v>0</v>
      </c>
      <c r="BX101" s="117">
        <f t="shared" si="122"/>
        <v>0</v>
      </c>
      <c r="BY101" s="117">
        <f t="shared" si="123"/>
        <v>0</v>
      </c>
      <c r="BZ101" s="117">
        <f t="shared" si="124"/>
        <v>0</v>
      </c>
      <c r="CA101" s="117">
        <f t="shared" si="125"/>
        <v>0</v>
      </c>
      <c r="CB101" s="117">
        <f t="shared" si="126"/>
        <v>0</v>
      </c>
      <c r="CC101" s="117">
        <f t="shared" si="127"/>
        <v>0</v>
      </c>
      <c r="CD101" s="117">
        <f t="shared" si="128"/>
        <v>0</v>
      </c>
      <c r="CE101" s="117">
        <f t="shared" si="129"/>
        <v>0</v>
      </c>
      <c r="CF101" s="117">
        <f t="shared" si="130"/>
        <v>0</v>
      </c>
      <c r="CG101" s="117">
        <f t="shared" si="131"/>
        <v>0</v>
      </c>
      <c r="CH101" s="117">
        <f t="shared" si="132"/>
        <v>0</v>
      </c>
      <c r="CI101" s="117">
        <f t="shared" si="133"/>
        <v>0</v>
      </c>
      <c r="CJ101" s="117">
        <f t="shared" si="134"/>
        <v>0</v>
      </c>
      <c r="CK101" s="117">
        <f t="shared" si="135"/>
        <v>0</v>
      </c>
      <c r="CL101" s="117">
        <f t="shared" si="136"/>
        <v>0</v>
      </c>
      <c r="CM101" s="117">
        <f t="shared" si="137"/>
        <v>0</v>
      </c>
      <c r="CN101" s="117">
        <f t="shared" si="138"/>
        <v>0</v>
      </c>
      <c r="CO101" s="117">
        <f t="shared" si="139"/>
        <v>0</v>
      </c>
      <c r="CP101" s="117">
        <f t="shared" si="140"/>
        <v>0</v>
      </c>
      <c r="CQ101" s="117">
        <f t="shared" si="141"/>
        <v>0</v>
      </c>
      <c r="CR101" s="117">
        <f t="shared" si="142"/>
        <v>0</v>
      </c>
      <c r="CS101" s="117">
        <f t="shared" si="143"/>
        <v>0</v>
      </c>
      <c r="CT101" s="82"/>
      <c r="CU101" s="82"/>
      <c r="CV101" s="39"/>
      <c r="CW101" s="39"/>
      <c r="CX101" s="1"/>
      <c r="CY101" s="1"/>
      <c r="CZ101" s="78" t="s">
        <v>101</v>
      </c>
      <c r="DA101" s="86" t="s">
        <v>83</v>
      </c>
      <c r="DB101" s="1"/>
      <c r="DC101" s="1"/>
      <c r="DD101" s="1"/>
      <c r="DE101" s="1"/>
      <c r="DF101" s="1"/>
      <c r="DG101" s="1"/>
      <c r="DH101" s="1"/>
      <c r="DI101" s="1"/>
      <c r="DJ101" s="1"/>
      <c r="GS101" s="1"/>
      <c r="GT101" s="1"/>
      <c r="GU101" s="1"/>
      <c r="GV101" s="1"/>
      <c r="GW101" s="1"/>
    </row>
    <row r="102" spans="1:205">
      <c r="A102" s="33">
        <v>96</v>
      </c>
      <c r="B102" s="71"/>
      <c r="C102" s="351"/>
      <c r="D102" s="75"/>
      <c r="E102" s="74"/>
      <c r="F102" s="74"/>
      <c r="G102" s="74"/>
      <c r="H102" s="74"/>
      <c r="I102" s="65"/>
      <c r="J102" s="65"/>
      <c r="K102" s="65"/>
      <c r="L102" s="209"/>
      <c r="M102" s="209"/>
      <c r="N102" s="65"/>
      <c r="O102" s="65"/>
      <c r="P102" s="65"/>
      <c r="Q102" s="368" t="str">
        <f t="shared" si="81"/>
        <v/>
      </c>
      <c r="R102" s="34">
        <f t="shared" si="82"/>
        <v>0</v>
      </c>
      <c r="S102" s="47">
        <f t="shared" si="79"/>
        <v>0</v>
      </c>
      <c r="T102" s="46">
        <f t="shared" si="80"/>
        <v>0</v>
      </c>
      <c r="U102" s="82">
        <f t="shared" si="83"/>
        <v>0</v>
      </c>
      <c r="V102" s="46">
        <f t="shared" si="84"/>
        <v>0</v>
      </c>
      <c r="W102" s="82">
        <f t="shared" si="85"/>
        <v>0</v>
      </c>
      <c r="X102" s="81">
        <f t="shared" si="86"/>
        <v>0</v>
      </c>
      <c r="Y102" s="81">
        <f t="shared" si="144"/>
        <v>0</v>
      </c>
      <c r="Z102" s="81">
        <f t="shared" si="145"/>
        <v>0</v>
      </c>
      <c r="AA102" s="81">
        <f t="shared" si="87"/>
        <v>0</v>
      </c>
      <c r="AB102" s="81">
        <f t="shared" si="88"/>
        <v>0</v>
      </c>
      <c r="AC102" s="81">
        <f t="shared" si="146"/>
        <v>0</v>
      </c>
      <c r="AD102" s="81">
        <f t="shared" si="147"/>
        <v>0</v>
      </c>
      <c r="AE102" s="81">
        <f t="shared" si="148"/>
        <v>0</v>
      </c>
      <c r="AF102" s="81">
        <f t="shared" si="89"/>
        <v>0</v>
      </c>
      <c r="AG102" s="81">
        <f t="shared" si="90"/>
        <v>0</v>
      </c>
      <c r="AH102" s="81">
        <f t="shared" si="91"/>
        <v>0</v>
      </c>
      <c r="AI102" s="81">
        <f t="shared" si="92"/>
        <v>0</v>
      </c>
      <c r="AJ102" s="81">
        <f t="shared" si="93"/>
        <v>0</v>
      </c>
      <c r="AK102" s="81">
        <f t="shared" si="94"/>
        <v>0</v>
      </c>
      <c r="AL102" s="81">
        <f t="shared" si="95"/>
        <v>0</v>
      </c>
      <c r="AM102" s="81">
        <f t="shared" si="96"/>
        <v>0</v>
      </c>
      <c r="AN102" s="81">
        <f t="shared" si="97"/>
        <v>0</v>
      </c>
      <c r="AO102" s="81">
        <f t="shared" si="98"/>
        <v>0</v>
      </c>
      <c r="AP102" s="81">
        <f t="shared" si="99"/>
        <v>0</v>
      </c>
      <c r="AQ102" s="81">
        <f t="shared" si="100"/>
        <v>0</v>
      </c>
      <c r="AR102" s="81">
        <f t="shared" si="101"/>
        <v>0</v>
      </c>
      <c r="AS102" s="81">
        <f t="shared" si="102"/>
        <v>0</v>
      </c>
      <c r="AT102" s="81">
        <f t="shared" si="103"/>
        <v>0</v>
      </c>
      <c r="AU102" s="81">
        <f t="shared" si="104"/>
        <v>0</v>
      </c>
      <c r="AV102" s="81">
        <f t="shared" si="105"/>
        <v>0</v>
      </c>
      <c r="AW102" s="46">
        <f t="shared" si="106"/>
        <v>0</v>
      </c>
      <c r="AX102" s="46">
        <f t="shared" si="107"/>
        <v>0</v>
      </c>
      <c r="AY102" s="46">
        <f t="shared" si="108"/>
        <v>0</v>
      </c>
      <c r="AZ102" s="46">
        <f t="shared" si="109"/>
        <v>0</v>
      </c>
      <c r="BA102" s="46">
        <f t="shared" si="110"/>
        <v>0</v>
      </c>
      <c r="BB102" s="46">
        <f t="shared" si="111"/>
        <v>0</v>
      </c>
      <c r="BC102" s="46">
        <f t="shared" si="112"/>
        <v>0</v>
      </c>
      <c r="BD102" s="81"/>
      <c r="BE102" s="81"/>
      <c r="BF102" s="117">
        <f t="shared" si="149"/>
        <v>0</v>
      </c>
      <c r="BG102" s="117">
        <f t="shared" si="150"/>
        <v>0</v>
      </c>
      <c r="BH102" s="117">
        <f t="shared" si="151"/>
        <v>0</v>
      </c>
      <c r="BI102" s="117">
        <f t="shared" si="152"/>
        <v>0</v>
      </c>
      <c r="BJ102" s="117">
        <f t="shared" si="153"/>
        <v>0</v>
      </c>
      <c r="BK102" s="117">
        <f t="shared" si="154"/>
        <v>0</v>
      </c>
      <c r="BL102" s="117">
        <f t="shared" si="155"/>
        <v>0</v>
      </c>
      <c r="BM102" s="117">
        <f t="shared" si="156"/>
        <v>0</v>
      </c>
      <c r="BN102" s="117">
        <f t="shared" si="113"/>
        <v>0</v>
      </c>
      <c r="BO102" s="117">
        <f t="shared" si="157"/>
        <v>0</v>
      </c>
      <c r="BP102" s="117">
        <f t="shared" si="114"/>
        <v>0</v>
      </c>
      <c r="BQ102" s="117">
        <f t="shared" si="115"/>
        <v>0</v>
      </c>
      <c r="BR102" s="117">
        <f t="shared" si="116"/>
        <v>0</v>
      </c>
      <c r="BS102" s="117">
        <f t="shared" si="117"/>
        <v>0</v>
      </c>
      <c r="BT102" s="117">
        <f t="shared" si="118"/>
        <v>0</v>
      </c>
      <c r="BU102" s="117">
        <f t="shared" si="119"/>
        <v>0</v>
      </c>
      <c r="BV102" s="117">
        <f t="shared" si="120"/>
        <v>0</v>
      </c>
      <c r="BW102" s="117">
        <f t="shared" si="121"/>
        <v>0</v>
      </c>
      <c r="BX102" s="117">
        <f t="shared" si="122"/>
        <v>0</v>
      </c>
      <c r="BY102" s="117">
        <f t="shared" si="123"/>
        <v>0</v>
      </c>
      <c r="BZ102" s="117">
        <f t="shared" si="124"/>
        <v>0</v>
      </c>
      <c r="CA102" s="117">
        <f t="shared" si="125"/>
        <v>0</v>
      </c>
      <c r="CB102" s="117">
        <f t="shared" si="126"/>
        <v>0</v>
      </c>
      <c r="CC102" s="117">
        <f t="shared" si="127"/>
        <v>0</v>
      </c>
      <c r="CD102" s="117">
        <f t="shared" si="128"/>
        <v>0</v>
      </c>
      <c r="CE102" s="117">
        <f t="shared" si="129"/>
        <v>0</v>
      </c>
      <c r="CF102" s="117">
        <f t="shared" si="130"/>
        <v>0</v>
      </c>
      <c r="CG102" s="117">
        <f t="shared" si="131"/>
        <v>0</v>
      </c>
      <c r="CH102" s="117">
        <f t="shared" si="132"/>
        <v>0</v>
      </c>
      <c r="CI102" s="117">
        <f t="shared" si="133"/>
        <v>0</v>
      </c>
      <c r="CJ102" s="117">
        <f t="shared" si="134"/>
        <v>0</v>
      </c>
      <c r="CK102" s="117">
        <f t="shared" si="135"/>
        <v>0</v>
      </c>
      <c r="CL102" s="117">
        <f t="shared" si="136"/>
        <v>0</v>
      </c>
      <c r="CM102" s="117">
        <f t="shared" si="137"/>
        <v>0</v>
      </c>
      <c r="CN102" s="117">
        <f t="shared" si="138"/>
        <v>0</v>
      </c>
      <c r="CO102" s="117">
        <f t="shared" si="139"/>
        <v>0</v>
      </c>
      <c r="CP102" s="117">
        <f t="shared" si="140"/>
        <v>0</v>
      </c>
      <c r="CQ102" s="117">
        <f t="shared" si="141"/>
        <v>0</v>
      </c>
      <c r="CR102" s="117">
        <f t="shared" si="142"/>
        <v>0</v>
      </c>
      <c r="CS102" s="117">
        <f t="shared" si="143"/>
        <v>0</v>
      </c>
      <c r="CT102" s="82"/>
      <c r="CU102" s="82"/>
      <c r="CV102" s="39"/>
      <c r="CW102" s="39"/>
      <c r="CX102" s="1"/>
      <c r="CY102" s="1"/>
      <c r="CZ102" s="78" t="s">
        <v>102</v>
      </c>
      <c r="DA102" s="86" t="s">
        <v>77</v>
      </c>
      <c r="DB102" s="1"/>
      <c r="DC102" s="1"/>
      <c r="DD102" s="1"/>
      <c r="DE102" s="1"/>
      <c r="DF102" s="1"/>
      <c r="DG102" s="1"/>
      <c r="DH102" s="1"/>
      <c r="DI102" s="1"/>
      <c r="DJ102" s="1"/>
      <c r="GS102" s="1"/>
      <c r="GT102" s="1"/>
      <c r="GU102" s="1"/>
      <c r="GV102" s="1"/>
      <c r="GW102" s="1"/>
    </row>
    <row r="103" spans="1:205">
      <c r="A103" s="33">
        <v>97</v>
      </c>
      <c r="B103" s="71"/>
      <c r="C103" s="351"/>
      <c r="D103" s="75"/>
      <c r="E103" s="74"/>
      <c r="F103" s="74"/>
      <c r="G103" s="74"/>
      <c r="H103" s="74"/>
      <c r="I103" s="65"/>
      <c r="J103" s="65"/>
      <c r="K103" s="65"/>
      <c r="L103" s="209"/>
      <c r="M103" s="209"/>
      <c r="N103" s="65"/>
      <c r="O103" s="65"/>
      <c r="P103" s="65"/>
      <c r="Q103" s="368" t="str">
        <f t="shared" si="81"/>
        <v/>
      </c>
      <c r="R103" s="34">
        <f t="shared" si="82"/>
        <v>0</v>
      </c>
      <c r="S103" s="47">
        <f t="shared" si="79"/>
        <v>0</v>
      </c>
      <c r="T103" s="46">
        <f t="shared" si="80"/>
        <v>0</v>
      </c>
      <c r="U103" s="82">
        <f t="shared" si="83"/>
        <v>0</v>
      </c>
      <c r="V103" s="46">
        <f t="shared" si="84"/>
        <v>0</v>
      </c>
      <c r="W103" s="82">
        <f t="shared" si="85"/>
        <v>0</v>
      </c>
      <c r="X103" s="81">
        <f t="shared" si="86"/>
        <v>0</v>
      </c>
      <c r="Y103" s="81">
        <f t="shared" si="144"/>
        <v>0</v>
      </c>
      <c r="Z103" s="81">
        <f t="shared" si="145"/>
        <v>0</v>
      </c>
      <c r="AA103" s="81">
        <f t="shared" si="87"/>
        <v>0</v>
      </c>
      <c r="AB103" s="81">
        <f t="shared" si="88"/>
        <v>0</v>
      </c>
      <c r="AC103" s="81">
        <f t="shared" si="146"/>
        <v>0</v>
      </c>
      <c r="AD103" s="81">
        <f t="shared" si="147"/>
        <v>0</v>
      </c>
      <c r="AE103" s="81">
        <f t="shared" si="148"/>
        <v>0</v>
      </c>
      <c r="AF103" s="81">
        <f t="shared" si="89"/>
        <v>0</v>
      </c>
      <c r="AG103" s="81">
        <f t="shared" si="90"/>
        <v>0</v>
      </c>
      <c r="AH103" s="81">
        <f t="shared" si="91"/>
        <v>0</v>
      </c>
      <c r="AI103" s="81">
        <f t="shared" si="92"/>
        <v>0</v>
      </c>
      <c r="AJ103" s="81">
        <f t="shared" si="93"/>
        <v>0</v>
      </c>
      <c r="AK103" s="81">
        <f t="shared" si="94"/>
        <v>0</v>
      </c>
      <c r="AL103" s="81">
        <f t="shared" si="95"/>
        <v>0</v>
      </c>
      <c r="AM103" s="81">
        <f t="shared" si="96"/>
        <v>0</v>
      </c>
      <c r="AN103" s="81">
        <f t="shared" si="97"/>
        <v>0</v>
      </c>
      <c r="AO103" s="81">
        <f t="shared" si="98"/>
        <v>0</v>
      </c>
      <c r="AP103" s="81">
        <f t="shared" si="99"/>
        <v>0</v>
      </c>
      <c r="AQ103" s="81">
        <f t="shared" si="100"/>
        <v>0</v>
      </c>
      <c r="AR103" s="81">
        <f t="shared" si="101"/>
        <v>0</v>
      </c>
      <c r="AS103" s="81">
        <f t="shared" si="102"/>
        <v>0</v>
      </c>
      <c r="AT103" s="81">
        <f t="shared" si="103"/>
        <v>0</v>
      </c>
      <c r="AU103" s="81">
        <f t="shared" si="104"/>
        <v>0</v>
      </c>
      <c r="AV103" s="81">
        <f t="shared" si="105"/>
        <v>0</v>
      </c>
      <c r="AW103" s="46">
        <f t="shared" si="106"/>
        <v>0</v>
      </c>
      <c r="AX103" s="46">
        <f t="shared" si="107"/>
        <v>0</v>
      </c>
      <c r="AY103" s="46">
        <f t="shared" si="108"/>
        <v>0</v>
      </c>
      <c r="AZ103" s="46">
        <f t="shared" si="109"/>
        <v>0</v>
      </c>
      <c r="BA103" s="46">
        <f t="shared" si="110"/>
        <v>0</v>
      </c>
      <c r="BB103" s="46">
        <f t="shared" si="111"/>
        <v>0</v>
      </c>
      <c r="BC103" s="46">
        <f t="shared" si="112"/>
        <v>0</v>
      </c>
      <c r="BD103" s="81"/>
      <c r="BE103" s="81"/>
      <c r="BF103" s="117">
        <f t="shared" si="149"/>
        <v>0</v>
      </c>
      <c r="BG103" s="117">
        <f t="shared" si="150"/>
        <v>0</v>
      </c>
      <c r="BH103" s="117">
        <f t="shared" si="151"/>
        <v>0</v>
      </c>
      <c r="BI103" s="117">
        <f t="shared" si="152"/>
        <v>0</v>
      </c>
      <c r="BJ103" s="117">
        <f t="shared" si="153"/>
        <v>0</v>
      </c>
      <c r="BK103" s="117">
        <f t="shared" si="154"/>
        <v>0</v>
      </c>
      <c r="BL103" s="117">
        <f t="shared" si="155"/>
        <v>0</v>
      </c>
      <c r="BM103" s="117">
        <f t="shared" si="156"/>
        <v>0</v>
      </c>
      <c r="BN103" s="117">
        <f t="shared" si="113"/>
        <v>0</v>
      </c>
      <c r="BO103" s="117">
        <f t="shared" si="157"/>
        <v>0</v>
      </c>
      <c r="BP103" s="117">
        <f t="shared" si="114"/>
        <v>0</v>
      </c>
      <c r="BQ103" s="117">
        <f t="shared" si="115"/>
        <v>0</v>
      </c>
      <c r="BR103" s="117">
        <f t="shared" si="116"/>
        <v>0</v>
      </c>
      <c r="BS103" s="117">
        <f t="shared" si="117"/>
        <v>0</v>
      </c>
      <c r="BT103" s="117">
        <f t="shared" si="118"/>
        <v>0</v>
      </c>
      <c r="BU103" s="117">
        <f t="shared" si="119"/>
        <v>0</v>
      </c>
      <c r="BV103" s="117">
        <f t="shared" si="120"/>
        <v>0</v>
      </c>
      <c r="BW103" s="117">
        <f t="shared" si="121"/>
        <v>0</v>
      </c>
      <c r="BX103" s="117">
        <f t="shared" si="122"/>
        <v>0</v>
      </c>
      <c r="BY103" s="117">
        <f t="shared" si="123"/>
        <v>0</v>
      </c>
      <c r="BZ103" s="117">
        <f t="shared" si="124"/>
        <v>0</v>
      </c>
      <c r="CA103" s="117">
        <f t="shared" si="125"/>
        <v>0</v>
      </c>
      <c r="CB103" s="117">
        <f t="shared" si="126"/>
        <v>0</v>
      </c>
      <c r="CC103" s="117">
        <f t="shared" si="127"/>
        <v>0</v>
      </c>
      <c r="CD103" s="117">
        <f t="shared" si="128"/>
        <v>0</v>
      </c>
      <c r="CE103" s="117">
        <f t="shared" si="129"/>
        <v>0</v>
      </c>
      <c r="CF103" s="117">
        <f t="shared" si="130"/>
        <v>0</v>
      </c>
      <c r="CG103" s="117">
        <f t="shared" si="131"/>
        <v>0</v>
      </c>
      <c r="CH103" s="117">
        <f t="shared" si="132"/>
        <v>0</v>
      </c>
      <c r="CI103" s="117">
        <f t="shared" si="133"/>
        <v>0</v>
      </c>
      <c r="CJ103" s="117">
        <f t="shared" si="134"/>
        <v>0</v>
      </c>
      <c r="CK103" s="117">
        <f t="shared" si="135"/>
        <v>0</v>
      </c>
      <c r="CL103" s="117">
        <f t="shared" si="136"/>
        <v>0</v>
      </c>
      <c r="CM103" s="117">
        <f t="shared" si="137"/>
        <v>0</v>
      </c>
      <c r="CN103" s="117">
        <f t="shared" si="138"/>
        <v>0</v>
      </c>
      <c r="CO103" s="117">
        <f t="shared" si="139"/>
        <v>0</v>
      </c>
      <c r="CP103" s="117">
        <f t="shared" si="140"/>
        <v>0</v>
      </c>
      <c r="CQ103" s="117">
        <f t="shared" si="141"/>
        <v>0</v>
      </c>
      <c r="CR103" s="117">
        <f t="shared" si="142"/>
        <v>0</v>
      </c>
      <c r="CS103" s="117">
        <f t="shared" si="143"/>
        <v>0</v>
      </c>
      <c r="CT103" s="82"/>
      <c r="CU103" s="82"/>
      <c r="CV103" s="39"/>
      <c r="CW103" s="39"/>
      <c r="CX103" s="1"/>
      <c r="CY103" s="1"/>
      <c r="CZ103" s="78" t="s">
        <v>102</v>
      </c>
      <c r="DA103" s="86" t="s">
        <v>99</v>
      </c>
      <c r="DB103" s="1"/>
      <c r="DC103" s="1"/>
      <c r="DD103" s="1"/>
      <c r="DE103" s="1"/>
      <c r="DF103" s="1"/>
      <c r="DG103" s="1"/>
      <c r="DH103" s="1"/>
      <c r="DI103" s="1"/>
      <c r="DJ103" s="1"/>
      <c r="GS103" s="1"/>
      <c r="GT103" s="1"/>
      <c r="GU103" s="1"/>
      <c r="GV103" s="1"/>
      <c r="GW103" s="1"/>
    </row>
    <row r="104" spans="1:205">
      <c r="A104" s="33">
        <v>98</v>
      </c>
      <c r="B104" s="71"/>
      <c r="C104" s="351"/>
      <c r="D104" s="75"/>
      <c r="E104" s="74"/>
      <c r="F104" s="74"/>
      <c r="G104" s="74"/>
      <c r="H104" s="74"/>
      <c r="I104" s="65"/>
      <c r="J104" s="65"/>
      <c r="K104" s="65"/>
      <c r="L104" s="209"/>
      <c r="M104" s="209"/>
      <c r="N104" s="65"/>
      <c r="O104" s="65"/>
      <c r="P104" s="65"/>
      <c r="Q104" s="368" t="str">
        <f t="shared" si="81"/>
        <v/>
      </c>
      <c r="R104" s="34">
        <f t="shared" si="82"/>
        <v>0</v>
      </c>
      <c r="S104" s="47">
        <f t="shared" si="79"/>
        <v>0</v>
      </c>
      <c r="T104" s="46">
        <f t="shared" si="80"/>
        <v>0</v>
      </c>
      <c r="U104" s="82">
        <f t="shared" si="83"/>
        <v>0</v>
      </c>
      <c r="V104" s="46">
        <f t="shared" si="84"/>
        <v>0</v>
      </c>
      <c r="W104" s="82">
        <f t="shared" si="85"/>
        <v>0</v>
      </c>
      <c r="X104" s="81">
        <f t="shared" si="86"/>
        <v>0</v>
      </c>
      <c r="Y104" s="81">
        <f t="shared" si="144"/>
        <v>0</v>
      </c>
      <c r="Z104" s="81">
        <f t="shared" si="145"/>
        <v>0</v>
      </c>
      <c r="AA104" s="81">
        <f t="shared" si="87"/>
        <v>0</v>
      </c>
      <c r="AB104" s="81">
        <f t="shared" si="88"/>
        <v>0</v>
      </c>
      <c r="AC104" s="81">
        <f t="shared" si="146"/>
        <v>0</v>
      </c>
      <c r="AD104" s="81">
        <f t="shared" si="147"/>
        <v>0</v>
      </c>
      <c r="AE104" s="81">
        <f t="shared" si="148"/>
        <v>0</v>
      </c>
      <c r="AF104" s="81">
        <f t="shared" si="89"/>
        <v>0</v>
      </c>
      <c r="AG104" s="81">
        <f t="shared" si="90"/>
        <v>0</v>
      </c>
      <c r="AH104" s="81">
        <f t="shared" si="91"/>
        <v>0</v>
      </c>
      <c r="AI104" s="81">
        <f t="shared" si="92"/>
        <v>0</v>
      </c>
      <c r="AJ104" s="81">
        <f t="shared" si="93"/>
        <v>0</v>
      </c>
      <c r="AK104" s="81">
        <f t="shared" si="94"/>
        <v>0</v>
      </c>
      <c r="AL104" s="81">
        <f t="shared" si="95"/>
        <v>0</v>
      </c>
      <c r="AM104" s="81">
        <f t="shared" si="96"/>
        <v>0</v>
      </c>
      <c r="AN104" s="81">
        <f t="shared" si="97"/>
        <v>0</v>
      </c>
      <c r="AO104" s="81">
        <f t="shared" si="98"/>
        <v>0</v>
      </c>
      <c r="AP104" s="81">
        <f t="shared" si="99"/>
        <v>0</v>
      </c>
      <c r="AQ104" s="81">
        <f t="shared" si="100"/>
        <v>0</v>
      </c>
      <c r="AR104" s="81">
        <f t="shared" si="101"/>
        <v>0</v>
      </c>
      <c r="AS104" s="81">
        <f t="shared" si="102"/>
        <v>0</v>
      </c>
      <c r="AT104" s="81">
        <f t="shared" si="103"/>
        <v>0</v>
      </c>
      <c r="AU104" s="81">
        <f t="shared" si="104"/>
        <v>0</v>
      </c>
      <c r="AV104" s="81">
        <f t="shared" si="105"/>
        <v>0</v>
      </c>
      <c r="AW104" s="46">
        <f t="shared" si="106"/>
        <v>0</v>
      </c>
      <c r="AX104" s="46">
        <f t="shared" si="107"/>
        <v>0</v>
      </c>
      <c r="AY104" s="46">
        <f t="shared" si="108"/>
        <v>0</v>
      </c>
      <c r="AZ104" s="46">
        <f t="shared" si="109"/>
        <v>0</v>
      </c>
      <c r="BA104" s="46">
        <f t="shared" si="110"/>
        <v>0</v>
      </c>
      <c r="BB104" s="46">
        <f t="shared" si="111"/>
        <v>0</v>
      </c>
      <c r="BC104" s="46">
        <f t="shared" si="112"/>
        <v>0</v>
      </c>
      <c r="BD104" s="81"/>
      <c r="BE104" s="81"/>
      <c r="BF104" s="117">
        <f t="shared" si="149"/>
        <v>0</v>
      </c>
      <c r="BG104" s="117">
        <f t="shared" si="150"/>
        <v>0</v>
      </c>
      <c r="BH104" s="117">
        <f t="shared" si="151"/>
        <v>0</v>
      </c>
      <c r="BI104" s="117">
        <f t="shared" si="152"/>
        <v>0</v>
      </c>
      <c r="BJ104" s="117">
        <f t="shared" si="153"/>
        <v>0</v>
      </c>
      <c r="BK104" s="117">
        <f t="shared" si="154"/>
        <v>0</v>
      </c>
      <c r="BL104" s="117">
        <f t="shared" si="155"/>
        <v>0</v>
      </c>
      <c r="BM104" s="117">
        <f t="shared" si="156"/>
        <v>0</v>
      </c>
      <c r="BN104" s="117">
        <f t="shared" si="113"/>
        <v>0</v>
      </c>
      <c r="BO104" s="117">
        <f t="shared" si="157"/>
        <v>0</v>
      </c>
      <c r="BP104" s="117">
        <f t="shared" si="114"/>
        <v>0</v>
      </c>
      <c r="BQ104" s="117">
        <f t="shared" si="115"/>
        <v>0</v>
      </c>
      <c r="BR104" s="117">
        <f t="shared" si="116"/>
        <v>0</v>
      </c>
      <c r="BS104" s="117">
        <f t="shared" si="117"/>
        <v>0</v>
      </c>
      <c r="BT104" s="117">
        <f t="shared" si="118"/>
        <v>0</v>
      </c>
      <c r="BU104" s="117">
        <f t="shared" si="119"/>
        <v>0</v>
      </c>
      <c r="BV104" s="117">
        <f t="shared" si="120"/>
        <v>0</v>
      </c>
      <c r="BW104" s="117">
        <f t="shared" si="121"/>
        <v>0</v>
      </c>
      <c r="BX104" s="117">
        <f t="shared" si="122"/>
        <v>0</v>
      </c>
      <c r="BY104" s="117">
        <f t="shared" si="123"/>
        <v>0</v>
      </c>
      <c r="BZ104" s="117">
        <f t="shared" si="124"/>
        <v>0</v>
      </c>
      <c r="CA104" s="117">
        <f t="shared" si="125"/>
        <v>0</v>
      </c>
      <c r="CB104" s="117">
        <f t="shared" si="126"/>
        <v>0</v>
      </c>
      <c r="CC104" s="117">
        <f t="shared" si="127"/>
        <v>0</v>
      </c>
      <c r="CD104" s="117">
        <f t="shared" si="128"/>
        <v>0</v>
      </c>
      <c r="CE104" s="117">
        <f t="shared" si="129"/>
        <v>0</v>
      </c>
      <c r="CF104" s="117">
        <f t="shared" si="130"/>
        <v>0</v>
      </c>
      <c r="CG104" s="117">
        <f t="shared" si="131"/>
        <v>0</v>
      </c>
      <c r="CH104" s="117">
        <f t="shared" si="132"/>
        <v>0</v>
      </c>
      <c r="CI104" s="117">
        <f t="shared" si="133"/>
        <v>0</v>
      </c>
      <c r="CJ104" s="117">
        <f t="shared" si="134"/>
        <v>0</v>
      </c>
      <c r="CK104" s="117">
        <f t="shared" si="135"/>
        <v>0</v>
      </c>
      <c r="CL104" s="117">
        <f t="shared" si="136"/>
        <v>0</v>
      </c>
      <c r="CM104" s="117">
        <f t="shared" si="137"/>
        <v>0</v>
      </c>
      <c r="CN104" s="117">
        <f t="shared" si="138"/>
        <v>0</v>
      </c>
      <c r="CO104" s="117">
        <f t="shared" si="139"/>
        <v>0</v>
      </c>
      <c r="CP104" s="117">
        <f t="shared" si="140"/>
        <v>0</v>
      </c>
      <c r="CQ104" s="117">
        <f t="shared" si="141"/>
        <v>0</v>
      </c>
      <c r="CR104" s="117">
        <f t="shared" si="142"/>
        <v>0</v>
      </c>
      <c r="CS104" s="117">
        <f t="shared" si="143"/>
        <v>0</v>
      </c>
      <c r="CT104" s="82"/>
      <c r="CU104" s="82"/>
      <c r="CV104" s="39"/>
      <c r="CW104" s="39"/>
      <c r="CX104" s="1"/>
      <c r="CY104" s="1"/>
      <c r="CZ104" s="78" t="s">
        <v>102</v>
      </c>
      <c r="DA104" s="86" t="s">
        <v>100</v>
      </c>
      <c r="DB104" s="1"/>
      <c r="DC104" s="1"/>
      <c r="DD104" s="1"/>
      <c r="DE104" s="1"/>
      <c r="DF104" s="1"/>
      <c r="DG104" s="1"/>
      <c r="DH104" s="1"/>
      <c r="DI104" s="1"/>
      <c r="DJ104" s="1"/>
      <c r="GS104" s="1"/>
      <c r="GT104" s="1"/>
      <c r="GU104" s="1"/>
      <c r="GV104" s="1"/>
      <c r="GW104" s="1"/>
    </row>
    <row r="105" spans="1:205">
      <c r="A105" s="33">
        <v>99</v>
      </c>
      <c r="B105" s="71"/>
      <c r="C105" s="351"/>
      <c r="D105" s="75"/>
      <c r="E105" s="74"/>
      <c r="F105" s="74"/>
      <c r="G105" s="74"/>
      <c r="H105" s="74"/>
      <c r="I105" s="65"/>
      <c r="J105" s="65"/>
      <c r="K105" s="65"/>
      <c r="L105" s="209"/>
      <c r="M105" s="209"/>
      <c r="N105" s="65"/>
      <c r="O105" s="65"/>
      <c r="P105" s="65"/>
      <c r="Q105" s="368" t="str">
        <f t="shared" si="81"/>
        <v/>
      </c>
      <c r="R105" s="34">
        <f t="shared" si="82"/>
        <v>0</v>
      </c>
      <c r="S105" s="47">
        <f t="shared" si="79"/>
        <v>0</v>
      </c>
      <c r="T105" s="46">
        <f t="shared" si="80"/>
        <v>0</v>
      </c>
      <c r="U105" s="82">
        <f t="shared" si="83"/>
        <v>0</v>
      </c>
      <c r="V105" s="46">
        <f t="shared" si="84"/>
        <v>0</v>
      </c>
      <c r="W105" s="82">
        <f t="shared" si="85"/>
        <v>0</v>
      </c>
      <c r="X105" s="81">
        <f t="shared" si="86"/>
        <v>0</v>
      </c>
      <c r="Y105" s="81">
        <f t="shared" si="144"/>
        <v>0</v>
      </c>
      <c r="Z105" s="81">
        <f t="shared" si="145"/>
        <v>0</v>
      </c>
      <c r="AA105" s="81">
        <f t="shared" si="87"/>
        <v>0</v>
      </c>
      <c r="AB105" s="81">
        <f t="shared" si="88"/>
        <v>0</v>
      </c>
      <c r="AC105" s="81">
        <f t="shared" si="146"/>
        <v>0</v>
      </c>
      <c r="AD105" s="81">
        <f t="shared" si="147"/>
        <v>0</v>
      </c>
      <c r="AE105" s="81">
        <f t="shared" si="148"/>
        <v>0</v>
      </c>
      <c r="AF105" s="81">
        <f t="shared" si="89"/>
        <v>0</v>
      </c>
      <c r="AG105" s="81">
        <f t="shared" si="90"/>
        <v>0</v>
      </c>
      <c r="AH105" s="81">
        <f t="shared" si="91"/>
        <v>0</v>
      </c>
      <c r="AI105" s="81">
        <f t="shared" si="92"/>
        <v>0</v>
      </c>
      <c r="AJ105" s="81">
        <f t="shared" si="93"/>
        <v>0</v>
      </c>
      <c r="AK105" s="81">
        <f t="shared" si="94"/>
        <v>0</v>
      </c>
      <c r="AL105" s="81">
        <f t="shared" si="95"/>
        <v>0</v>
      </c>
      <c r="AM105" s="81">
        <f t="shared" si="96"/>
        <v>0</v>
      </c>
      <c r="AN105" s="81">
        <f t="shared" si="97"/>
        <v>0</v>
      </c>
      <c r="AO105" s="81">
        <f t="shared" si="98"/>
        <v>0</v>
      </c>
      <c r="AP105" s="81">
        <f t="shared" si="99"/>
        <v>0</v>
      </c>
      <c r="AQ105" s="81">
        <f t="shared" si="100"/>
        <v>0</v>
      </c>
      <c r="AR105" s="81">
        <f t="shared" si="101"/>
        <v>0</v>
      </c>
      <c r="AS105" s="81">
        <f t="shared" si="102"/>
        <v>0</v>
      </c>
      <c r="AT105" s="81">
        <f t="shared" si="103"/>
        <v>0</v>
      </c>
      <c r="AU105" s="81">
        <f t="shared" si="104"/>
        <v>0</v>
      </c>
      <c r="AV105" s="81">
        <f t="shared" si="105"/>
        <v>0</v>
      </c>
      <c r="AW105" s="46">
        <f t="shared" si="106"/>
        <v>0</v>
      </c>
      <c r="AX105" s="46">
        <f t="shared" si="107"/>
        <v>0</v>
      </c>
      <c r="AY105" s="46">
        <f t="shared" si="108"/>
        <v>0</v>
      </c>
      <c r="AZ105" s="46">
        <f t="shared" si="109"/>
        <v>0</v>
      </c>
      <c r="BA105" s="46">
        <f t="shared" si="110"/>
        <v>0</v>
      </c>
      <c r="BB105" s="46">
        <f t="shared" si="111"/>
        <v>0</v>
      </c>
      <c r="BC105" s="46">
        <f t="shared" si="112"/>
        <v>0</v>
      </c>
      <c r="BD105" s="81"/>
      <c r="BE105" s="81"/>
      <c r="BF105" s="117">
        <f t="shared" si="149"/>
        <v>0</v>
      </c>
      <c r="BG105" s="117">
        <f t="shared" si="150"/>
        <v>0</v>
      </c>
      <c r="BH105" s="117">
        <f t="shared" si="151"/>
        <v>0</v>
      </c>
      <c r="BI105" s="117">
        <f t="shared" si="152"/>
        <v>0</v>
      </c>
      <c r="BJ105" s="117">
        <f t="shared" si="153"/>
        <v>0</v>
      </c>
      <c r="BK105" s="117">
        <f t="shared" si="154"/>
        <v>0</v>
      </c>
      <c r="BL105" s="117">
        <f t="shared" si="155"/>
        <v>0</v>
      </c>
      <c r="BM105" s="117">
        <f t="shared" si="156"/>
        <v>0</v>
      </c>
      <c r="BN105" s="117">
        <f t="shared" si="113"/>
        <v>0</v>
      </c>
      <c r="BO105" s="117">
        <f t="shared" si="157"/>
        <v>0</v>
      </c>
      <c r="BP105" s="117">
        <f t="shared" si="114"/>
        <v>0</v>
      </c>
      <c r="BQ105" s="117">
        <f t="shared" si="115"/>
        <v>0</v>
      </c>
      <c r="BR105" s="117">
        <f t="shared" si="116"/>
        <v>0</v>
      </c>
      <c r="BS105" s="117">
        <f t="shared" si="117"/>
        <v>0</v>
      </c>
      <c r="BT105" s="117">
        <f t="shared" si="118"/>
        <v>0</v>
      </c>
      <c r="BU105" s="117">
        <f t="shared" si="119"/>
        <v>0</v>
      </c>
      <c r="BV105" s="117">
        <f t="shared" si="120"/>
        <v>0</v>
      </c>
      <c r="BW105" s="117">
        <f t="shared" si="121"/>
        <v>0</v>
      </c>
      <c r="BX105" s="117">
        <f t="shared" si="122"/>
        <v>0</v>
      </c>
      <c r="BY105" s="117">
        <f t="shared" si="123"/>
        <v>0</v>
      </c>
      <c r="BZ105" s="117">
        <f t="shared" si="124"/>
        <v>0</v>
      </c>
      <c r="CA105" s="117">
        <f t="shared" si="125"/>
        <v>0</v>
      </c>
      <c r="CB105" s="117">
        <f t="shared" si="126"/>
        <v>0</v>
      </c>
      <c r="CC105" s="117">
        <f t="shared" si="127"/>
        <v>0</v>
      </c>
      <c r="CD105" s="117">
        <f t="shared" si="128"/>
        <v>0</v>
      </c>
      <c r="CE105" s="117">
        <f t="shared" si="129"/>
        <v>0</v>
      </c>
      <c r="CF105" s="117">
        <f t="shared" si="130"/>
        <v>0</v>
      </c>
      <c r="CG105" s="117">
        <f t="shared" si="131"/>
        <v>0</v>
      </c>
      <c r="CH105" s="117">
        <f t="shared" si="132"/>
        <v>0</v>
      </c>
      <c r="CI105" s="117">
        <f t="shared" si="133"/>
        <v>0</v>
      </c>
      <c r="CJ105" s="117">
        <f t="shared" si="134"/>
        <v>0</v>
      </c>
      <c r="CK105" s="117">
        <f t="shared" si="135"/>
        <v>0</v>
      </c>
      <c r="CL105" s="117">
        <f t="shared" si="136"/>
        <v>0</v>
      </c>
      <c r="CM105" s="117">
        <f t="shared" si="137"/>
        <v>0</v>
      </c>
      <c r="CN105" s="117">
        <f t="shared" si="138"/>
        <v>0</v>
      </c>
      <c r="CO105" s="117">
        <f t="shared" si="139"/>
        <v>0</v>
      </c>
      <c r="CP105" s="117">
        <f t="shared" si="140"/>
        <v>0</v>
      </c>
      <c r="CQ105" s="117">
        <f t="shared" si="141"/>
        <v>0</v>
      </c>
      <c r="CR105" s="117">
        <f t="shared" si="142"/>
        <v>0</v>
      </c>
      <c r="CS105" s="117">
        <f t="shared" si="143"/>
        <v>0</v>
      </c>
      <c r="CT105" s="82"/>
      <c r="CU105" s="82"/>
      <c r="CV105" s="39"/>
      <c r="CW105" s="39"/>
      <c r="CX105" s="1"/>
      <c r="CY105" s="1"/>
      <c r="CZ105" s="78" t="s">
        <v>102</v>
      </c>
      <c r="DA105" s="86" t="s">
        <v>44</v>
      </c>
      <c r="DB105" s="1"/>
      <c r="DC105" s="1"/>
      <c r="DD105" s="1"/>
      <c r="DE105" s="1"/>
      <c r="DF105" s="1"/>
      <c r="DG105" s="1"/>
      <c r="DH105" s="1"/>
      <c r="DI105" s="1"/>
      <c r="DJ105" s="1"/>
      <c r="GS105" s="1"/>
      <c r="GT105" s="1"/>
      <c r="GU105" s="1"/>
      <c r="GV105" s="1"/>
      <c r="GW105" s="1"/>
    </row>
    <row r="106" spans="1:205">
      <c r="A106" s="33">
        <v>100</v>
      </c>
      <c r="B106" s="71"/>
      <c r="C106" s="351"/>
      <c r="D106" s="75"/>
      <c r="E106" s="74"/>
      <c r="F106" s="74"/>
      <c r="G106" s="74"/>
      <c r="H106" s="74"/>
      <c r="I106" s="65"/>
      <c r="J106" s="65"/>
      <c r="K106" s="65"/>
      <c r="L106" s="209"/>
      <c r="M106" s="209"/>
      <c r="N106" s="65"/>
      <c r="O106" s="65"/>
      <c r="P106" s="65"/>
      <c r="Q106" s="368" t="str">
        <f t="shared" si="81"/>
        <v/>
      </c>
      <c r="R106" s="34">
        <f t="shared" si="82"/>
        <v>0</v>
      </c>
      <c r="S106" s="47">
        <f t="shared" si="79"/>
        <v>0</v>
      </c>
      <c r="T106" s="46">
        <f t="shared" si="80"/>
        <v>0</v>
      </c>
      <c r="U106" s="82">
        <f t="shared" si="83"/>
        <v>0</v>
      </c>
      <c r="V106" s="46">
        <f t="shared" si="84"/>
        <v>0</v>
      </c>
      <c r="W106" s="82">
        <f t="shared" si="85"/>
        <v>0</v>
      </c>
      <c r="X106" s="81">
        <f t="shared" si="86"/>
        <v>0</v>
      </c>
      <c r="Y106" s="81">
        <f t="shared" si="144"/>
        <v>0</v>
      </c>
      <c r="Z106" s="81">
        <f t="shared" si="145"/>
        <v>0</v>
      </c>
      <c r="AA106" s="81">
        <f t="shared" si="87"/>
        <v>0</v>
      </c>
      <c r="AB106" s="81">
        <f t="shared" si="88"/>
        <v>0</v>
      </c>
      <c r="AC106" s="81">
        <f t="shared" si="146"/>
        <v>0</v>
      </c>
      <c r="AD106" s="81">
        <f t="shared" si="147"/>
        <v>0</v>
      </c>
      <c r="AE106" s="81">
        <f t="shared" si="148"/>
        <v>0</v>
      </c>
      <c r="AF106" s="81">
        <f t="shared" si="89"/>
        <v>0</v>
      </c>
      <c r="AG106" s="81">
        <f t="shared" si="90"/>
        <v>0</v>
      </c>
      <c r="AH106" s="81">
        <f t="shared" si="91"/>
        <v>0</v>
      </c>
      <c r="AI106" s="81">
        <f t="shared" si="92"/>
        <v>0</v>
      </c>
      <c r="AJ106" s="81">
        <f t="shared" si="93"/>
        <v>0</v>
      </c>
      <c r="AK106" s="81">
        <f t="shared" si="94"/>
        <v>0</v>
      </c>
      <c r="AL106" s="81">
        <f t="shared" si="95"/>
        <v>0</v>
      </c>
      <c r="AM106" s="81">
        <f t="shared" si="96"/>
        <v>0</v>
      </c>
      <c r="AN106" s="81">
        <f t="shared" si="97"/>
        <v>0</v>
      </c>
      <c r="AO106" s="81">
        <f t="shared" si="98"/>
        <v>0</v>
      </c>
      <c r="AP106" s="81">
        <f t="shared" si="99"/>
        <v>0</v>
      </c>
      <c r="AQ106" s="81">
        <f t="shared" si="100"/>
        <v>0</v>
      </c>
      <c r="AR106" s="81">
        <f t="shared" si="101"/>
        <v>0</v>
      </c>
      <c r="AS106" s="81">
        <f t="shared" si="102"/>
        <v>0</v>
      </c>
      <c r="AT106" s="81">
        <f t="shared" si="103"/>
        <v>0</v>
      </c>
      <c r="AU106" s="81">
        <f t="shared" si="104"/>
        <v>0</v>
      </c>
      <c r="AV106" s="81">
        <f t="shared" si="105"/>
        <v>0</v>
      </c>
      <c r="AW106" s="46">
        <f t="shared" si="106"/>
        <v>0</v>
      </c>
      <c r="AX106" s="46">
        <f t="shared" si="107"/>
        <v>0</v>
      </c>
      <c r="AY106" s="46">
        <f t="shared" si="108"/>
        <v>0</v>
      </c>
      <c r="AZ106" s="46">
        <f t="shared" si="109"/>
        <v>0</v>
      </c>
      <c r="BA106" s="46">
        <f t="shared" si="110"/>
        <v>0</v>
      </c>
      <c r="BB106" s="46">
        <f t="shared" si="111"/>
        <v>0</v>
      </c>
      <c r="BC106" s="46">
        <f t="shared" si="112"/>
        <v>0</v>
      </c>
      <c r="BD106" s="81"/>
      <c r="BE106" s="81"/>
      <c r="BF106" s="117">
        <f t="shared" si="149"/>
        <v>0</v>
      </c>
      <c r="BG106" s="117">
        <f t="shared" si="150"/>
        <v>0</v>
      </c>
      <c r="BH106" s="117">
        <f t="shared" si="151"/>
        <v>0</v>
      </c>
      <c r="BI106" s="117">
        <f t="shared" si="152"/>
        <v>0</v>
      </c>
      <c r="BJ106" s="117">
        <f t="shared" si="153"/>
        <v>0</v>
      </c>
      <c r="BK106" s="117">
        <f t="shared" si="154"/>
        <v>0</v>
      </c>
      <c r="BL106" s="117">
        <f t="shared" si="155"/>
        <v>0</v>
      </c>
      <c r="BM106" s="117">
        <f t="shared" si="156"/>
        <v>0</v>
      </c>
      <c r="BN106" s="117">
        <f t="shared" si="113"/>
        <v>0</v>
      </c>
      <c r="BO106" s="117">
        <f t="shared" si="157"/>
        <v>0</v>
      </c>
      <c r="BP106" s="117">
        <f t="shared" si="114"/>
        <v>0</v>
      </c>
      <c r="BQ106" s="117">
        <f t="shared" si="115"/>
        <v>0</v>
      </c>
      <c r="BR106" s="117">
        <f t="shared" si="116"/>
        <v>0</v>
      </c>
      <c r="BS106" s="117">
        <f t="shared" si="117"/>
        <v>0</v>
      </c>
      <c r="BT106" s="117">
        <f t="shared" si="118"/>
        <v>0</v>
      </c>
      <c r="BU106" s="117">
        <f t="shared" si="119"/>
        <v>0</v>
      </c>
      <c r="BV106" s="117">
        <f t="shared" si="120"/>
        <v>0</v>
      </c>
      <c r="BW106" s="117">
        <f t="shared" si="121"/>
        <v>0</v>
      </c>
      <c r="BX106" s="117">
        <f t="shared" si="122"/>
        <v>0</v>
      </c>
      <c r="BY106" s="117">
        <f t="shared" si="123"/>
        <v>0</v>
      </c>
      <c r="BZ106" s="117">
        <f t="shared" si="124"/>
        <v>0</v>
      </c>
      <c r="CA106" s="117">
        <f t="shared" si="125"/>
        <v>0</v>
      </c>
      <c r="CB106" s="117">
        <f t="shared" si="126"/>
        <v>0</v>
      </c>
      <c r="CC106" s="117">
        <f t="shared" si="127"/>
        <v>0</v>
      </c>
      <c r="CD106" s="117">
        <f t="shared" si="128"/>
        <v>0</v>
      </c>
      <c r="CE106" s="117">
        <f t="shared" si="129"/>
        <v>0</v>
      </c>
      <c r="CF106" s="117">
        <f t="shared" si="130"/>
        <v>0</v>
      </c>
      <c r="CG106" s="117">
        <f t="shared" si="131"/>
        <v>0</v>
      </c>
      <c r="CH106" s="117">
        <f t="shared" si="132"/>
        <v>0</v>
      </c>
      <c r="CI106" s="117">
        <f t="shared" si="133"/>
        <v>0</v>
      </c>
      <c r="CJ106" s="117">
        <f t="shared" si="134"/>
        <v>0</v>
      </c>
      <c r="CK106" s="117">
        <f t="shared" si="135"/>
        <v>0</v>
      </c>
      <c r="CL106" s="117">
        <f t="shared" si="136"/>
        <v>0</v>
      </c>
      <c r="CM106" s="117">
        <f t="shared" si="137"/>
        <v>0</v>
      </c>
      <c r="CN106" s="117">
        <f t="shared" si="138"/>
        <v>0</v>
      </c>
      <c r="CO106" s="117">
        <f t="shared" si="139"/>
        <v>0</v>
      </c>
      <c r="CP106" s="117">
        <f t="shared" si="140"/>
        <v>0</v>
      </c>
      <c r="CQ106" s="117">
        <f t="shared" si="141"/>
        <v>0</v>
      </c>
      <c r="CR106" s="117">
        <f t="shared" si="142"/>
        <v>0</v>
      </c>
      <c r="CS106" s="117">
        <f t="shared" si="143"/>
        <v>0</v>
      </c>
      <c r="CT106" s="82"/>
      <c r="CU106" s="82"/>
      <c r="CV106" s="39"/>
      <c r="CW106" s="39"/>
      <c r="CX106" s="1"/>
      <c r="CY106" s="1"/>
      <c r="CZ106" s="78" t="s">
        <v>102</v>
      </c>
      <c r="DA106" s="86" t="s">
        <v>45</v>
      </c>
      <c r="DB106" s="1"/>
      <c r="DC106" s="1"/>
      <c r="DD106" s="1"/>
      <c r="DE106" s="1"/>
      <c r="DF106" s="1"/>
      <c r="DG106" s="1"/>
      <c r="DH106" s="1"/>
      <c r="DI106" s="1"/>
      <c r="DJ106" s="1"/>
      <c r="GS106" s="1"/>
      <c r="GT106" s="1"/>
      <c r="GU106" s="1"/>
      <c r="GV106" s="1"/>
      <c r="GW106" s="1"/>
    </row>
    <row r="107" spans="1:205">
      <c r="A107" s="33">
        <v>101</v>
      </c>
      <c r="B107" s="71"/>
      <c r="C107" s="351"/>
      <c r="D107" s="75"/>
      <c r="E107" s="74"/>
      <c r="F107" s="74"/>
      <c r="G107" s="74"/>
      <c r="H107" s="74"/>
      <c r="I107" s="65"/>
      <c r="J107" s="65"/>
      <c r="K107" s="65"/>
      <c r="L107" s="209"/>
      <c r="M107" s="209"/>
      <c r="N107" s="65"/>
      <c r="O107" s="65"/>
      <c r="P107" s="65"/>
      <c r="Q107" s="368" t="str">
        <f t="shared" si="81"/>
        <v/>
      </c>
      <c r="R107" s="34">
        <f t="shared" si="82"/>
        <v>0</v>
      </c>
      <c r="S107" s="47">
        <f>IF(R107=0,0,+$R$6-Q107)</f>
        <v>0</v>
      </c>
      <c r="T107" s="46">
        <f t="shared" si="80"/>
        <v>0</v>
      </c>
      <c r="U107" s="82">
        <f t="shared" si="83"/>
        <v>0</v>
      </c>
      <c r="V107" s="46">
        <f t="shared" si="84"/>
        <v>0</v>
      </c>
      <c r="W107" s="82">
        <f t="shared" si="85"/>
        <v>0</v>
      </c>
      <c r="X107" s="81">
        <f t="shared" si="86"/>
        <v>0</v>
      </c>
      <c r="Y107" s="81">
        <f t="shared" si="144"/>
        <v>0</v>
      </c>
      <c r="Z107" s="81">
        <f t="shared" si="145"/>
        <v>0</v>
      </c>
      <c r="AA107" s="81">
        <f t="shared" si="87"/>
        <v>0</v>
      </c>
      <c r="AB107" s="81">
        <f t="shared" si="88"/>
        <v>0</v>
      </c>
      <c r="AC107" s="81">
        <f t="shared" si="146"/>
        <v>0</v>
      </c>
      <c r="AD107" s="81">
        <f t="shared" si="147"/>
        <v>0</v>
      </c>
      <c r="AE107" s="81">
        <f t="shared" si="148"/>
        <v>0</v>
      </c>
      <c r="AF107" s="81">
        <f t="shared" si="89"/>
        <v>0</v>
      </c>
      <c r="AG107" s="81">
        <f t="shared" si="90"/>
        <v>0</v>
      </c>
      <c r="AH107" s="81">
        <f t="shared" si="91"/>
        <v>0</v>
      </c>
      <c r="AI107" s="81">
        <f t="shared" si="92"/>
        <v>0</v>
      </c>
      <c r="AJ107" s="81">
        <f t="shared" si="93"/>
        <v>0</v>
      </c>
      <c r="AK107" s="81">
        <f t="shared" si="94"/>
        <v>0</v>
      </c>
      <c r="AL107" s="81">
        <f t="shared" si="95"/>
        <v>0</v>
      </c>
      <c r="AM107" s="81">
        <f t="shared" si="96"/>
        <v>0</v>
      </c>
      <c r="AN107" s="81">
        <f t="shared" si="97"/>
        <v>0</v>
      </c>
      <c r="AO107" s="81">
        <f t="shared" si="98"/>
        <v>0</v>
      </c>
      <c r="AP107" s="81">
        <f t="shared" si="99"/>
        <v>0</v>
      </c>
      <c r="AQ107" s="81">
        <f t="shared" si="100"/>
        <v>0</v>
      </c>
      <c r="AR107" s="81">
        <f t="shared" si="101"/>
        <v>0</v>
      </c>
      <c r="AS107" s="81">
        <f t="shared" si="102"/>
        <v>0</v>
      </c>
      <c r="AT107" s="81">
        <f t="shared" si="103"/>
        <v>0</v>
      </c>
      <c r="AU107" s="81">
        <f t="shared" si="104"/>
        <v>0</v>
      </c>
      <c r="AV107" s="81">
        <f t="shared" si="105"/>
        <v>0</v>
      </c>
      <c r="AW107" s="46">
        <f t="shared" si="106"/>
        <v>0</v>
      </c>
      <c r="AX107" s="46">
        <f t="shared" si="107"/>
        <v>0</v>
      </c>
      <c r="AY107" s="46">
        <f t="shared" si="108"/>
        <v>0</v>
      </c>
      <c r="AZ107" s="46">
        <f t="shared" si="109"/>
        <v>0</v>
      </c>
      <c r="BA107" s="46">
        <f t="shared" si="110"/>
        <v>0</v>
      </c>
      <c r="BB107" s="46">
        <f t="shared" si="111"/>
        <v>0</v>
      </c>
      <c r="BC107" s="46">
        <f t="shared" si="112"/>
        <v>0</v>
      </c>
      <c r="BD107" s="81"/>
      <c r="BE107" s="81"/>
      <c r="BF107" s="117">
        <f t="shared" si="149"/>
        <v>0</v>
      </c>
      <c r="BG107" s="117">
        <f t="shared" si="150"/>
        <v>0</v>
      </c>
      <c r="BH107" s="117">
        <f t="shared" si="151"/>
        <v>0</v>
      </c>
      <c r="BI107" s="117">
        <f t="shared" si="152"/>
        <v>0</v>
      </c>
      <c r="BJ107" s="117">
        <f t="shared" si="153"/>
        <v>0</v>
      </c>
      <c r="BK107" s="117">
        <f t="shared" si="154"/>
        <v>0</v>
      </c>
      <c r="BL107" s="117">
        <f t="shared" si="155"/>
        <v>0</v>
      </c>
      <c r="BM107" s="117">
        <f t="shared" si="156"/>
        <v>0</v>
      </c>
      <c r="BN107" s="117">
        <f t="shared" si="113"/>
        <v>0</v>
      </c>
      <c r="BO107" s="117">
        <f t="shared" si="157"/>
        <v>0</v>
      </c>
      <c r="BP107" s="117">
        <f t="shared" si="114"/>
        <v>0</v>
      </c>
      <c r="BQ107" s="117">
        <f t="shared" si="115"/>
        <v>0</v>
      </c>
      <c r="BR107" s="117">
        <f t="shared" si="116"/>
        <v>0</v>
      </c>
      <c r="BS107" s="117">
        <f t="shared" si="117"/>
        <v>0</v>
      </c>
      <c r="BT107" s="117">
        <f t="shared" si="118"/>
        <v>0</v>
      </c>
      <c r="BU107" s="117">
        <f t="shared" si="119"/>
        <v>0</v>
      </c>
      <c r="BV107" s="117">
        <f t="shared" si="120"/>
        <v>0</v>
      </c>
      <c r="BW107" s="117">
        <f t="shared" si="121"/>
        <v>0</v>
      </c>
      <c r="BX107" s="117">
        <f t="shared" si="122"/>
        <v>0</v>
      </c>
      <c r="BY107" s="117">
        <f t="shared" si="123"/>
        <v>0</v>
      </c>
      <c r="BZ107" s="117">
        <f t="shared" si="124"/>
        <v>0</v>
      </c>
      <c r="CA107" s="117">
        <f t="shared" si="125"/>
        <v>0</v>
      </c>
      <c r="CB107" s="117">
        <f t="shared" si="126"/>
        <v>0</v>
      </c>
      <c r="CC107" s="117">
        <f t="shared" si="127"/>
        <v>0</v>
      </c>
      <c r="CD107" s="117">
        <f t="shared" si="128"/>
        <v>0</v>
      </c>
      <c r="CE107" s="117">
        <f t="shared" si="129"/>
        <v>0</v>
      </c>
      <c r="CF107" s="117">
        <f t="shared" si="130"/>
        <v>0</v>
      </c>
      <c r="CG107" s="117">
        <f t="shared" si="131"/>
        <v>0</v>
      </c>
      <c r="CH107" s="117">
        <f t="shared" si="132"/>
        <v>0</v>
      </c>
      <c r="CI107" s="117">
        <f t="shared" si="133"/>
        <v>0</v>
      </c>
      <c r="CJ107" s="117">
        <f t="shared" si="134"/>
        <v>0</v>
      </c>
      <c r="CK107" s="117">
        <f t="shared" si="135"/>
        <v>0</v>
      </c>
      <c r="CL107" s="117">
        <f t="shared" si="136"/>
        <v>0</v>
      </c>
      <c r="CM107" s="117">
        <f t="shared" si="137"/>
        <v>0</v>
      </c>
      <c r="CN107" s="117">
        <f t="shared" si="138"/>
        <v>0</v>
      </c>
      <c r="CO107" s="117">
        <f t="shared" si="139"/>
        <v>0</v>
      </c>
      <c r="CP107" s="117">
        <f t="shared" si="140"/>
        <v>0</v>
      </c>
      <c r="CQ107" s="117">
        <f t="shared" si="141"/>
        <v>0</v>
      </c>
      <c r="CR107" s="117">
        <f t="shared" si="142"/>
        <v>0</v>
      </c>
      <c r="CS107" s="117">
        <f t="shared" si="143"/>
        <v>0</v>
      </c>
      <c r="CT107" s="82"/>
      <c r="CU107" s="82"/>
      <c r="CV107" s="39"/>
      <c r="CW107" s="39"/>
      <c r="CX107" s="1"/>
      <c r="CY107" s="1"/>
      <c r="CZ107" s="78" t="s">
        <v>102</v>
      </c>
      <c r="DA107" s="86" t="s">
        <v>83</v>
      </c>
      <c r="DB107" s="1"/>
      <c r="DC107" s="1"/>
      <c r="DD107" s="1"/>
      <c r="DE107" s="1"/>
      <c r="DF107" s="1"/>
      <c r="DG107" s="1"/>
      <c r="DH107" s="1"/>
      <c r="DI107" s="1"/>
      <c r="DJ107" s="1"/>
      <c r="GS107" s="1"/>
      <c r="GT107" s="1"/>
      <c r="GU107" s="1"/>
      <c r="GV107" s="1"/>
      <c r="GW107" s="1"/>
    </row>
    <row r="108" spans="1:205">
      <c r="A108" s="33">
        <v>102</v>
      </c>
      <c r="B108" s="71"/>
      <c r="C108" s="351"/>
      <c r="D108" s="75"/>
      <c r="E108" s="74"/>
      <c r="F108" s="74"/>
      <c r="G108" s="74"/>
      <c r="H108" s="74"/>
      <c r="I108" s="65"/>
      <c r="J108" s="65"/>
      <c r="K108" s="65"/>
      <c r="L108" s="209"/>
      <c r="M108" s="209"/>
      <c r="N108" s="65"/>
      <c r="O108" s="65"/>
      <c r="P108" s="65"/>
      <c r="Q108" s="368" t="str">
        <f t="shared" si="81"/>
        <v/>
      </c>
      <c r="R108" s="34">
        <f t="shared" si="82"/>
        <v>0</v>
      </c>
      <c r="S108" s="47">
        <f t="shared" ref="S108:S171" si="158">IF(R108=0,0,+$R$6-Q108)</f>
        <v>0</v>
      </c>
      <c r="T108" s="46">
        <f t="shared" si="80"/>
        <v>0</v>
      </c>
      <c r="U108" s="82">
        <f t="shared" si="83"/>
        <v>0</v>
      </c>
      <c r="V108" s="46">
        <f t="shared" si="84"/>
        <v>0</v>
      </c>
      <c r="W108" s="82">
        <f t="shared" si="85"/>
        <v>0</v>
      </c>
      <c r="X108" s="81">
        <f t="shared" si="86"/>
        <v>0</v>
      </c>
      <c r="Y108" s="81">
        <f t="shared" si="144"/>
        <v>0</v>
      </c>
      <c r="Z108" s="81">
        <f t="shared" si="145"/>
        <v>0</v>
      </c>
      <c r="AA108" s="81">
        <f t="shared" si="87"/>
        <v>0</v>
      </c>
      <c r="AB108" s="81">
        <f t="shared" si="88"/>
        <v>0</v>
      </c>
      <c r="AC108" s="81">
        <f t="shared" si="146"/>
        <v>0</v>
      </c>
      <c r="AD108" s="81">
        <f t="shared" si="147"/>
        <v>0</v>
      </c>
      <c r="AE108" s="81">
        <f t="shared" si="148"/>
        <v>0</v>
      </c>
      <c r="AF108" s="81">
        <f t="shared" si="89"/>
        <v>0</v>
      </c>
      <c r="AG108" s="81">
        <f t="shared" si="90"/>
        <v>0</v>
      </c>
      <c r="AH108" s="81">
        <f t="shared" si="91"/>
        <v>0</v>
      </c>
      <c r="AI108" s="81">
        <f t="shared" si="92"/>
        <v>0</v>
      </c>
      <c r="AJ108" s="81">
        <f t="shared" si="93"/>
        <v>0</v>
      </c>
      <c r="AK108" s="81">
        <f t="shared" si="94"/>
        <v>0</v>
      </c>
      <c r="AL108" s="81">
        <f t="shared" si="95"/>
        <v>0</v>
      </c>
      <c r="AM108" s="81">
        <f t="shared" si="96"/>
        <v>0</v>
      </c>
      <c r="AN108" s="81">
        <f t="shared" si="97"/>
        <v>0</v>
      </c>
      <c r="AO108" s="81">
        <f t="shared" si="98"/>
        <v>0</v>
      </c>
      <c r="AP108" s="81">
        <f t="shared" si="99"/>
        <v>0</v>
      </c>
      <c r="AQ108" s="81">
        <f t="shared" si="100"/>
        <v>0</v>
      </c>
      <c r="AR108" s="81">
        <f t="shared" si="101"/>
        <v>0</v>
      </c>
      <c r="AS108" s="81">
        <f t="shared" si="102"/>
        <v>0</v>
      </c>
      <c r="AT108" s="81">
        <f t="shared" si="103"/>
        <v>0</v>
      </c>
      <c r="AU108" s="81">
        <f t="shared" si="104"/>
        <v>0</v>
      </c>
      <c r="AV108" s="81">
        <f t="shared" si="105"/>
        <v>0</v>
      </c>
      <c r="AW108" s="46">
        <f t="shared" si="106"/>
        <v>0</v>
      </c>
      <c r="AX108" s="46">
        <f t="shared" si="107"/>
        <v>0</v>
      </c>
      <c r="AY108" s="46">
        <f t="shared" si="108"/>
        <v>0</v>
      </c>
      <c r="AZ108" s="46">
        <f t="shared" si="109"/>
        <v>0</v>
      </c>
      <c r="BA108" s="46">
        <f t="shared" si="110"/>
        <v>0</v>
      </c>
      <c r="BB108" s="46">
        <f t="shared" si="111"/>
        <v>0</v>
      </c>
      <c r="BC108" s="46">
        <f t="shared" si="112"/>
        <v>0</v>
      </c>
      <c r="BD108" s="81"/>
      <c r="BE108" s="81"/>
      <c r="BF108" s="117">
        <f t="shared" si="149"/>
        <v>0</v>
      </c>
      <c r="BG108" s="117">
        <f t="shared" si="150"/>
        <v>0</v>
      </c>
      <c r="BH108" s="117">
        <f t="shared" si="151"/>
        <v>0</v>
      </c>
      <c r="BI108" s="117">
        <f t="shared" si="152"/>
        <v>0</v>
      </c>
      <c r="BJ108" s="117">
        <f t="shared" si="153"/>
        <v>0</v>
      </c>
      <c r="BK108" s="117">
        <f t="shared" si="154"/>
        <v>0</v>
      </c>
      <c r="BL108" s="117">
        <f t="shared" si="155"/>
        <v>0</v>
      </c>
      <c r="BM108" s="117">
        <f t="shared" si="156"/>
        <v>0</v>
      </c>
      <c r="BN108" s="117">
        <f t="shared" si="113"/>
        <v>0</v>
      </c>
      <c r="BO108" s="117">
        <f t="shared" si="157"/>
        <v>0</v>
      </c>
      <c r="BP108" s="117">
        <f t="shared" si="114"/>
        <v>0</v>
      </c>
      <c r="BQ108" s="117">
        <f t="shared" si="115"/>
        <v>0</v>
      </c>
      <c r="BR108" s="117">
        <f t="shared" si="116"/>
        <v>0</v>
      </c>
      <c r="BS108" s="117">
        <f t="shared" si="117"/>
        <v>0</v>
      </c>
      <c r="BT108" s="117">
        <f t="shared" si="118"/>
        <v>0</v>
      </c>
      <c r="BU108" s="117">
        <f t="shared" si="119"/>
        <v>0</v>
      </c>
      <c r="BV108" s="117">
        <f t="shared" si="120"/>
        <v>0</v>
      </c>
      <c r="BW108" s="117">
        <f t="shared" si="121"/>
        <v>0</v>
      </c>
      <c r="BX108" s="117">
        <f t="shared" si="122"/>
        <v>0</v>
      </c>
      <c r="BY108" s="117">
        <f t="shared" si="123"/>
        <v>0</v>
      </c>
      <c r="BZ108" s="117">
        <f t="shared" si="124"/>
        <v>0</v>
      </c>
      <c r="CA108" s="117">
        <f t="shared" si="125"/>
        <v>0</v>
      </c>
      <c r="CB108" s="117">
        <f t="shared" si="126"/>
        <v>0</v>
      </c>
      <c r="CC108" s="117">
        <f t="shared" si="127"/>
        <v>0</v>
      </c>
      <c r="CD108" s="117">
        <f t="shared" si="128"/>
        <v>0</v>
      </c>
      <c r="CE108" s="117">
        <f t="shared" si="129"/>
        <v>0</v>
      </c>
      <c r="CF108" s="117">
        <f t="shared" si="130"/>
        <v>0</v>
      </c>
      <c r="CG108" s="117">
        <f t="shared" si="131"/>
        <v>0</v>
      </c>
      <c r="CH108" s="117">
        <f t="shared" si="132"/>
        <v>0</v>
      </c>
      <c r="CI108" s="117">
        <f t="shared" si="133"/>
        <v>0</v>
      </c>
      <c r="CJ108" s="117">
        <f t="shared" si="134"/>
        <v>0</v>
      </c>
      <c r="CK108" s="117">
        <f t="shared" si="135"/>
        <v>0</v>
      </c>
      <c r="CL108" s="117">
        <f t="shared" si="136"/>
        <v>0</v>
      </c>
      <c r="CM108" s="117">
        <f t="shared" si="137"/>
        <v>0</v>
      </c>
      <c r="CN108" s="117">
        <f t="shared" si="138"/>
        <v>0</v>
      </c>
      <c r="CO108" s="117">
        <f t="shared" si="139"/>
        <v>0</v>
      </c>
      <c r="CP108" s="117">
        <f t="shared" si="140"/>
        <v>0</v>
      </c>
      <c r="CQ108" s="117">
        <f t="shared" si="141"/>
        <v>0</v>
      </c>
      <c r="CR108" s="117">
        <f t="shared" si="142"/>
        <v>0</v>
      </c>
      <c r="CS108" s="117">
        <f t="shared" si="143"/>
        <v>0</v>
      </c>
      <c r="CT108" s="82"/>
      <c r="CU108" s="82"/>
      <c r="CV108" s="39"/>
      <c r="CW108" s="39"/>
      <c r="CX108" s="1"/>
      <c r="CY108" s="1"/>
      <c r="CZ108" s="78" t="s">
        <v>102</v>
      </c>
      <c r="DA108" s="86" t="s">
        <v>104</v>
      </c>
      <c r="DB108" s="1"/>
      <c r="DC108" s="1"/>
      <c r="DD108" s="1"/>
      <c r="DE108" s="1"/>
      <c r="DF108" s="1"/>
      <c r="DG108" s="1"/>
      <c r="DH108" s="1"/>
      <c r="DI108" s="1"/>
      <c r="DJ108" s="1"/>
      <c r="GS108" s="1"/>
      <c r="GT108" s="1"/>
      <c r="GU108" s="1"/>
      <c r="GV108" s="1"/>
      <c r="GW108" s="1"/>
    </row>
    <row r="109" spans="1:205">
      <c r="A109" s="33">
        <v>103</v>
      </c>
      <c r="B109" s="71"/>
      <c r="C109" s="351"/>
      <c r="D109" s="75"/>
      <c r="E109" s="74"/>
      <c r="F109" s="74"/>
      <c r="G109" s="74"/>
      <c r="H109" s="74"/>
      <c r="I109" s="65"/>
      <c r="J109" s="65"/>
      <c r="K109" s="65"/>
      <c r="L109" s="209"/>
      <c r="M109" s="209"/>
      <c r="N109" s="65"/>
      <c r="O109" s="65"/>
      <c r="P109" s="65"/>
      <c r="Q109" s="368" t="str">
        <f t="shared" si="81"/>
        <v/>
      </c>
      <c r="R109" s="34">
        <f t="shared" si="82"/>
        <v>0</v>
      </c>
      <c r="S109" s="47">
        <f t="shared" si="158"/>
        <v>0</v>
      </c>
      <c r="T109" s="46">
        <f t="shared" si="80"/>
        <v>0</v>
      </c>
      <c r="U109" s="82">
        <f t="shared" si="83"/>
        <v>0</v>
      </c>
      <c r="V109" s="46">
        <f t="shared" si="84"/>
        <v>0</v>
      </c>
      <c r="W109" s="82">
        <f t="shared" si="85"/>
        <v>0</v>
      </c>
      <c r="X109" s="81">
        <f t="shared" si="86"/>
        <v>0</v>
      </c>
      <c r="Y109" s="81">
        <f t="shared" si="144"/>
        <v>0</v>
      </c>
      <c r="Z109" s="81">
        <f t="shared" si="145"/>
        <v>0</v>
      </c>
      <c r="AA109" s="81">
        <f t="shared" si="87"/>
        <v>0</v>
      </c>
      <c r="AB109" s="81">
        <f t="shared" si="88"/>
        <v>0</v>
      </c>
      <c r="AC109" s="81">
        <f t="shared" si="146"/>
        <v>0</v>
      </c>
      <c r="AD109" s="81">
        <f t="shared" si="147"/>
        <v>0</v>
      </c>
      <c r="AE109" s="81">
        <f t="shared" si="148"/>
        <v>0</v>
      </c>
      <c r="AF109" s="81">
        <f t="shared" si="89"/>
        <v>0</v>
      </c>
      <c r="AG109" s="81">
        <f t="shared" si="90"/>
        <v>0</v>
      </c>
      <c r="AH109" s="81">
        <f t="shared" si="91"/>
        <v>0</v>
      </c>
      <c r="AI109" s="81">
        <f t="shared" si="92"/>
        <v>0</v>
      </c>
      <c r="AJ109" s="81">
        <f t="shared" si="93"/>
        <v>0</v>
      </c>
      <c r="AK109" s="81">
        <f t="shared" si="94"/>
        <v>0</v>
      </c>
      <c r="AL109" s="81">
        <f t="shared" si="95"/>
        <v>0</v>
      </c>
      <c r="AM109" s="81">
        <f t="shared" si="96"/>
        <v>0</v>
      </c>
      <c r="AN109" s="81">
        <f t="shared" si="97"/>
        <v>0</v>
      </c>
      <c r="AO109" s="81">
        <f t="shared" si="98"/>
        <v>0</v>
      </c>
      <c r="AP109" s="81">
        <f t="shared" si="99"/>
        <v>0</v>
      </c>
      <c r="AQ109" s="81">
        <f t="shared" si="100"/>
        <v>0</v>
      </c>
      <c r="AR109" s="81">
        <f t="shared" si="101"/>
        <v>0</v>
      </c>
      <c r="AS109" s="81">
        <f t="shared" si="102"/>
        <v>0</v>
      </c>
      <c r="AT109" s="81">
        <f t="shared" si="103"/>
        <v>0</v>
      </c>
      <c r="AU109" s="81">
        <f t="shared" si="104"/>
        <v>0</v>
      </c>
      <c r="AV109" s="81">
        <f t="shared" si="105"/>
        <v>0</v>
      </c>
      <c r="AW109" s="46">
        <f t="shared" si="106"/>
        <v>0</v>
      </c>
      <c r="AX109" s="46">
        <f t="shared" si="107"/>
        <v>0</v>
      </c>
      <c r="AY109" s="46">
        <f t="shared" si="108"/>
        <v>0</v>
      </c>
      <c r="AZ109" s="46">
        <f t="shared" si="109"/>
        <v>0</v>
      </c>
      <c r="BA109" s="46">
        <f t="shared" si="110"/>
        <v>0</v>
      </c>
      <c r="BB109" s="46">
        <f t="shared" si="111"/>
        <v>0</v>
      </c>
      <c r="BC109" s="46">
        <f t="shared" si="112"/>
        <v>0</v>
      </c>
      <c r="BD109" s="81"/>
      <c r="BE109" s="81"/>
      <c r="BF109" s="117">
        <f t="shared" si="149"/>
        <v>0</v>
      </c>
      <c r="BG109" s="117">
        <f t="shared" si="150"/>
        <v>0</v>
      </c>
      <c r="BH109" s="117">
        <f t="shared" si="151"/>
        <v>0</v>
      </c>
      <c r="BI109" s="117">
        <f t="shared" si="152"/>
        <v>0</v>
      </c>
      <c r="BJ109" s="117">
        <f t="shared" si="153"/>
        <v>0</v>
      </c>
      <c r="BK109" s="117">
        <f t="shared" si="154"/>
        <v>0</v>
      </c>
      <c r="BL109" s="117">
        <f t="shared" si="155"/>
        <v>0</v>
      </c>
      <c r="BM109" s="117">
        <f t="shared" si="156"/>
        <v>0</v>
      </c>
      <c r="BN109" s="117">
        <f t="shared" si="113"/>
        <v>0</v>
      </c>
      <c r="BO109" s="117">
        <f t="shared" si="157"/>
        <v>0</v>
      </c>
      <c r="BP109" s="117">
        <f t="shared" si="114"/>
        <v>0</v>
      </c>
      <c r="BQ109" s="117">
        <f t="shared" si="115"/>
        <v>0</v>
      </c>
      <c r="BR109" s="117">
        <f t="shared" si="116"/>
        <v>0</v>
      </c>
      <c r="BS109" s="117">
        <f t="shared" si="117"/>
        <v>0</v>
      </c>
      <c r="BT109" s="117">
        <f t="shared" si="118"/>
        <v>0</v>
      </c>
      <c r="BU109" s="117">
        <f t="shared" si="119"/>
        <v>0</v>
      </c>
      <c r="BV109" s="117">
        <f t="shared" si="120"/>
        <v>0</v>
      </c>
      <c r="BW109" s="117">
        <f t="shared" si="121"/>
        <v>0</v>
      </c>
      <c r="BX109" s="117">
        <f t="shared" si="122"/>
        <v>0</v>
      </c>
      <c r="BY109" s="117">
        <f t="shared" si="123"/>
        <v>0</v>
      </c>
      <c r="BZ109" s="117">
        <f t="shared" si="124"/>
        <v>0</v>
      </c>
      <c r="CA109" s="117">
        <f t="shared" si="125"/>
        <v>0</v>
      </c>
      <c r="CB109" s="117">
        <f t="shared" si="126"/>
        <v>0</v>
      </c>
      <c r="CC109" s="117">
        <f t="shared" si="127"/>
        <v>0</v>
      </c>
      <c r="CD109" s="117">
        <f t="shared" si="128"/>
        <v>0</v>
      </c>
      <c r="CE109" s="117">
        <f t="shared" si="129"/>
        <v>0</v>
      </c>
      <c r="CF109" s="117">
        <f t="shared" si="130"/>
        <v>0</v>
      </c>
      <c r="CG109" s="117">
        <f t="shared" si="131"/>
        <v>0</v>
      </c>
      <c r="CH109" s="117">
        <f t="shared" si="132"/>
        <v>0</v>
      </c>
      <c r="CI109" s="117">
        <f t="shared" si="133"/>
        <v>0</v>
      </c>
      <c r="CJ109" s="117">
        <f t="shared" si="134"/>
        <v>0</v>
      </c>
      <c r="CK109" s="117">
        <f t="shared" si="135"/>
        <v>0</v>
      </c>
      <c r="CL109" s="117">
        <f t="shared" si="136"/>
        <v>0</v>
      </c>
      <c r="CM109" s="117">
        <f t="shared" si="137"/>
        <v>0</v>
      </c>
      <c r="CN109" s="117">
        <f t="shared" si="138"/>
        <v>0</v>
      </c>
      <c r="CO109" s="117">
        <f t="shared" si="139"/>
        <v>0</v>
      </c>
      <c r="CP109" s="117">
        <f t="shared" si="140"/>
        <v>0</v>
      </c>
      <c r="CQ109" s="117">
        <f t="shared" si="141"/>
        <v>0</v>
      </c>
      <c r="CR109" s="117">
        <f t="shared" si="142"/>
        <v>0</v>
      </c>
      <c r="CS109" s="117">
        <f t="shared" si="143"/>
        <v>0</v>
      </c>
      <c r="CT109" s="82"/>
      <c r="CU109" s="82"/>
      <c r="CV109" s="39"/>
      <c r="CW109" s="39"/>
      <c r="CX109" s="1"/>
      <c r="CY109" s="1"/>
      <c r="CZ109" s="78" t="s">
        <v>103</v>
      </c>
      <c r="DA109" s="86" t="s">
        <v>77</v>
      </c>
      <c r="DB109" s="1"/>
      <c r="DC109" s="1"/>
      <c r="DD109" s="1"/>
      <c r="DE109" s="1"/>
      <c r="DF109" s="1"/>
      <c r="DG109" s="1"/>
      <c r="DH109" s="1"/>
      <c r="DI109" s="1"/>
      <c r="DJ109" s="1"/>
      <c r="GS109" s="1"/>
      <c r="GT109" s="1"/>
      <c r="GU109" s="1"/>
      <c r="GV109" s="1"/>
      <c r="GW109" s="1"/>
    </row>
    <row r="110" spans="1:205">
      <c r="A110" s="33">
        <v>104</v>
      </c>
      <c r="B110" s="71"/>
      <c r="C110" s="351"/>
      <c r="D110" s="75"/>
      <c r="E110" s="74"/>
      <c r="F110" s="74"/>
      <c r="G110" s="74"/>
      <c r="H110" s="74"/>
      <c r="I110" s="65"/>
      <c r="J110" s="65"/>
      <c r="K110" s="65"/>
      <c r="L110" s="209"/>
      <c r="M110" s="209"/>
      <c r="N110" s="65"/>
      <c r="O110" s="65"/>
      <c r="P110" s="65"/>
      <c r="Q110" s="368" t="str">
        <f t="shared" si="81"/>
        <v/>
      </c>
      <c r="R110" s="34">
        <f t="shared" si="82"/>
        <v>0</v>
      </c>
      <c r="S110" s="47">
        <f t="shared" si="158"/>
        <v>0</v>
      </c>
      <c r="T110" s="46">
        <f t="shared" si="80"/>
        <v>0</v>
      </c>
      <c r="U110" s="82">
        <f t="shared" si="83"/>
        <v>0</v>
      </c>
      <c r="V110" s="46">
        <f t="shared" si="84"/>
        <v>0</v>
      </c>
      <c r="W110" s="82">
        <f t="shared" si="85"/>
        <v>0</v>
      </c>
      <c r="X110" s="81">
        <f t="shared" si="86"/>
        <v>0</v>
      </c>
      <c r="Y110" s="81">
        <f t="shared" si="144"/>
        <v>0</v>
      </c>
      <c r="Z110" s="81">
        <f t="shared" si="145"/>
        <v>0</v>
      </c>
      <c r="AA110" s="81">
        <f t="shared" si="87"/>
        <v>0</v>
      </c>
      <c r="AB110" s="81">
        <f t="shared" si="88"/>
        <v>0</v>
      </c>
      <c r="AC110" s="81">
        <f t="shared" si="146"/>
        <v>0</v>
      </c>
      <c r="AD110" s="81">
        <f t="shared" si="147"/>
        <v>0</v>
      </c>
      <c r="AE110" s="81">
        <f t="shared" si="148"/>
        <v>0</v>
      </c>
      <c r="AF110" s="81">
        <f t="shared" si="89"/>
        <v>0</v>
      </c>
      <c r="AG110" s="81">
        <f t="shared" si="90"/>
        <v>0</v>
      </c>
      <c r="AH110" s="81">
        <f t="shared" si="91"/>
        <v>0</v>
      </c>
      <c r="AI110" s="81">
        <f t="shared" si="92"/>
        <v>0</v>
      </c>
      <c r="AJ110" s="81">
        <f t="shared" si="93"/>
        <v>0</v>
      </c>
      <c r="AK110" s="81">
        <f t="shared" si="94"/>
        <v>0</v>
      </c>
      <c r="AL110" s="81">
        <f t="shared" si="95"/>
        <v>0</v>
      </c>
      <c r="AM110" s="81">
        <f t="shared" si="96"/>
        <v>0</v>
      </c>
      <c r="AN110" s="81">
        <f t="shared" si="97"/>
        <v>0</v>
      </c>
      <c r="AO110" s="81">
        <f t="shared" si="98"/>
        <v>0</v>
      </c>
      <c r="AP110" s="81">
        <f t="shared" si="99"/>
        <v>0</v>
      </c>
      <c r="AQ110" s="81">
        <f t="shared" si="100"/>
        <v>0</v>
      </c>
      <c r="AR110" s="81">
        <f t="shared" si="101"/>
        <v>0</v>
      </c>
      <c r="AS110" s="81">
        <f t="shared" si="102"/>
        <v>0</v>
      </c>
      <c r="AT110" s="81">
        <f t="shared" si="103"/>
        <v>0</v>
      </c>
      <c r="AU110" s="81">
        <f t="shared" si="104"/>
        <v>0</v>
      </c>
      <c r="AV110" s="81">
        <f t="shared" si="105"/>
        <v>0</v>
      </c>
      <c r="AW110" s="46">
        <f t="shared" si="106"/>
        <v>0</v>
      </c>
      <c r="AX110" s="46">
        <f t="shared" si="107"/>
        <v>0</v>
      </c>
      <c r="AY110" s="46">
        <f t="shared" si="108"/>
        <v>0</v>
      </c>
      <c r="AZ110" s="46">
        <f t="shared" si="109"/>
        <v>0</v>
      </c>
      <c r="BA110" s="46">
        <f t="shared" si="110"/>
        <v>0</v>
      </c>
      <c r="BB110" s="46">
        <f t="shared" si="111"/>
        <v>0</v>
      </c>
      <c r="BC110" s="46">
        <f t="shared" si="112"/>
        <v>0</v>
      </c>
      <c r="BD110" s="81"/>
      <c r="BE110" s="81"/>
      <c r="BF110" s="117">
        <f t="shared" si="149"/>
        <v>0</v>
      </c>
      <c r="BG110" s="117">
        <f t="shared" si="150"/>
        <v>0</v>
      </c>
      <c r="BH110" s="117">
        <f t="shared" si="151"/>
        <v>0</v>
      </c>
      <c r="BI110" s="117">
        <f t="shared" si="152"/>
        <v>0</v>
      </c>
      <c r="BJ110" s="117">
        <f t="shared" si="153"/>
        <v>0</v>
      </c>
      <c r="BK110" s="117">
        <f t="shared" si="154"/>
        <v>0</v>
      </c>
      <c r="BL110" s="117">
        <f t="shared" si="155"/>
        <v>0</v>
      </c>
      <c r="BM110" s="117">
        <f t="shared" si="156"/>
        <v>0</v>
      </c>
      <c r="BN110" s="117">
        <f t="shared" si="113"/>
        <v>0</v>
      </c>
      <c r="BO110" s="117">
        <f t="shared" si="157"/>
        <v>0</v>
      </c>
      <c r="BP110" s="117">
        <f t="shared" si="114"/>
        <v>0</v>
      </c>
      <c r="BQ110" s="117">
        <f t="shared" si="115"/>
        <v>0</v>
      </c>
      <c r="BR110" s="117">
        <f t="shared" si="116"/>
        <v>0</v>
      </c>
      <c r="BS110" s="117">
        <f t="shared" si="117"/>
        <v>0</v>
      </c>
      <c r="BT110" s="117">
        <f t="shared" si="118"/>
        <v>0</v>
      </c>
      <c r="BU110" s="117">
        <f t="shared" si="119"/>
        <v>0</v>
      </c>
      <c r="BV110" s="117">
        <f t="shared" si="120"/>
        <v>0</v>
      </c>
      <c r="BW110" s="117">
        <f t="shared" si="121"/>
        <v>0</v>
      </c>
      <c r="BX110" s="117">
        <f t="shared" si="122"/>
        <v>0</v>
      </c>
      <c r="BY110" s="117">
        <f t="shared" si="123"/>
        <v>0</v>
      </c>
      <c r="BZ110" s="117">
        <f t="shared" si="124"/>
        <v>0</v>
      </c>
      <c r="CA110" s="117">
        <f t="shared" si="125"/>
        <v>0</v>
      </c>
      <c r="CB110" s="117">
        <f t="shared" si="126"/>
        <v>0</v>
      </c>
      <c r="CC110" s="117">
        <f t="shared" si="127"/>
        <v>0</v>
      </c>
      <c r="CD110" s="117">
        <f t="shared" si="128"/>
        <v>0</v>
      </c>
      <c r="CE110" s="117">
        <f t="shared" si="129"/>
        <v>0</v>
      </c>
      <c r="CF110" s="117">
        <f t="shared" si="130"/>
        <v>0</v>
      </c>
      <c r="CG110" s="117">
        <f t="shared" si="131"/>
        <v>0</v>
      </c>
      <c r="CH110" s="117">
        <f t="shared" si="132"/>
        <v>0</v>
      </c>
      <c r="CI110" s="117">
        <f t="shared" si="133"/>
        <v>0</v>
      </c>
      <c r="CJ110" s="117">
        <f t="shared" si="134"/>
        <v>0</v>
      </c>
      <c r="CK110" s="117">
        <f t="shared" si="135"/>
        <v>0</v>
      </c>
      <c r="CL110" s="117">
        <f t="shared" si="136"/>
        <v>0</v>
      </c>
      <c r="CM110" s="117">
        <f t="shared" si="137"/>
        <v>0</v>
      </c>
      <c r="CN110" s="117">
        <f t="shared" si="138"/>
        <v>0</v>
      </c>
      <c r="CO110" s="117">
        <f t="shared" si="139"/>
        <v>0</v>
      </c>
      <c r="CP110" s="117">
        <f t="shared" si="140"/>
        <v>0</v>
      </c>
      <c r="CQ110" s="117">
        <f t="shared" si="141"/>
        <v>0</v>
      </c>
      <c r="CR110" s="117">
        <f t="shared" si="142"/>
        <v>0</v>
      </c>
      <c r="CS110" s="117">
        <f t="shared" si="143"/>
        <v>0</v>
      </c>
      <c r="CT110" s="82"/>
      <c r="CU110" s="82"/>
      <c r="CV110" s="39"/>
      <c r="CW110" s="39"/>
      <c r="CX110" s="1"/>
      <c r="CY110" s="1"/>
      <c r="CZ110" s="78" t="s">
        <v>103</v>
      </c>
      <c r="DA110" s="86" t="s">
        <v>99</v>
      </c>
      <c r="DB110" s="1"/>
      <c r="DC110" s="1"/>
      <c r="DD110" s="1"/>
      <c r="DE110" s="1"/>
      <c r="DF110" s="1"/>
      <c r="DG110" s="1"/>
      <c r="DH110" s="1"/>
      <c r="DI110" s="1"/>
      <c r="DJ110" s="1"/>
      <c r="GS110" s="1"/>
      <c r="GT110" s="1"/>
      <c r="GU110" s="1"/>
      <c r="GV110" s="1"/>
      <c r="GW110" s="1"/>
    </row>
    <row r="111" spans="1:205">
      <c r="A111" s="33">
        <v>105</v>
      </c>
      <c r="B111" s="71"/>
      <c r="C111" s="351"/>
      <c r="D111" s="75"/>
      <c r="E111" s="74"/>
      <c r="F111" s="74"/>
      <c r="G111" s="74"/>
      <c r="H111" s="74"/>
      <c r="I111" s="65"/>
      <c r="J111" s="65"/>
      <c r="K111" s="65"/>
      <c r="L111" s="209"/>
      <c r="M111" s="209"/>
      <c r="N111" s="65"/>
      <c r="O111" s="65"/>
      <c r="P111" s="65"/>
      <c r="Q111" s="368" t="str">
        <f t="shared" si="81"/>
        <v/>
      </c>
      <c r="R111" s="34">
        <f t="shared" si="82"/>
        <v>0</v>
      </c>
      <c r="S111" s="47">
        <f t="shared" si="158"/>
        <v>0</v>
      </c>
      <c r="T111" s="46">
        <f t="shared" si="80"/>
        <v>0</v>
      </c>
      <c r="U111" s="82">
        <f t="shared" si="83"/>
        <v>0</v>
      </c>
      <c r="V111" s="46">
        <f t="shared" si="84"/>
        <v>0</v>
      </c>
      <c r="W111" s="82">
        <f t="shared" si="85"/>
        <v>0</v>
      </c>
      <c r="X111" s="81">
        <f t="shared" si="86"/>
        <v>0</v>
      </c>
      <c r="Y111" s="81">
        <f t="shared" si="144"/>
        <v>0</v>
      </c>
      <c r="Z111" s="81">
        <f t="shared" si="145"/>
        <v>0</v>
      </c>
      <c r="AA111" s="81">
        <f t="shared" si="87"/>
        <v>0</v>
      </c>
      <c r="AB111" s="81">
        <f t="shared" si="88"/>
        <v>0</v>
      </c>
      <c r="AC111" s="81">
        <f t="shared" si="146"/>
        <v>0</v>
      </c>
      <c r="AD111" s="81">
        <f t="shared" si="147"/>
        <v>0</v>
      </c>
      <c r="AE111" s="81">
        <f t="shared" si="148"/>
        <v>0</v>
      </c>
      <c r="AF111" s="81">
        <f t="shared" si="89"/>
        <v>0</v>
      </c>
      <c r="AG111" s="81">
        <f t="shared" si="90"/>
        <v>0</v>
      </c>
      <c r="AH111" s="81">
        <f t="shared" si="91"/>
        <v>0</v>
      </c>
      <c r="AI111" s="81">
        <f t="shared" si="92"/>
        <v>0</v>
      </c>
      <c r="AJ111" s="81">
        <f t="shared" si="93"/>
        <v>0</v>
      </c>
      <c r="AK111" s="81">
        <f t="shared" si="94"/>
        <v>0</v>
      </c>
      <c r="AL111" s="81">
        <f t="shared" si="95"/>
        <v>0</v>
      </c>
      <c r="AM111" s="81">
        <f t="shared" si="96"/>
        <v>0</v>
      </c>
      <c r="AN111" s="81">
        <f t="shared" si="97"/>
        <v>0</v>
      </c>
      <c r="AO111" s="81">
        <f t="shared" si="98"/>
        <v>0</v>
      </c>
      <c r="AP111" s="81">
        <f t="shared" si="99"/>
        <v>0</v>
      </c>
      <c r="AQ111" s="81">
        <f t="shared" si="100"/>
        <v>0</v>
      </c>
      <c r="AR111" s="81">
        <f t="shared" si="101"/>
        <v>0</v>
      </c>
      <c r="AS111" s="81">
        <f t="shared" si="102"/>
        <v>0</v>
      </c>
      <c r="AT111" s="81">
        <f t="shared" si="103"/>
        <v>0</v>
      </c>
      <c r="AU111" s="81">
        <f t="shared" si="104"/>
        <v>0</v>
      </c>
      <c r="AV111" s="81">
        <f t="shared" si="105"/>
        <v>0</v>
      </c>
      <c r="AW111" s="46">
        <f t="shared" si="106"/>
        <v>0</v>
      </c>
      <c r="AX111" s="46">
        <f t="shared" si="107"/>
        <v>0</v>
      </c>
      <c r="AY111" s="46">
        <f t="shared" si="108"/>
        <v>0</v>
      </c>
      <c r="AZ111" s="46">
        <f t="shared" si="109"/>
        <v>0</v>
      </c>
      <c r="BA111" s="46">
        <f t="shared" si="110"/>
        <v>0</v>
      </c>
      <c r="BB111" s="46">
        <f t="shared" si="111"/>
        <v>0</v>
      </c>
      <c r="BC111" s="46">
        <f t="shared" si="112"/>
        <v>0</v>
      </c>
      <c r="BD111" s="81"/>
      <c r="BE111" s="81"/>
      <c r="BF111" s="117">
        <f t="shared" si="149"/>
        <v>0</v>
      </c>
      <c r="BG111" s="117">
        <f t="shared" si="150"/>
        <v>0</v>
      </c>
      <c r="BH111" s="117">
        <f t="shared" si="151"/>
        <v>0</v>
      </c>
      <c r="BI111" s="117">
        <f t="shared" si="152"/>
        <v>0</v>
      </c>
      <c r="BJ111" s="117">
        <f t="shared" si="153"/>
        <v>0</v>
      </c>
      <c r="BK111" s="117">
        <f t="shared" si="154"/>
        <v>0</v>
      </c>
      <c r="BL111" s="117">
        <f t="shared" si="155"/>
        <v>0</v>
      </c>
      <c r="BM111" s="117">
        <f t="shared" si="156"/>
        <v>0</v>
      </c>
      <c r="BN111" s="117">
        <f t="shared" si="113"/>
        <v>0</v>
      </c>
      <c r="BO111" s="117">
        <f t="shared" si="157"/>
        <v>0</v>
      </c>
      <c r="BP111" s="117">
        <f t="shared" si="114"/>
        <v>0</v>
      </c>
      <c r="BQ111" s="117">
        <f t="shared" si="115"/>
        <v>0</v>
      </c>
      <c r="BR111" s="117">
        <f t="shared" si="116"/>
        <v>0</v>
      </c>
      <c r="BS111" s="117">
        <f t="shared" si="117"/>
        <v>0</v>
      </c>
      <c r="BT111" s="117">
        <f t="shared" si="118"/>
        <v>0</v>
      </c>
      <c r="BU111" s="117">
        <f t="shared" si="119"/>
        <v>0</v>
      </c>
      <c r="BV111" s="117">
        <f t="shared" si="120"/>
        <v>0</v>
      </c>
      <c r="BW111" s="117">
        <f t="shared" si="121"/>
        <v>0</v>
      </c>
      <c r="BX111" s="117">
        <f t="shared" si="122"/>
        <v>0</v>
      </c>
      <c r="BY111" s="117">
        <f t="shared" si="123"/>
        <v>0</v>
      </c>
      <c r="BZ111" s="117">
        <f t="shared" si="124"/>
        <v>0</v>
      </c>
      <c r="CA111" s="117">
        <f t="shared" si="125"/>
        <v>0</v>
      </c>
      <c r="CB111" s="117">
        <f t="shared" si="126"/>
        <v>0</v>
      </c>
      <c r="CC111" s="117">
        <f t="shared" si="127"/>
        <v>0</v>
      </c>
      <c r="CD111" s="117">
        <f t="shared" si="128"/>
        <v>0</v>
      </c>
      <c r="CE111" s="117">
        <f t="shared" si="129"/>
        <v>0</v>
      </c>
      <c r="CF111" s="117">
        <f t="shared" si="130"/>
        <v>0</v>
      </c>
      <c r="CG111" s="117">
        <f t="shared" si="131"/>
        <v>0</v>
      </c>
      <c r="CH111" s="117">
        <f t="shared" si="132"/>
        <v>0</v>
      </c>
      <c r="CI111" s="117">
        <f t="shared" si="133"/>
        <v>0</v>
      </c>
      <c r="CJ111" s="117">
        <f t="shared" si="134"/>
        <v>0</v>
      </c>
      <c r="CK111" s="117">
        <f t="shared" si="135"/>
        <v>0</v>
      </c>
      <c r="CL111" s="117">
        <f t="shared" si="136"/>
        <v>0</v>
      </c>
      <c r="CM111" s="117">
        <f t="shared" si="137"/>
        <v>0</v>
      </c>
      <c r="CN111" s="117">
        <f t="shared" si="138"/>
        <v>0</v>
      </c>
      <c r="CO111" s="117">
        <f t="shared" si="139"/>
        <v>0</v>
      </c>
      <c r="CP111" s="117">
        <f t="shared" si="140"/>
        <v>0</v>
      </c>
      <c r="CQ111" s="117">
        <f t="shared" si="141"/>
        <v>0</v>
      </c>
      <c r="CR111" s="117">
        <f t="shared" si="142"/>
        <v>0</v>
      </c>
      <c r="CS111" s="117">
        <f t="shared" si="143"/>
        <v>0</v>
      </c>
      <c r="CT111" s="82"/>
      <c r="CU111" s="82"/>
      <c r="CV111" s="39"/>
      <c r="CW111" s="39"/>
      <c r="CX111" s="1"/>
      <c r="CY111" s="1"/>
      <c r="CZ111" s="78" t="s">
        <v>103</v>
      </c>
      <c r="DA111" s="86" t="s">
        <v>100</v>
      </c>
      <c r="DB111" s="1"/>
      <c r="DC111" s="1"/>
      <c r="DD111" s="1"/>
      <c r="DE111" s="1"/>
      <c r="DF111" s="1"/>
      <c r="DG111" s="1"/>
      <c r="DH111" s="1"/>
      <c r="DI111" s="1"/>
      <c r="DJ111" s="1"/>
      <c r="GS111" s="1"/>
      <c r="GT111" s="1"/>
      <c r="GU111" s="1"/>
      <c r="GV111" s="1"/>
      <c r="GW111" s="1"/>
    </row>
    <row r="112" spans="1:205">
      <c r="A112" s="33">
        <v>106</v>
      </c>
      <c r="B112" s="71"/>
      <c r="C112" s="351"/>
      <c r="D112" s="75"/>
      <c r="E112" s="74"/>
      <c r="F112" s="74"/>
      <c r="G112" s="74"/>
      <c r="H112" s="74"/>
      <c r="I112" s="65"/>
      <c r="J112" s="65"/>
      <c r="K112" s="65"/>
      <c r="L112" s="209"/>
      <c r="M112" s="209"/>
      <c r="N112" s="65"/>
      <c r="O112" s="65"/>
      <c r="P112" s="65"/>
      <c r="Q112" s="368" t="str">
        <f t="shared" si="81"/>
        <v/>
      </c>
      <c r="R112" s="34">
        <f t="shared" si="82"/>
        <v>0</v>
      </c>
      <c r="S112" s="47">
        <f t="shared" si="158"/>
        <v>0</v>
      </c>
      <c r="T112" s="46">
        <f t="shared" si="80"/>
        <v>0</v>
      </c>
      <c r="U112" s="82">
        <f t="shared" si="83"/>
        <v>0</v>
      </c>
      <c r="V112" s="46">
        <f t="shared" si="84"/>
        <v>0</v>
      </c>
      <c r="W112" s="82">
        <f t="shared" si="85"/>
        <v>0</v>
      </c>
      <c r="X112" s="81">
        <f t="shared" si="86"/>
        <v>0</v>
      </c>
      <c r="Y112" s="81">
        <f t="shared" si="144"/>
        <v>0</v>
      </c>
      <c r="Z112" s="81">
        <f t="shared" si="145"/>
        <v>0</v>
      </c>
      <c r="AA112" s="81">
        <f t="shared" si="87"/>
        <v>0</v>
      </c>
      <c r="AB112" s="81">
        <f t="shared" si="88"/>
        <v>0</v>
      </c>
      <c r="AC112" s="81">
        <f t="shared" si="146"/>
        <v>0</v>
      </c>
      <c r="AD112" s="81">
        <f t="shared" si="147"/>
        <v>0</v>
      </c>
      <c r="AE112" s="81">
        <f t="shared" si="148"/>
        <v>0</v>
      </c>
      <c r="AF112" s="81">
        <f t="shared" si="89"/>
        <v>0</v>
      </c>
      <c r="AG112" s="81">
        <f t="shared" si="90"/>
        <v>0</v>
      </c>
      <c r="AH112" s="81">
        <f t="shared" si="91"/>
        <v>0</v>
      </c>
      <c r="AI112" s="81">
        <f t="shared" si="92"/>
        <v>0</v>
      </c>
      <c r="AJ112" s="81">
        <f t="shared" si="93"/>
        <v>0</v>
      </c>
      <c r="AK112" s="81">
        <f t="shared" si="94"/>
        <v>0</v>
      </c>
      <c r="AL112" s="81">
        <f t="shared" si="95"/>
        <v>0</v>
      </c>
      <c r="AM112" s="81">
        <f t="shared" si="96"/>
        <v>0</v>
      </c>
      <c r="AN112" s="81">
        <f t="shared" si="97"/>
        <v>0</v>
      </c>
      <c r="AO112" s="81">
        <f t="shared" si="98"/>
        <v>0</v>
      </c>
      <c r="AP112" s="81">
        <f t="shared" si="99"/>
        <v>0</v>
      </c>
      <c r="AQ112" s="81">
        <f t="shared" si="100"/>
        <v>0</v>
      </c>
      <c r="AR112" s="81">
        <f t="shared" si="101"/>
        <v>0</v>
      </c>
      <c r="AS112" s="81">
        <f t="shared" si="102"/>
        <v>0</v>
      </c>
      <c r="AT112" s="81">
        <f t="shared" si="103"/>
        <v>0</v>
      </c>
      <c r="AU112" s="81">
        <f t="shared" si="104"/>
        <v>0</v>
      </c>
      <c r="AV112" s="81">
        <f t="shared" si="105"/>
        <v>0</v>
      </c>
      <c r="AW112" s="46">
        <f t="shared" si="106"/>
        <v>0</v>
      </c>
      <c r="AX112" s="46">
        <f t="shared" si="107"/>
        <v>0</v>
      </c>
      <c r="AY112" s="46">
        <f t="shared" si="108"/>
        <v>0</v>
      </c>
      <c r="AZ112" s="46">
        <f t="shared" si="109"/>
        <v>0</v>
      </c>
      <c r="BA112" s="46">
        <f t="shared" si="110"/>
        <v>0</v>
      </c>
      <c r="BB112" s="46">
        <f t="shared" si="111"/>
        <v>0</v>
      </c>
      <c r="BC112" s="46">
        <f t="shared" si="112"/>
        <v>0</v>
      </c>
      <c r="BD112" s="81"/>
      <c r="BE112" s="81"/>
      <c r="BF112" s="117">
        <f t="shared" si="149"/>
        <v>0</v>
      </c>
      <c r="BG112" s="117">
        <f t="shared" si="150"/>
        <v>0</v>
      </c>
      <c r="BH112" s="117">
        <f t="shared" si="151"/>
        <v>0</v>
      </c>
      <c r="BI112" s="117">
        <f t="shared" si="152"/>
        <v>0</v>
      </c>
      <c r="BJ112" s="117">
        <f t="shared" si="153"/>
        <v>0</v>
      </c>
      <c r="BK112" s="117">
        <f t="shared" si="154"/>
        <v>0</v>
      </c>
      <c r="BL112" s="117">
        <f t="shared" si="155"/>
        <v>0</v>
      </c>
      <c r="BM112" s="117">
        <f t="shared" si="156"/>
        <v>0</v>
      </c>
      <c r="BN112" s="117">
        <f t="shared" si="113"/>
        <v>0</v>
      </c>
      <c r="BO112" s="117">
        <f t="shared" si="157"/>
        <v>0</v>
      </c>
      <c r="BP112" s="117">
        <f t="shared" si="114"/>
        <v>0</v>
      </c>
      <c r="BQ112" s="117">
        <f t="shared" si="115"/>
        <v>0</v>
      </c>
      <c r="BR112" s="117">
        <f t="shared" si="116"/>
        <v>0</v>
      </c>
      <c r="BS112" s="117">
        <f t="shared" si="117"/>
        <v>0</v>
      </c>
      <c r="BT112" s="117">
        <f t="shared" si="118"/>
        <v>0</v>
      </c>
      <c r="BU112" s="117">
        <f t="shared" si="119"/>
        <v>0</v>
      </c>
      <c r="BV112" s="117">
        <f t="shared" si="120"/>
        <v>0</v>
      </c>
      <c r="BW112" s="117">
        <f t="shared" si="121"/>
        <v>0</v>
      </c>
      <c r="BX112" s="117">
        <f t="shared" si="122"/>
        <v>0</v>
      </c>
      <c r="BY112" s="117">
        <f t="shared" si="123"/>
        <v>0</v>
      </c>
      <c r="BZ112" s="117">
        <f t="shared" si="124"/>
        <v>0</v>
      </c>
      <c r="CA112" s="117">
        <f t="shared" si="125"/>
        <v>0</v>
      </c>
      <c r="CB112" s="117">
        <f t="shared" si="126"/>
        <v>0</v>
      </c>
      <c r="CC112" s="117">
        <f t="shared" si="127"/>
        <v>0</v>
      </c>
      <c r="CD112" s="117">
        <f t="shared" si="128"/>
        <v>0</v>
      </c>
      <c r="CE112" s="117">
        <f t="shared" si="129"/>
        <v>0</v>
      </c>
      <c r="CF112" s="117">
        <f t="shared" si="130"/>
        <v>0</v>
      </c>
      <c r="CG112" s="117">
        <f t="shared" si="131"/>
        <v>0</v>
      </c>
      <c r="CH112" s="117">
        <f t="shared" si="132"/>
        <v>0</v>
      </c>
      <c r="CI112" s="117">
        <f t="shared" si="133"/>
        <v>0</v>
      </c>
      <c r="CJ112" s="117">
        <f t="shared" si="134"/>
        <v>0</v>
      </c>
      <c r="CK112" s="117">
        <f t="shared" si="135"/>
        <v>0</v>
      </c>
      <c r="CL112" s="117">
        <f t="shared" si="136"/>
        <v>0</v>
      </c>
      <c r="CM112" s="117">
        <f t="shared" si="137"/>
        <v>0</v>
      </c>
      <c r="CN112" s="117">
        <f t="shared" si="138"/>
        <v>0</v>
      </c>
      <c r="CO112" s="117">
        <f t="shared" si="139"/>
        <v>0</v>
      </c>
      <c r="CP112" s="117">
        <f t="shared" si="140"/>
        <v>0</v>
      </c>
      <c r="CQ112" s="117">
        <f t="shared" si="141"/>
        <v>0</v>
      </c>
      <c r="CR112" s="117">
        <f t="shared" si="142"/>
        <v>0</v>
      </c>
      <c r="CS112" s="117">
        <f t="shared" si="143"/>
        <v>0</v>
      </c>
      <c r="CT112" s="82"/>
      <c r="CU112" s="82"/>
      <c r="CV112" s="39"/>
      <c r="CW112" s="39"/>
      <c r="CX112" s="1"/>
      <c r="CY112" s="1"/>
      <c r="CZ112" s="78" t="s">
        <v>103</v>
      </c>
      <c r="DA112" s="86" t="s">
        <v>44</v>
      </c>
      <c r="DB112" s="1"/>
      <c r="DC112" s="1"/>
      <c r="DD112" s="1"/>
      <c r="DE112" s="1"/>
      <c r="DF112" s="1"/>
      <c r="DG112" s="1"/>
      <c r="DH112" s="1"/>
      <c r="DI112" s="1"/>
      <c r="DJ112" s="1"/>
      <c r="GS112" s="1"/>
      <c r="GT112" s="1"/>
      <c r="GU112" s="1"/>
      <c r="GV112" s="1"/>
      <c r="GW112" s="1"/>
    </row>
    <row r="113" spans="1:205">
      <c r="A113" s="33">
        <v>107</v>
      </c>
      <c r="B113" s="71"/>
      <c r="C113" s="351"/>
      <c r="D113" s="75"/>
      <c r="E113" s="74"/>
      <c r="F113" s="74"/>
      <c r="G113" s="74"/>
      <c r="H113" s="74"/>
      <c r="I113" s="65"/>
      <c r="J113" s="65"/>
      <c r="K113" s="65"/>
      <c r="L113" s="209"/>
      <c r="M113" s="209"/>
      <c r="N113" s="65"/>
      <c r="O113" s="65"/>
      <c r="P113" s="65"/>
      <c r="Q113" s="368" t="str">
        <f t="shared" si="81"/>
        <v/>
      </c>
      <c r="R113" s="34">
        <f t="shared" si="82"/>
        <v>0</v>
      </c>
      <c r="S113" s="47">
        <f t="shared" si="158"/>
        <v>0</v>
      </c>
      <c r="T113" s="46">
        <f t="shared" si="80"/>
        <v>0</v>
      </c>
      <c r="U113" s="82">
        <f t="shared" si="83"/>
        <v>0</v>
      </c>
      <c r="V113" s="46">
        <f t="shared" si="84"/>
        <v>0</v>
      </c>
      <c r="W113" s="82">
        <f t="shared" si="85"/>
        <v>0</v>
      </c>
      <c r="X113" s="81">
        <f t="shared" si="86"/>
        <v>0</v>
      </c>
      <c r="Y113" s="81">
        <f t="shared" si="144"/>
        <v>0</v>
      </c>
      <c r="Z113" s="81">
        <f t="shared" si="145"/>
        <v>0</v>
      </c>
      <c r="AA113" s="81">
        <f t="shared" si="87"/>
        <v>0</v>
      </c>
      <c r="AB113" s="81">
        <f t="shared" si="88"/>
        <v>0</v>
      </c>
      <c r="AC113" s="81">
        <f t="shared" si="146"/>
        <v>0</v>
      </c>
      <c r="AD113" s="81">
        <f t="shared" si="147"/>
        <v>0</v>
      </c>
      <c r="AE113" s="81">
        <f t="shared" si="148"/>
        <v>0</v>
      </c>
      <c r="AF113" s="81">
        <f t="shared" si="89"/>
        <v>0</v>
      </c>
      <c r="AG113" s="81">
        <f t="shared" si="90"/>
        <v>0</v>
      </c>
      <c r="AH113" s="81">
        <f t="shared" si="91"/>
        <v>0</v>
      </c>
      <c r="AI113" s="81">
        <f t="shared" si="92"/>
        <v>0</v>
      </c>
      <c r="AJ113" s="81">
        <f t="shared" si="93"/>
        <v>0</v>
      </c>
      <c r="AK113" s="81">
        <f t="shared" si="94"/>
        <v>0</v>
      </c>
      <c r="AL113" s="81">
        <f t="shared" si="95"/>
        <v>0</v>
      </c>
      <c r="AM113" s="81">
        <f t="shared" si="96"/>
        <v>0</v>
      </c>
      <c r="AN113" s="81">
        <f t="shared" si="97"/>
        <v>0</v>
      </c>
      <c r="AO113" s="81">
        <f t="shared" si="98"/>
        <v>0</v>
      </c>
      <c r="AP113" s="81">
        <f t="shared" si="99"/>
        <v>0</v>
      </c>
      <c r="AQ113" s="81">
        <f t="shared" si="100"/>
        <v>0</v>
      </c>
      <c r="AR113" s="81">
        <f t="shared" si="101"/>
        <v>0</v>
      </c>
      <c r="AS113" s="81">
        <f t="shared" si="102"/>
        <v>0</v>
      </c>
      <c r="AT113" s="81">
        <f t="shared" si="103"/>
        <v>0</v>
      </c>
      <c r="AU113" s="81">
        <f t="shared" si="104"/>
        <v>0</v>
      </c>
      <c r="AV113" s="81">
        <f t="shared" si="105"/>
        <v>0</v>
      </c>
      <c r="AW113" s="46">
        <f t="shared" si="106"/>
        <v>0</v>
      </c>
      <c r="AX113" s="46">
        <f t="shared" si="107"/>
        <v>0</v>
      </c>
      <c r="AY113" s="46">
        <f t="shared" si="108"/>
        <v>0</v>
      </c>
      <c r="AZ113" s="46">
        <f t="shared" si="109"/>
        <v>0</v>
      </c>
      <c r="BA113" s="46">
        <f t="shared" si="110"/>
        <v>0</v>
      </c>
      <c r="BB113" s="46">
        <f t="shared" si="111"/>
        <v>0</v>
      </c>
      <c r="BC113" s="46">
        <f t="shared" si="112"/>
        <v>0</v>
      </c>
      <c r="BD113" s="81"/>
      <c r="BE113" s="81"/>
      <c r="BF113" s="117">
        <f t="shared" si="149"/>
        <v>0</v>
      </c>
      <c r="BG113" s="117">
        <f t="shared" si="150"/>
        <v>0</v>
      </c>
      <c r="BH113" s="117">
        <f t="shared" si="151"/>
        <v>0</v>
      </c>
      <c r="BI113" s="117">
        <f t="shared" si="152"/>
        <v>0</v>
      </c>
      <c r="BJ113" s="117">
        <f t="shared" si="153"/>
        <v>0</v>
      </c>
      <c r="BK113" s="117">
        <f t="shared" si="154"/>
        <v>0</v>
      </c>
      <c r="BL113" s="117">
        <f t="shared" si="155"/>
        <v>0</v>
      </c>
      <c r="BM113" s="117">
        <f t="shared" si="156"/>
        <v>0</v>
      </c>
      <c r="BN113" s="117">
        <f t="shared" si="113"/>
        <v>0</v>
      </c>
      <c r="BO113" s="117">
        <f t="shared" si="157"/>
        <v>0</v>
      </c>
      <c r="BP113" s="117">
        <f t="shared" si="114"/>
        <v>0</v>
      </c>
      <c r="BQ113" s="117">
        <f t="shared" si="115"/>
        <v>0</v>
      </c>
      <c r="BR113" s="117">
        <f t="shared" si="116"/>
        <v>0</v>
      </c>
      <c r="BS113" s="117">
        <f t="shared" si="117"/>
        <v>0</v>
      </c>
      <c r="BT113" s="117">
        <f t="shared" si="118"/>
        <v>0</v>
      </c>
      <c r="BU113" s="117">
        <f t="shared" si="119"/>
        <v>0</v>
      </c>
      <c r="BV113" s="117">
        <f t="shared" si="120"/>
        <v>0</v>
      </c>
      <c r="BW113" s="117">
        <f t="shared" si="121"/>
        <v>0</v>
      </c>
      <c r="BX113" s="117">
        <f t="shared" si="122"/>
        <v>0</v>
      </c>
      <c r="BY113" s="117">
        <f t="shared" si="123"/>
        <v>0</v>
      </c>
      <c r="BZ113" s="117">
        <f t="shared" si="124"/>
        <v>0</v>
      </c>
      <c r="CA113" s="117">
        <f t="shared" si="125"/>
        <v>0</v>
      </c>
      <c r="CB113" s="117">
        <f t="shared" si="126"/>
        <v>0</v>
      </c>
      <c r="CC113" s="117">
        <f t="shared" si="127"/>
        <v>0</v>
      </c>
      <c r="CD113" s="117">
        <f t="shared" si="128"/>
        <v>0</v>
      </c>
      <c r="CE113" s="117">
        <f t="shared" si="129"/>
        <v>0</v>
      </c>
      <c r="CF113" s="117">
        <f t="shared" si="130"/>
        <v>0</v>
      </c>
      <c r="CG113" s="117">
        <f t="shared" si="131"/>
        <v>0</v>
      </c>
      <c r="CH113" s="117">
        <f t="shared" si="132"/>
        <v>0</v>
      </c>
      <c r="CI113" s="117">
        <f t="shared" si="133"/>
        <v>0</v>
      </c>
      <c r="CJ113" s="117">
        <f t="shared" si="134"/>
        <v>0</v>
      </c>
      <c r="CK113" s="117">
        <f t="shared" si="135"/>
        <v>0</v>
      </c>
      <c r="CL113" s="117">
        <f t="shared" si="136"/>
        <v>0</v>
      </c>
      <c r="CM113" s="117">
        <f t="shared" si="137"/>
        <v>0</v>
      </c>
      <c r="CN113" s="117">
        <f t="shared" si="138"/>
        <v>0</v>
      </c>
      <c r="CO113" s="117">
        <f t="shared" si="139"/>
        <v>0</v>
      </c>
      <c r="CP113" s="117">
        <f t="shared" si="140"/>
        <v>0</v>
      </c>
      <c r="CQ113" s="117">
        <f t="shared" si="141"/>
        <v>0</v>
      </c>
      <c r="CR113" s="117">
        <f t="shared" si="142"/>
        <v>0</v>
      </c>
      <c r="CS113" s="117">
        <f t="shared" si="143"/>
        <v>0</v>
      </c>
      <c r="CT113" s="82"/>
      <c r="CU113" s="82"/>
      <c r="CV113" s="39"/>
      <c r="CW113" s="39"/>
      <c r="CX113" s="1"/>
      <c r="CY113" s="1"/>
      <c r="CZ113" s="78" t="s">
        <v>103</v>
      </c>
      <c r="DA113" s="86" t="s">
        <v>45</v>
      </c>
      <c r="DB113" s="1"/>
      <c r="DC113" s="1"/>
      <c r="DD113" s="1"/>
      <c r="DE113" s="1"/>
      <c r="DF113" s="1"/>
      <c r="DG113" s="1"/>
      <c r="DH113" s="1"/>
      <c r="DI113" s="1"/>
      <c r="DJ113" s="1"/>
      <c r="GS113" s="1"/>
      <c r="GT113" s="1"/>
      <c r="GU113" s="1"/>
      <c r="GV113" s="1"/>
      <c r="GW113" s="1"/>
    </row>
    <row r="114" spans="1:205">
      <c r="A114" s="33">
        <v>108</v>
      </c>
      <c r="B114" s="71"/>
      <c r="C114" s="351"/>
      <c r="D114" s="75"/>
      <c r="E114" s="74"/>
      <c r="F114" s="74"/>
      <c r="G114" s="74"/>
      <c r="H114" s="74"/>
      <c r="I114" s="65"/>
      <c r="J114" s="65"/>
      <c r="K114" s="65"/>
      <c r="L114" s="209"/>
      <c r="M114" s="209"/>
      <c r="N114" s="65"/>
      <c r="O114" s="65"/>
      <c r="P114" s="65"/>
      <c r="Q114" s="368" t="str">
        <f t="shared" si="81"/>
        <v/>
      </c>
      <c r="R114" s="34">
        <f t="shared" si="82"/>
        <v>0</v>
      </c>
      <c r="S114" s="47">
        <f t="shared" si="158"/>
        <v>0</v>
      </c>
      <c r="T114" s="46">
        <f t="shared" si="80"/>
        <v>0</v>
      </c>
      <c r="U114" s="82">
        <f t="shared" si="83"/>
        <v>0</v>
      </c>
      <c r="V114" s="46">
        <f t="shared" si="84"/>
        <v>0</v>
      </c>
      <c r="W114" s="82">
        <f t="shared" si="85"/>
        <v>0</v>
      </c>
      <c r="X114" s="81">
        <f t="shared" si="86"/>
        <v>0</v>
      </c>
      <c r="Y114" s="81">
        <f t="shared" si="144"/>
        <v>0</v>
      </c>
      <c r="Z114" s="81">
        <f t="shared" si="145"/>
        <v>0</v>
      </c>
      <c r="AA114" s="81">
        <f t="shared" si="87"/>
        <v>0</v>
      </c>
      <c r="AB114" s="81">
        <f t="shared" si="88"/>
        <v>0</v>
      </c>
      <c r="AC114" s="81">
        <f t="shared" si="146"/>
        <v>0</v>
      </c>
      <c r="AD114" s="81">
        <f t="shared" si="147"/>
        <v>0</v>
      </c>
      <c r="AE114" s="81">
        <f t="shared" si="148"/>
        <v>0</v>
      </c>
      <c r="AF114" s="81">
        <f t="shared" si="89"/>
        <v>0</v>
      </c>
      <c r="AG114" s="81">
        <f t="shared" si="90"/>
        <v>0</v>
      </c>
      <c r="AH114" s="81">
        <f t="shared" si="91"/>
        <v>0</v>
      </c>
      <c r="AI114" s="81">
        <f t="shared" si="92"/>
        <v>0</v>
      </c>
      <c r="AJ114" s="81">
        <f t="shared" si="93"/>
        <v>0</v>
      </c>
      <c r="AK114" s="81">
        <f t="shared" si="94"/>
        <v>0</v>
      </c>
      <c r="AL114" s="81">
        <f t="shared" si="95"/>
        <v>0</v>
      </c>
      <c r="AM114" s="81">
        <f t="shared" si="96"/>
        <v>0</v>
      </c>
      <c r="AN114" s="81">
        <f t="shared" si="97"/>
        <v>0</v>
      </c>
      <c r="AO114" s="81">
        <f t="shared" si="98"/>
        <v>0</v>
      </c>
      <c r="AP114" s="81">
        <f t="shared" si="99"/>
        <v>0</v>
      </c>
      <c r="AQ114" s="81">
        <f t="shared" si="100"/>
        <v>0</v>
      </c>
      <c r="AR114" s="81">
        <f t="shared" si="101"/>
        <v>0</v>
      </c>
      <c r="AS114" s="81">
        <f t="shared" si="102"/>
        <v>0</v>
      </c>
      <c r="AT114" s="81">
        <f t="shared" si="103"/>
        <v>0</v>
      </c>
      <c r="AU114" s="81">
        <f t="shared" si="104"/>
        <v>0</v>
      </c>
      <c r="AV114" s="81">
        <f t="shared" si="105"/>
        <v>0</v>
      </c>
      <c r="AW114" s="46">
        <f t="shared" si="106"/>
        <v>0</v>
      </c>
      <c r="AX114" s="46">
        <f t="shared" si="107"/>
        <v>0</v>
      </c>
      <c r="AY114" s="46">
        <f t="shared" si="108"/>
        <v>0</v>
      </c>
      <c r="AZ114" s="46">
        <f t="shared" si="109"/>
        <v>0</v>
      </c>
      <c r="BA114" s="46">
        <f t="shared" si="110"/>
        <v>0</v>
      </c>
      <c r="BB114" s="46">
        <f t="shared" si="111"/>
        <v>0</v>
      </c>
      <c r="BC114" s="46">
        <f t="shared" si="112"/>
        <v>0</v>
      </c>
      <c r="BD114" s="81"/>
      <c r="BE114" s="81"/>
      <c r="BF114" s="117">
        <f t="shared" si="149"/>
        <v>0</v>
      </c>
      <c r="BG114" s="117">
        <f t="shared" si="150"/>
        <v>0</v>
      </c>
      <c r="BH114" s="117">
        <f t="shared" si="151"/>
        <v>0</v>
      </c>
      <c r="BI114" s="117">
        <f t="shared" si="152"/>
        <v>0</v>
      </c>
      <c r="BJ114" s="117">
        <f t="shared" si="153"/>
        <v>0</v>
      </c>
      <c r="BK114" s="117">
        <f t="shared" si="154"/>
        <v>0</v>
      </c>
      <c r="BL114" s="117">
        <f t="shared" si="155"/>
        <v>0</v>
      </c>
      <c r="BM114" s="117">
        <f t="shared" si="156"/>
        <v>0</v>
      </c>
      <c r="BN114" s="117">
        <f t="shared" si="113"/>
        <v>0</v>
      </c>
      <c r="BO114" s="117">
        <f t="shared" si="157"/>
        <v>0</v>
      </c>
      <c r="BP114" s="117">
        <f t="shared" si="114"/>
        <v>0</v>
      </c>
      <c r="BQ114" s="117">
        <f t="shared" si="115"/>
        <v>0</v>
      </c>
      <c r="BR114" s="117">
        <f t="shared" si="116"/>
        <v>0</v>
      </c>
      <c r="BS114" s="117">
        <f t="shared" si="117"/>
        <v>0</v>
      </c>
      <c r="BT114" s="117">
        <f t="shared" si="118"/>
        <v>0</v>
      </c>
      <c r="BU114" s="117">
        <f t="shared" si="119"/>
        <v>0</v>
      </c>
      <c r="BV114" s="117">
        <f t="shared" si="120"/>
        <v>0</v>
      </c>
      <c r="BW114" s="117">
        <f t="shared" si="121"/>
        <v>0</v>
      </c>
      <c r="BX114" s="117">
        <f t="shared" si="122"/>
        <v>0</v>
      </c>
      <c r="BY114" s="117">
        <f t="shared" si="123"/>
        <v>0</v>
      </c>
      <c r="BZ114" s="117">
        <f t="shared" si="124"/>
        <v>0</v>
      </c>
      <c r="CA114" s="117">
        <f t="shared" si="125"/>
        <v>0</v>
      </c>
      <c r="CB114" s="117">
        <f t="shared" si="126"/>
        <v>0</v>
      </c>
      <c r="CC114" s="117">
        <f t="shared" si="127"/>
        <v>0</v>
      </c>
      <c r="CD114" s="117">
        <f t="shared" si="128"/>
        <v>0</v>
      </c>
      <c r="CE114" s="117">
        <f t="shared" si="129"/>
        <v>0</v>
      </c>
      <c r="CF114" s="117">
        <f t="shared" si="130"/>
        <v>0</v>
      </c>
      <c r="CG114" s="117">
        <f t="shared" si="131"/>
        <v>0</v>
      </c>
      <c r="CH114" s="117">
        <f t="shared" si="132"/>
        <v>0</v>
      </c>
      <c r="CI114" s="117">
        <f t="shared" si="133"/>
        <v>0</v>
      </c>
      <c r="CJ114" s="117">
        <f t="shared" si="134"/>
        <v>0</v>
      </c>
      <c r="CK114" s="117">
        <f t="shared" si="135"/>
        <v>0</v>
      </c>
      <c r="CL114" s="117">
        <f t="shared" si="136"/>
        <v>0</v>
      </c>
      <c r="CM114" s="117">
        <f t="shared" si="137"/>
        <v>0</v>
      </c>
      <c r="CN114" s="117">
        <f t="shared" si="138"/>
        <v>0</v>
      </c>
      <c r="CO114" s="117">
        <f t="shared" si="139"/>
        <v>0</v>
      </c>
      <c r="CP114" s="117">
        <f t="shared" si="140"/>
        <v>0</v>
      </c>
      <c r="CQ114" s="117">
        <f t="shared" si="141"/>
        <v>0</v>
      </c>
      <c r="CR114" s="117">
        <f t="shared" si="142"/>
        <v>0</v>
      </c>
      <c r="CS114" s="117">
        <f t="shared" si="143"/>
        <v>0</v>
      </c>
      <c r="CT114" s="82"/>
      <c r="CU114" s="82"/>
      <c r="CV114" s="39"/>
      <c r="CW114" s="39"/>
      <c r="CX114" s="1"/>
      <c r="CY114" s="1"/>
      <c r="CZ114" s="78" t="s">
        <v>103</v>
      </c>
      <c r="DA114" s="86" t="s">
        <v>83</v>
      </c>
      <c r="DB114" s="1"/>
      <c r="DC114" s="1"/>
      <c r="DD114" s="1"/>
      <c r="DE114" s="1"/>
      <c r="DF114" s="1"/>
      <c r="DG114" s="1"/>
      <c r="DH114" s="1"/>
      <c r="DI114" s="1"/>
      <c r="DJ114" s="1"/>
      <c r="GS114" s="1"/>
      <c r="GT114" s="1"/>
      <c r="GU114" s="1"/>
      <c r="GV114" s="1"/>
      <c r="GW114" s="1"/>
    </row>
    <row r="115" spans="1:205">
      <c r="A115" s="33">
        <v>109</v>
      </c>
      <c r="B115" s="71"/>
      <c r="C115" s="351"/>
      <c r="D115" s="75"/>
      <c r="E115" s="74"/>
      <c r="F115" s="74"/>
      <c r="G115" s="74"/>
      <c r="H115" s="74"/>
      <c r="I115" s="65"/>
      <c r="J115" s="65"/>
      <c r="K115" s="65"/>
      <c r="L115" s="209"/>
      <c r="M115" s="209"/>
      <c r="N115" s="65"/>
      <c r="O115" s="65"/>
      <c r="P115" s="65"/>
      <c r="Q115" s="368" t="str">
        <f t="shared" si="81"/>
        <v/>
      </c>
      <c r="R115" s="34">
        <f t="shared" si="82"/>
        <v>0</v>
      </c>
      <c r="S115" s="47">
        <f t="shared" si="158"/>
        <v>0</v>
      </c>
      <c r="T115" s="46">
        <f t="shared" si="80"/>
        <v>0</v>
      </c>
      <c r="U115" s="82">
        <f t="shared" si="83"/>
        <v>0</v>
      </c>
      <c r="V115" s="46">
        <f t="shared" si="84"/>
        <v>0</v>
      </c>
      <c r="W115" s="82">
        <f t="shared" si="85"/>
        <v>0</v>
      </c>
      <c r="X115" s="81">
        <f t="shared" si="86"/>
        <v>0</v>
      </c>
      <c r="Y115" s="81">
        <f t="shared" si="144"/>
        <v>0</v>
      </c>
      <c r="Z115" s="81">
        <f t="shared" si="145"/>
        <v>0</v>
      </c>
      <c r="AA115" s="81">
        <f t="shared" si="87"/>
        <v>0</v>
      </c>
      <c r="AB115" s="81">
        <f t="shared" si="88"/>
        <v>0</v>
      </c>
      <c r="AC115" s="81">
        <f t="shared" si="146"/>
        <v>0</v>
      </c>
      <c r="AD115" s="81">
        <f t="shared" si="147"/>
        <v>0</v>
      </c>
      <c r="AE115" s="81">
        <f t="shared" si="148"/>
        <v>0</v>
      </c>
      <c r="AF115" s="81">
        <f t="shared" si="89"/>
        <v>0</v>
      </c>
      <c r="AG115" s="81">
        <f t="shared" si="90"/>
        <v>0</v>
      </c>
      <c r="AH115" s="81">
        <f t="shared" si="91"/>
        <v>0</v>
      </c>
      <c r="AI115" s="81">
        <f t="shared" si="92"/>
        <v>0</v>
      </c>
      <c r="AJ115" s="81">
        <f t="shared" si="93"/>
        <v>0</v>
      </c>
      <c r="AK115" s="81">
        <f t="shared" si="94"/>
        <v>0</v>
      </c>
      <c r="AL115" s="81">
        <f t="shared" si="95"/>
        <v>0</v>
      </c>
      <c r="AM115" s="81">
        <f t="shared" si="96"/>
        <v>0</v>
      </c>
      <c r="AN115" s="81">
        <f t="shared" si="97"/>
        <v>0</v>
      </c>
      <c r="AO115" s="81">
        <f t="shared" si="98"/>
        <v>0</v>
      </c>
      <c r="AP115" s="81">
        <f t="shared" si="99"/>
        <v>0</v>
      </c>
      <c r="AQ115" s="81">
        <f t="shared" si="100"/>
        <v>0</v>
      </c>
      <c r="AR115" s="81">
        <f t="shared" si="101"/>
        <v>0</v>
      </c>
      <c r="AS115" s="81">
        <f t="shared" si="102"/>
        <v>0</v>
      </c>
      <c r="AT115" s="81">
        <f t="shared" si="103"/>
        <v>0</v>
      </c>
      <c r="AU115" s="81">
        <f t="shared" si="104"/>
        <v>0</v>
      </c>
      <c r="AV115" s="81">
        <f t="shared" si="105"/>
        <v>0</v>
      </c>
      <c r="AW115" s="46">
        <f t="shared" si="106"/>
        <v>0</v>
      </c>
      <c r="AX115" s="46">
        <f t="shared" si="107"/>
        <v>0</v>
      </c>
      <c r="AY115" s="46">
        <f t="shared" si="108"/>
        <v>0</v>
      </c>
      <c r="AZ115" s="46">
        <f t="shared" si="109"/>
        <v>0</v>
      </c>
      <c r="BA115" s="46">
        <f t="shared" si="110"/>
        <v>0</v>
      </c>
      <c r="BB115" s="46">
        <f t="shared" si="111"/>
        <v>0</v>
      </c>
      <c r="BC115" s="46">
        <f t="shared" si="112"/>
        <v>0</v>
      </c>
      <c r="BD115" s="81"/>
      <c r="BE115" s="81"/>
      <c r="BF115" s="117">
        <f t="shared" si="149"/>
        <v>0</v>
      </c>
      <c r="BG115" s="117">
        <f t="shared" si="150"/>
        <v>0</v>
      </c>
      <c r="BH115" s="117">
        <f t="shared" si="151"/>
        <v>0</v>
      </c>
      <c r="BI115" s="117">
        <f t="shared" si="152"/>
        <v>0</v>
      </c>
      <c r="BJ115" s="117">
        <f t="shared" si="153"/>
        <v>0</v>
      </c>
      <c r="BK115" s="117">
        <f t="shared" si="154"/>
        <v>0</v>
      </c>
      <c r="BL115" s="117">
        <f t="shared" si="155"/>
        <v>0</v>
      </c>
      <c r="BM115" s="117">
        <f t="shared" si="156"/>
        <v>0</v>
      </c>
      <c r="BN115" s="117">
        <f t="shared" si="113"/>
        <v>0</v>
      </c>
      <c r="BO115" s="117">
        <f t="shared" si="157"/>
        <v>0</v>
      </c>
      <c r="BP115" s="117">
        <f t="shared" si="114"/>
        <v>0</v>
      </c>
      <c r="BQ115" s="117">
        <f t="shared" si="115"/>
        <v>0</v>
      </c>
      <c r="BR115" s="117">
        <f t="shared" si="116"/>
        <v>0</v>
      </c>
      <c r="BS115" s="117">
        <f t="shared" si="117"/>
        <v>0</v>
      </c>
      <c r="BT115" s="117">
        <f t="shared" si="118"/>
        <v>0</v>
      </c>
      <c r="BU115" s="117">
        <f t="shared" si="119"/>
        <v>0</v>
      </c>
      <c r="BV115" s="117">
        <f t="shared" si="120"/>
        <v>0</v>
      </c>
      <c r="BW115" s="117">
        <f t="shared" si="121"/>
        <v>0</v>
      </c>
      <c r="BX115" s="117">
        <f t="shared" si="122"/>
        <v>0</v>
      </c>
      <c r="BY115" s="117">
        <f t="shared" si="123"/>
        <v>0</v>
      </c>
      <c r="BZ115" s="117">
        <f t="shared" si="124"/>
        <v>0</v>
      </c>
      <c r="CA115" s="117">
        <f t="shared" si="125"/>
        <v>0</v>
      </c>
      <c r="CB115" s="117">
        <f t="shared" si="126"/>
        <v>0</v>
      </c>
      <c r="CC115" s="117">
        <f t="shared" si="127"/>
        <v>0</v>
      </c>
      <c r="CD115" s="117">
        <f t="shared" si="128"/>
        <v>0</v>
      </c>
      <c r="CE115" s="117">
        <f t="shared" si="129"/>
        <v>0</v>
      </c>
      <c r="CF115" s="117">
        <f t="shared" si="130"/>
        <v>0</v>
      </c>
      <c r="CG115" s="117">
        <f t="shared" si="131"/>
        <v>0</v>
      </c>
      <c r="CH115" s="117">
        <f t="shared" si="132"/>
        <v>0</v>
      </c>
      <c r="CI115" s="117">
        <f t="shared" si="133"/>
        <v>0</v>
      </c>
      <c r="CJ115" s="117">
        <f t="shared" si="134"/>
        <v>0</v>
      </c>
      <c r="CK115" s="117">
        <f t="shared" si="135"/>
        <v>0</v>
      </c>
      <c r="CL115" s="117">
        <f t="shared" si="136"/>
        <v>0</v>
      </c>
      <c r="CM115" s="117">
        <f t="shared" si="137"/>
        <v>0</v>
      </c>
      <c r="CN115" s="117">
        <f t="shared" si="138"/>
        <v>0</v>
      </c>
      <c r="CO115" s="117">
        <f t="shared" si="139"/>
        <v>0</v>
      </c>
      <c r="CP115" s="117">
        <f t="shared" si="140"/>
        <v>0</v>
      </c>
      <c r="CQ115" s="117">
        <f t="shared" si="141"/>
        <v>0</v>
      </c>
      <c r="CR115" s="117">
        <f t="shared" si="142"/>
        <v>0</v>
      </c>
      <c r="CS115" s="117">
        <f t="shared" si="143"/>
        <v>0</v>
      </c>
      <c r="CT115" s="82"/>
      <c r="CU115" s="82"/>
      <c r="CV115" s="39"/>
      <c r="CW115" s="39"/>
      <c r="CX115" s="1"/>
      <c r="CY115" s="1"/>
      <c r="CZ115" s="78" t="s">
        <v>103</v>
      </c>
      <c r="DA115" s="86" t="s">
        <v>104</v>
      </c>
      <c r="DB115" s="1"/>
      <c r="DC115" s="1"/>
      <c r="DD115" s="1"/>
      <c r="DE115" s="1"/>
      <c r="DF115" s="1"/>
      <c r="DG115" s="1"/>
      <c r="DH115" s="1"/>
      <c r="DI115" s="1"/>
      <c r="DJ115" s="1"/>
      <c r="GS115" s="1"/>
      <c r="GT115" s="1"/>
      <c r="GU115" s="1"/>
      <c r="GV115" s="1"/>
      <c r="GW115" s="1"/>
    </row>
    <row r="116" spans="1:205">
      <c r="A116" s="33">
        <v>110</v>
      </c>
      <c r="B116" s="71"/>
      <c r="C116" s="351"/>
      <c r="D116" s="75"/>
      <c r="E116" s="74"/>
      <c r="F116" s="74"/>
      <c r="G116" s="74"/>
      <c r="H116" s="74"/>
      <c r="I116" s="65"/>
      <c r="J116" s="65"/>
      <c r="K116" s="65"/>
      <c r="L116" s="209"/>
      <c r="M116" s="209"/>
      <c r="N116" s="65"/>
      <c r="O116" s="65"/>
      <c r="P116" s="65"/>
      <c r="Q116" s="368" t="str">
        <f t="shared" si="81"/>
        <v/>
      </c>
      <c r="R116" s="34">
        <f t="shared" si="82"/>
        <v>0</v>
      </c>
      <c r="S116" s="47">
        <f t="shared" si="158"/>
        <v>0</v>
      </c>
      <c r="T116" s="46">
        <f t="shared" si="80"/>
        <v>0</v>
      </c>
      <c r="U116" s="82">
        <f t="shared" si="83"/>
        <v>0</v>
      </c>
      <c r="V116" s="46">
        <f t="shared" si="84"/>
        <v>0</v>
      </c>
      <c r="W116" s="82">
        <f t="shared" si="85"/>
        <v>0</v>
      </c>
      <c r="X116" s="81">
        <f t="shared" si="86"/>
        <v>0</v>
      </c>
      <c r="Y116" s="81">
        <f t="shared" si="144"/>
        <v>0</v>
      </c>
      <c r="Z116" s="81">
        <f t="shared" si="145"/>
        <v>0</v>
      </c>
      <c r="AA116" s="81">
        <f t="shared" si="87"/>
        <v>0</v>
      </c>
      <c r="AB116" s="81">
        <f t="shared" si="88"/>
        <v>0</v>
      </c>
      <c r="AC116" s="81">
        <f t="shared" si="146"/>
        <v>0</v>
      </c>
      <c r="AD116" s="81">
        <f t="shared" si="147"/>
        <v>0</v>
      </c>
      <c r="AE116" s="81">
        <f t="shared" si="148"/>
        <v>0</v>
      </c>
      <c r="AF116" s="81">
        <f t="shared" si="89"/>
        <v>0</v>
      </c>
      <c r="AG116" s="81">
        <f t="shared" si="90"/>
        <v>0</v>
      </c>
      <c r="AH116" s="81">
        <f t="shared" si="91"/>
        <v>0</v>
      </c>
      <c r="AI116" s="81">
        <f t="shared" si="92"/>
        <v>0</v>
      </c>
      <c r="AJ116" s="81">
        <f t="shared" si="93"/>
        <v>0</v>
      </c>
      <c r="AK116" s="81">
        <f t="shared" si="94"/>
        <v>0</v>
      </c>
      <c r="AL116" s="81">
        <f t="shared" si="95"/>
        <v>0</v>
      </c>
      <c r="AM116" s="81">
        <f t="shared" si="96"/>
        <v>0</v>
      </c>
      <c r="AN116" s="81">
        <f t="shared" si="97"/>
        <v>0</v>
      </c>
      <c r="AO116" s="81">
        <f t="shared" si="98"/>
        <v>0</v>
      </c>
      <c r="AP116" s="81">
        <f t="shared" si="99"/>
        <v>0</v>
      </c>
      <c r="AQ116" s="81">
        <f t="shared" si="100"/>
        <v>0</v>
      </c>
      <c r="AR116" s="81">
        <f t="shared" si="101"/>
        <v>0</v>
      </c>
      <c r="AS116" s="81">
        <f t="shared" si="102"/>
        <v>0</v>
      </c>
      <c r="AT116" s="81">
        <f t="shared" si="103"/>
        <v>0</v>
      </c>
      <c r="AU116" s="81">
        <f t="shared" si="104"/>
        <v>0</v>
      </c>
      <c r="AV116" s="81">
        <f t="shared" si="105"/>
        <v>0</v>
      </c>
      <c r="AW116" s="46">
        <f t="shared" si="106"/>
        <v>0</v>
      </c>
      <c r="AX116" s="46">
        <f t="shared" si="107"/>
        <v>0</v>
      </c>
      <c r="AY116" s="46">
        <f t="shared" si="108"/>
        <v>0</v>
      </c>
      <c r="AZ116" s="46">
        <f t="shared" si="109"/>
        <v>0</v>
      </c>
      <c r="BA116" s="46">
        <f t="shared" si="110"/>
        <v>0</v>
      </c>
      <c r="BB116" s="46">
        <f t="shared" si="111"/>
        <v>0</v>
      </c>
      <c r="BC116" s="46">
        <f t="shared" si="112"/>
        <v>0</v>
      </c>
      <c r="BD116" s="81"/>
      <c r="BE116" s="81"/>
      <c r="BF116" s="117">
        <f t="shared" si="149"/>
        <v>0</v>
      </c>
      <c r="BG116" s="117">
        <f t="shared" si="150"/>
        <v>0</v>
      </c>
      <c r="BH116" s="117">
        <f t="shared" si="151"/>
        <v>0</v>
      </c>
      <c r="BI116" s="117">
        <f t="shared" si="152"/>
        <v>0</v>
      </c>
      <c r="BJ116" s="117">
        <f t="shared" si="153"/>
        <v>0</v>
      </c>
      <c r="BK116" s="117">
        <f t="shared" si="154"/>
        <v>0</v>
      </c>
      <c r="BL116" s="117">
        <f t="shared" si="155"/>
        <v>0</v>
      </c>
      <c r="BM116" s="117">
        <f t="shared" si="156"/>
        <v>0</v>
      </c>
      <c r="BN116" s="117">
        <f t="shared" si="113"/>
        <v>0</v>
      </c>
      <c r="BO116" s="117">
        <f t="shared" si="157"/>
        <v>0</v>
      </c>
      <c r="BP116" s="117">
        <f t="shared" si="114"/>
        <v>0</v>
      </c>
      <c r="BQ116" s="117">
        <f t="shared" si="115"/>
        <v>0</v>
      </c>
      <c r="BR116" s="117">
        <f t="shared" si="116"/>
        <v>0</v>
      </c>
      <c r="BS116" s="117">
        <f t="shared" si="117"/>
        <v>0</v>
      </c>
      <c r="BT116" s="117">
        <f t="shared" si="118"/>
        <v>0</v>
      </c>
      <c r="BU116" s="117">
        <f t="shared" si="119"/>
        <v>0</v>
      </c>
      <c r="BV116" s="117">
        <f t="shared" si="120"/>
        <v>0</v>
      </c>
      <c r="BW116" s="117">
        <f t="shared" si="121"/>
        <v>0</v>
      </c>
      <c r="BX116" s="117">
        <f t="shared" si="122"/>
        <v>0</v>
      </c>
      <c r="BY116" s="117">
        <f t="shared" si="123"/>
        <v>0</v>
      </c>
      <c r="BZ116" s="117">
        <f t="shared" si="124"/>
        <v>0</v>
      </c>
      <c r="CA116" s="117">
        <f t="shared" si="125"/>
        <v>0</v>
      </c>
      <c r="CB116" s="117">
        <f t="shared" si="126"/>
        <v>0</v>
      </c>
      <c r="CC116" s="117">
        <f t="shared" si="127"/>
        <v>0</v>
      </c>
      <c r="CD116" s="117">
        <f t="shared" si="128"/>
        <v>0</v>
      </c>
      <c r="CE116" s="117">
        <f t="shared" si="129"/>
        <v>0</v>
      </c>
      <c r="CF116" s="117">
        <f t="shared" si="130"/>
        <v>0</v>
      </c>
      <c r="CG116" s="117">
        <f t="shared" si="131"/>
        <v>0</v>
      </c>
      <c r="CH116" s="117">
        <f t="shared" si="132"/>
        <v>0</v>
      </c>
      <c r="CI116" s="117">
        <f t="shared" si="133"/>
        <v>0</v>
      </c>
      <c r="CJ116" s="117">
        <f t="shared" si="134"/>
        <v>0</v>
      </c>
      <c r="CK116" s="117">
        <f t="shared" si="135"/>
        <v>0</v>
      </c>
      <c r="CL116" s="117">
        <f t="shared" si="136"/>
        <v>0</v>
      </c>
      <c r="CM116" s="117">
        <f t="shared" si="137"/>
        <v>0</v>
      </c>
      <c r="CN116" s="117">
        <f t="shared" si="138"/>
        <v>0</v>
      </c>
      <c r="CO116" s="117">
        <f t="shared" si="139"/>
        <v>0</v>
      </c>
      <c r="CP116" s="117">
        <f t="shared" si="140"/>
        <v>0</v>
      </c>
      <c r="CQ116" s="117">
        <f t="shared" si="141"/>
        <v>0</v>
      </c>
      <c r="CR116" s="117">
        <f t="shared" si="142"/>
        <v>0</v>
      </c>
      <c r="CS116" s="117">
        <f t="shared" si="143"/>
        <v>0</v>
      </c>
      <c r="CT116" s="82"/>
      <c r="CU116" s="82"/>
      <c r="CV116" s="39"/>
      <c r="CW116" s="39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GS116" s="1"/>
      <c r="GT116" s="1"/>
      <c r="GU116" s="1"/>
      <c r="GV116" s="1"/>
      <c r="GW116" s="1"/>
    </row>
    <row r="117" spans="1:205">
      <c r="A117" s="33">
        <v>111</v>
      </c>
      <c r="B117" s="71"/>
      <c r="C117" s="351"/>
      <c r="D117" s="75"/>
      <c r="E117" s="74"/>
      <c r="F117" s="74"/>
      <c r="G117" s="74"/>
      <c r="H117" s="74"/>
      <c r="I117" s="65"/>
      <c r="J117" s="65"/>
      <c r="K117" s="65"/>
      <c r="L117" s="209"/>
      <c r="M117" s="209"/>
      <c r="N117" s="65"/>
      <c r="O117" s="65"/>
      <c r="P117" s="65"/>
      <c r="Q117" s="368" t="str">
        <f t="shared" si="81"/>
        <v/>
      </c>
      <c r="R117" s="34">
        <f t="shared" si="82"/>
        <v>0</v>
      </c>
      <c r="S117" s="47">
        <f t="shared" si="158"/>
        <v>0</v>
      </c>
      <c r="T117" s="46">
        <f t="shared" si="80"/>
        <v>0</v>
      </c>
      <c r="U117" s="82">
        <f t="shared" si="83"/>
        <v>0</v>
      </c>
      <c r="V117" s="46">
        <f t="shared" si="84"/>
        <v>0</v>
      </c>
      <c r="W117" s="82">
        <f t="shared" si="85"/>
        <v>0</v>
      </c>
      <c r="X117" s="81">
        <f t="shared" si="86"/>
        <v>0</v>
      </c>
      <c r="Y117" s="81">
        <f t="shared" si="144"/>
        <v>0</v>
      </c>
      <c r="Z117" s="81">
        <f t="shared" si="145"/>
        <v>0</v>
      </c>
      <c r="AA117" s="81">
        <f t="shared" si="87"/>
        <v>0</v>
      </c>
      <c r="AB117" s="81">
        <f t="shared" si="88"/>
        <v>0</v>
      </c>
      <c r="AC117" s="81">
        <f t="shared" si="146"/>
        <v>0</v>
      </c>
      <c r="AD117" s="81">
        <f t="shared" si="147"/>
        <v>0</v>
      </c>
      <c r="AE117" s="81">
        <f t="shared" si="148"/>
        <v>0</v>
      </c>
      <c r="AF117" s="81">
        <f t="shared" si="89"/>
        <v>0</v>
      </c>
      <c r="AG117" s="81">
        <f t="shared" si="90"/>
        <v>0</v>
      </c>
      <c r="AH117" s="81">
        <f t="shared" si="91"/>
        <v>0</v>
      </c>
      <c r="AI117" s="81">
        <f t="shared" si="92"/>
        <v>0</v>
      </c>
      <c r="AJ117" s="81">
        <f t="shared" si="93"/>
        <v>0</v>
      </c>
      <c r="AK117" s="81">
        <f t="shared" si="94"/>
        <v>0</v>
      </c>
      <c r="AL117" s="81">
        <f t="shared" si="95"/>
        <v>0</v>
      </c>
      <c r="AM117" s="81">
        <f t="shared" si="96"/>
        <v>0</v>
      </c>
      <c r="AN117" s="81">
        <f t="shared" si="97"/>
        <v>0</v>
      </c>
      <c r="AO117" s="81">
        <f t="shared" si="98"/>
        <v>0</v>
      </c>
      <c r="AP117" s="81">
        <f t="shared" si="99"/>
        <v>0</v>
      </c>
      <c r="AQ117" s="81">
        <f t="shared" si="100"/>
        <v>0</v>
      </c>
      <c r="AR117" s="81">
        <f t="shared" si="101"/>
        <v>0</v>
      </c>
      <c r="AS117" s="81">
        <f t="shared" si="102"/>
        <v>0</v>
      </c>
      <c r="AT117" s="81">
        <f t="shared" si="103"/>
        <v>0</v>
      </c>
      <c r="AU117" s="81">
        <f t="shared" si="104"/>
        <v>0</v>
      </c>
      <c r="AV117" s="81">
        <f t="shared" si="105"/>
        <v>0</v>
      </c>
      <c r="AW117" s="46">
        <f t="shared" si="106"/>
        <v>0</v>
      </c>
      <c r="AX117" s="46">
        <f t="shared" si="107"/>
        <v>0</v>
      </c>
      <c r="AY117" s="46">
        <f t="shared" si="108"/>
        <v>0</v>
      </c>
      <c r="AZ117" s="46">
        <f t="shared" si="109"/>
        <v>0</v>
      </c>
      <c r="BA117" s="46">
        <f t="shared" si="110"/>
        <v>0</v>
      </c>
      <c r="BB117" s="46">
        <f t="shared" si="111"/>
        <v>0</v>
      </c>
      <c r="BC117" s="46">
        <f t="shared" si="112"/>
        <v>0</v>
      </c>
      <c r="BD117" s="81"/>
      <c r="BE117" s="81"/>
      <c r="BF117" s="117">
        <f t="shared" si="149"/>
        <v>0</v>
      </c>
      <c r="BG117" s="117">
        <f t="shared" si="150"/>
        <v>0</v>
      </c>
      <c r="BH117" s="117">
        <f t="shared" si="151"/>
        <v>0</v>
      </c>
      <c r="BI117" s="117">
        <f t="shared" si="152"/>
        <v>0</v>
      </c>
      <c r="BJ117" s="117">
        <f t="shared" si="153"/>
        <v>0</v>
      </c>
      <c r="BK117" s="117">
        <f t="shared" si="154"/>
        <v>0</v>
      </c>
      <c r="BL117" s="117">
        <f t="shared" si="155"/>
        <v>0</v>
      </c>
      <c r="BM117" s="117">
        <f t="shared" si="156"/>
        <v>0</v>
      </c>
      <c r="BN117" s="117">
        <f t="shared" si="113"/>
        <v>0</v>
      </c>
      <c r="BO117" s="117">
        <f t="shared" si="157"/>
        <v>0</v>
      </c>
      <c r="BP117" s="117">
        <f t="shared" si="114"/>
        <v>0</v>
      </c>
      <c r="BQ117" s="117">
        <f t="shared" si="115"/>
        <v>0</v>
      </c>
      <c r="BR117" s="117">
        <f t="shared" si="116"/>
        <v>0</v>
      </c>
      <c r="BS117" s="117">
        <f t="shared" si="117"/>
        <v>0</v>
      </c>
      <c r="BT117" s="117">
        <f t="shared" si="118"/>
        <v>0</v>
      </c>
      <c r="BU117" s="117">
        <f t="shared" si="119"/>
        <v>0</v>
      </c>
      <c r="BV117" s="117">
        <f t="shared" si="120"/>
        <v>0</v>
      </c>
      <c r="BW117" s="117">
        <f t="shared" si="121"/>
        <v>0</v>
      </c>
      <c r="BX117" s="117">
        <f t="shared" si="122"/>
        <v>0</v>
      </c>
      <c r="BY117" s="117">
        <f t="shared" si="123"/>
        <v>0</v>
      </c>
      <c r="BZ117" s="117">
        <f t="shared" si="124"/>
        <v>0</v>
      </c>
      <c r="CA117" s="117">
        <f t="shared" si="125"/>
        <v>0</v>
      </c>
      <c r="CB117" s="117">
        <f t="shared" si="126"/>
        <v>0</v>
      </c>
      <c r="CC117" s="117">
        <f t="shared" si="127"/>
        <v>0</v>
      </c>
      <c r="CD117" s="117">
        <f t="shared" si="128"/>
        <v>0</v>
      </c>
      <c r="CE117" s="117">
        <f t="shared" si="129"/>
        <v>0</v>
      </c>
      <c r="CF117" s="117">
        <f t="shared" si="130"/>
        <v>0</v>
      </c>
      <c r="CG117" s="117">
        <f t="shared" si="131"/>
        <v>0</v>
      </c>
      <c r="CH117" s="117">
        <f t="shared" si="132"/>
        <v>0</v>
      </c>
      <c r="CI117" s="117">
        <f t="shared" si="133"/>
        <v>0</v>
      </c>
      <c r="CJ117" s="117">
        <f t="shared" si="134"/>
        <v>0</v>
      </c>
      <c r="CK117" s="117">
        <f t="shared" si="135"/>
        <v>0</v>
      </c>
      <c r="CL117" s="117">
        <f t="shared" si="136"/>
        <v>0</v>
      </c>
      <c r="CM117" s="117">
        <f t="shared" si="137"/>
        <v>0</v>
      </c>
      <c r="CN117" s="117">
        <f t="shared" si="138"/>
        <v>0</v>
      </c>
      <c r="CO117" s="117">
        <f t="shared" si="139"/>
        <v>0</v>
      </c>
      <c r="CP117" s="117">
        <f t="shared" si="140"/>
        <v>0</v>
      </c>
      <c r="CQ117" s="117">
        <f t="shared" si="141"/>
        <v>0</v>
      </c>
      <c r="CR117" s="117">
        <f t="shared" si="142"/>
        <v>0</v>
      </c>
      <c r="CS117" s="117">
        <f t="shared" si="143"/>
        <v>0</v>
      </c>
      <c r="CT117" s="82"/>
      <c r="CU117" s="82"/>
      <c r="CV117" s="39"/>
      <c r="CW117" s="39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GS117" s="1"/>
      <c r="GT117" s="1"/>
      <c r="GU117" s="1"/>
      <c r="GV117" s="1"/>
      <c r="GW117" s="1"/>
    </row>
    <row r="118" spans="1:205">
      <c r="A118" s="33">
        <v>112</v>
      </c>
      <c r="B118" s="71"/>
      <c r="C118" s="351"/>
      <c r="D118" s="75"/>
      <c r="E118" s="74"/>
      <c r="F118" s="74"/>
      <c r="G118" s="74"/>
      <c r="H118" s="74"/>
      <c r="I118" s="65"/>
      <c r="J118" s="65"/>
      <c r="K118" s="65"/>
      <c r="L118" s="209"/>
      <c r="M118" s="209"/>
      <c r="N118" s="65"/>
      <c r="O118" s="65"/>
      <c r="P118" s="65"/>
      <c r="Q118" s="368" t="str">
        <f t="shared" si="81"/>
        <v/>
      </c>
      <c r="R118" s="34">
        <f t="shared" si="82"/>
        <v>0</v>
      </c>
      <c r="S118" s="47">
        <f t="shared" si="158"/>
        <v>0</v>
      </c>
      <c r="T118" s="46">
        <f t="shared" si="80"/>
        <v>0</v>
      </c>
      <c r="U118" s="82">
        <f t="shared" si="83"/>
        <v>0</v>
      </c>
      <c r="V118" s="46">
        <f t="shared" si="84"/>
        <v>0</v>
      </c>
      <c r="W118" s="82">
        <f t="shared" si="85"/>
        <v>0</v>
      </c>
      <c r="X118" s="81">
        <f t="shared" si="86"/>
        <v>0</v>
      </c>
      <c r="Y118" s="81">
        <f t="shared" si="144"/>
        <v>0</v>
      </c>
      <c r="Z118" s="81">
        <f t="shared" si="145"/>
        <v>0</v>
      </c>
      <c r="AA118" s="81">
        <f t="shared" si="87"/>
        <v>0</v>
      </c>
      <c r="AB118" s="81">
        <f t="shared" si="88"/>
        <v>0</v>
      </c>
      <c r="AC118" s="81">
        <f t="shared" si="146"/>
        <v>0</v>
      </c>
      <c r="AD118" s="81">
        <f t="shared" si="147"/>
        <v>0</v>
      </c>
      <c r="AE118" s="81">
        <f t="shared" si="148"/>
        <v>0</v>
      </c>
      <c r="AF118" s="81">
        <f t="shared" si="89"/>
        <v>0</v>
      </c>
      <c r="AG118" s="81">
        <f t="shared" si="90"/>
        <v>0</v>
      </c>
      <c r="AH118" s="81">
        <f t="shared" si="91"/>
        <v>0</v>
      </c>
      <c r="AI118" s="81">
        <f t="shared" si="92"/>
        <v>0</v>
      </c>
      <c r="AJ118" s="81">
        <f t="shared" si="93"/>
        <v>0</v>
      </c>
      <c r="AK118" s="81">
        <f t="shared" si="94"/>
        <v>0</v>
      </c>
      <c r="AL118" s="81">
        <f t="shared" si="95"/>
        <v>0</v>
      </c>
      <c r="AM118" s="81">
        <f t="shared" si="96"/>
        <v>0</v>
      </c>
      <c r="AN118" s="81">
        <f t="shared" si="97"/>
        <v>0</v>
      </c>
      <c r="AO118" s="81">
        <f t="shared" si="98"/>
        <v>0</v>
      </c>
      <c r="AP118" s="81">
        <f t="shared" si="99"/>
        <v>0</v>
      </c>
      <c r="AQ118" s="81">
        <f t="shared" si="100"/>
        <v>0</v>
      </c>
      <c r="AR118" s="81">
        <f t="shared" si="101"/>
        <v>0</v>
      </c>
      <c r="AS118" s="81">
        <f t="shared" si="102"/>
        <v>0</v>
      </c>
      <c r="AT118" s="81">
        <f t="shared" si="103"/>
        <v>0</v>
      </c>
      <c r="AU118" s="81">
        <f t="shared" si="104"/>
        <v>0</v>
      </c>
      <c r="AV118" s="81">
        <f t="shared" si="105"/>
        <v>0</v>
      </c>
      <c r="AW118" s="46">
        <f t="shared" si="106"/>
        <v>0</v>
      </c>
      <c r="AX118" s="46">
        <f t="shared" si="107"/>
        <v>0</v>
      </c>
      <c r="AY118" s="46">
        <f t="shared" si="108"/>
        <v>0</v>
      </c>
      <c r="AZ118" s="46">
        <f t="shared" si="109"/>
        <v>0</v>
      </c>
      <c r="BA118" s="46">
        <f t="shared" si="110"/>
        <v>0</v>
      </c>
      <c r="BB118" s="46">
        <f t="shared" si="111"/>
        <v>0</v>
      </c>
      <c r="BC118" s="46">
        <f t="shared" si="112"/>
        <v>0</v>
      </c>
      <c r="BD118" s="81"/>
      <c r="BE118" s="81"/>
      <c r="BF118" s="117">
        <f t="shared" si="149"/>
        <v>0</v>
      </c>
      <c r="BG118" s="117">
        <f t="shared" si="150"/>
        <v>0</v>
      </c>
      <c r="BH118" s="117">
        <f t="shared" si="151"/>
        <v>0</v>
      </c>
      <c r="BI118" s="117">
        <f t="shared" si="152"/>
        <v>0</v>
      </c>
      <c r="BJ118" s="117">
        <f t="shared" si="153"/>
        <v>0</v>
      </c>
      <c r="BK118" s="117">
        <f t="shared" si="154"/>
        <v>0</v>
      </c>
      <c r="BL118" s="117">
        <f t="shared" si="155"/>
        <v>0</v>
      </c>
      <c r="BM118" s="117">
        <f t="shared" si="156"/>
        <v>0</v>
      </c>
      <c r="BN118" s="117">
        <f t="shared" si="113"/>
        <v>0</v>
      </c>
      <c r="BO118" s="117">
        <f t="shared" si="157"/>
        <v>0</v>
      </c>
      <c r="BP118" s="117">
        <f t="shared" si="114"/>
        <v>0</v>
      </c>
      <c r="BQ118" s="117">
        <f t="shared" si="115"/>
        <v>0</v>
      </c>
      <c r="BR118" s="117">
        <f t="shared" si="116"/>
        <v>0</v>
      </c>
      <c r="BS118" s="117">
        <f t="shared" si="117"/>
        <v>0</v>
      </c>
      <c r="BT118" s="117">
        <f t="shared" si="118"/>
        <v>0</v>
      </c>
      <c r="BU118" s="117">
        <f t="shared" si="119"/>
        <v>0</v>
      </c>
      <c r="BV118" s="117">
        <f t="shared" si="120"/>
        <v>0</v>
      </c>
      <c r="BW118" s="117">
        <f t="shared" si="121"/>
        <v>0</v>
      </c>
      <c r="BX118" s="117">
        <f t="shared" si="122"/>
        <v>0</v>
      </c>
      <c r="BY118" s="117">
        <f t="shared" si="123"/>
        <v>0</v>
      </c>
      <c r="BZ118" s="117">
        <f t="shared" si="124"/>
        <v>0</v>
      </c>
      <c r="CA118" s="117">
        <f t="shared" si="125"/>
        <v>0</v>
      </c>
      <c r="CB118" s="117">
        <f t="shared" si="126"/>
        <v>0</v>
      </c>
      <c r="CC118" s="117">
        <f t="shared" si="127"/>
        <v>0</v>
      </c>
      <c r="CD118" s="117">
        <f t="shared" si="128"/>
        <v>0</v>
      </c>
      <c r="CE118" s="117">
        <f t="shared" si="129"/>
        <v>0</v>
      </c>
      <c r="CF118" s="117">
        <f t="shared" si="130"/>
        <v>0</v>
      </c>
      <c r="CG118" s="117">
        <f t="shared" si="131"/>
        <v>0</v>
      </c>
      <c r="CH118" s="117">
        <f t="shared" si="132"/>
        <v>0</v>
      </c>
      <c r="CI118" s="117">
        <f t="shared" si="133"/>
        <v>0</v>
      </c>
      <c r="CJ118" s="117">
        <f t="shared" si="134"/>
        <v>0</v>
      </c>
      <c r="CK118" s="117">
        <f t="shared" si="135"/>
        <v>0</v>
      </c>
      <c r="CL118" s="117">
        <f t="shared" si="136"/>
        <v>0</v>
      </c>
      <c r="CM118" s="117">
        <f t="shared" si="137"/>
        <v>0</v>
      </c>
      <c r="CN118" s="117">
        <f t="shared" si="138"/>
        <v>0</v>
      </c>
      <c r="CO118" s="117">
        <f t="shared" si="139"/>
        <v>0</v>
      </c>
      <c r="CP118" s="117">
        <f t="shared" si="140"/>
        <v>0</v>
      </c>
      <c r="CQ118" s="117">
        <f t="shared" si="141"/>
        <v>0</v>
      </c>
      <c r="CR118" s="117">
        <f t="shared" si="142"/>
        <v>0</v>
      </c>
      <c r="CS118" s="117">
        <f t="shared" si="143"/>
        <v>0</v>
      </c>
      <c r="CT118" s="82"/>
      <c r="CU118" s="82"/>
      <c r="CV118" s="39"/>
      <c r="CW118" s="39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GS118" s="1"/>
      <c r="GT118" s="1"/>
      <c r="GU118" s="1"/>
      <c r="GV118" s="1"/>
      <c r="GW118" s="1"/>
    </row>
    <row r="119" spans="1:205">
      <c r="A119" s="33">
        <v>113</v>
      </c>
      <c r="B119" s="71"/>
      <c r="C119" s="351"/>
      <c r="D119" s="75"/>
      <c r="E119" s="74"/>
      <c r="F119" s="74"/>
      <c r="G119" s="74"/>
      <c r="H119" s="74"/>
      <c r="I119" s="65"/>
      <c r="J119" s="65"/>
      <c r="K119" s="65"/>
      <c r="L119" s="209"/>
      <c r="M119" s="209"/>
      <c r="N119" s="65"/>
      <c r="O119" s="65"/>
      <c r="P119" s="65"/>
      <c r="Q119" s="368" t="str">
        <f t="shared" si="81"/>
        <v/>
      </c>
      <c r="R119" s="34">
        <f t="shared" si="82"/>
        <v>0</v>
      </c>
      <c r="S119" s="47">
        <f t="shared" si="158"/>
        <v>0</v>
      </c>
      <c r="T119" s="46">
        <f t="shared" si="80"/>
        <v>0</v>
      </c>
      <c r="U119" s="82">
        <f t="shared" si="83"/>
        <v>0</v>
      </c>
      <c r="V119" s="46">
        <f t="shared" si="84"/>
        <v>0</v>
      </c>
      <c r="W119" s="82">
        <f t="shared" si="85"/>
        <v>0</v>
      </c>
      <c r="X119" s="81">
        <f t="shared" si="86"/>
        <v>0</v>
      </c>
      <c r="Y119" s="81">
        <f t="shared" si="144"/>
        <v>0</v>
      </c>
      <c r="Z119" s="81">
        <f t="shared" si="145"/>
        <v>0</v>
      </c>
      <c r="AA119" s="81">
        <f t="shared" si="87"/>
        <v>0</v>
      </c>
      <c r="AB119" s="81">
        <f t="shared" si="88"/>
        <v>0</v>
      </c>
      <c r="AC119" s="81">
        <f t="shared" si="146"/>
        <v>0</v>
      </c>
      <c r="AD119" s="81">
        <f t="shared" si="147"/>
        <v>0</v>
      </c>
      <c r="AE119" s="81">
        <f t="shared" si="148"/>
        <v>0</v>
      </c>
      <c r="AF119" s="81">
        <f t="shared" si="89"/>
        <v>0</v>
      </c>
      <c r="AG119" s="81">
        <f t="shared" si="90"/>
        <v>0</v>
      </c>
      <c r="AH119" s="81">
        <f t="shared" si="91"/>
        <v>0</v>
      </c>
      <c r="AI119" s="81">
        <f t="shared" si="92"/>
        <v>0</v>
      </c>
      <c r="AJ119" s="81">
        <f t="shared" si="93"/>
        <v>0</v>
      </c>
      <c r="AK119" s="81">
        <f t="shared" si="94"/>
        <v>0</v>
      </c>
      <c r="AL119" s="81">
        <f t="shared" si="95"/>
        <v>0</v>
      </c>
      <c r="AM119" s="81">
        <f t="shared" si="96"/>
        <v>0</v>
      </c>
      <c r="AN119" s="81">
        <f t="shared" si="97"/>
        <v>0</v>
      </c>
      <c r="AO119" s="81">
        <f t="shared" si="98"/>
        <v>0</v>
      </c>
      <c r="AP119" s="81">
        <f t="shared" si="99"/>
        <v>0</v>
      </c>
      <c r="AQ119" s="81">
        <f t="shared" si="100"/>
        <v>0</v>
      </c>
      <c r="AR119" s="81">
        <f t="shared" si="101"/>
        <v>0</v>
      </c>
      <c r="AS119" s="81">
        <f t="shared" si="102"/>
        <v>0</v>
      </c>
      <c r="AT119" s="81">
        <f t="shared" si="103"/>
        <v>0</v>
      </c>
      <c r="AU119" s="81">
        <f t="shared" si="104"/>
        <v>0</v>
      </c>
      <c r="AV119" s="81">
        <f t="shared" si="105"/>
        <v>0</v>
      </c>
      <c r="AW119" s="46">
        <f t="shared" si="106"/>
        <v>0</v>
      </c>
      <c r="AX119" s="46">
        <f t="shared" si="107"/>
        <v>0</v>
      </c>
      <c r="AY119" s="46">
        <f t="shared" si="108"/>
        <v>0</v>
      </c>
      <c r="AZ119" s="46">
        <f t="shared" si="109"/>
        <v>0</v>
      </c>
      <c r="BA119" s="46">
        <f t="shared" si="110"/>
        <v>0</v>
      </c>
      <c r="BB119" s="46">
        <f t="shared" si="111"/>
        <v>0</v>
      </c>
      <c r="BC119" s="46">
        <f t="shared" si="112"/>
        <v>0</v>
      </c>
      <c r="BD119" s="81"/>
      <c r="BE119" s="81"/>
      <c r="BF119" s="117">
        <f t="shared" si="149"/>
        <v>0</v>
      </c>
      <c r="BG119" s="117">
        <f t="shared" si="150"/>
        <v>0</v>
      </c>
      <c r="BH119" s="117">
        <f t="shared" si="151"/>
        <v>0</v>
      </c>
      <c r="BI119" s="117">
        <f t="shared" si="152"/>
        <v>0</v>
      </c>
      <c r="BJ119" s="117">
        <f t="shared" si="153"/>
        <v>0</v>
      </c>
      <c r="BK119" s="117">
        <f t="shared" si="154"/>
        <v>0</v>
      </c>
      <c r="BL119" s="117">
        <f t="shared" si="155"/>
        <v>0</v>
      </c>
      <c r="BM119" s="117">
        <f t="shared" si="156"/>
        <v>0</v>
      </c>
      <c r="BN119" s="117">
        <f t="shared" si="113"/>
        <v>0</v>
      </c>
      <c r="BO119" s="117">
        <f t="shared" si="157"/>
        <v>0</v>
      </c>
      <c r="BP119" s="117">
        <f t="shared" si="114"/>
        <v>0</v>
      </c>
      <c r="BQ119" s="117">
        <f t="shared" si="115"/>
        <v>0</v>
      </c>
      <c r="BR119" s="117">
        <f t="shared" si="116"/>
        <v>0</v>
      </c>
      <c r="BS119" s="117">
        <f t="shared" si="117"/>
        <v>0</v>
      </c>
      <c r="BT119" s="117">
        <f t="shared" si="118"/>
        <v>0</v>
      </c>
      <c r="BU119" s="117">
        <f t="shared" si="119"/>
        <v>0</v>
      </c>
      <c r="BV119" s="117">
        <f t="shared" si="120"/>
        <v>0</v>
      </c>
      <c r="BW119" s="117">
        <f t="shared" si="121"/>
        <v>0</v>
      </c>
      <c r="BX119" s="117">
        <f t="shared" si="122"/>
        <v>0</v>
      </c>
      <c r="BY119" s="117">
        <f t="shared" si="123"/>
        <v>0</v>
      </c>
      <c r="BZ119" s="117">
        <f t="shared" si="124"/>
        <v>0</v>
      </c>
      <c r="CA119" s="117">
        <f t="shared" si="125"/>
        <v>0</v>
      </c>
      <c r="CB119" s="117">
        <f t="shared" si="126"/>
        <v>0</v>
      </c>
      <c r="CC119" s="117">
        <f t="shared" si="127"/>
        <v>0</v>
      </c>
      <c r="CD119" s="117">
        <f t="shared" si="128"/>
        <v>0</v>
      </c>
      <c r="CE119" s="117">
        <f t="shared" si="129"/>
        <v>0</v>
      </c>
      <c r="CF119" s="117">
        <f t="shared" si="130"/>
        <v>0</v>
      </c>
      <c r="CG119" s="117">
        <f t="shared" si="131"/>
        <v>0</v>
      </c>
      <c r="CH119" s="117">
        <f t="shared" si="132"/>
        <v>0</v>
      </c>
      <c r="CI119" s="117">
        <f t="shared" si="133"/>
        <v>0</v>
      </c>
      <c r="CJ119" s="117">
        <f t="shared" si="134"/>
        <v>0</v>
      </c>
      <c r="CK119" s="117">
        <f t="shared" si="135"/>
        <v>0</v>
      </c>
      <c r="CL119" s="117">
        <f t="shared" si="136"/>
        <v>0</v>
      </c>
      <c r="CM119" s="117">
        <f t="shared" si="137"/>
        <v>0</v>
      </c>
      <c r="CN119" s="117">
        <f t="shared" si="138"/>
        <v>0</v>
      </c>
      <c r="CO119" s="117">
        <f t="shared" si="139"/>
        <v>0</v>
      </c>
      <c r="CP119" s="117">
        <f t="shared" si="140"/>
        <v>0</v>
      </c>
      <c r="CQ119" s="117">
        <f t="shared" si="141"/>
        <v>0</v>
      </c>
      <c r="CR119" s="117">
        <f t="shared" si="142"/>
        <v>0</v>
      </c>
      <c r="CS119" s="117">
        <f t="shared" si="143"/>
        <v>0</v>
      </c>
      <c r="CT119" s="82"/>
      <c r="CU119" s="82"/>
      <c r="CV119" s="39"/>
      <c r="CW119" s="39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GS119" s="1"/>
      <c r="GT119" s="1"/>
      <c r="GU119" s="1"/>
      <c r="GV119" s="1"/>
      <c r="GW119" s="1"/>
    </row>
    <row r="120" spans="1:205">
      <c r="A120" s="33">
        <v>114</v>
      </c>
      <c r="B120" s="71"/>
      <c r="C120" s="351"/>
      <c r="D120" s="75"/>
      <c r="E120" s="74"/>
      <c r="F120" s="74"/>
      <c r="G120" s="74"/>
      <c r="H120" s="74"/>
      <c r="I120" s="65"/>
      <c r="J120" s="65"/>
      <c r="K120" s="65"/>
      <c r="L120" s="209"/>
      <c r="M120" s="209"/>
      <c r="N120" s="65"/>
      <c r="O120" s="65"/>
      <c r="P120" s="65"/>
      <c r="Q120" s="368" t="str">
        <f t="shared" si="81"/>
        <v/>
      </c>
      <c r="R120" s="34">
        <f t="shared" si="82"/>
        <v>0</v>
      </c>
      <c r="S120" s="47">
        <f t="shared" si="158"/>
        <v>0</v>
      </c>
      <c r="T120" s="46">
        <f t="shared" si="80"/>
        <v>0</v>
      </c>
      <c r="U120" s="82">
        <f t="shared" si="83"/>
        <v>0</v>
      </c>
      <c r="V120" s="46">
        <f t="shared" si="84"/>
        <v>0</v>
      </c>
      <c r="W120" s="82">
        <f t="shared" si="85"/>
        <v>0</v>
      </c>
      <c r="X120" s="81">
        <f t="shared" si="86"/>
        <v>0</v>
      </c>
      <c r="Y120" s="81">
        <f t="shared" si="144"/>
        <v>0</v>
      </c>
      <c r="Z120" s="81">
        <f t="shared" si="145"/>
        <v>0</v>
      </c>
      <c r="AA120" s="81">
        <f t="shared" si="87"/>
        <v>0</v>
      </c>
      <c r="AB120" s="81">
        <f t="shared" si="88"/>
        <v>0</v>
      </c>
      <c r="AC120" s="81">
        <f t="shared" si="146"/>
        <v>0</v>
      </c>
      <c r="AD120" s="81">
        <f t="shared" si="147"/>
        <v>0</v>
      </c>
      <c r="AE120" s="81">
        <f t="shared" si="148"/>
        <v>0</v>
      </c>
      <c r="AF120" s="81">
        <f t="shared" si="89"/>
        <v>0</v>
      </c>
      <c r="AG120" s="81">
        <f t="shared" si="90"/>
        <v>0</v>
      </c>
      <c r="AH120" s="81">
        <f t="shared" si="91"/>
        <v>0</v>
      </c>
      <c r="AI120" s="81">
        <f t="shared" si="92"/>
        <v>0</v>
      </c>
      <c r="AJ120" s="81">
        <f t="shared" si="93"/>
        <v>0</v>
      </c>
      <c r="AK120" s="81">
        <f t="shared" si="94"/>
        <v>0</v>
      </c>
      <c r="AL120" s="81">
        <f t="shared" si="95"/>
        <v>0</v>
      </c>
      <c r="AM120" s="81">
        <f t="shared" si="96"/>
        <v>0</v>
      </c>
      <c r="AN120" s="81">
        <f t="shared" si="97"/>
        <v>0</v>
      </c>
      <c r="AO120" s="81">
        <f t="shared" si="98"/>
        <v>0</v>
      </c>
      <c r="AP120" s="81">
        <f t="shared" si="99"/>
        <v>0</v>
      </c>
      <c r="AQ120" s="81">
        <f t="shared" si="100"/>
        <v>0</v>
      </c>
      <c r="AR120" s="81">
        <f t="shared" si="101"/>
        <v>0</v>
      </c>
      <c r="AS120" s="81">
        <f t="shared" si="102"/>
        <v>0</v>
      </c>
      <c r="AT120" s="81">
        <f t="shared" si="103"/>
        <v>0</v>
      </c>
      <c r="AU120" s="81">
        <f t="shared" si="104"/>
        <v>0</v>
      </c>
      <c r="AV120" s="81">
        <f t="shared" si="105"/>
        <v>0</v>
      </c>
      <c r="AW120" s="46">
        <f t="shared" si="106"/>
        <v>0</v>
      </c>
      <c r="AX120" s="46">
        <f t="shared" si="107"/>
        <v>0</v>
      </c>
      <c r="AY120" s="46">
        <f t="shared" si="108"/>
        <v>0</v>
      </c>
      <c r="AZ120" s="46">
        <f t="shared" si="109"/>
        <v>0</v>
      </c>
      <c r="BA120" s="46">
        <f t="shared" si="110"/>
        <v>0</v>
      </c>
      <c r="BB120" s="46">
        <f t="shared" si="111"/>
        <v>0</v>
      </c>
      <c r="BC120" s="46">
        <f t="shared" si="112"/>
        <v>0</v>
      </c>
      <c r="BD120" s="81"/>
      <c r="BE120" s="81"/>
      <c r="BF120" s="117">
        <f t="shared" si="149"/>
        <v>0</v>
      </c>
      <c r="BG120" s="117">
        <f t="shared" si="150"/>
        <v>0</v>
      </c>
      <c r="BH120" s="117">
        <f t="shared" si="151"/>
        <v>0</v>
      </c>
      <c r="BI120" s="117">
        <f t="shared" si="152"/>
        <v>0</v>
      </c>
      <c r="BJ120" s="117">
        <f t="shared" si="153"/>
        <v>0</v>
      </c>
      <c r="BK120" s="117">
        <f t="shared" si="154"/>
        <v>0</v>
      </c>
      <c r="BL120" s="117">
        <f t="shared" si="155"/>
        <v>0</v>
      </c>
      <c r="BM120" s="117">
        <f t="shared" si="156"/>
        <v>0</v>
      </c>
      <c r="BN120" s="117">
        <f t="shared" si="113"/>
        <v>0</v>
      </c>
      <c r="BO120" s="117">
        <f t="shared" si="157"/>
        <v>0</v>
      </c>
      <c r="BP120" s="117">
        <f t="shared" si="114"/>
        <v>0</v>
      </c>
      <c r="BQ120" s="117">
        <f t="shared" si="115"/>
        <v>0</v>
      </c>
      <c r="BR120" s="117">
        <f t="shared" si="116"/>
        <v>0</v>
      </c>
      <c r="BS120" s="117">
        <f t="shared" si="117"/>
        <v>0</v>
      </c>
      <c r="BT120" s="117">
        <f t="shared" si="118"/>
        <v>0</v>
      </c>
      <c r="BU120" s="117">
        <f t="shared" si="119"/>
        <v>0</v>
      </c>
      <c r="BV120" s="117">
        <f t="shared" si="120"/>
        <v>0</v>
      </c>
      <c r="BW120" s="117">
        <f t="shared" si="121"/>
        <v>0</v>
      </c>
      <c r="BX120" s="117">
        <f t="shared" si="122"/>
        <v>0</v>
      </c>
      <c r="BY120" s="117">
        <f t="shared" si="123"/>
        <v>0</v>
      </c>
      <c r="BZ120" s="117">
        <f t="shared" si="124"/>
        <v>0</v>
      </c>
      <c r="CA120" s="117">
        <f t="shared" si="125"/>
        <v>0</v>
      </c>
      <c r="CB120" s="117">
        <f t="shared" si="126"/>
        <v>0</v>
      </c>
      <c r="CC120" s="117">
        <f t="shared" si="127"/>
        <v>0</v>
      </c>
      <c r="CD120" s="117">
        <f t="shared" si="128"/>
        <v>0</v>
      </c>
      <c r="CE120" s="117">
        <f t="shared" si="129"/>
        <v>0</v>
      </c>
      <c r="CF120" s="117">
        <f t="shared" si="130"/>
        <v>0</v>
      </c>
      <c r="CG120" s="117">
        <f t="shared" si="131"/>
        <v>0</v>
      </c>
      <c r="CH120" s="117">
        <f t="shared" si="132"/>
        <v>0</v>
      </c>
      <c r="CI120" s="117">
        <f t="shared" si="133"/>
        <v>0</v>
      </c>
      <c r="CJ120" s="117">
        <f t="shared" si="134"/>
        <v>0</v>
      </c>
      <c r="CK120" s="117">
        <f t="shared" si="135"/>
        <v>0</v>
      </c>
      <c r="CL120" s="117">
        <f t="shared" si="136"/>
        <v>0</v>
      </c>
      <c r="CM120" s="117">
        <f t="shared" si="137"/>
        <v>0</v>
      </c>
      <c r="CN120" s="117">
        <f t="shared" si="138"/>
        <v>0</v>
      </c>
      <c r="CO120" s="117">
        <f t="shared" si="139"/>
        <v>0</v>
      </c>
      <c r="CP120" s="117">
        <f t="shared" si="140"/>
        <v>0</v>
      </c>
      <c r="CQ120" s="117">
        <f t="shared" si="141"/>
        <v>0</v>
      </c>
      <c r="CR120" s="117">
        <f t="shared" si="142"/>
        <v>0</v>
      </c>
      <c r="CS120" s="117">
        <f t="shared" si="143"/>
        <v>0</v>
      </c>
      <c r="CT120" s="82"/>
      <c r="CU120" s="82"/>
      <c r="CV120" s="39"/>
      <c r="CW120" s="39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GS120" s="1"/>
      <c r="GT120" s="1"/>
      <c r="GU120" s="1"/>
      <c r="GV120" s="1"/>
      <c r="GW120" s="1"/>
    </row>
    <row r="121" spans="1:205">
      <c r="A121" s="33">
        <v>115</v>
      </c>
      <c r="B121" s="71"/>
      <c r="C121" s="351"/>
      <c r="D121" s="75"/>
      <c r="E121" s="74"/>
      <c r="F121" s="74"/>
      <c r="G121" s="74"/>
      <c r="H121" s="74"/>
      <c r="I121" s="65"/>
      <c r="J121" s="65"/>
      <c r="K121" s="65"/>
      <c r="L121" s="209"/>
      <c r="M121" s="209"/>
      <c r="N121" s="65"/>
      <c r="O121" s="65"/>
      <c r="P121" s="65"/>
      <c r="Q121" s="368" t="str">
        <f t="shared" si="81"/>
        <v/>
      </c>
      <c r="R121" s="34">
        <f t="shared" si="82"/>
        <v>0</v>
      </c>
      <c r="S121" s="47">
        <f t="shared" si="158"/>
        <v>0</v>
      </c>
      <c r="T121" s="46">
        <f t="shared" si="80"/>
        <v>0</v>
      </c>
      <c r="U121" s="82">
        <f t="shared" si="83"/>
        <v>0</v>
      </c>
      <c r="V121" s="46">
        <f t="shared" si="84"/>
        <v>0</v>
      </c>
      <c r="W121" s="82">
        <f t="shared" si="85"/>
        <v>0</v>
      </c>
      <c r="X121" s="81">
        <f t="shared" si="86"/>
        <v>0</v>
      </c>
      <c r="Y121" s="81">
        <f t="shared" si="144"/>
        <v>0</v>
      </c>
      <c r="Z121" s="81">
        <f t="shared" si="145"/>
        <v>0</v>
      </c>
      <c r="AA121" s="81">
        <f t="shared" si="87"/>
        <v>0</v>
      </c>
      <c r="AB121" s="81">
        <f t="shared" si="88"/>
        <v>0</v>
      </c>
      <c r="AC121" s="81">
        <f t="shared" si="146"/>
        <v>0</v>
      </c>
      <c r="AD121" s="81">
        <f t="shared" si="147"/>
        <v>0</v>
      </c>
      <c r="AE121" s="81">
        <f t="shared" si="148"/>
        <v>0</v>
      </c>
      <c r="AF121" s="81">
        <f t="shared" si="89"/>
        <v>0</v>
      </c>
      <c r="AG121" s="81">
        <f t="shared" si="90"/>
        <v>0</v>
      </c>
      <c r="AH121" s="81">
        <f t="shared" si="91"/>
        <v>0</v>
      </c>
      <c r="AI121" s="81">
        <f t="shared" si="92"/>
        <v>0</v>
      </c>
      <c r="AJ121" s="81">
        <f t="shared" si="93"/>
        <v>0</v>
      </c>
      <c r="AK121" s="81">
        <f t="shared" si="94"/>
        <v>0</v>
      </c>
      <c r="AL121" s="81">
        <f t="shared" si="95"/>
        <v>0</v>
      </c>
      <c r="AM121" s="81">
        <f t="shared" si="96"/>
        <v>0</v>
      </c>
      <c r="AN121" s="81">
        <f t="shared" si="97"/>
        <v>0</v>
      </c>
      <c r="AO121" s="81">
        <f t="shared" si="98"/>
        <v>0</v>
      </c>
      <c r="AP121" s="81">
        <f t="shared" si="99"/>
        <v>0</v>
      </c>
      <c r="AQ121" s="81">
        <f t="shared" si="100"/>
        <v>0</v>
      </c>
      <c r="AR121" s="81">
        <f t="shared" si="101"/>
        <v>0</v>
      </c>
      <c r="AS121" s="81">
        <f t="shared" si="102"/>
        <v>0</v>
      </c>
      <c r="AT121" s="81">
        <f t="shared" si="103"/>
        <v>0</v>
      </c>
      <c r="AU121" s="81">
        <f t="shared" si="104"/>
        <v>0</v>
      </c>
      <c r="AV121" s="81">
        <f t="shared" si="105"/>
        <v>0</v>
      </c>
      <c r="AW121" s="46">
        <f t="shared" si="106"/>
        <v>0</v>
      </c>
      <c r="AX121" s="46">
        <f t="shared" si="107"/>
        <v>0</v>
      </c>
      <c r="AY121" s="46">
        <f t="shared" si="108"/>
        <v>0</v>
      </c>
      <c r="AZ121" s="46">
        <f t="shared" si="109"/>
        <v>0</v>
      </c>
      <c r="BA121" s="46">
        <f t="shared" si="110"/>
        <v>0</v>
      </c>
      <c r="BB121" s="46">
        <f t="shared" si="111"/>
        <v>0</v>
      </c>
      <c r="BC121" s="46">
        <f t="shared" si="112"/>
        <v>0</v>
      </c>
      <c r="BD121" s="81"/>
      <c r="BE121" s="81"/>
      <c r="BF121" s="117">
        <f t="shared" si="149"/>
        <v>0</v>
      </c>
      <c r="BG121" s="117">
        <f t="shared" si="150"/>
        <v>0</v>
      </c>
      <c r="BH121" s="117">
        <f t="shared" si="151"/>
        <v>0</v>
      </c>
      <c r="BI121" s="117">
        <f t="shared" si="152"/>
        <v>0</v>
      </c>
      <c r="BJ121" s="117">
        <f t="shared" si="153"/>
        <v>0</v>
      </c>
      <c r="BK121" s="117">
        <f t="shared" si="154"/>
        <v>0</v>
      </c>
      <c r="BL121" s="117">
        <f t="shared" si="155"/>
        <v>0</v>
      </c>
      <c r="BM121" s="117">
        <f t="shared" si="156"/>
        <v>0</v>
      </c>
      <c r="BN121" s="117">
        <f t="shared" si="113"/>
        <v>0</v>
      </c>
      <c r="BO121" s="117">
        <f t="shared" si="157"/>
        <v>0</v>
      </c>
      <c r="BP121" s="117">
        <f t="shared" si="114"/>
        <v>0</v>
      </c>
      <c r="BQ121" s="117">
        <f t="shared" si="115"/>
        <v>0</v>
      </c>
      <c r="BR121" s="117">
        <f t="shared" si="116"/>
        <v>0</v>
      </c>
      <c r="BS121" s="117">
        <f t="shared" si="117"/>
        <v>0</v>
      </c>
      <c r="BT121" s="117">
        <f t="shared" si="118"/>
        <v>0</v>
      </c>
      <c r="BU121" s="117">
        <f t="shared" si="119"/>
        <v>0</v>
      </c>
      <c r="BV121" s="117">
        <f t="shared" si="120"/>
        <v>0</v>
      </c>
      <c r="BW121" s="117">
        <f t="shared" si="121"/>
        <v>0</v>
      </c>
      <c r="BX121" s="117">
        <f t="shared" si="122"/>
        <v>0</v>
      </c>
      <c r="BY121" s="117">
        <f t="shared" si="123"/>
        <v>0</v>
      </c>
      <c r="BZ121" s="117">
        <f t="shared" si="124"/>
        <v>0</v>
      </c>
      <c r="CA121" s="117">
        <f t="shared" si="125"/>
        <v>0</v>
      </c>
      <c r="CB121" s="117">
        <f t="shared" si="126"/>
        <v>0</v>
      </c>
      <c r="CC121" s="117">
        <f t="shared" si="127"/>
        <v>0</v>
      </c>
      <c r="CD121" s="117">
        <f t="shared" si="128"/>
        <v>0</v>
      </c>
      <c r="CE121" s="117">
        <f t="shared" si="129"/>
        <v>0</v>
      </c>
      <c r="CF121" s="117">
        <f t="shared" si="130"/>
        <v>0</v>
      </c>
      <c r="CG121" s="117">
        <f t="shared" si="131"/>
        <v>0</v>
      </c>
      <c r="CH121" s="117">
        <f t="shared" si="132"/>
        <v>0</v>
      </c>
      <c r="CI121" s="117">
        <f t="shared" si="133"/>
        <v>0</v>
      </c>
      <c r="CJ121" s="117">
        <f t="shared" si="134"/>
        <v>0</v>
      </c>
      <c r="CK121" s="117">
        <f t="shared" si="135"/>
        <v>0</v>
      </c>
      <c r="CL121" s="117">
        <f t="shared" si="136"/>
        <v>0</v>
      </c>
      <c r="CM121" s="117">
        <f t="shared" si="137"/>
        <v>0</v>
      </c>
      <c r="CN121" s="117">
        <f t="shared" si="138"/>
        <v>0</v>
      </c>
      <c r="CO121" s="117">
        <f t="shared" si="139"/>
        <v>0</v>
      </c>
      <c r="CP121" s="117">
        <f t="shared" si="140"/>
        <v>0</v>
      </c>
      <c r="CQ121" s="117">
        <f t="shared" si="141"/>
        <v>0</v>
      </c>
      <c r="CR121" s="117">
        <f t="shared" si="142"/>
        <v>0</v>
      </c>
      <c r="CS121" s="117">
        <f t="shared" si="143"/>
        <v>0</v>
      </c>
      <c r="CT121" s="82"/>
      <c r="CU121" s="82"/>
      <c r="CV121" s="39"/>
      <c r="CW121" s="39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GS121" s="1"/>
      <c r="GT121" s="1"/>
      <c r="GU121" s="1"/>
      <c r="GV121" s="1"/>
      <c r="GW121" s="1"/>
    </row>
    <row r="122" spans="1:205">
      <c r="A122" s="33">
        <v>116</v>
      </c>
      <c r="B122" s="71"/>
      <c r="C122" s="351"/>
      <c r="D122" s="75"/>
      <c r="E122" s="74"/>
      <c r="F122" s="74"/>
      <c r="G122" s="74"/>
      <c r="H122" s="74"/>
      <c r="I122" s="65"/>
      <c r="J122" s="65"/>
      <c r="K122" s="65"/>
      <c r="L122" s="209"/>
      <c r="M122" s="209"/>
      <c r="N122" s="65"/>
      <c r="O122" s="65"/>
      <c r="P122" s="65"/>
      <c r="Q122" s="368" t="str">
        <f t="shared" si="81"/>
        <v/>
      </c>
      <c r="R122" s="34">
        <f t="shared" si="82"/>
        <v>0</v>
      </c>
      <c r="S122" s="47">
        <f t="shared" si="158"/>
        <v>0</v>
      </c>
      <c r="T122" s="46">
        <f t="shared" si="80"/>
        <v>0</v>
      </c>
      <c r="U122" s="82">
        <f t="shared" si="83"/>
        <v>0</v>
      </c>
      <c r="V122" s="46">
        <f t="shared" si="84"/>
        <v>0</v>
      </c>
      <c r="W122" s="82">
        <f t="shared" si="85"/>
        <v>0</v>
      </c>
      <c r="X122" s="81">
        <f t="shared" si="86"/>
        <v>0</v>
      </c>
      <c r="Y122" s="81">
        <f t="shared" si="144"/>
        <v>0</v>
      </c>
      <c r="Z122" s="81">
        <f t="shared" si="145"/>
        <v>0</v>
      </c>
      <c r="AA122" s="81">
        <f t="shared" si="87"/>
        <v>0</v>
      </c>
      <c r="AB122" s="81">
        <f t="shared" si="88"/>
        <v>0</v>
      </c>
      <c r="AC122" s="81">
        <f t="shared" si="146"/>
        <v>0</v>
      </c>
      <c r="AD122" s="81">
        <f t="shared" si="147"/>
        <v>0</v>
      </c>
      <c r="AE122" s="81">
        <f t="shared" si="148"/>
        <v>0</v>
      </c>
      <c r="AF122" s="81">
        <f t="shared" si="89"/>
        <v>0</v>
      </c>
      <c r="AG122" s="81">
        <f t="shared" si="90"/>
        <v>0</v>
      </c>
      <c r="AH122" s="81">
        <f t="shared" si="91"/>
        <v>0</v>
      </c>
      <c r="AI122" s="81">
        <f t="shared" si="92"/>
        <v>0</v>
      </c>
      <c r="AJ122" s="81">
        <f t="shared" si="93"/>
        <v>0</v>
      </c>
      <c r="AK122" s="81">
        <f t="shared" si="94"/>
        <v>0</v>
      </c>
      <c r="AL122" s="81">
        <f t="shared" si="95"/>
        <v>0</v>
      </c>
      <c r="AM122" s="81">
        <f t="shared" si="96"/>
        <v>0</v>
      </c>
      <c r="AN122" s="81">
        <f t="shared" si="97"/>
        <v>0</v>
      </c>
      <c r="AO122" s="81">
        <f t="shared" si="98"/>
        <v>0</v>
      </c>
      <c r="AP122" s="81">
        <f t="shared" si="99"/>
        <v>0</v>
      </c>
      <c r="AQ122" s="81">
        <f t="shared" si="100"/>
        <v>0</v>
      </c>
      <c r="AR122" s="81">
        <f t="shared" si="101"/>
        <v>0</v>
      </c>
      <c r="AS122" s="81">
        <f t="shared" si="102"/>
        <v>0</v>
      </c>
      <c r="AT122" s="81">
        <f t="shared" si="103"/>
        <v>0</v>
      </c>
      <c r="AU122" s="81">
        <f t="shared" si="104"/>
        <v>0</v>
      </c>
      <c r="AV122" s="81">
        <f t="shared" si="105"/>
        <v>0</v>
      </c>
      <c r="AW122" s="46">
        <f t="shared" si="106"/>
        <v>0</v>
      </c>
      <c r="AX122" s="46">
        <f t="shared" si="107"/>
        <v>0</v>
      </c>
      <c r="AY122" s="46">
        <f t="shared" si="108"/>
        <v>0</v>
      </c>
      <c r="AZ122" s="46">
        <f t="shared" si="109"/>
        <v>0</v>
      </c>
      <c r="BA122" s="46">
        <f t="shared" si="110"/>
        <v>0</v>
      </c>
      <c r="BB122" s="46">
        <f t="shared" si="111"/>
        <v>0</v>
      </c>
      <c r="BC122" s="46">
        <f t="shared" si="112"/>
        <v>0</v>
      </c>
      <c r="BD122" s="81"/>
      <c r="BE122" s="81"/>
      <c r="BF122" s="117">
        <f t="shared" si="149"/>
        <v>0</v>
      </c>
      <c r="BG122" s="117">
        <f t="shared" si="150"/>
        <v>0</v>
      </c>
      <c r="BH122" s="117">
        <f t="shared" si="151"/>
        <v>0</v>
      </c>
      <c r="BI122" s="117">
        <f t="shared" si="152"/>
        <v>0</v>
      </c>
      <c r="BJ122" s="117">
        <f t="shared" si="153"/>
        <v>0</v>
      </c>
      <c r="BK122" s="117">
        <f t="shared" si="154"/>
        <v>0</v>
      </c>
      <c r="BL122" s="117">
        <f t="shared" si="155"/>
        <v>0</v>
      </c>
      <c r="BM122" s="117">
        <f t="shared" si="156"/>
        <v>0</v>
      </c>
      <c r="BN122" s="117">
        <f t="shared" si="113"/>
        <v>0</v>
      </c>
      <c r="BO122" s="117">
        <f t="shared" si="157"/>
        <v>0</v>
      </c>
      <c r="BP122" s="117">
        <f t="shared" si="114"/>
        <v>0</v>
      </c>
      <c r="BQ122" s="117">
        <f t="shared" si="115"/>
        <v>0</v>
      </c>
      <c r="BR122" s="117">
        <f t="shared" si="116"/>
        <v>0</v>
      </c>
      <c r="BS122" s="117">
        <f t="shared" si="117"/>
        <v>0</v>
      </c>
      <c r="BT122" s="117">
        <f t="shared" si="118"/>
        <v>0</v>
      </c>
      <c r="BU122" s="117">
        <f t="shared" si="119"/>
        <v>0</v>
      </c>
      <c r="BV122" s="117">
        <f t="shared" si="120"/>
        <v>0</v>
      </c>
      <c r="BW122" s="117">
        <f t="shared" si="121"/>
        <v>0</v>
      </c>
      <c r="BX122" s="117">
        <f t="shared" si="122"/>
        <v>0</v>
      </c>
      <c r="BY122" s="117">
        <f t="shared" si="123"/>
        <v>0</v>
      </c>
      <c r="BZ122" s="117">
        <f t="shared" si="124"/>
        <v>0</v>
      </c>
      <c r="CA122" s="117">
        <f t="shared" si="125"/>
        <v>0</v>
      </c>
      <c r="CB122" s="117">
        <f t="shared" si="126"/>
        <v>0</v>
      </c>
      <c r="CC122" s="117">
        <f t="shared" si="127"/>
        <v>0</v>
      </c>
      <c r="CD122" s="117">
        <f t="shared" si="128"/>
        <v>0</v>
      </c>
      <c r="CE122" s="117">
        <f t="shared" si="129"/>
        <v>0</v>
      </c>
      <c r="CF122" s="117">
        <f t="shared" si="130"/>
        <v>0</v>
      </c>
      <c r="CG122" s="117">
        <f t="shared" si="131"/>
        <v>0</v>
      </c>
      <c r="CH122" s="117">
        <f t="shared" si="132"/>
        <v>0</v>
      </c>
      <c r="CI122" s="117">
        <f t="shared" si="133"/>
        <v>0</v>
      </c>
      <c r="CJ122" s="117">
        <f t="shared" si="134"/>
        <v>0</v>
      </c>
      <c r="CK122" s="117">
        <f t="shared" si="135"/>
        <v>0</v>
      </c>
      <c r="CL122" s="117">
        <f t="shared" si="136"/>
        <v>0</v>
      </c>
      <c r="CM122" s="117">
        <f t="shared" si="137"/>
        <v>0</v>
      </c>
      <c r="CN122" s="117">
        <f t="shared" si="138"/>
        <v>0</v>
      </c>
      <c r="CO122" s="117">
        <f t="shared" si="139"/>
        <v>0</v>
      </c>
      <c r="CP122" s="117">
        <f t="shared" si="140"/>
        <v>0</v>
      </c>
      <c r="CQ122" s="117">
        <f t="shared" si="141"/>
        <v>0</v>
      </c>
      <c r="CR122" s="117">
        <f t="shared" si="142"/>
        <v>0</v>
      </c>
      <c r="CS122" s="117">
        <f t="shared" si="143"/>
        <v>0</v>
      </c>
      <c r="CT122" s="82"/>
      <c r="CU122" s="82"/>
      <c r="CV122" s="39"/>
      <c r="CW122" s="39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GS122" s="1"/>
      <c r="GT122" s="1"/>
      <c r="GU122" s="1"/>
      <c r="GV122" s="1"/>
      <c r="GW122" s="1"/>
    </row>
    <row r="123" spans="1:205">
      <c r="A123" s="33">
        <v>117</v>
      </c>
      <c r="B123" s="71"/>
      <c r="C123" s="351"/>
      <c r="D123" s="75"/>
      <c r="E123" s="74"/>
      <c r="F123" s="74"/>
      <c r="G123" s="74"/>
      <c r="H123" s="74"/>
      <c r="I123" s="65"/>
      <c r="J123" s="65"/>
      <c r="K123" s="65"/>
      <c r="L123" s="209"/>
      <c r="M123" s="209"/>
      <c r="N123" s="65"/>
      <c r="O123" s="65"/>
      <c r="P123" s="65"/>
      <c r="Q123" s="368" t="str">
        <f t="shared" si="81"/>
        <v/>
      </c>
      <c r="R123" s="34">
        <f t="shared" si="82"/>
        <v>0</v>
      </c>
      <c r="S123" s="47">
        <f t="shared" si="158"/>
        <v>0</v>
      </c>
      <c r="T123" s="46">
        <f t="shared" si="80"/>
        <v>0</v>
      </c>
      <c r="U123" s="82">
        <f t="shared" si="83"/>
        <v>0</v>
      </c>
      <c r="V123" s="46">
        <f t="shared" si="84"/>
        <v>0</v>
      </c>
      <c r="W123" s="82">
        <f t="shared" si="85"/>
        <v>0</v>
      </c>
      <c r="X123" s="81">
        <f t="shared" si="86"/>
        <v>0</v>
      </c>
      <c r="Y123" s="81">
        <f t="shared" si="144"/>
        <v>0</v>
      </c>
      <c r="Z123" s="81">
        <f t="shared" si="145"/>
        <v>0</v>
      </c>
      <c r="AA123" s="81">
        <f t="shared" si="87"/>
        <v>0</v>
      </c>
      <c r="AB123" s="81">
        <f t="shared" si="88"/>
        <v>0</v>
      </c>
      <c r="AC123" s="81">
        <f t="shared" si="146"/>
        <v>0</v>
      </c>
      <c r="AD123" s="81">
        <f t="shared" si="147"/>
        <v>0</v>
      </c>
      <c r="AE123" s="81">
        <f t="shared" si="148"/>
        <v>0</v>
      </c>
      <c r="AF123" s="81">
        <f t="shared" si="89"/>
        <v>0</v>
      </c>
      <c r="AG123" s="81">
        <f t="shared" si="90"/>
        <v>0</v>
      </c>
      <c r="AH123" s="81">
        <f t="shared" si="91"/>
        <v>0</v>
      </c>
      <c r="AI123" s="81">
        <f t="shared" si="92"/>
        <v>0</v>
      </c>
      <c r="AJ123" s="81">
        <f t="shared" si="93"/>
        <v>0</v>
      </c>
      <c r="AK123" s="81">
        <f t="shared" si="94"/>
        <v>0</v>
      </c>
      <c r="AL123" s="81">
        <f t="shared" si="95"/>
        <v>0</v>
      </c>
      <c r="AM123" s="81">
        <f t="shared" si="96"/>
        <v>0</v>
      </c>
      <c r="AN123" s="81">
        <f t="shared" si="97"/>
        <v>0</v>
      </c>
      <c r="AO123" s="81">
        <f t="shared" si="98"/>
        <v>0</v>
      </c>
      <c r="AP123" s="81">
        <f t="shared" si="99"/>
        <v>0</v>
      </c>
      <c r="AQ123" s="81">
        <f t="shared" si="100"/>
        <v>0</v>
      </c>
      <c r="AR123" s="81">
        <f t="shared" si="101"/>
        <v>0</v>
      </c>
      <c r="AS123" s="81">
        <f t="shared" si="102"/>
        <v>0</v>
      </c>
      <c r="AT123" s="81">
        <f t="shared" si="103"/>
        <v>0</v>
      </c>
      <c r="AU123" s="81">
        <f t="shared" si="104"/>
        <v>0</v>
      </c>
      <c r="AV123" s="81">
        <f t="shared" si="105"/>
        <v>0</v>
      </c>
      <c r="AW123" s="46">
        <f t="shared" si="106"/>
        <v>0</v>
      </c>
      <c r="AX123" s="46">
        <f t="shared" si="107"/>
        <v>0</v>
      </c>
      <c r="AY123" s="46">
        <f t="shared" si="108"/>
        <v>0</v>
      </c>
      <c r="AZ123" s="46">
        <f t="shared" si="109"/>
        <v>0</v>
      </c>
      <c r="BA123" s="46">
        <f t="shared" si="110"/>
        <v>0</v>
      </c>
      <c r="BB123" s="46">
        <f t="shared" si="111"/>
        <v>0</v>
      </c>
      <c r="BC123" s="46">
        <f t="shared" si="112"/>
        <v>0</v>
      </c>
      <c r="BD123" s="81"/>
      <c r="BE123" s="81"/>
      <c r="BF123" s="117">
        <f t="shared" si="149"/>
        <v>0</v>
      </c>
      <c r="BG123" s="117">
        <f t="shared" si="150"/>
        <v>0</v>
      </c>
      <c r="BH123" s="117">
        <f t="shared" si="151"/>
        <v>0</v>
      </c>
      <c r="BI123" s="117">
        <f t="shared" si="152"/>
        <v>0</v>
      </c>
      <c r="BJ123" s="117">
        <f t="shared" si="153"/>
        <v>0</v>
      </c>
      <c r="BK123" s="117">
        <f t="shared" si="154"/>
        <v>0</v>
      </c>
      <c r="BL123" s="117">
        <f t="shared" si="155"/>
        <v>0</v>
      </c>
      <c r="BM123" s="117">
        <f t="shared" si="156"/>
        <v>0</v>
      </c>
      <c r="BN123" s="117">
        <f t="shared" si="113"/>
        <v>0</v>
      </c>
      <c r="BO123" s="117">
        <f t="shared" si="157"/>
        <v>0</v>
      </c>
      <c r="BP123" s="117">
        <f t="shared" si="114"/>
        <v>0</v>
      </c>
      <c r="BQ123" s="117">
        <f t="shared" si="115"/>
        <v>0</v>
      </c>
      <c r="BR123" s="117">
        <f t="shared" si="116"/>
        <v>0</v>
      </c>
      <c r="BS123" s="117">
        <f t="shared" si="117"/>
        <v>0</v>
      </c>
      <c r="BT123" s="117">
        <f t="shared" si="118"/>
        <v>0</v>
      </c>
      <c r="BU123" s="117">
        <f t="shared" si="119"/>
        <v>0</v>
      </c>
      <c r="BV123" s="117">
        <f t="shared" si="120"/>
        <v>0</v>
      </c>
      <c r="BW123" s="117">
        <f t="shared" si="121"/>
        <v>0</v>
      </c>
      <c r="BX123" s="117">
        <f t="shared" si="122"/>
        <v>0</v>
      </c>
      <c r="BY123" s="117">
        <f t="shared" si="123"/>
        <v>0</v>
      </c>
      <c r="BZ123" s="117">
        <f t="shared" si="124"/>
        <v>0</v>
      </c>
      <c r="CA123" s="117">
        <f t="shared" si="125"/>
        <v>0</v>
      </c>
      <c r="CB123" s="117">
        <f t="shared" si="126"/>
        <v>0</v>
      </c>
      <c r="CC123" s="117">
        <f t="shared" si="127"/>
        <v>0</v>
      </c>
      <c r="CD123" s="117">
        <f t="shared" si="128"/>
        <v>0</v>
      </c>
      <c r="CE123" s="117">
        <f t="shared" si="129"/>
        <v>0</v>
      </c>
      <c r="CF123" s="117">
        <f t="shared" si="130"/>
        <v>0</v>
      </c>
      <c r="CG123" s="117">
        <f t="shared" si="131"/>
        <v>0</v>
      </c>
      <c r="CH123" s="117">
        <f t="shared" si="132"/>
        <v>0</v>
      </c>
      <c r="CI123" s="117">
        <f t="shared" si="133"/>
        <v>0</v>
      </c>
      <c r="CJ123" s="117">
        <f t="shared" si="134"/>
        <v>0</v>
      </c>
      <c r="CK123" s="117">
        <f t="shared" si="135"/>
        <v>0</v>
      </c>
      <c r="CL123" s="117">
        <f t="shared" si="136"/>
        <v>0</v>
      </c>
      <c r="CM123" s="117">
        <f t="shared" si="137"/>
        <v>0</v>
      </c>
      <c r="CN123" s="117">
        <f t="shared" si="138"/>
        <v>0</v>
      </c>
      <c r="CO123" s="117">
        <f t="shared" si="139"/>
        <v>0</v>
      </c>
      <c r="CP123" s="117">
        <f t="shared" si="140"/>
        <v>0</v>
      </c>
      <c r="CQ123" s="117">
        <f t="shared" si="141"/>
        <v>0</v>
      </c>
      <c r="CR123" s="117">
        <f t="shared" si="142"/>
        <v>0</v>
      </c>
      <c r="CS123" s="117">
        <f t="shared" si="143"/>
        <v>0</v>
      </c>
      <c r="CT123" s="82"/>
      <c r="CU123" s="82"/>
      <c r="CV123" s="39"/>
      <c r="CW123" s="39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GS123" s="1"/>
      <c r="GT123" s="1"/>
      <c r="GU123" s="1"/>
      <c r="GV123" s="1"/>
      <c r="GW123" s="1"/>
    </row>
    <row r="124" spans="1:205">
      <c r="A124" s="33">
        <v>118</v>
      </c>
      <c r="B124" s="71"/>
      <c r="C124" s="351"/>
      <c r="D124" s="75"/>
      <c r="E124" s="74"/>
      <c r="F124" s="74"/>
      <c r="G124" s="74"/>
      <c r="H124" s="74"/>
      <c r="I124" s="65"/>
      <c r="J124" s="65"/>
      <c r="K124" s="65"/>
      <c r="L124" s="209"/>
      <c r="M124" s="209"/>
      <c r="N124" s="65"/>
      <c r="O124" s="65"/>
      <c r="P124" s="65"/>
      <c r="Q124" s="368" t="str">
        <f t="shared" si="81"/>
        <v/>
      </c>
      <c r="R124" s="34">
        <f t="shared" si="82"/>
        <v>0</v>
      </c>
      <c r="S124" s="47">
        <f t="shared" si="158"/>
        <v>0</v>
      </c>
      <c r="T124" s="46">
        <f t="shared" si="80"/>
        <v>0</v>
      </c>
      <c r="U124" s="82">
        <f t="shared" si="83"/>
        <v>0</v>
      </c>
      <c r="V124" s="46">
        <f t="shared" si="84"/>
        <v>0</v>
      </c>
      <c r="W124" s="82">
        <f t="shared" si="85"/>
        <v>0</v>
      </c>
      <c r="X124" s="81">
        <f t="shared" si="86"/>
        <v>0</v>
      </c>
      <c r="Y124" s="81">
        <f t="shared" si="144"/>
        <v>0</v>
      </c>
      <c r="Z124" s="81">
        <f t="shared" si="145"/>
        <v>0</v>
      </c>
      <c r="AA124" s="81">
        <f t="shared" si="87"/>
        <v>0</v>
      </c>
      <c r="AB124" s="81">
        <f t="shared" si="88"/>
        <v>0</v>
      </c>
      <c r="AC124" s="81">
        <f t="shared" si="146"/>
        <v>0</v>
      </c>
      <c r="AD124" s="81">
        <f t="shared" si="147"/>
        <v>0</v>
      </c>
      <c r="AE124" s="81">
        <f t="shared" si="148"/>
        <v>0</v>
      </c>
      <c r="AF124" s="81">
        <f t="shared" si="89"/>
        <v>0</v>
      </c>
      <c r="AG124" s="81">
        <f t="shared" si="90"/>
        <v>0</v>
      </c>
      <c r="AH124" s="81">
        <f t="shared" si="91"/>
        <v>0</v>
      </c>
      <c r="AI124" s="81">
        <f t="shared" si="92"/>
        <v>0</v>
      </c>
      <c r="AJ124" s="81">
        <f t="shared" si="93"/>
        <v>0</v>
      </c>
      <c r="AK124" s="81">
        <f t="shared" si="94"/>
        <v>0</v>
      </c>
      <c r="AL124" s="81">
        <f t="shared" si="95"/>
        <v>0</v>
      </c>
      <c r="AM124" s="81">
        <f t="shared" si="96"/>
        <v>0</v>
      </c>
      <c r="AN124" s="81">
        <f t="shared" si="97"/>
        <v>0</v>
      </c>
      <c r="AO124" s="81">
        <f t="shared" si="98"/>
        <v>0</v>
      </c>
      <c r="AP124" s="81">
        <f t="shared" si="99"/>
        <v>0</v>
      </c>
      <c r="AQ124" s="81">
        <f t="shared" si="100"/>
        <v>0</v>
      </c>
      <c r="AR124" s="81">
        <f t="shared" si="101"/>
        <v>0</v>
      </c>
      <c r="AS124" s="81">
        <f t="shared" si="102"/>
        <v>0</v>
      </c>
      <c r="AT124" s="81">
        <f t="shared" si="103"/>
        <v>0</v>
      </c>
      <c r="AU124" s="81">
        <f t="shared" si="104"/>
        <v>0</v>
      </c>
      <c r="AV124" s="81">
        <f t="shared" si="105"/>
        <v>0</v>
      </c>
      <c r="AW124" s="46">
        <f t="shared" si="106"/>
        <v>0</v>
      </c>
      <c r="AX124" s="46">
        <f t="shared" si="107"/>
        <v>0</v>
      </c>
      <c r="AY124" s="46">
        <f t="shared" si="108"/>
        <v>0</v>
      </c>
      <c r="AZ124" s="46">
        <f t="shared" si="109"/>
        <v>0</v>
      </c>
      <c r="BA124" s="46">
        <f t="shared" si="110"/>
        <v>0</v>
      </c>
      <c r="BB124" s="46">
        <f t="shared" si="111"/>
        <v>0</v>
      </c>
      <c r="BC124" s="46">
        <f t="shared" si="112"/>
        <v>0</v>
      </c>
      <c r="BD124" s="81"/>
      <c r="BE124" s="81"/>
      <c r="BF124" s="117">
        <f t="shared" si="149"/>
        <v>0</v>
      </c>
      <c r="BG124" s="117">
        <f t="shared" si="150"/>
        <v>0</v>
      </c>
      <c r="BH124" s="117">
        <f t="shared" si="151"/>
        <v>0</v>
      </c>
      <c r="BI124" s="117">
        <f t="shared" si="152"/>
        <v>0</v>
      </c>
      <c r="BJ124" s="117">
        <f t="shared" si="153"/>
        <v>0</v>
      </c>
      <c r="BK124" s="117">
        <f t="shared" si="154"/>
        <v>0</v>
      </c>
      <c r="BL124" s="117">
        <f t="shared" si="155"/>
        <v>0</v>
      </c>
      <c r="BM124" s="117">
        <f t="shared" si="156"/>
        <v>0</v>
      </c>
      <c r="BN124" s="117">
        <f t="shared" si="113"/>
        <v>0</v>
      </c>
      <c r="BO124" s="117">
        <f t="shared" si="157"/>
        <v>0</v>
      </c>
      <c r="BP124" s="117">
        <f t="shared" si="114"/>
        <v>0</v>
      </c>
      <c r="BQ124" s="117">
        <f t="shared" si="115"/>
        <v>0</v>
      </c>
      <c r="BR124" s="117">
        <f t="shared" si="116"/>
        <v>0</v>
      </c>
      <c r="BS124" s="117">
        <f t="shared" si="117"/>
        <v>0</v>
      </c>
      <c r="BT124" s="117">
        <f t="shared" si="118"/>
        <v>0</v>
      </c>
      <c r="BU124" s="117">
        <f t="shared" si="119"/>
        <v>0</v>
      </c>
      <c r="BV124" s="117">
        <f t="shared" si="120"/>
        <v>0</v>
      </c>
      <c r="BW124" s="117">
        <f t="shared" si="121"/>
        <v>0</v>
      </c>
      <c r="BX124" s="117">
        <f t="shared" si="122"/>
        <v>0</v>
      </c>
      <c r="BY124" s="117">
        <f t="shared" si="123"/>
        <v>0</v>
      </c>
      <c r="BZ124" s="117">
        <f t="shared" si="124"/>
        <v>0</v>
      </c>
      <c r="CA124" s="117">
        <f t="shared" si="125"/>
        <v>0</v>
      </c>
      <c r="CB124" s="117">
        <f t="shared" si="126"/>
        <v>0</v>
      </c>
      <c r="CC124" s="117">
        <f t="shared" si="127"/>
        <v>0</v>
      </c>
      <c r="CD124" s="117">
        <f t="shared" si="128"/>
        <v>0</v>
      </c>
      <c r="CE124" s="117">
        <f t="shared" si="129"/>
        <v>0</v>
      </c>
      <c r="CF124" s="117">
        <f t="shared" si="130"/>
        <v>0</v>
      </c>
      <c r="CG124" s="117">
        <f t="shared" si="131"/>
        <v>0</v>
      </c>
      <c r="CH124" s="117">
        <f t="shared" si="132"/>
        <v>0</v>
      </c>
      <c r="CI124" s="117">
        <f t="shared" si="133"/>
        <v>0</v>
      </c>
      <c r="CJ124" s="117">
        <f t="shared" si="134"/>
        <v>0</v>
      </c>
      <c r="CK124" s="117">
        <f t="shared" si="135"/>
        <v>0</v>
      </c>
      <c r="CL124" s="117">
        <f t="shared" si="136"/>
        <v>0</v>
      </c>
      <c r="CM124" s="117">
        <f t="shared" si="137"/>
        <v>0</v>
      </c>
      <c r="CN124" s="117">
        <f t="shared" si="138"/>
        <v>0</v>
      </c>
      <c r="CO124" s="117">
        <f t="shared" si="139"/>
        <v>0</v>
      </c>
      <c r="CP124" s="117">
        <f t="shared" si="140"/>
        <v>0</v>
      </c>
      <c r="CQ124" s="117">
        <f t="shared" si="141"/>
        <v>0</v>
      </c>
      <c r="CR124" s="117">
        <f t="shared" si="142"/>
        <v>0</v>
      </c>
      <c r="CS124" s="117">
        <f t="shared" si="143"/>
        <v>0</v>
      </c>
      <c r="CT124" s="82"/>
      <c r="CU124" s="82"/>
      <c r="CV124" s="39"/>
      <c r="CW124" s="39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GS124" s="1"/>
      <c r="GT124" s="1"/>
      <c r="GU124" s="1"/>
      <c r="GV124" s="1"/>
      <c r="GW124" s="1"/>
    </row>
    <row r="125" spans="1:205">
      <c r="A125" s="33">
        <v>119</v>
      </c>
      <c r="B125" s="71"/>
      <c r="C125" s="351"/>
      <c r="D125" s="75"/>
      <c r="E125" s="74"/>
      <c r="F125" s="74"/>
      <c r="G125" s="74"/>
      <c r="H125" s="74"/>
      <c r="I125" s="65"/>
      <c r="J125" s="65"/>
      <c r="K125" s="65"/>
      <c r="L125" s="209"/>
      <c r="M125" s="209"/>
      <c r="N125" s="65"/>
      <c r="O125" s="65"/>
      <c r="P125" s="65"/>
      <c r="Q125" s="368" t="str">
        <f t="shared" si="81"/>
        <v/>
      </c>
      <c r="R125" s="34">
        <f t="shared" si="82"/>
        <v>0</v>
      </c>
      <c r="S125" s="47">
        <f t="shared" si="158"/>
        <v>0</v>
      </c>
      <c r="T125" s="46">
        <f t="shared" si="80"/>
        <v>0</v>
      </c>
      <c r="U125" s="82">
        <f t="shared" si="83"/>
        <v>0</v>
      </c>
      <c r="V125" s="46">
        <f t="shared" si="84"/>
        <v>0</v>
      </c>
      <c r="W125" s="82">
        <f t="shared" si="85"/>
        <v>0</v>
      </c>
      <c r="X125" s="81">
        <f t="shared" si="86"/>
        <v>0</v>
      </c>
      <c r="Y125" s="81">
        <f t="shared" si="144"/>
        <v>0</v>
      </c>
      <c r="Z125" s="81">
        <f t="shared" si="145"/>
        <v>0</v>
      </c>
      <c r="AA125" s="81">
        <f t="shared" si="87"/>
        <v>0</v>
      </c>
      <c r="AB125" s="81">
        <f t="shared" si="88"/>
        <v>0</v>
      </c>
      <c r="AC125" s="81">
        <f t="shared" si="146"/>
        <v>0</v>
      </c>
      <c r="AD125" s="81">
        <f t="shared" si="147"/>
        <v>0</v>
      </c>
      <c r="AE125" s="81">
        <f t="shared" si="148"/>
        <v>0</v>
      </c>
      <c r="AF125" s="81">
        <f t="shared" si="89"/>
        <v>0</v>
      </c>
      <c r="AG125" s="81">
        <f t="shared" si="90"/>
        <v>0</v>
      </c>
      <c r="AH125" s="81">
        <f t="shared" si="91"/>
        <v>0</v>
      </c>
      <c r="AI125" s="81">
        <f t="shared" si="92"/>
        <v>0</v>
      </c>
      <c r="AJ125" s="81">
        <f t="shared" si="93"/>
        <v>0</v>
      </c>
      <c r="AK125" s="81">
        <f t="shared" si="94"/>
        <v>0</v>
      </c>
      <c r="AL125" s="81">
        <f t="shared" si="95"/>
        <v>0</v>
      </c>
      <c r="AM125" s="81">
        <f t="shared" si="96"/>
        <v>0</v>
      </c>
      <c r="AN125" s="81">
        <f t="shared" si="97"/>
        <v>0</v>
      </c>
      <c r="AO125" s="81">
        <f t="shared" si="98"/>
        <v>0</v>
      </c>
      <c r="AP125" s="81">
        <f t="shared" si="99"/>
        <v>0</v>
      </c>
      <c r="AQ125" s="81">
        <f t="shared" si="100"/>
        <v>0</v>
      </c>
      <c r="AR125" s="81">
        <f t="shared" si="101"/>
        <v>0</v>
      </c>
      <c r="AS125" s="81">
        <f t="shared" si="102"/>
        <v>0</v>
      </c>
      <c r="AT125" s="81">
        <f t="shared" si="103"/>
        <v>0</v>
      </c>
      <c r="AU125" s="81">
        <f t="shared" si="104"/>
        <v>0</v>
      </c>
      <c r="AV125" s="81">
        <f t="shared" si="105"/>
        <v>0</v>
      </c>
      <c r="AW125" s="46">
        <f t="shared" si="106"/>
        <v>0</v>
      </c>
      <c r="AX125" s="46">
        <f t="shared" si="107"/>
        <v>0</v>
      </c>
      <c r="AY125" s="46">
        <f t="shared" si="108"/>
        <v>0</v>
      </c>
      <c r="AZ125" s="46">
        <f t="shared" si="109"/>
        <v>0</v>
      </c>
      <c r="BA125" s="46">
        <f t="shared" si="110"/>
        <v>0</v>
      </c>
      <c r="BB125" s="46">
        <f t="shared" si="111"/>
        <v>0</v>
      </c>
      <c r="BC125" s="46">
        <f t="shared" si="112"/>
        <v>0</v>
      </c>
      <c r="BD125" s="81"/>
      <c r="BE125" s="81"/>
      <c r="BF125" s="117">
        <f t="shared" si="149"/>
        <v>0</v>
      </c>
      <c r="BG125" s="117">
        <f t="shared" si="150"/>
        <v>0</v>
      </c>
      <c r="BH125" s="117">
        <f t="shared" si="151"/>
        <v>0</v>
      </c>
      <c r="BI125" s="117">
        <f t="shared" si="152"/>
        <v>0</v>
      </c>
      <c r="BJ125" s="117">
        <f t="shared" si="153"/>
        <v>0</v>
      </c>
      <c r="BK125" s="117">
        <f t="shared" si="154"/>
        <v>0</v>
      </c>
      <c r="BL125" s="117">
        <f t="shared" si="155"/>
        <v>0</v>
      </c>
      <c r="BM125" s="117">
        <f t="shared" si="156"/>
        <v>0</v>
      </c>
      <c r="BN125" s="117">
        <f t="shared" si="113"/>
        <v>0</v>
      </c>
      <c r="BO125" s="117">
        <f t="shared" si="157"/>
        <v>0</v>
      </c>
      <c r="BP125" s="117">
        <f t="shared" si="114"/>
        <v>0</v>
      </c>
      <c r="BQ125" s="117">
        <f t="shared" si="115"/>
        <v>0</v>
      </c>
      <c r="BR125" s="117">
        <f t="shared" si="116"/>
        <v>0</v>
      </c>
      <c r="BS125" s="117">
        <f t="shared" si="117"/>
        <v>0</v>
      </c>
      <c r="BT125" s="117">
        <f t="shared" si="118"/>
        <v>0</v>
      </c>
      <c r="BU125" s="117">
        <f t="shared" si="119"/>
        <v>0</v>
      </c>
      <c r="BV125" s="117">
        <f t="shared" si="120"/>
        <v>0</v>
      </c>
      <c r="BW125" s="117">
        <f t="shared" si="121"/>
        <v>0</v>
      </c>
      <c r="BX125" s="117">
        <f t="shared" si="122"/>
        <v>0</v>
      </c>
      <c r="BY125" s="117">
        <f t="shared" si="123"/>
        <v>0</v>
      </c>
      <c r="BZ125" s="117">
        <f t="shared" si="124"/>
        <v>0</v>
      </c>
      <c r="CA125" s="117">
        <f t="shared" si="125"/>
        <v>0</v>
      </c>
      <c r="CB125" s="117">
        <f t="shared" si="126"/>
        <v>0</v>
      </c>
      <c r="CC125" s="117">
        <f t="shared" si="127"/>
        <v>0</v>
      </c>
      <c r="CD125" s="117">
        <f t="shared" si="128"/>
        <v>0</v>
      </c>
      <c r="CE125" s="117">
        <f t="shared" si="129"/>
        <v>0</v>
      </c>
      <c r="CF125" s="117">
        <f t="shared" si="130"/>
        <v>0</v>
      </c>
      <c r="CG125" s="117">
        <f t="shared" si="131"/>
        <v>0</v>
      </c>
      <c r="CH125" s="117">
        <f t="shared" si="132"/>
        <v>0</v>
      </c>
      <c r="CI125" s="117">
        <f t="shared" si="133"/>
        <v>0</v>
      </c>
      <c r="CJ125" s="117">
        <f t="shared" si="134"/>
        <v>0</v>
      </c>
      <c r="CK125" s="117">
        <f t="shared" si="135"/>
        <v>0</v>
      </c>
      <c r="CL125" s="117">
        <f t="shared" si="136"/>
        <v>0</v>
      </c>
      <c r="CM125" s="117">
        <f t="shared" si="137"/>
        <v>0</v>
      </c>
      <c r="CN125" s="117">
        <f t="shared" si="138"/>
        <v>0</v>
      </c>
      <c r="CO125" s="117">
        <f t="shared" si="139"/>
        <v>0</v>
      </c>
      <c r="CP125" s="117">
        <f t="shared" si="140"/>
        <v>0</v>
      </c>
      <c r="CQ125" s="117">
        <f t="shared" si="141"/>
        <v>0</v>
      </c>
      <c r="CR125" s="117">
        <f t="shared" si="142"/>
        <v>0</v>
      </c>
      <c r="CS125" s="117">
        <f t="shared" si="143"/>
        <v>0</v>
      </c>
      <c r="CT125" s="82"/>
      <c r="CU125" s="82"/>
      <c r="CV125" s="39"/>
      <c r="CW125" s="39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GS125" s="1"/>
      <c r="GT125" s="1"/>
      <c r="GU125" s="1"/>
      <c r="GV125" s="1"/>
      <c r="GW125" s="1"/>
    </row>
    <row r="126" spans="1:205">
      <c r="A126" s="33">
        <v>120</v>
      </c>
      <c r="B126" s="71"/>
      <c r="C126" s="351"/>
      <c r="D126" s="75"/>
      <c r="E126" s="74"/>
      <c r="F126" s="74"/>
      <c r="G126" s="74"/>
      <c r="H126" s="74"/>
      <c r="I126" s="65"/>
      <c r="J126" s="65"/>
      <c r="K126" s="65"/>
      <c r="L126" s="209"/>
      <c r="M126" s="209"/>
      <c r="N126" s="65"/>
      <c r="O126" s="65"/>
      <c r="P126" s="65"/>
      <c r="Q126" s="368" t="str">
        <f t="shared" si="81"/>
        <v/>
      </c>
      <c r="R126" s="34">
        <f t="shared" si="82"/>
        <v>0</v>
      </c>
      <c r="S126" s="47">
        <f t="shared" si="158"/>
        <v>0</v>
      </c>
      <c r="T126" s="46">
        <f t="shared" si="80"/>
        <v>0</v>
      </c>
      <c r="U126" s="82">
        <f t="shared" si="83"/>
        <v>0</v>
      </c>
      <c r="V126" s="46">
        <f t="shared" si="84"/>
        <v>0</v>
      </c>
      <c r="W126" s="82">
        <f t="shared" si="85"/>
        <v>0</v>
      </c>
      <c r="X126" s="81">
        <f t="shared" si="86"/>
        <v>0</v>
      </c>
      <c r="Y126" s="81">
        <f t="shared" si="144"/>
        <v>0</v>
      </c>
      <c r="Z126" s="81">
        <f t="shared" si="145"/>
        <v>0</v>
      </c>
      <c r="AA126" s="81">
        <f t="shared" si="87"/>
        <v>0</v>
      </c>
      <c r="AB126" s="81">
        <f t="shared" si="88"/>
        <v>0</v>
      </c>
      <c r="AC126" s="81">
        <f t="shared" si="146"/>
        <v>0</v>
      </c>
      <c r="AD126" s="81">
        <f t="shared" si="147"/>
        <v>0</v>
      </c>
      <c r="AE126" s="81">
        <f t="shared" si="148"/>
        <v>0</v>
      </c>
      <c r="AF126" s="81">
        <f t="shared" si="89"/>
        <v>0</v>
      </c>
      <c r="AG126" s="81">
        <f t="shared" si="90"/>
        <v>0</v>
      </c>
      <c r="AH126" s="81">
        <f t="shared" si="91"/>
        <v>0</v>
      </c>
      <c r="AI126" s="81">
        <f t="shared" si="92"/>
        <v>0</v>
      </c>
      <c r="AJ126" s="81">
        <f t="shared" si="93"/>
        <v>0</v>
      </c>
      <c r="AK126" s="81">
        <f t="shared" si="94"/>
        <v>0</v>
      </c>
      <c r="AL126" s="81">
        <f t="shared" si="95"/>
        <v>0</v>
      </c>
      <c r="AM126" s="81">
        <f t="shared" si="96"/>
        <v>0</v>
      </c>
      <c r="AN126" s="81">
        <f t="shared" si="97"/>
        <v>0</v>
      </c>
      <c r="AO126" s="81">
        <f t="shared" si="98"/>
        <v>0</v>
      </c>
      <c r="AP126" s="81">
        <f t="shared" si="99"/>
        <v>0</v>
      </c>
      <c r="AQ126" s="81">
        <f t="shared" si="100"/>
        <v>0</v>
      </c>
      <c r="AR126" s="81">
        <f t="shared" si="101"/>
        <v>0</v>
      </c>
      <c r="AS126" s="81">
        <f t="shared" si="102"/>
        <v>0</v>
      </c>
      <c r="AT126" s="81">
        <f t="shared" si="103"/>
        <v>0</v>
      </c>
      <c r="AU126" s="81">
        <f t="shared" si="104"/>
        <v>0</v>
      </c>
      <c r="AV126" s="81">
        <f t="shared" si="105"/>
        <v>0</v>
      </c>
      <c r="AW126" s="46">
        <f t="shared" si="106"/>
        <v>0</v>
      </c>
      <c r="AX126" s="46">
        <f t="shared" si="107"/>
        <v>0</v>
      </c>
      <c r="AY126" s="46">
        <f t="shared" si="108"/>
        <v>0</v>
      </c>
      <c r="AZ126" s="46">
        <f t="shared" si="109"/>
        <v>0</v>
      </c>
      <c r="BA126" s="46">
        <f t="shared" si="110"/>
        <v>0</v>
      </c>
      <c r="BB126" s="46">
        <f t="shared" si="111"/>
        <v>0</v>
      </c>
      <c r="BC126" s="46">
        <f t="shared" si="112"/>
        <v>0</v>
      </c>
      <c r="BD126" s="81"/>
      <c r="BE126" s="81"/>
      <c r="BF126" s="117">
        <f t="shared" si="149"/>
        <v>0</v>
      </c>
      <c r="BG126" s="117">
        <f t="shared" si="150"/>
        <v>0</v>
      </c>
      <c r="BH126" s="117">
        <f t="shared" si="151"/>
        <v>0</v>
      </c>
      <c r="BI126" s="117">
        <f t="shared" si="152"/>
        <v>0</v>
      </c>
      <c r="BJ126" s="117">
        <f t="shared" si="153"/>
        <v>0</v>
      </c>
      <c r="BK126" s="117">
        <f t="shared" si="154"/>
        <v>0</v>
      </c>
      <c r="BL126" s="117">
        <f t="shared" si="155"/>
        <v>0</v>
      </c>
      <c r="BM126" s="117">
        <f t="shared" si="156"/>
        <v>0</v>
      </c>
      <c r="BN126" s="117">
        <f t="shared" si="113"/>
        <v>0</v>
      </c>
      <c r="BO126" s="117">
        <f t="shared" si="157"/>
        <v>0</v>
      </c>
      <c r="BP126" s="117">
        <f t="shared" si="114"/>
        <v>0</v>
      </c>
      <c r="BQ126" s="117">
        <f t="shared" si="115"/>
        <v>0</v>
      </c>
      <c r="BR126" s="117">
        <f t="shared" si="116"/>
        <v>0</v>
      </c>
      <c r="BS126" s="117">
        <f t="shared" si="117"/>
        <v>0</v>
      </c>
      <c r="BT126" s="117">
        <f t="shared" si="118"/>
        <v>0</v>
      </c>
      <c r="BU126" s="117">
        <f t="shared" si="119"/>
        <v>0</v>
      </c>
      <c r="BV126" s="117">
        <f t="shared" si="120"/>
        <v>0</v>
      </c>
      <c r="BW126" s="117">
        <f t="shared" si="121"/>
        <v>0</v>
      </c>
      <c r="BX126" s="117">
        <f t="shared" si="122"/>
        <v>0</v>
      </c>
      <c r="BY126" s="117">
        <f t="shared" si="123"/>
        <v>0</v>
      </c>
      <c r="BZ126" s="117">
        <f t="shared" si="124"/>
        <v>0</v>
      </c>
      <c r="CA126" s="117">
        <f t="shared" si="125"/>
        <v>0</v>
      </c>
      <c r="CB126" s="117">
        <f t="shared" si="126"/>
        <v>0</v>
      </c>
      <c r="CC126" s="117">
        <f t="shared" si="127"/>
        <v>0</v>
      </c>
      <c r="CD126" s="117">
        <f t="shared" si="128"/>
        <v>0</v>
      </c>
      <c r="CE126" s="117">
        <f t="shared" si="129"/>
        <v>0</v>
      </c>
      <c r="CF126" s="117">
        <f t="shared" si="130"/>
        <v>0</v>
      </c>
      <c r="CG126" s="117">
        <f t="shared" si="131"/>
        <v>0</v>
      </c>
      <c r="CH126" s="117">
        <f t="shared" si="132"/>
        <v>0</v>
      </c>
      <c r="CI126" s="117">
        <f t="shared" si="133"/>
        <v>0</v>
      </c>
      <c r="CJ126" s="117">
        <f t="shared" si="134"/>
        <v>0</v>
      </c>
      <c r="CK126" s="117">
        <f t="shared" si="135"/>
        <v>0</v>
      </c>
      <c r="CL126" s="117">
        <f t="shared" si="136"/>
        <v>0</v>
      </c>
      <c r="CM126" s="117">
        <f t="shared" si="137"/>
        <v>0</v>
      </c>
      <c r="CN126" s="117">
        <f t="shared" si="138"/>
        <v>0</v>
      </c>
      <c r="CO126" s="117">
        <f t="shared" si="139"/>
        <v>0</v>
      </c>
      <c r="CP126" s="117">
        <f t="shared" si="140"/>
        <v>0</v>
      </c>
      <c r="CQ126" s="117">
        <f t="shared" si="141"/>
        <v>0</v>
      </c>
      <c r="CR126" s="117">
        <f t="shared" si="142"/>
        <v>0</v>
      </c>
      <c r="CS126" s="117">
        <f t="shared" si="143"/>
        <v>0</v>
      </c>
      <c r="CT126" s="82"/>
      <c r="CU126" s="82"/>
      <c r="CV126" s="39"/>
      <c r="CW126" s="39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GS126" s="1"/>
      <c r="GT126" s="1"/>
      <c r="GU126" s="1"/>
      <c r="GV126" s="1"/>
      <c r="GW126" s="1"/>
    </row>
    <row r="127" spans="1:205">
      <c r="A127" s="33">
        <v>121</v>
      </c>
      <c r="B127" s="71"/>
      <c r="C127" s="351"/>
      <c r="D127" s="75"/>
      <c r="E127" s="74"/>
      <c r="F127" s="74"/>
      <c r="G127" s="74"/>
      <c r="H127" s="74"/>
      <c r="I127" s="65"/>
      <c r="J127" s="65"/>
      <c r="K127" s="65"/>
      <c r="L127" s="209"/>
      <c r="M127" s="209"/>
      <c r="N127" s="65"/>
      <c r="O127" s="65"/>
      <c r="P127" s="65"/>
      <c r="Q127" s="368" t="str">
        <f t="shared" si="81"/>
        <v/>
      </c>
      <c r="R127" s="34">
        <f t="shared" si="82"/>
        <v>0</v>
      </c>
      <c r="S127" s="47">
        <f t="shared" si="158"/>
        <v>0</v>
      </c>
      <c r="T127" s="46">
        <f t="shared" si="80"/>
        <v>0</v>
      </c>
      <c r="U127" s="82">
        <f t="shared" si="83"/>
        <v>0</v>
      </c>
      <c r="V127" s="46">
        <f t="shared" si="84"/>
        <v>0</v>
      </c>
      <c r="W127" s="82">
        <f t="shared" si="85"/>
        <v>0</v>
      </c>
      <c r="X127" s="81">
        <f t="shared" si="86"/>
        <v>0</v>
      </c>
      <c r="Y127" s="81">
        <f t="shared" si="144"/>
        <v>0</v>
      </c>
      <c r="Z127" s="81">
        <f t="shared" si="145"/>
        <v>0</v>
      </c>
      <c r="AA127" s="81">
        <f t="shared" si="87"/>
        <v>0</v>
      </c>
      <c r="AB127" s="81">
        <f t="shared" si="88"/>
        <v>0</v>
      </c>
      <c r="AC127" s="81">
        <f t="shared" si="146"/>
        <v>0</v>
      </c>
      <c r="AD127" s="81">
        <f t="shared" si="147"/>
        <v>0</v>
      </c>
      <c r="AE127" s="81">
        <f t="shared" si="148"/>
        <v>0</v>
      </c>
      <c r="AF127" s="81">
        <f t="shared" si="89"/>
        <v>0</v>
      </c>
      <c r="AG127" s="81">
        <f t="shared" si="90"/>
        <v>0</v>
      </c>
      <c r="AH127" s="81">
        <f t="shared" si="91"/>
        <v>0</v>
      </c>
      <c r="AI127" s="81">
        <f t="shared" si="92"/>
        <v>0</v>
      </c>
      <c r="AJ127" s="81">
        <f t="shared" si="93"/>
        <v>0</v>
      </c>
      <c r="AK127" s="81">
        <f t="shared" si="94"/>
        <v>0</v>
      </c>
      <c r="AL127" s="81">
        <f t="shared" si="95"/>
        <v>0</v>
      </c>
      <c r="AM127" s="81">
        <f t="shared" si="96"/>
        <v>0</v>
      </c>
      <c r="AN127" s="81">
        <f t="shared" si="97"/>
        <v>0</v>
      </c>
      <c r="AO127" s="81">
        <f t="shared" si="98"/>
        <v>0</v>
      </c>
      <c r="AP127" s="81">
        <f t="shared" si="99"/>
        <v>0</v>
      </c>
      <c r="AQ127" s="81">
        <f t="shared" si="100"/>
        <v>0</v>
      </c>
      <c r="AR127" s="81">
        <f t="shared" si="101"/>
        <v>0</v>
      </c>
      <c r="AS127" s="81">
        <f t="shared" si="102"/>
        <v>0</v>
      </c>
      <c r="AT127" s="81">
        <f t="shared" si="103"/>
        <v>0</v>
      </c>
      <c r="AU127" s="81">
        <f t="shared" si="104"/>
        <v>0</v>
      </c>
      <c r="AV127" s="81">
        <f t="shared" si="105"/>
        <v>0</v>
      </c>
      <c r="AW127" s="46">
        <f t="shared" si="106"/>
        <v>0</v>
      </c>
      <c r="AX127" s="46">
        <f t="shared" si="107"/>
        <v>0</v>
      </c>
      <c r="AY127" s="46">
        <f t="shared" si="108"/>
        <v>0</v>
      </c>
      <c r="AZ127" s="46">
        <f t="shared" si="109"/>
        <v>0</v>
      </c>
      <c r="BA127" s="46">
        <f t="shared" si="110"/>
        <v>0</v>
      </c>
      <c r="BB127" s="46">
        <f t="shared" si="111"/>
        <v>0</v>
      </c>
      <c r="BC127" s="46">
        <f t="shared" si="112"/>
        <v>0</v>
      </c>
      <c r="BD127" s="81"/>
      <c r="BE127" s="81"/>
      <c r="BF127" s="117">
        <f t="shared" si="149"/>
        <v>0</v>
      </c>
      <c r="BG127" s="117">
        <f t="shared" si="150"/>
        <v>0</v>
      </c>
      <c r="BH127" s="117">
        <f t="shared" si="151"/>
        <v>0</v>
      </c>
      <c r="BI127" s="117">
        <f t="shared" si="152"/>
        <v>0</v>
      </c>
      <c r="BJ127" s="117">
        <f t="shared" si="153"/>
        <v>0</v>
      </c>
      <c r="BK127" s="117">
        <f t="shared" si="154"/>
        <v>0</v>
      </c>
      <c r="BL127" s="117">
        <f t="shared" si="155"/>
        <v>0</v>
      </c>
      <c r="BM127" s="117">
        <f t="shared" si="156"/>
        <v>0</v>
      </c>
      <c r="BN127" s="117">
        <f t="shared" si="113"/>
        <v>0</v>
      </c>
      <c r="BO127" s="117">
        <f t="shared" si="157"/>
        <v>0</v>
      </c>
      <c r="BP127" s="117">
        <f t="shared" si="114"/>
        <v>0</v>
      </c>
      <c r="BQ127" s="117">
        <f t="shared" si="115"/>
        <v>0</v>
      </c>
      <c r="BR127" s="117">
        <f t="shared" si="116"/>
        <v>0</v>
      </c>
      <c r="BS127" s="117">
        <f t="shared" si="117"/>
        <v>0</v>
      </c>
      <c r="BT127" s="117">
        <f t="shared" si="118"/>
        <v>0</v>
      </c>
      <c r="BU127" s="117">
        <f t="shared" si="119"/>
        <v>0</v>
      </c>
      <c r="BV127" s="117">
        <f t="shared" si="120"/>
        <v>0</v>
      </c>
      <c r="BW127" s="117">
        <f t="shared" si="121"/>
        <v>0</v>
      </c>
      <c r="BX127" s="117">
        <f t="shared" si="122"/>
        <v>0</v>
      </c>
      <c r="BY127" s="117">
        <f t="shared" si="123"/>
        <v>0</v>
      </c>
      <c r="BZ127" s="117">
        <f t="shared" si="124"/>
        <v>0</v>
      </c>
      <c r="CA127" s="117">
        <f t="shared" si="125"/>
        <v>0</v>
      </c>
      <c r="CB127" s="117">
        <f t="shared" si="126"/>
        <v>0</v>
      </c>
      <c r="CC127" s="117">
        <f t="shared" si="127"/>
        <v>0</v>
      </c>
      <c r="CD127" s="117">
        <f t="shared" si="128"/>
        <v>0</v>
      </c>
      <c r="CE127" s="117">
        <f t="shared" si="129"/>
        <v>0</v>
      </c>
      <c r="CF127" s="117">
        <f t="shared" si="130"/>
        <v>0</v>
      </c>
      <c r="CG127" s="117">
        <f t="shared" si="131"/>
        <v>0</v>
      </c>
      <c r="CH127" s="117">
        <f t="shared" si="132"/>
        <v>0</v>
      </c>
      <c r="CI127" s="117">
        <f t="shared" si="133"/>
        <v>0</v>
      </c>
      <c r="CJ127" s="117">
        <f t="shared" si="134"/>
        <v>0</v>
      </c>
      <c r="CK127" s="117">
        <f t="shared" si="135"/>
        <v>0</v>
      </c>
      <c r="CL127" s="117">
        <f t="shared" si="136"/>
        <v>0</v>
      </c>
      <c r="CM127" s="117">
        <f t="shared" si="137"/>
        <v>0</v>
      </c>
      <c r="CN127" s="117">
        <f t="shared" si="138"/>
        <v>0</v>
      </c>
      <c r="CO127" s="117">
        <f t="shared" si="139"/>
        <v>0</v>
      </c>
      <c r="CP127" s="117">
        <f t="shared" si="140"/>
        <v>0</v>
      </c>
      <c r="CQ127" s="117">
        <f t="shared" si="141"/>
        <v>0</v>
      </c>
      <c r="CR127" s="117">
        <f t="shared" si="142"/>
        <v>0</v>
      </c>
      <c r="CS127" s="117">
        <f t="shared" si="143"/>
        <v>0</v>
      </c>
      <c r="CT127" s="82"/>
      <c r="CU127" s="82"/>
      <c r="CV127" s="39"/>
      <c r="CW127" s="39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GS127" s="1"/>
      <c r="GT127" s="1"/>
      <c r="GU127" s="1"/>
      <c r="GV127" s="1"/>
      <c r="GW127" s="1"/>
    </row>
    <row r="128" spans="1:205">
      <c r="A128" s="33">
        <v>122</v>
      </c>
      <c r="B128" s="71"/>
      <c r="C128" s="351"/>
      <c r="D128" s="75"/>
      <c r="E128" s="74"/>
      <c r="F128" s="74"/>
      <c r="G128" s="74"/>
      <c r="H128" s="74"/>
      <c r="I128" s="65"/>
      <c r="J128" s="65"/>
      <c r="K128" s="65"/>
      <c r="L128" s="209"/>
      <c r="M128" s="209"/>
      <c r="N128" s="65"/>
      <c r="O128" s="65"/>
      <c r="P128" s="65"/>
      <c r="Q128" s="368" t="str">
        <f t="shared" si="81"/>
        <v/>
      </c>
      <c r="R128" s="34">
        <f t="shared" si="82"/>
        <v>0</v>
      </c>
      <c r="S128" s="47">
        <f t="shared" si="158"/>
        <v>0</v>
      </c>
      <c r="T128" s="46">
        <f t="shared" si="80"/>
        <v>0</v>
      </c>
      <c r="U128" s="82">
        <f t="shared" si="83"/>
        <v>0</v>
      </c>
      <c r="V128" s="46">
        <f t="shared" si="84"/>
        <v>0</v>
      </c>
      <c r="W128" s="82">
        <f t="shared" si="85"/>
        <v>0</v>
      </c>
      <c r="X128" s="81">
        <f t="shared" si="86"/>
        <v>0</v>
      </c>
      <c r="Y128" s="81">
        <f t="shared" si="144"/>
        <v>0</v>
      </c>
      <c r="Z128" s="81">
        <f t="shared" si="145"/>
        <v>0</v>
      </c>
      <c r="AA128" s="81">
        <f t="shared" si="87"/>
        <v>0</v>
      </c>
      <c r="AB128" s="81">
        <f t="shared" si="88"/>
        <v>0</v>
      </c>
      <c r="AC128" s="81">
        <f t="shared" si="146"/>
        <v>0</v>
      </c>
      <c r="AD128" s="81">
        <f t="shared" si="147"/>
        <v>0</v>
      </c>
      <c r="AE128" s="81">
        <f t="shared" si="148"/>
        <v>0</v>
      </c>
      <c r="AF128" s="81">
        <f t="shared" si="89"/>
        <v>0</v>
      </c>
      <c r="AG128" s="81">
        <f t="shared" si="90"/>
        <v>0</v>
      </c>
      <c r="AH128" s="81">
        <f t="shared" si="91"/>
        <v>0</v>
      </c>
      <c r="AI128" s="81">
        <f t="shared" si="92"/>
        <v>0</v>
      </c>
      <c r="AJ128" s="81">
        <f t="shared" si="93"/>
        <v>0</v>
      </c>
      <c r="AK128" s="81">
        <f t="shared" si="94"/>
        <v>0</v>
      </c>
      <c r="AL128" s="81">
        <f t="shared" si="95"/>
        <v>0</v>
      </c>
      <c r="AM128" s="81">
        <f t="shared" si="96"/>
        <v>0</v>
      </c>
      <c r="AN128" s="81">
        <f t="shared" si="97"/>
        <v>0</v>
      </c>
      <c r="AO128" s="81">
        <f t="shared" si="98"/>
        <v>0</v>
      </c>
      <c r="AP128" s="81">
        <f t="shared" si="99"/>
        <v>0</v>
      </c>
      <c r="AQ128" s="81">
        <f t="shared" si="100"/>
        <v>0</v>
      </c>
      <c r="AR128" s="81">
        <f t="shared" si="101"/>
        <v>0</v>
      </c>
      <c r="AS128" s="81">
        <f t="shared" si="102"/>
        <v>0</v>
      </c>
      <c r="AT128" s="81">
        <f t="shared" si="103"/>
        <v>0</v>
      </c>
      <c r="AU128" s="81">
        <f t="shared" si="104"/>
        <v>0</v>
      </c>
      <c r="AV128" s="81">
        <f t="shared" si="105"/>
        <v>0</v>
      </c>
      <c r="AW128" s="46">
        <f t="shared" si="106"/>
        <v>0</v>
      </c>
      <c r="AX128" s="46">
        <f t="shared" si="107"/>
        <v>0</v>
      </c>
      <c r="AY128" s="46">
        <f t="shared" si="108"/>
        <v>0</v>
      </c>
      <c r="AZ128" s="46">
        <f t="shared" si="109"/>
        <v>0</v>
      </c>
      <c r="BA128" s="46">
        <f t="shared" si="110"/>
        <v>0</v>
      </c>
      <c r="BB128" s="46">
        <f t="shared" si="111"/>
        <v>0</v>
      </c>
      <c r="BC128" s="46">
        <f t="shared" si="112"/>
        <v>0</v>
      </c>
      <c r="BD128" s="81"/>
      <c r="BE128" s="81"/>
      <c r="BF128" s="117">
        <f t="shared" si="149"/>
        <v>0</v>
      </c>
      <c r="BG128" s="117">
        <f t="shared" si="150"/>
        <v>0</v>
      </c>
      <c r="BH128" s="117">
        <f t="shared" si="151"/>
        <v>0</v>
      </c>
      <c r="BI128" s="117">
        <f t="shared" si="152"/>
        <v>0</v>
      </c>
      <c r="BJ128" s="117">
        <f t="shared" si="153"/>
        <v>0</v>
      </c>
      <c r="BK128" s="117">
        <f t="shared" si="154"/>
        <v>0</v>
      </c>
      <c r="BL128" s="117">
        <f t="shared" si="155"/>
        <v>0</v>
      </c>
      <c r="BM128" s="117">
        <f t="shared" si="156"/>
        <v>0</v>
      </c>
      <c r="BN128" s="117">
        <f t="shared" si="113"/>
        <v>0</v>
      </c>
      <c r="BO128" s="117">
        <f t="shared" si="157"/>
        <v>0</v>
      </c>
      <c r="BP128" s="117">
        <f t="shared" si="114"/>
        <v>0</v>
      </c>
      <c r="BQ128" s="117">
        <f t="shared" si="115"/>
        <v>0</v>
      </c>
      <c r="BR128" s="117">
        <f t="shared" si="116"/>
        <v>0</v>
      </c>
      <c r="BS128" s="117">
        <f t="shared" si="117"/>
        <v>0</v>
      </c>
      <c r="BT128" s="117">
        <f t="shared" si="118"/>
        <v>0</v>
      </c>
      <c r="BU128" s="117">
        <f t="shared" si="119"/>
        <v>0</v>
      </c>
      <c r="BV128" s="117">
        <f t="shared" si="120"/>
        <v>0</v>
      </c>
      <c r="BW128" s="117">
        <f t="shared" si="121"/>
        <v>0</v>
      </c>
      <c r="BX128" s="117">
        <f t="shared" si="122"/>
        <v>0</v>
      </c>
      <c r="BY128" s="117">
        <f t="shared" si="123"/>
        <v>0</v>
      </c>
      <c r="BZ128" s="117">
        <f t="shared" si="124"/>
        <v>0</v>
      </c>
      <c r="CA128" s="117">
        <f t="shared" si="125"/>
        <v>0</v>
      </c>
      <c r="CB128" s="117">
        <f t="shared" si="126"/>
        <v>0</v>
      </c>
      <c r="CC128" s="117">
        <f t="shared" si="127"/>
        <v>0</v>
      </c>
      <c r="CD128" s="117">
        <f t="shared" si="128"/>
        <v>0</v>
      </c>
      <c r="CE128" s="117">
        <f t="shared" si="129"/>
        <v>0</v>
      </c>
      <c r="CF128" s="117">
        <f t="shared" si="130"/>
        <v>0</v>
      </c>
      <c r="CG128" s="117">
        <f t="shared" si="131"/>
        <v>0</v>
      </c>
      <c r="CH128" s="117">
        <f t="shared" si="132"/>
        <v>0</v>
      </c>
      <c r="CI128" s="117">
        <f t="shared" si="133"/>
        <v>0</v>
      </c>
      <c r="CJ128" s="117">
        <f t="shared" si="134"/>
        <v>0</v>
      </c>
      <c r="CK128" s="117">
        <f t="shared" si="135"/>
        <v>0</v>
      </c>
      <c r="CL128" s="117">
        <f t="shared" si="136"/>
        <v>0</v>
      </c>
      <c r="CM128" s="117">
        <f t="shared" si="137"/>
        <v>0</v>
      </c>
      <c r="CN128" s="117">
        <f t="shared" si="138"/>
        <v>0</v>
      </c>
      <c r="CO128" s="117">
        <f t="shared" si="139"/>
        <v>0</v>
      </c>
      <c r="CP128" s="117">
        <f t="shared" si="140"/>
        <v>0</v>
      </c>
      <c r="CQ128" s="117">
        <f t="shared" si="141"/>
        <v>0</v>
      </c>
      <c r="CR128" s="117">
        <f t="shared" si="142"/>
        <v>0</v>
      </c>
      <c r="CS128" s="117">
        <f t="shared" si="143"/>
        <v>0</v>
      </c>
      <c r="CT128" s="82"/>
      <c r="CU128" s="82"/>
      <c r="CV128" s="39"/>
      <c r="CW128" s="39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GS128" s="1"/>
      <c r="GT128" s="1"/>
      <c r="GU128" s="1"/>
      <c r="GV128" s="1"/>
      <c r="GW128" s="1"/>
    </row>
    <row r="129" spans="1:205">
      <c r="A129" s="33">
        <v>123</v>
      </c>
      <c r="B129" s="71"/>
      <c r="C129" s="351"/>
      <c r="D129" s="75"/>
      <c r="E129" s="74"/>
      <c r="F129" s="74"/>
      <c r="G129" s="74"/>
      <c r="H129" s="74"/>
      <c r="I129" s="65"/>
      <c r="J129" s="65"/>
      <c r="K129" s="65"/>
      <c r="L129" s="209"/>
      <c r="M129" s="209"/>
      <c r="N129" s="65"/>
      <c r="O129" s="65"/>
      <c r="P129" s="65"/>
      <c r="Q129" s="368" t="str">
        <f t="shared" si="81"/>
        <v/>
      </c>
      <c r="R129" s="34">
        <f t="shared" si="82"/>
        <v>0</v>
      </c>
      <c r="S129" s="47">
        <f t="shared" si="158"/>
        <v>0</v>
      </c>
      <c r="T129" s="46">
        <f t="shared" si="80"/>
        <v>0</v>
      </c>
      <c r="U129" s="82">
        <f t="shared" si="83"/>
        <v>0</v>
      </c>
      <c r="V129" s="46">
        <f t="shared" si="84"/>
        <v>0</v>
      </c>
      <c r="W129" s="82">
        <f t="shared" si="85"/>
        <v>0</v>
      </c>
      <c r="X129" s="81">
        <f t="shared" si="86"/>
        <v>0</v>
      </c>
      <c r="Y129" s="81">
        <f t="shared" si="144"/>
        <v>0</v>
      </c>
      <c r="Z129" s="81">
        <f t="shared" si="145"/>
        <v>0</v>
      </c>
      <c r="AA129" s="81">
        <f t="shared" si="87"/>
        <v>0</v>
      </c>
      <c r="AB129" s="81">
        <f t="shared" si="88"/>
        <v>0</v>
      </c>
      <c r="AC129" s="81">
        <f t="shared" si="146"/>
        <v>0</v>
      </c>
      <c r="AD129" s="81">
        <f t="shared" si="147"/>
        <v>0</v>
      </c>
      <c r="AE129" s="81">
        <f t="shared" si="148"/>
        <v>0</v>
      </c>
      <c r="AF129" s="81">
        <f t="shared" si="89"/>
        <v>0</v>
      </c>
      <c r="AG129" s="81">
        <f t="shared" si="90"/>
        <v>0</v>
      </c>
      <c r="AH129" s="81">
        <f t="shared" si="91"/>
        <v>0</v>
      </c>
      <c r="AI129" s="81">
        <f t="shared" si="92"/>
        <v>0</v>
      </c>
      <c r="AJ129" s="81">
        <f t="shared" si="93"/>
        <v>0</v>
      </c>
      <c r="AK129" s="81">
        <f t="shared" si="94"/>
        <v>0</v>
      </c>
      <c r="AL129" s="81">
        <f t="shared" si="95"/>
        <v>0</v>
      </c>
      <c r="AM129" s="81">
        <f t="shared" si="96"/>
        <v>0</v>
      </c>
      <c r="AN129" s="81">
        <f t="shared" si="97"/>
        <v>0</v>
      </c>
      <c r="AO129" s="81">
        <f t="shared" si="98"/>
        <v>0</v>
      </c>
      <c r="AP129" s="81">
        <f t="shared" si="99"/>
        <v>0</v>
      </c>
      <c r="AQ129" s="81">
        <f t="shared" si="100"/>
        <v>0</v>
      </c>
      <c r="AR129" s="81">
        <f t="shared" si="101"/>
        <v>0</v>
      </c>
      <c r="AS129" s="81">
        <f t="shared" si="102"/>
        <v>0</v>
      </c>
      <c r="AT129" s="81">
        <f t="shared" si="103"/>
        <v>0</v>
      </c>
      <c r="AU129" s="81">
        <f t="shared" si="104"/>
        <v>0</v>
      </c>
      <c r="AV129" s="81">
        <f t="shared" si="105"/>
        <v>0</v>
      </c>
      <c r="AW129" s="46">
        <f t="shared" si="106"/>
        <v>0</v>
      </c>
      <c r="AX129" s="46">
        <f t="shared" si="107"/>
        <v>0</v>
      </c>
      <c r="AY129" s="46">
        <f t="shared" si="108"/>
        <v>0</v>
      </c>
      <c r="AZ129" s="46">
        <f t="shared" si="109"/>
        <v>0</v>
      </c>
      <c r="BA129" s="46">
        <f t="shared" si="110"/>
        <v>0</v>
      </c>
      <c r="BB129" s="46">
        <f t="shared" si="111"/>
        <v>0</v>
      </c>
      <c r="BC129" s="46">
        <f t="shared" si="112"/>
        <v>0</v>
      </c>
      <c r="BD129" s="81"/>
      <c r="BE129" s="81"/>
      <c r="BF129" s="117">
        <f t="shared" si="149"/>
        <v>0</v>
      </c>
      <c r="BG129" s="117">
        <f t="shared" si="150"/>
        <v>0</v>
      </c>
      <c r="BH129" s="117">
        <f t="shared" si="151"/>
        <v>0</v>
      </c>
      <c r="BI129" s="117">
        <f t="shared" si="152"/>
        <v>0</v>
      </c>
      <c r="BJ129" s="117">
        <f t="shared" si="153"/>
        <v>0</v>
      </c>
      <c r="BK129" s="117">
        <f t="shared" si="154"/>
        <v>0</v>
      </c>
      <c r="BL129" s="117">
        <f t="shared" si="155"/>
        <v>0</v>
      </c>
      <c r="BM129" s="117">
        <f t="shared" si="156"/>
        <v>0</v>
      </c>
      <c r="BN129" s="117">
        <f t="shared" si="113"/>
        <v>0</v>
      </c>
      <c r="BO129" s="117">
        <f t="shared" si="157"/>
        <v>0</v>
      </c>
      <c r="BP129" s="117">
        <f t="shared" si="114"/>
        <v>0</v>
      </c>
      <c r="BQ129" s="117">
        <f t="shared" si="115"/>
        <v>0</v>
      </c>
      <c r="BR129" s="117">
        <f t="shared" si="116"/>
        <v>0</v>
      </c>
      <c r="BS129" s="117">
        <f t="shared" si="117"/>
        <v>0</v>
      </c>
      <c r="BT129" s="117">
        <f t="shared" si="118"/>
        <v>0</v>
      </c>
      <c r="BU129" s="117">
        <f t="shared" si="119"/>
        <v>0</v>
      </c>
      <c r="BV129" s="117">
        <f t="shared" si="120"/>
        <v>0</v>
      </c>
      <c r="BW129" s="117">
        <f t="shared" si="121"/>
        <v>0</v>
      </c>
      <c r="BX129" s="117">
        <f t="shared" si="122"/>
        <v>0</v>
      </c>
      <c r="BY129" s="117">
        <f t="shared" si="123"/>
        <v>0</v>
      </c>
      <c r="BZ129" s="117">
        <f t="shared" si="124"/>
        <v>0</v>
      </c>
      <c r="CA129" s="117">
        <f t="shared" si="125"/>
        <v>0</v>
      </c>
      <c r="CB129" s="117">
        <f t="shared" si="126"/>
        <v>0</v>
      </c>
      <c r="CC129" s="117">
        <f t="shared" si="127"/>
        <v>0</v>
      </c>
      <c r="CD129" s="117">
        <f t="shared" si="128"/>
        <v>0</v>
      </c>
      <c r="CE129" s="117">
        <f t="shared" si="129"/>
        <v>0</v>
      </c>
      <c r="CF129" s="117">
        <f t="shared" si="130"/>
        <v>0</v>
      </c>
      <c r="CG129" s="117">
        <f t="shared" si="131"/>
        <v>0</v>
      </c>
      <c r="CH129" s="117">
        <f t="shared" si="132"/>
        <v>0</v>
      </c>
      <c r="CI129" s="117">
        <f t="shared" si="133"/>
        <v>0</v>
      </c>
      <c r="CJ129" s="117">
        <f t="shared" si="134"/>
        <v>0</v>
      </c>
      <c r="CK129" s="117">
        <f t="shared" si="135"/>
        <v>0</v>
      </c>
      <c r="CL129" s="117">
        <f t="shared" si="136"/>
        <v>0</v>
      </c>
      <c r="CM129" s="117">
        <f t="shared" si="137"/>
        <v>0</v>
      </c>
      <c r="CN129" s="117">
        <f t="shared" si="138"/>
        <v>0</v>
      </c>
      <c r="CO129" s="117">
        <f t="shared" si="139"/>
        <v>0</v>
      </c>
      <c r="CP129" s="117">
        <f t="shared" si="140"/>
        <v>0</v>
      </c>
      <c r="CQ129" s="117">
        <f t="shared" si="141"/>
        <v>0</v>
      </c>
      <c r="CR129" s="117">
        <f t="shared" si="142"/>
        <v>0</v>
      </c>
      <c r="CS129" s="117">
        <f t="shared" si="143"/>
        <v>0</v>
      </c>
      <c r="CT129" s="82"/>
      <c r="CU129" s="82"/>
      <c r="CV129" s="39"/>
      <c r="CW129" s="39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GS129" s="1"/>
      <c r="GT129" s="1"/>
      <c r="GU129" s="1"/>
      <c r="GV129" s="1"/>
      <c r="GW129" s="1"/>
    </row>
    <row r="130" spans="1:205">
      <c r="A130" s="33">
        <v>124</v>
      </c>
      <c r="B130" s="71"/>
      <c r="C130" s="351"/>
      <c r="D130" s="75"/>
      <c r="E130" s="74"/>
      <c r="F130" s="74"/>
      <c r="G130" s="74"/>
      <c r="H130" s="74"/>
      <c r="I130" s="65"/>
      <c r="J130" s="65"/>
      <c r="K130" s="65"/>
      <c r="L130" s="209"/>
      <c r="M130" s="209"/>
      <c r="N130" s="65"/>
      <c r="O130" s="65"/>
      <c r="P130" s="65"/>
      <c r="Q130" s="368" t="str">
        <f t="shared" si="81"/>
        <v/>
      </c>
      <c r="R130" s="34">
        <f t="shared" si="82"/>
        <v>0</v>
      </c>
      <c r="S130" s="47">
        <f t="shared" si="158"/>
        <v>0</v>
      </c>
      <c r="T130" s="46">
        <f t="shared" si="80"/>
        <v>0</v>
      </c>
      <c r="U130" s="82">
        <f t="shared" si="83"/>
        <v>0</v>
      </c>
      <c r="V130" s="46">
        <f t="shared" si="84"/>
        <v>0</v>
      </c>
      <c r="W130" s="82">
        <f t="shared" si="85"/>
        <v>0</v>
      </c>
      <c r="X130" s="81">
        <f t="shared" si="86"/>
        <v>0</v>
      </c>
      <c r="Y130" s="81">
        <f t="shared" si="144"/>
        <v>0</v>
      </c>
      <c r="Z130" s="81">
        <f t="shared" si="145"/>
        <v>0</v>
      </c>
      <c r="AA130" s="81">
        <f t="shared" si="87"/>
        <v>0</v>
      </c>
      <c r="AB130" s="81">
        <f t="shared" si="88"/>
        <v>0</v>
      </c>
      <c r="AC130" s="81">
        <f t="shared" si="146"/>
        <v>0</v>
      </c>
      <c r="AD130" s="81">
        <f t="shared" si="147"/>
        <v>0</v>
      </c>
      <c r="AE130" s="81">
        <f t="shared" si="148"/>
        <v>0</v>
      </c>
      <c r="AF130" s="81">
        <f t="shared" si="89"/>
        <v>0</v>
      </c>
      <c r="AG130" s="81">
        <f t="shared" si="90"/>
        <v>0</v>
      </c>
      <c r="AH130" s="81">
        <f t="shared" si="91"/>
        <v>0</v>
      </c>
      <c r="AI130" s="81">
        <f t="shared" si="92"/>
        <v>0</v>
      </c>
      <c r="AJ130" s="81">
        <f t="shared" si="93"/>
        <v>0</v>
      </c>
      <c r="AK130" s="81">
        <f t="shared" si="94"/>
        <v>0</v>
      </c>
      <c r="AL130" s="81">
        <f t="shared" si="95"/>
        <v>0</v>
      </c>
      <c r="AM130" s="81">
        <f t="shared" si="96"/>
        <v>0</v>
      </c>
      <c r="AN130" s="81">
        <f t="shared" si="97"/>
        <v>0</v>
      </c>
      <c r="AO130" s="81">
        <f t="shared" si="98"/>
        <v>0</v>
      </c>
      <c r="AP130" s="81">
        <f t="shared" si="99"/>
        <v>0</v>
      </c>
      <c r="AQ130" s="81">
        <f t="shared" si="100"/>
        <v>0</v>
      </c>
      <c r="AR130" s="81">
        <f t="shared" si="101"/>
        <v>0</v>
      </c>
      <c r="AS130" s="81">
        <f t="shared" si="102"/>
        <v>0</v>
      </c>
      <c r="AT130" s="81">
        <f t="shared" si="103"/>
        <v>0</v>
      </c>
      <c r="AU130" s="81">
        <f t="shared" si="104"/>
        <v>0</v>
      </c>
      <c r="AV130" s="81">
        <f t="shared" si="105"/>
        <v>0</v>
      </c>
      <c r="AW130" s="46">
        <f t="shared" si="106"/>
        <v>0</v>
      </c>
      <c r="AX130" s="46">
        <f t="shared" si="107"/>
        <v>0</v>
      </c>
      <c r="AY130" s="46">
        <f t="shared" si="108"/>
        <v>0</v>
      </c>
      <c r="AZ130" s="46">
        <f t="shared" si="109"/>
        <v>0</v>
      </c>
      <c r="BA130" s="46">
        <f t="shared" si="110"/>
        <v>0</v>
      </c>
      <c r="BB130" s="46">
        <f t="shared" si="111"/>
        <v>0</v>
      </c>
      <c r="BC130" s="46">
        <f t="shared" si="112"/>
        <v>0</v>
      </c>
      <c r="BD130" s="81"/>
      <c r="BE130" s="81"/>
      <c r="BF130" s="117">
        <f t="shared" si="149"/>
        <v>0</v>
      </c>
      <c r="BG130" s="117">
        <f t="shared" si="150"/>
        <v>0</v>
      </c>
      <c r="BH130" s="117">
        <f t="shared" si="151"/>
        <v>0</v>
      </c>
      <c r="BI130" s="117">
        <f t="shared" si="152"/>
        <v>0</v>
      </c>
      <c r="BJ130" s="117">
        <f t="shared" si="153"/>
        <v>0</v>
      </c>
      <c r="BK130" s="117">
        <f t="shared" si="154"/>
        <v>0</v>
      </c>
      <c r="BL130" s="117">
        <f t="shared" si="155"/>
        <v>0</v>
      </c>
      <c r="BM130" s="117">
        <f t="shared" si="156"/>
        <v>0</v>
      </c>
      <c r="BN130" s="117">
        <f t="shared" si="113"/>
        <v>0</v>
      </c>
      <c r="BO130" s="117">
        <f t="shared" si="157"/>
        <v>0</v>
      </c>
      <c r="BP130" s="117">
        <f t="shared" si="114"/>
        <v>0</v>
      </c>
      <c r="BQ130" s="117">
        <f t="shared" si="115"/>
        <v>0</v>
      </c>
      <c r="BR130" s="117">
        <f t="shared" si="116"/>
        <v>0</v>
      </c>
      <c r="BS130" s="117">
        <f t="shared" si="117"/>
        <v>0</v>
      </c>
      <c r="BT130" s="117">
        <f t="shared" si="118"/>
        <v>0</v>
      </c>
      <c r="BU130" s="117">
        <f t="shared" si="119"/>
        <v>0</v>
      </c>
      <c r="BV130" s="117">
        <f t="shared" si="120"/>
        <v>0</v>
      </c>
      <c r="BW130" s="117">
        <f t="shared" si="121"/>
        <v>0</v>
      </c>
      <c r="BX130" s="117">
        <f t="shared" si="122"/>
        <v>0</v>
      </c>
      <c r="BY130" s="117">
        <f t="shared" si="123"/>
        <v>0</v>
      </c>
      <c r="BZ130" s="117">
        <f t="shared" si="124"/>
        <v>0</v>
      </c>
      <c r="CA130" s="117">
        <f t="shared" si="125"/>
        <v>0</v>
      </c>
      <c r="CB130" s="117">
        <f t="shared" si="126"/>
        <v>0</v>
      </c>
      <c r="CC130" s="117">
        <f t="shared" si="127"/>
        <v>0</v>
      </c>
      <c r="CD130" s="117">
        <f t="shared" si="128"/>
        <v>0</v>
      </c>
      <c r="CE130" s="117">
        <f t="shared" si="129"/>
        <v>0</v>
      </c>
      <c r="CF130" s="117">
        <f t="shared" si="130"/>
        <v>0</v>
      </c>
      <c r="CG130" s="117">
        <f t="shared" si="131"/>
        <v>0</v>
      </c>
      <c r="CH130" s="117">
        <f t="shared" si="132"/>
        <v>0</v>
      </c>
      <c r="CI130" s="117">
        <f t="shared" si="133"/>
        <v>0</v>
      </c>
      <c r="CJ130" s="117">
        <f t="shared" si="134"/>
        <v>0</v>
      </c>
      <c r="CK130" s="117">
        <f t="shared" si="135"/>
        <v>0</v>
      </c>
      <c r="CL130" s="117">
        <f t="shared" si="136"/>
        <v>0</v>
      </c>
      <c r="CM130" s="117">
        <f t="shared" si="137"/>
        <v>0</v>
      </c>
      <c r="CN130" s="117">
        <f t="shared" si="138"/>
        <v>0</v>
      </c>
      <c r="CO130" s="117">
        <f t="shared" si="139"/>
        <v>0</v>
      </c>
      <c r="CP130" s="117">
        <f t="shared" si="140"/>
        <v>0</v>
      </c>
      <c r="CQ130" s="117">
        <f t="shared" si="141"/>
        <v>0</v>
      </c>
      <c r="CR130" s="117">
        <f t="shared" si="142"/>
        <v>0</v>
      </c>
      <c r="CS130" s="117">
        <f t="shared" si="143"/>
        <v>0</v>
      </c>
      <c r="CT130" s="82"/>
      <c r="CU130" s="82"/>
      <c r="CV130" s="39"/>
      <c r="CW130" s="39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GS130" s="1"/>
      <c r="GT130" s="1"/>
      <c r="GU130" s="1"/>
      <c r="GV130" s="1"/>
      <c r="GW130" s="1"/>
    </row>
    <row r="131" spans="1:205">
      <c r="A131" s="33">
        <v>125</v>
      </c>
      <c r="B131" s="71"/>
      <c r="C131" s="351"/>
      <c r="D131" s="75"/>
      <c r="E131" s="74"/>
      <c r="F131" s="74"/>
      <c r="G131" s="74"/>
      <c r="H131" s="74"/>
      <c r="I131" s="65"/>
      <c r="J131" s="65"/>
      <c r="K131" s="65"/>
      <c r="L131" s="209"/>
      <c r="M131" s="209"/>
      <c r="N131" s="65"/>
      <c r="O131" s="65"/>
      <c r="P131" s="65"/>
      <c r="Q131" s="368" t="str">
        <f t="shared" si="81"/>
        <v/>
      </c>
      <c r="R131" s="34">
        <f t="shared" si="82"/>
        <v>0</v>
      </c>
      <c r="S131" s="47">
        <f t="shared" si="158"/>
        <v>0</v>
      </c>
      <c r="T131" s="46">
        <f t="shared" si="80"/>
        <v>0</v>
      </c>
      <c r="U131" s="82">
        <f t="shared" si="83"/>
        <v>0</v>
      </c>
      <c r="V131" s="46">
        <f t="shared" si="84"/>
        <v>0</v>
      </c>
      <c r="W131" s="82">
        <f t="shared" si="85"/>
        <v>0</v>
      </c>
      <c r="X131" s="81">
        <f t="shared" si="86"/>
        <v>0</v>
      </c>
      <c r="Y131" s="81">
        <f t="shared" si="144"/>
        <v>0</v>
      </c>
      <c r="Z131" s="81">
        <f t="shared" si="145"/>
        <v>0</v>
      </c>
      <c r="AA131" s="81">
        <f t="shared" si="87"/>
        <v>0</v>
      </c>
      <c r="AB131" s="81">
        <f t="shared" si="88"/>
        <v>0</v>
      </c>
      <c r="AC131" s="81">
        <f t="shared" si="146"/>
        <v>0</v>
      </c>
      <c r="AD131" s="81">
        <f t="shared" si="147"/>
        <v>0</v>
      </c>
      <c r="AE131" s="81">
        <f t="shared" si="148"/>
        <v>0</v>
      </c>
      <c r="AF131" s="81">
        <f t="shared" si="89"/>
        <v>0</v>
      </c>
      <c r="AG131" s="81">
        <f t="shared" si="90"/>
        <v>0</v>
      </c>
      <c r="AH131" s="81">
        <f t="shared" si="91"/>
        <v>0</v>
      </c>
      <c r="AI131" s="81">
        <f t="shared" si="92"/>
        <v>0</v>
      </c>
      <c r="AJ131" s="81">
        <f t="shared" si="93"/>
        <v>0</v>
      </c>
      <c r="AK131" s="81">
        <f t="shared" si="94"/>
        <v>0</v>
      </c>
      <c r="AL131" s="81">
        <f t="shared" si="95"/>
        <v>0</v>
      </c>
      <c r="AM131" s="81">
        <f t="shared" si="96"/>
        <v>0</v>
      </c>
      <c r="AN131" s="81">
        <f t="shared" si="97"/>
        <v>0</v>
      </c>
      <c r="AO131" s="81">
        <f t="shared" si="98"/>
        <v>0</v>
      </c>
      <c r="AP131" s="81">
        <f t="shared" si="99"/>
        <v>0</v>
      </c>
      <c r="AQ131" s="81">
        <f t="shared" si="100"/>
        <v>0</v>
      </c>
      <c r="AR131" s="81">
        <f t="shared" si="101"/>
        <v>0</v>
      </c>
      <c r="AS131" s="81">
        <f t="shared" si="102"/>
        <v>0</v>
      </c>
      <c r="AT131" s="81">
        <f t="shared" si="103"/>
        <v>0</v>
      </c>
      <c r="AU131" s="81">
        <f t="shared" si="104"/>
        <v>0</v>
      </c>
      <c r="AV131" s="81">
        <f t="shared" si="105"/>
        <v>0</v>
      </c>
      <c r="AW131" s="46">
        <f t="shared" si="106"/>
        <v>0</v>
      </c>
      <c r="AX131" s="46">
        <f t="shared" si="107"/>
        <v>0</v>
      </c>
      <c r="AY131" s="46">
        <f t="shared" si="108"/>
        <v>0</v>
      </c>
      <c r="AZ131" s="46">
        <f t="shared" si="109"/>
        <v>0</v>
      </c>
      <c r="BA131" s="46">
        <f t="shared" si="110"/>
        <v>0</v>
      </c>
      <c r="BB131" s="46">
        <f t="shared" si="111"/>
        <v>0</v>
      </c>
      <c r="BC131" s="46">
        <f t="shared" si="112"/>
        <v>0</v>
      </c>
      <c r="BD131" s="81"/>
      <c r="BE131" s="81"/>
      <c r="BF131" s="117">
        <f t="shared" si="149"/>
        <v>0</v>
      </c>
      <c r="BG131" s="117">
        <f t="shared" si="150"/>
        <v>0</v>
      </c>
      <c r="BH131" s="117">
        <f t="shared" si="151"/>
        <v>0</v>
      </c>
      <c r="BI131" s="117">
        <f t="shared" si="152"/>
        <v>0</v>
      </c>
      <c r="BJ131" s="117">
        <f t="shared" si="153"/>
        <v>0</v>
      </c>
      <c r="BK131" s="117">
        <f t="shared" si="154"/>
        <v>0</v>
      </c>
      <c r="BL131" s="117">
        <f t="shared" si="155"/>
        <v>0</v>
      </c>
      <c r="BM131" s="117">
        <f t="shared" si="156"/>
        <v>0</v>
      </c>
      <c r="BN131" s="117">
        <f t="shared" si="113"/>
        <v>0</v>
      </c>
      <c r="BO131" s="117">
        <f t="shared" si="157"/>
        <v>0</v>
      </c>
      <c r="BP131" s="117">
        <f t="shared" si="114"/>
        <v>0</v>
      </c>
      <c r="BQ131" s="117">
        <f t="shared" si="115"/>
        <v>0</v>
      </c>
      <c r="BR131" s="117">
        <f t="shared" si="116"/>
        <v>0</v>
      </c>
      <c r="BS131" s="117">
        <f t="shared" si="117"/>
        <v>0</v>
      </c>
      <c r="BT131" s="117">
        <f t="shared" si="118"/>
        <v>0</v>
      </c>
      <c r="BU131" s="117">
        <f t="shared" si="119"/>
        <v>0</v>
      </c>
      <c r="BV131" s="117">
        <f t="shared" si="120"/>
        <v>0</v>
      </c>
      <c r="BW131" s="117">
        <f t="shared" si="121"/>
        <v>0</v>
      </c>
      <c r="BX131" s="117">
        <f t="shared" si="122"/>
        <v>0</v>
      </c>
      <c r="BY131" s="117">
        <f t="shared" si="123"/>
        <v>0</v>
      </c>
      <c r="BZ131" s="117">
        <f t="shared" si="124"/>
        <v>0</v>
      </c>
      <c r="CA131" s="117">
        <f t="shared" si="125"/>
        <v>0</v>
      </c>
      <c r="CB131" s="117">
        <f t="shared" si="126"/>
        <v>0</v>
      </c>
      <c r="CC131" s="117">
        <f t="shared" si="127"/>
        <v>0</v>
      </c>
      <c r="CD131" s="117">
        <f t="shared" si="128"/>
        <v>0</v>
      </c>
      <c r="CE131" s="117">
        <f t="shared" si="129"/>
        <v>0</v>
      </c>
      <c r="CF131" s="117">
        <f t="shared" si="130"/>
        <v>0</v>
      </c>
      <c r="CG131" s="117">
        <f t="shared" si="131"/>
        <v>0</v>
      </c>
      <c r="CH131" s="117">
        <f t="shared" si="132"/>
        <v>0</v>
      </c>
      <c r="CI131" s="117">
        <f t="shared" si="133"/>
        <v>0</v>
      </c>
      <c r="CJ131" s="117">
        <f t="shared" si="134"/>
        <v>0</v>
      </c>
      <c r="CK131" s="117">
        <f t="shared" si="135"/>
        <v>0</v>
      </c>
      <c r="CL131" s="117">
        <f t="shared" si="136"/>
        <v>0</v>
      </c>
      <c r="CM131" s="117">
        <f t="shared" si="137"/>
        <v>0</v>
      </c>
      <c r="CN131" s="117">
        <f t="shared" si="138"/>
        <v>0</v>
      </c>
      <c r="CO131" s="117">
        <f t="shared" si="139"/>
        <v>0</v>
      </c>
      <c r="CP131" s="117">
        <f t="shared" si="140"/>
        <v>0</v>
      </c>
      <c r="CQ131" s="117">
        <f t="shared" si="141"/>
        <v>0</v>
      </c>
      <c r="CR131" s="117">
        <f t="shared" si="142"/>
        <v>0</v>
      </c>
      <c r="CS131" s="117">
        <f t="shared" si="143"/>
        <v>0</v>
      </c>
      <c r="CT131" s="82"/>
      <c r="CU131" s="82"/>
      <c r="CV131" s="39"/>
      <c r="CW131" s="39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GS131" s="1"/>
      <c r="GT131" s="1"/>
      <c r="GU131" s="1"/>
      <c r="GV131" s="1"/>
      <c r="GW131" s="1"/>
    </row>
    <row r="132" spans="1:205">
      <c r="A132" s="33">
        <v>126</v>
      </c>
      <c r="B132" s="71"/>
      <c r="C132" s="351"/>
      <c r="D132" s="75"/>
      <c r="E132" s="74"/>
      <c r="F132" s="74"/>
      <c r="G132" s="74"/>
      <c r="H132" s="74"/>
      <c r="I132" s="65"/>
      <c r="J132" s="65"/>
      <c r="K132" s="65"/>
      <c r="L132" s="209"/>
      <c r="M132" s="209"/>
      <c r="N132" s="65"/>
      <c r="O132" s="65"/>
      <c r="P132" s="65"/>
      <c r="Q132" s="368" t="str">
        <f t="shared" si="81"/>
        <v/>
      </c>
      <c r="R132" s="34">
        <f t="shared" si="82"/>
        <v>0</v>
      </c>
      <c r="S132" s="47">
        <f t="shared" si="158"/>
        <v>0</v>
      </c>
      <c r="T132" s="46">
        <f t="shared" si="80"/>
        <v>0</v>
      </c>
      <c r="U132" s="82">
        <f t="shared" si="83"/>
        <v>0</v>
      </c>
      <c r="V132" s="46">
        <f t="shared" si="84"/>
        <v>0</v>
      </c>
      <c r="W132" s="82">
        <f t="shared" si="85"/>
        <v>0</v>
      </c>
      <c r="X132" s="81">
        <f t="shared" si="86"/>
        <v>0</v>
      </c>
      <c r="Y132" s="81">
        <f t="shared" si="144"/>
        <v>0</v>
      </c>
      <c r="Z132" s="81">
        <f t="shared" si="145"/>
        <v>0</v>
      </c>
      <c r="AA132" s="81">
        <f t="shared" si="87"/>
        <v>0</v>
      </c>
      <c r="AB132" s="81">
        <f t="shared" si="88"/>
        <v>0</v>
      </c>
      <c r="AC132" s="81">
        <f t="shared" si="146"/>
        <v>0</v>
      </c>
      <c r="AD132" s="81">
        <f t="shared" si="147"/>
        <v>0</v>
      </c>
      <c r="AE132" s="81">
        <f t="shared" si="148"/>
        <v>0</v>
      </c>
      <c r="AF132" s="81">
        <f t="shared" si="89"/>
        <v>0</v>
      </c>
      <c r="AG132" s="81">
        <f t="shared" si="90"/>
        <v>0</v>
      </c>
      <c r="AH132" s="81">
        <f t="shared" si="91"/>
        <v>0</v>
      </c>
      <c r="AI132" s="81">
        <f t="shared" si="92"/>
        <v>0</v>
      </c>
      <c r="AJ132" s="81">
        <f t="shared" si="93"/>
        <v>0</v>
      </c>
      <c r="AK132" s="81">
        <f t="shared" si="94"/>
        <v>0</v>
      </c>
      <c r="AL132" s="81">
        <f t="shared" si="95"/>
        <v>0</v>
      </c>
      <c r="AM132" s="81">
        <f t="shared" si="96"/>
        <v>0</v>
      </c>
      <c r="AN132" s="81">
        <f t="shared" si="97"/>
        <v>0</v>
      </c>
      <c r="AO132" s="81">
        <f t="shared" si="98"/>
        <v>0</v>
      </c>
      <c r="AP132" s="81">
        <f t="shared" si="99"/>
        <v>0</v>
      </c>
      <c r="AQ132" s="81">
        <f t="shared" si="100"/>
        <v>0</v>
      </c>
      <c r="AR132" s="81">
        <f t="shared" si="101"/>
        <v>0</v>
      </c>
      <c r="AS132" s="81">
        <f t="shared" si="102"/>
        <v>0</v>
      </c>
      <c r="AT132" s="81">
        <f t="shared" si="103"/>
        <v>0</v>
      </c>
      <c r="AU132" s="81">
        <f t="shared" si="104"/>
        <v>0</v>
      </c>
      <c r="AV132" s="81">
        <f t="shared" si="105"/>
        <v>0</v>
      </c>
      <c r="AW132" s="46">
        <f t="shared" si="106"/>
        <v>0</v>
      </c>
      <c r="AX132" s="46">
        <f t="shared" si="107"/>
        <v>0</v>
      </c>
      <c r="AY132" s="46">
        <f t="shared" si="108"/>
        <v>0</v>
      </c>
      <c r="AZ132" s="46">
        <f t="shared" si="109"/>
        <v>0</v>
      </c>
      <c r="BA132" s="46">
        <f t="shared" si="110"/>
        <v>0</v>
      </c>
      <c r="BB132" s="46">
        <f t="shared" si="111"/>
        <v>0</v>
      </c>
      <c r="BC132" s="46">
        <f t="shared" si="112"/>
        <v>0</v>
      </c>
      <c r="BD132" s="81"/>
      <c r="BE132" s="81"/>
      <c r="BF132" s="117">
        <f t="shared" si="149"/>
        <v>0</v>
      </c>
      <c r="BG132" s="117">
        <f t="shared" si="150"/>
        <v>0</v>
      </c>
      <c r="BH132" s="117">
        <f t="shared" si="151"/>
        <v>0</v>
      </c>
      <c r="BI132" s="117">
        <f t="shared" si="152"/>
        <v>0</v>
      </c>
      <c r="BJ132" s="117">
        <f t="shared" si="153"/>
        <v>0</v>
      </c>
      <c r="BK132" s="117">
        <f t="shared" si="154"/>
        <v>0</v>
      </c>
      <c r="BL132" s="117">
        <f t="shared" si="155"/>
        <v>0</v>
      </c>
      <c r="BM132" s="117">
        <f t="shared" si="156"/>
        <v>0</v>
      </c>
      <c r="BN132" s="117">
        <f t="shared" si="113"/>
        <v>0</v>
      </c>
      <c r="BO132" s="117">
        <f t="shared" si="157"/>
        <v>0</v>
      </c>
      <c r="BP132" s="117">
        <f t="shared" si="114"/>
        <v>0</v>
      </c>
      <c r="BQ132" s="117">
        <f t="shared" si="115"/>
        <v>0</v>
      </c>
      <c r="BR132" s="117">
        <f t="shared" si="116"/>
        <v>0</v>
      </c>
      <c r="BS132" s="117">
        <f t="shared" si="117"/>
        <v>0</v>
      </c>
      <c r="BT132" s="117">
        <f t="shared" si="118"/>
        <v>0</v>
      </c>
      <c r="BU132" s="117">
        <f t="shared" si="119"/>
        <v>0</v>
      </c>
      <c r="BV132" s="117">
        <f t="shared" si="120"/>
        <v>0</v>
      </c>
      <c r="BW132" s="117">
        <f t="shared" si="121"/>
        <v>0</v>
      </c>
      <c r="BX132" s="117">
        <f t="shared" si="122"/>
        <v>0</v>
      </c>
      <c r="BY132" s="117">
        <f t="shared" si="123"/>
        <v>0</v>
      </c>
      <c r="BZ132" s="117">
        <f t="shared" si="124"/>
        <v>0</v>
      </c>
      <c r="CA132" s="117">
        <f t="shared" si="125"/>
        <v>0</v>
      </c>
      <c r="CB132" s="117">
        <f t="shared" si="126"/>
        <v>0</v>
      </c>
      <c r="CC132" s="117">
        <f t="shared" si="127"/>
        <v>0</v>
      </c>
      <c r="CD132" s="117">
        <f t="shared" si="128"/>
        <v>0</v>
      </c>
      <c r="CE132" s="117">
        <f t="shared" si="129"/>
        <v>0</v>
      </c>
      <c r="CF132" s="117">
        <f t="shared" si="130"/>
        <v>0</v>
      </c>
      <c r="CG132" s="117">
        <f t="shared" si="131"/>
        <v>0</v>
      </c>
      <c r="CH132" s="117">
        <f t="shared" si="132"/>
        <v>0</v>
      </c>
      <c r="CI132" s="117">
        <f t="shared" si="133"/>
        <v>0</v>
      </c>
      <c r="CJ132" s="117">
        <f t="shared" si="134"/>
        <v>0</v>
      </c>
      <c r="CK132" s="117">
        <f t="shared" si="135"/>
        <v>0</v>
      </c>
      <c r="CL132" s="117">
        <f t="shared" si="136"/>
        <v>0</v>
      </c>
      <c r="CM132" s="117">
        <f t="shared" si="137"/>
        <v>0</v>
      </c>
      <c r="CN132" s="117">
        <f t="shared" si="138"/>
        <v>0</v>
      </c>
      <c r="CO132" s="117">
        <f t="shared" si="139"/>
        <v>0</v>
      </c>
      <c r="CP132" s="117">
        <f t="shared" si="140"/>
        <v>0</v>
      </c>
      <c r="CQ132" s="117">
        <f t="shared" si="141"/>
        <v>0</v>
      </c>
      <c r="CR132" s="117">
        <f t="shared" si="142"/>
        <v>0</v>
      </c>
      <c r="CS132" s="117">
        <f t="shared" si="143"/>
        <v>0</v>
      </c>
      <c r="CT132" s="82"/>
      <c r="CU132" s="82"/>
      <c r="CV132" s="39"/>
      <c r="CW132" s="39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GS132" s="1"/>
      <c r="GT132" s="1"/>
      <c r="GU132" s="1"/>
      <c r="GV132" s="1"/>
      <c r="GW132" s="1"/>
    </row>
    <row r="133" spans="1:205">
      <c r="A133" s="33">
        <v>127</v>
      </c>
      <c r="B133" s="71"/>
      <c r="C133" s="351"/>
      <c r="D133" s="75"/>
      <c r="E133" s="74"/>
      <c r="F133" s="74"/>
      <c r="G133" s="74"/>
      <c r="H133" s="74"/>
      <c r="I133" s="65"/>
      <c r="J133" s="65"/>
      <c r="K133" s="65"/>
      <c r="L133" s="209"/>
      <c r="M133" s="209"/>
      <c r="N133" s="65"/>
      <c r="O133" s="65"/>
      <c r="P133" s="65"/>
      <c r="Q133" s="368" t="str">
        <f t="shared" si="81"/>
        <v/>
      </c>
      <c r="R133" s="34">
        <f t="shared" si="82"/>
        <v>0</v>
      </c>
      <c r="S133" s="47">
        <f t="shared" si="158"/>
        <v>0</v>
      </c>
      <c r="T133" s="46">
        <f t="shared" si="80"/>
        <v>0</v>
      </c>
      <c r="U133" s="82">
        <f t="shared" si="83"/>
        <v>0</v>
      </c>
      <c r="V133" s="46">
        <f t="shared" si="84"/>
        <v>0</v>
      </c>
      <c r="W133" s="82">
        <f t="shared" si="85"/>
        <v>0</v>
      </c>
      <c r="X133" s="81">
        <f t="shared" si="86"/>
        <v>0</v>
      </c>
      <c r="Y133" s="81">
        <f t="shared" si="144"/>
        <v>0</v>
      </c>
      <c r="Z133" s="81">
        <f t="shared" si="145"/>
        <v>0</v>
      </c>
      <c r="AA133" s="81">
        <f t="shared" si="87"/>
        <v>0</v>
      </c>
      <c r="AB133" s="81">
        <f t="shared" si="88"/>
        <v>0</v>
      </c>
      <c r="AC133" s="81">
        <f t="shared" si="146"/>
        <v>0</v>
      </c>
      <c r="AD133" s="81">
        <f t="shared" si="147"/>
        <v>0</v>
      </c>
      <c r="AE133" s="81">
        <f t="shared" si="148"/>
        <v>0</v>
      </c>
      <c r="AF133" s="81">
        <f t="shared" si="89"/>
        <v>0</v>
      </c>
      <c r="AG133" s="81">
        <f t="shared" si="90"/>
        <v>0</v>
      </c>
      <c r="AH133" s="81">
        <f t="shared" si="91"/>
        <v>0</v>
      </c>
      <c r="AI133" s="81">
        <f t="shared" si="92"/>
        <v>0</v>
      </c>
      <c r="AJ133" s="81">
        <f t="shared" si="93"/>
        <v>0</v>
      </c>
      <c r="AK133" s="81">
        <f t="shared" si="94"/>
        <v>0</v>
      </c>
      <c r="AL133" s="81">
        <f t="shared" si="95"/>
        <v>0</v>
      </c>
      <c r="AM133" s="81">
        <f t="shared" si="96"/>
        <v>0</v>
      </c>
      <c r="AN133" s="81">
        <f t="shared" si="97"/>
        <v>0</v>
      </c>
      <c r="AO133" s="81">
        <f t="shared" si="98"/>
        <v>0</v>
      </c>
      <c r="AP133" s="81">
        <f t="shared" si="99"/>
        <v>0</v>
      </c>
      <c r="AQ133" s="81">
        <f t="shared" si="100"/>
        <v>0</v>
      </c>
      <c r="AR133" s="81">
        <f t="shared" si="101"/>
        <v>0</v>
      </c>
      <c r="AS133" s="81">
        <f t="shared" si="102"/>
        <v>0</v>
      </c>
      <c r="AT133" s="81">
        <f t="shared" si="103"/>
        <v>0</v>
      </c>
      <c r="AU133" s="81">
        <f t="shared" si="104"/>
        <v>0</v>
      </c>
      <c r="AV133" s="81">
        <f t="shared" si="105"/>
        <v>0</v>
      </c>
      <c r="AW133" s="46">
        <f t="shared" si="106"/>
        <v>0</v>
      </c>
      <c r="AX133" s="46">
        <f t="shared" si="107"/>
        <v>0</v>
      </c>
      <c r="AY133" s="46">
        <f t="shared" si="108"/>
        <v>0</v>
      </c>
      <c r="AZ133" s="46">
        <f t="shared" si="109"/>
        <v>0</v>
      </c>
      <c r="BA133" s="46">
        <f t="shared" si="110"/>
        <v>0</v>
      </c>
      <c r="BB133" s="46">
        <f t="shared" si="111"/>
        <v>0</v>
      </c>
      <c r="BC133" s="46">
        <f t="shared" si="112"/>
        <v>0</v>
      </c>
      <c r="BD133" s="81"/>
      <c r="BE133" s="81"/>
      <c r="BF133" s="117">
        <f t="shared" si="149"/>
        <v>0</v>
      </c>
      <c r="BG133" s="117">
        <f t="shared" si="150"/>
        <v>0</v>
      </c>
      <c r="BH133" s="117">
        <f t="shared" si="151"/>
        <v>0</v>
      </c>
      <c r="BI133" s="117">
        <f t="shared" si="152"/>
        <v>0</v>
      </c>
      <c r="BJ133" s="117">
        <f t="shared" si="153"/>
        <v>0</v>
      </c>
      <c r="BK133" s="117">
        <f t="shared" si="154"/>
        <v>0</v>
      </c>
      <c r="BL133" s="117">
        <f t="shared" si="155"/>
        <v>0</v>
      </c>
      <c r="BM133" s="117">
        <f t="shared" si="156"/>
        <v>0</v>
      </c>
      <c r="BN133" s="117">
        <f t="shared" si="113"/>
        <v>0</v>
      </c>
      <c r="BO133" s="117">
        <f t="shared" si="157"/>
        <v>0</v>
      </c>
      <c r="BP133" s="117">
        <f t="shared" si="114"/>
        <v>0</v>
      </c>
      <c r="BQ133" s="117">
        <f t="shared" si="115"/>
        <v>0</v>
      </c>
      <c r="BR133" s="117">
        <f t="shared" si="116"/>
        <v>0</v>
      </c>
      <c r="BS133" s="117">
        <f t="shared" si="117"/>
        <v>0</v>
      </c>
      <c r="BT133" s="117">
        <f t="shared" si="118"/>
        <v>0</v>
      </c>
      <c r="BU133" s="117">
        <f t="shared" si="119"/>
        <v>0</v>
      </c>
      <c r="BV133" s="117">
        <f t="shared" si="120"/>
        <v>0</v>
      </c>
      <c r="BW133" s="117">
        <f t="shared" si="121"/>
        <v>0</v>
      </c>
      <c r="BX133" s="117">
        <f t="shared" si="122"/>
        <v>0</v>
      </c>
      <c r="BY133" s="117">
        <f t="shared" si="123"/>
        <v>0</v>
      </c>
      <c r="BZ133" s="117">
        <f t="shared" si="124"/>
        <v>0</v>
      </c>
      <c r="CA133" s="117">
        <f t="shared" si="125"/>
        <v>0</v>
      </c>
      <c r="CB133" s="117">
        <f t="shared" si="126"/>
        <v>0</v>
      </c>
      <c r="CC133" s="117">
        <f t="shared" si="127"/>
        <v>0</v>
      </c>
      <c r="CD133" s="117">
        <f t="shared" si="128"/>
        <v>0</v>
      </c>
      <c r="CE133" s="117">
        <f t="shared" si="129"/>
        <v>0</v>
      </c>
      <c r="CF133" s="117">
        <f t="shared" si="130"/>
        <v>0</v>
      </c>
      <c r="CG133" s="117">
        <f t="shared" si="131"/>
        <v>0</v>
      </c>
      <c r="CH133" s="117">
        <f t="shared" si="132"/>
        <v>0</v>
      </c>
      <c r="CI133" s="117">
        <f t="shared" si="133"/>
        <v>0</v>
      </c>
      <c r="CJ133" s="117">
        <f t="shared" si="134"/>
        <v>0</v>
      </c>
      <c r="CK133" s="117">
        <f t="shared" si="135"/>
        <v>0</v>
      </c>
      <c r="CL133" s="117">
        <f t="shared" si="136"/>
        <v>0</v>
      </c>
      <c r="CM133" s="117">
        <f t="shared" si="137"/>
        <v>0</v>
      </c>
      <c r="CN133" s="117">
        <f t="shared" si="138"/>
        <v>0</v>
      </c>
      <c r="CO133" s="117">
        <f t="shared" si="139"/>
        <v>0</v>
      </c>
      <c r="CP133" s="117">
        <f t="shared" si="140"/>
        <v>0</v>
      </c>
      <c r="CQ133" s="117">
        <f t="shared" si="141"/>
        <v>0</v>
      </c>
      <c r="CR133" s="117">
        <f t="shared" si="142"/>
        <v>0</v>
      </c>
      <c r="CS133" s="117">
        <f t="shared" si="143"/>
        <v>0</v>
      </c>
      <c r="CT133" s="82"/>
      <c r="CU133" s="82"/>
      <c r="CV133" s="39"/>
      <c r="CW133" s="39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GS133" s="1"/>
      <c r="GT133" s="1"/>
      <c r="GU133" s="1"/>
      <c r="GV133" s="1"/>
      <c r="GW133" s="1"/>
    </row>
    <row r="134" spans="1:205">
      <c r="A134" s="33">
        <v>128</v>
      </c>
      <c r="B134" s="71"/>
      <c r="C134" s="351"/>
      <c r="D134" s="75"/>
      <c r="E134" s="74"/>
      <c r="F134" s="74"/>
      <c r="G134" s="74"/>
      <c r="H134" s="74"/>
      <c r="I134" s="65"/>
      <c r="J134" s="65"/>
      <c r="K134" s="65"/>
      <c r="L134" s="209"/>
      <c r="M134" s="209"/>
      <c r="N134" s="65"/>
      <c r="O134" s="65"/>
      <c r="P134" s="65"/>
      <c r="Q134" s="368" t="str">
        <f t="shared" si="81"/>
        <v/>
      </c>
      <c r="R134" s="34">
        <f t="shared" si="82"/>
        <v>0</v>
      </c>
      <c r="S134" s="47">
        <f t="shared" si="158"/>
        <v>0</v>
      </c>
      <c r="T134" s="46">
        <f t="shared" si="80"/>
        <v>0</v>
      </c>
      <c r="U134" s="82">
        <f t="shared" si="83"/>
        <v>0</v>
      </c>
      <c r="V134" s="46">
        <f t="shared" si="84"/>
        <v>0</v>
      </c>
      <c r="W134" s="82">
        <f t="shared" si="85"/>
        <v>0</v>
      </c>
      <c r="X134" s="81">
        <f t="shared" si="86"/>
        <v>0</v>
      </c>
      <c r="Y134" s="81">
        <f t="shared" si="144"/>
        <v>0</v>
      </c>
      <c r="Z134" s="81">
        <f t="shared" si="145"/>
        <v>0</v>
      </c>
      <c r="AA134" s="81">
        <f t="shared" si="87"/>
        <v>0</v>
      </c>
      <c r="AB134" s="81">
        <f t="shared" si="88"/>
        <v>0</v>
      </c>
      <c r="AC134" s="81">
        <f t="shared" si="146"/>
        <v>0</v>
      </c>
      <c r="AD134" s="81">
        <f t="shared" si="147"/>
        <v>0</v>
      </c>
      <c r="AE134" s="81">
        <f t="shared" si="148"/>
        <v>0</v>
      </c>
      <c r="AF134" s="81">
        <f t="shared" si="89"/>
        <v>0</v>
      </c>
      <c r="AG134" s="81">
        <f t="shared" si="90"/>
        <v>0</v>
      </c>
      <c r="AH134" s="81">
        <f t="shared" si="91"/>
        <v>0</v>
      </c>
      <c r="AI134" s="81">
        <f t="shared" si="92"/>
        <v>0</v>
      </c>
      <c r="AJ134" s="81">
        <f t="shared" si="93"/>
        <v>0</v>
      </c>
      <c r="AK134" s="81">
        <f t="shared" si="94"/>
        <v>0</v>
      </c>
      <c r="AL134" s="81">
        <f t="shared" si="95"/>
        <v>0</v>
      </c>
      <c r="AM134" s="81">
        <f t="shared" si="96"/>
        <v>0</v>
      </c>
      <c r="AN134" s="81">
        <f t="shared" si="97"/>
        <v>0</v>
      </c>
      <c r="AO134" s="81">
        <f t="shared" si="98"/>
        <v>0</v>
      </c>
      <c r="AP134" s="81">
        <f t="shared" si="99"/>
        <v>0</v>
      </c>
      <c r="AQ134" s="81">
        <f t="shared" si="100"/>
        <v>0</v>
      </c>
      <c r="AR134" s="81">
        <f t="shared" si="101"/>
        <v>0</v>
      </c>
      <c r="AS134" s="81">
        <f t="shared" si="102"/>
        <v>0</v>
      </c>
      <c r="AT134" s="81">
        <f t="shared" si="103"/>
        <v>0</v>
      </c>
      <c r="AU134" s="81">
        <f t="shared" si="104"/>
        <v>0</v>
      </c>
      <c r="AV134" s="81">
        <f t="shared" si="105"/>
        <v>0</v>
      </c>
      <c r="AW134" s="46">
        <f t="shared" si="106"/>
        <v>0</v>
      </c>
      <c r="AX134" s="46">
        <f t="shared" si="107"/>
        <v>0</v>
      </c>
      <c r="AY134" s="46">
        <f t="shared" si="108"/>
        <v>0</v>
      </c>
      <c r="AZ134" s="46">
        <f t="shared" si="109"/>
        <v>0</v>
      </c>
      <c r="BA134" s="46">
        <f t="shared" si="110"/>
        <v>0</v>
      </c>
      <c r="BB134" s="46">
        <f t="shared" si="111"/>
        <v>0</v>
      </c>
      <c r="BC134" s="46">
        <f t="shared" si="112"/>
        <v>0</v>
      </c>
      <c r="BD134" s="81"/>
      <c r="BE134" s="81"/>
      <c r="BF134" s="117">
        <f t="shared" si="149"/>
        <v>0</v>
      </c>
      <c r="BG134" s="117">
        <f t="shared" si="150"/>
        <v>0</v>
      </c>
      <c r="BH134" s="117">
        <f t="shared" si="151"/>
        <v>0</v>
      </c>
      <c r="BI134" s="117">
        <f t="shared" si="152"/>
        <v>0</v>
      </c>
      <c r="BJ134" s="117">
        <f t="shared" si="153"/>
        <v>0</v>
      </c>
      <c r="BK134" s="117">
        <f t="shared" si="154"/>
        <v>0</v>
      </c>
      <c r="BL134" s="117">
        <f t="shared" si="155"/>
        <v>0</v>
      </c>
      <c r="BM134" s="117">
        <f t="shared" si="156"/>
        <v>0</v>
      </c>
      <c r="BN134" s="117">
        <f t="shared" si="113"/>
        <v>0</v>
      </c>
      <c r="BO134" s="117">
        <f t="shared" si="157"/>
        <v>0</v>
      </c>
      <c r="BP134" s="117">
        <f t="shared" si="114"/>
        <v>0</v>
      </c>
      <c r="BQ134" s="117">
        <f t="shared" si="115"/>
        <v>0</v>
      </c>
      <c r="BR134" s="117">
        <f t="shared" si="116"/>
        <v>0</v>
      </c>
      <c r="BS134" s="117">
        <f t="shared" si="117"/>
        <v>0</v>
      </c>
      <c r="BT134" s="117">
        <f t="shared" si="118"/>
        <v>0</v>
      </c>
      <c r="BU134" s="117">
        <f t="shared" si="119"/>
        <v>0</v>
      </c>
      <c r="BV134" s="117">
        <f t="shared" si="120"/>
        <v>0</v>
      </c>
      <c r="BW134" s="117">
        <f t="shared" si="121"/>
        <v>0</v>
      </c>
      <c r="BX134" s="117">
        <f t="shared" si="122"/>
        <v>0</v>
      </c>
      <c r="BY134" s="117">
        <f t="shared" si="123"/>
        <v>0</v>
      </c>
      <c r="BZ134" s="117">
        <f t="shared" si="124"/>
        <v>0</v>
      </c>
      <c r="CA134" s="117">
        <f t="shared" si="125"/>
        <v>0</v>
      </c>
      <c r="CB134" s="117">
        <f t="shared" si="126"/>
        <v>0</v>
      </c>
      <c r="CC134" s="117">
        <f t="shared" si="127"/>
        <v>0</v>
      </c>
      <c r="CD134" s="117">
        <f t="shared" si="128"/>
        <v>0</v>
      </c>
      <c r="CE134" s="117">
        <f t="shared" si="129"/>
        <v>0</v>
      </c>
      <c r="CF134" s="117">
        <f t="shared" si="130"/>
        <v>0</v>
      </c>
      <c r="CG134" s="117">
        <f t="shared" si="131"/>
        <v>0</v>
      </c>
      <c r="CH134" s="117">
        <f t="shared" si="132"/>
        <v>0</v>
      </c>
      <c r="CI134" s="117">
        <f t="shared" si="133"/>
        <v>0</v>
      </c>
      <c r="CJ134" s="117">
        <f t="shared" si="134"/>
        <v>0</v>
      </c>
      <c r="CK134" s="117">
        <f t="shared" si="135"/>
        <v>0</v>
      </c>
      <c r="CL134" s="117">
        <f t="shared" si="136"/>
        <v>0</v>
      </c>
      <c r="CM134" s="117">
        <f t="shared" si="137"/>
        <v>0</v>
      </c>
      <c r="CN134" s="117">
        <f t="shared" si="138"/>
        <v>0</v>
      </c>
      <c r="CO134" s="117">
        <f t="shared" si="139"/>
        <v>0</v>
      </c>
      <c r="CP134" s="117">
        <f t="shared" si="140"/>
        <v>0</v>
      </c>
      <c r="CQ134" s="117">
        <f t="shared" si="141"/>
        <v>0</v>
      </c>
      <c r="CR134" s="117">
        <f t="shared" si="142"/>
        <v>0</v>
      </c>
      <c r="CS134" s="117">
        <f t="shared" si="143"/>
        <v>0</v>
      </c>
      <c r="CT134" s="82"/>
      <c r="CU134" s="82"/>
      <c r="CV134" s="39"/>
      <c r="CW134" s="39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GS134" s="1"/>
      <c r="GT134" s="1"/>
      <c r="GU134" s="1"/>
      <c r="GV134" s="1"/>
      <c r="GW134" s="1"/>
    </row>
    <row r="135" spans="1:205">
      <c r="A135" s="33">
        <v>129</v>
      </c>
      <c r="B135" s="71"/>
      <c r="C135" s="351"/>
      <c r="D135" s="75"/>
      <c r="E135" s="74"/>
      <c r="F135" s="74"/>
      <c r="G135" s="74"/>
      <c r="H135" s="74"/>
      <c r="I135" s="65"/>
      <c r="J135" s="65"/>
      <c r="K135" s="65"/>
      <c r="L135" s="209"/>
      <c r="M135" s="209"/>
      <c r="N135" s="65"/>
      <c r="O135" s="65"/>
      <c r="P135" s="65"/>
      <c r="Q135" s="368" t="str">
        <f t="shared" si="81"/>
        <v/>
      </c>
      <c r="R135" s="34">
        <f t="shared" si="82"/>
        <v>0</v>
      </c>
      <c r="S135" s="47">
        <f t="shared" si="158"/>
        <v>0</v>
      </c>
      <c r="T135" s="46">
        <f t="shared" ref="T135:T198" si="159">IF(OR($B135=0,$C135=0,$D135=0),0,IF(OR(AND($S135&lt;=25,$S135&gt;=7),AND($S135&gt;25,$E135=1)),1,0))</f>
        <v>0</v>
      </c>
      <c r="U135" s="82">
        <f t="shared" si="83"/>
        <v>0</v>
      </c>
      <c r="V135" s="46">
        <f t="shared" si="84"/>
        <v>0</v>
      </c>
      <c r="W135" s="82">
        <f t="shared" si="85"/>
        <v>0</v>
      </c>
      <c r="X135" s="81">
        <f t="shared" si="86"/>
        <v>0</v>
      </c>
      <c r="Y135" s="81">
        <f t="shared" si="144"/>
        <v>0</v>
      </c>
      <c r="Z135" s="81">
        <f t="shared" si="145"/>
        <v>0</v>
      </c>
      <c r="AA135" s="81">
        <f t="shared" si="87"/>
        <v>0</v>
      </c>
      <c r="AB135" s="81">
        <f t="shared" si="88"/>
        <v>0</v>
      </c>
      <c r="AC135" s="81">
        <f t="shared" si="146"/>
        <v>0</v>
      </c>
      <c r="AD135" s="81">
        <f t="shared" si="147"/>
        <v>0</v>
      </c>
      <c r="AE135" s="81">
        <f t="shared" si="148"/>
        <v>0</v>
      </c>
      <c r="AF135" s="81">
        <f t="shared" si="89"/>
        <v>0</v>
      </c>
      <c r="AG135" s="81">
        <f t="shared" si="90"/>
        <v>0</v>
      </c>
      <c r="AH135" s="81">
        <f t="shared" si="91"/>
        <v>0</v>
      </c>
      <c r="AI135" s="81">
        <f t="shared" si="92"/>
        <v>0</v>
      </c>
      <c r="AJ135" s="81">
        <f t="shared" si="93"/>
        <v>0</v>
      </c>
      <c r="AK135" s="81">
        <f t="shared" si="94"/>
        <v>0</v>
      </c>
      <c r="AL135" s="81">
        <f t="shared" si="95"/>
        <v>0</v>
      </c>
      <c r="AM135" s="81">
        <f t="shared" si="96"/>
        <v>0</v>
      </c>
      <c r="AN135" s="81">
        <f t="shared" si="97"/>
        <v>0</v>
      </c>
      <c r="AO135" s="81">
        <f t="shared" si="98"/>
        <v>0</v>
      </c>
      <c r="AP135" s="81">
        <f t="shared" si="99"/>
        <v>0</v>
      </c>
      <c r="AQ135" s="81">
        <f t="shared" si="100"/>
        <v>0</v>
      </c>
      <c r="AR135" s="81">
        <f t="shared" si="101"/>
        <v>0</v>
      </c>
      <c r="AS135" s="81">
        <f t="shared" si="102"/>
        <v>0</v>
      </c>
      <c r="AT135" s="81">
        <f t="shared" si="103"/>
        <v>0</v>
      </c>
      <c r="AU135" s="81">
        <f t="shared" si="104"/>
        <v>0</v>
      </c>
      <c r="AV135" s="81">
        <f t="shared" si="105"/>
        <v>0</v>
      </c>
      <c r="AW135" s="46">
        <f t="shared" si="106"/>
        <v>0</v>
      </c>
      <c r="AX135" s="46">
        <f t="shared" si="107"/>
        <v>0</v>
      </c>
      <c r="AY135" s="46">
        <f t="shared" si="108"/>
        <v>0</v>
      </c>
      <c r="AZ135" s="46">
        <f t="shared" si="109"/>
        <v>0</v>
      </c>
      <c r="BA135" s="46">
        <f t="shared" si="110"/>
        <v>0</v>
      </c>
      <c r="BB135" s="46">
        <f t="shared" si="111"/>
        <v>0</v>
      </c>
      <c r="BC135" s="46">
        <f t="shared" si="112"/>
        <v>0</v>
      </c>
      <c r="BD135" s="81"/>
      <c r="BE135" s="81"/>
      <c r="BF135" s="117">
        <f t="shared" si="149"/>
        <v>0</v>
      </c>
      <c r="BG135" s="117">
        <f t="shared" si="150"/>
        <v>0</v>
      </c>
      <c r="BH135" s="117">
        <f t="shared" si="151"/>
        <v>0</v>
      </c>
      <c r="BI135" s="117">
        <f t="shared" si="152"/>
        <v>0</v>
      </c>
      <c r="BJ135" s="117">
        <f t="shared" si="153"/>
        <v>0</v>
      </c>
      <c r="BK135" s="117">
        <f t="shared" si="154"/>
        <v>0</v>
      </c>
      <c r="BL135" s="117">
        <f t="shared" si="155"/>
        <v>0</v>
      </c>
      <c r="BM135" s="117">
        <f t="shared" si="156"/>
        <v>0</v>
      </c>
      <c r="BN135" s="117">
        <f t="shared" si="113"/>
        <v>0</v>
      </c>
      <c r="BO135" s="117">
        <f t="shared" si="157"/>
        <v>0</v>
      </c>
      <c r="BP135" s="117">
        <f t="shared" si="114"/>
        <v>0</v>
      </c>
      <c r="BQ135" s="117">
        <f t="shared" si="115"/>
        <v>0</v>
      </c>
      <c r="BR135" s="117">
        <f t="shared" si="116"/>
        <v>0</v>
      </c>
      <c r="BS135" s="117">
        <f t="shared" si="117"/>
        <v>0</v>
      </c>
      <c r="BT135" s="117">
        <f t="shared" si="118"/>
        <v>0</v>
      </c>
      <c r="BU135" s="117">
        <f t="shared" si="119"/>
        <v>0</v>
      </c>
      <c r="BV135" s="117">
        <f t="shared" si="120"/>
        <v>0</v>
      </c>
      <c r="BW135" s="117">
        <f t="shared" si="121"/>
        <v>0</v>
      </c>
      <c r="BX135" s="117">
        <f t="shared" si="122"/>
        <v>0</v>
      </c>
      <c r="BY135" s="117">
        <f t="shared" si="123"/>
        <v>0</v>
      </c>
      <c r="BZ135" s="117">
        <f t="shared" si="124"/>
        <v>0</v>
      </c>
      <c r="CA135" s="117">
        <f t="shared" si="125"/>
        <v>0</v>
      </c>
      <c r="CB135" s="117">
        <f t="shared" si="126"/>
        <v>0</v>
      </c>
      <c r="CC135" s="117">
        <f t="shared" si="127"/>
        <v>0</v>
      </c>
      <c r="CD135" s="117">
        <f t="shared" si="128"/>
        <v>0</v>
      </c>
      <c r="CE135" s="117">
        <f t="shared" si="129"/>
        <v>0</v>
      </c>
      <c r="CF135" s="117">
        <f t="shared" si="130"/>
        <v>0</v>
      </c>
      <c r="CG135" s="117">
        <f t="shared" si="131"/>
        <v>0</v>
      </c>
      <c r="CH135" s="117">
        <f t="shared" si="132"/>
        <v>0</v>
      </c>
      <c r="CI135" s="117">
        <f t="shared" si="133"/>
        <v>0</v>
      </c>
      <c r="CJ135" s="117">
        <f t="shared" si="134"/>
        <v>0</v>
      </c>
      <c r="CK135" s="117">
        <f t="shared" si="135"/>
        <v>0</v>
      </c>
      <c r="CL135" s="117">
        <f t="shared" si="136"/>
        <v>0</v>
      </c>
      <c r="CM135" s="117">
        <f t="shared" si="137"/>
        <v>0</v>
      </c>
      <c r="CN135" s="117">
        <f t="shared" si="138"/>
        <v>0</v>
      </c>
      <c r="CO135" s="117">
        <f t="shared" si="139"/>
        <v>0</v>
      </c>
      <c r="CP135" s="117">
        <f t="shared" si="140"/>
        <v>0</v>
      </c>
      <c r="CQ135" s="117">
        <f t="shared" si="141"/>
        <v>0</v>
      </c>
      <c r="CR135" s="117">
        <f t="shared" si="142"/>
        <v>0</v>
      </c>
      <c r="CS135" s="117">
        <f t="shared" si="143"/>
        <v>0</v>
      </c>
      <c r="CT135" s="82"/>
      <c r="CU135" s="82"/>
      <c r="CV135" s="39"/>
      <c r="CW135" s="39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GS135" s="1"/>
      <c r="GT135" s="1"/>
      <c r="GU135" s="1"/>
      <c r="GV135" s="1"/>
      <c r="GW135" s="1"/>
    </row>
    <row r="136" spans="1:205">
      <c r="A136" s="33">
        <v>130</v>
      </c>
      <c r="B136" s="71"/>
      <c r="C136" s="351"/>
      <c r="D136" s="75"/>
      <c r="E136" s="74"/>
      <c r="F136" s="74"/>
      <c r="G136" s="74"/>
      <c r="H136" s="74"/>
      <c r="I136" s="65"/>
      <c r="J136" s="65"/>
      <c r="K136" s="65"/>
      <c r="L136" s="209"/>
      <c r="M136" s="209"/>
      <c r="N136" s="65"/>
      <c r="O136" s="65"/>
      <c r="P136" s="65"/>
      <c r="Q136" s="368" t="str">
        <f t="shared" ref="Q136:Q199" si="160">MID(C136,1,4)</f>
        <v/>
      </c>
      <c r="R136" s="34">
        <f t="shared" ref="R136:R199" si="161">IF(C136&gt;0,C136,0)</f>
        <v>0</v>
      </c>
      <c r="S136" s="47">
        <f t="shared" si="158"/>
        <v>0</v>
      </c>
      <c r="T136" s="46">
        <f t="shared" si="159"/>
        <v>0</v>
      </c>
      <c r="U136" s="82">
        <f t="shared" ref="U136:U199" si="162">IF(OR($B136=0,$C136=0,$D136=0,F136=100),0,IF(OR(AND($S136&lt;=$DE$36,$S136&gt;=$DE$37),AND($S136&lt;=$DE$41,$S136&gt;=$DE$42,$E136=1)),1,0))</f>
        <v>0</v>
      </c>
      <c r="V136" s="46">
        <f t="shared" ref="V136:V199" si="163">MAX(X136:BE136)</f>
        <v>0</v>
      </c>
      <c r="W136" s="82">
        <f t="shared" ref="W136:W199" si="164">MAX(BF136:CU136)</f>
        <v>0</v>
      </c>
      <c r="X136" s="81">
        <f t="shared" ref="X136:X199" si="165">IF(AND($D136=1,OR($S136=6,$S136=7,$S136=8,$S136=9,$S136=10,$S136=11,$S136=12)),1,0)*X$6</f>
        <v>0</v>
      </c>
      <c r="Y136" s="81">
        <f t="shared" si="144"/>
        <v>0</v>
      </c>
      <c r="Z136" s="81">
        <f t="shared" si="145"/>
        <v>0</v>
      </c>
      <c r="AA136" s="81">
        <f t="shared" ref="AA136:AA199" si="166">IF(AND($D136=1,OR($S136=21,$S136=22,$S136=23,$S136=24,$S136=25)),1,0)*AA$6</f>
        <v>0</v>
      </c>
      <c r="AB136" s="81">
        <f t="shared" ref="AB136:AB199" si="167">IF($E136=1,0,IF(AND($D136=1,AND($S136&gt;25,$S136&lt;=35)),1,0)*AB$6)</f>
        <v>0</v>
      </c>
      <c r="AC136" s="81">
        <f t="shared" si="146"/>
        <v>0</v>
      </c>
      <c r="AD136" s="81">
        <f t="shared" si="147"/>
        <v>0</v>
      </c>
      <c r="AE136" s="81">
        <f t="shared" si="148"/>
        <v>0</v>
      </c>
      <c r="AF136" s="81">
        <f t="shared" ref="AF136:AF199" si="168">IF(AND($D136=1,$E136=1,OR($S136-6,$S136=7,$S136=8,$S136=9,$S136=10,$S136=11,$S136=12)),1,0)*AF$6</f>
        <v>0</v>
      </c>
      <c r="AG136" s="81">
        <f t="shared" ref="AG136:AG199" si="169">IF(AND($D136=1,$E136=1,OR($S136=13,$S136=14,$S136=15,$S136=16)),1,0)*AG$6</f>
        <v>0</v>
      </c>
      <c r="AH136" s="81">
        <f t="shared" ref="AH136:AH199" si="170">IF(AND($D136=1,$E136=1,OR($S136=17,$S136=18,$S136=19,$S136=20)),1,0)*AH$6</f>
        <v>0</v>
      </c>
      <c r="AI136" s="81">
        <f t="shared" ref="AI136:AI199" si="171">IF(AND($D136=1,$E136=1,OR($S136=21,$S136=22,$S136=23,$S136=24,$S136=25)),1,0)*AI$6</f>
        <v>0</v>
      </c>
      <c r="AJ136" s="81">
        <f t="shared" ref="AJ136:AJ199" si="172">IF(AND($D136=1,$E136=1,AND($S136&gt;25,$S136&lt;=35)),1,0)*AJ$6</f>
        <v>0</v>
      </c>
      <c r="AK136" s="81">
        <f t="shared" ref="AK136:AK199" si="173">IF(AND($D136=1,$E136=1,AND($S136&gt;35,$S136&lt;=50)),1,0)*AK$6</f>
        <v>0</v>
      </c>
      <c r="AL136" s="81">
        <f t="shared" ref="AL136:AL199" si="174">IF(AND($D136=1,$E136=1,AND($S136&gt;50,$S136&lt;=65)),1,0)*AL$6</f>
        <v>0</v>
      </c>
      <c r="AM136" s="81">
        <f t="shared" ref="AM136:AM199" si="175">IF(AND($D136=1,$E136=1,AND($S136&gt;65)),1,0)*AM$6</f>
        <v>0</v>
      </c>
      <c r="AN136" s="81">
        <f t="shared" ref="AN136:AN199" si="176">IF(AND($D136=2,OR($S136=6,$S136=7,$S136=8,$S136=9,$S136=10,$S136=11,$S136=12)),1,0)*AN$6</f>
        <v>0</v>
      </c>
      <c r="AO136" s="81">
        <f t="shared" ref="AO136:AO199" si="177">IF(AND($D136=2,OR($S136=13,$S136=14,$S136=15,$S136=16)),1,0)*AO$6</f>
        <v>0</v>
      </c>
      <c r="AP136" s="81">
        <f t="shared" ref="AP136:AP199" si="178">IF(AND($D136=2,OR($S136=17,$S136=18,$S136=19,$S136=20)),1,0)*AP$6</f>
        <v>0</v>
      </c>
      <c r="AQ136" s="81">
        <f t="shared" ref="AQ136:AQ199" si="179">IF(AND($D136=2,OR($S136=21,$S136=22,$S136=23,$S136=24,$S136=25)),1,0)*AQ$6</f>
        <v>0</v>
      </c>
      <c r="AR136" s="81">
        <f t="shared" ref="AR136:AR199" si="180">IF($E136=1,0,IF(AND($D136=2,AND($S136&gt;25,$S136&lt;=35)),1,0)*AR$6)</f>
        <v>0</v>
      </c>
      <c r="AS136" s="81">
        <f t="shared" ref="AS136:AS199" si="181">IF($E136=1,0,IF(AND($D136=2,AND($S136&gt;35,$S136&lt;=50)),1,0)*AS$6)</f>
        <v>0</v>
      </c>
      <c r="AT136" s="81">
        <f t="shared" ref="AT136:AT199" si="182">IF($E136=1,0,IF(AND($D136=2,AND($S136&gt;50,$S136&lt;=65)),1,0)*AT$6)</f>
        <v>0</v>
      </c>
      <c r="AU136" s="81">
        <f t="shared" ref="AU136:AU199" si="183">IF($E136=1,0,IF(AND($D136=2,AND($S136&gt;65)),1,0)*AU$6)</f>
        <v>0</v>
      </c>
      <c r="AV136" s="81">
        <f t="shared" ref="AV136:AV199" si="184">IF(AND($D136=2,$E136=1,OR($S136=6,$S136=7,$S136=8,$S136=9,$S136=10,$S136=11,$S136=12)),1,0)*AV$6</f>
        <v>0</v>
      </c>
      <c r="AW136" s="46">
        <f t="shared" ref="AW136:AW199" si="185">IF(AND($D136=2,$E136=1,OR($S136=13,$S136=14,$S136=15,$S136=16)),1,0)*AW$6</f>
        <v>0</v>
      </c>
      <c r="AX136" s="46">
        <f t="shared" ref="AX136:AX199" si="186">IF(AND($D136=2,$E136=1,OR($S136=17,$S136=18,$S136=19,$S136=20)),1,0)*AX$6</f>
        <v>0</v>
      </c>
      <c r="AY136" s="46">
        <f t="shared" ref="AY136:AY199" si="187">IF(AND($D136=2,$E136=1,OR($S136=21,$S136=22,$S136=23,$S136=24,$S136=25)),1,0)*AY$6</f>
        <v>0</v>
      </c>
      <c r="AZ136" s="46">
        <f t="shared" ref="AZ136:AZ199" si="188">IF(AND($D136=2,$E136=1,AND($S136&gt;25,$S136&lt;=35)),1,0)*AZ$6</f>
        <v>0</v>
      </c>
      <c r="BA136" s="46">
        <f t="shared" ref="BA136:BA199" si="189">IF(AND($D136=2,$E136=1,AND($S136&gt;35,$S136&lt;=50)),1,0)*BA$6</f>
        <v>0</v>
      </c>
      <c r="BB136" s="46">
        <f t="shared" ref="BB136:BB199" si="190">IF(AND($D136=2,$E136=1,AND($S136&gt;50,$S136&lt;=65)),1,0)*BB$6</f>
        <v>0</v>
      </c>
      <c r="BC136" s="46">
        <f t="shared" ref="BC136:BC199" si="191">IF(AND($D136=2,$E136=1,AND($S136&gt;65)),1,0)*BC$6</f>
        <v>0</v>
      </c>
      <c r="BD136" s="81"/>
      <c r="BE136" s="81"/>
      <c r="BF136" s="117">
        <f t="shared" si="149"/>
        <v>0</v>
      </c>
      <c r="BG136" s="117">
        <f t="shared" si="150"/>
        <v>0</v>
      </c>
      <c r="BH136" s="117">
        <f t="shared" si="151"/>
        <v>0</v>
      </c>
      <c r="BI136" s="117">
        <f t="shared" si="152"/>
        <v>0</v>
      </c>
      <c r="BJ136" s="117">
        <f t="shared" si="153"/>
        <v>0</v>
      </c>
      <c r="BK136" s="117">
        <f t="shared" si="154"/>
        <v>0</v>
      </c>
      <c r="BL136" s="117">
        <f t="shared" si="155"/>
        <v>0</v>
      </c>
      <c r="BM136" s="117">
        <f t="shared" si="156"/>
        <v>0</v>
      </c>
      <c r="BN136" s="117">
        <f t="shared" ref="BN136:BN199" si="192">IF($E136=1,0,IF(AND($D136=1,AND($S136&gt;=51,$S136&lt;=65)),1,0)*BN$6)</f>
        <v>0</v>
      </c>
      <c r="BO136" s="117">
        <f t="shared" si="157"/>
        <v>0</v>
      </c>
      <c r="BP136" s="117">
        <f t="shared" ref="BP136:BP199" si="193">IF(AND($D136=1,$E136=1,OR($S136=1,$S136=2,$S136=3,$S136=4,$S136=5,$S136=6)),1,0)*BP$6</f>
        <v>0</v>
      </c>
      <c r="BQ136" s="117">
        <f t="shared" ref="BQ136:BQ199" si="194">IF(AND($D136=1,$E136=1,OR($S136=7,$S136=8,$S136=9)),1,0)*BQ$6</f>
        <v>0</v>
      </c>
      <c r="BR136" s="117">
        <f t="shared" ref="BR136:BR199" si="195">IF(AND($D136=1,$E136=1,OR($S136=10,$S136=11,$S136=12)),1,0)*BR$6</f>
        <v>0</v>
      </c>
      <c r="BS136" s="117">
        <f t="shared" ref="BS136:BS199" si="196">IF(AND($D136=1,$E136=1,OR($S136=13,$S136=14,$S136=15,$S136=16)),1,0)*BS$6</f>
        <v>0</v>
      </c>
      <c r="BT136" s="117">
        <f t="shared" ref="BT136:BT199" si="197">IF(AND($D136=1,$E136=1,OR($S136=17,$S136=18,$S136=19,$S136=20)),1,0)*BT$6</f>
        <v>0</v>
      </c>
      <c r="BU136" s="117">
        <f t="shared" ref="BU136:BU199" si="198">IF(AND($D136=1,$E136=1,OR($S136=21,$S136=22,$S136=23,$S136=24,$S136=25)),1,0)*BU$6</f>
        <v>0</v>
      </c>
      <c r="BV136" s="117">
        <f t="shared" ref="BV136:BV199" si="199">IF(AND($D136=1,$E136=1,AND($S136&gt;25,$S136&lt;=35)),1,0)*BV$6</f>
        <v>0</v>
      </c>
      <c r="BW136" s="117">
        <f t="shared" ref="BW136:BW199" si="200">IF(AND($D136=1,$E136=1,AND($S136&gt;35,$S136&lt;=50)),1,0)*BW$6</f>
        <v>0</v>
      </c>
      <c r="BX136" s="117">
        <f t="shared" ref="BX136:BX199" si="201">IF(AND($D136=1,$E136=1,AND($S136&gt;=51,$S136&lt;=65)),1,0)*BX$6</f>
        <v>0</v>
      </c>
      <c r="BY136" s="117">
        <f t="shared" ref="BY136:BY199" si="202">IF(AND($D136=1,$E136=1,AND($S136&gt;65)),1,0)*BY$6</f>
        <v>0</v>
      </c>
      <c r="BZ136" s="117">
        <f t="shared" ref="BZ136:BZ199" si="203">IF(AND($D136=2,OR($S136=1,$S136=2,$S136=3,$S136=4,$S136=5,$S136=6)),1,0)*BZ$6</f>
        <v>0</v>
      </c>
      <c r="CA136" s="117">
        <f t="shared" ref="CA136:CA199" si="204">IF(AND($D136=2,OR($S136=7,$S136=8,$S136=9)),1,0)*CA$6</f>
        <v>0</v>
      </c>
      <c r="CB136" s="117">
        <f t="shared" ref="CB136:CB199" si="205">IF(AND($D136=2,OR($S136=10,$S136=11,$S136=12)),1,0)*CB$6</f>
        <v>0</v>
      </c>
      <c r="CC136" s="117">
        <f t="shared" ref="CC136:CC199" si="206">IF(AND($D136=2,OR($S136=13,$S136=14,$S136=15,$S136=16)),1,0)*CC$6</f>
        <v>0</v>
      </c>
      <c r="CD136" s="117">
        <f t="shared" ref="CD136:CD199" si="207">IF(AND($D136=2,OR($S136=17,$S136=18,$S136=19,$S136=20)),1,0)*CD$6</f>
        <v>0</v>
      </c>
      <c r="CE136" s="117">
        <f t="shared" ref="CE136:CE199" si="208">IF(AND($D136=2,OR($S136=21,$S136=22,$S136=23,$S136=24,$S136=25)),1,0)*CE$6</f>
        <v>0</v>
      </c>
      <c r="CF136" s="117">
        <f t="shared" ref="CF136:CF199" si="209">IF($E136=1,0,IF(AND($D136=2,AND($S136&gt;25,$S136&lt;=35)),1,0)*CF$6)</f>
        <v>0</v>
      </c>
      <c r="CG136" s="117">
        <f t="shared" ref="CG136:CG199" si="210">IF($E136=1,0,IF(AND($D136=2,AND($S136&gt;35,$S136&lt;=50)),1,0)*CG$6)</f>
        <v>0</v>
      </c>
      <c r="CH136" s="117">
        <f t="shared" ref="CH136:CH199" si="211">IF($E136=1,0,IF(AND($D136=2,AND($S136&gt;=51,$S136&lt;=65)),1,0)*CH$6)</f>
        <v>0</v>
      </c>
      <c r="CI136" s="117">
        <f t="shared" ref="CI136:CI199" si="212">IF($E136=1,0,IF(AND($D136=2,AND($S136&gt;65)),1,0)*CI$6)</f>
        <v>0</v>
      </c>
      <c r="CJ136" s="117">
        <f t="shared" ref="CJ136:CJ199" si="213">IF(AND($D136=2,$E136=1,OR($S136=1,$S136=2,$S136=3,$S136=4,$S136=5,$S136=6)),1,0)*CJ$6</f>
        <v>0</v>
      </c>
      <c r="CK136" s="117">
        <f t="shared" ref="CK136:CK199" si="214">IF(AND($D136=2,$E136=1,OR($S136=7,$S136=8,$S136=9)),1,0)*CK$6</f>
        <v>0</v>
      </c>
      <c r="CL136" s="117">
        <f t="shared" ref="CL136:CL199" si="215">IF(AND($D136=2,$E136=1,OR($S136=10,$S136=11,$S136=12)),1,0)*CL$6</f>
        <v>0</v>
      </c>
      <c r="CM136" s="117">
        <f t="shared" ref="CM136:CM199" si="216">IF(AND($D136=2,$E136=1,OR($S136=13,$S136=14,$S136=15,$S136=16)),1,0)*CM$6</f>
        <v>0</v>
      </c>
      <c r="CN136" s="117">
        <f t="shared" ref="CN136:CN199" si="217">IF(AND($D136=2,$E136=1,OR($S136=17,$S136=18,$S136=19,$S136=20)),1,0)*CN$6</f>
        <v>0</v>
      </c>
      <c r="CO136" s="117">
        <f t="shared" ref="CO136:CO199" si="218">IF(AND($D136=2,$E136=1,OR($S136=21,$S136=22,$S136=23,$S136=24,$S136=25)),1,0)*CO$6</f>
        <v>0</v>
      </c>
      <c r="CP136" s="117">
        <f t="shared" ref="CP136:CP199" si="219">IF(AND($D136=2,$E136=1,AND($S136&gt;25,$S136&lt;=35)),1,0)*CP$6</f>
        <v>0</v>
      </c>
      <c r="CQ136" s="117">
        <f t="shared" ref="CQ136:CQ199" si="220">IF(AND($D136=2,$E136=1,AND($S136&gt;35,$S136&lt;=50)),1,0)*CQ$6</f>
        <v>0</v>
      </c>
      <c r="CR136" s="117">
        <f t="shared" ref="CR136:CR199" si="221">IF(AND($D136=2,$E136=1,AND($S136&gt;=51,$S136&lt;=65)),1,0)*CR$6</f>
        <v>0</v>
      </c>
      <c r="CS136" s="117">
        <f t="shared" ref="CS136:CS199" si="222">IF(AND($D136=2,$E136=1,AND($S136&gt;65)),1,0)*CS$6</f>
        <v>0</v>
      </c>
      <c r="CT136" s="82"/>
      <c r="CU136" s="82"/>
      <c r="CV136" s="39"/>
      <c r="CW136" s="39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GS136" s="1"/>
      <c r="GT136" s="1"/>
      <c r="GU136" s="1"/>
      <c r="GV136" s="1"/>
      <c r="GW136" s="1"/>
    </row>
    <row r="137" spans="1:205">
      <c r="A137" s="33">
        <v>131</v>
      </c>
      <c r="B137" s="71"/>
      <c r="C137" s="351"/>
      <c r="D137" s="75"/>
      <c r="E137" s="74"/>
      <c r="F137" s="74"/>
      <c r="G137" s="74"/>
      <c r="H137" s="74"/>
      <c r="I137" s="65"/>
      <c r="J137" s="65"/>
      <c r="K137" s="65"/>
      <c r="L137" s="209"/>
      <c r="M137" s="209"/>
      <c r="N137" s="65"/>
      <c r="O137" s="65"/>
      <c r="P137" s="65"/>
      <c r="Q137" s="368" t="str">
        <f t="shared" si="160"/>
        <v/>
      </c>
      <c r="R137" s="34">
        <f t="shared" si="161"/>
        <v>0</v>
      </c>
      <c r="S137" s="47">
        <f t="shared" si="158"/>
        <v>0</v>
      </c>
      <c r="T137" s="46">
        <f t="shared" si="159"/>
        <v>0</v>
      </c>
      <c r="U137" s="82">
        <f t="shared" si="162"/>
        <v>0</v>
      </c>
      <c r="V137" s="46">
        <f t="shared" si="163"/>
        <v>0</v>
      </c>
      <c r="W137" s="82">
        <f t="shared" si="164"/>
        <v>0</v>
      </c>
      <c r="X137" s="81">
        <f t="shared" si="165"/>
        <v>0</v>
      </c>
      <c r="Y137" s="81">
        <f t="shared" si="144"/>
        <v>0</v>
      </c>
      <c r="Z137" s="81">
        <f t="shared" si="145"/>
        <v>0</v>
      </c>
      <c r="AA137" s="81">
        <f t="shared" si="166"/>
        <v>0</v>
      </c>
      <c r="AB137" s="81">
        <f t="shared" si="167"/>
        <v>0</v>
      </c>
      <c r="AC137" s="81">
        <f t="shared" si="146"/>
        <v>0</v>
      </c>
      <c r="AD137" s="81">
        <f t="shared" si="147"/>
        <v>0</v>
      </c>
      <c r="AE137" s="81">
        <f t="shared" si="148"/>
        <v>0</v>
      </c>
      <c r="AF137" s="81">
        <f t="shared" si="168"/>
        <v>0</v>
      </c>
      <c r="AG137" s="81">
        <f t="shared" si="169"/>
        <v>0</v>
      </c>
      <c r="AH137" s="81">
        <f t="shared" si="170"/>
        <v>0</v>
      </c>
      <c r="AI137" s="81">
        <f t="shared" si="171"/>
        <v>0</v>
      </c>
      <c r="AJ137" s="81">
        <f t="shared" si="172"/>
        <v>0</v>
      </c>
      <c r="AK137" s="81">
        <f t="shared" si="173"/>
        <v>0</v>
      </c>
      <c r="AL137" s="81">
        <f t="shared" si="174"/>
        <v>0</v>
      </c>
      <c r="AM137" s="81">
        <f t="shared" si="175"/>
        <v>0</v>
      </c>
      <c r="AN137" s="81">
        <f t="shared" si="176"/>
        <v>0</v>
      </c>
      <c r="AO137" s="81">
        <f t="shared" si="177"/>
        <v>0</v>
      </c>
      <c r="AP137" s="81">
        <f t="shared" si="178"/>
        <v>0</v>
      </c>
      <c r="AQ137" s="81">
        <f t="shared" si="179"/>
        <v>0</v>
      </c>
      <c r="AR137" s="81">
        <f t="shared" si="180"/>
        <v>0</v>
      </c>
      <c r="AS137" s="81">
        <f t="shared" si="181"/>
        <v>0</v>
      </c>
      <c r="AT137" s="81">
        <f t="shared" si="182"/>
        <v>0</v>
      </c>
      <c r="AU137" s="81">
        <f t="shared" si="183"/>
        <v>0</v>
      </c>
      <c r="AV137" s="81">
        <f t="shared" si="184"/>
        <v>0</v>
      </c>
      <c r="AW137" s="46">
        <f t="shared" si="185"/>
        <v>0</v>
      </c>
      <c r="AX137" s="46">
        <f t="shared" si="186"/>
        <v>0</v>
      </c>
      <c r="AY137" s="46">
        <f t="shared" si="187"/>
        <v>0</v>
      </c>
      <c r="AZ137" s="46">
        <f t="shared" si="188"/>
        <v>0</v>
      </c>
      <c r="BA137" s="46">
        <f t="shared" si="189"/>
        <v>0</v>
      </c>
      <c r="BB137" s="46">
        <f t="shared" si="190"/>
        <v>0</v>
      </c>
      <c r="BC137" s="46">
        <f t="shared" si="191"/>
        <v>0</v>
      </c>
      <c r="BD137" s="81"/>
      <c r="BE137" s="81"/>
      <c r="BF137" s="117">
        <f t="shared" si="149"/>
        <v>0</v>
      </c>
      <c r="BG137" s="117">
        <f t="shared" si="150"/>
        <v>0</v>
      </c>
      <c r="BH137" s="117">
        <f t="shared" si="151"/>
        <v>0</v>
      </c>
      <c r="BI137" s="117">
        <f t="shared" si="152"/>
        <v>0</v>
      </c>
      <c r="BJ137" s="117">
        <f t="shared" si="153"/>
        <v>0</v>
      </c>
      <c r="BK137" s="117">
        <f t="shared" si="154"/>
        <v>0</v>
      </c>
      <c r="BL137" s="117">
        <f t="shared" si="155"/>
        <v>0</v>
      </c>
      <c r="BM137" s="117">
        <f t="shared" si="156"/>
        <v>0</v>
      </c>
      <c r="BN137" s="117">
        <f t="shared" si="192"/>
        <v>0</v>
      </c>
      <c r="BO137" s="117">
        <f t="shared" si="157"/>
        <v>0</v>
      </c>
      <c r="BP137" s="117">
        <f t="shared" si="193"/>
        <v>0</v>
      </c>
      <c r="BQ137" s="117">
        <f t="shared" si="194"/>
        <v>0</v>
      </c>
      <c r="BR137" s="117">
        <f t="shared" si="195"/>
        <v>0</v>
      </c>
      <c r="BS137" s="117">
        <f t="shared" si="196"/>
        <v>0</v>
      </c>
      <c r="BT137" s="117">
        <f t="shared" si="197"/>
        <v>0</v>
      </c>
      <c r="BU137" s="117">
        <f t="shared" si="198"/>
        <v>0</v>
      </c>
      <c r="BV137" s="117">
        <f t="shared" si="199"/>
        <v>0</v>
      </c>
      <c r="BW137" s="117">
        <f t="shared" si="200"/>
        <v>0</v>
      </c>
      <c r="BX137" s="117">
        <f t="shared" si="201"/>
        <v>0</v>
      </c>
      <c r="BY137" s="117">
        <f t="shared" si="202"/>
        <v>0</v>
      </c>
      <c r="BZ137" s="117">
        <f t="shared" si="203"/>
        <v>0</v>
      </c>
      <c r="CA137" s="117">
        <f t="shared" si="204"/>
        <v>0</v>
      </c>
      <c r="CB137" s="117">
        <f t="shared" si="205"/>
        <v>0</v>
      </c>
      <c r="CC137" s="117">
        <f t="shared" si="206"/>
        <v>0</v>
      </c>
      <c r="CD137" s="117">
        <f t="shared" si="207"/>
        <v>0</v>
      </c>
      <c r="CE137" s="117">
        <f t="shared" si="208"/>
        <v>0</v>
      </c>
      <c r="CF137" s="117">
        <f t="shared" si="209"/>
        <v>0</v>
      </c>
      <c r="CG137" s="117">
        <f t="shared" si="210"/>
        <v>0</v>
      </c>
      <c r="CH137" s="117">
        <f t="shared" si="211"/>
        <v>0</v>
      </c>
      <c r="CI137" s="117">
        <f t="shared" si="212"/>
        <v>0</v>
      </c>
      <c r="CJ137" s="117">
        <f t="shared" si="213"/>
        <v>0</v>
      </c>
      <c r="CK137" s="117">
        <f t="shared" si="214"/>
        <v>0</v>
      </c>
      <c r="CL137" s="117">
        <f t="shared" si="215"/>
        <v>0</v>
      </c>
      <c r="CM137" s="117">
        <f t="shared" si="216"/>
        <v>0</v>
      </c>
      <c r="CN137" s="117">
        <f t="shared" si="217"/>
        <v>0</v>
      </c>
      <c r="CO137" s="117">
        <f t="shared" si="218"/>
        <v>0</v>
      </c>
      <c r="CP137" s="117">
        <f t="shared" si="219"/>
        <v>0</v>
      </c>
      <c r="CQ137" s="117">
        <f t="shared" si="220"/>
        <v>0</v>
      </c>
      <c r="CR137" s="117">
        <f t="shared" si="221"/>
        <v>0</v>
      </c>
      <c r="CS137" s="117">
        <f t="shared" si="222"/>
        <v>0</v>
      </c>
      <c r="CT137" s="82"/>
      <c r="CU137" s="82"/>
      <c r="CV137" s="39"/>
      <c r="CW137" s="39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GS137" s="1"/>
      <c r="GT137" s="1"/>
      <c r="GU137" s="1"/>
      <c r="GV137" s="1"/>
      <c r="GW137" s="1"/>
    </row>
    <row r="138" spans="1:205">
      <c r="A138" s="33">
        <v>132</v>
      </c>
      <c r="B138" s="71"/>
      <c r="C138" s="351"/>
      <c r="D138" s="75"/>
      <c r="E138" s="74"/>
      <c r="F138" s="74"/>
      <c r="G138" s="74"/>
      <c r="H138" s="74"/>
      <c r="I138" s="65"/>
      <c r="J138" s="65"/>
      <c r="K138" s="65"/>
      <c r="L138" s="209"/>
      <c r="M138" s="209"/>
      <c r="N138" s="65"/>
      <c r="O138" s="65"/>
      <c r="P138" s="65"/>
      <c r="Q138" s="368" t="str">
        <f t="shared" si="160"/>
        <v/>
      </c>
      <c r="R138" s="34">
        <f t="shared" si="161"/>
        <v>0</v>
      </c>
      <c r="S138" s="47">
        <f t="shared" si="158"/>
        <v>0</v>
      </c>
      <c r="T138" s="46">
        <f t="shared" si="159"/>
        <v>0</v>
      </c>
      <c r="U138" s="82">
        <f t="shared" si="162"/>
        <v>0</v>
      </c>
      <c r="V138" s="46">
        <f t="shared" si="163"/>
        <v>0</v>
      </c>
      <c r="W138" s="82">
        <f t="shared" si="164"/>
        <v>0</v>
      </c>
      <c r="X138" s="81">
        <f t="shared" si="165"/>
        <v>0</v>
      </c>
      <c r="Y138" s="81">
        <f t="shared" si="144"/>
        <v>0</v>
      </c>
      <c r="Z138" s="81">
        <f t="shared" si="145"/>
        <v>0</v>
      </c>
      <c r="AA138" s="81">
        <f t="shared" si="166"/>
        <v>0</v>
      </c>
      <c r="AB138" s="81">
        <f t="shared" si="167"/>
        <v>0</v>
      </c>
      <c r="AC138" s="81">
        <f t="shared" si="146"/>
        <v>0</v>
      </c>
      <c r="AD138" s="81">
        <f t="shared" si="147"/>
        <v>0</v>
      </c>
      <c r="AE138" s="81">
        <f t="shared" si="148"/>
        <v>0</v>
      </c>
      <c r="AF138" s="81">
        <f t="shared" si="168"/>
        <v>0</v>
      </c>
      <c r="AG138" s="81">
        <f t="shared" si="169"/>
        <v>0</v>
      </c>
      <c r="AH138" s="81">
        <f t="shared" si="170"/>
        <v>0</v>
      </c>
      <c r="AI138" s="81">
        <f t="shared" si="171"/>
        <v>0</v>
      </c>
      <c r="AJ138" s="81">
        <f t="shared" si="172"/>
        <v>0</v>
      </c>
      <c r="AK138" s="81">
        <f t="shared" si="173"/>
        <v>0</v>
      </c>
      <c r="AL138" s="81">
        <f t="shared" si="174"/>
        <v>0</v>
      </c>
      <c r="AM138" s="81">
        <f t="shared" si="175"/>
        <v>0</v>
      </c>
      <c r="AN138" s="81">
        <f t="shared" si="176"/>
        <v>0</v>
      </c>
      <c r="AO138" s="81">
        <f t="shared" si="177"/>
        <v>0</v>
      </c>
      <c r="AP138" s="81">
        <f t="shared" si="178"/>
        <v>0</v>
      </c>
      <c r="AQ138" s="81">
        <f t="shared" si="179"/>
        <v>0</v>
      </c>
      <c r="AR138" s="81">
        <f t="shared" si="180"/>
        <v>0</v>
      </c>
      <c r="AS138" s="81">
        <f t="shared" si="181"/>
        <v>0</v>
      </c>
      <c r="AT138" s="81">
        <f t="shared" si="182"/>
        <v>0</v>
      </c>
      <c r="AU138" s="81">
        <f t="shared" si="183"/>
        <v>0</v>
      </c>
      <c r="AV138" s="81">
        <f t="shared" si="184"/>
        <v>0</v>
      </c>
      <c r="AW138" s="46">
        <f t="shared" si="185"/>
        <v>0</v>
      </c>
      <c r="AX138" s="46">
        <f t="shared" si="186"/>
        <v>0</v>
      </c>
      <c r="AY138" s="46">
        <f t="shared" si="187"/>
        <v>0</v>
      </c>
      <c r="AZ138" s="46">
        <f t="shared" si="188"/>
        <v>0</v>
      </c>
      <c r="BA138" s="46">
        <f t="shared" si="189"/>
        <v>0</v>
      </c>
      <c r="BB138" s="46">
        <f t="shared" si="190"/>
        <v>0</v>
      </c>
      <c r="BC138" s="46">
        <f t="shared" si="191"/>
        <v>0</v>
      </c>
      <c r="BD138" s="81"/>
      <c r="BE138" s="81"/>
      <c r="BF138" s="117">
        <f t="shared" si="149"/>
        <v>0</v>
      </c>
      <c r="BG138" s="117">
        <f t="shared" si="150"/>
        <v>0</v>
      </c>
      <c r="BH138" s="117">
        <f t="shared" si="151"/>
        <v>0</v>
      </c>
      <c r="BI138" s="117">
        <f t="shared" si="152"/>
        <v>0</v>
      </c>
      <c r="BJ138" s="117">
        <f t="shared" si="153"/>
        <v>0</v>
      </c>
      <c r="BK138" s="117">
        <f t="shared" si="154"/>
        <v>0</v>
      </c>
      <c r="BL138" s="117">
        <f t="shared" si="155"/>
        <v>0</v>
      </c>
      <c r="BM138" s="117">
        <f t="shared" si="156"/>
        <v>0</v>
      </c>
      <c r="BN138" s="117">
        <f t="shared" si="192"/>
        <v>0</v>
      </c>
      <c r="BO138" s="117">
        <f t="shared" si="157"/>
        <v>0</v>
      </c>
      <c r="BP138" s="117">
        <f t="shared" si="193"/>
        <v>0</v>
      </c>
      <c r="BQ138" s="117">
        <f t="shared" si="194"/>
        <v>0</v>
      </c>
      <c r="BR138" s="117">
        <f t="shared" si="195"/>
        <v>0</v>
      </c>
      <c r="BS138" s="117">
        <f t="shared" si="196"/>
        <v>0</v>
      </c>
      <c r="BT138" s="117">
        <f t="shared" si="197"/>
        <v>0</v>
      </c>
      <c r="BU138" s="117">
        <f t="shared" si="198"/>
        <v>0</v>
      </c>
      <c r="BV138" s="117">
        <f t="shared" si="199"/>
        <v>0</v>
      </c>
      <c r="BW138" s="117">
        <f t="shared" si="200"/>
        <v>0</v>
      </c>
      <c r="BX138" s="117">
        <f t="shared" si="201"/>
        <v>0</v>
      </c>
      <c r="BY138" s="117">
        <f t="shared" si="202"/>
        <v>0</v>
      </c>
      <c r="BZ138" s="117">
        <f t="shared" si="203"/>
        <v>0</v>
      </c>
      <c r="CA138" s="117">
        <f t="shared" si="204"/>
        <v>0</v>
      </c>
      <c r="CB138" s="117">
        <f t="shared" si="205"/>
        <v>0</v>
      </c>
      <c r="CC138" s="117">
        <f t="shared" si="206"/>
        <v>0</v>
      </c>
      <c r="CD138" s="117">
        <f t="shared" si="207"/>
        <v>0</v>
      </c>
      <c r="CE138" s="117">
        <f t="shared" si="208"/>
        <v>0</v>
      </c>
      <c r="CF138" s="117">
        <f t="shared" si="209"/>
        <v>0</v>
      </c>
      <c r="CG138" s="117">
        <f t="shared" si="210"/>
        <v>0</v>
      </c>
      <c r="CH138" s="117">
        <f t="shared" si="211"/>
        <v>0</v>
      </c>
      <c r="CI138" s="117">
        <f t="shared" si="212"/>
        <v>0</v>
      </c>
      <c r="CJ138" s="117">
        <f t="shared" si="213"/>
        <v>0</v>
      </c>
      <c r="CK138" s="117">
        <f t="shared" si="214"/>
        <v>0</v>
      </c>
      <c r="CL138" s="117">
        <f t="shared" si="215"/>
        <v>0</v>
      </c>
      <c r="CM138" s="117">
        <f t="shared" si="216"/>
        <v>0</v>
      </c>
      <c r="CN138" s="117">
        <f t="shared" si="217"/>
        <v>0</v>
      </c>
      <c r="CO138" s="117">
        <f t="shared" si="218"/>
        <v>0</v>
      </c>
      <c r="CP138" s="117">
        <f t="shared" si="219"/>
        <v>0</v>
      </c>
      <c r="CQ138" s="117">
        <f t="shared" si="220"/>
        <v>0</v>
      </c>
      <c r="CR138" s="117">
        <f t="shared" si="221"/>
        <v>0</v>
      </c>
      <c r="CS138" s="117">
        <f t="shared" si="222"/>
        <v>0</v>
      </c>
      <c r="CT138" s="82"/>
      <c r="CU138" s="82"/>
      <c r="CV138" s="39"/>
      <c r="CW138" s="39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GS138" s="1"/>
      <c r="GT138" s="1"/>
      <c r="GU138" s="1"/>
      <c r="GV138" s="1"/>
      <c r="GW138" s="1"/>
    </row>
    <row r="139" spans="1:205">
      <c r="A139" s="33">
        <v>133</v>
      </c>
      <c r="B139" s="71"/>
      <c r="C139" s="351"/>
      <c r="D139" s="75"/>
      <c r="E139" s="74"/>
      <c r="F139" s="74"/>
      <c r="G139" s="74"/>
      <c r="H139" s="74"/>
      <c r="I139" s="65"/>
      <c r="J139" s="65"/>
      <c r="K139" s="65"/>
      <c r="L139" s="209"/>
      <c r="M139" s="209"/>
      <c r="N139" s="65"/>
      <c r="O139" s="65"/>
      <c r="P139" s="65"/>
      <c r="Q139" s="368" t="str">
        <f t="shared" si="160"/>
        <v/>
      </c>
      <c r="R139" s="34">
        <f t="shared" si="161"/>
        <v>0</v>
      </c>
      <c r="S139" s="47">
        <f t="shared" si="158"/>
        <v>0</v>
      </c>
      <c r="T139" s="46">
        <f t="shared" si="159"/>
        <v>0</v>
      </c>
      <c r="U139" s="82">
        <f t="shared" si="162"/>
        <v>0</v>
      </c>
      <c r="V139" s="46">
        <f t="shared" si="163"/>
        <v>0</v>
      </c>
      <c r="W139" s="82">
        <f t="shared" si="164"/>
        <v>0</v>
      </c>
      <c r="X139" s="81">
        <f t="shared" si="165"/>
        <v>0</v>
      </c>
      <c r="Y139" s="81">
        <f t="shared" ref="Y139:Y202" si="223">IF(AND($D139=1,OR($S139=13,$S139=14,$S139=15,$S139=16)),1,0)*Y$6</f>
        <v>0</v>
      </c>
      <c r="Z139" s="81">
        <f t="shared" ref="Z139:Z202" si="224">IF(AND($D139=1,OR($S139=17,$S139=18,$S139=19,$S139=20)),1,0)*Z$6</f>
        <v>0</v>
      </c>
      <c r="AA139" s="81">
        <f t="shared" si="166"/>
        <v>0</v>
      </c>
      <c r="AB139" s="81">
        <f t="shared" si="167"/>
        <v>0</v>
      </c>
      <c r="AC139" s="81">
        <f t="shared" ref="AC139:AC202" si="225">IF($E139=1,0,IF(AND($D139=1,AND($S139&gt;35,$S139&lt;=50)),1,0)*AC$6)</f>
        <v>0</v>
      </c>
      <c r="AD139" s="81">
        <f t="shared" ref="AD139:AD202" si="226">IF($E139=1,0,IF(AND($D139=1,AND($S139&gt;50,$S139&lt;=65)),1,0)*AD$6)</f>
        <v>0</v>
      </c>
      <c r="AE139" s="81">
        <f t="shared" ref="AE139:AE202" si="227">IF($E139=1,0,IF(AND($D139=1,AND($S139&gt;65)),1,0)*AE$6)</f>
        <v>0</v>
      </c>
      <c r="AF139" s="81">
        <f t="shared" si="168"/>
        <v>0</v>
      </c>
      <c r="AG139" s="81">
        <f t="shared" si="169"/>
        <v>0</v>
      </c>
      <c r="AH139" s="81">
        <f t="shared" si="170"/>
        <v>0</v>
      </c>
      <c r="AI139" s="81">
        <f t="shared" si="171"/>
        <v>0</v>
      </c>
      <c r="AJ139" s="81">
        <f t="shared" si="172"/>
        <v>0</v>
      </c>
      <c r="AK139" s="81">
        <f t="shared" si="173"/>
        <v>0</v>
      </c>
      <c r="AL139" s="81">
        <f t="shared" si="174"/>
        <v>0</v>
      </c>
      <c r="AM139" s="81">
        <f t="shared" si="175"/>
        <v>0</v>
      </c>
      <c r="AN139" s="81">
        <f t="shared" si="176"/>
        <v>0</v>
      </c>
      <c r="AO139" s="81">
        <f t="shared" si="177"/>
        <v>0</v>
      </c>
      <c r="AP139" s="81">
        <f t="shared" si="178"/>
        <v>0</v>
      </c>
      <c r="AQ139" s="81">
        <f t="shared" si="179"/>
        <v>0</v>
      </c>
      <c r="AR139" s="81">
        <f t="shared" si="180"/>
        <v>0</v>
      </c>
      <c r="AS139" s="81">
        <f t="shared" si="181"/>
        <v>0</v>
      </c>
      <c r="AT139" s="81">
        <f t="shared" si="182"/>
        <v>0</v>
      </c>
      <c r="AU139" s="81">
        <f t="shared" si="183"/>
        <v>0</v>
      </c>
      <c r="AV139" s="81">
        <f t="shared" si="184"/>
        <v>0</v>
      </c>
      <c r="AW139" s="46">
        <f t="shared" si="185"/>
        <v>0</v>
      </c>
      <c r="AX139" s="46">
        <f t="shared" si="186"/>
        <v>0</v>
      </c>
      <c r="AY139" s="46">
        <f t="shared" si="187"/>
        <v>0</v>
      </c>
      <c r="AZ139" s="46">
        <f t="shared" si="188"/>
        <v>0</v>
      </c>
      <c r="BA139" s="46">
        <f t="shared" si="189"/>
        <v>0</v>
      </c>
      <c r="BB139" s="46">
        <f t="shared" si="190"/>
        <v>0</v>
      </c>
      <c r="BC139" s="46">
        <f t="shared" si="191"/>
        <v>0</v>
      </c>
      <c r="BD139" s="81"/>
      <c r="BE139" s="81"/>
      <c r="BF139" s="117">
        <f t="shared" ref="BF139:BF202" si="228">IF(AND($D139=1,OR($S139=1,$S139=2,$S139=3,$S139=4,$S139=5,$S139=6)),1,0)*BF$6</f>
        <v>0</v>
      </c>
      <c r="BG139" s="117">
        <f t="shared" ref="BG139:BG202" si="229">IF(AND($D139=1,OR($S139=7,$S139=8,$S139=9)),1,0)*BG$6</f>
        <v>0</v>
      </c>
      <c r="BH139" s="117">
        <f t="shared" ref="BH139:BH202" si="230">IF(AND($D139=1,OR($S139=10,$S139=11,$S139=12)),1,0)*BH$6</f>
        <v>0</v>
      </c>
      <c r="BI139" s="117">
        <f t="shared" ref="BI139:BI202" si="231">IF(AND($D139=1,OR($S139=13,$S139=14,$S139=15,$S139=16)),1,0)*BI$6</f>
        <v>0</v>
      </c>
      <c r="BJ139" s="117">
        <f t="shared" ref="BJ139:BJ202" si="232">IF(AND($D139=1,OR($S139=17,$S139=18,$S139=19,$S139=20)),1,0)*BJ$6</f>
        <v>0</v>
      </c>
      <c r="BK139" s="117">
        <f t="shared" ref="BK139:BK202" si="233">IF(AND($D139=1,OR($S139=21,$S139=22,$S139=23,$S139=24,$S139=25)),1,0)*BK$6</f>
        <v>0</v>
      </c>
      <c r="BL139" s="117">
        <f t="shared" ref="BL139:BL202" si="234">IF($E139=1,0,IF(AND($D139=1,AND($S139&gt;25,$S139&lt;=35)),1,0)*BL$6)</f>
        <v>0</v>
      </c>
      <c r="BM139" s="117">
        <f t="shared" ref="BM139:BM202" si="235">IF($E139=1,0,IF(AND($D139=1,AND($S139&gt;35,$S139&lt;=50)),1,0)*BM$6)</f>
        <v>0</v>
      </c>
      <c r="BN139" s="117">
        <f t="shared" si="192"/>
        <v>0</v>
      </c>
      <c r="BO139" s="117">
        <f t="shared" ref="BO139:BO202" si="236">IF($E139=1,0,IF(AND($D139=1,AND($S139&gt;65)),1,0)*BO$6)</f>
        <v>0</v>
      </c>
      <c r="BP139" s="117">
        <f t="shared" si="193"/>
        <v>0</v>
      </c>
      <c r="BQ139" s="117">
        <f t="shared" si="194"/>
        <v>0</v>
      </c>
      <c r="BR139" s="117">
        <f t="shared" si="195"/>
        <v>0</v>
      </c>
      <c r="BS139" s="117">
        <f t="shared" si="196"/>
        <v>0</v>
      </c>
      <c r="BT139" s="117">
        <f t="shared" si="197"/>
        <v>0</v>
      </c>
      <c r="BU139" s="117">
        <f t="shared" si="198"/>
        <v>0</v>
      </c>
      <c r="BV139" s="117">
        <f t="shared" si="199"/>
        <v>0</v>
      </c>
      <c r="BW139" s="117">
        <f t="shared" si="200"/>
        <v>0</v>
      </c>
      <c r="BX139" s="117">
        <f t="shared" si="201"/>
        <v>0</v>
      </c>
      <c r="BY139" s="117">
        <f t="shared" si="202"/>
        <v>0</v>
      </c>
      <c r="BZ139" s="117">
        <f t="shared" si="203"/>
        <v>0</v>
      </c>
      <c r="CA139" s="117">
        <f t="shared" si="204"/>
        <v>0</v>
      </c>
      <c r="CB139" s="117">
        <f t="shared" si="205"/>
        <v>0</v>
      </c>
      <c r="CC139" s="117">
        <f t="shared" si="206"/>
        <v>0</v>
      </c>
      <c r="CD139" s="117">
        <f t="shared" si="207"/>
        <v>0</v>
      </c>
      <c r="CE139" s="117">
        <f t="shared" si="208"/>
        <v>0</v>
      </c>
      <c r="CF139" s="117">
        <f t="shared" si="209"/>
        <v>0</v>
      </c>
      <c r="CG139" s="117">
        <f t="shared" si="210"/>
        <v>0</v>
      </c>
      <c r="CH139" s="117">
        <f t="shared" si="211"/>
        <v>0</v>
      </c>
      <c r="CI139" s="117">
        <f t="shared" si="212"/>
        <v>0</v>
      </c>
      <c r="CJ139" s="117">
        <f t="shared" si="213"/>
        <v>0</v>
      </c>
      <c r="CK139" s="117">
        <f t="shared" si="214"/>
        <v>0</v>
      </c>
      <c r="CL139" s="117">
        <f t="shared" si="215"/>
        <v>0</v>
      </c>
      <c r="CM139" s="117">
        <f t="shared" si="216"/>
        <v>0</v>
      </c>
      <c r="CN139" s="117">
        <f t="shared" si="217"/>
        <v>0</v>
      </c>
      <c r="CO139" s="117">
        <f t="shared" si="218"/>
        <v>0</v>
      </c>
      <c r="CP139" s="117">
        <f t="shared" si="219"/>
        <v>0</v>
      </c>
      <c r="CQ139" s="117">
        <f t="shared" si="220"/>
        <v>0</v>
      </c>
      <c r="CR139" s="117">
        <f t="shared" si="221"/>
        <v>0</v>
      </c>
      <c r="CS139" s="117">
        <f t="shared" si="222"/>
        <v>0</v>
      </c>
      <c r="CT139" s="82"/>
      <c r="CU139" s="82"/>
      <c r="CV139" s="39"/>
      <c r="CW139" s="39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GS139" s="1"/>
      <c r="GT139" s="1"/>
      <c r="GU139" s="1"/>
      <c r="GV139" s="1"/>
      <c r="GW139" s="1"/>
    </row>
    <row r="140" spans="1:205">
      <c r="A140" s="33">
        <v>134</v>
      </c>
      <c r="B140" s="71"/>
      <c r="C140" s="351"/>
      <c r="D140" s="75"/>
      <c r="E140" s="74"/>
      <c r="F140" s="74"/>
      <c r="G140" s="74"/>
      <c r="H140" s="74"/>
      <c r="I140" s="65"/>
      <c r="J140" s="65"/>
      <c r="K140" s="65"/>
      <c r="L140" s="209"/>
      <c r="M140" s="209"/>
      <c r="N140" s="65"/>
      <c r="O140" s="65"/>
      <c r="P140" s="65"/>
      <c r="Q140" s="368" t="str">
        <f t="shared" si="160"/>
        <v/>
      </c>
      <c r="R140" s="34">
        <f t="shared" si="161"/>
        <v>0</v>
      </c>
      <c r="S140" s="47">
        <f t="shared" si="158"/>
        <v>0</v>
      </c>
      <c r="T140" s="46">
        <f t="shared" si="159"/>
        <v>0</v>
      </c>
      <c r="U140" s="82">
        <f t="shared" si="162"/>
        <v>0</v>
      </c>
      <c r="V140" s="46">
        <f t="shared" si="163"/>
        <v>0</v>
      </c>
      <c r="W140" s="82">
        <f t="shared" si="164"/>
        <v>0</v>
      </c>
      <c r="X140" s="81">
        <f t="shared" si="165"/>
        <v>0</v>
      </c>
      <c r="Y140" s="81">
        <f t="shared" si="223"/>
        <v>0</v>
      </c>
      <c r="Z140" s="81">
        <f t="shared" si="224"/>
        <v>0</v>
      </c>
      <c r="AA140" s="81">
        <f t="shared" si="166"/>
        <v>0</v>
      </c>
      <c r="AB140" s="81">
        <f t="shared" si="167"/>
        <v>0</v>
      </c>
      <c r="AC140" s="81">
        <f t="shared" si="225"/>
        <v>0</v>
      </c>
      <c r="AD140" s="81">
        <f t="shared" si="226"/>
        <v>0</v>
      </c>
      <c r="AE140" s="81">
        <f t="shared" si="227"/>
        <v>0</v>
      </c>
      <c r="AF140" s="81">
        <f t="shared" si="168"/>
        <v>0</v>
      </c>
      <c r="AG140" s="81">
        <f t="shared" si="169"/>
        <v>0</v>
      </c>
      <c r="AH140" s="81">
        <f t="shared" si="170"/>
        <v>0</v>
      </c>
      <c r="AI140" s="81">
        <f t="shared" si="171"/>
        <v>0</v>
      </c>
      <c r="AJ140" s="81">
        <f t="shared" si="172"/>
        <v>0</v>
      </c>
      <c r="AK140" s="81">
        <f t="shared" si="173"/>
        <v>0</v>
      </c>
      <c r="AL140" s="81">
        <f t="shared" si="174"/>
        <v>0</v>
      </c>
      <c r="AM140" s="81">
        <f t="shared" si="175"/>
        <v>0</v>
      </c>
      <c r="AN140" s="81">
        <f t="shared" si="176"/>
        <v>0</v>
      </c>
      <c r="AO140" s="81">
        <f t="shared" si="177"/>
        <v>0</v>
      </c>
      <c r="AP140" s="81">
        <f t="shared" si="178"/>
        <v>0</v>
      </c>
      <c r="AQ140" s="81">
        <f t="shared" si="179"/>
        <v>0</v>
      </c>
      <c r="AR140" s="81">
        <f t="shared" si="180"/>
        <v>0</v>
      </c>
      <c r="AS140" s="81">
        <f t="shared" si="181"/>
        <v>0</v>
      </c>
      <c r="AT140" s="81">
        <f t="shared" si="182"/>
        <v>0</v>
      </c>
      <c r="AU140" s="81">
        <f t="shared" si="183"/>
        <v>0</v>
      </c>
      <c r="AV140" s="81">
        <f t="shared" si="184"/>
        <v>0</v>
      </c>
      <c r="AW140" s="46">
        <f t="shared" si="185"/>
        <v>0</v>
      </c>
      <c r="AX140" s="46">
        <f t="shared" si="186"/>
        <v>0</v>
      </c>
      <c r="AY140" s="46">
        <f t="shared" si="187"/>
        <v>0</v>
      </c>
      <c r="AZ140" s="46">
        <f t="shared" si="188"/>
        <v>0</v>
      </c>
      <c r="BA140" s="46">
        <f t="shared" si="189"/>
        <v>0</v>
      </c>
      <c r="BB140" s="46">
        <f t="shared" si="190"/>
        <v>0</v>
      </c>
      <c r="BC140" s="46">
        <f t="shared" si="191"/>
        <v>0</v>
      </c>
      <c r="BD140" s="81"/>
      <c r="BE140" s="81"/>
      <c r="BF140" s="117">
        <f t="shared" si="228"/>
        <v>0</v>
      </c>
      <c r="BG140" s="117">
        <f t="shared" si="229"/>
        <v>0</v>
      </c>
      <c r="BH140" s="117">
        <f t="shared" si="230"/>
        <v>0</v>
      </c>
      <c r="BI140" s="117">
        <f t="shared" si="231"/>
        <v>0</v>
      </c>
      <c r="BJ140" s="117">
        <f t="shared" si="232"/>
        <v>0</v>
      </c>
      <c r="BK140" s="117">
        <f t="shared" si="233"/>
        <v>0</v>
      </c>
      <c r="BL140" s="117">
        <f t="shared" si="234"/>
        <v>0</v>
      </c>
      <c r="BM140" s="117">
        <f t="shared" si="235"/>
        <v>0</v>
      </c>
      <c r="BN140" s="117">
        <f t="shared" si="192"/>
        <v>0</v>
      </c>
      <c r="BO140" s="117">
        <f t="shared" si="236"/>
        <v>0</v>
      </c>
      <c r="BP140" s="117">
        <f t="shared" si="193"/>
        <v>0</v>
      </c>
      <c r="BQ140" s="117">
        <f t="shared" si="194"/>
        <v>0</v>
      </c>
      <c r="BR140" s="117">
        <f t="shared" si="195"/>
        <v>0</v>
      </c>
      <c r="BS140" s="117">
        <f t="shared" si="196"/>
        <v>0</v>
      </c>
      <c r="BT140" s="117">
        <f t="shared" si="197"/>
        <v>0</v>
      </c>
      <c r="BU140" s="117">
        <f t="shared" si="198"/>
        <v>0</v>
      </c>
      <c r="BV140" s="117">
        <f t="shared" si="199"/>
        <v>0</v>
      </c>
      <c r="BW140" s="117">
        <f t="shared" si="200"/>
        <v>0</v>
      </c>
      <c r="BX140" s="117">
        <f t="shared" si="201"/>
        <v>0</v>
      </c>
      <c r="BY140" s="117">
        <f t="shared" si="202"/>
        <v>0</v>
      </c>
      <c r="BZ140" s="117">
        <f t="shared" si="203"/>
        <v>0</v>
      </c>
      <c r="CA140" s="117">
        <f t="shared" si="204"/>
        <v>0</v>
      </c>
      <c r="CB140" s="117">
        <f t="shared" si="205"/>
        <v>0</v>
      </c>
      <c r="CC140" s="117">
        <f t="shared" si="206"/>
        <v>0</v>
      </c>
      <c r="CD140" s="117">
        <f t="shared" si="207"/>
        <v>0</v>
      </c>
      <c r="CE140" s="117">
        <f t="shared" si="208"/>
        <v>0</v>
      </c>
      <c r="CF140" s="117">
        <f t="shared" si="209"/>
        <v>0</v>
      </c>
      <c r="CG140" s="117">
        <f t="shared" si="210"/>
        <v>0</v>
      </c>
      <c r="CH140" s="117">
        <f t="shared" si="211"/>
        <v>0</v>
      </c>
      <c r="CI140" s="117">
        <f t="shared" si="212"/>
        <v>0</v>
      </c>
      <c r="CJ140" s="117">
        <f t="shared" si="213"/>
        <v>0</v>
      </c>
      <c r="CK140" s="117">
        <f t="shared" si="214"/>
        <v>0</v>
      </c>
      <c r="CL140" s="117">
        <f t="shared" si="215"/>
        <v>0</v>
      </c>
      <c r="CM140" s="117">
        <f t="shared" si="216"/>
        <v>0</v>
      </c>
      <c r="CN140" s="117">
        <f t="shared" si="217"/>
        <v>0</v>
      </c>
      <c r="CO140" s="117">
        <f t="shared" si="218"/>
        <v>0</v>
      </c>
      <c r="CP140" s="117">
        <f t="shared" si="219"/>
        <v>0</v>
      </c>
      <c r="CQ140" s="117">
        <f t="shared" si="220"/>
        <v>0</v>
      </c>
      <c r="CR140" s="117">
        <f t="shared" si="221"/>
        <v>0</v>
      </c>
      <c r="CS140" s="117">
        <f t="shared" si="222"/>
        <v>0</v>
      </c>
      <c r="CT140" s="82"/>
      <c r="CU140" s="82"/>
      <c r="CV140" s="39"/>
      <c r="CW140" s="39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GS140" s="1"/>
      <c r="GT140" s="1"/>
      <c r="GU140" s="1"/>
      <c r="GV140" s="1"/>
      <c r="GW140" s="1"/>
    </row>
    <row r="141" spans="1:205">
      <c r="A141" s="33">
        <v>135</v>
      </c>
      <c r="B141" s="71"/>
      <c r="C141" s="351"/>
      <c r="D141" s="75"/>
      <c r="E141" s="74"/>
      <c r="F141" s="74"/>
      <c r="G141" s="74"/>
      <c r="H141" s="74"/>
      <c r="I141" s="65"/>
      <c r="J141" s="65"/>
      <c r="K141" s="65"/>
      <c r="L141" s="209"/>
      <c r="M141" s="209"/>
      <c r="N141" s="65"/>
      <c r="O141" s="65"/>
      <c r="P141" s="65"/>
      <c r="Q141" s="368" t="str">
        <f t="shared" si="160"/>
        <v/>
      </c>
      <c r="R141" s="34">
        <f t="shared" si="161"/>
        <v>0</v>
      </c>
      <c r="S141" s="47">
        <f t="shared" si="158"/>
        <v>0</v>
      </c>
      <c r="T141" s="46">
        <f t="shared" si="159"/>
        <v>0</v>
      </c>
      <c r="U141" s="82">
        <f t="shared" si="162"/>
        <v>0</v>
      </c>
      <c r="V141" s="46">
        <f t="shared" si="163"/>
        <v>0</v>
      </c>
      <c r="W141" s="82">
        <f t="shared" si="164"/>
        <v>0</v>
      </c>
      <c r="X141" s="81">
        <f t="shared" si="165"/>
        <v>0</v>
      </c>
      <c r="Y141" s="81">
        <f t="shared" si="223"/>
        <v>0</v>
      </c>
      <c r="Z141" s="81">
        <f t="shared" si="224"/>
        <v>0</v>
      </c>
      <c r="AA141" s="81">
        <f t="shared" si="166"/>
        <v>0</v>
      </c>
      <c r="AB141" s="81">
        <f t="shared" si="167"/>
        <v>0</v>
      </c>
      <c r="AC141" s="81">
        <f t="shared" si="225"/>
        <v>0</v>
      </c>
      <c r="AD141" s="81">
        <f t="shared" si="226"/>
        <v>0</v>
      </c>
      <c r="AE141" s="81">
        <f t="shared" si="227"/>
        <v>0</v>
      </c>
      <c r="AF141" s="81">
        <f t="shared" si="168"/>
        <v>0</v>
      </c>
      <c r="AG141" s="81">
        <f t="shared" si="169"/>
        <v>0</v>
      </c>
      <c r="AH141" s="81">
        <f t="shared" si="170"/>
        <v>0</v>
      </c>
      <c r="AI141" s="81">
        <f t="shared" si="171"/>
        <v>0</v>
      </c>
      <c r="AJ141" s="81">
        <f t="shared" si="172"/>
        <v>0</v>
      </c>
      <c r="AK141" s="81">
        <f t="shared" si="173"/>
        <v>0</v>
      </c>
      <c r="AL141" s="81">
        <f t="shared" si="174"/>
        <v>0</v>
      </c>
      <c r="AM141" s="81">
        <f t="shared" si="175"/>
        <v>0</v>
      </c>
      <c r="AN141" s="81">
        <f t="shared" si="176"/>
        <v>0</v>
      </c>
      <c r="AO141" s="81">
        <f t="shared" si="177"/>
        <v>0</v>
      </c>
      <c r="AP141" s="81">
        <f t="shared" si="178"/>
        <v>0</v>
      </c>
      <c r="AQ141" s="81">
        <f t="shared" si="179"/>
        <v>0</v>
      </c>
      <c r="AR141" s="81">
        <f t="shared" si="180"/>
        <v>0</v>
      </c>
      <c r="AS141" s="81">
        <f t="shared" si="181"/>
        <v>0</v>
      </c>
      <c r="AT141" s="81">
        <f t="shared" si="182"/>
        <v>0</v>
      </c>
      <c r="AU141" s="81">
        <f t="shared" si="183"/>
        <v>0</v>
      </c>
      <c r="AV141" s="81">
        <f t="shared" si="184"/>
        <v>0</v>
      </c>
      <c r="AW141" s="46">
        <f t="shared" si="185"/>
        <v>0</v>
      </c>
      <c r="AX141" s="46">
        <f t="shared" si="186"/>
        <v>0</v>
      </c>
      <c r="AY141" s="46">
        <f t="shared" si="187"/>
        <v>0</v>
      </c>
      <c r="AZ141" s="46">
        <f t="shared" si="188"/>
        <v>0</v>
      </c>
      <c r="BA141" s="46">
        <f t="shared" si="189"/>
        <v>0</v>
      </c>
      <c r="BB141" s="46">
        <f t="shared" si="190"/>
        <v>0</v>
      </c>
      <c r="BC141" s="46">
        <f t="shared" si="191"/>
        <v>0</v>
      </c>
      <c r="BD141" s="81"/>
      <c r="BE141" s="81"/>
      <c r="BF141" s="117">
        <f t="shared" si="228"/>
        <v>0</v>
      </c>
      <c r="BG141" s="117">
        <f t="shared" si="229"/>
        <v>0</v>
      </c>
      <c r="BH141" s="117">
        <f t="shared" si="230"/>
        <v>0</v>
      </c>
      <c r="BI141" s="117">
        <f t="shared" si="231"/>
        <v>0</v>
      </c>
      <c r="BJ141" s="117">
        <f t="shared" si="232"/>
        <v>0</v>
      </c>
      <c r="BK141" s="117">
        <f t="shared" si="233"/>
        <v>0</v>
      </c>
      <c r="BL141" s="117">
        <f t="shared" si="234"/>
        <v>0</v>
      </c>
      <c r="BM141" s="117">
        <f t="shared" si="235"/>
        <v>0</v>
      </c>
      <c r="BN141" s="117">
        <f t="shared" si="192"/>
        <v>0</v>
      </c>
      <c r="BO141" s="117">
        <f t="shared" si="236"/>
        <v>0</v>
      </c>
      <c r="BP141" s="117">
        <f t="shared" si="193"/>
        <v>0</v>
      </c>
      <c r="BQ141" s="117">
        <f t="shared" si="194"/>
        <v>0</v>
      </c>
      <c r="BR141" s="117">
        <f t="shared" si="195"/>
        <v>0</v>
      </c>
      <c r="BS141" s="117">
        <f t="shared" si="196"/>
        <v>0</v>
      </c>
      <c r="BT141" s="117">
        <f t="shared" si="197"/>
        <v>0</v>
      </c>
      <c r="BU141" s="117">
        <f t="shared" si="198"/>
        <v>0</v>
      </c>
      <c r="BV141" s="117">
        <f t="shared" si="199"/>
        <v>0</v>
      </c>
      <c r="BW141" s="117">
        <f t="shared" si="200"/>
        <v>0</v>
      </c>
      <c r="BX141" s="117">
        <f t="shared" si="201"/>
        <v>0</v>
      </c>
      <c r="BY141" s="117">
        <f t="shared" si="202"/>
        <v>0</v>
      </c>
      <c r="BZ141" s="117">
        <f t="shared" si="203"/>
        <v>0</v>
      </c>
      <c r="CA141" s="117">
        <f t="shared" si="204"/>
        <v>0</v>
      </c>
      <c r="CB141" s="117">
        <f t="shared" si="205"/>
        <v>0</v>
      </c>
      <c r="CC141" s="117">
        <f t="shared" si="206"/>
        <v>0</v>
      </c>
      <c r="CD141" s="117">
        <f t="shared" si="207"/>
        <v>0</v>
      </c>
      <c r="CE141" s="117">
        <f t="shared" si="208"/>
        <v>0</v>
      </c>
      <c r="CF141" s="117">
        <f t="shared" si="209"/>
        <v>0</v>
      </c>
      <c r="CG141" s="117">
        <f t="shared" si="210"/>
        <v>0</v>
      </c>
      <c r="CH141" s="117">
        <f t="shared" si="211"/>
        <v>0</v>
      </c>
      <c r="CI141" s="117">
        <f t="shared" si="212"/>
        <v>0</v>
      </c>
      <c r="CJ141" s="117">
        <f t="shared" si="213"/>
        <v>0</v>
      </c>
      <c r="CK141" s="117">
        <f t="shared" si="214"/>
        <v>0</v>
      </c>
      <c r="CL141" s="117">
        <f t="shared" si="215"/>
        <v>0</v>
      </c>
      <c r="CM141" s="117">
        <f t="shared" si="216"/>
        <v>0</v>
      </c>
      <c r="CN141" s="117">
        <f t="shared" si="217"/>
        <v>0</v>
      </c>
      <c r="CO141" s="117">
        <f t="shared" si="218"/>
        <v>0</v>
      </c>
      <c r="CP141" s="117">
        <f t="shared" si="219"/>
        <v>0</v>
      </c>
      <c r="CQ141" s="117">
        <f t="shared" si="220"/>
        <v>0</v>
      </c>
      <c r="CR141" s="117">
        <f t="shared" si="221"/>
        <v>0</v>
      </c>
      <c r="CS141" s="117">
        <f t="shared" si="222"/>
        <v>0</v>
      </c>
      <c r="CT141" s="82"/>
      <c r="CU141" s="82"/>
      <c r="CV141" s="39"/>
      <c r="CW141" s="39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GS141" s="1"/>
      <c r="GT141" s="1"/>
      <c r="GU141" s="1"/>
      <c r="GV141" s="1"/>
      <c r="GW141" s="1"/>
    </row>
    <row r="142" spans="1:205">
      <c r="A142" s="33">
        <v>136</v>
      </c>
      <c r="B142" s="71"/>
      <c r="C142" s="351"/>
      <c r="D142" s="75"/>
      <c r="E142" s="74"/>
      <c r="F142" s="74"/>
      <c r="G142" s="74"/>
      <c r="H142" s="74"/>
      <c r="I142" s="65"/>
      <c r="J142" s="65"/>
      <c r="K142" s="65"/>
      <c r="L142" s="209"/>
      <c r="M142" s="209"/>
      <c r="N142" s="65"/>
      <c r="O142" s="65"/>
      <c r="P142" s="65"/>
      <c r="Q142" s="368" t="str">
        <f t="shared" si="160"/>
        <v/>
      </c>
      <c r="R142" s="34">
        <f t="shared" si="161"/>
        <v>0</v>
      </c>
      <c r="S142" s="47">
        <f t="shared" si="158"/>
        <v>0</v>
      </c>
      <c r="T142" s="46">
        <f t="shared" si="159"/>
        <v>0</v>
      </c>
      <c r="U142" s="82">
        <f t="shared" si="162"/>
        <v>0</v>
      </c>
      <c r="V142" s="46">
        <f t="shared" si="163"/>
        <v>0</v>
      </c>
      <c r="W142" s="82">
        <f t="shared" si="164"/>
        <v>0</v>
      </c>
      <c r="X142" s="81">
        <f t="shared" si="165"/>
        <v>0</v>
      </c>
      <c r="Y142" s="81">
        <f t="shared" si="223"/>
        <v>0</v>
      </c>
      <c r="Z142" s="81">
        <f t="shared" si="224"/>
        <v>0</v>
      </c>
      <c r="AA142" s="81">
        <f t="shared" si="166"/>
        <v>0</v>
      </c>
      <c r="AB142" s="81">
        <f t="shared" si="167"/>
        <v>0</v>
      </c>
      <c r="AC142" s="81">
        <f t="shared" si="225"/>
        <v>0</v>
      </c>
      <c r="AD142" s="81">
        <f t="shared" si="226"/>
        <v>0</v>
      </c>
      <c r="AE142" s="81">
        <f t="shared" si="227"/>
        <v>0</v>
      </c>
      <c r="AF142" s="81">
        <f t="shared" si="168"/>
        <v>0</v>
      </c>
      <c r="AG142" s="81">
        <f t="shared" si="169"/>
        <v>0</v>
      </c>
      <c r="AH142" s="81">
        <f t="shared" si="170"/>
        <v>0</v>
      </c>
      <c r="AI142" s="81">
        <f t="shared" si="171"/>
        <v>0</v>
      </c>
      <c r="AJ142" s="81">
        <f t="shared" si="172"/>
        <v>0</v>
      </c>
      <c r="AK142" s="81">
        <f t="shared" si="173"/>
        <v>0</v>
      </c>
      <c r="AL142" s="81">
        <f t="shared" si="174"/>
        <v>0</v>
      </c>
      <c r="AM142" s="81">
        <f t="shared" si="175"/>
        <v>0</v>
      </c>
      <c r="AN142" s="81">
        <f t="shared" si="176"/>
        <v>0</v>
      </c>
      <c r="AO142" s="81">
        <f t="shared" si="177"/>
        <v>0</v>
      </c>
      <c r="AP142" s="81">
        <f t="shared" si="178"/>
        <v>0</v>
      </c>
      <c r="AQ142" s="81">
        <f t="shared" si="179"/>
        <v>0</v>
      </c>
      <c r="AR142" s="81">
        <f t="shared" si="180"/>
        <v>0</v>
      </c>
      <c r="AS142" s="81">
        <f t="shared" si="181"/>
        <v>0</v>
      </c>
      <c r="AT142" s="81">
        <f t="shared" si="182"/>
        <v>0</v>
      </c>
      <c r="AU142" s="81">
        <f t="shared" si="183"/>
        <v>0</v>
      </c>
      <c r="AV142" s="81">
        <f t="shared" si="184"/>
        <v>0</v>
      </c>
      <c r="AW142" s="46">
        <f t="shared" si="185"/>
        <v>0</v>
      </c>
      <c r="AX142" s="46">
        <f t="shared" si="186"/>
        <v>0</v>
      </c>
      <c r="AY142" s="46">
        <f t="shared" si="187"/>
        <v>0</v>
      </c>
      <c r="AZ142" s="46">
        <f t="shared" si="188"/>
        <v>0</v>
      </c>
      <c r="BA142" s="46">
        <f t="shared" si="189"/>
        <v>0</v>
      </c>
      <c r="BB142" s="46">
        <f t="shared" si="190"/>
        <v>0</v>
      </c>
      <c r="BC142" s="46">
        <f t="shared" si="191"/>
        <v>0</v>
      </c>
      <c r="BD142" s="81"/>
      <c r="BE142" s="81"/>
      <c r="BF142" s="117">
        <f t="shared" si="228"/>
        <v>0</v>
      </c>
      <c r="BG142" s="117">
        <f t="shared" si="229"/>
        <v>0</v>
      </c>
      <c r="BH142" s="117">
        <f t="shared" si="230"/>
        <v>0</v>
      </c>
      <c r="BI142" s="117">
        <f t="shared" si="231"/>
        <v>0</v>
      </c>
      <c r="BJ142" s="117">
        <f t="shared" si="232"/>
        <v>0</v>
      </c>
      <c r="BK142" s="117">
        <f t="shared" si="233"/>
        <v>0</v>
      </c>
      <c r="BL142" s="117">
        <f t="shared" si="234"/>
        <v>0</v>
      </c>
      <c r="BM142" s="117">
        <f t="shared" si="235"/>
        <v>0</v>
      </c>
      <c r="BN142" s="117">
        <f t="shared" si="192"/>
        <v>0</v>
      </c>
      <c r="BO142" s="117">
        <f t="shared" si="236"/>
        <v>0</v>
      </c>
      <c r="BP142" s="117">
        <f t="shared" si="193"/>
        <v>0</v>
      </c>
      <c r="BQ142" s="117">
        <f t="shared" si="194"/>
        <v>0</v>
      </c>
      <c r="BR142" s="117">
        <f t="shared" si="195"/>
        <v>0</v>
      </c>
      <c r="BS142" s="117">
        <f t="shared" si="196"/>
        <v>0</v>
      </c>
      <c r="BT142" s="117">
        <f t="shared" si="197"/>
        <v>0</v>
      </c>
      <c r="BU142" s="117">
        <f t="shared" si="198"/>
        <v>0</v>
      </c>
      <c r="BV142" s="117">
        <f t="shared" si="199"/>
        <v>0</v>
      </c>
      <c r="BW142" s="117">
        <f t="shared" si="200"/>
        <v>0</v>
      </c>
      <c r="BX142" s="117">
        <f t="shared" si="201"/>
        <v>0</v>
      </c>
      <c r="BY142" s="117">
        <f t="shared" si="202"/>
        <v>0</v>
      </c>
      <c r="BZ142" s="117">
        <f t="shared" si="203"/>
        <v>0</v>
      </c>
      <c r="CA142" s="117">
        <f t="shared" si="204"/>
        <v>0</v>
      </c>
      <c r="CB142" s="117">
        <f t="shared" si="205"/>
        <v>0</v>
      </c>
      <c r="CC142" s="117">
        <f t="shared" si="206"/>
        <v>0</v>
      </c>
      <c r="CD142" s="117">
        <f t="shared" si="207"/>
        <v>0</v>
      </c>
      <c r="CE142" s="117">
        <f t="shared" si="208"/>
        <v>0</v>
      </c>
      <c r="CF142" s="117">
        <f t="shared" si="209"/>
        <v>0</v>
      </c>
      <c r="CG142" s="117">
        <f t="shared" si="210"/>
        <v>0</v>
      </c>
      <c r="CH142" s="117">
        <f t="shared" si="211"/>
        <v>0</v>
      </c>
      <c r="CI142" s="117">
        <f t="shared" si="212"/>
        <v>0</v>
      </c>
      <c r="CJ142" s="117">
        <f t="shared" si="213"/>
        <v>0</v>
      </c>
      <c r="CK142" s="117">
        <f t="shared" si="214"/>
        <v>0</v>
      </c>
      <c r="CL142" s="117">
        <f t="shared" si="215"/>
        <v>0</v>
      </c>
      <c r="CM142" s="117">
        <f t="shared" si="216"/>
        <v>0</v>
      </c>
      <c r="CN142" s="117">
        <f t="shared" si="217"/>
        <v>0</v>
      </c>
      <c r="CO142" s="117">
        <f t="shared" si="218"/>
        <v>0</v>
      </c>
      <c r="CP142" s="117">
        <f t="shared" si="219"/>
        <v>0</v>
      </c>
      <c r="CQ142" s="117">
        <f t="shared" si="220"/>
        <v>0</v>
      </c>
      <c r="CR142" s="117">
        <f t="shared" si="221"/>
        <v>0</v>
      </c>
      <c r="CS142" s="117">
        <f t="shared" si="222"/>
        <v>0</v>
      </c>
      <c r="CT142" s="82"/>
      <c r="CU142" s="82"/>
      <c r="CV142" s="39"/>
      <c r="CW142" s="39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GS142" s="1"/>
      <c r="GT142" s="1"/>
      <c r="GU142" s="1"/>
      <c r="GV142" s="1"/>
      <c r="GW142" s="1"/>
    </row>
    <row r="143" spans="1:205">
      <c r="A143" s="33">
        <v>137</v>
      </c>
      <c r="B143" s="71"/>
      <c r="C143" s="351"/>
      <c r="D143" s="75"/>
      <c r="E143" s="74"/>
      <c r="F143" s="74"/>
      <c r="G143" s="74"/>
      <c r="H143" s="74"/>
      <c r="I143" s="65"/>
      <c r="J143" s="65"/>
      <c r="K143" s="65"/>
      <c r="L143" s="209"/>
      <c r="M143" s="209"/>
      <c r="N143" s="65"/>
      <c r="O143" s="65"/>
      <c r="P143" s="65"/>
      <c r="Q143" s="368" t="str">
        <f t="shared" si="160"/>
        <v/>
      </c>
      <c r="R143" s="34">
        <f t="shared" si="161"/>
        <v>0</v>
      </c>
      <c r="S143" s="47">
        <f t="shared" si="158"/>
        <v>0</v>
      </c>
      <c r="T143" s="46">
        <f t="shared" si="159"/>
        <v>0</v>
      </c>
      <c r="U143" s="82">
        <f t="shared" si="162"/>
        <v>0</v>
      </c>
      <c r="V143" s="46">
        <f t="shared" si="163"/>
        <v>0</v>
      </c>
      <c r="W143" s="82">
        <f t="shared" si="164"/>
        <v>0</v>
      </c>
      <c r="X143" s="81">
        <f t="shared" si="165"/>
        <v>0</v>
      </c>
      <c r="Y143" s="81">
        <f t="shared" si="223"/>
        <v>0</v>
      </c>
      <c r="Z143" s="81">
        <f t="shared" si="224"/>
        <v>0</v>
      </c>
      <c r="AA143" s="81">
        <f t="shared" si="166"/>
        <v>0</v>
      </c>
      <c r="AB143" s="81">
        <f t="shared" si="167"/>
        <v>0</v>
      </c>
      <c r="AC143" s="81">
        <f t="shared" si="225"/>
        <v>0</v>
      </c>
      <c r="AD143" s="81">
        <f t="shared" si="226"/>
        <v>0</v>
      </c>
      <c r="AE143" s="81">
        <f t="shared" si="227"/>
        <v>0</v>
      </c>
      <c r="AF143" s="81">
        <f t="shared" si="168"/>
        <v>0</v>
      </c>
      <c r="AG143" s="81">
        <f t="shared" si="169"/>
        <v>0</v>
      </c>
      <c r="AH143" s="81">
        <f t="shared" si="170"/>
        <v>0</v>
      </c>
      <c r="AI143" s="81">
        <f t="shared" si="171"/>
        <v>0</v>
      </c>
      <c r="AJ143" s="81">
        <f t="shared" si="172"/>
        <v>0</v>
      </c>
      <c r="AK143" s="81">
        <f t="shared" si="173"/>
        <v>0</v>
      </c>
      <c r="AL143" s="81">
        <f t="shared" si="174"/>
        <v>0</v>
      </c>
      <c r="AM143" s="81">
        <f t="shared" si="175"/>
        <v>0</v>
      </c>
      <c r="AN143" s="81">
        <f t="shared" si="176"/>
        <v>0</v>
      </c>
      <c r="AO143" s="81">
        <f t="shared" si="177"/>
        <v>0</v>
      </c>
      <c r="AP143" s="81">
        <f t="shared" si="178"/>
        <v>0</v>
      </c>
      <c r="AQ143" s="81">
        <f t="shared" si="179"/>
        <v>0</v>
      </c>
      <c r="AR143" s="81">
        <f t="shared" si="180"/>
        <v>0</v>
      </c>
      <c r="AS143" s="81">
        <f t="shared" si="181"/>
        <v>0</v>
      </c>
      <c r="AT143" s="81">
        <f t="shared" si="182"/>
        <v>0</v>
      </c>
      <c r="AU143" s="81">
        <f t="shared" si="183"/>
        <v>0</v>
      </c>
      <c r="AV143" s="81">
        <f t="shared" si="184"/>
        <v>0</v>
      </c>
      <c r="AW143" s="46">
        <f t="shared" si="185"/>
        <v>0</v>
      </c>
      <c r="AX143" s="46">
        <f t="shared" si="186"/>
        <v>0</v>
      </c>
      <c r="AY143" s="46">
        <f t="shared" si="187"/>
        <v>0</v>
      </c>
      <c r="AZ143" s="46">
        <f t="shared" si="188"/>
        <v>0</v>
      </c>
      <c r="BA143" s="46">
        <f t="shared" si="189"/>
        <v>0</v>
      </c>
      <c r="BB143" s="46">
        <f t="shared" si="190"/>
        <v>0</v>
      </c>
      <c r="BC143" s="46">
        <f t="shared" si="191"/>
        <v>0</v>
      </c>
      <c r="BD143" s="81"/>
      <c r="BE143" s="81"/>
      <c r="BF143" s="117">
        <f t="shared" si="228"/>
        <v>0</v>
      </c>
      <c r="BG143" s="117">
        <f t="shared" si="229"/>
        <v>0</v>
      </c>
      <c r="BH143" s="117">
        <f t="shared" si="230"/>
        <v>0</v>
      </c>
      <c r="BI143" s="117">
        <f t="shared" si="231"/>
        <v>0</v>
      </c>
      <c r="BJ143" s="117">
        <f t="shared" si="232"/>
        <v>0</v>
      </c>
      <c r="BK143" s="117">
        <f t="shared" si="233"/>
        <v>0</v>
      </c>
      <c r="BL143" s="117">
        <f t="shared" si="234"/>
        <v>0</v>
      </c>
      <c r="BM143" s="117">
        <f t="shared" si="235"/>
        <v>0</v>
      </c>
      <c r="BN143" s="117">
        <f t="shared" si="192"/>
        <v>0</v>
      </c>
      <c r="BO143" s="117">
        <f t="shared" si="236"/>
        <v>0</v>
      </c>
      <c r="BP143" s="117">
        <f t="shared" si="193"/>
        <v>0</v>
      </c>
      <c r="BQ143" s="117">
        <f t="shared" si="194"/>
        <v>0</v>
      </c>
      <c r="BR143" s="117">
        <f t="shared" si="195"/>
        <v>0</v>
      </c>
      <c r="BS143" s="117">
        <f t="shared" si="196"/>
        <v>0</v>
      </c>
      <c r="BT143" s="117">
        <f t="shared" si="197"/>
        <v>0</v>
      </c>
      <c r="BU143" s="117">
        <f t="shared" si="198"/>
        <v>0</v>
      </c>
      <c r="BV143" s="117">
        <f t="shared" si="199"/>
        <v>0</v>
      </c>
      <c r="BW143" s="117">
        <f t="shared" si="200"/>
        <v>0</v>
      </c>
      <c r="BX143" s="117">
        <f t="shared" si="201"/>
        <v>0</v>
      </c>
      <c r="BY143" s="117">
        <f t="shared" si="202"/>
        <v>0</v>
      </c>
      <c r="BZ143" s="117">
        <f t="shared" si="203"/>
        <v>0</v>
      </c>
      <c r="CA143" s="117">
        <f t="shared" si="204"/>
        <v>0</v>
      </c>
      <c r="CB143" s="117">
        <f t="shared" si="205"/>
        <v>0</v>
      </c>
      <c r="CC143" s="117">
        <f t="shared" si="206"/>
        <v>0</v>
      </c>
      <c r="CD143" s="117">
        <f t="shared" si="207"/>
        <v>0</v>
      </c>
      <c r="CE143" s="117">
        <f t="shared" si="208"/>
        <v>0</v>
      </c>
      <c r="CF143" s="117">
        <f t="shared" si="209"/>
        <v>0</v>
      </c>
      <c r="CG143" s="117">
        <f t="shared" si="210"/>
        <v>0</v>
      </c>
      <c r="CH143" s="117">
        <f t="shared" si="211"/>
        <v>0</v>
      </c>
      <c r="CI143" s="117">
        <f t="shared" si="212"/>
        <v>0</v>
      </c>
      <c r="CJ143" s="117">
        <f t="shared" si="213"/>
        <v>0</v>
      </c>
      <c r="CK143" s="117">
        <f t="shared" si="214"/>
        <v>0</v>
      </c>
      <c r="CL143" s="117">
        <f t="shared" si="215"/>
        <v>0</v>
      </c>
      <c r="CM143" s="117">
        <f t="shared" si="216"/>
        <v>0</v>
      </c>
      <c r="CN143" s="117">
        <f t="shared" si="217"/>
        <v>0</v>
      </c>
      <c r="CO143" s="117">
        <f t="shared" si="218"/>
        <v>0</v>
      </c>
      <c r="CP143" s="117">
        <f t="shared" si="219"/>
        <v>0</v>
      </c>
      <c r="CQ143" s="117">
        <f t="shared" si="220"/>
        <v>0</v>
      </c>
      <c r="CR143" s="117">
        <f t="shared" si="221"/>
        <v>0</v>
      </c>
      <c r="CS143" s="117">
        <f t="shared" si="222"/>
        <v>0</v>
      </c>
      <c r="CT143" s="82"/>
      <c r="CU143" s="82"/>
      <c r="CV143" s="39"/>
      <c r="CW143" s="39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GS143" s="1"/>
      <c r="GT143" s="1"/>
      <c r="GU143" s="1"/>
      <c r="GV143" s="1"/>
      <c r="GW143" s="1"/>
    </row>
    <row r="144" spans="1:205">
      <c r="A144" s="33">
        <v>138</v>
      </c>
      <c r="B144" s="71"/>
      <c r="C144" s="351"/>
      <c r="D144" s="75"/>
      <c r="E144" s="74"/>
      <c r="F144" s="74"/>
      <c r="G144" s="74"/>
      <c r="H144" s="74"/>
      <c r="I144" s="65"/>
      <c r="J144" s="65"/>
      <c r="K144" s="65"/>
      <c r="L144" s="209"/>
      <c r="M144" s="209"/>
      <c r="N144" s="65"/>
      <c r="O144" s="65"/>
      <c r="P144" s="65"/>
      <c r="Q144" s="368" t="str">
        <f t="shared" si="160"/>
        <v/>
      </c>
      <c r="R144" s="34">
        <f t="shared" si="161"/>
        <v>0</v>
      </c>
      <c r="S144" s="47">
        <f t="shared" si="158"/>
        <v>0</v>
      </c>
      <c r="T144" s="46">
        <f t="shared" si="159"/>
        <v>0</v>
      </c>
      <c r="U144" s="82">
        <f t="shared" si="162"/>
        <v>0</v>
      </c>
      <c r="V144" s="46">
        <f t="shared" si="163"/>
        <v>0</v>
      </c>
      <c r="W144" s="82">
        <f t="shared" si="164"/>
        <v>0</v>
      </c>
      <c r="X144" s="81">
        <f t="shared" si="165"/>
        <v>0</v>
      </c>
      <c r="Y144" s="81">
        <f t="shared" si="223"/>
        <v>0</v>
      </c>
      <c r="Z144" s="81">
        <f t="shared" si="224"/>
        <v>0</v>
      </c>
      <c r="AA144" s="81">
        <f t="shared" si="166"/>
        <v>0</v>
      </c>
      <c r="AB144" s="81">
        <f t="shared" si="167"/>
        <v>0</v>
      </c>
      <c r="AC144" s="81">
        <f t="shared" si="225"/>
        <v>0</v>
      </c>
      <c r="AD144" s="81">
        <f t="shared" si="226"/>
        <v>0</v>
      </c>
      <c r="AE144" s="81">
        <f t="shared" si="227"/>
        <v>0</v>
      </c>
      <c r="AF144" s="81">
        <f t="shared" si="168"/>
        <v>0</v>
      </c>
      <c r="AG144" s="81">
        <f t="shared" si="169"/>
        <v>0</v>
      </c>
      <c r="AH144" s="81">
        <f t="shared" si="170"/>
        <v>0</v>
      </c>
      <c r="AI144" s="81">
        <f t="shared" si="171"/>
        <v>0</v>
      </c>
      <c r="AJ144" s="81">
        <f t="shared" si="172"/>
        <v>0</v>
      </c>
      <c r="AK144" s="81">
        <f t="shared" si="173"/>
        <v>0</v>
      </c>
      <c r="AL144" s="81">
        <f t="shared" si="174"/>
        <v>0</v>
      </c>
      <c r="AM144" s="81">
        <f t="shared" si="175"/>
        <v>0</v>
      </c>
      <c r="AN144" s="81">
        <f t="shared" si="176"/>
        <v>0</v>
      </c>
      <c r="AO144" s="81">
        <f t="shared" si="177"/>
        <v>0</v>
      </c>
      <c r="AP144" s="81">
        <f t="shared" si="178"/>
        <v>0</v>
      </c>
      <c r="AQ144" s="81">
        <f t="shared" si="179"/>
        <v>0</v>
      </c>
      <c r="AR144" s="81">
        <f t="shared" si="180"/>
        <v>0</v>
      </c>
      <c r="AS144" s="81">
        <f t="shared" si="181"/>
        <v>0</v>
      </c>
      <c r="AT144" s="81">
        <f t="shared" si="182"/>
        <v>0</v>
      </c>
      <c r="AU144" s="81">
        <f t="shared" si="183"/>
        <v>0</v>
      </c>
      <c r="AV144" s="81">
        <f t="shared" si="184"/>
        <v>0</v>
      </c>
      <c r="AW144" s="46">
        <f t="shared" si="185"/>
        <v>0</v>
      </c>
      <c r="AX144" s="46">
        <f t="shared" si="186"/>
        <v>0</v>
      </c>
      <c r="AY144" s="46">
        <f t="shared" si="187"/>
        <v>0</v>
      </c>
      <c r="AZ144" s="46">
        <f t="shared" si="188"/>
        <v>0</v>
      </c>
      <c r="BA144" s="46">
        <f t="shared" si="189"/>
        <v>0</v>
      </c>
      <c r="BB144" s="46">
        <f t="shared" si="190"/>
        <v>0</v>
      </c>
      <c r="BC144" s="46">
        <f t="shared" si="191"/>
        <v>0</v>
      </c>
      <c r="BD144" s="81"/>
      <c r="BE144" s="81"/>
      <c r="BF144" s="117">
        <f t="shared" si="228"/>
        <v>0</v>
      </c>
      <c r="BG144" s="117">
        <f t="shared" si="229"/>
        <v>0</v>
      </c>
      <c r="BH144" s="117">
        <f t="shared" si="230"/>
        <v>0</v>
      </c>
      <c r="BI144" s="117">
        <f t="shared" si="231"/>
        <v>0</v>
      </c>
      <c r="BJ144" s="117">
        <f t="shared" si="232"/>
        <v>0</v>
      </c>
      <c r="BK144" s="117">
        <f t="shared" si="233"/>
        <v>0</v>
      </c>
      <c r="BL144" s="117">
        <f t="shared" si="234"/>
        <v>0</v>
      </c>
      <c r="BM144" s="117">
        <f t="shared" si="235"/>
        <v>0</v>
      </c>
      <c r="BN144" s="117">
        <f t="shared" si="192"/>
        <v>0</v>
      </c>
      <c r="BO144" s="117">
        <f t="shared" si="236"/>
        <v>0</v>
      </c>
      <c r="BP144" s="117">
        <f t="shared" si="193"/>
        <v>0</v>
      </c>
      <c r="BQ144" s="117">
        <f t="shared" si="194"/>
        <v>0</v>
      </c>
      <c r="BR144" s="117">
        <f t="shared" si="195"/>
        <v>0</v>
      </c>
      <c r="BS144" s="117">
        <f t="shared" si="196"/>
        <v>0</v>
      </c>
      <c r="BT144" s="117">
        <f t="shared" si="197"/>
        <v>0</v>
      </c>
      <c r="BU144" s="117">
        <f t="shared" si="198"/>
        <v>0</v>
      </c>
      <c r="BV144" s="117">
        <f t="shared" si="199"/>
        <v>0</v>
      </c>
      <c r="BW144" s="117">
        <f t="shared" si="200"/>
        <v>0</v>
      </c>
      <c r="BX144" s="117">
        <f t="shared" si="201"/>
        <v>0</v>
      </c>
      <c r="BY144" s="117">
        <f t="shared" si="202"/>
        <v>0</v>
      </c>
      <c r="BZ144" s="117">
        <f t="shared" si="203"/>
        <v>0</v>
      </c>
      <c r="CA144" s="117">
        <f t="shared" si="204"/>
        <v>0</v>
      </c>
      <c r="CB144" s="117">
        <f t="shared" si="205"/>
        <v>0</v>
      </c>
      <c r="CC144" s="117">
        <f t="shared" si="206"/>
        <v>0</v>
      </c>
      <c r="CD144" s="117">
        <f t="shared" si="207"/>
        <v>0</v>
      </c>
      <c r="CE144" s="117">
        <f t="shared" si="208"/>
        <v>0</v>
      </c>
      <c r="CF144" s="117">
        <f t="shared" si="209"/>
        <v>0</v>
      </c>
      <c r="CG144" s="117">
        <f t="shared" si="210"/>
        <v>0</v>
      </c>
      <c r="CH144" s="117">
        <f t="shared" si="211"/>
        <v>0</v>
      </c>
      <c r="CI144" s="117">
        <f t="shared" si="212"/>
        <v>0</v>
      </c>
      <c r="CJ144" s="117">
        <f t="shared" si="213"/>
        <v>0</v>
      </c>
      <c r="CK144" s="117">
        <f t="shared" si="214"/>
        <v>0</v>
      </c>
      <c r="CL144" s="117">
        <f t="shared" si="215"/>
        <v>0</v>
      </c>
      <c r="CM144" s="117">
        <f t="shared" si="216"/>
        <v>0</v>
      </c>
      <c r="CN144" s="117">
        <f t="shared" si="217"/>
        <v>0</v>
      </c>
      <c r="CO144" s="117">
        <f t="shared" si="218"/>
        <v>0</v>
      </c>
      <c r="CP144" s="117">
        <f t="shared" si="219"/>
        <v>0</v>
      </c>
      <c r="CQ144" s="117">
        <f t="shared" si="220"/>
        <v>0</v>
      </c>
      <c r="CR144" s="117">
        <f t="shared" si="221"/>
        <v>0</v>
      </c>
      <c r="CS144" s="117">
        <f t="shared" si="222"/>
        <v>0</v>
      </c>
      <c r="CT144" s="82"/>
      <c r="CU144" s="82"/>
      <c r="CV144" s="39"/>
      <c r="CW144" s="39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GS144" s="1"/>
      <c r="GT144" s="1"/>
      <c r="GU144" s="1"/>
      <c r="GV144" s="1"/>
      <c r="GW144" s="1"/>
    </row>
    <row r="145" spans="1:205">
      <c r="A145" s="33">
        <v>139</v>
      </c>
      <c r="B145" s="71"/>
      <c r="C145" s="351"/>
      <c r="D145" s="75"/>
      <c r="E145" s="74"/>
      <c r="F145" s="74"/>
      <c r="G145" s="74"/>
      <c r="H145" s="74"/>
      <c r="I145" s="65"/>
      <c r="J145" s="65"/>
      <c r="K145" s="65"/>
      <c r="L145" s="209"/>
      <c r="M145" s="209"/>
      <c r="N145" s="65"/>
      <c r="O145" s="65"/>
      <c r="P145" s="65"/>
      <c r="Q145" s="368" t="str">
        <f t="shared" si="160"/>
        <v/>
      </c>
      <c r="R145" s="34">
        <f t="shared" si="161"/>
        <v>0</v>
      </c>
      <c r="S145" s="47">
        <f t="shared" si="158"/>
        <v>0</v>
      </c>
      <c r="T145" s="46">
        <f t="shared" si="159"/>
        <v>0</v>
      </c>
      <c r="U145" s="82">
        <f t="shared" si="162"/>
        <v>0</v>
      </c>
      <c r="V145" s="46">
        <f t="shared" si="163"/>
        <v>0</v>
      </c>
      <c r="W145" s="82">
        <f t="shared" si="164"/>
        <v>0</v>
      </c>
      <c r="X145" s="81">
        <f t="shared" si="165"/>
        <v>0</v>
      </c>
      <c r="Y145" s="81">
        <f t="shared" si="223"/>
        <v>0</v>
      </c>
      <c r="Z145" s="81">
        <f t="shared" si="224"/>
        <v>0</v>
      </c>
      <c r="AA145" s="81">
        <f t="shared" si="166"/>
        <v>0</v>
      </c>
      <c r="AB145" s="81">
        <f t="shared" si="167"/>
        <v>0</v>
      </c>
      <c r="AC145" s="81">
        <f t="shared" si="225"/>
        <v>0</v>
      </c>
      <c r="AD145" s="81">
        <f t="shared" si="226"/>
        <v>0</v>
      </c>
      <c r="AE145" s="81">
        <f t="shared" si="227"/>
        <v>0</v>
      </c>
      <c r="AF145" s="81">
        <f t="shared" si="168"/>
        <v>0</v>
      </c>
      <c r="AG145" s="81">
        <f t="shared" si="169"/>
        <v>0</v>
      </c>
      <c r="AH145" s="81">
        <f t="shared" si="170"/>
        <v>0</v>
      </c>
      <c r="AI145" s="81">
        <f t="shared" si="171"/>
        <v>0</v>
      </c>
      <c r="AJ145" s="81">
        <f t="shared" si="172"/>
        <v>0</v>
      </c>
      <c r="AK145" s="81">
        <f t="shared" si="173"/>
        <v>0</v>
      </c>
      <c r="AL145" s="81">
        <f t="shared" si="174"/>
        <v>0</v>
      </c>
      <c r="AM145" s="81">
        <f t="shared" si="175"/>
        <v>0</v>
      </c>
      <c r="AN145" s="81">
        <f t="shared" si="176"/>
        <v>0</v>
      </c>
      <c r="AO145" s="81">
        <f t="shared" si="177"/>
        <v>0</v>
      </c>
      <c r="AP145" s="81">
        <f t="shared" si="178"/>
        <v>0</v>
      </c>
      <c r="AQ145" s="81">
        <f t="shared" si="179"/>
        <v>0</v>
      </c>
      <c r="AR145" s="81">
        <f t="shared" si="180"/>
        <v>0</v>
      </c>
      <c r="AS145" s="81">
        <f t="shared" si="181"/>
        <v>0</v>
      </c>
      <c r="AT145" s="81">
        <f t="shared" si="182"/>
        <v>0</v>
      </c>
      <c r="AU145" s="81">
        <f t="shared" si="183"/>
        <v>0</v>
      </c>
      <c r="AV145" s="81">
        <f t="shared" si="184"/>
        <v>0</v>
      </c>
      <c r="AW145" s="46">
        <f t="shared" si="185"/>
        <v>0</v>
      </c>
      <c r="AX145" s="46">
        <f t="shared" si="186"/>
        <v>0</v>
      </c>
      <c r="AY145" s="46">
        <f t="shared" si="187"/>
        <v>0</v>
      </c>
      <c r="AZ145" s="46">
        <f t="shared" si="188"/>
        <v>0</v>
      </c>
      <c r="BA145" s="46">
        <f t="shared" si="189"/>
        <v>0</v>
      </c>
      <c r="BB145" s="46">
        <f t="shared" si="190"/>
        <v>0</v>
      </c>
      <c r="BC145" s="46">
        <f t="shared" si="191"/>
        <v>0</v>
      </c>
      <c r="BD145" s="81"/>
      <c r="BE145" s="81"/>
      <c r="BF145" s="117">
        <f t="shared" si="228"/>
        <v>0</v>
      </c>
      <c r="BG145" s="117">
        <f t="shared" si="229"/>
        <v>0</v>
      </c>
      <c r="BH145" s="117">
        <f t="shared" si="230"/>
        <v>0</v>
      </c>
      <c r="BI145" s="117">
        <f t="shared" si="231"/>
        <v>0</v>
      </c>
      <c r="BJ145" s="117">
        <f t="shared" si="232"/>
        <v>0</v>
      </c>
      <c r="BK145" s="117">
        <f t="shared" si="233"/>
        <v>0</v>
      </c>
      <c r="BL145" s="117">
        <f t="shared" si="234"/>
        <v>0</v>
      </c>
      <c r="BM145" s="117">
        <f t="shared" si="235"/>
        <v>0</v>
      </c>
      <c r="BN145" s="117">
        <f t="shared" si="192"/>
        <v>0</v>
      </c>
      <c r="BO145" s="117">
        <f t="shared" si="236"/>
        <v>0</v>
      </c>
      <c r="BP145" s="117">
        <f t="shared" si="193"/>
        <v>0</v>
      </c>
      <c r="BQ145" s="117">
        <f t="shared" si="194"/>
        <v>0</v>
      </c>
      <c r="BR145" s="117">
        <f t="shared" si="195"/>
        <v>0</v>
      </c>
      <c r="BS145" s="117">
        <f t="shared" si="196"/>
        <v>0</v>
      </c>
      <c r="BT145" s="117">
        <f t="shared" si="197"/>
        <v>0</v>
      </c>
      <c r="BU145" s="117">
        <f t="shared" si="198"/>
        <v>0</v>
      </c>
      <c r="BV145" s="117">
        <f t="shared" si="199"/>
        <v>0</v>
      </c>
      <c r="BW145" s="117">
        <f t="shared" si="200"/>
        <v>0</v>
      </c>
      <c r="BX145" s="117">
        <f t="shared" si="201"/>
        <v>0</v>
      </c>
      <c r="BY145" s="117">
        <f t="shared" si="202"/>
        <v>0</v>
      </c>
      <c r="BZ145" s="117">
        <f t="shared" si="203"/>
        <v>0</v>
      </c>
      <c r="CA145" s="117">
        <f t="shared" si="204"/>
        <v>0</v>
      </c>
      <c r="CB145" s="117">
        <f t="shared" si="205"/>
        <v>0</v>
      </c>
      <c r="CC145" s="117">
        <f t="shared" si="206"/>
        <v>0</v>
      </c>
      <c r="CD145" s="117">
        <f t="shared" si="207"/>
        <v>0</v>
      </c>
      <c r="CE145" s="117">
        <f t="shared" si="208"/>
        <v>0</v>
      </c>
      <c r="CF145" s="117">
        <f t="shared" si="209"/>
        <v>0</v>
      </c>
      <c r="CG145" s="117">
        <f t="shared" si="210"/>
        <v>0</v>
      </c>
      <c r="CH145" s="117">
        <f t="shared" si="211"/>
        <v>0</v>
      </c>
      <c r="CI145" s="117">
        <f t="shared" si="212"/>
        <v>0</v>
      </c>
      <c r="CJ145" s="117">
        <f t="shared" si="213"/>
        <v>0</v>
      </c>
      <c r="CK145" s="117">
        <f t="shared" si="214"/>
        <v>0</v>
      </c>
      <c r="CL145" s="117">
        <f t="shared" si="215"/>
        <v>0</v>
      </c>
      <c r="CM145" s="117">
        <f t="shared" si="216"/>
        <v>0</v>
      </c>
      <c r="CN145" s="117">
        <f t="shared" si="217"/>
        <v>0</v>
      </c>
      <c r="CO145" s="117">
        <f t="shared" si="218"/>
        <v>0</v>
      </c>
      <c r="CP145" s="117">
        <f t="shared" si="219"/>
        <v>0</v>
      </c>
      <c r="CQ145" s="117">
        <f t="shared" si="220"/>
        <v>0</v>
      </c>
      <c r="CR145" s="117">
        <f t="shared" si="221"/>
        <v>0</v>
      </c>
      <c r="CS145" s="117">
        <f t="shared" si="222"/>
        <v>0</v>
      </c>
      <c r="CT145" s="82"/>
      <c r="CU145" s="82"/>
      <c r="CV145" s="39"/>
      <c r="CW145" s="39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GS145" s="1"/>
      <c r="GT145" s="1"/>
      <c r="GU145" s="1"/>
      <c r="GV145" s="1"/>
      <c r="GW145" s="1"/>
    </row>
    <row r="146" spans="1:205">
      <c r="A146" s="33">
        <v>140</v>
      </c>
      <c r="B146" s="71"/>
      <c r="C146" s="351"/>
      <c r="D146" s="75"/>
      <c r="E146" s="74"/>
      <c r="F146" s="74"/>
      <c r="G146" s="74"/>
      <c r="H146" s="74"/>
      <c r="I146" s="65"/>
      <c r="J146" s="65"/>
      <c r="K146" s="65"/>
      <c r="L146" s="209"/>
      <c r="M146" s="209"/>
      <c r="N146" s="65"/>
      <c r="O146" s="65"/>
      <c r="P146" s="65"/>
      <c r="Q146" s="368" t="str">
        <f t="shared" si="160"/>
        <v/>
      </c>
      <c r="R146" s="34">
        <f t="shared" si="161"/>
        <v>0</v>
      </c>
      <c r="S146" s="47">
        <f t="shared" si="158"/>
        <v>0</v>
      </c>
      <c r="T146" s="46">
        <f t="shared" si="159"/>
        <v>0</v>
      </c>
      <c r="U146" s="82">
        <f t="shared" si="162"/>
        <v>0</v>
      </c>
      <c r="V146" s="46">
        <f t="shared" si="163"/>
        <v>0</v>
      </c>
      <c r="W146" s="82">
        <f t="shared" si="164"/>
        <v>0</v>
      </c>
      <c r="X146" s="81">
        <f t="shared" si="165"/>
        <v>0</v>
      </c>
      <c r="Y146" s="81">
        <f t="shared" si="223"/>
        <v>0</v>
      </c>
      <c r="Z146" s="81">
        <f t="shared" si="224"/>
        <v>0</v>
      </c>
      <c r="AA146" s="81">
        <f t="shared" si="166"/>
        <v>0</v>
      </c>
      <c r="AB146" s="81">
        <f t="shared" si="167"/>
        <v>0</v>
      </c>
      <c r="AC146" s="81">
        <f t="shared" si="225"/>
        <v>0</v>
      </c>
      <c r="AD146" s="81">
        <f t="shared" si="226"/>
        <v>0</v>
      </c>
      <c r="AE146" s="81">
        <f t="shared" si="227"/>
        <v>0</v>
      </c>
      <c r="AF146" s="81">
        <f t="shared" si="168"/>
        <v>0</v>
      </c>
      <c r="AG146" s="81">
        <f t="shared" si="169"/>
        <v>0</v>
      </c>
      <c r="AH146" s="81">
        <f t="shared" si="170"/>
        <v>0</v>
      </c>
      <c r="AI146" s="81">
        <f t="shared" si="171"/>
        <v>0</v>
      </c>
      <c r="AJ146" s="81">
        <f t="shared" si="172"/>
        <v>0</v>
      </c>
      <c r="AK146" s="81">
        <f t="shared" si="173"/>
        <v>0</v>
      </c>
      <c r="AL146" s="81">
        <f t="shared" si="174"/>
        <v>0</v>
      </c>
      <c r="AM146" s="81">
        <f t="shared" si="175"/>
        <v>0</v>
      </c>
      <c r="AN146" s="81">
        <f t="shared" si="176"/>
        <v>0</v>
      </c>
      <c r="AO146" s="81">
        <f t="shared" si="177"/>
        <v>0</v>
      </c>
      <c r="AP146" s="81">
        <f t="shared" si="178"/>
        <v>0</v>
      </c>
      <c r="AQ146" s="81">
        <f t="shared" si="179"/>
        <v>0</v>
      </c>
      <c r="AR146" s="81">
        <f t="shared" si="180"/>
        <v>0</v>
      </c>
      <c r="AS146" s="81">
        <f t="shared" si="181"/>
        <v>0</v>
      </c>
      <c r="AT146" s="81">
        <f t="shared" si="182"/>
        <v>0</v>
      </c>
      <c r="AU146" s="81">
        <f t="shared" si="183"/>
        <v>0</v>
      </c>
      <c r="AV146" s="81">
        <f t="shared" si="184"/>
        <v>0</v>
      </c>
      <c r="AW146" s="46">
        <f t="shared" si="185"/>
        <v>0</v>
      </c>
      <c r="AX146" s="46">
        <f t="shared" si="186"/>
        <v>0</v>
      </c>
      <c r="AY146" s="46">
        <f t="shared" si="187"/>
        <v>0</v>
      </c>
      <c r="AZ146" s="46">
        <f t="shared" si="188"/>
        <v>0</v>
      </c>
      <c r="BA146" s="46">
        <f t="shared" si="189"/>
        <v>0</v>
      </c>
      <c r="BB146" s="46">
        <f t="shared" si="190"/>
        <v>0</v>
      </c>
      <c r="BC146" s="46">
        <f t="shared" si="191"/>
        <v>0</v>
      </c>
      <c r="BD146" s="81"/>
      <c r="BE146" s="81"/>
      <c r="BF146" s="117">
        <f t="shared" si="228"/>
        <v>0</v>
      </c>
      <c r="BG146" s="117">
        <f t="shared" si="229"/>
        <v>0</v>
      </c>
      <c r="BH146" s="117">
        <f t="shared" si="230"/>
        <v>0</v>
      </c>
      <c r="BI146" s="117">
        <f t="shared" si="231"/>
        <v>0</v>
      </c>
      <c r="BJ146" s="117">
        <f t="shared" si="232"/>
        <v>0</v>
      </c>
      <c r="BK146" s="117">
        <f t="shared" si="233"/>
        <v>0</v>
      </c>
      <c r="BL146" s="117">
        <f t="shared" si="234"/>
        <v>0</v>
      </c>
      <c r="BM146" s="117">
        <f t="shared" si="235"/>
        <v>0</v>
      </c>
      <c r="BN146" s="117">
        <f t="shared" si="192"/>
        <v>0</v>
      </c>
      <c r="BO146" s="117">
        <f t="shared" si="236"/>
        <v>0</v>
      </c>
      <c r="BP146" s="117">
        <f t="shared" si="193"/>
        <v>0</v>
      </c>
      <c r="BQ146" s="117">
        <f t="shared" si="194"/>
        <v>0</v>
      </c>
      <c r="BR146" s="117">
        <f t="shared" si="195"/>
        <v>0</v>
      </c>
      <c r="BS146" s="117">
        <f t="shared" si="196"/>
        <v>0</v>
      </c>
      <c r="BT146" s="117">
        <f t="shared" si="197"/>
        <v>0</v>
      </c>
      <c r="BU146" s="117">
        <f t="shared" si="198"/>
        <v>0</v>
      </c>
      <c r="BV146" s="117">
        <f t="shared" si="199"/>
        <v>0</v>
      </c>
      <c r="BW146" s="117">
        <f t="shared" si="200"/>
        <v>0</v>
      </c>
      <c r="BX146" s="117">
        <f t="shared" si="201"/>
        <v>0</v>
      </c>
      <c r="BY146" s="117">
        <f t="shared" si="202"/>
        <v>0</v>
      </c>
      <c r="BZ146" s="117">
        <f t="shared" si="203"/>
        <v>0</v>
      </c>
      <c r="CA146" s="117">
        <f t="shared" si="204"/>
        <v>0</v>
      </c>
      <c r="CB146" s="117">
        <f t="shared" si="205"/>
        <v>0</v>
      </c>
      <c r="CC146" s="117">
        <f t="shared" si="206"/>
        <v>0</v>
      </c>
      <c r="CD146" s="117">
        <f t="shared" si="207"/>
        <v>0</v>
      </c>
      <c r="CE146" s="117">
        <f t="shared" si="208"/>
        <v>0</v>
      </c>
      <c r="CF146" s="117">
        <f t="shared" si="209"/>
        <v>0</v>
      </c>
      <c r="CG146" s="117">
        <f t="shared" si="210"/>
        <v>0</v>
      </c>
      <c r="CH146" s="117">
        <f t="shared" si="211"/>
        <v>0</v>
      </c>
      <c r="CI146" s="117">
        <f t="shared" si="212"/>
        <v>0</v>
      </c>
      <c r="CJ146" s="117">
        <f t="shared" si="213"/>
        <v>0</v>
      </c>
      <c r="CK146" s="117">
        <f t="shared" si="214"/>
        <v>0</v>
      </c>
      <c r="CL146" s="117">
        <f t="shared" si="215"/>
        <v>0</v>
      </c>
      <c r="CM146" s="117">
        <f t="shared" si="216"/>
        <v>0</v>
      </c>
      <c r="CN146" s="117">
        <f t="shared" si="217"/>
        <v>0</v>
      </c>
      <c r="CO146" s="117">
        <f t="shared" si="218"/>
        <v>0</v>
      </c>
      <c r="CP146" s="117">
        <f t="shared" si="219"/>
        <v>0</v>
      </c>
      <c r="CQ146" s="117">
        <f t="shared" si="220"/>
        <v>0</v>
      </c>
      <c r="CR146" s="117">
        <f t="shared" si="221"/>
        <v>0</v>
      </c>
      <c r="CS146" s="117">
        <f t="shared" si="222"/>
        <v>0</v>
      </c>
      <c r="CT146" s="82"/>
      <c r="CU146" s="82"/>
      <c r="CV146" s="39"/>
      <c r="CW146" s="39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GS146" s="1"/>
      <c r="GT146" s="1"/>
      <c r="GU146" s="1"/>
      <c r="GV146" s="1"/>
      <c r="GW146" s="1"/>
    </row>
    <row r="147" spans="1:205">
      <c r="A147" s="33">
        <v>141</v>
      </c>
      <c r="B147" s="71"/>
      <c r="C147" s="351"/>
      <c r="D147" s="75"/>
      <c r="E147" s="74"/>
      <c r="F147" s="74"/>
      <c r="G147" s="74"/>
      <c r="H147" s="74"/>
      <c r="I147" s="65"/>
      <c r="J147" s="65"/>
      <c r="K147" s="65"/>
      <c r="L147" s="209"/>
      <c r="M147" s="209"/>
      <c r="N147" s="65"/>
      <c r="O147" s="65"/>
      <c r="P147" s="65"/>
      <c r="Q147" s="368" t="str">
        <f t="shared" si="160"/>
        <v/>
      </c>
      <c r="R147" s="34">
        <f t="shared" si="161"/>
        <v>0</v>
      </c>
      <c r="S147" s="47">
        <f t="shared" si="158"/>
        <v>0</v>
      </c>
      <c r="T147" s="46">
        <f t="shared" si="159"/>
        <v>0</v>
      </c>
      <c r="U147" s="82">
        <f t="shared" si="162"/>
        <v>0</v>
      </c>
      <c r="V147" s="46">
        <f t="shared" si="163"/>
        <v>0</v>
      </c>
      <c r="W147" s="82">
        <f t="shared" si="164"/>
        <v>0</v>
      </c>
      <c r="X147" s="81">
        <f t="shared" si="165"/>
        <v>0</v>
      </c>
      <c r="Y147" s="81">
        <f t="shared" si="223"/>
        <v>0</v>
      </c>
      <c r="Z147" s="81">
        <f t="shared" si="224"/>
        <v>0</v>
      </c>
      <c r="AA147" s="81">
        <f t="shared" si="166"/>
        <v>0</v>
      </c>
      <c r="AB147" s="81">
        <f t="shared" si="167"/>
        <v>0</v>
      </c>
      <c r="AC147" s="81">
        <f t="shared" si="225"/>
        <v>0</v>
      </c>
      <c r="AD147" s="81">
        <f t="shared" si="226"/>
        <v>0</v>
      </c>
      <c r="AE147" s="81">
        <f t="shared" si="227"/>
        <v>0</v>
      </c>
      <c r="AF147" s="81">
        <f t="shared" si="168"/>
        <v>0</v>
      </c>
      <c r="AG147" s="81">
        <f t="shared" si="169"/>
        <v>0</v>
      </c>
      <c r="AH147" s="81">
        <f t="shared" si="170"/>
        <v>0</v>
      </c>
      <c r="AI147" s="81">
        <f t="shared" si="171"/>
        <v>0</v>
      </c>
      <c r="AJ147" s="81">
        <f t="shared" si="172"/>
        <v>0</v>
      </c>
      <c r="AK147" s="81">
        <f t="shared" si="173"/>
        <v>0</v>
      </c>
      <c r="AL147" s="81">
        <f t="shared" si="174"/>
        <v>0</v>
      </c>
      <c r="AM147" s="81">
        <f t="shared" si="175"/>
        <v>0</v>
      </c>
      <c r="AN147" s="81">
        <f t="shared" si="176"/>
        <v>0</v>
      </c>
      <c r="AO147" s="81">
        <f t="shared" si="177"/>
        <v>0</v>
      </c>
      <c r="AP147" s="81">
        <f t="shared" si="178"/>
        <v>0</v>
      </c>
      <c r="AQ147" s="81">
        <f t="shared" si="179"/>
        <v>0</v>
      </c>
      <c r="AR147" s="81">
        <f t="shared" si="180"/>
        <v>0</v>
      </c>
      <c r="AS147" s="81">
        <f t="shared" si="181"/>
        <v>0</v>
      </c>
      <c r="AT147" s="81">
        <f t="shared" si="182"/>
        <v>0</v>
      </c>
      <c r="AU147" s="81">
        <f t="shared" si="183"/>
        <v>0</v>
      </c>
      <c r="AV147" s="81">
        <f t="shared" si="184"/>
        <v>0</v>
      </c>
      <c r="AW147" s="46">
        <f t="shared" si="185"/>
        <v>0</v>
      </c>
      <c r="AX147" s="46">
        <f t="shared" si="186"/>
        <v>0</v>
      </c>
      <c r="AY147" s="46">
        <f t="shared" si="187"/>
        <v>0</v>
      </c>
      <c r="AZ147" s="46">
        <f t="shared" si="188"/>
        <v>0</v>
      </c>
      <c r="BA147" s="46">
        <f t="shared" si="189"/>
        <v>0</v>
      </c>
      <c r="BB147" s="46">
        <f t="shared" si="190"/>
        <v>0</v>
      </c>
      <c r="BC147" s="46">
        <f t="shared" si="191"/>
        <v>0</v>
      </c>
      <c r="BD147" s="81"/>
      <c r="BE147" s="81"/>
      <c r="BF147" s="117">
        <f t="shared" si="228"/>
        <v>0</v>
      </c>
      <c r="BG147" s="117">
        <f t="shared" si="229"/>
        <v>0</v>
      </c>
      <c r="BH147" s="117">
        <f t="shared" si="230"/>
        <v>0</v>
      </c>
      <c r="BI147" s="117">
        <f t="shared" si="231"/>
        <v>0</v>
      </c>
      <c r="BJ147" s="117">
        <f t="shared" si="232"/>
        <v>0</v>
      </c>
      <c r="BK147" s="117">
        <f t="shared" si="233"/>
        <v>0</v>
      </c>
      <c r="BL147" s="117">
        <f t="shared" si="234"/>
        <v>0</v>
      </c>
      <c r="BM147" s="117">
        <f t="shared" si="235"/>
        <v>0</v>
      </c>
      <c r="BN147" s="117">
        <f t="shared" si="192"/>
        <v>0</v>
      </c>
      <c r="BO147" s="117">
        <f t="shared" si="236"/>
        <v>0</v>
      </c>
      <c r="BP147" s="117">
        <f t="shared" si="193"/>
        <v>0</v>
      </c>
      <c r="BQ147" s="117">
        <f t="shared" si="194"/>
        <v>0</v>
      </c>
      <c r="BR147" s="117">
        <f t="shared" si="195"/>
        <v>0</v>
      </c>
      <c r="BS147" s="117">
        <f t="shared" si="196"/>
        <v>0</v>
      </c>
      <c r="BT147" s="117">
        <f t="shared" si="197"/>
        <v>0</v>
      </c>
      <c r="BU147" s="117">
        <f t="shared" si="198"/>
        <v>0</v>
      </c>
      <c r="BV147" s="117">
        <f t="shared" si="199"/>
        <v>0</v>
      </c>
      <c r="BW147" s="117">
        <f t="shared" si="200"/>
        <v>0</v>
      </c>
      <c r="BX147" s="117">
        <f t="shared" si="201"/>
        <v>0</v>
      </c>
      <c r="BY147" s="117">
        <f t="shared" si="202"/>
        <v>0</v>
      </c>
      <c r="BZ147" s="117">
        <f t="shared" si="203"/>
        <v>0</v>
      </c>
      <c r="CA147" s="117">
        <f t="shared" si="204"/>
        <v>0</v>
      </c>
      <c r="CB147" s="117">
        <f t="shared" si="205"/>
        <v>0</v>
      </c>
      <c r="CC147" s="117">
        <f t="shared" si="206"/>
        <v>0</v>
      </c>
      <c r="CD147" s="117">
        <f t="shared" si="207"/>
        <v>0</v>
      </c>
      <c r="CE147" s="117">
        <f t="shared" si="208"/>
        <v>0</v>
      </c>
      <c r="CF147" s="117">
        <f t="shared" si="209"/>
        <v>0</v>
      </c>
      <c r="CG147" s="117">
        <f t="shared" si="210"/>
        <v>0</v>
      </c>
      <c r="CH147" s="117">
        <f t="shared" si="211"/>
        <v>0</v>
      </c>
      <c r="CI147" s="117">
        <f t="shared" si="212"/>
        <v>0</v>
      </c>
      <c r="CJ147" s="117">
        <f t="shared" si="213"/>
        <v>0</v>
      </c>
      <c r="CK147" s="117">
        <f t="shared" si="214"/>
        <v>0</v>
      </c>
      <c r="CL147" s="117">
        <f t="shared" si="215"/>
        <v>0</v>
      </c>
      <c r="CM147" s="117">
        <f t="shared" si="216"/>
        <v>0</v>
      </c>
      <c r="CN147" s="117">
        <f t="shared" si="217"/>
        <v>0</v>
      </c>
      <c r="CO147" s="117">
        <f t="shared" si="218"/>
        <v>0</v>
      </c>
      <c r="CP147" s="117">
        <f t="shared" si="219"/>
        <v>0</v>
      </c>
      <c r="CQ147" s="117">
        <f t="shared" si="220"/>
        <v>0</v>
      </c>
      <c r="CR147" s="117">
        <f t="shared" si="221"/>
        <v>0</v>
      </c>
      <c r="CS147" s="117">
        <f t="shared" si="222"/>
        <v>0</v>
      </c>
      <c r="CT147" s="82"/>
      <c r="CU147" s="82"/>
      <c r="CV147" s="39"/>
      <c r="CW147" s="39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GS147" s="1"/>
      <c r="GT147" s="1"/>
      <c r="GU147" s="1"/>
      <c r="GV147" s="1"/>
      <c r="GW147" s="1"/>
    </row>
    <row r="148" spans="1:205">
      <c r="A148" s="33">
        <v>142</v>
      </c>
      <c r="B148" s="71"/>
      <c r="C148" s="351"/>
      <c r="D148" s="75"/>
      <c r="E148" s="74"/>
      <c r="F148" s="74"/>
      <c r="G148" s="74"/>
      <c r="H148" s="74"/>
      <c r="I148" s="65"/>
      <c r="J148" s="65"/>
      <c r="K148" s="65"/>
      <c r="L148" s="209"/>
      <c r="M148" s="209"/>
      <c r="N148" s="65"/>
      <c r="O148" s="65"/>
      <c r="P148" s="65"/>
      <c r="Q148" s="368" t="str">
        <f t="shared" si="160"/>
        <v/>
      </c>
      <c r="R148" s="34">
        <f t="shared" si="161"/>
        <v>0</v>
      </c>
      <c r="S148" s="47">
        <f t="shared" si="158"/>
        <v>0</v>
      </c>
      <c r="T148" s="46">
        <f t="shared" si="159"/>
        <v>0</v>
      </c>
      <c r="U148" s="82">
        <f t="shared" si="162"/>
        <v>0</v>
      </c>
      <c r="V148" s="46">
        <f t="shared" si="163"/>
        <v>0</v>
      </c>
      <c r="W148" s="82">
        <f t="shared" si="164"/>
        <v>0</v>
      </c>
      <c r="X148" s="81">
        <f t="shared" si="165"/>
        <v>0</v>
      </c>
      <c r="Y148" s="81">
        <f t="shared" si="223"/>
        <v>0</v>
      </c>
      <c r="Z148" s="81">
        <f t="shared" si="224"/>
        <v>0</v>
      </c>
      <c r="AA148" s="81">
        <f t="shared" si="166"/>
        <v>0</v>
      </c>
      <c r="AB148" s="81">
        <f t="shared" si="167"/>
        <v>0</v>
      </c>
      <c r="AC148" s="81">
        <f t="shared" si="225"/>
        <v>0</v>
      </c>
      <c r="AD148" s="81">
        <f t="shared" si="226"/>
        <v>0</v>
      </c>
      <c r="AE148" s="81">
        <f t="shared" si="227"/>
        <v>0</v>
      </c>
      <c r="AF148" s="81">
        <f t="shared" si="168"/>
        <v>0</v>
      </c>
      <c r="AG148" s="81">
        <f t="shared" si="169"/>
        <v>0</v>
      </c>
      <c r="AH148" s="81">
        <f t="shared" si="170"/>
        <v>0</v>
      </c>
      <c r="AI148" s="81">
        <f t="shared" si="171"/>
        <v>0</v>
      </c>
      <c r="AJ148" s="81">
        <f t="shared" si="172"/>
        <v>0</v>
      </c>
      <c r="AK148" s="81">
        <f t="shared" si="173"/>
        <v>0</v>
      </c>
      <c r="AL148" s="81">
        <f t="shared" si="174"/>
        <v>0</v>
      </c>
      <c r="AM148" s="81">
        <f t="shared" si="175"/>
        <v>0</v>
      </c>
      <c r="AN148" s="81">
        <f t="shared" si="176"/>
        <v>0</v>
      </c>
      <c r="AO148" s="81">
        <f t="shared" si="177"/>
        <v>0</v>
      </c>
      <c r="AP148" s="81">
        <f t="shared" si="178"/>
        <v>0</v>
      </c>
      <c r="AQ148" s="81">
        <f t="shared" si="179"/>
        <v>0</v>
      </c>
      <c r="AR148" s="81">
        <f t="shared" si="180"/>
        <v>0</v>
      </c>
      <c r="AS148" s="81">
        <f t="shared" si="181"/>
        <v>0</v>
      </c>
      <c r="AT148" s="81">
        <f t="shared" si="182"/>
        <v>0</v>
      </c>
      <c r="AU148" s="81">
        <f t="shared" si="183"/>
        <v>0</v>
      </c>
      <c r="AV148" s="81">
        <f t="shared" si="184"/>
        <v>0</v>
      </c>
      <c r="AW148" s="46">
        <f t="shared" si="185"/>
        <v>0</v>
      </c>
      <c r="AX148" s="46">
        <f t="shared" si="186"/>
        <v>0</v>
      </c>
      <c r="AY148" s="46">
        <f t="shared" si="187"/>
        <v>0</v>
      </c>
      <c r="AZ148" s="46">
        <f t="shared" si="188"/>
        <v>0</v>
      </c>
      <c r="BA148" s="46">
        <f t="shared" si="189"/>
        <v>0</v>
      </c>
      <c r="BB148" s="46">
        <f t="shared" si="190"/>
        <v>0</v>
      </c>
      <c r="BC148" s="46">
        <f t="shared" si="191"/>
        <v>0</v>
      </c>
      <c r="BD148" s="81"/>
      <c r="BE148" s="81"/>
      <c r="BF148" s="117">
        <f t="shared" si="228"/>
        <v>0</v>
      </c>
      <c r="BG148" s="117">
        <f t="shared" si="229"/>
        <v>0</v>
      </c>
      <c r="BH148" s="117">
        <f t="shared" si="230"/>
        <v>0</v>
      </c>
      <c r="BI148" s="117">
        <f t="shared" si="231"/>
        <v>0</v>
      </c>
      <c r="BJ148" s="117">
        <f t="shared" si="232"/>
        <v>0</v>
      </c>
      <c r="BK148" s="117">
        <f t="shared" si="233"/>
        <v>0</v>
      </c>
      <c r="BL148" s="117">
        <f t="shared" si="234"/>
        <v>0</v>
      </c>
      <c r="BM148" s="117">
        <f t="shared" si="235"/>
        <v>0</v>
      </c>
      <c r="BN148" s="117">
        <f t="shared" si="192"/>
        <v>0</v>
      </c>
      <c r="BO148" s="117">
        <f t="shared" si="236"/>
        <v>0</v>
      </c>
      <c r="BP148" s="117">
        <f t="shared" si="193"/>
        <v>0</v>
      </c>
      <c r="BQ148" s="117">
        <f t="shared" si="194"/>
        <v>0</v>
      </c>
      <c r="BR148" s="117">
        <f t="shared" si="195"/>
        <v>0</v>
      </c>
      <c r="BS148" s="117">
        <f t="shared" si="196"/>
        <v>0</v>
      </c>
      <c r="BT148" s="117">
        <f t="shared" si="197"/>
        <v>0</v>
      </c>
      <c r="BU148" s="117">
        <f t="shared" si="198"/>
        <v>0</v>
      </c>
      <c r="BV148" s="117">
        <f t="shared" si="199"/>
        <v>0</v>
      </c>
      <c r="BW148" s="117">
        <f t="shared" si="200"/>
        <v>0</v>
      </c>
      <c r="BX148" s="117">
        <f t="shared" si="201"/>
        <v>0</v>
      </c>
      <c r="BY148" s="117">
        <f t="shared" si="202"/>
        <v>0</v>
      </c>
      <c r="BZ148" s="117">
        <f t="shared" si="203"/>
        <v>0</v>
      </c>
      <c r="CA148" s="117">
        <f t="shared" si="204"/>
        <v>0</v>
      </c>
      <c r="CB148" s="117">
        <f t="shared" si="205"/>
        <v>0</v>
      </c>
      <c r="CC148" s="117">
        <f t="shared" si="206"/>
        <v>0</v>
      </c>
      <c r="CD148" s="117">
        <f t="shared" si="207"/>
        <v>0</v>
      </c>
      <c r="CE148" s="117">
        <f t="shared" si="208"/>
        <v>0</v>
      </c>
      <c r="CF148" s="117">
        <f t="shared" si="209"/>
        <v>0</v>
      </c>
      <c r="CG148" s="117">
        <f t="shared" si="210"/>
        <v>0</v>
      </c>
      <c r="CH148" s="117">
        <f t="shared" si="211"/>
        <v>0</v>
      </c>
      <c r="CI148" s="117">
        <f t="shared" si="212"/>
        <v>0</v>
      </c>
      <c r="CJ148" s="117">
        <f t="shared" si="213"/>
        <v>0</v>
      </c>
      <c r="CK148" s="117">
        <f t="shared" si="214"/>
        <v>0</v>
      </c>
      <c r="CL148" s="117">
        <f t="shared" si="215"/>
        <v>0</v>
      </c>
      <c r="CM148" s="117">
        <f t="shared" si="216"/>
        <v>0</v>
      </c>
      <c r="CN148" s="117">
        <f t="shared" si="217"/>
        <v>0</v>
      </c>
      <c r="CO148" s="117">
        <f t="shared" si="218"/>
        <v>0</v>
      </c>
      <c r="CP148" s="117">
        <f t="shared" si="219"/>
        <v>0</v>
      </c>
      <c r="CQ148" s="117">
        <f t="shared" si="220"/>
        <v>0</v>
      </c>
      <c r="CR148" s="117">
        <f t="shared" si="221"/>
        <v>0</v>
      </c>
      <c r="CS148" s="117">
        <f t="shared" si="222"/>
        <v>0</v>
      </c>
      <c r="CT148" s="82"/>
      <c r="CU148" s="82"/>
      <c r="CV148" s="39"/>
      <c r="CW148" s="39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GS148" s="1"/>
      <c r="GT148" s="1"/>
      <c r="GU148" s="1"/>
      <c r="GV148" s="1"/>
      <c r="GW148" s="1"/>
    </row>
    <row r="149" spans="1:205">
      <c r="A149" s="33">
        <v>143</v>
      </c>
      <c r="B149" s="71"/>
      <c r="C149" s="351"/>
      <c r="D149" s="75"/>
      <c r="E149" s="74"/>
      <c r="F149" s="74"/>
      <c r="G149" s="74"/>
      <c r="H149" s="74"/>
      <c r="I149" s="65"/>
      <c r="J149" s="65"/>
      <c r="K149" s="65"/>
      <c r="L149" s="209"/>
      <c r="M149" s="209"/>
      <c r="N149" s="65"/>
      <c r="O149" s="65"/>
      <c r="P149" s="65"/>
      <c r="Q149" s="368" t="str">
        <f t="shared" si="160"/>
        <v/>
      </c>
      <c r="R149" s="34">
        <f t="shared" si="161"/>
        <v>0</v>
      </c>
      <c r="S149" s="47">
        <f t="shared" si="158"/>
        <v>0</v>
      </c>
      <c r="T149" s="46">
        <f t="shared" si="159"/>
        <v>0</v>
      </c>
      <c r="U149" s="82">
        <f t="shared" si="162"/>
        <v>0</v>
      </c>
      <c r="V149" s="46">
        <f t="shared" si="163"/>
        <v>0</v>
      </c>
      <c r="W149" s="82">
        <f t="shared" si="164"/>
        <v>0</v>
      </c>
      <c r="X149" s="81">
        <f t="shared" si="165"/>
        <v>0</v>
      </c>
      <c r="Y149" s="81">
        <f t="shared" si="223"/>
        <v>0</v>
      </c>
      <c r="Z149" s="81">
        <f t="shared" si="224"/>
        <v>0</v>
      </c>
      <c r="AA149" s="81">
        <f t="shared" si="166"/>
        <v>0</v>
      </c>
      <c r="AB149" s="81">
        <f t="shared" si="167"/>
        <v>0</v>
      </c>
      <c r="AC149" s="81">
        <f t="shared" si="225"/>
        <v>0</v>
      </c>
      <c r="AD149" s="81">
        <f t="shared" si="226"/>
        <v>0</v>
      </c>
      <c r="AE149" s="81">
        <f t="shared" si="227"/>
        <v>0</v>
      </c>
      <c r="AF149" s="81">
        <f t="shared" si="168"/>
        <v>0</v>
      </c>
      <c r="AG149" s="81">
        <f t="shared" si="169"/>
        <v>0</v>
      </c>
      <c r="AH149" s="81">
        <f t="shared" si="170"/>
        <v>0</v>
      </c>
      <c r="AI149" s="81">
        <f t="shared" si="171"/>
        <v>0</v>
      </c>
      <c r="AJ149" s="81">
        <f t="shared" si="172"/>
        <v>0</v>
      </c>
      <c r="AK149" s="81">
        <f t="shared" si="173"/>
        <v>0</v>
      </c>
      <c r="AL149" s="81">
        <f t="shared" si="174"/>
        <v>0</v>
      </c>
      <c r="AM149" s="81">
        <f t="shared" si="175"/>
        <v>0</v>
      </c>
      <c r="AN149" s="81">
        <f t="shared" si="176"/>
        <v>0</v>
      </c>
      <c r="AO149" s="81">
        <f t="shared" si="177"/>
        <v>0</v>
      </c>
      <c r="AP149" s="81">
        <f t="shared" si="178"/>
        <v>0</v>
      </c>
      <c r="AQ149" s="81">
        <f t="shared" si="179"/>
        <v>0</v>
      </c>
      <c r="AR149" s="81">
        <f t="shared" si="180"/>
        <v>0</v>
      </c>
      <c r="AS149" s="81">
        <f t="shared" si="181"/>
        <v>0</v>
      </c>
      <c r="AT149" s="81">
        <f t="shared" si="182"/>
        <v>0</v>
      </c>
      <c r="AU149" s="81">
        <f t="shared" si="183"/>
        <v>0</v>
      </c>
      <c r="AV149" s="81">
        <f t="shared" si="184"/>
        <v>0</v>
      </c>
      <c r="AW149" s="46">
        <f t="shared" si="185"/>
        <v>0</v>
      </c>
      <c r="AX149" s="46">
        <f t="shared" si="186"/>
        <v>0</v>
      </c>
      <c r="AY149" s="46">
        <f t="shared" si="187"/>
        <v>0</v>
      </c>
      <c r="AZ149" s="46">
        <f t="shared" si="188"/>
        <v>0</v>
      </c>
      <c r="BA149" s="46">
        <f t="shared" si="189"/>
        <v>0</v>
      </c>
      <c r="BB149" s="46">
        <f t="shared" si="190"/>
        <v>0</v>
      </c>
      <c r="BC149" s="46">
        <f t="shared" si="191"/>
        <v>0</v>
      </c>
      <c r="BD149" s="81"/>
      <c r="BE149" s="81"/>
      <c r="BF149" s="117">
        <f t="shared" si="228"/>
        <v>0</v>
      </c>
      <c r="BG149" s="117">
        <f t="shared" si="229"/>
        <v>0</v>
      </c>
      <c r="BH149" s="117">
        <f t="shared" si="230"/>
        <v>0</v>
      </c>
      <c r="BI149" s="117">
        <f t="shared" si="231"/>
        <v>0</v>
      </c>
      <c r="BJ149" s="117">
        <f t="shared" si="232"/>
        <v>0</v>
      </c>
      <c r="BK149" s="117">
        <f t="shared" si="233"/>
        <v>0</v>
      </c>
      <c r="BL149" s="117">
        <f t="shared" si="234"/>
        <v>0</v>
      </c>
      <c r="BM149" s="117">
        <f t="shared" si="235"/>
        <v>0</v>
      </c>
      <c r="BN149" s="117">
        <f t="shared" si="192"/>
        <v>0</v>
      </c>
      <c r="BO149" s="117">
        <f t="shared" si="236"/>
        <v>0</v>
      </c>
      <c r="BP149" s="117">
        <f t="shared" si="193"/>
        <v>0</v>
      </c>
      <c r="BQ149" s="117">
        <f t="shared" si="194"/>
        <v>0</v>
      </c>
      <c r="BR149" s="117">
        <f t="shared" si="195"/>
        <v>0</v>
      </c>
      <c r="BS149" s="117">
        <f t="shared" si="196"/>
        <v>0</v>
      </c>
      <c r="BT149" s="117">
        <f t="shared" si="197"/>
        <v>0</v>
      </c>
      <c r="BU149" s="117">
        <f t="shared" si="198"/>
        <v>0</v>
      </c>
      <c r="BV149" s="117">
        <f t="shared" si="199"/>
        <v>0</v>
      </c>
      <c r="BW149" s="117">
        <f t="shared" si="200"/>
        <v>0</v>
      </c>
      <c r="BX149" s="117">
        <f t="shared" si="201"/>
        <v>0</v>
      </c>
      <c r="BY149" s="117">
        <f t="shared" si="202"/>
        <v>0</v>
      </c>
      <c r="BZ149" s="117">
        <f t="shared" si="203"/>
        <v>0</v>
      </c>
      <c r="CA149" s="117">
        <f t="shared" si="204"/>
        <v>0</v>
      </c>
      <c r="CB149" s="117">
        <f t="shared" si="205"/>
        <v>0</v>
      </c>
      <c r="CC149" s="117">
        <f t="shared" si="206"/>
        <v>0</v>
      </c>
      <c r="CD149" s="117">
        <f t="shared" si="207"/>
        <v>0</v>
      </c>
      <c r="CE149" s="117">
        <f t="shared" si="208"/>
        <v>0</v>
      </c>
      <c r="CF149" s="117">
        <f t="shared" si="209"/>
        <v>0</v>
      </c>
      <c r="CG149" s="117">
        <f t="shared" si="210"/>
        <v>0</v>
      </c>
      <c r="CH149" s="117">
        <f t="shared" si="211"/>
        <v>0</v>
      </c>
      <c r="CI149" s="117">
        <f t="shared" si="212"/>
        <v>0</v>
      </c>
      <c r="CJ149" s="117">
        <f t="shared" si="213"/>
        <v>0</v>
      </c>
      <c r="CK149" s="117">
        <f t="shared" si="214"/>
        <v>0</v>
      </c>
      <c r="CL149" s="117">
        <f t="shared" si="215"/>
        <v>0</v>
      </c>
      <c r="CM149" s="117">
        <f t="shared" si="216"/>
        <v>0</v>
      </c>
      <c r="CN149" s="117">
        <f t="shared" si="217"/>
        <v>0</v>
      </c>
      <c r="CO149" s="117">
        <f t="shared" si="218"/>
        <v>0</v>
      </c>
      <c r="CP149" s="117">
        <f t="shared" si="219"/>
        <v>0</v>
      </c>
      <c r="CQ149" s="117">
        <f t="shared" si="220"/>
        <v>0</v>
      </c>
      <c r="CR149" s="117">
        <f t="shared" si="221"/>
        <v>0</v>
      </c>
      <c r="CS149" s="117">
        <f t="shared" si="222"/>
        <v>0</v>
      </c>
      <c r="CT149" s="82"/>
      <c r="CU149" s="82"/>
      <c r="CV149" s="39"/>
      <c r="CW149" s="39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GS149" s="1"/>
      <c r="GT149" s="1"/>
      <c r="GU149" s="1"/>
      <c r="GV149" s="1"/>
      <c r="GW149" s="1"/>
    </row>
    <row r="150" spans="1:205">
      <c r="A150" s="33">
        <v>144</v>
      </c>
      <c r="B150" s="71"/>
      <c r="C150" s="351"/>
      <c r="D150" s="75"/>
      <c r="E150" s="74"/>
      <c r="F150" s="74"/>
      <c r="G150" s="74"/>
      <c r="H150" s="74"/>
      <c r="I150" s="65"/>
      <c r="J150" s="65"/>
      <c r="K150" s="65"/>
      <c r="L150" s="209"/>
      <c r="M150" s="209"/>
      <c r="N150" s="65"/>
      <c r="O150" s="65"/>
      <c r="P150" s="65"/>
      <c r="Q150" s="368" t="str">
        <f t="shared" si="160"/>
        <v/>
      </c>
      <c r="R150" s="34">
        <f t="shared" si="161"/>
        <v>0</v>
      </c>
      <c r="S150" s="47">
        <f t="shared" si="158"/>
        <v>0</v>
      </c>
      <c r="T150" s="46">
        <f t="shared" si="159"/>
        <v>0</v>
      </c>
      <c r="U150" s="82">
        <f t="shared" si="162"/>
        <v>0</v>
      </c>
      <c r="V150" s="46">
        <f t="shared" si="163"/>
        <v>0</v>
      </c>
      <c r="W150" s="82">
        <f t="shared" si="164"/>
        <v>0</v>
      </c>
      <c r="X150" s="81">
        <f t="shared" si="165"/>
        <v>0</v>
      </c>
      <c r="Y150" s="81">
        <f t="shared" si="223"/>
        <v>0</v>
      </c>
      <c r="Z150" s="81">
        <f t="shared" si="224"/>
        <v>0</v>
      </c>
      <c r="AA150" s="81">
        <f t="shared" si="166"/>
        <v>0</v>
      </c>
      <c r="AB150" s="81">
        <f t="shared" si="167"/>
        <v>0</v>
      </c>
      <c r="AC150" s="81">
        <f t="shared" si="225"/>
        <v>0</v>
      </c>
      <c r="AD150" s="81">
        <f t="shared" si="226"/>
        <v>0</v>
      </c>
      <c r="AE150" s="81">
        <f t="shared" si="227"/>
        <v>0</v>
      </c>
      <c r="AF150" s="81">
        <f t="shared" si="168"/>
        <v>0</v>
      </c>
      <c r="AG150" s="81">
        <f t="shared" si="169"/>
        <v>0</v>
      </c>
      <c r="AH150" s="81">
        <f t="shared" si="170"/>
        <v>0</v>
      </c>
      <c r="AI150" s="81">
        <f t="shared" si="171"/>
        <v>0</v>
      </c>
      <c r="AJ150" s="81">
        <f t="shared" si="172"/>
        <v>0</v>
      </c>
      <c r="AK150" s="81">
        <f t="shared" si="173"/>
        <v>0</v>
      </c>
      <c r="AL150" s="81">
        <f t="shared" si="174"/>
        <v>0</v>
      </c>
      <c r="AM150" s="81">
        <f t="shared" si="175"/>
        <v>0</v>
      </c>
      <c r="AN150" s="81">
        <f t="shared" si="176"/>
        <v>0</v>
      </c>
      <c r="AO150" s="81">
        <f t="shared" si="177"/>
        <v>0</v>
      </c>
      <c r="AP150" s="81">
        <f t="shared" si="178"/>
        <v>0</v>
      </c>
      <c r="AQ150" s="81">
        <f t="shared" si="179"/>
        <v>0</v>
      </c>
      <c r="AR150" s="81">
        <f t="shared" si="180"/>
        <v>0</v>
      </c>
      <c r="AS150" s="81">
        <f t="shared" si="181"/>
        <v>0</v>
      </c>
      <c r="AT150" s="81">
        <f t="shared" si="182"/>
        <v>0</v>
      </c>
      <c r="AU150" s="81">
        <f t="shared" si="183"/>
        <v>0</v>
      </c>
      <c r="AV150" s="81">
        <f t="shared" si="184"/>
        <v>0</v>
      </c>
      <c r="AW150" s="46">
        <f t="shared" si="185"/>
        <v>0</v>
      </c>
      <c r="AX150" s="46">
        <f t="shared" si="186"/>
        <v>0</v>
      </c>
      <c r="AY150" s="46">
        <f t="shared" si="187"/>
        <v>0</v>
      </c>
      <c r="AZ150" s="46">
        <f t="shared" si="188"/>
        <v>0</v>
      </c>
      <c r="BA150" s="46">
        <f t="shared" si="189"/>
        <v>0</v>
      </c>
      <c r="BB150" s="46">
        <f t="shared" si="190"/>
        <v>0</v>
      </c>
      <c r="BC150" s="46">
        <f t="shared" si="191"/>
        <v>0</v>
      </c>
      <c r="BD150" s="81"/>
      <c r="BE150" s="81"/>
      <c r="BF150" s="117">
        <f t="shared" si="228"/>
        <v>0</v>
      </c>
      <c r="BG150" s="117">
        <f t="shared" si="229"/>
        <v>0</v>
      </c>
      <c r="BH150" s="117">
        <f t="shared" si="230"/>
        <v>0</v>
      </c>
      <c r="BI150" s="117">
        <f t="shared" si="231"/>
        <v>0</v>
      </c>
      <c r="BJ150" s="117">
        <f t="shared" si="232"/>
        <v>0</v>
      </c>
      <c r="BK150" s="117">
        <f t="shared" si="233"/>
        <v>0</v>
      </c>
      <c r="BL150" s="117">
        <f t="shared" si="234"/>
        <v>0</v>
      </c>
      <c r="BM150" s="117">
        <f t="shared" si="235"/>
        <v>0</v>
      </c>
      <c r="BN150" s="117">
        <f t="shared" si="192"/>
        <v>0</v>
      </c>
      <c r="BO150" s="117">
        <f t="shared" si="236"/>
        <v>0</v>
      </c>
      <c r="BP150" s="117">
        <f t="shared" si="193"/>
        <v>0</v>
      </c>
      <c r="BQ150" s="117">
        <f t="shared" si="194"/>
        <v>0</v>
      </c>
      <c r="BR150" s="117">
        <f t="shared" si="195"/>
        <v>0</v>
      </c>
      <c r="BS150" s="117">
        <f t="shared" si="196"/>
        <v>0</v>
      </c>
      <c r="BT150" s="117">
        <f t="shared" si="197"/>
        <v>0</v>
      </c>
      <c r="BU150" s="117">
        <f t="shared" si="198"/>
        <v>0</v>
      </c>
      <c r="BV150" s="117">
        <f t="shared" si="199"/>
        <v>0</v>
      </c>
      <c r="BW150" s="117">
        <f t="shared" si="200"/>
        <v>0</v>
      </c>
      <c r="BX150" s="117">
        <f t="shared" si="201"/>
        <v>0</v>
      </c>
      <c r="BY150" s="117">
        <f t="shared" si="202"/>
        <v>0</v>
      </c>
      <c r="BZ150" s="117">
        <f t="shared" si="203"/>
        <v>0</v>
      </c>
      <c r="CA150" s="117">
        <f t="shared" si="204"/>
        <v>0</v>
      </c>
      <c r="CB150" s="117">
        <f t="shared" si="205"/>
        <v>0</v>
      </c>
      <c r="CC150" s="117">
        <f t="shared" si="206"/>
        <v>0</v>
      </c>
      <c r="CD150" s="117">
        <f t="shared" si="207"/>
        <v>0</v>
      </c>
      <c r="CE150" s="117">
        <f t="shared" si="208"/>
        <v>0</v>
      </c>
      <c r="CF150" s="117">
        <f t="shared" si="209"/>
        <v>0</v>
      </c>
      <c r="CG150" s="117">
        <f t="shared" si="210"/>
        <v>0</v>
      </c>
      <c r="CH150" s="117">
        <f t="shared" si="211"/>
        <v>0</v>
      </c>
      <c r="CI150" s="117">
        <f t="shared" si="212"/>
        <v>0</v>
      </c>
      <c r="CJ150" s="117">
        <f t="shared" si="213"/>
        <v>0</v>
      </c>
      <c r="CK150" s="117">
        <f t="shared" si="214"/>
        <v>0</v>
      </c>
      <c r="CL150" s="117">
        <f t="shared" si="215"/>
        <v>0</v>
      </c>
      <c r="CM150" s="117">
        <f t="shared" si="216"/>
        <v>0</v>
      </c>
      <c r="CN150" s="117">
        <f t="shared" si="217"/>
        <v>0</v>
      </c>
      <c r="CO150" s="117">
        <f t="shared" si="218"/>
        <v>0</v>
      </c>
      <c r="CP150" s="117">
        <f t="shared" si="219"/>
        <v>0</v>
      </c>
      <c r="CQ150" s="117">
        <f t="shared" si="220"/>
        <v>0</v>
      </c>
      <c r="CR150" s="117">
        <f t="shared" si="221"/>
        <v>0</v>
      </c>
      <c r="CS150" s="117">
        <f t="shared" si="222"/>
        <v>0</v>
      </c>
      <c r="CT150" s="82"/>
      <c r="CU150" s="82"/>
      <c r="CV150" s="39"/>
      <c r="CW150" s="39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GS150" s="1"/>
      <c r="GT150" s="1"/>
      <c r="GU150" s="1"/>
      <c r="GV150" s="1"/>
      <c r="GW150" s="1"/>
    </row>
    <row r="151" spans="1:205">
      <c r="A151" s="33">
        <v>145</v>
      </c>
      <c r="B151" s="71"/>
      <c r="C151" s="351"/>
      <c r="D151" s="75"/>
      <c r="E151" s="74"/>
      <c r="F151" s="74"/>
      <c r="G151" s="74"/>
      <c r="H151" s="74"/>
      <c r="I151" s="65"/>
      <c r="J151" s="65"/>
      <c r="K151" s="65"/>
      <c r="L151" s="209"/>
      <c r="M151" s="209"/>
      <c r="N151" s="65"/>
      <c r="O151" s="65"/>
      <c r="P151" s="65"/>
      <c r="Q151" s="368" t="str">
        <f t="shared" si="160"/>
        <v/>
      </c>
      <c r="R151" s="34">
        <f t="shared" si="161"/>
        <v>0</v>
      </c>
      <c r="S151" s="47">
        <f t="shared" si="158"/>
        <v>0</v>
      </c>
      <c r="T151" s="46">
        <f t="shared" si="159"/>
        <v>0</v>
      </c>
      <c r="U151" s="82">
        <f t="shared" si="162"/>
        <v>0</v>
      </c>
      <c r="V151" s="46">
        <f t="shared" si="163"/>
        <v>0</v>
      </c>
      <c r="W151" s="82">
        <f t="shared" si="164"/>
        <v>0</v>
      </c>
      <c r="X151" s="81">
        <f t="shared" si="165"/>
        <v>0</v>
      </c>
      <c r="Y151" s="81">
        <f t="shared" si="223"/>
        <v>0</v>
      </c>
      <c r="Z151" s="81">
        <f t="shared" si="224"/>
        <v>0</v>
      </c>
      <c r="AA151" s="81">
        <f t="shared" si="166"/>
        <v>0</v>
      </c>
      <c r="AB151" s="81">
        <f t="shared" si="167"/>
        <v>0</v>
      </c>
      <c r="AC151" s="81">
        <f t="shared" si="225"/>
        <v>0</v>
      </c>
      <c r="AD151" s="81">
        <f t="shared" si="226"/>
        <v>0</v>
      </c>
      <c r="AE151" s="81">
        <f t="shared" si="227"/>
        <v>0</v>
      </c>
      <c r="AF151" s="81">
        <f t="shared" si="168"/>
        <v>0</v>
      </c>
      <c r="AG151" s="81">
        <f t="shared" si="169"/>
        <v>0</v>
      </c>
      <c r="AH151" s="81">
        <f t="shared" si="170"/>
        <v>0</v>
      </c>
      <c r="AI151" s="81">
        <f t="shared" si="171"/>
        <v>0</v>
      </c>
      <c r="AJ151" s="81">
        <f t="shared" si="172"/>
        <v>0</v>
      </c>
      <c r="AK151" s="81">
        <f t="shared" si="173"/>
        <v>0</v>
      </c>
      <c r="AL151" s="81">
        <f t="shared" si="174"/>
        <v>0</v>
      </c>
      <c r="AM151" s="81">
        <f t="shared" si="175"/>
        <v>0</v>
      </c>
      <c r="AN151" s="81">
        <f t="shared" si="176"/>
        <v>0</v>
      </c>
      <c r="AO151" s="81">
        <f t="shared" si="177"/>
        <v>0</v>
      </c>
      <c r="AP151" s="81">
        <f t="shared" si="178"/>
        <v>0</v>
      </c>
      <c r="AQ151" s="81">
        <f t="shared" si="179"/>
        <v>0</v>
      </c>
      <c r="AR151" s="81">
        <f t="shared" si="180"/>
        <v>0</v>
      </c>
      <c r="AS151" s="81">
        <f t="shared" si="181"/>
        <v>0</v>
      </c>
      <c r="AT151" s="81">
        <f t="shared" si="182"/>
        <v>0</v>
      </c>
      <c r="AU151" s="81">
        <f t="shared" si="183"/>
        <v>0</v>
      </c>
      <c r="AV151" s="81">
        <f t="shared" si="184"/>
        <v>0</v>
      </c>
      <c r="AW151" s="46">
        <f t="shared" si="185"/>
        <v>0</v>
      </c>
      <c r="AX151" s="46">
        <f t="shared" si="186"/>
        <v>0</v>
      </c>
      <c r="AY151" s="46">
        <f t="shared" si="187"/>
        <v>0</v>
      </c>
      <c r="AZ151" s="46">
        <f t="shared" si="188"/>
        <v>0</v>
      </c>
      <c r="BA151" s="46">
        <f t="shared" si="189"/>
        <v>0</v>
      </c>
      <c r="BB151" s="46">
        <f t="shared" si="190"/>
        <v>0</v>
      </c>
      <c r="BC151" s="46">
        <f t="shared" si="191"/>
        <v>0</v>
      </c>
      <c r="BD151" s="81"/>
      <c r="BE151" s="81"/>
      <c r="BF151" s="117">
        <f t="shared" si="228"/>
        <v>0</v>
      </c>
      <c r="BG151" s="117">
        <f t="shared" si="229"/>
        <v>0</v>
      </c>
      <c r="BH151" s="117">
        <f t="shared" si="230"/>
        <v>0</v>
      </c>
      <c r="BI151" s="117">
        <f t="shared" si="231"/>
        <v>0</v>
      </c>
      <c r="BJ151" s="117">
        <f t="shared" si="232"/>
        <v>0</v>
      </c>
      <c r="BK151" s="117">
        <f t="shared" si="233"/>
        <v>0</v>
      </c>
      <c r="BL151" s="117">
        <f t="shared" si="234"/>
        <v>0</v>
      </c>
      <c r="BM151" s="117">
        <f t="shared" si="235"/>
        <v>0</v>
      </c>
      <c r="BN151" s="117">
        <f t="shared" si="192"/>
        <v>0</v>
      </c>
      <c r="BO151" s="117">
        <f t="shared" si="236"/>
        <v>0</v>
      </c>
      <c r="BP151" s="117">
        <f t="shared" si="193"/>
        <v>0</v>
      </c>
      <c r="BQ151" s="117">
        <f t="shared" si="194"/>
        <v>0</v>
      </c>
      <c r="BR151" s="117">
        <f t="shared" si="195"/>
        <v>0</v>
      </c>
      <c r="BS151" s="117">
        <f t="shared" si="196"/>
        <v>0</v>
      </c>
      <c r="BT151" s="117">
        <f t="shared" si="197"/>
        <v>0</v>
      </c>
      <c r="BU151" s="117">
        <f t="shared" si="198"/>
        <v>0</v>
      </c>
      <c r="BV151" s="117">
        <f t="shared" si="199"/>
        <v>0</v>
      </c>
      <c r="BW151" s="117">
        <f t="shared" si="200"/>
        <v>0</v>
      </c>
      <c r="BX151" s="117">
        <f t="shared" si="201"/>
        <v>0</v>
      </c>
      <c r="BY151" s="117">
        <f t="shared" si="202"/>
        <v>0</v>
      </c>
      <c r="BZ151" s="117">
        <f t="shared" si="203"/>
        <v>0</v>
      </c>
      <c r="CA151" s="117">
        <f t="shared" si="204"/>
        <v>0</v>
      </c>
      <c r="CB151" s="117">
        <f t="shared" si="205"/>
        <v>0</v>
      </c>
      <c r="CC151" s="117">
        <f t="shared" si="206"/>
        <v>0</v>
      </c>
      <c r="CD151" s="117">
        <f t="shared" si="207"/>
        <v>0</v>
      </c>
      <c r="CE151" s="117">
        <f t="shared" si="208"/>
        <v>0</v>
      </c>
      <c r="CF151" s="117">
        <f t="shared" si="209"/>
        <v>0</v>
      </c>
      <c r="CG151" s="117">
        <f t="shared" si="210"/>
        <v>0</v>
      </c>
      <c r="CH151" s="117">
        <f t="shared" si="211"/>
        <v>0</v>
      </c>
      <c r="CI151" s="117">
        <f t="shared" si="212"/>
        <v>0</v>
      </c>
      <c r="CJ151" s="117">
        <f t="shared" si="213"/>
        <v>0</v>
      </c>
      <c r="CK151" s="117">
        <f t="shared" si="214"/>
        <v>0</v>
      </c>
      <c r="CL151" s="117">
        <f t="shared" si="215"/>
        <v>0</v>
      </c>
      <c r="CM151" s="117">
        <f t="shared" si="216"/>
        <v>0</v>
      </c>
      <c r="CN151" s="117">
        <f t="shared" si="217"/>
        <v>0</v>
      </c>
      <c r="CO151" s="117">
        <f t="shared" si="218"/>
        <v>0</v>
      </c>
      <c r="CP151" s="117">
        <f t="shared" si="219"/>
        <v>0</v>
      </c>
      <c r="CQ151" s="117">
        <f t="shared" si="220"/>
        <v>0</v>
      </c>
      <c r="CR151" s="117">
        <f t="shared" si="221"/>
        <v>0</v>
      </c>
      <c r="CS151" s="117">
        <f t="shared" si="222"/>
        <v>0</v>
      </c>
      <c r="CT151" s="82"/>
      <c r="CU151" s="82"/>
      <c r="CV151" s="39"/>
      <c r="CW151" s="39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GS151" s="1"/>
      <c r="GT151" s="1"/>
      <c r="GU151" s="1"/>
      <c r="GV151" s="1"/>
      <c r="GW151" s="1"/>
    </row>
    <row r="152" spans="1:205">
      <c r="A152" s="33">
        <v>146</v>
      </c>
      <c r="B152" s="71"/>
      <c r="C152" s="351"/>
      <c r="D152" s="75"/>
      <c r="E152" s="74"/>
      <c r="F152" s="74"/>
      <c r="G152" s="74"/>
      <c r="H152" s="74"/>
      <c r="I152" s="65"/>
      <c r="J152" s="65"/>
      <c r="K152" s="65"/>
      <c r="L152" s="209"/>
      <c r="M152" s="209"/>
      <c r="N152" s="65"/>
      <c r="O152" s="65"/>
      <c r="P152" s="65"/>
      <c r="Q152" s="368" t="str">
        <f t="shared" si="160"/>
        <v/>
      </c>
      <c r="R152" s="34">
        <f t="shared" si="161"/>
        <v>0</v>
      </c>
      <c r="S152" s="47">
        <f t="shared" si="158"/>
        <v>0</v>
      </c>
      <c r="T152" s="46">
        <f t="shared" si="159"/>
        <v>0</v>
      </c>
      <c r="U152" s="82">
        <f t="shared" si="162"/>
        <v>0</v>
      </c>
      <c r="V152" s="46">
        <f t="shared" si="163"/>
        <v>0</v>
      </c>
      <c r="W152" s="82">
        <f t="shared" si="164"/>
        <v>0</v>
      </c>
      <c r="X152" s="81">
        <f t="shared" si="165"/>
        <v>0</v>
      </c>
      <c r="Y152" s="81">
        <f t="shared" si="223"/>
        <v>0</v>
      </c>
      <c r="Z152" s="81">
        <f t="shared" si="224"/>
        <v>0</v>
      </c>
      <c r="AA152" s="81">
        <f t="shared" si="166"/>
        <v>0</v>
      </c>
      <c r="AB152" s="81">
        <f t="shared" si="167"/>
        <v>0</v>
      </c>
      <c r="AC152" s="81">
        <f t="shared" si="225"/>
        <v>0</v>
      </c>
      <c r="AD152" s="81">
        <f t="shared" si="226"/>
        <v>0</v>
      </c>
      <c r="AE152" s="81">
        <f t="shared" si="227"/>
        <v>0</v>
      </c>
      <c r="AF152" s="81">
        <f t="shared" si="168"/>
        <v>0</v>
      </c>
      <c r="AG152" s="81">
        <f t="shared" si="169"/>
        <v>0</v>
      </c>
      <c r="AH152" s="81">
        <f t="shared" si="170"/>
        <v>0</v>
      </c>
      <c r="AI152" s="81">
        <f t="shared" si="171"/>
        <v>0</v>
      </c>
      <c r="AJ152" s="81">
        <f t="shared" si="172"/>
        <v>0</v>
      </c>
      <c r="AK152" s="81">
        <f t="shared" si="173"/>
        <v>0</v>
      </c>
      <c r="AL152" s="81">
        <f t="shared" si="174"/>
        <v>0</v>
      </c>
      <c r="AM152" s="81">
        <f t="shared" si="175"/>
        <v>0</v>
      </c>
      <c r="AN152" s="81">
        <f t="shared" si="176"/>
        <v>0</v>
      </c>
      <c r="AO152" s="81">
        <f t="shared" si="177"/>
        <v>0</v>
      </c>
      <c r="AP152" s="81">
        <f t="shared" si="178"/>
        <v>0</v>
      </c>
      <c r="AQ152" s="81">
        <f t="shared" si="179"/>
        <v>0</v>
      </c>
      <c r="AR152" s="81">
        <f t="shared" si="180"/>
        <v>0</v>
      </c>
      <c r="AS152" s="81">
        <f t="shared" si="181"/>
        <v>0</v>
      </c>
      <c r="AT152" s="81">
        <f t="shared" si="182"/>
        <v>0</v>
      </c>
      <c r="AU152" s="81">
        <f t="shared" si="183"/>
        <v>0</v>
      </c>
      <c r="AV152" s="81">
        <f t="shared" si="184"/>
        <v>0</v>
      </c>
      <c r="AW152" s="46">
        <f t="shared" si="185"/>
        <v>0</v>
      </c>
      <c r="AX152" s="46">
        <f t="shared" si="186"/>
        <v>0</v>
      </c>
      <c r="AY152" s="46">
        <f t="shared" si="187"/>
        <v>0</v>
      </c>
      <c r="AZ152" s="46">
        <f t="shared" si="188"/>
        <v>0</v>
      </c>
      <c r="BA152" s="46">
        <f t="shared" si="189"/>
        <v>0</v>
      </c>
      <c r="BB152" s="46">
        <f t="shared" si="190"/>
        <v>0</v>
      </c>
      <c r="BC152" s="46">
        <f t="shared" si="191"/>
        <v>0</v>
      </c>
      <c r="BD152" s="81"/>
      <c r="BE152" s="81"/>
      <c r="BF152" s="117">
        <f t="shared" si="228"/>
        <v>0</v>
      </c>
      <c r="BG152" s="117">
        <f t="shared" si="229"/>
        <v>0</v>
      </c>
      <c r="BH152" s="117">
        <f t="shared" si="230"/>
        <v>0</v>
      </c>
      <c r="BI152" s="117">
        <f t="shared" si="231"/>
        <v>0</v>
      </c>
      <c r="BJ152" s="117">
        <f t="shared" si="232"/>
        <v>0</v>
      </c>
      <c r="BK152" s="117">
        <f t="shared" si="233"/>
        <v>0</v>
      </c>
      <c r="BL152" s="117">
        <f t="shared" si="234"/>
        <v>0</v>
      </c>
      <c r="BM152" s="117">
        <f t="shared" si="235"/>
        <v>0</v>
      </c>
      <c r="BN152" s="117">
        <f t="shared" si="192"/>
        <v>0</v>
      </c>
      <c r="BO152" s="117">
        <f t="shared" si="236"/>
        <v>0</v>
      </c>
      <c r="BP152" s="117">
        <f t="shared" si="193"/>
        <v>0</v>
      </c>
      <c r="BQ152" s="117">
        <f t="shared" si="194"/>
        <v>0</v>
      </c>
      <c r="BR152" s="117">
        <f t="shared" si="195"/>
        <v>0</v>
      </c>
      <c r="BS152" s="117">
        <f t="shared" si="196"/>
        <v>0</v>
      </c>
      <c r="BT152" s="117">
        <f t="shared" si="197"/>
        <v>0</v>
      </c>
      <c r="BU152" s="117">
        <f t="shared" si="198"/>
        <v>0</v>
      </c>
      <c r="BV152" s="117">
        <f t="shared" si="199"/>
        <v>0</v>
      </c>
      <c r="BW152" s="117">
        <f t="shared" si="200"/>
        <v>0</v>
      </c>
      <c r="BX152" s="117">
        <f t="shared" si="201"/>
        <v>0</v>
      </c>
      <c r="BY152" s="117">
        <f t="shared" si="202"/>
        <v>0</v>
      </c>
      <c r="BZ152" s="117">
        <f t="shared" si="203"/>
        <v>0</v>
      </c>
      <c r="CA152" s="117">
        <f t="shared" si="204"/>
        <v>0</v>
      </c>
      <c r="CB152" s="117">
        <f t="shared" si="205"/>
        <v>0</v>
      </c>
      <c r="CC152" s="117">
        <f t="shared" si="206"/>
        <v>0</v>
      </c>
      <c r="CD152" s="117">
        <f t="shared" si="207"/>
        <v>0</v>
      </c>
      <c r="CE152" s="117">
        <f t="shared" si="208"/>
        <v>0</v>
      </c>
      <c r="CF152" s="117">
        <f t="shared" si="209"/>
        <v>0</v>
      </c>
      <c r="CG152" s="117">
        <f t="shared" si="210"/>
        <v>0</v>
      </c>
      <c r="CH152" s="117">
        <f t="shared" si="211"/>
        <v>0</v>
      </c>
      <c r="CI152" s="117">
        <f t="shared" si="212"/>
        <v>0</v>
      </c>
      <c r="CJ152" s="117">
        <f t="shared" si="213"/>
        <v>0</v>
      </c>
      <c r="CK152" s="117">
        <f t="shared" si="214"/>
        <v>0</v>
      </c>
      <c r="CL152" s="117">
        <f t="shared" si="215"/>
        <v>0</v>
      </c>
      <c r="CM152" s="117">
        <f t="shared" si="216"/>
        <v>0</v>
      </c>
      <c r="CN152" s="117">
        <f t="shared" si="217"/>
        <v>0</v>
      </c>
      <c r="CO152" s="117">
        <f t="shared" si="218"/>
        <v>0</v>
      </c>
      <c r="CP152" s="117">
        <f t="shared" si="219"/>
        <v>0</v>
      </c>
      <c r="CQ152" s="117">
        <f t="shared" si="220"/>
        <v>0</v>
      </c>
      <c r="CR152" s="117">
        <f t="shared" si="221"/>
        <v>0</v>
      </c>
      <c r="CS152" s="117">
        <f t="shared" si="222"/>
        <v>0</v>
      </c>
      <c r="CT152" s="82"/>
      <c r="CU152" s="82"/>
      <c r="CV152" s="39"/>
      <c r="CW152" s="39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GS152" s="1"/>
      <c r="GT152" s="1"/>
      <c r="GU152" s="1"/>
      <c r="GV152" s="1"/>
      <c r="GW152" s="1"/>
    </row>
    <row r="153" spans="1:205">
      <c r="A153" s="33">
        <v>147</v>
      </c>
      <c r="B153" s="71"/>
      <c r="C153" s="351"/>
      <c r="D153" s="75"/>
      <c r="E153" s="74"/>
      <c r="F153" s="74"/>
      <c r="G153" s="74"/>
      <c r="H153" s="74"/>
      <c r="I153" s="65"/>
      <c r="J153" s="65"/>
      <c r="K153" s="65"/>
      <c r="L153" s="209"/>
      <c r="M153" s="209"/>
      <c r="N153" s="65"/>
      <c r="O153" s="65"/>
      <c r="P153" s="65"/>
      <c r="Q153" s="368" t="str">
        <f t="shared" si="160"/>
        <v/>
      </c>
      <c r="R153" s="34">
        <f t="shared" si="161"/>
        <v>0</v>
      </c>
      <c r="S153" s="47">
        <f t="shared" si="158"/>
        <v>0</v>
      </c>
      <c r="T153" s="46">
        <f t="shared" si="159"/>
        <v>0</v>
      </c>
      <c r="U153" s="82">
        <f t="shared" si="162"/>
        <v>0</v>
      </c>
      <c r="V153" s="46">
        <f t="shared" si="163"/>
        <v>0</v>
      </c>
      <c r="W153" s="82">
        <f t="shared" si="164"/>
        <v>0</v>
      </c>
      <c r="X153" s="81">
        <f t="shared" si="165"/>
        <v>0</v>
      </c>
      <c r="Y153" s="81">
        <f t="shared" si="223"/>
        <v>0</v>
      </c>
      <c r="Z153" s="81">
        <f t="shared" si="224"/>
        <v>0</v>
      </c>
      <c r="AA153" s="81">
        <f t="shared" si="166"/>
        <v>0</v>
      </c>
      <c r="AB153" s="81">
        <f t="shared" si="167"/>
        <v>0</v>
      </c>
      <c r="AC153" s="81">
        <f t="shared" si="225"/>
        <v>0</v>
      </c>
      <c r="AD153" s="81">
        <f t="shared" si="226"/>
        <v>0</v>
      </c>
      <c r="AE153" s="81">
        <f t="shared" si="227"/>
        <v>0</v>
      </c>
      <c r="AF153" s="81">
        <f t="shared" si="168"/>
        <v>0</v>
      </c>
      <c r="AG153" s="81">
        <f t="shared" si="169"/>
        <v>0</v>
      </c>
      <c r="AH153" s="81">
        <f t="shared" si="170"/>
        <v>0</v>
      </c>
      <c r="AI153" s="81">
        <f t="shared" si="171"/>
        <v>0</v>
      </c>
      <c r="AJ153" s="81">
        <f t="shared" si="172"/>
        <v>0</v>
      </c>
      <c r="AK153" s="81">
        <f t="shared" si="173"/>
        <v>0</v>
      </c>
      <c r="AL153" s="81">
        <f t="shared" si="174"/>
        <v>0</v>
      </c>
      <c r="AM153" s="81">
        <f t="shared" si="175"/>
        <v>0</v>
      </c>
      <c r="AN153" s="81">
        <f t="shared" si="176"/>
        <v>0</v>
      </c>
      <c r="AO153" s="81">
        <f t="shared" si="177"/>
        <v>0</v>
      </c>
      <c r="AP153" s="81">
        <f t="shared" si="178"/>
        <v>0</v>
      </c>
      <c r="AQ153" s="81">
        <f t="shared" si="179"/>
        <v>0</v>
      </c>
      <c r="AR153" s="81">
        <f t="shared" si="180"/>
        <v>0</v>
      </c>
      <c r="AS153" s="81">
        <f t="shared" si="181"/>
        <v>0</v>
      </c>
      <c r="AT153" s="81">
        <f t="shared" si="182"/>
        <v>0</v>
      </c>
      <c r="AU153" s="81">
        <f t="shared" si="183"/>
        <v>0</v>
      </c>
      <c r="AV153" s="81">
        <f t="shared" si="184"/>
        <v>0</v>
      </c>
      <c r="AW153" s="46">
        <f t="shared" si="185"/>
        <v>0</v>
      </c>
      <c r="AX153" s="46">
        <f t="shared" si="186"/>
        <v>0</v>
      </c>
      <c r="AY153" s="46">
        <f t="shared" si="187"/>
        <v>0</v>
      </c>
      <c r="AZ153" s="46">
        <f t="shared" si="188"/>
        <v>0</v>
      </c>
      <c r="BA153" s="46">
        <f t="shared" si="189"/>
        <v>0</v>
      </c>
      <c r="BB153" s="46">
        <f t="shared" si="190"/>
        <v>0</v>
      </c>
      <c r="BC153" s="46">
        <f t="shared" si="191"/>
        <v>0</v>
      </c>
      <c r="BD153" s="81"/>
      <c r="BE153" s="81"/>
      <c r="BF153" s="117">
        <f t="shared" si="228"/>
        <v>0</v>
      </c>
      <c r="BG153" s="117">
        <f t="shared" si="229"/>
        <v>0</v>
      </c>
      <c r="BH153" s="117">
        <f t="shared" si="230"/>
        <v>0</v>
      </c>
      <c r="BI153" s="117">
        <f t="shared" si="231"/>
        <v>0</v>
      </c>
      <c r="BJ153" s="117">
        <f t="shared" si="232"/>
        <v>0</v>
      </c>
      <c r="BK153" s="117">
        <f t="shared" si="233"/>
        <v>0</v>
      </c>
      <c r="BL153" s="117">
        <f t="shared" si="234"/>
        <v>0</v>
      </c>
      <c r="BM153" s="117">
        <f t="shared" si="235"/>
        <v>0</v>
      </c>
      <c r="BN153" s="117">
        <f t="shared" si="192"/>
        <v>0</v>
      </c>
      <c r="BO153" s="117">
        <f t="shared" si="236"/>
        <v>0</v>
      </c>
      <c r="BP153" s="117">
        <f t="shared" si="193"/>
        <v>0</v>
      </c>
      <c r="BQ153" s="117">
        <f t="shared" si="194"/>
        <v>0</v>
      </c>
      <c r="BR153" s="117">
        <f t="shared" si="195"/>
        <v>0</v>
      </c>
      <c r="BS153" s="117">
        <f t="shared" si="196"/>
        <v>0</v>
      </c>
      <c r="BT153" s="117">
        <f t="shared" si="197"/>
        <v>0</v>
      </c>
      <c r="BU153" s="117">
        <f t="shared" si="198"/>
        <v>0</v>
      </c>
      <c r="BV153" s="117">
        <f t="shared" si="199"/>
        <v>0</v>
      </c>
      <c r="BW153" s="117">
        <f t="shared" si="200"/>
        <v>0</v>
      </c>
      <c r="BX153" s="117">
        <f t="shared" si="201"/>
        <v>0</v>
      </c>
      <c r="BY153" s="117">
        <f t="shared" si="202"/>
        <v>0</v>
      </c>
      <c r="BZ153" s="117">
        <f t="shared" si="203"/>
        <v>0</v>
      </c>
      <c r="CA153" s="117">
        <f t="shared" si="204"/>
        <v>0</v>
      </c>
      <c r="CB153" s="117">
        <f t="shared" si="205"/>
        <v>0</v>
      </c>
      <c r="CC153" s="117">
        <f t="shared" si="206"/>
        <v>0</v>
      </c>
      <c r="CD153" s="117">
        <f t="shared" si="207"/>
        <v>0</v>
      </c>
      <c r="CE153" s="117">
        <f t="shared" si="208"/>
        <v>0</v>
      </c>
      <c r="CF153" s="117">
        <f t="shared" si="209"/>
        <v>0</v>
      </c>
      <c r="CG153" s="117">
        <f t="shared" si="210"/>
        <v>0</v>
      </c>
      <c r="CH153" s="117">
        <f t="shared" si="211"/>
        <v>0</v>
      </c>
      <c r="CI153" s="117">
        <f t="shared" si="212"/>
        <v>0</v>
      </c>
      <c r="CJ153" s="117">
        <f t="shared" si="213"/>
        <v>0</v>
      </c>
      <c r="CK153" s="117">
        <f t="shared" si="214"/>
        <v>0</v>
      </c>
      <c r="CL153" s="117">
        <f t="shared" si="215"/>
        <v>0</v>
      </c>
      <c r="CM153" s="117">
        <f t="shared" si="216"/>
        <v>0</v>
      </c>
      <c r="CN153" s="117">
        <f t="shared" si="217"/>
        <v>0</v>
      </c>
      <c r="CO153" s="117">
        <f t="shared" si="218"/>
        <v>0</v>
      </c>
      <c r="CP153" s="117">
        <f t="shared" si="219"/>
        <v>0</v>
      </c>
      <c r="CQ153" s="117">
        <f t="shared" si="220"/>
        <v>0</v>
      </c>
      <c r="CR153" s="117">
        <f t="shared" si="221"/>
        <v>0</v>
      </c>
      <c r="CS153" s="117">
        <f t="shared" si="222"/>
        <v>0</v>
      </c>
      <c r="CT153" s="82"/>
      <c r="CU153" s="82"/>
      <c r="CV153" s="39"/>
      <c r="CW153" s="39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GS153" s="1"/>
      <c r="GT153" s="1"/>
      <c r="GU153" s="1"/>
      <c r="GV153" s="1"/>
      <c r="GW153" s="1"/>
    </row>
    <row r="154" spans="1:205">
      <c r="A154" s="33">
        <v>148</v>
      </c>
      <c r="B154" s="71"/>
      <c r="C154" s="351"/>
      <c r="D154" s="75"/>
      <c r="E154" s="74"/>
      <c r="F154" s="74"/>
      <c r="G154" s="74"/>
      <c r="H154" s="74"/>
      <c r="I154" s="65"/>
      <c r="J154" s="65"/>
      <c r="K154" s="65"/>
      <c r="L154" s="209"/>
      <c r="M154" s="209"/>
      <c r="N154" s="65"/>
      <c r="O154" s="65"/>
      <c r="P154" s="65"/>
      <c r="Q154" s="368" t="str">
        <f t="shared" si="160"/>
        <v/>
      </c>
      <c r="R154" s="34">
        <f t="shared" si="161"/>
        <v>0</v>
      </c>
      <c r="S154" s="47">
        <f t="shared" si="158"/>
        <v>0</v>
      </c>
      <c r="T154" s="46">
        <f t="shared" si="159"/>
        <v>0</v>
      </c>
      <c r="U154" s="82">
        <f t="shared" si="162"/>
        <v>0</v>
      </c>
      <c r="V154" s="46">
        <f t="shared" si="163"/>
        <v>0</v>
      </c>
      <c r="W154" s="82">
        <f t="shared" si="164"/>
        <v>0</v>
      </c>
      <c r="X154" s="81">
        <f t="shared" si="165"/>
        <v>0</v>
      </c>
      <c r="Y154" s="81">
        <f t="shared" si="223"/>
        <v>0</v>
      </c>
      <c r="Z154" s="81">
        <f t="shared" si="224"/>
        <v>0</v>
      </c>
      <c r="AA154" s="81">
        <f t="shared" si="166"/>
        <v>0</v>
      </c>
      <c r="AB154" s="81">
        <f t="shared" si="167"/>
        <v>0</v>
      </c>
      <c r="AC154" s="81">
        <f t="shared" si="225"/>
        <v>0</v>
      </c>
      <c r="AD154" s="81">
        <f t="shared" si="226"/>
        <v>0</v>
      </c>
      <c r="AE154" s="81">
        <f t="shared" si="227"/>
        <v>0</v>
      </c>
      <c r="AF154" s="81">
        <f t="shared" si="168"/>
        <v>0</v>
      </c>
      <c r="AG154" s="81">
        <f t="shared" si="169"/>
        <v>0</v>
      </c>
      <c r="AH154" s="81">
        <f t="shared" si="170"/>
        <v>0</v>
      </c>
      <c r="AI154" s="81">
        <f t="shared" si="171"/>
        <v>0</v>
      </c>
      <c r="AJ154" s="81">
        <f t="shared" si="172"/>
        <v>0</v>
      </c>
      <c r="AK154" s="81">
        <f t="shared" si="173"/>
        <v>0</v>
      </c>
      <c r="AL154" s="81">
        <f t="shared" si="174"/>
        <v>0</v>
      </c>
      <c r="AM154" s="81">
        <f t="shared" si="175"/>
        <v>0</v>
      </c>
      <c r="AN154" s="81">
        <f t="shared" si="176"/>
        <v>0</v>
      </c>
      <c r="AO154" s="81">
        <f t="shared" si="177"/>
        <v>0</v>
      </c>
      <c r="AP154" s="81">
        <f t="shared" si="178"/>
        <v>0</v>
      </c>
      <c r="AQ154" s="81">
        <f t="shared" si="179"/>
        <v>0</v>
      </c>
      <c r="AR154" s="81">
        <f t="shared" si="180"/>
        <v>0</v>
      </c>
      <c r="AS154" s="81">
        <f t="shared" si="181"/>
        <v>0</v>
      </c>
      <c r="AT154" s="81">
        <f t="shared" si="182"/>
        <v>0</v>
      </c>
      <c r="AU154" s="81">
        <f t="shared" si="183"/>
        <v>0</v>
      </c>
      <c r="AV154" s="81">
        <f t="shared" si="184"/>
        <v>0</v>
      </c>
      <c r="AW154" s="46">
        <f t="shared" si="185"/>
        <v>0</v>
      </c>
      <c r="AX154" s="46">
        <f t="shared" si="186"/>
        <v>0</v>
      </c>
      <c r="AY154" s="46">
        <f t="shared" si="187"/>
        <v>0</v>
      </c>
      <c r="AZ154" s="46">
        <f t="shared" si="188"/>
        <v>0</v>
      </c>
      <c r="BA154" s="46">
        <f t="shared" si="189"/>
        <v>0</v>
      </c>
      <c r="BB154" s="46">
        <f t="shared" si="190"/>
        <v>0</v>
      </c>
      <c r="BC154" s="46">
        <f t="shared" si="191"/>
        <v>0</v>
      </c>
      <c r="BD154" s="81"/>
      <c r="BE154" s="81"/>
      <c r="BF154" s="117">
        <f t="shared" si="228"/>
        <v>0</v>
      </c>
      <c r="BG154" s="117">
        <f t="shared" si="229"/>
        <v>0</v>
      </c>
      <c r="BH154" s="117">
        <f t="shared" si="230"/>
        <v>0</v>
      </c>
      <c r="BI154" s="117">
        <f t="shared" si="231"/>
        <v>0</v>
      </c>
      <c r="BJ154" s="117">
        <f t="shared" si="232"/>
        <v>0</v>
      </c>
      <c r="BK154" s="117">
        <f t="shared" si="233"/>
        <v>0</v>
      </c>
      <c r="BL154" s="117">
        <f t="shared" si="234"/>
        <v>0</v>
      </c>
      <c r="BM154" s="117">
        <f t="shared" si="235"/>
        <v>0</v>
      </c>
      <c r="BN154" s="117">
        <f t="shared" si="192"/>
        <v>0</v>
      </c>
      <c r="BO154" s="117">
        <f t="shared" si="236"/>
        <v>0</v>
      </c>
      <c r="BP154" s="117">
        <f t="shared" si="193"/>
        <v>0</v>
      </c>
      <c r="BQ154" s="117">
        <f t="shared" si="194"/>
        <v>0</v>
      </c>
      <c r="BR154" s="117">
        <f t="shared" si="195"/>
        <v>0</v>
      </c>
      <c r="BS154" s="117">
        <f t="shared" si="196"/>
        <v>0</v>
      </c>
      <c r="BT154" s="117">
        <f t="shared" si="197"/>
        <v>0</v>
      </c>
      <c r="BU154" s="117">
        <f t="shared" si="198"/>
        <v>0</v>
      </c>
      <c r="BV154" s="117">
        <f t="shared" si="199"/>
        <v>0</v>
      </c>
      <c r="BW154" s="117">
        <f t="shared" si="200"/>
        <v>0</v>
      </c>
      <c r="BX154" s="117">
        <f t="shared" si="201"/>
        <v>0</v>
      </c>
      <c r="BY154" s="117">
        <f t="shared" si="202"/>
        <v>0</v>
      </c>
      <c r="BZ154" s="117">
        <f t="shared" si="203"/>
        <v>0</v>
      </c>
      <c r="CA154" s="117">
        <f t="shared" si="204"/>
        <v>0</v>
      </c>
      <c r="CB154" s="117">
        <f t="shared" si="205"/>
        <v>0</v>
      </c>
      <c r="CC154" s="117">
        <f t="shared" si="206"/>
        <v>0</v>
      </c>
      <c r="CD154" s="117">
        <f t="shared" si="207"/>
        <v>0</v>
      </c>
      <c r="CE154" s="117">
        <f t="shared" si="208"/>
        <v>0</v>
      </c>
      <c r="CF154" s="117">
        <f t="shared" si="209"/>
        <v>0</v>
      </c>
      <c r="CG154" s="117">
        <f t="shared" si="210"/>
        <v>0</v>
      </c>
      <c r="CH154" s="117">
        <f t="shared" si="211"/>
        <v>0</v>
      </c>
      <c r="CI154" s="117">
        <f t="shared" si="212"/>
        <v>0</v>
      </c>
      <c r="CJ154" s="117">
        <f t="shared" si="213"/>
        <v>0</v>
      </c>
      <c r="CK154" s="117">
        <f t="shared" si="214"/>
        <v>0</v>
      </c>
      <c r="CL154" s="117">
        <f t="shared" si="215"/>
        <v>0</v>
      </c>
      <c r="CM154" s="117">
        <f t="shared" si="216"/>
        <v>0</v>
      </c>
      <c r="CN154" s="117">
        <f t="shared" si="217"/>
        <v>0</v>
      </c>
      <c r="CO154" s="117">
        <f t="shared" si="218"/>
        <v>0</v>
      </c>
      <c r="CP154" s="117">
        <f t="shared" si="219"/>
        <v>0</v>
      </c>
      <c r="CQ154" s="117">
        <f t="shared" si="220"/>
        <v>0</v>
      </c>
      <c r="CR154" s="117">
        <f t="shared" si="221"/>
        <v>0</v>
      </c>
      <c r="CS154" s="117">
        <f t="shared" si="222"/>
        <v>0</v>
      </c>
      <c r="CT154" s="82"/>
      <c r="CU154" s="82"/>
      <c r="CV154" s="39"/>
      <c r="CW154" s="39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GS154" s="1"/>
      <c r="GT154" s="1"/>
      <c r="GU154" s="1"/>
      <c r="GV154" s="1"/>
      <c r="GW154" s="1"/>
    </row>
    <row r="155" spans="1:205">
      <c r="A155" s="33">
        <v>149</v>
      </c>
      <c r="B155" s="71"/>
      <c r="C155" s="351"/>
      <c r="D155" s="75"/>
      <c r="E155" s="74"/>
      <c r="F155" s="74"/>
      <c r="G155" s="74"/>
      <c r="H155" s="74"/>
      <c r="I155" s="65"/>
      <c r="J155" s="65"/>
      <c r="K155" s="65"/>
      <c r="L155" s="209"/>
      <c r="M155" s="209"/>
      <c r="N155" s="65"/>
      <c r="O155" s="65"/>
      <c r="P155" s="65"/>
      <c r="Q155" s="368" t="str">
        <f t="shared" si="160"/>
        <v/>
      </c>
      <c r="R155" s="34">
        <f t="shared" si="161"/>
        <v>0</v>
      </c>
      <c r="S155" s="47">
        <f t="shared" si="158"/>
        <v>0</v>
      </c>
      <c r="T155" s="46">
        <f t="shared" si="159"/>
        <v>0</v>
      </c>
      <c r="U155" s="82">
        <f t="shared" si="162"/>
        <v>0</v>
      </c>
      <c r="V155" s="46">
        <f t="shared" si="163"/>
        <v>0</v>
      </c>
      <c r="W155" s="82">
        <f t="shared" si="164"/>
        <v>0</v>
      </c>
      <c r="X155" s="81">
        <f t="shared" si="165"/>
        <v>0</v>
      </c>
      <c r="Y155" s="81">
        <f t="shared" si="223"/>
        <v>0</v>
      </c>
      <c r="Z155" s="81">
        <f t="shared" si="224"/>
        <v>0</v>
      </c>
      <c r="AA155" s="81">
        <f t="shared" si="166"/>
        <v>0</v>
      </c>
      <c r="AB155" s="81">
        <f t="shared" si="167"/>
        <v>0</v>
      </c>
      <c r="AC155" s="81">
        <f t="shared" si="225"/>
        <v>0</v>
      </c>
      <c r="AD155" s="81">
        <f t="shared" si="226"/>
        <v>0</v>
      </c>
      <c r="AE155" s="81">
        <f t="shared" si="227"/>
        <v>0</v>
      </c>
      <c r="AF155" s="81">
        <f t="shared" si="168"/>
        <v>0</v>
      </c>
      <c r="AG155" s="81">
        <f t="shared" si="169"/>
        <v>0</v>
      </c>
      <c r="AH155" s="81">
        <f t="shared" si="170"/>
        <v>0</v>
      </c>
      <c r="AI155" s="81">
        <f t="shared" si="171"/>
        <v>0</v>
      </c>
      <c r="AJ155" s="81">
        <f t="shared" si="172"/>
        <v>0</v>
      </c>
      <c r="AK155" s="81">
        <f t="shared" si="173"/>
        <v>0</v>
      </c>
      <c r="AL155" s="81">
        <f t="shared" si="174"/>
        <v>0</v>
      </c>
      <c r="AM155" s="81">
        <f t="shared" si="175"/>
        <v>0</v>
      </c>
      <c r="AN155" s="81">
        <f t="shared" si="176"/>
        <v>0</v>
      </c>
      <c r="AO155" s="81">
        <f t="shared" si="177"/>
        <v>0</v>
      </c>
      <c r="AP155" s="81">
        <f t="shared" si="178"/>
        <v>0</v>
      </c>
      <c r="AQ155" s="81">
        <f t="shared" si="179"/>
        <v>0</v>
      </c>
      <c r="AR155" s="81">
        <f t="shared" si="180"/>
        <v>0</v>
      </c>
      <c r="AS155" s="81">
        <f t="shared" si="181"/>
        <v>0</v>
      </c>
      <c r="AT155" s="81">
        <f t="shared" si="182"/>
        <v>0</v>
      </c>
      <c r="AU155" s="81">
        <f t="shared" si="183"/>
        <v>0</v>
      </c>
      <c r="AV155" s="81">
        <f t="shared" si="184"/>
        <v>0</v>
      </c>
      <c r="AW155" s="46">
        <f t="shared" si="185"/>
        <v>0</v>
      </c>
      <c r="AX155" s="46">
        <f t="shared" si="186"/>
        <v>0</v>
      </c>
      <c r="AY155" s="46">
        <f t="shared" si="187"/>
        <v>0</v>
      </c>
      <c r="AZ155" s="46">
        <f t="shared" si="188"/>
        <v>0</v>
      </c>
      <c r="BA155" s="46">
        <f t="shared" si="189"/>
        <v>0</v>
      </c>
      <c r="BB155" s="46">
        <f t="shared" si="190"/>
        <v>0</v>
      </c>
      <c r="BC155" s="46">
        <f t="shared" si="191"/>
        <v>0</v>
      </c>
      <c r="BD155" s="81"/>
      <c r="BE155" s="81"/>
      <c r="BF155" s="117">
        <f t="shared" si="228"/>
        <v>0</v>
      </c>
      <c r="BG155" s="117">
        <f t="shared" si="229"/>
        <v>0</v>
      </c>
      <c r="BH155" s="117">
        <f t="shared" si="230"/>
        <v>0</v>
      </c>
      <c r="BI155" s="117">
        <f t="shared" si="231"/>
        <v>0</v>
      </c>
      <c r="BJ155" s="117">
        <f t="shared" si="232"/>
        <v>0</v>
      </c>
      <c r="BK155" s="117">
        <f t="shared" si="233"/>
        <v>0</v>
      </c>
      <c r="BL155" s="117">
        <f t="shared" si="234"/>
        <v>0</v>
      </c>
      <c r="BM155" s="117">
        <f t="shared" si="235"/>
        <v>0</v>
      </c>
      <c r="BN155" s="117">
        <f t="shared" si="192"/>
        <v>0</v>
      </c>
      <c r="BO155" s="117">
        <f t="shared" si="236"/>
        <v>0</v>
      </c>
      <c r="BP155" s="117">
        <f t="shared" si="193"/>
        <v>0</v>
      </c>
      <c r="BQ155" s="117">
        <f t="shared" si="194"/>
        <v>0</v>
      </c>
      <c r="BR155" s="117">
        <f t="shared" si="195"/>
        <v>0</v>
      </c>
      <c r="BS155" s="117">
        <f t="shared" si="196"/>
        <v>0</v>
      </c>
      <c r="BT155" s="117">
        <f t="shared" si="197"/>
        <v>0</v>
      </c>
      <c r="BU155" s="117">
        <f t="shared" si="198"/>
        <v>0</v>
      </c>
      <c r="BV155" s="117">
        <f t="shared" si="199"/>
        <v>0</v>
      </c>
      <c r="BW155" s="117">
        <f t="shared" si="200"/>
        <v>0</v>
      </c>
      <c r="BX155" s="117">
        <f t="shared" si="201"/>
        <v>0</v>
      </c>
      <c r="BY155" s="117">
        <f t="shared" si="202"/>
        <v>0</v>
      </c>
      <c r="BZ155" s="117">
        <f t="shared" si="203"/>
        <v>0</v>
      </c>
      <c r="CA155" s="117">
        <f t="shared" si="204"/>
        <v>0</v>
      </c>
      <c r="CB155" s="117">
        <f t="shared" si="205"/>
        <v>0</v>
      </c>
      <c r="CC155" s="117">
        <f t="shared" si="206"/>
        <v>0</v>
      </c>
      <c r="CD155" s="117">
        <f t="shared" si="207"/>
        <v>0</v>
      </c>
      <c r="CE155" s="117">
        <f t="shared" si="208"/>
        <v>0</v>
      </c>
      <c r="CF155" s="117">
        <f t="shared" si="209"/>
        <v>0</v>
      </c>
      <c r="CG155" s="117">
        <f t="shared" si="210"/>
        <v>0</v>
      </c>
      <c r="CH155" s="117">
        <f t="shared" si="211"/>
        <v>0</v>
      </c>
      <c r="CI155" s="117">
        <f t="shared" si="212"/>
        <v>0</v>
      </c>
      <c r="CJ155" s="117">
        <f t="shared" si="213"/>
        <v>0</v>
      </c>
      <c r="CK155" s="117">
        <f t="shared" si="214"/>
        <v>0</v>
      </c>
      <c r="CL155" s="117">
        <f t="shared" si="215"/>
        <v>0</v>
      </c>
      <c r="CM155" s="117">
        <f t="shared" si="216"/>
        <v>0</v>
      </c>
      <c r="CN155" s="117">
        <f t="shared" si="217"/>
        <v>0</v>
      </c>
      <c r="CO155" s="117">
        <f t="shared" si="218"/>
        <v>0</v>
      </c>
      <c r="CP155" s="117">
        <f t="shared" si="219"/>
        <v>0</v>
      </c>
      <c r="CQ155" s="117">
        <f t="shared" si="220"/>
        <v>0</v>
      </c>
      <c r="CR155" s="117">
        <f t="shared" si="221"/>
        <v>0</v>
      </c>
      <c r="CS155" s="117">
        <f t="shared" si="222"/>
        <v>0</v>
      </c>
      <c r="CT155" s="82"/>
      <c r="CU155" s="82"/>
      <c r="CV155" s="39"/>
      <c r="CW155" s="39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GS155" s="1"/>
      <c r="GT155" s="1"/>
      <c r="GU155" s="1"/>
      <c r="GV155" s="1"/>
      <c r="GW155" s="1"/>
    </row>
    <row r="156" spans="1:205">
      <c r="A156" s="33">
        <v>150</v>
      </c>
      <c r="B156" s="71"/>
      <c r="C156" s="351"/>
      <c r="D156" s="75"/>
      <c r="E156" s="74"/>
      <c r="F156" s="74"/>
      <c r="G156" s="74"/>
      <c r="H156" s="74"/>
      <c r="I156" s="65"/>
      <c r="J156" s="65"/>
      <c r="K156" s="65"/>
      <c r="L156" s="209"/>
      <c r="M156" s="209"/>
      <c r="N156" s="65"/>
      <c r="O156" s="65"/>
      <c r="P156" s="65"/>
      <c r="Q156" s="368" t="str">
        <f t="shared" si="160"/>
        <v/>
      </c>
      <c r="R156" s="34">
        <f t="shared" si="161"/>
        <v>0</v>
      </c>
      <c r="S156" s="47">
        <f t="shared" si="158"/>
        <v>0</v>
      </c>
      <c r="T156" s="46">
        <f t="shared" si="159"/>
        <v>0</v>
      </c>
      <c r="U156" s="82">
        <f t="shared" si="162"/>
        <v>0</v>
      </c>
      <c r="V156" s="46">
        <f t="shared" si="163"/>
        <v>0</v>
      </c>
      <c r="W156" s="82">
        <f t="shared" si="164"/>
        <v>0</v>
      </c>
      <c r="X156" s="81">
        <f t="shared" si="165"/>
        <v>0</v>
      </c>
      <c r="Y156" s="81">
        <f t="shared" si="223"/>
        <v>0</v>
      </c>
      <c r="Z156" s="81">
        <f t="shared" si="224"/>
        <v>0</v>
      </c>
      <c r="AA156" s="81">
        <f t="shared" si="166"/>
        <v>0</v>
      </c>
      <c r="AB156" s="81">
        <f t="shared" si="167"/>
        <v>0</v>
      </c>
      <c r="AC156" s="81">
        <f t="shared" si="225"/>
        <v>0</v>
      </c>
      <c r="AD156" s="81">
        <f t="shared" si="226"/>
        <v>0</v>
      </c>
      <c r="AE156" s="81">
        <f t="shared" si="227"/>
        <v>0</v>
      </c>
      <c r="AF156" s="81">
        <f t="shared" si="168"/>
        <v>0</v>
      </c>
      <c r="AG156" s="81">
        <f t="shared" si="169"/>
        <v>0</v>
      </c>
      <c r="AH156" s="81">
        <f t="shared" si="170"/>
        <v>0</v>
      </c>
      <c r="AI156" s="81">
        <f t="shared" si="171"/>
        <v>0</v>
      </c>
      <c r="AJ156" s="81">
        <f t="shared" si="172"/>
        <v>0</v>
      </c>
      <c r="AK156" s="81">
        <f t="shared" si="173"/>
        <v>0</v>
      </c>
      <c r="AL156" s="81">
        <f t="shared" si="174"/>
        <v>0</v>
      </c>
      <c r="AM156" s="81">
        <f t="shared" si="175"/>
        <v>0</v>
      </c>
      <c r="AN156" s="81">
        <f t="shared" si="176"/>
        <v>0</v>
      </c>
      <c r="AO156" s="81">
        <f t="shared" si="177"/>
        <v>0</v>
      </c>
      <c r="AP156" s="81">
        <f t="shared" si="178"/>
        <v>0</v>
      </c>
      <c r="AQ156" s="81">
        <f t="shared" si="179"/>
        <v>0</v>
      </c>
      <c r="AR156" s="81">
        <f t="shared" si="180"/>
        <v>0</v>
      </c>
      <c r="AS156" s="81">
        <f t="shared" si="181"/>
        <v>0</v>
      </c>
      <c r="AT156" s="81">
        <f t="shared" si="182"/>
        <v>0</v>
      </c>
      <c r="AU156" s="81">
        <f t="shared" si="183"/>
        <v>0</v>
      </c>
      <c r="AV156" s="81">
        <f t="shared" si="184"/>
        <v>0</v>
      </c>
      <c r="AW156" s="46">
        <f t="shared" si="185"/>
        <v>0</v>
      </c>
      <c r="AX156" s="46">
        <f t="shared" si="186"/>
        <v>0</v>
      </c>
      <c r="AY156" s="46">
        <f t="shared" si="187"/>
        <v>0</v>
      </c>
      <c r="AZ156" s="46">
        <f t="shared" si="188"/>
        <v>0</v>
      </c>
      <c r="BA156" s="46">
        <f t="shared" si="189"/>
        <v>0</v>
      </c>
      <c r="BB156" s="46">
        <f t="shared" si="190"/>
        <v>0</v>
      </c>
      <c r="BC156" s="46">
        <f t="shared" si="191"/>
        <v>0</v>
      </c>
      <c r="BD156" s="81"/>
      <c r="BE156" s="81"/>
      <c r="BF156" s="117">
        <f t="shared" si="228"/>
        <v>0</v>
      </c>
      <c r="BG156" s="117">
        <f t="shared" si="229"/>
        <v>0</v>
      </c>
      <c r="BH156" s="117">
        <f t="shared" si="230"/>
        <v>0</v>
      </c>
      <c r="BI156" s="117">
        <f t="shared" si="231"/>
        <v>0</v>
      </c>
      <c r="BJ156" s="117">
        <f t="shared" si="232"/>
        <v>0</v>
      </c>
      <c r="BK156" s="117">
        <f t="shared" si="233"/>
        <v>0</v>
      </c>
      <c r="BL156" s="117">
        <f t="shared" si="234"/>
        <v>0</v>
      </c>
      <c r="BM156" s="117">
        <f t="shared" si="235"/>
        <v>0</v>
      </c>
      <c r="BN156" s="117">
        <f t="shared" si="192"/>
        <v>0</v>
      </c>
      <c r="BO156" s="117">
        <f t="shared" si="236"/>
        <v>0</v>
      </c>
      <c r="BP156" s="117">
        <f t="shared" si="193"/>
        <v>0</v>
      </c>
      <c r="BQ156" s="117">
        <f t="shared" si="194"/>
        <v>0</v>
      </c>
      <c r="BR156" s="117">
        <f t="shared" si="195"/>
        <v>0</v>
      </c>
      <c r="BS156" s="117">
        <f t="shared" si="196"/>
        <v>0</v>
      </c>
      <c r="BT156" s="117">
        <f t="shared" si="197"/>
        <v>0</v>
      </c>
      <c r="BU156" s="117">
        <f t="shared" si="198"/>
        <v>0</v>
      </c>
      <c r="BV156" s="117">
        <f t="shared" si="199"/>
        <v>0</v>
      </c>
      <c r="BW156" s="117">
        <f t="shared" si="200"/>
        <v>0</v>
      </c>
      <c r="BX156" s="117">
        <f t="shared" si="201"/>
        <v>0</v>
      </c>
      <c r="BY156" s="117">
        <f t="shared" si="202"/>
        <v>0</v>
      </c>
      <c r="BZ156" s="117">
        <f t="shared" si="203"/>
        <v>0</v>
      </c>
      <c r="CA156" s="117">
        <f t="shared" si="204"/>
        <v>0</v>
      </c>
      <c r="CB156" s="117">
        <f t="shared" si="205"/>
        <v>0</v>
      </c>
      <c r="CC156" s="117">
        <f t="shared" si="206"/>
        <v>0</v>
      </c>
      <c r="CD156" s="117">
        <f t="shared" si="207"/>
        <v>0</v>
      </c>
      <c r="CE156" s="117">
        <f t="shared" si="208"/>
        <v>0</v>
      </c>
      <c r="CF156" s="117">
        <f t="shared" si="209"/>
        <v>0</v>
      </c>
      <c r="CG156" s="117">
        <f t="shared" si="210"/>
        <v>0</v>
      </c>
      <c r="CH156" s="117">
        <f t="shared" si="211"/>
        <v>0</v>
      </c>
      <c r="CI156" s="117">
        <f t="shared" si="212"/>
        <v>0</v>
      </c>
      <c r="CJ156" s="117">
        <f t="shared" si="213"/>
        <v>0</v>
      </c>
      <c r="CK156" s="117">
        <f t="shared" si="214"/>
        <v>0</v>
      </c>
      <c r="CL156" s="117">
        <f t="shared" si="215"/>
        <v>0</v>
      </c>
      <c r="CM156" s="117">
        <f t="shared" si="216"/>
        <v>0</v>
      </c>
      <c r="CN156" s="117">
        <f t="shared" si="217"/>
        <v>0</v>
      </c>
      <c r="CO156" s="117">
        <f t="shared" si="218"/>
        <v>0</v>
      </c>
      <c r="CP156" s="117">
        <f t="shared" si="219"/>
        <v>0</v>
      </c>
      <c r="CQ156" s="117">
        <f t="shared" si="220"/>
        <v>0</v>
      </c>
      <c r="CR156" s="117">
        <f t="shared" si="221"/>
        <v>0</v>
      </c>
      <c r="CS156" s="117">
        <f t="shared" si="222"/>
        <v>0</v>
      </c>
      <c r="CT156" s="82"/>
      <c r="CU156" s="82"/>
      <c r="CV156" s="39"/>
      <c r="CW156" s="39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GS156" s="1"/>
      <c r="GT156" s="1"/>
      <c r="GU156" s="1"/>
      <c r="GV156" s="1"/>
      <c r="GW156" s="1"/>
    </row>
    <row r="157" spans="1:205">
      <c r="A157" s="33">
        <v>151</v>
      </c>
      <c r="B157" s="71"/>
      <c r="C157" s="351"/>
      <c r="D157" s="75"/>
      <c r="E157" s="74"/>
      <c r="F157" s="74"/>
      <c r="G157" s="74"/>
      <c r="H157" s="74"/>
      <c r="I157" s="65"/>
      <c r="J157" s="65"/>
      <c r="K157" s="65"/>
      <c r="L157" s="209"/>
      <c r="M157" s="209"/>
      <c r="N157" s="65"/>
      <c r="O157" s="65"/>
      <c r="P157" s="65"/>
      <c r="Q157" s="368" t="str">
        <f t="shared" si="160"/>
        <v/>
      </c>
      <c r="R157" s="34">
        <f t="shared" si="161"/>
        <v>0</v>
      </c>
      <c r="S157" s="47">
        <f t="shared" si="158"/>
        <v>0</v>
      </c>
      <c r="T157" s="46">
        <f t="shared" si="159"/>
        <v>0</v>
      </c>
      <c r="U157" s="82">
        <f t="shared" si="162"/>
        <v>0</v>
      </c>
      <c r="V157" s="46">
        <f t="shared" si="163"/>
        <v>0</v>
      </c>
      <c r="W157" s="82">
        <f t="shared" si="164"/>
        <v>0</v>
      </c>
      <c r="X157" s="81">
        <f t="shared" si="165"/>
        <v>0</v>
      </c>
      <c r="Y157" s="81">
        <f t="shared" si="223"/>
        <v>0</v>
      </c>
      <c r="Z157" s="81">
        <f t="shared" si="224"/>
        <v>0</v>
      </c>
      <c r="AA157" s="81">
        <f t="shared" si="166"/>
        <v>0</v>
      </c>
      <c r="AB157" s="81">
        <f t="shared" si="167"/>
        <v>0</v>
      </c>
      <c r="AC157" s="81">
        <f t="shared" si="225"/>
        <v>0</v>
      </c>
      <c r="AD157" s="81">
        <f t="shared" si="226"/>
        <v>0</v>
      </c>
      <c r="AE157" s="81">
        <f t="shared" si="227"/>
        <v>0</v>
      </c>
      <c r="AF157" s="81">
        <f t="shared" si="168"/>
        <v>0</v>
      </c>
      <c r="AG157" s="81">
        <f t="shared" si="169"/>
        <v>0</v>
      </c>
      <c r="AH157" s="81">
        <f t="shared" si="170"/>
        <v>0</v>
      </c>
      <c r="AI157" s="81">
        <f t="shared" si="171"/>
        <v>0</v>
      </c>
      <c r="AJ157" s="81">
        <f t="shared" si="172"/>
        <v>0</v>
      </c>
      <c r="AK157" s="81">
        <f t="shared" si="173"/>
        <v>0</v>
      </c>
      <c r="AL157" s="81">
        <f t="shared" si="174"/>
        <v>0</v>
      </c>
      <c r="AM157" s="81">
        <f t="shared" si="175"/>
        <v>0</v>
      </c>
      <c r="AN157" s="81">
        <f t="shared" si="176"/>
        <v>0</v>
      </c>
      <c r="AO157" s="81">
        <f t="shared" si="177"/>
        <v>0</v>
      </c>
      <c r="AP157" s="81">
        <f t="shared" si="178"/>
        <v>0</v>
      </c>
      <c r="AQ157" s="81">
        <f t="shared" si="179"/>
        <v>0</v>
      </c>
      <c r="AR157" s="81">
        <f t="shared" si="180"/>
        <v>0</v>
      </c>
      <c r="AS157" s="81">
        <f t="shared" si="181"/>
        <v>0</v>
      </c>
      <c r="AT157" s="81">
        <f t="shared" si="182"/>
        <v>0</v>
      </c>
      <c r="AU157" s="81">
        <f t="shared" si="183"/>
        <v>0</v>
      </c>
      <c r="AV157" s="81">
        <f t="shared" si="184"/>
        <v>0</v>
      </c>
      <c r="AW157" s="46">
        <f t="shared" si="185"/>
        <v>0</v>
      </c>
      <c r="AX157" s="46">
        <f t="shared" si="186"/>
        <v>0</v>
      </c>
      <c r="AY157" s="46">
        <f t="shared" si="187"/>
        <v>0</v>
      </c>
      <c r="AZ157" s="46">
        <f t="shared" si="188"/>
        <v>0</v>
      </c>
      <c r="BA157" s="46">
        <f t="shared" si="189"/>
        <v>0</v>
      </c>
      <c r="BB157" s="46">
        <f t="shared" si="190"/>
        <v>0</v>
      </c>
      <c r="BC157" s="46">
        <f t="shared" si="191"/>
        <v>0</v>
      </c>
      <c r="BD157" s="81"/>
      <c r="BE157" s="81"/>
      <c r="BF157" s="117">
        <f t="shared" si="228"/>
        <v>0</v>
      </c>
      <c r="BG157" s="117">
        <f t="shared" si="229"/>
        <v>0</v>
      </c>
      <c r="BH157" s="117">
        <f t="shared" si="230"/>
        <v>0</v>
      </c>
      <c r="BI157" s="117">
        <f t="shared" si="231"/>
        <v>0</v>
      </c>
      <c r="BJ157" s="117">
        <f t="shared" si="232"/>
        <v>0</v>
      </c>
      <c r="BK157" s="117">
        <f t="shared" si="233"/>
        <v>0</v>
      </c>
      <c r="BL157" s="117">
        <f t="shared" si="234"/>
        <v>0</v>
      </c>
      <c r="BM157" s="117">
        <f t="shared" si="235"/>
        <v>0</v>
      </c>
      <c r="BN157" s="117">
        <f t="shared" si="192"/>
        <v>0</v>
      </c>
      <c r="BO157" s="117">
        <f t="shared" si="236"/>
        <v>0</v>
      </c>
      <c r="BP157" s="117">
        <f t="shared" si="193"/>
        <v>0</v>
      </c>
      <c r="BQ157" s="117">
        <f t="shared" si="194"/>
        <v>0</v>
      </c>
      <c r="BR157" s="117">
        <f t="shared" si="195"/>
        <v>0</v>
      </c>
      <c r="BS157" s="117">
        <f t="shared" si="196"/>
        <v>0</v>
      </c>
      <c r="BT157" s="117">
        <f t="shared" si="197"/>
        <v>0</v>
      </c>
      <c r="BU157" s="117">
        <f t="shared" si="198"/>
        <v>0</v>
      </c>
      <c r="BV157" s="117">
        <f t="shared" si="199"/>
        <v>0</v>
      </c>
      <c r="BW157" s="117">
        <f t="shared" si="200"/>
        <v>0</v>
      </c>
      <c r="BX157" s="117">
        <f t="shared" si="201"/>
        <v>0</v>
      </c>
      <c r="BY157" s="117">
        <f t="shared" si="202"/>
        <v>0</v>
      </c>
      <c r="BZ157" s="117">
        <f t="shared" si="203"/>
        <v>0</v>
      </c>
      <c r="CA157" s="117">
        <f t="shared" si="204"/>
        <v>0</v>
      </c>
      <c r="CB157" s="117">
        <f t="shared" si="205"/>
        <v>0</v>
      </c>
      <c r="CC157" s="117">
        <f t="shared" si="206"/>
        <v>0</v>
      </c>
      <c r="CD157" s="117">
        <f t="shared" si="207"/>
        <v>0</v>
      </c>
      <c r="CE157" s="117">
        <f t="shared" si="208"/>
        <v>0</v>
      </c>
      <c r="CF157" s="117">
        <f t="shared" si="209"/>
        <v>0</v>
      </c>
      <c r="CG157" s="117">
        <f t="shared" si="210"/>
        <v>0</v>
      </c>
      <c r="CH157" s="117">
        <f t="shared" si="211"/>
        <v>0</v>
      </c>
      <c r="CI157" s="117">
        <f t="shared" si="212"/>
        <v>0</v>
      </c>
      <c r="CJ157" s="117">
        <f t="shared" si="213"/>
        <v>0</v>
      </c>
      <c r="CK157" s="117">
        <f t="shared" si="214"/>
        <v>0</v>
      </c>
      <c r="CL157" s="117">
        <f t="shared" si="215"/>
        <v>0</v>
      </c>
      <c r="CM157" s="117">
        <f t="shared" si="216"/>
        <v>0</v>
      </c>
      <c r="CN157" s="117">
        <f t="shared" si="217"/>
        <v>0</v>
      </c>
      <c r="CO157" s="117">
        <f t="shared" si="218"/>
        <v>0</v>
      </c>
      <c r="CP157" s="117">
        <f t="shared" si="219"/>
        <v>0</v>
      </c>
      <c r="CQ157" s="117">
        <f t="shared" si="220"/>
        <v>0</v>
      </c>
      <c r="CR157" s="117">
        <f t="shared" si="221"/>
        <v>0</v>
      </c>
      <c r="CS157" s="117">
        <f t="shared" si="222"/>
        <v>0</v>
      </c>
      <c r="CT157" s="82"/>
      <c r="CU157" s="82"/>
      <c r="CV157" s="39"/>
      <c r="CW157" s="39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GS157" s="1"/>
      <c r="GT157" s="1"/>
      <c r="GU157" s="1"/>
      <c r="GV157" s="1"/>
      <c r="GW157" s="1"/>
    </row>
    <row r="158" spans="1:205">
      <c r="A158" s="33">
        <v>152</v>
      </c>
      <c r="B158" s="71"/>
      <c r="C158" s="351"/>
      <c r="D158" s="75"/>
      <c r="E158" s="74"/>
      <c r="F158" s="74"/>
      <c r="G158" s="74"/>
      <c r="H158" s="74"/>
      <c r="I158" s="65"/>
      <c r="J158" s="65"/>
      <c r="K158" s="65"/>
      <c r="L158" s="209"/>
      <c r="M158" s="209"/>
      <c r="N158" s="65"/>
      <c r="O158" s="65"/>
      <c r="P158" s="65"/>
      <c r="Q158" s="368" t="str">
        <f t="shared" si="160"/>
        <v/>
      </c>
      <c r="R158" s="34">
        <f t="shared" si="161"/>
        <v>0</v>
      </c>
      <c r="S158" s="47">
        <f t="shared" si="158"/>
        <v>0</v>
      </c>
      <c r="T158" s="46">
        <f t="shared" si="159"/>
        <v>0</v>
      </c>
      <c r="U158" s="82">
        <f t="shared" si="162"/>
        <v>0</v>
      </c>
      <c r="V158" s="46">
        <f t="shared" si="163"/>
        <v>0</v>
      </c>
      <c r="W158" s="82">
        <f t="shared" si="164"/>
        <v>0</v>
      </c>
      <c r="X158" s="81">
        <f t="shared" si="165"/>
        <v>0</v>
      </c>
      <c r="Y158" s="81">
        <f t="shared" si="223"/>
        <v>0</v>
      </c>
      <c r="Z158" s="81">
        <f t="shared" si="224"/>
        <v>0</v>
      </c>
      <c r="AA158" s="81">
        <f t="shared" si="166"/>
        <v>0</v>
      </c>
      <c r="AB158" s="81">
        <f t="shared" si="167"/>
        <v>0</v>
      </c>
      <c r="AC158" s="81">
        <f t="shared" si="225"/>
        <v>0</v>
      </c>
      <c r="AD158" s="81">
        <f t="shared" si="226"/>
        <v>0</v>
      </c>
      <c r="AE158" s="81">
        <f t="shared" si="227"/>
        <v>0</v>
      </c>
      <c r="AF158" s="81">
        <f t="shared" si="168"/>
        <v>0</v>
      </c>
      <c r="AG158" s="81">
        <f t="shared" si="169"/>
        <v>0</v>
      </c>
      <c r="AH158" s="81">
        <f t="shared" si="170"/>
        <v>0</v>
      </c>
      <c r="AI158" s="81">
        <f t="shared" si="171"/>
        <v>0</v>
      </c>
      <c r="AJ158" s="81">
        <f t="shared" si="172"/>
        <v>0</v>
      </c>
      <c r="AK158" s="81">
        <f t="shared" si="173"/>
        <v>0</v>
      </c>
      <c r="AL158" s="81">
        <f t="shared" si="174"/>
        <v>0</v>
      </c>
      <c r="AM158" s="81">
        <f t="shared" si="175"/>
        <v>0</v>
      </c>
      <c r="AN158" s="81">
        <f t="shared" si="176"/>
        <v>0</v>
      </c>
      <c r="AO158" s="81">
        <f t="shared" si="177"/>
        <v>0</v>
      </c>
      <c r="AP158" s="81">
        <f t="shared" si="178"/>
        <v>0</v>
      </c>
      <c r="AQ158" s="81">
        <f t="shared" si="179"/>
        <v>0</v>
      </c>
      <c r="AR158" s="81">
        <f t="shared" si="180"/>
        <v>0</v>
      </c>
      <c r="AS158" s="81">
        <f t="shared" si="181"/>
        <v>0</v>
      </c>
      <c r="AT158" s="81">
        <f t="shared" si="182"/>
        <v>0</v>
      </c>
      <c r="AU158" s="81">
        <f t="shared" si="183"/>
        <v>0</v>
      </c>
      <c r="AV158" s="81">
        <f t="shared" si="184"/>
        <v>0</v>
      </c>
      <c r="AW158" s="46">
        <f t="shared" si="185"/>
        <v>0</v>
      </c>
      <c r="AX158" s="46">
        <f t="shared" si="186"/>
        <v>0</v>
      </c>
      <c r="AY158" s="46">
        <f t="shared" si="187"/>
        <v>0</v>
      </c>
      <c r="AZ158" s="46">
        <f t="shared" si="188"/>
        <v>0</v>
      </c>
      <c r="BA158" s="46">
        <f t="shared" si="189"/>
        <v>0</v>
      </c>
      <c r="BB158" s="46">
        <f t="shared" si="190"/>
        <v>0</v>
      </c>
      <c r="BC158" s="46">
        <f t="shared" si="191"/>
        <v>0</v>
      </c>
      <c r="BD158" s="81"/>
      <c r="BE158" s="81"/>
      <c r="BF158" s="117">
        <f t="shared" si="228"/>
        <v>0</v>
      </c>
      <c r="BG158" s="117">
        <f t="shared" si="229"/>
        <v>0</v>
      </c>
      <c r="BH158" s="117">
        <f t="shared" si="230"/>
        <v>0</v>
      </c>
      <c r="BI158" s="117">
        <f t="shared" si="231"/>
        <v>0</v>
      </c>
      <c r="BJ158" s="117">
        <f t="shared" si="232"/>
        <v>0</v>
      </c>
      <c r="BK158" s="117">
        <f t="shared" si="233"/>
        <v>0</v>
      </c>
      <c r="BL158" s="117">
        <f t="shared" si="234"/>
        <v>0</v>
      </c>
      <c r="BM158" s="117">
        <f t="shared" si="235"/>
        <v>0</v>
      </c>
      <c r="BN158" s="117">
        <f t="shared" si="192"/>
        <v>0</v>
      </c>
      <c r="BO158" s="117">
        <f t="shared" si="236"/>
        <v>0</v>
      </c>
      <c r="BP158" s="117">
        <f t="shared" si="193"/>
        <v>0</v>
      </c>
      <c r="BQ158" s="117">
        <f t="shared" si="194"/>
        <v>0</v>
      </c>
      <c r="BR158" s="117">
        <f t="shared" si="195"/>
        <v>0</v>
      </c>
      <c r="BS158" s="117">
        <f t="shared" si="196"/>
        <v>0</v>
      </c>
      <c r="BT158" s="117">
        <f t="shared" si="197"/>
        <v>0</v>
      </c>
      <c r="BU158" s="117">
        <f t="shared" si="198"/>
        <v>0</v>
      </c>
      <c r="BV158" s="117">
        <f t="shared" si="199"/>
        <v>0</v>
      </c>
      <c r="BW158" s="117">
        <f t="shared" si="200"/>
        <v>0</v>
      </c>
      <c r="BX158" s="117">
        <f t="shared" si="201"/>
        <v>0</v>
      </c>
      <c r="BY158" s="117">
        <f t="shared" si="202"/>
        <v>0</v>
      </c>
      <c r="BZ158" s="117">
        <f t="shared" si="203"/>
        <v>0</v>
      </c>
      <c r="CA158" s="117">
        <f t="shared" si="204"/>
        <v>0</v>
      </c>
      <c r="CB158" s="117">
        <f t="shared" si="205"/>
        <v>0</v>
      </c>
      <c r="CC158" s="117">
        <f t="shared" si="206"/>
        <v>0</v>
      </c>
      <c r="CD158" s="117">
        <f t="shared" si="207"/>
        <v>0</v>
      </c>
      <c r="CE158" s="117">
        <f t="shared" si="208"/>
        <v>0</v>
      </c>
      <c r="CF158" s="117">
        <f t="shared" si="209"/>
        <v>0</v>
      </c>
      <c r="CG158" s="117">
        <f t="shared" si="210"/>
        <v>0</v>
      </c>
      <c r="CH158" s="117">
        <f t="shared" si="211"/>
        <v>0</v>
      </c>
      <c r="CI158" s="117">
        <f t="shared" si="212"/>
        <v>0</v>
      </c>
      <c r="CJ158" s="117">
        <f t="shared" si="213"/>
        <v>0</v>
      </c>
      <c r="CK158" s="117">
        <f t="shared" si="214"/>
        <v>0</v>
      </c>
      <c r="CL158" s="117">
        <f t="shared" si="215"/>
        <v>0</v>
      </c>
      <c r="CM158" s="117">
        <f t="shared" si="216"/>
        <v>0</v>
      </c>
      <c r="CN158" s="117">
        <f t="shared" si="217"/>
        <v>0</v>
      </c>
      <c r="CO158" s="117">
        <f t="shared" si="218"/>
        <v>0</v>
      </c>
      <c r="CP158" s="117">
        <f t="shared" si="219"/>
        <v>0</v>
      </c>
      <c r="CQ158" s="117">
        <f t="shared" si="220"/>
        <v>0</v>
      </c>
      <c r="CR158" s="117">
        <f t="shared" si="221"/>
        <v>0</v>
      </c>
      <c r="CS158" s="117">
        <f t="shared" si="222"/>
        <v>0</v>
      </c>
      <c r="CT158" s="82"/>
      <c r="CU158" s="82"/>
      <c r="CV158" s="39"/>
      <c r="CW158" s="39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GS158" s="1"/>
      <c r="GT158" s="1"/>
      <c r="GU158" s="1"/>
      <c r="GV158" s="1"/>
      <c r="GW158" s="1"/>
    </row>
    <row r="159" spans="1:205">
      <c r="A159" s="33">
        <v>153</v>
      </c>
      <c r="B159" s="71"/>
      <c r="C159" s="351"/>
      <c r="D159" s="75"/>
      <c r="E159" s="74"/>
      <c r="F159" s="74"/>
      <c r="G159" s="74"/>
      <c r="H159" s="74"/>
      <c r="I159" s="65"/>
      <c r="J159" s="65"/>
      <c r="K159" s="65"/>
      <c r="L159" s="209"/>
      <c r="M159" s="209"/>
      <c r="N159" s="65"/>
      <c r="O159" s="65"/>
      <c r="P159" s="65"/>
      <c r="Q159" s="368" t="str">
        <f t="shared" si="160"/>
        <v/>
      </c>
      <c r="R159" s="34">
        <f t="shared" si="161"/>
        <v>0</v>
      </c>
      <c r="S159" s="47">
        <f t="shared" si="158"/>
        <v>0</v>
      </c>
      <c r="T159" s="46">
        <f t="shared" si="159"/>
        <v>0</v>
      </c>
      <c r="U159" s="82">
        <f t="shared" si="162"/>
        <v>0</v>
      </c>
      <c r="V159" s="46">
        <f t="shared" si="163"/>
        <v>0</v>
      </c>
      <c r="W159" s="82">
        <f t="shared" si="164"/>
        <v>0</v>
      </c>
      <c r="X159" s="81">
        <f t="shared" si="165"/>
        <v>0</v>
      </c>
      <c r="Y159" s="81">
        <f t="shared" si="223"/>
        <v>0</v>
      </c>
      <c r="Z159" s="81">
        <f t="shared" si="224"/>
        <v>0</v>
      </c>
      <c r="AA159" s="81">
        <f t="shared" si="166"/>
        <v>0</v>
      </c>
      <c r="AB159" s="81">
        <f t="shared" si="167"/>
        <v>0</v>
      </c>
      <c r="AC159" s="81">
        <f t="shared" si="225"/>
        <v>0</v>
      </c>
      <c r="AD159" s="81">
        <f t="shared" si="226"/>
        <v>0</v>
      </c>
      <c r="AE159" s="81">
        <f t="shared" si="227"/>
        <v>0</v>
      </c>
      <c r="AF159" s="81">
        <f t="shared" si="168"/>
        <v>0</v>
      </c>
      <c r="AG159" s="81">
        <f t="shared" si="169"/>
        <v>0</v>
      </c>
      <c r="AH159" s="81">
        <f t="shared" si="170"/>
        <v>0</v>
      </c>
      <c r="AI159" s="81">
        <f t="shared" si="171"/>
        <v>0</v>
      </c>
      <c r="AJ159" s="81">
        <f t="shared" si="172"/>
        <v>0</v>
      </c>
      <c r="AK159" s="81">
        <f t="shared" si="173"/>
        <v>0</v>
      </c>
      <c r="AL159" s="81">
        <f t="shared" si="174"/>
        <v>0</v>
      </c>
      <c r="AM159" s="81">
        <f t="shared" si="175"/>
        <v>0</v>
      </c>
      <c r="AN159" s="81">
        <f t="shared" si="176"/>
        <v>0</v>
      </c>
      <c r="AO159" s="81">
        <f t="shared" si="177"/>
        <v>0</v>
      </c>
      <c r="AP159" s="81">
        <f t="shared" si="178"/>
        <v>0</v>
      </c>
      <c r="AQ159" s="81">
        <f t="shared" si="179"/>
        <v>0</v>
      </c>
      <c r="AR159" s="81">
        <f t="shared" si="180"/>
        <v>0</v>
      </c>
      <c r="AS159" s="81">
        <f t="shared" si="181"/>
        <v>0</v>
      </c>
      <c r="AT159" s="81">
        <f t="shared" si="182"/>
        <v>0</v>
      </c>
      <c r="AU159" s="81">
        <f t="shared" si="183"/>
        <v>0</v>
      </c>
      <c r="AV159" s="81">
        <f t="shared" si="184"/>
        <v>0</v>
      </c>
      <c r="AW159" s="46">
        <f t="shared" si="185"/>
        <v>0</v>
      </c>
      <c r="AX159" s="46">
        <f t="shared" si="186"/>
        <v>0</v>
      </c>
      <c r="AY159" s="46">
        <f t="shared" si="187"/>
        <v>0</v>
      </c>
      <c r="AZ159" s="46">
        <f t="shared" si="188"/>
        <v>0</v>
      </c>
      <c r="BA159" s="46">
        <f t="shared" si="189"/>
        <v>0</v>
      </c>
      <c r="BB159" s="46">
        <f t="shared" si="190"/>
        <v>0</v>
      </c>
      <c r="BC159" s="46">
        <f t="shared" si="191"/>
        <v>0</v>
      </c>
      <c r="BD159" s="81"/>
      <c r="BE159" s="81"/>
      <c r="BF159" s="117">
        <f t="shared" si="228"/>
        <v>0</v>
      </c>
      <c r="BG159" s="117">
        <f t="shared" si="229"/>
        <v>0</v>
      </c>
      <c r="BH159" s="117">
        <f t="shared" si="230"/>
        <v>0</v>
      </c>
      <c r="BI159" s="117">
        <f t="shared" si="231"/>
        <v>0</v>
      </c>
      <c r="BJ159" s="117">
        <f t="shared" si="232"/>
        <v>0</v>
      </c>
      <c r="BK159" s="117">
        <f t="shared" si="233"/>
        <v>0</v>
      </c>
      <c r="BL159" s="117">
        <f t="shared" si="234"/>
        <v>0</v>
      </c>
      <c r="BM159" s="117">
        <f t="shared" si="235"/>
        <v>0</v>
      </c>
      <c r="BN159" s="117">
        <f t="shared" si="192"/>
        <v>0</v>
      </c>
      <c r="BO159" s="117">
        <f t="shared" si="236"/>
        <v>0</v>
      </c>
      <c r="BP159" s="117">
        <f t="shared" si="193"/>
        <v>0</v>
      </c>
      <c r="BQ159" s="117">
        <f t="shared" si="194"/>
        <v>0</v>
      </c>
      <c r="BR159" s="117">
        <f t="shared" si="195"/>
        <v>0</v>
      </c>
      <c r="BS159" s="117">
        <f t="shared" si="196"/>
        <v>0</v>
      </c>
      <c r="BT159" s="117">
        <f t="shared" si="197"/>
        <v>0</v>
      </c>
      <c r="BU159" s="117">
        <f t="shared" si="198"/>
        <v>0</v>
      </c>
      <c r="BV159" s="117">
        <f t="shared" si="199"/>
        <v>0</v>
      </c>
      <c r="BW159" s="117">
        <f t="shared" si="200"/>
        <v>0</v>
      </c>
      <c r="BX159" s="117">
        <f t="shared" si="201"/>
        <v>0</v>
      </c>
      <c r="BY159" s="117">
        <f t="shared" si="202"/>
        <v>0</v>
      </c>
      <c r="BZ159" s="117">
        <f t="shared" si="203"/>
        <v>0</v>
      </c>
      <c r="CA159" s="117">
        <f t="shared" si="204"/>
        <v>0</v>
      </c>
      <c r="CB159" s="117">
        <f t="shared" si="205"/>
        <v>0</v>
      </c>
      <c r="CC159" s="117">
        <f t="shared" si="206"/>
        <v>0</v>
      </c>
      <c r="CD159" s="117">
        <f t="shared" si="207"/>
        <v>0</v>
      </c>
      <c r="CE159" s="117">
        <f t="shared" si="208"/>
        <v>0</v>
      </c>
      <c r="CF159" s="117">
        <f t="shared" si="209"/>
        <v>0</v>
      </c>
      <c r="CG159" s="117">
        <f t="shared" si="210"/>
        <v>0</v>
      </c>
      <c r="CH159" s="117">
        <f t="shared" si="211"/>
        <v>0</v>
      </c>
      <c r="CI159" s="117">
        <f t="shared" si="212"/>
        <v>0</v>
      </c>
      <c r="CJ159" s="117">
        <f t="shared" si="213"/>
        <v>0</v>
      </c>
      <c r="CK159" s="117">
        <f t="shared" si="214"/>
        <v>0</v>
      </c>
      <c r="CL159" s="117">
        <f t="shared" si="215"/>
        <v>0</v>
      </c>
      <c r="CM159" s="117">
        <f t="shared" si="216"/>
        <v>0</v>
      </c>
      <c r="CN159" s="117">
        <f t="shared" si="217"/>
        <v>0</v>
      </c>
      <c r="CO159" s="117">
        <f t="shared" si="218"/>
        <v>0</v>
      </c>
      <c r="CP159" s="117">
        <f t="shared" si="219"/>
        <v>0</v>
      </c>
      <c r="CQ159" s="117">
        <f t="shared" si="220"/>
        <v>0</v>
      </c>
      <c r="CR159" s="117">
        <f t="shared" si="221"/>
        <v>0</v>
      </c>
      <c r="CS159" s="117">
        <f t="shared" si="222"/>
        <v>0</v>
      </c>
      <c r="CT159" s="82"/>
      <c r="CU159" s="82"/>
      <c r="CV159" s="39"/>
      <c r="CW159" s="39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GS159" s="1"/>
      <c r="GT159" s="1"/>
      <c r="GU159" s="1"/>
      <c r="GV159" s="1"/>
      <c r="GW159" s="1"/>
    </row>
    <row r="160" spans="1:205">
      <c r="A160" s="33">
        <v>154</v>
      </c>
      <c r="B160" s="71"/>
      <c r="C160" s="351"/>
      <c r="D160" s="75"/>
      <c r="E160" s="74"/>
      <c r="F160" s="74"/>
      <c r="G160" s="74"/>
      <c r="H160" s="74"/>
      <c r="I160" s="65"/>
      <c r="J160" s="65"/>
      <c r="K160" s="65"/>
      <c r="L160" s="209"/>
      <c r="M160" s="209"/>
      <c r="N160" s="65"/>
      <c r="O160" s="65"/>
      <c r="P160" s="65"/>
      <c r="Q160" s="368" t="str">
        <f t="shared" si="160"/>
        <v/>
      </c>
      <c r="R160" s="34">
        <f t="shared" si="161"/>
        <v>0</v>
      </c>
      <c r="S160" s="47">
        <f t="shared" si="158"/>
        <v>0</v>
      </c>
      <c r="T160" s="46">
        <f t="shared" si="159"/>
        <v>0</v>
      </c>
      <c r="U160" s="82">
        <f t="shared" si="162"/>
        <v>0</v>
      </c>
      <c r="V160" s="46">
        <f t="shared" si="163"/>
        <v>0</v>
      </c>
      <c r="W160" s="82">
        <f t="shared" si="164"/>
        <v>0</v>
      </c>
      <c r="X160" s="81">
        <f t="shared" si="165"/>
        <v>0</v>
      </c>
      <c r="Y160" s="81">
        <f t="shared" si="223"/>
        <v>0</v>
      </c>
      <c r="Z160" s="81">
        <f t="shared" si="224"/>
        <v>0</v>
      </c>
      <c r="AA160" s="81">
        <f t="shared" si="166"/>
        <v>0</v>
      </c>
      <c r="AB160" s="81">
        <f t="shared" si="167"/>
        <v>0</v>
      </c>
      <c r="AC160" s="81">
        <f t="shared" si="225"/>
        <v>0</v>
      </c>
      <c r="AD160" s="81">
        <f t="shared" si="226"/>
        <v>0</v>
      </c>
      <c r="AE160" s="81">
        <f t="shared" si="227"/>
        <v>0</v>
      </c>
      <c r="AF160" s="81">
        <f t="shared" si="168"/>
        <v>0</v>
      </c>
      <c r="AG160" s="81">
        <f t="shared" si="169"/>
        <v>0</v>
      </c>
      <c r="AH160" s="81">
        <f t="shared" si="170"/>
        <v>0</v>
      </c>
      <c r="AI160" s="81">
        <f t="shared" si="171"/>
        <v>0</v>
      </c>
      <c r="AJ160" s="81">
        <f t="shared" si="172"/>
        <v>0</v>
      </c>
      <c r="AK160" s="81">
        <f t="shared" si="173"/>
        <v>0</v>
      </c>
      <c r="AL160" s="81">
        <f t="shared" si="174"/>
        <v>0</v>
      </c>
      <c r="AM160" s="81">
        <f t="shared" si="175"/>
        <v>0</v>
      </c>
      <c r="AN160" s="81">
        <f t="shared" si="176"/>
        <v>0</v>
      </c>
      <c r="AO160" s="81">
        <f t="shared" si="177"/>
        <v>0</v>
      </c>
      <c r="AP160" s="81">
        <f t="shared" si="178"/>
        <v>0</v>
      </c>
      <c r="AQ160" s="81">
        <f t="shared" si="179"/>
        <v>0</v>
      </c>
      <c r="AR160" s="81">
        <f t="shared" si="180"/>
        <v>0</v>
      </c>
      <c r="AS160" s="81">
        <f t="shared" si="181"/>
        <v>0</v>
      </c>
      <c r="AT160" s="81">
        <f t="shared" si="182"/>
        <v>0</v>
      </c>
      <c r="AU160" s="81">
        <f t="shared" si="183"/>
        <v>0</v>
      </c>
      <c r="AV160" s="81">
        <f t="shared" si="184"/>
        <v>0</v>
      </c>
      <c r="AW160" s="46">
        <f t="shared" si="185"/>
        <v>0</v>
      </c>
      <c r="AX160" s="46">
        <f t="shared" si="186"/>
        <v>0</v>
      </c>
      <c r="AY160" s="46">
        <f t="shared" si="187"/>
        <v>0</v>
      </c>
      <c r="AZ160" s="46">
        <f t="shared" si="188"/>
        <v>0</v>
      </c>
      <c r="BA160" s="46">
        <f t="shared" si="189"/>
        <v>0</v>
      </c>
      <c r="BB160" s="46">
        <f t="shared" si="190"/>
        <v>0</v>
      </c>
      <c r="BC160" s="46">
        <f t="shared" si="191"/>
        <v>0</v>
      </c>
      <c r="BD160" s="81"/>
      <c r="BE160" s="81"/>
      <c r="BF160" s="117">
        <f t="shared" si="228"/>
        <v>0</v>
      </c>
      <c r="BG160" s="117">
        <f t="shared" si="229"/>
        <v>0</v>
      </c>
      <c r="BH160" s="117">
        <f t="shared" si="230"/>
        <v>0</v>
      </c>
      <c r="BI160" s="117">
        <f t="shared" si="231"/>
        <v>0</v>
      </c>
      <c r="BJ160" s="117">
        <f t="shared" si="232"/>
        <v>0</v>
      </c>
      <c r="BK160" s="117">
        <f t="shared" si="233"/>
        <v>0</v>
      </c>
      <c r="BL160" s="117">
        <f t="shared" si="234"/>
        <v>0</v>
      </c>
      <c r="BM160" s="117">
        <f t="shared" si="235"/>
        <v>0</v>
      </c>
      <c r="BN160" s="117">
        <f t="shared" si="192"/>
        <v>0</v>
      </c>
      <c r="BO160" s="117">
        <f t="shared" si="236"/>
        <v>0</v>
      </c>
      <c r="BP160" s="117">
        <f t="shared" si="193"/>
        <v>0</v>
      </c>
      <c r="BQ160" s="117">
        <f t="shared" si="194"/>
        <v>0</v>
      </c>
      <c r="BR160" s="117">
        <f t="shared" si="195"/>
        <v>0</v>
      </c>
      <c r="BS160" s="117">
        <f t="shared" si="196"/>
        <v>0</v>
      </c>
      <c r="BT160" s="117">
        <f t="shared" si="197"/>
        <v>0</v>
      </c>
      <c r="BU160" s="117">
        <f t="shared" si="198"/>
        <v>0</v>
      </c>
      <c r="BV160" s="117">
        <f t="shared" si="199"/>
        <v>0</v>
      </c>
      <c r="BW160" s="117">
        <f t="shared" si="200"/>
        <v>0</v>
      </c>
      <c r="BX160" s="117">
        <f t="shared" si="201"/>
        <v>0</v>
      </c>
      <c r="BY160" s="117">
        <f t="shared" si="202"/>
        <v>0</v>
      </c>
      <c r="BZ160" s="117">
        <f t="shared" si="203"/>
        <v>0</v>
      </c>
      <c r="CA160" s="117">
        <f t="shared" si="204"/>
        <v>0</v>
      </c>
      <c r="CB160" s="117">
        <f t="shared" si="205"/>
        <v>0</v>
      </c>
      <c r="CC160" s="117">
        <f t="shared" si="206"/>
        <v>0</v>
      </c>
      <c r="CD160" s="117">
        <f t="shared" si="207"/>
        <v>0</v>
      </c>
      <c r="CE160" s="117">
        <f t="shared" si="208"/>
        <v>0</v>
      </c>
      <c r="CF160" s="117">
        <f t="shared" si="209"/>
        <v>0</v>
      </c>
      <c r="CG160" s="117">
        <f t="shared" si="210"/>
        <v>0</v>
      </c>
      <c r="CH160" s="117">
        <f t="shared" si="211"/>
        <v>0</v>
      </c>
      <c r="CI160" s="117">
        <f t="shared" si="212"/>
        <v>0</v>
      </c>
      <c r="CJ160" s="117">
        <f t="shared" si="213"/>
        <v>0</v>
      </c>
      <c r="CK160" s="117">
        <f t="shared" si="214"/>
        <v>0</v>
      </c>
      <c r="CL160" s="117">
        <f t="shared" si="215"/>
        <v>0</v>
      </c>
      <c r="CM160" s="117">
        <f t="shared" si="216"/>
        <v>0</v>
      </c>
      <c r="CN160" s="117">
        <f t="shared" si="217"/>
        <v>0</v>
      </c>
      <c r="CO160" s="117">
        <f t="shared" si="218"/>
        <v>0</v>
      </c>
      <c r="CP160" s="117">
        <f t="shared" si="219"/>
        <v>0</v>
      </c>
      <c r="CQ160" s="117">
        <f t="shared" si="220"/>
        <v>0</v>
      </c>
      <c r="CR160" s="117">
        <f t="shared" si="221"/>
        <v>0</v>
      </c>
      <c r="CS160" s="117">
        <f t="shared" si="222"/>
        <v>0</v>
      </c>
      <c r="CT160" s="82"/>
      <c r="CU160" s="82"/>
      <c r="CV160" s="39"/>
      <c r="CW160" s="39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GS160" s="1"/>
      <c r="GT160" s="1"/>
      <c r="GU160" s="1"/>
      <c r="GV160" s="1"/>
      <c r="GW160" s="1"/>
    </row>
    <row r="161" spans="1:205">
      <c r="A161" s="33">
        <v>155</v>
      </c>
      <c r="B161" s="71"/>
      <c r="C161" s="351"/>
      <c r="D161" s="75"/>
      <c r="E161" s="74"/>
      <c r="F161" s="74"/>
      <c r="G161" s="74"/>
      <c r="H161" s="74"/>
      <c r="I161" s="65"/>
      <c r="J161" s="65"/>
      <c r="K161" s="65"/>
      <c r="L161" s="209"/>
      <c r="M161" s="209"/>
      <c r="N161" s="65"/>
      <c r="O161" s="65"/>
      <c r="P161" s="65"/>
      <c r="Q161" s="368" t="str">
        <f t="shared" si="160"/>
        <v/>
      </c>
      <c r="R161" s="34">
        <f t="shared" si="161"/>
        <v>0</v>
      </c>
      <c r="S161" s="47">
        <f t="shared" si="158"/>
        <v>0</v>
      </c>
      <c r="T161" s="46">
        <f t="shared" si="159"/>
        <v>0</v>
      </c>
      <c r="U161" s="82">
        <f t="shared" si="162"/>
        <v>0</v>
      </c>
      <c r="V161" s="46">
        <f t="shared" si="163"/>
        <v>0</v>
      </c>
      <c r="W161" s="82">
        <f t="shared" si="164"/>
        <v>0</v>
      </c>
      <c r="X161" s="81">
        <f t="shared" si="165"/>
        <v>0</v>
      </c>
      <c r="Y161" s="81">
        <f t="shared" si="223"/>
        <v>0</v>
      </c>
      <c r="Z161" s="81">
        <f t="shared" si="224"/>
        <v>0</v>
      </c>
      <c r="AA161" s="81">
        <f t="shared" si="166"/>
        <v>0</v>
      </c>
      <c r="AB161" s="81">
        <f t="shared" si="167"/>
        <v>0</v>
      </c>
      <c r="AC161" s="81">
        <f t="shared" si="225"/>
        <v>0</v>
      </c>
      <c r="AD161" s="81">
        <f t="shared" si="226"/>
        <v>0</v>
      </c>
      <c r="AE161" s="81">
        <f t="shared" si="227"/>
        <v>0</v>
      </c>
      <c r="AF161" s="81">
        <f t="shared" si="168"/>
        <v>0</v>
      </c>
      <c r="AG161" s="81">
        <f t="shared" si="169"/>
        <v>0</v>
      </c>
      <c r="AH161" s="81">
        <f t="shared" si="170"/>
        <v>0</v>
      </c>
      <c r="AI161" s="81">
        <f t="shared" si="171"/>
        <v>0</v>
      </c>
      <c r="AJ161" s="81">
        <f t="shared" si="172"/>
        <v>0</v>
      </c>
      <c r="AK161" s="81">
        <f t="shared" si="173"/>
        <v>0</v>
      </c>
      <c r="AL161" s="81">
        <f t="shared" si="174"/>
        <v>0</v>
      </c>
      <c r="AM161" s="81">
        <f t="shared" si="175"/>
        <v>0</v>
      </c>
      <c r="AN161" s="81">
        <f t="shared" si="176"/>
        <v>0</v>
      </c>
      <c r="AO161" s="81">
        <f t="shared" si="177"/>
        <v>0</v>
      </c>
      <c r="AP161" s="81">
        <f t="shared" si="178"/>
        <v>0</v>
      </c>
      <c r="AQ161" s="81">
        <f t="shared" si="179"/>
        <v>0</v>
      </c>
      <c r="AR161" s="81">
        <f t="shared" si="180"/>
        <v>0</v>
      </c>
      <c r="AS161" s="81">
        <f t="shared" si="181"/>
        <v>0</v>
      </c>
      <c r="AT161" s="81">
        <f t="shared" si="182"/>
        <v>0</v>
      </c>
      <c r="AU161" s="81">
        <f t="shared" si="183"/>
        <v>0</v>
      </c>
      <c r="AV161" s="81">
        <f t="shared" si="184"/>
        <v>0</v>
      </c>
      <c r="AW161" s="46">
        <f t="shared" si="185"/>
        <v>0</v>
      </c>
      <c r="AX161" s="46">
        <f t="shared" si="186"/>
        <v>0</v>
      </c>
      <c r="AY161" s="46">
        <f t="shared" si="187"/>
        <v>0</v>
      </c>
      <c r="AZ161" s="46">
        <f t="shared" si="188"/>
        <v>0</v>
      </c>
      <c r="BA161" s="46">
        <f t="shared" si="189"/>
        <v>0</v>
      </c>
      <c r="BB161" s="46">
        <f t="shared" si="190"/>
        <v>0</v>
      </c>
      <c r="BC161" s="46">
        <f t="shared" si="191"/>
        <v>0</v>
      </c>
      <c r="BD161" s="81"/>
      <c r="BE161" s="81"/>
      <c r="BF161" s="117">
        <f t="shared" si="228"/>
        <v>0</v>
      </c>
      <c r="BG161" s="117">
        <f t="shared" si="229"/>
        <v>0</v>
      </c>
      <c r="BH161" s="117">
        <f t="shared" si="230"/>
        <v>0</v>
      </c>
      <c r="BI161" s="117">
        <f t="shared" si="231"/>
        <v>0</v>
      </c>
      <c r="BJ161" s="117">
        <f t="shared" si="232"/>
        <v>0</v>
      </c>
      <c r="BK161" s="117">
        <f t="shared" si="233"/>
        <v>0</v>
      </c>
      <c r="BL161" s="117">
        <f t="shared" si="234"/>
        <v>0</v>
      </c>
      <c r="BM161" s="117">
        <f t="shared" si="235"/>
        <v>0</v>
      </c>
      <c r="BN161" s="117">
        <f t="shared" si="192"/>
        <v>0</v>
      </c>
      <c r="BO161" s="117">
        <f t="shared" si="236"/>
        <v>0</v>
      </c>
      <c r="BP161" s="117">
        <f t="shared" si="193"/>
        <v>0</v>
      </c>
      <c r="BQ161" s="117">
        <f t="shared" si="194"/>
        <v>0</v>
      </c>
      <c r="BR161" s="117">
        <f t="shared" si="195"/>
        <v>0</v>
      </c>
      <c r="BS161" s="117">
        <f t="shared" si="196"/>
        <v>0</v>
      </c>
      <c r="BT161" s="117">
        <f t="shared" si="197"/>
        <v>0</v>
      </c>
      <c r="BU161" s="117">
        <f t="shared" si="198"/>
        <v>0</v>
      </c>
      <c r="BV161" s="117">
        <f t="shared" si="199"/>
        <v>0</v>
      </c>
      <c r="BW161" s="117">
        <f t="shared" si="200"/>
        <v>0</v>
      </c>
      <c r="BX161" s="117">
        <f t="shared" si="201"/>
        <v>0</v>
      </c>
      <c r="BY161" s="117">
        <f t="shared" si="202"/>
        <v>0</v>
      </c>
      <c r="BZ161" s="117">
        <f t="shared" si="203"/>
        <v>0</v>
      </c>
      <c r="CA161" s="117">
        <f t="shared" si="204"/>
        <v>0</v>
      </c>
      <c r="CB161" s="117">
        <f t="shared" si="205"/>
        <v>0</v>
      </c>
      <c r="CC161" s="117">
        <f t="shared" si="206"/>
        <v>0</v>
      </c>
      <c r="CD161" s="117">
        <f t="shared" si="207"/>
        <v>0</v>
      </c>
      <c r="CE161" s="117">
        <f t="shared" si="208"/>
        <v>0</v>
      </c>
      <c r="CF161" s="117">
        <f t="shared" si="209"/>
        <v>0</v>
      </c>
      <c r="CG161" s="117">
        <f t="shared" si="210"/>
        <v>0</v>
      </c>
      <c r="CH161" s="117">
        <f t="shared" si="211"/>
        <v>0</v>
      </c>
      <c r="CI161" s="117">
        <f t="shared" si="212"/>
        <v>0</v>
      </c>
      <c r="CJ161" s="117">
        <f t="shared" si="213"/>
        <v>0</v>
      </c>
      <c r="CK161" s="117">
        <f t="shared" si="214"/>
        <v>0</v>
      </c>
      <c r="CL161" s="117">
        <f t="shared" si="215"/>
        <v>0</v>
      </c>
      <c r="CM161" s="117">
        <f t="shared" si="216"/>
        <v>0</v>
      </c>
      <c r="CN161" s="117">
        <f t="shared" si="217"/>
        <v>0</v>
      </c>
      <c r="CO161" s="117">
        <f t="shared" si="218"/>
        <v>0</v>
      </c>
      <c r="CP161" s="117">
        <f t="shared" si="219"/>
        <v>0</v>
      </c>
      <c r="CQ161" s="117">
        <f t="shared" si="220"/>
        <v>0</v>
      </c>
      <c r="CR161" s="117">
        <f t="shared" si="221"/>
        <v>0</v>
      </c>
      <c r="CS161" s="117">
        <f t="shared" si="222"/>
        <v>0</v>
      </c>
      <c r="CT161" s="82"/>
      <c r="CU161" s="82"/>
      <c r="CV161" s="39"/>
      <c r="CW161" s="39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GS161" s="1"/>
      <c r="GT161" s="1"/>
      <c r="GU161" s="1"/>
      <c r="GV161" s="1"/>
      <c r="GW161" s="1"/>
    </row>
    <row r="162" spans="1:205">
      <c r="A162" s="33">
        <v>156</v>
      </c>
      <c r="B162" s="71"/>
      <c r="C162" s="351"/>
      <c r="D162" s="75"/>
      <c r="E162" s="74"/>
      <c r="F162" s="74"/>
      <c r="G162" s="74"/>
      <c r="H162" s="74"/>
      <c r="I162" s="65"/>
      <c r="J162" s="65"/>
      <c r="K162" s="65"/>
      <c r="L162" s="209"/>
      <c r="M162" s="209"/>
      <c r="N162" s="65"/>
      <c r="O162" s="65"/>
      <c r="P162" s="65"/>
      <c r="Q162" s="368" t="str">
        <f t="shared" si="160"/>
        <v/>
      </c>
      <c r="R162" s="34">
        <f t="shared" si="161"/>
        <v>0</v>
      </c>
      <c r="S162" s="47">
        <f t="shared" si="158"/>
        <v>0</v>
      </c>
      <c r="T162" s="46">
        <f t="shared" si="159"/>
        <v>0</v>
      </c>
      <c r="U162" s="82">
        <f t="shared" si="162"/>
        <v>0</v>
      </c>
      <c r="V162" s="46">
        <f t="shared" si="163"/>
        <v>0</v>
      </c>
      <c r="W162" s="82">
        <f t="shared" si="164"/>
        <v>0</v>
      </c>
      <c r="X162" s="81">
        <f t="shared" si="165"/>
        <v>0</v>
      </c>
      <c r="Y162" s="81">
        <f t="shared" si="223"/>
        <v>0</v>
      </c>
      <c r="Z162" s="81">
        <f t="shared" si="224"/>
        <v>0</v>
      </c>
      <c r="AA162" s="81">
        <f t="shared" si="166"/>
        <v>0</v>
      </c>
      <c r="AB162" s="81">
        <f t="shared" si="167"/>
        <v>0</v>
      </c>
      <c r="AC162" s="81">
        <f t="shared" si="225"/>
        <v>0</v>
      </c>
      <c r="AD162" s="81">
        <f t="shared" si="226"/>
        <v>0</v>
      </c>
      <c r="AE162" s="81">
        <f t="shared" si="227"/>
        <v>0</v>
      </c>
      <c r="AF162" s="81">
        <f t="shared" si="168"/>
        <v>0</v>
      </c>
      <c r="AG162" s="81">
        <f t="shared" si="169"/>
        <v>0</v>
      </c>
      <c r="AH162" s="81">
        <f t="shared" si="170"/>
        <v>0</v>
      </c>
      <c r="AI162" s="81">
        <f t="shared" si="171"/>
        <v>0</v>
      </c>
      <c r="AJ162" s="81">
        <f t="shared" si="172"/>
        <v>0</v>
      </c>
      <c r="AK162" s="81">
        <f t="shared" si="173"/>
        <v>0</v>
      </c>
      <c r="AL162" s="81">
        <f t="shared" si="174"/>
        <v>0</v>
      </c>
      <c r="AM162" s="81">
        <f t="shared" si="175"/>
        <v>0</v>
      </c>
      <c r="AN162" s="81">
        <f t="shared" si="176"/>
        <v>0</v>
      </c>
      <c r="AO162" s="81">
        <f t="shared" si="177"/>
        <v>0</v>
      </c>
      <c r="AP162" s="81">
        <f t="shared" si="178"/>
        <v>0</v>
      </c>
      <c r="AQ162" s="81">
        <f t="shared" si="179"/>
        <v>0</v>
      </c>
      <c r="AR162" s="81">
        <f t="shared" si="180"/>
        <v>0</v>
      </c>
      <c r="AS162" s="81">
        <f t="shared" si="181"/>
        <v>0</v>
      </c>
      <c r="AT162" s="81">
        <f t="shared" si="182"/>
        <v>0</v>
      </c>
      <c r="AU162" s="81">
        <f t="shared" si="183"/>
        <v>0</v>
      </c>
      <c r="AV162" s="81">
        <f t="shared" si="184"/>
        <v>0</v>
      </c>
      <c r="AW162" s="46">
        <f t="shared" si="185"/>
        <v>0</v>
      </c>
      <c r="AX162" s="46">
        <f t="shared" si="186"/>
        <v>0</v>
      </c>
      <c r="AY162" s="46">
        <f t="shared" si="187"/>
        <v>0</v>
      </c>
      <c r="AZ162" s="46">
        <f t="shared" si="188"/>
        <v>0</v>
      </c>
      <c r="BA162" s="46">
        <f t="shared" si="189"/>
        <v>0</v>
      </c>
      <c r="BB162" s="46">
        <f t="shared" si="190"/>
        <v>0</v>
      </c>
      <c r="BC162" s="46">
        <f t="shared" si="191"/>
        <v>0</v>
      </c>
      <c r="BD162" s="81"/>
      <c r="BE162" s="81"/>
      <c r="BF162" s="117">
        <f t="shared" si="228"/>
        <v>0</v>
      </c>
      <c r="BG162" s="117">
        <f t="shared" si="229"/>
        <v>0</v>
      </c>
      <c r="BH162" s="117">
        <f t="shared" si="230"/>
        <v>0</v>
      </c>
      <c r="BI162" s="117">
        <f t="shared" si="231"/>
        <v>0</v>
      </c>
      <c r="BJ162" s="117">
        <f t="shared" si="232"/>
        <v>0</v>
      </c>
      <c r="BK162" s="117">
        <f t="shared" si="233"/>
        <v>0</v>
      </c>
      <c r="BL162" s="117">
        <f t="shared" si="234"/>
        <v>0</v>
      </c>
      <c r="BM162" s="117">
        <f t="shared" si="235"/>
        <v>0</v>
      </c>
      <c r="BN162" s="117">
        <f t="shared" si="192"/>
        <v>0</v>
      </c>
      <c r="BO162" s="117">
        <f t="shared" si="236"/>
        <v>0</v>
      </c>
      <c r="BP162" s="117">
        <f t="shared" si="193"/>
        <v>0</v>
      </c>
      <c r="BQ162" s="117">
        <f t="shared" si="194"/>
        <v>0</v>
      </c>
      <c r="BR162" s="117">
        <f t="shared" si="195"/>
        <v>0</v>
      </c>
      <c r="BS162" s="117">
        <f t="shared" si="196"/>
        <v>0</v>
      </c>
      <c r="BT162" s="117">
        <f t="shared" si="197"/>
        <v>0</v>
      </c>
      <c r="BU162" s="117">
        <f t="shared" si="198"/>
        <v>0</v>
      </c>
      <c r="BV162" s="117">
        <f t="shared" si="199"/>
        <v>0</v>
      </c>
      <c r="BW162" s="117">
        <f t="shared" si="200"/>
        <v>0</v>
      </c>
      <c r="BX162" s="117">
        <f t="shared" si="201"/>
        <v>0</v>
      </c>
      <c r="BY162" s="117">
        <f t="shared" si="202"/>
        <v>0</v>
      </c>
      <c r="BZ162" s="117">
        <f t="shared" si="203"/>
        <v>0</v>
      </c>
      <c r="CA162" s="117">
        <f t="shared" si="204"/>
        <v>0</v>
      </c>
      <c r="CB162" s="117">
        <f t="shared" si="205"/>
        <v>0</v>
      </c>
      <c r="CC162" s="117">
        <f t="shared" si="206"/>
        <v>0</v>
      </c>
      <c r="CD162" s="117">
        <f t="shared" si="207"/>
        <v>0</v>
      </c>
      <c r="CE162" s="117">
        <f t="shared" si="208"/>
        <v>0</v>
      </c>
      <c r="CF162" s="117">
        <f t="shared" si="209"/>
        <v>0</v>
      </c>
      <c r="CG162" s="117">
        <f t="shared" si="210"/>
        <v>0</v>
      </c>
      <c r="CH162" s="117">
        <f t="shared" si="211"/>
        <v>0</v>
      </c>
      <c r="CI162" s="117">
        <f t="shared" si="212"/>
        <v>0</v>
      </c>
      <c r="CJ162" s="117">
        <f t="shared" si="213"/>
        <v>0</v>
      </c>
      <c r="CK162" s="117">
        <f t="shared" si="214"/>
        <v>0</v>
      </c>
      <c r="CL162" s="117">
        <f t="shared" si="215"/>
        <v>0</v>
      </c>
      <c r="CM162" s="117">
        <f t="shared" si="216"/>
        <v>0</v>
      </c>
      <c r="CN162" s="117">
        <f t="shared" si="217"/>
        <v>0</v>
      </c>
      <c r="CO162" s="117">
        <f t="shared" si="218"/>
        <v>0</v>
      </c>
      <c r="CP162" s="117">
        <f t="shared" si="219"/>
        <v>0</v>
      </c>
      <c r="CQ162" s="117">
        <f t="shared" si="220"/>
        <v>0</v>
      </c>
      <c r="CR162" s="117">
        <f t="shared" si="221"/>
        <v>0</v>
      </c>
      <c r="CS162" s="117">
        <f t="shared" si="222"/>
        <v>0</v>
      </c>
      <c r="CT162" s="82"/>
      <c r="CU162" s="82"/>
      <c r="CV162" s="39"/>
      <c r="CW162" s="39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GS162" s="1"/>
      <c r="GT162" s="1"/>
      <c r="GU162" s="1"/>
      <c r="GV162" s="1"/>
      <c r="GW162" s="1"/>
    </row>
    <row r="163" spans="1:205">
      <c r="A163" s="33">
        <v>157</v>
      </c>
      <c r="B163" s="71"/>
      <c r="C163" s="351"/>
      <c r="D163" s="75"/>
      <c r="E163" s="74"/>
      <c r="F163" s="74"/>
      <c r="G163" s="74"/>
      <c r="H163" s="74"/>
      <c r="I163" s="65"/>
      <c r="J163" s="65"/>
      <c r="K163" s="65"/>
      <c r="L163" s="209"/>
      <c r="M163" s="209"/>
      <c r="N163" s="65"/>
      <c r="O163" s="65"/>
      <c r="P163" s="65"/>
      <c r="Q163" s="368" t="str">
        <f t="shared" si="160"/>
        <v/>
      </c>
      <c r="R163" s="34">
        <f t="shared" si="161"/>
        <v>0</v>
      </c>
      <c r="S163" s="47">
        <f t="shared" si="158"/>
        <v>0</v>
      </c>
      <c r="T163" s="46">
        <f t="shared" si="159"/>
        <v>0</v>
      </c>
      <c r="U163" s="82">
        <f t="shared" si="162"/>
        <v>0</v>
      </c>
      <c r="V163" s="46">
        <f t="shared" si="163"/>
        <v>0</v>
      </c>
      <c r="W163" s="82">
        <f t="shared" si="164"/>
        <v>0</v>
      </c>
      <c r="X163" s="81">
        <f t="shared" si="165"/>
        <v>0</v>
      </c>
      <c r="Y163" s="81">
        <f t="shared" si="223"/>
        <v>0</v>
      </c>
      <c r="Z163" s="81">
        <f t="shared" si="224"/>
        <v>0</v>
      </c>
      <c r="AA163" s="81">
        <f t="shared" si="166"/>
        <v>0</v>
      </c>
      <c r="AB163" s="81">
        <f t="shared" si="167"/>
        <v>0</v>
      </c>
      <c r="AC163" s="81">
        <f t="shared" si="225"/>
        <v>0</v>
      </c>
      <c r="AD163" s="81">
        <f t="shared" si="226"/>
        <v>0</v>
      </c>
      <c r="AE163" s="81">
        <f t="shared" si="227"/>
        <v>0</v>
      </c>
      <c r="AF163" s="81">
        <f t="shared" si="168"/>
        <v>0</v>
      </c>
      <c r="AG163" s="81">
        <f t="shared" si="169"/>
        <v>0</v>
      </c>
      <c r="AH163" s="81">
        <f t="shared" si="170"/>
        <v>0</v>
      </c>
      <c r="AI163" s="81">
        <f t="shared" si="171"/>
        <v>0</v>
      </c>
      <c r="AJ163" s="81">
        <f t="shared" si="172"/>
        <v>0</v>
      </c>
      <c r="AK163" s="81">
        <f t="shared" si="173"/>
        <v>0</v>
      </c>
      <c r="AL163" s="81">
        <f t="shared" si="174"/>
        <v>0</v>
      </c>
      <c r="AM163" s="81">
        <f t="shared" si="175"/>
        <v>0</v>
      </c>
      <c r="AN163" s="81">
        <f t="shared" si="176"/>
        <v>0</v>
      </c>
      <c r="AO163" s="81">
        <f t="shared" si="177"/>
        <v>0</v>
      </c>
      <c r="AP163" s="81">
        <f t="shared" si="178"/>
        <v>0</v>
      </c>
      <c r="AQ163" s="81">
        <f t="shared" si="179"/>
        <v>0</v>
      </c>
      <c r="AR163" s="81">
        <f t="shared" si="180"/>
        <v>0</v>
      </c>
      <c r="AS163" s="81">
        <f t="shared" si="181"/>
        <v>0</v>
      </c>
      <c r="AT163" s="81">
        <f t="shared" si="182"/>
        <v>0</v>
      </c>
      <c r="AU163" s="81">
        <f t="shared" si="183"/>
        <v>0</v>
      </c>
      <c r="AV163" s="81">
        <f t="shared" si="184"/>
        <v>0</v>
      </c>
      <c r="AW163" s="46">
        <f t="shared" si="185"/>
        <v>0</v>
      </c>
      <c r="AX163" s="46">
        <f t="shared" si="186"/>
        <v>0</v>
      </c>
      <c r="AY163" s="46">
        <f t="shared" si="187"/>
        <v>0</v>
      </c>
      <c r="AZ163" s="46">
        <f t="shared" si="188"/>
        <v>0</v>
      </c>
      <c r="BA163" s="46">
        <f t="shared" si="189"/>
        <v>0</v>
      </c>
      <c r="BB163" s="46">
        <f t="shared" si="190"/>
        <v>0</v>
      </c>
      <c r="BC163" s="46">
        <f t="shared" si="191"/>
        <v>0</v>
      </c>
      <c r="BD163" s="81"/>
      <c r="BE163" s="81"/>
      <c r="BF163" s="117">
        <f t="shared" si="228"/>
        <v>0</v>
      </c>
      <c r="BG163" s="117">
        <f t="shared" si="229"/>
        <v>0</v>
      </c>
      <c r="BH163" s="117">
        <f t="shared" si="230"/>
        <v>0</v>
      </c>
      <c r="BI163" s="117">
        <f t="shared" si="231"/>
        <v>0</v>
      </c>
      <c r="BJ163" s="117">
        <f t="shared" si="232"/>
        <v>0</v>
      </c>
      <c r="BK163" s="117">
        <f t="shared" si="233"/>
        <v>0</v>
      </c>
      <c r="BL163" s="117">
        <f t="shared" si="234"/>
        <v>0</v>
      </c>
      <c r="BM163" s="117">
        <f t="shared" si="235"/>
        <v>0</v>
      </c>
      <c r="BN163" s="117">
        <f t="shared" si="192"/>
        <v>0</v>
      </c>
      <c r="BO163" s="117">
        <f t="shared" si="236"/>
        <v>0</v>
      </c>
      <c r="BP163" s="117">
        <f t="shared" si="193"/>
        <v>0</v>
      </c>
      <c r="BQ163" s="117">
        <f t="shared" si="194"/>
        <v>0</v>
      </c>
      <c r="BR163" s="117">
        <f t="shared" si="195"/>
        <v>0</v>
      </c>
      <c r="BS163" s="117">
        <f t="shared" si="196"/>
        <v>0</v>
      </c>
      <c r="BT163" s="117">
        <f t="shared" si="197"/>
        <v>0</v>
      </c>
      <c r="BU163" s="117">
        <f t="shared" si="198"/>
        <v>0</v>
      </c>
      <c r="BV163" s="117">
        <f t="shared" si="199"/>
        <v>0</v>
      </c>
      <c r="BW163" s="117">
        <f t="shared" si="200"/>
        <v>0</v>
      </c>
      <c r="BX163" s="117">
        <f t="shared" si="201"/>
        <v>0</v>
      </c>
      <c r="BY163" s="117">
        <f t="shared" si="202"/>
        <v>0</v>
      </c>
      <c r="BZ163" s="117">
        <f t="shared" si="203"/>
        <v>0</v>
      </c>
      <c r="CA163" s="117">
        <f t="shared" si="204"/>
        <v>0</v>
      </c>
      <c r="CB163" s="117">
        <f t="shared" si="205"/>
        <v>0</v>
      </c>
      <c r="CC163" s="117">
        <f t="shared" si="206"/>
        <v>0</v>
      </c>
      <c r="CD163" s="117">
        <f t="shared" si="207"/>
        <v>0</v>
      </c>
      <c r="CE163" s="117">
        <f t="shared" si="208"/>
        <v>0</v>
      </c>
      <c r="CF163" s="117">
        <f t="shared" si="209"/>
        <v>0</v>
      </c>
      <c r="CG163" s="117">
        <f t="shared" si="210"/>
        <v>0</v>
      </c>
      <c r="CH163" s="117">
        <f t="shared" si="211"/>
        <v>0</v>
      </c>
      <c r="CI163" s="117">
        <f t="shared" si="212"/>
        <v>0</v>
      </c>
      <c r="CJ163" s="117">
        <f t="shared" si="213"/>
        <v>0</v>
      </c>
      <c r="CK163" s="117">
        <f t="shared" si="214"/>
        <v>0</v>
      </c>
      <c r="CL163" s="117">
        <f t="shared" si="215"/>
        <v>0</v>
      </c>
      <c r="CM163" s="117">
        <f t="shared" si="216"/>
        <v>0</v>
      </c>
      <c r="CN163" s="117">
        <f t="shared" si="217"/>
        <v>0</v>
      </c>
      <c r="CO163" s="117">
        <f t="shared" si="218"/>
        <v>0</v>
      </c>
      <c r="CP163" s="117">
        <f t="shared" si="219"/>
        <v>0</v>
      </c>
      <c r="CQ163" s="117">
        <f t="shared" si="220"/>
        <v>0</v>
      </c>
      <c r="CR163" s="117">
        <f t="shared" si="221"/>
        <v>0</v>
      </c>
      <c r="CS163" s="117">
        <f t="shared" si="222"/>
        <v>0</v>
      </c>
      <c r="CT163" s="82"/>
      <c r="CU163" s="82"/>
      <c r="CV163" s="39"/>
      <c r="CW163" s="39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GS163" s="1"/>
      <c r="GT163" s="1"/>
      <c r="GU163" s="1"/>
      <c r="GV163" s="1"/>
      <c r="GW163" s="1"/>
    </row>
    <row r="164" spans="1:205">
      <c r="A164" s="33">
        <v>158</v>
      </c>
      <c r="B164" s="71"/>
      <c r="C164" s="351"/>
      <c r="D164" s="75"/>
      <c r="E164" s="74"/>
      <c r="F164" s="74"/>
      <c r="G164" s="74"/>
      <c r="H164" s="74"/>
      <c r="I164" s="65"/>
      <c r="J164" s="65"/>
      <c r="K164" s="65"/>
      <c r="L164" s="209"/>
      <c r="M164" s="209"/>
      <c r="N164" s="65"/>
      <c r="O164" s="65"/>
      <c r="P164" s="65"/>
      <c r="Q164" s="368" t="str">
        <f t="shared" si="160"/>
        <v/>
      </c>
      <c r="R164" s="34">
        <f t="shared" si="161"/>
        <v>0</v>
      </c>
      <c r="S164" s="47">
        <f t="shared" si="158"/>
        <v>0</v>
      </c>
      <c r="T164" s="46">
        <f t="shared" si="159"/>
        <v>0</v>
      </c>
      <c r="U164" s="82">
        <f t="shared" si="162"/>
        <v>0</v>
      </c>
      <c r="V164" s="46">
        <f t="shared" si="163"/>
        <v>0</v>
      </c>
      <c r="W164" s="82">
        <f t="shared" si="164"/>
        <v>0</v>
      </c>
      <c r="X164" s="81">
        <f t="shared" si="165"/>
        <v>0</v>
      </c>
      <c r="Y164" s="81">
        <f t="shared" si="223"/>
        <v>0</v>
      </c>
      <c r="Z164" s="81">
        <f t="shared" si="224"/>
        <v>0</v>
      </c>
      <c r="AA164" s="81">
        <f t="shared" si="166"/>
        <v>0</v>
      </c>
      <c r="AB164" s="81">
        <f t="shared" si="167"/>
        <v>0</v>
      </c>
      <c r="AC164" s="81">
        <f t="shared" si="225"/>
        <v>0</v>
      </c>
      <c r="AD164" s="81">
        <f t="shared" si="226"/>
        <v>0</v>
      </c>
      <c r="AE164" s="81">
        <f t="shared" si="227"/>
        <v>0</v>
      </c>
      <c r="AF164" s="81">
        <f t="shared" si="168"/>
        <v>0</v>
      </c>
      <c r="AG164" s="81">
        <f t="shared" si="169"/>
        <v>0</v>
      </c>
      <c r="AH164" s="81">
        <f t="shared" si="170"/>
        <v>0</v>
      </c>
      <c r="AI164" s="81">
        <f t="shared" si="171"/>
        <v>0</v>
      </c>
      <c r="AJ164" s="81">
        <f t="shared" si="172"/>
        <v>0</v>
      </c>
      <c r="AK164" s="81">
        <f t="shared" si="173"/>
        <v>0</v>
      </c>
      <c r="AL164" s="81">
        <f t="shared" si="174"/>
        <v>0</v>
      </c>
      <c r="AM164" s="81">
        <f t="shared" si="175"/>
        <v>0</v>
      </c>
      <c r="AN164" s="81">
        <f t="shared" si="176"/>
        <v>0</v>
      </c>
      <c r="AO164" s="81">
        <f t="shared" si="177"/>
        <v>0</v>
      </c>
      <c r="AP164" s="81">
        <f t="shared" si="178"/>
        <v>0</v>
      </c>
      <c r="AQ164" s="81">
        <f t="shared" si="179"/>
        <v>0</v>
      </c>
      <c r="AR164" s="81">
        <f t="shared" si="180"/>
        <v>0</v>
      </c>
      <c r="AS164" s="81">
        <f t="shared" si="181"/>
        <v>0</v>
      </c>
      <c r="AT164" s="81">
        <f t="shared" si="182"/>
        <v>0</v>
      </c>
      <c r="AU164" s="81">
        <f t="shared" si="183"/>
        <v>0</v>
      </c>
      <c r="AV164" s="81">
        <f t="shared" si="184"/>
        <v>0</v>
      </c>
      <c r="AW164" s="46">
        <f t="shared" si="185"/>
        <v>0</v>
      </c>
      <c r="AX164" s="46">
        <f t="shared" si="186"/>
        <v>0</v>
      </c>
      <c r="AY164" s="46">
        <f t="shared" si="187"/>
        <v>0</v>
      </c>
      <c r="AZ164" s="46">
        <f t="shared" si="188"/>
        <v>0</v>
      </c>
      <c r="BA164" s="46">
        <f t="shared" si="189"/>
        <v>0</v>
      </c>
      <c r="BB164" s="46">
        <f t="shared" si="190"/>
        <v>0</v>
      </c>
      <c r="BC164" s="46">
        <f t="shared" si="191"/>
        <v>0</v>
      </c>
      <c r="BD164" s="81"/>
      <c r="BE164" s="81"/>
      <c r="BF164" s="117">
        <f t="shared" si="228"/>
        <v>0</v>
      </c>
      <c r="BG164" s="117">
        <f t="shared" si="229"/>
        <v>0</v>
      </c>
      <c r="BH164" s="117">
        <f t="shared" si="230"/>
        <v>0</v>
      </c>
      <c r="BI164" s="117">
        <f t="shared" si="231"/>
        <v>0</v>
      </c>
      <c r="BJ164" s="117">
        <f t="shared" si="232"/>
        <v>0</v>
      </c>
      <c r="BK164" s="117">
        <f t="shared" si="233"/>
        <v>0</v>
      </c>
      <c r="BL164" s="117">
        <f t="shared" si="234"/>
        <v>0</v>
      </c>
      <c r="BM164" s="117">
        <f t="shared" si="235"/>
        <v>0</v>
      </c>
      <c r="BN164" s="117">
        <f t="shared" si="192"/>
        <v>0</v>
      </c>
      <c r="BO164" s="117">
        <f t="shared" si="236"/>
        <v>0</v>
      </c>
      <c r="BP164" s="117">
        <f t="shared" si="193"/>
        <v>0</v>
      </c>
      <c r="BQ164" s="117">
        <f t="shared" si="194"/>
        <v>0</v>
      </c>
      <c r="BR164" s="117">
        <f t="shared" si="195"/>
        <v>0</v>
      </c>
      <c r="BS164" s="117">
        <f t="shared" si="196"/>
        <v>0</v>
      </c>
      <c r="BT164" s="117">
        <f t="shared" si="197"/>
        <v>0</v>
      </c>
      <c r="BU164" s="117">
        <f t="shared" si="198"/>
        <v>0</v>
      </c>
      <c r="BV164" s="117">
        <f t="shared" si="199"/>
        <v>0</v>
      </c>
      <c r="BW164" s="117">
        <f t="shared" si="200"/>
        <v>0</v>
      </c>
      <c r="BX164" s="117">
        <f t="shared" si="201"/>
        <v>0</v>
      </c>
      <c r="BY164" s="117">
        <f t="shared" si="202"/>
        <v>0</v>
      </c>
      <c r="BZ164" s="117">
        <f t="shared" si="203"/>
        <v>0</v>
      </c>
      <c r="CA164" s="117">
        <f t="shared" si="204"/>
        <v>0</v>
      </c>
      <c r="CB164" s="117">
        <f t="shared" si="205"/>
        <v>0</v>
      </c>
      <c r="CC164" s="117">
        <f t="shared" si="206"/>
        <v>0</v>
      </c>
      <c r="CD164" s="117">
        <f t="shared" si="207"/>
        <v>0</v>
      </c>
      <c r="CE164" s="117">
        <f t="shared" si="208"/>
        <v>0</v>
      </c>
      <c r="CF164" s="117">
        <f t="shared" si="209"/>
        <v>0</v>
      </c>
      <c r="CG164" s="117">
        <f t="shared" si="210"/>
        <v>0</v>
      </c>
      <c r="CH164" s="117">
        <f t="shared" si="211"/>
        <v>0</v>
      </c>
      <c r="CI164" s="117">
        <f t="shared" si="212"/>
        <v>0</v>
      </c>
      <c r="CJ164" s="117">
        <f t="shared" si="213"/>
        <v>0</v>
      </c>
      <c r="CK164" s="117">
        <f t="shared" si="214"/>
        <v>0</v>
      </c>
      <c r="CL164" s="117">
        <f t="shared" si="215"/>
        <v>0</v>
      </c>
      <c r="CM164" s="117">
        <f t="shared" si="216"/>
        <v>0</v>
      </c>
      <c r="CN164" s="117">
        <f t="shared" si="217"/>
        <v>0</v>
      </c>
      <c r="CO164" s="117">
        <f t="shared" si="218"/>
        <v>0</v>
      </c>
      <c r="CP164" s="117">
        <f t="shared" si="219"/>
        <v>0</v>
      </c>
      <c r="CQ164" s="117">
        <f t="shared" si="220"/>
        <v>0</v>
      </c>
      <c r="CR164" s="117">
        <f t="shared" si="221"/>
        <v>0</v>
      </c>
      <c r="CS164" s="117">
        <f t="shared" si="222"/>
        <v>0</v>
      </c>
      <c r="CT164" s="82"/>
      <c r="CU164" s="82"/>
      <c r="CV164" s="39"/>
      <c r="CW164" s="39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GS164" s="1"/>
      <c r="GT164" s="1"/>
      <c r="GU164" s="1"/>
      <c r="GV164" s="1"/>
      <c r="GW164" s="1"/>
    </row>
    <row r="165" spans="1:205">
      <c r="A165" s="33">
        <v>159</v>
      </c>
      <c r="B165" s="71"/>
      <c r="C165" s="351"/>
      <c r="D165" s="75"/>
      <c r="E165" s="74"/>
      <c r="F165" s="74"/>
      <c r="G165" s="74"/>
      <c r="H165" s="74"/>
      <c r="I165" s="65"/>
      <c r="J165" s="65"/>
      <c r="K165" s="65"/>
      <c r="L165" s="209"/>
      <c r="M165" s="209"/>
      <c r="N165" s="65"/>
      <c r="O165" s="65"/>
      <c r="P165" s="65"/>
      <c r="Q165" s="368" t="str">
        <f t="shared" si="160"/>
        <v/>
      </c>
      <c r="R165" s="34">
        <f t="shared" si="161"/>
        <v>0</v>
      </c>
      <c r="S165" s="47">
        <f t="shared" si="158"/>
        <v>0</v>
      </c>
      <c r="T165" s="46">
        <f t="shared" si="159"/>
        <v>0</v>
      </c>
      <c r="U165" s="82">
        <f t="shared" si="162"/>
        <v>0</v>
      </c>
      <c r="V165" s="46">
        <f t="shared" si="163"/>
        <v>0</v>
      </c>
      <c r="W165" s="82">
        <f t="shared" si="164"/>
        <v>0</v>
      </c>
      <c r="X165" s="81">
        <f t="shared" si="165"/>
        <v>0</v>
      </c>
      <c r="Y165" s="81">
        <f t="shared" si="223"/>
        <v>0</v>
      </c>
      <c r="Z165" s="81">
        <f t="shared" si="224"/>
        <v>0</v>
      </c>
      <c r="AA165" s="81">
        <f t="shared" si="166"/>
        <v>0</v>
      </c>
      <c r="AB165" s="81">
        <f t="shared" si="167"/>
        <v>0</v>
      </c>
      <c r="AC165" s="81">
        <f t="shared" si="225"/>
        <v>0</v>
      </c>
      <c r="AD165" s="81">
        <f t="shared" si="226"/>
        <v>0</v>
      </c>
      <c r="AE165" s="81">
        <f t="shared" si="227"/>
        <v>0</v>
      </c>
      <c r="AF165" s="81">
        <f t="shared" si="168"/>
        <v>0</v>
      </c>
      <c r="AG165" s="81">
        <f t="shared" si="169"/>
        <v>0</v>
      </c>
      <c r="AH165" s="81">
        <f t="shared" si="170"/>
        <v>0</v>
      </c>
      <c r="AI165" s="81">
        <f t="shared" si="171"/>
        <v>0</v>
      </c>
      <c r="AJ165" s="81">
        <f t="shared" si="172"/>
        <v>0</v>
      </c>
      <c r="AK165" s="81">
        <f t="shared" si="173"/>
        <v>0</v>
      </c>
      <c r="AL165" s="81">
        <f t="shared" si="174"/>
        <v>0</v>
      </c>
      <c r="AM165" s="81">
        <f t="shared" si="175"/>
        <v>0</v>
      </c>
      <c r="AN165" s="81">
        <f t="shared" si="176"/>
        <v>0</v>
      </c>
      <c r="AO165" s="81">
        <f t="shared" si="177"/>
        <v>0</v>
      </c>
      <c r="AP165" s="81">
        <f t="shared" si="178"/>
        <v>0</v>
      </c>
      <c r="AQ165" s="81">
        <f t="shared" si="179"/>
        <v>0</v>
      </c>
      <c r="AR165" s="81">
        <f t="shared" si="180"/>
        <v>0</v>
      </c>
      <c r="AS165" s="81">
        <f t="shared" si="181"/>
        <v>0</v>
      </c>
      <c r="AT165" s="81">
        <f t="shared" si="182"/>
        <v>0</v>
      </c>
      <c r="AU165" s="81">
        <f t="shared" si="183"/>
        <v>0</v>
      </c>
      <c r="AV165" s="81">
        <f t="shared" si="184"/>
        <v>0</v>
      </c>
      <c r="AW165" s="46">
        <f t="shared" si="185"/>
        <v>0</v>
      </c>
      <c r="AX165" s="46">
        <f t="shared" si="186"/>
        <v>0</v>
      </c>
      <c r="AY165" s="46">
        <f t="shared" si="187"/>
        <v>0</v>
      </c>
      <c r="AZ165" s="46">
        <f t="shared" si="188"/>
        <v>0</v>
      </c>
      <c r="BA165" s="46">
        <f t="shared" si="189"/>
        <v>0</v>
      </c>
      <c r="BB165" s="46">
        <f t="shared" si="190"/>
        <v>0</v>
      </c>
      <c r="BC165" s="46">
        <f t="shared" si="191"/>
        <v>0</v>
      </c>
      <c r="BD165" s="81"/>
      <c r="BE165" s="81"/>
      <c r="BF165" s="117">
        <f t="shared" si="228"/>
        <v>0</v>
      </c>
      <c r="BG165" s="117">
        <f t="shared" si="229"/>
        <v>0</v>
      </c>
      <c r="BH165" s="117">
        <f t="shared" si="230"/>
        <v>0</v>
      </c>
      <c r="BI165" s="117">
        <f t="shared" si="231"/>
        <v>0</v>
      </c>
      <c r="BJ165" s="117">
        <f t="shared" si="232"/>
        <v>0</v>
      </c>
      <c r="BK165" s="117">
        <f t="shared" si="233"/>
        <v>0</v>
      </c>
      <c r="BL165" s="117">
        <f t="shared" si="234"/>
        <v>0</v>
      </c>
      <c r="BM165" s="117">
        <f t="shared" si="235"/>
        <v>0</v>
      </c>
      <c r="BN165" s="117">
        <f t="shared" si="192"/>
        <v>0</v>
      </c>
      <c r="BO165" s="117">
        <f t="shared" si="236"/>
        <v>0</v>
      </c>
      <c r="BP165" s="117">
        <f t="shared" si="193"/>
        <v>0</v>
      </c>
      <c r="BQ165" s="117">
        <f t="shared" si="194"/>
        <v>0</v>
      </c>
      <c r="BR165" s="117">
        <f t="shared" si="195"/>
        <v>0</v>
      </c>
      <c r="BS165" s="117">
        <f t="shared" si="196"/>
        <v>0</v>
      </c>
      <c r="BT165" s="117">
        <f t="shared" si="197"/>
        <v>0</v>
      </c>
      <c r="BU165" s="117">
        <f t="shared" si="198"/>
        <v>0</v>
      </c>
      <c r="BV165" s="117">
        <f t="shared" si="199"/>
        <v>0</v>
      </c>
      <c r="BW165" s="117">
        <f t="shared" si="200"/>
        <v>0</v>
      </c>
      <c r="BX165" s="117">
        <f t="shared" si="201"/>
        <v>0</v>
      </c>
      <c r="BY165" s="117">
        <f t="shared" si="202"/>
        <v>0</v>
      </c>
      <c r="BZ165" s="117">
        <f t="shared" si="203"/>
        <v>0</v>
      </c>
      <c r="CA165" s="117">
        <f t="shared" si="204"/>
        <v>0</v>
      </c>
      <c r="CB165" s="117">
        <f t="shared" si="205"/>
        <v>0</v>
      </c>
      <c r="CC165" s="117">
        <f t="shared" si="206"/>
        <v>0</v>
      </c>
      <c r="CD165" s="117">
        <f t="shared" si="207"/>
        <v>0</v>
      </c>
      <c r="CE165" s="117">
        <f t="shared" si="208"/>
        <v>0</v>
      </c>
      <c r="CF165" s="117">
        <f t="shared" si="209"/>
        <v>0</v>
      </c>
      <c r="CG165" s="117">
        <f t="shared" si="210"/>
        <v>0</v>
      </c>
      <c r="CH165" s="117">
        <f t="shared" si="211"/>
        <v>0</v>
      </c>
      <c r="CI165" s="117">
        <f t="shared" si="212"/>
        <v>0</v>
      </c>
      <c r="CJ165" s="117">
        <f t="shared" si="213"/>
        <v>0</v>
      </c>
      <c r="CK165" s="117">
        <f t="shared" si="214"/>
        <v>0</v>
      </c>
      <c r="CL165" s="117">
        <f t="shared" si="215"/>
        <v>0</v>
      </c>
      <c r="CM165" s="117">
        <f t="shared" si="216"/>
        <v>0</v>
      </c>
      <c r="CN165" s="117">
        <f t="shared" si="217"/>
        <v>0</v>
      </c>
      <c r="CO165" s="117">
        <f t="shared" si="218"/>
        <v>0</v>
      </c>
      <c r="CP165" s="117">
        <f t="shared" si="219"/>
        <v>0</v>
      </c>
      <c r="CQ165" s="117">
        <f t="shared" si="220"/>
        <v>0</v>
      </c>
      <c r="CR165" s="117">
        <f t="shared" si="221"/>
        <v>0</v>
      </c>
      <c r="CS165" s="117">
        <f t="shared" si="222"/>
        <v>0</v>
      </c>
      <c r="CT165" s="82"/>
      <c r="CU165" s="82"/>
      <c r="CV165" s="39"/>
      <c r="CW165" s="39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GS165" s="1"/>
      <c r="GT165" s="1"/>
      <c r="GU165" s="1"/>
      <c r="GV165" s="1"/>
      <c r="GW165" s="1"/>
    </row>
    <row r="166" spans="1:205">
      <c r="A166" s="33">
        <v>160</v>
      </c>
      <c r="B166" s="71"/>
      <c r="C166" s="351"/>
      <c r="D166" s="75"/>
      <c r="E166" s="74"/>
      <c r="F166" s="74"/>
      <c r="G166" s="74"/>
      <c r="H166" s="74"/>
      <c r="I166" s="65"/>
      <c r="J166" s="65"/>
      <c r="K166" s="65"/>
      <c r="L166" s="209"/>
      <c r="M166" s="209"/>
      <c r="N166" s="65"/>
      <c r="O166" s="65"/>
      <c r="P166" s="65"/>
      <c r="Q166" s="368" t="str">
        <f t="shared" si="160"/>
        <v/>
      </c>
      <c r="R166" s="34">
        <f t="shared" si="161"/>
        <v>0</v>
      </c>
      <c r="S166" s="47">
        <f t="shared" si="158"/>
        <v>0</v>
      </c>
      <c r="T166" s="46">
        <f t="shared" si="159"/>
        <v>0</v>
      </c>
      <c r="U166" s="82">
        <f t="shared" si="162"/>
        <v>0</v>
      </c>
      <c r="V166" s="46">
        <f t="shared" si="163"/>
        <v>0</v>
      </c>
      <c r="W166" s="82">
        <f t="shared" si="164"/>
        <v>0</v>
      </c>
      <c r="X166" s="81">
        <f t="shared" si="165"/>
        <v>0</v>
      </c>
      <c r="Y166" s="81">
        <f t="shared" si="223"/>
        <v>0</v>
      </c>
      <c r="Z166" s="81">
        <f t="shared" si="224"/>
        <v>0</v>
      </c>
      <c r="AA166" s="81">
        <f t="shared" si="166"/>
        <v>0</v>
      </c>
      <c r="AB166" s="81">
        <f t="shared" si="167"/>
        <v>0</v>
      </c>
      <c r="AC166" s="81">
        <f t="shared" si="225"/>
        <v>0</v>
      </c>
      <c r="AD166" s="81">
        <f t="shared" si="226"/>
        <v>0</v>
      </c>
      <c r="AE166" s="81">
        <f t="shared" si="227"/>
        <v>0</v>
      </c>
      <c r="AF166" s="81">
        <f t="shared" si="168"/>
        <v>0</v>
      </c>
      <c r="AG166" s="81">
        <f t="shared" si="169"/>
        <v>0</v>
      </c>
      <c r="AH166" s="81">
        <f t="shared" si="170"/>
        <v>0</v>
      </c>
      <c r="AI166" s="81">
        <f t="shared" si="171"/>
        <v>0</v>
      </c>
      <c r="AJ166" s="81">
        <f t="shared" si="172"/>
        <v>0</v>
      </c>
      <c r="AK166" s="81">
        <f t="shared" si="173"/>
        <v>0</v>
      </c>
      <c r="AL166" s="81">
        <f t="shared" si="174"/>
        <v>0</v>
      </c>
      <c r="AM166" s="81">
        <f t="shared" si="175"/>
        <v>0</v>
      </c>
      <c r="AN166" s="81">
        <f t="shared" si="176"/>
        <v>0</v>
      </c>
      <c r="AO166" s="81">
        <f t="shared" si="177"/>
        <v>0</v>
      </c>
      <c r="AP166" s="81">
        <f t="shared" si="178"/>
        <v>0</v>
      </c>
      <c r="AQ166" s="81">
        <f t="shared" si="179"/>
        <v>0</v>
      </c>
      <c r="AR166" s="81">
        <f t="shared" si="180"/>
        <v>0</v>
      </c>
      <c r="AS166" s="81">
        <f t="shared" si="181"/>
        <v>0</v>
      </c>
      <c r="AT166" s="81">
        <f t="shared" si="182"/>
        <v>0</v>
      </c>
      <c r="AU166" s="81">
        <f t="shared" si="183"/>
        <v>0</v>
      </c>
      <c r="AV166" s="81">
        <f t="shared" si="184"/>
        <v>0</v>
      </c>
      <c r="AW166" s="46">
        <f t="shared" si="185"/>
        <v>0</v>
      </c>
      <c r="AX166" s="46">
        <f t="shared" si="186"/>
        <v>0</v>
      </c>
      <c r="AY166" s="46">
        <f t="shared" si="187"/>
        <v>0</v>
      </c>
      <c r="AZ166" s="46">
        <f t="shared" si="188"/>
        <v>0</v>
      </c>
      <c r="BA166" s="46">
        <f t="shared" si="189"/>
        <v>0</v>
      </c>
      <c r="BB166" s="46">
        <f t="shared" si="190"/>
        <v>0</v>
      </c>
      <c r="BC166" s="46">
        <f t="shared" si="191"/>
        <v>0</v>
      </c>
      <c r="BD166" s="81"/>
      <c r="BE166" s="81"/>
      <c r="BF166" s="117">
        <f t="shared" si="228"/>
        <v>0</v>
      </c>
      <c r="BG166" s="117">
        <f t="shared" si="229"/>
        <v>0</v>
      </c>
      <c r="BH166" s="117">
        <f t="shared" si="230"/>
        <v>0</v>
      </c>
      <c r="BI166" s="117">
        <f t="shared" si="231"/>
        <v>0</v>
      </c>
      <c r="BJ166" s="117">
        <f t="shared" si="232"/>
        <v>0</v>
      </c>
      <c r="BK166" s="117">
        <f t="shared" si="233"/>
        <v>0</v>
      </c>
      <c r="BL166" s="117">
        <f t="shared" si="234"/>
        <v>0</v>
      </c>
      <c r="BM166" s="117">
        <f t="shared" si="235"/>
        <v>0</v>
      </c>
      <c r="BN166" s="117">
        <f t="shared" si="192"/>
        <v>0</v>
      </c>
      <c r="BO166" s="117">
        <f t="shared" si="236"/>
        <v>0</v>
      </c>
      <c r="BP166" s="117">
        <f t="shared" si="193"/>
        <v>0</v>
      </c>
      <c r="BQ166" s="117">
        <f t="shared" si="194"/>
        <v>0</v>
      </c>
      <c r="BR166" s="117">
        <f t="shared" si="195"/>
        <v>0</v>
      </c>
      <c r="BS166" s="117">
        <f t="shared" si="196"/>
        <v>0</v>
      </c>
      <c r="BT166" s="117">
        <f t="shared" si="197"/>
        <v>0</v>
      </c>
      <c r="BU166" s="117">
        <f t="shared" si="198"/>
        <v>0</v>
      </c>
      <c r="BV166" s="117">
        <f t="shared" si="199"/>
        <v>0</v>
      </c>
      <c r="BW166" s="117">
        <f t="shared" si="200"/>
        <v>0</v>
      </c>
      <c r="BX166" s="117">
        <f t="shared" si="201"/>
        <v>0</v>
      </c>
      <c r="BY166" s="117">
        <f t="shared" si="202"/>
        <v>0</v>
      </c>
      <c r="BZ166" s="117">
        <f t="shared" si="203"/>
        <v>0</v>
      </c>
      <c r="CA166" s="117">
        <f t="shared" si="204"/>
        <v>0</v>
      </c>
      <c r="CB166" s="117">
        <f t="shared" si="205"/>
        <v>0</v>
      </c>
      <c r="CC166" s="117">
        <f t="shared" si="206"/>
        <v>0</v>
      </c>
      <c r="CD166" s="117">
        <f t="shared" si="207"/>
        <v>0</v>
      </c>
      <c r="CE166" s="117">
        <f t="shared" si="208"/>
        <v>0</v>
      </c>
      <c r="CF166" s="117">
        <f t="shared" si="209"/>
        <v>0</v>
      </c>
      <c r="CG166" s="117">
        <f t="shared" si="210"/>
        <v>0</v>
      </c>
      <c r="CH166" s="117">
        <f t="shared" si="211"/>
        <v>0</v>
      </c>
      <c r="CI166" s="117">
        <f t="shared" si="212"/>
        <v>0</v>
      </c>
      <c r="CJ166" s="117">
        <f t="shared" si="213"/>
        <v>0</v>
      </c>
      <c r="CK166" s="117">
        <f t="shared" si="214"/>
        <v>0</v>
      </c>
      <c r="CL166" s="117">
        <f t="shared" si="215"/>
        <v>0</v>
      </c>
      <c r="CM166" s="117">
        <f t="shared" si="216"/>
        <v>0</v>
      </c>
      <c r="CN166" s="117">
        <f t="shared" si="217"/>
        <v>0</v>
      </c>
      <c r="CO166" s="117">
        <f t="shared" si="218"/>
        <v>0</v>
      </c>
      <c r="CP166" s="117">
        <f t="shared" si="219"/>
        <v>0</v>
      </c>
      <c r="CQ166" s="117">
        <f t="shared" si="220"/>
        <v>0</v>
      </c>
      <c r="CR166" s="117">
        <f t="shared" si="221"/>
        <v>0</v>
      </c>
      <c r="CS166" s="117">
        <f t="shared" si="222"/>
        <v>0</v>
      </c>
      <c r="CT166" s="82"/>
      <c r="CU166" s="82"/>
      <c r="CV166" s="39"/>
      <c r="CW166" s="39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GS166" s="1"/>
      <c r="GT166" s="1"/>
      <c r="GU166" s="1"/>
      <c r="GV166" s="1"/>
      <c r="GW166" s="1"/>
    </row>
    <row r="167" spans="1:205">
      <c r="A167" s="33">
        <v>161</v>
      </c>
      <c r="B167" s="71"/>
      <c r="C167" s="351"/>
      <c r="D167" s="75"/>
      <c r="E167" s="74"/>
      <c r="F167" s="74"/>
      <c r="G167" s="74"/>
      <c r="H167" s="74"/>
      <c r="I167" s="65"/>
      <c r="J167" s="65"/>
      <c r="K167" s="65"/>
      <c r="L167" s="209"/>
      <c r="M167" s="209"/>
      <c r="N167" s="65"/>
      <c r="O167" s="65"/>
      <c r="P167" s="65"/>
      <c r="Q167" s="368" t="str">
        <f t="shared" si="160"/>
        <v/>
      </c>
      <c r="R167" s="34">
        <f t="shared" si="161"/>
        <v>0</v>
      </c>
      <c r="S167" s="47">
        <f t="shared" si="158"/>
        <v>0</v>
      </c>
      <c r="T167" s="46">
        <f t="shared" si="159"/>
        <v>0</v>
      </c>
      <c r="U167" s="82">
        <f t="shared" si="162"/>
        <v>0</v>
      </c>
      <c r="V167" s="46">
        <f t="shared" si="163"/>
        <v>0</v>
      </c>
      <c r="W167" s="82">
        <f t="shared" si="164"/>
        <v>0</v>
      </c>
      <c r="X167" s="81">
        <f t="shared" si="165"/>
        <v>0</v>
      </c>
      <c r="Y167" s="81">
        <f t="shared" si="223"/>
        <v>0</v>
      </c>
      <c r="Z167" s="81">
        <f t="shared" si="224"/>
        <v>0</v>
      </c>
      <c r="AA167" s="81">
        <f t="shared" si="166"/>
        <v>0</v>
      </c>
      <c r="AB167" s="81">
        <f t="shared" si="167"/>
        <v>0</v>
      </c>
      <c r="AC167" s="81">
        <f t="shared" si="225"/>
        <v>0</v>
      </c>
      <c r="AD167" s="81">
        <f t="shared" si="226"/>
        <v>0</v>
      </c>
      <c r="AE167" s="81">
        <f t="shared" si="227"/>
        <v>0</v>
      </c>
      <c r="AF167" s="81">
        <f t="shared" si="168"/>
        <v>0</v>
      </c>
      <c r="AG167" s="81">
        <f t="shared" si="169"/>
        <v>0</v>
      </c>
      <c r="AH167" s="81">
        <f t="shared" si="170"/>
        <v>0</v>
      </c>
      <c r="AI167" s="81">
        <f t="shared" si="171"/>
        <v>0</v>
      </c>
      <c r="AJ167" s="81">
        <f t="shared" si="172"/>
        <v>0</v>
      </c>
      <c r="AK167" s="81">
        <f t="shared" si="173"/>
        <v>0</v>
      </c>
      <c r="AL167" s="81">
        <f t="shared" si="174"/>
        <v>0</v>
      </c>
      <c r="AM167" s="81">
        <f t="shared" si="175"/>
        <v>0</v>
      </c>
      <c r="AN167" s="81">
        <f t="shared" si="176"/>
        <v>0</v>
      </c>
      <c r="AO167" s="81">
        <f t="shared" si="177"/>
        <v>0</v>
      </c>
      <c r="AP167" s="81">
        <f t="shared" si="178"/>
        <v>0</v>
      </c>
      <c r="AQ167" s="81">
        <f t="shared" si="179"/>
        <v>0</v>
      </c>
      <c r="AR167" s="81">
        <f t="shared" si="180"/>
        <v>0</v>
      </c>
      <c r="AS167" s="81">
        <f t="shared" si="181"/>
        <v>0</v>
      </c>
      <c r="AT167" s="81">
        <f t="shared" si="182"/>
        <v>0</v>
      </c>
      <c r="AU167" s="81">
        <f t="shared" si="183"/>
        <v>0</v>
      </c>
      <c r="AV167" s="81">
        <f t="shared" si="184"/>
        <v>0</v>
      </c>
      <c r="AW167" s="46">
        <f t="shared" si="185"/>
        <v>0</v>
      </c>
      <c r="AX167" s="46">
        <f t="shared" si="186"/>
        <v>0</v>
      </c>
      <c r="AY167" s="46">
        <f t="shared" si="187"/>
        <v>0</v>
      </c>
      <c r="AZ167" s="46">
        <f t="shared" si="188"/>
        <v>0</v>
      </c>
      <c r="BA167" s="46">
        <f t="shared" si="189"/>
        <v>0</v>
      </c>
      <c r="BB167" s="46">
        <f t="shared" si="190"/>
        <v>0</v>
      </c>
      <c r="BC167" s="46">
        <f t="shared" si="191"/>
        <v>0</v>
      </c>
      <c r="BD167" s="81"/>
      <c r="BE167" s="81"/>
      <c r="BF167" s="117">
        <f t="shared" si="228"/>
        <v>0</v>
      </c>
      <c r="BG167" s="117">
        <f t="shared" si="229"/>
        <v>0</v>
      </c>
      <c r="BH167" s="117">
        <f t="shared" si="230"/>
        <v>0</v>
      </c>
      <c r="BI167" s="117">
        <f t="shared" si="231"/>
        <v>0</v>
      </c>
      <c r="BJ167" s="117">
        <f t="shared" si="232"/>
        <v>0</v>
      </c>
      <c r="BK167" s="117">
        <f t="shared" si="233"/>
        <v>0</v>
      </c>
      <c r="BL167" s="117">
        <f t="shared" si="234"/>
        <v>0</v>
      </c>
      <c r="BM167" s="117">
        <f t="shared" si="235"/>
        <v>0</v>
      </c>
      <c r="BN167" s="117">
        <f t="shared" si="192"/>
        <v>0</v>
      </c>
      <c r="BO167" s="117">
        <f t="shared" si="236"/>
        <v>0</v>
      </c>
      <c r="BP167" s="117">
        <f t="shared" si="193"/>
        <v>0</v>
      </c>
      <c r="BQ167" s="117">
        <f t="shared" si="194"/>
        <v>0</v>
      </c>
      <c r="BR167" s="117">
        <f t="shared" si="195"/>
        <v>0</v>
      </c>
      <c r="BS167" s="117">
        <f t="shared" si="196"/>
        <v>0</v>
      </c>
      <c r="BT167" s="117">
        <f t="shared" si="197"/>
        <v>0</v>
      </c>
      <c r="BU167" s="117">
        <f t="shared" si="198"/>
        <v>0</v>
      </c>
      <c r="BV167" s="117">
        <f t="shared" si="199"/>
        <v>0</v>
      </c>
      <c r="BW167" s="117">
        <f t="shared" si="200"/>
        <v>0</v>
      </c>
      <c r="BX167" s="117">
        <f t="shared" si="201"/>
        <v>0</v>
      </c>
      <c r="BY167" s="117">
        <f t="shared" si="202"/>
        <v>0</v>
      </c>
      <c r="BZ167" s="117">
        <f t="shared" si="203"/>
        <v>0</v>
      </c>
      <c r="CA167" s="117">
        <f t="shared" si="204"/>
        <v>0</v>
      </c>
      <c r="CB167" s="117">
        <f t="shared" si="205"/>
        <v>0</v>
      </c>
      <c r="CC167" s="117">
        <f t="shared" si="206"/>
        <v>0</v>
      </c>
      <c r="CD167" s="117">
        <f t="shared" si="207"/>
        <v>0</v>
      </c>
      <c r="CE167" s="117">
        <f t="shared" si="208"/>
        <v>0</v>
      </c>
      <c r="CF167" s="117">
        <f t="shared" si="209"/>
        <v>0</v>
      </c>
      <c r="CG167" s="117">
        <f t="shared" si="210"/>
        <v>0</v>
      </c>
      <c r="CH167" s="117">
        <f t="shared" si="211"/>
        <v>0</v>
      </c>
      <c r="CI167" s="117">
        <f t="shared" si="212"/>
        <v>0</v>
      </c>
      <c r="CJ167" s="117">
        <f t="shared" si="213"/>
        <v>0</v>
      </c>
      <c r="CK167" s="117">
        <f t="shared" si="214"/>
        <v>0</v>
      </c>
      <c r="CL167" s="117">
        <f t="shared" si="215"/>
        <v>0</v>
      </c>
      <c r="CM167" s="117">
        <f t="shared" si="216"/>
        <v>0</v>
      </c>
      <c r="CN167" s="117">
        <f t="shared" si="217"/>
        <v>0</v>
      </c>
      <c r="CO167" s="117">
        <f t="shared" si="218"/>
        <v>0</v>
      </c>
      <c r="CP167" s="117">
        <f t="shared" si="219"/>
        <v>0</v>
      </c>
      <c r="CQ167" s="117">
        <f t="shared" si="220"/>
        <v>0</v>
      </c>
      <c r="CR167" s="117">
        <f t="shared" si="221"/>
        <v>0</v>
      </c>
      <c r="CS167" s="117">
        <f t="shared" si="222"/>
        <v>0</v>
      </c>
      <c r="CT167" s="82"/>
      <c r="CU167" s="82"/>
      <c r="CV167" s="39"/>
      <c r="CW167" s="39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GS167" s="1"/>
      <c r="GT167" s="1"/>
      <c r="GU167" s="1"/>
      <c r="GV167" s="1"/>
      <c r="GW167" s="1"/>
    </row>
    <row r="168" spans="1:205">
      <c r="A168" s="33">
        <v>162</v>
      </c>
      <c r="B168" s="71"/>
      <c r="C168" s="351"/>
      <c r="D168" s="75"/>
      <c r="E168" s="74"/>
      <c r="F168" s="74"/>
      <c r="G168" s="74"/>
      <c r="H168" s="74"/>
      <c r="I168" s="65"/>
      <c r="J168" s="65"/>
      <c r="K168" s="65"/>
      <c r="L168" s="209"/>
      <c r="M168" s="209"/>
      <c r="N168" s="65"/>
      <c r="O168" s="65"/>
      <c r="P168" s="65"/>
      <c r="Q168" s="368" t="str">
        <f t="shared" si="160"/>
        <v/>
      </c>
      <c r="R168" s="34">
        <f t="shared" si="161"/>
        <v>0</v>
      </c>
      <c r="S168" s="47">
        <f t="shared" si="158"/>
        <v>0</v>
      </c>
      <c r="T168" s="46">
        <f t="shared" si="159"/>
        <v>0</v>
      </c>
      <c r="U168" s="82">
        <f t="shared" si="162"/>
        <v>0</v>
      </c>
      <c r="V168" s="46">
        <f t="shared" si="163"/>
        <v>0</v>
      </c>
      <c r="W168" s="82">
        <f t="shared" si="164"/>
        <v>0</v>
      </c>
      <c r="X168" s="81">
        <f t="shared" si="165"/>
        <v>0</v>
      </c>
      <c r="Y168" s="81">
        <f t="shared" si="223"/>
        <v>0</v>
      </c>
      <c r="Z168" s="81">
        <f t="shared" si="224"/>
        <v>0</v>
      </c>
      <c r="AA168" s="81">
        <f t="shared" si="166"/>
        <v>0</v>
      </c>
      <c r="AB168" s="81">
        <f t="shared" si="167"/>
        <v>0</v>
      </c>
      <c r="AC168" s="81">
        <f t="shared" si="225"/>
        <v>0</v>
      </c>
      <c r="AD168" s="81">
        <f t="shared" si="226"/>
        <v>0</v>
      </c>
      <c r="AE168" s="81">
        <f t="shared" si="227"/>
        <v>0</v>
      </c>
      <c r="AF168" s="81">
        <f t="shared" si="168"/>
        <v>0</v>
      </c>
      <c r="AG168" s="81">
        <f t="shared" si="169"/>
        <v>0</v>
      </c>
      <c r="AH168" s="81">
        <f t="shared" si="170"/>
        <v>0</v>
      </c>
      <c r="AI168" s="81">
        <f t="shared" si="171"/>
        <v>0</v>
      </c>
      <c r="AJ168" s="81">
        <f t="shared" si="172"/>
        <v>0</v>
      </c>
      <c r="AK168" s="81">
        <f t="shared" si="173"/>
        <v>0</v>
      </c>
      <c r="AL168" s="81">
        <f t="shared" si="174"/>
        <v>0</v>
      </c>
      <c r="AM168" s="81">
        <f t="shared" si="175"/>
        <v>0</v>
      </c>
      <c r="AN168" s="81">
        <f t="shared" si="176"/>
        <v>0</v>
      </c>
      <c r="AO168" s="81">
        <f t="shared" si="177"/>
        <v>0</v>
      </c>
      <c r="AP168" s="81">
        <f t="shared" si="178"/>
        <v>0</v>
      </c>
      <c r="AQ168" s="81">
        <f t="shared" si="179"/>
        <v>0</v>
      </c>
      <c r="AR168" s="81">
        <f t="shared" si="180"/>
        <v>0</v>
      </c>
      <c r="AS168" s="81">
        <f t="shared" si="181"/>
        <v>0</v>
      </c>
      <c r="AT168" s="81">
        <f t="shared" si="182"/>
        <v>0</v>
      </c>
      <c r="AU168" s="81">
        <f t="shared" si="183"/>
        <v>0</v>
      </c>
      <c r="AV168" s="81">
        <f t="shared" si="184"/>
        <v>0</v>
      </c>
      <c r="AW168" s="46">
        <f t="shared" si="185"/>
        <v>0</v>
      </c>
      <c r="AX168" s="46">
        <f t="shared" si="186"/>
        <v>0</v>
      </c>
      <c r="AY168" s="46">
        <f t="shared" si="187"/>
        <v>0</v>
      </c>
      <c r="AZ168" s="46">
        <f t="shared" si="188"/>
        <v>0</v>
      </c>
      <c r="BA168" s="46">
        <f t="shared" si="189"/>
        <v>0</v>
      </c>
      <c r="BB168" s="46">
        <f t="shared" si="190"/>
        <v>0</v>
      </c>
      <c r="BC168" s="46">
        <f t="shared" si="191"/>
        <v>0</v>
      </c>
      <c r="BD168" s="81"/>
      <c r="BE168" s="81"/>
      <c r="BF168" s="117">
        <f t="shared" si="228"/>
        <v>0</v>
      </c>
      <c r="BG168" s="117">
        <f t="shared" si="229"/>
        <v>0</v>
      </c>
      <c r="BH168" s="117">
        <f t="shared" si="230"/>
        <v>0</v>
      </c>
      <c r="BI168" s="117">
        <f t="shared" si="231"/>
        <v>0</v>
      </c>
      <c r="BJ168" s="117">
        <f t="shared" si="232"/>
        <v>0</v>
      </c>
      <c r="BK168" s="117">
        <f t="shared" si="233"/>
        <v>0</v>
      </c>
      <c r="BL168" s="117">
        <f t="shared" si="234"/>
        <v>0</v>
      </c>
      <c r="BM168" s="117">
        <f t="shared" si="235"/>
        <v>0</v>
      </c>
      <c r="BN168" s="117">
        <f t="shared" si="192"/>
        <v>0</v>
      </c>
      <c r="BO168" s="117">
        <f t="shared" si="236"/>
        <v>0</v>
      </c>
      <c r="BP168" s="117">
        <f t="shared" si="193"/>
        <v>0</v>
      </c>
      <c r="BQ168" s="117">
        <f t="shared" si="194"/>
        <v>0</v>
      </c>
      <c r="BR168" s="117">
        <f t="shared" si="195"/>
        <v>0</v>
      </c>
      <c r="BS168" s="117">
        <f t="shared" si="196"/>
        <v>0</v>
      </c>
      <c r="BT168" s="117">
        <f t="shared" si="197"/>
        <v>0</v>
      </c>
      <c r="BU168" s="117">
        <f t="shared" si="198"/>
        <v>0</v>
      </c>
      <c r="BV168" s="117">
        <f t="shared" si="199"/>
        <v>0</v>
      </c>
      <c r="BW168" s="117">
        <f t="shared" si="200"/>
        <v>0</v>
      </c>
      <c r="BX168" s="117">
        <f t="shared" si="201"/>
        <v>0</v>
      </c>
      <c r="BY168" s="117">
        <f t="shared" si="202"/>
        <v>0</v>
      </c>
      <c r="BZ168" s="117">
        <f t="shared" si="203"/>
        <v>0</v>
      </c>
      <c r="CA168" s="117">
        <f t="shared" si="204"/>
        <v>0</v>
      </c>
      <c r="CB168" s="117">
        <f t="shared" si="205"/>
        <v>0</v>
      </c>
      <c r="CC168" s="117">
        <f t="shared" si="206"/>
        <v>0</v>
      </c>
      <c r="CD168" s="117">
        <f t="shared" si="207"/>
        <v>0</v>
      </c>
      <c r="CE168" s="117">
        <f t="shared" si="208"/>
        <v>0</v>
      </c>
      <c r="CF168" s="117">
        <f t="shared" si="209"/>
        <v>0</v>
      </c>
      <c r="CG168" s="117">
        <f t="shared" si="210"/>
        <v>0</v>
      </c>
      <c r="CH168" s="117">
        <f t="shared" si="211"/>
        <v>0</v>
      </c>
      <c r="CI168" s="117">
        <f t="shared" si="212"/>
        <v>0</v>
      </c>
      <c r="CJ168" s="117">
        <f t="shared" si="213"/>
        <v>0</v>
      </c>
      <c r="CK168" s="117">
        <f t="shared" si="214"/>
        <v>0</v>
      </c>
      <c r="CL168" s="117">
        <f t="shared" si="215"/>
        <v>0</v>
      </c>
      <c r="CM168" s="117">
        <f t="shared" si="216"/>
        <v>0</v>
      </c>
      <c r="CN168" s="117">
        <f t="shared" si="217"/>
        <v>0</v>
      </c>
      <c r="CO168" s="117">
        <f t="shared" si="218"/>
        <v>0</v>
      </c>
      <c r="CP168" s="117">
        <f t="shared" si="219"/>
        <v>0</v>
      </c>
      <c r="CQ168" s="117">
        <f t="shared" si="220"/>
        <v>0</v>
      </c>
      <c r="CR168" s="117">
        <f t="shared" si="221"/>
        <v>0</v>
      </c>
      <c r="CS168" s="117">
        <f t="shared" si="222"/>
        <v>0</v>
      </c>
      <c r="CT168" s="82"/>
      <c r="CU168" s="82"/>
      <c r="CV168" s="39"/>
      <c r="CW168" s="39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GS168" s="1"/>
      <c r="GT168" s="1"/>
      <c r="GU168" s="1"/>
      <c r="GV168" s="1"/>
      <c r="GW168" s="1"/>
    </row>
    <row r="169" spans="1:205">
      <c r="A169" s="33">
        <v>163</v>
      </c>
      <c r="B169" s="71"/>
      <c r="C169" s="351"/>
      <c r="D169" s="75"/>
      <c r="E169" s="74"/>
      <c r="F169" s="74"/>
      <c r="G169" s="74"/>
      <c r="H169" s="74"/>
      <c r="I169" s="65"/>
      <c r="J169" s="65"/>
      <c r="K169" s="65"/>
      <c r="L169" s="209"/>
      <c r="M169" s="209"/>
      <c r="N169" s="65"/>
      <c r="O169" s="65"/>
      <c r="P169" s="65"/>
      <c r="Q169" s="368" t="str">
        <f t="shared" si="160"/>
        <v/>
      </c>
      <c r="R169" s="34">
        <f t="shared" si="161"/>
        <v>0</v>
      </c>
      <c r="S169" s="47">
        <f t="shared" si="158"/>
        <v>0</v>
      </c>
      <c r="T169" s="46">
        <f t="shared" si="159"/>
        <v>0</v>
      </c>
      <c r="U169" s="82">
        <f t="shared" si="162"/>
        <v>0</v>
      </c>
      <c r="V169" s="46">
        <f t="shared" si="163"/>
        <v>0</v>
      </c>
      <c r="W169" s="82">
        <f t="shared" si="164"/>
        <v>0</v>
      </c>
      <c r="X169" s="81">
        <f t="shared" si="165"/>
        <v>0</v>
      </c>
      <c r="Y169" s="81">
        <f t="shared" si="223"/>
        <v>0</v>
      </c>
      <c r="Z169" s="81">
        <f t="shared" si="224"/>
        <v>0</v>
      </c>
      <c r="AA169" s="81">
        <f t="shared" si="166"/>
        <v>0</v>
      </c>
      <c r="AB169" s="81">
        <f t="shared" si="167"/>
        <v>0</v>
      </c>
      <c r="AC169" s="81">
        <f t="shared" si="225"/>
        <v>0</v>
      </c>
      <c r="AD169" s="81">
        <f t="shared" si="226"/>
        <v>0</v>
      </c>
      <c r="AE169" s="81">
        <f t="shared" si="227"/>
        <v>0</v>
      </c>
      <c r="AF169" s="81">
        <f t="shared" si="168"/>
        <v>0</v>
      </c>
      <c r="AG169" s="81">
        <f t="shared" si="169"/>
        <v>0</v>
      </c>
      <c r="AH169" s="81">
        <f t="shared" si="170"/>
        <v>0</v>
      </c>
      <c r="AI169" s="81">
        <f t="shared" si="171"/>
        <v>0</v>
      </c>
      <c r="AJ169" s="81">
        <f t="shared" si="172"/>
        <v>0</v>
      </c>
      <c r="AK169" s="81">
        <f t="shared" si="173"/>
        <v>0</v>
      </c>
      <c r="AL169" s="81">
        <f t="shared" si="174"/>
        <v>0</v>
      </c>
      <c r="AM169" s="81">
        <f t="shared" si="175"/>
        <v>0</v>
      </c>
      <c r="AN169" s="81">
        <f t="shared" si="176"/>
        <v>0</v>
      </c>
      <c r="AO169" s="81">
        <f t="shared" si="177"/>
        <v>0</v>
      </c>
      <c r="AP169" s="81">
        <f t="shared" si="178"/>
        <v>0</v>
      </c>
      <c r="AQ169" s="81">
        <f t="shared" si="179"/>
        <v>0</v>
      </c>
      <c r="AR169" s="81">
        <f t="shared" si="180"/>
        <v>0</v>
      </c>
      <c r="AS169" s="81">
        <f t="shared" si="181"/>
        <v>0</v>
      </c>
      <c r="AT169" s="81">
        <f t="shared" si="182"/>
        <v>0</v>
      </c>
      <c r="AU169" s="81">
        <f t="shared" si="183"/>
        <v>0</v>
      </c>
      <c r="AV169" s="81">
        <f t="shared" si="184"/>
        <v>0</v>
      </c>
      <c r="AW169" s="46">
        <f t="shared" si="185"/>
        <v>0</v>
      </c>
      <c r="AX169" s="46">
        <f t="shared" si="186"/>
        <v>0</v>
      </c>
      <c r="AY169" s="46">
        <f t="shared" si="187"/>
        <v>0</v>
      </c>
      <c r="AZ169" s="46">
        <f t="shared" si="188"/>
        <v>0</v>
      </c>
      <c r="BA169" s="46">
        <f t="shared" si="189"/>
        <v>0</v>
      </c>
      <c r="BB169" s="46">
        <f t="shared" si="190"/>
        <v>0</v>
      </c>
      <c r="BC169" s="46">
        <f t="shared" si="191"/>
        <v>0</v>
      </c>
      <c r="BD169" s="81"/>
      <c r="BE169" s="81"/>
      <c r="BF169" s="117">
        <f t="shared" si="228"/>
        <v>0</v>
      </c>
      <c r="BG169" s="117">
        <f t="shared" si="229"/>
        <v>0</v>
      </c>
      <c r="BH169" s="117">
        <f t="shared" si="230"/>
        <v>0</v>
      </c>
      <c r="BI169" s="117">
        <f t="shared" si="231"/>
        <v>0</v>
      </c>
      <c r="BJ169" s="117">
        <f t="shared" si="232"/>
        <v>0</v>
      </c>
      <c r="BK169" s="117">
        <f t="shared" si="233"/>
        <v>0</v>
      </c>
      <c r="BL169" s="117">
        <f t="shared" si="234"/>
        <v>0</v>
      </c>
      <c r="BM169" s="117">
        <f t="shared" si="235"/>
        <v>0</v>
      </c>
      <c r="BN169" s="117">
        <f t="shared" si="192"/>
        <v>0</v>
      </c>
      <c r="BO169" s="117">
        <f t="shared" si="236"/>
        <v>0</v>
      </c>
      <c r="BP169" s="117">
        <f t="shared" si="193"/>
        <v>0</v>
      </c>
      <c r="BQ169" s="117">
        <f t="shared" si="194"/>
        <v>0</v>
      </c>
      <c r="BR169" s="117">
        <f t="shared" si="195"/>
        <v>0</v>
      </c>
      <c r="BS169" s="117">
        <f t="shared" si="196"/>
        <v>0</v>
      </c>
      <c r="BT169" s="117">
        <f t="shared" si="197"/>
        <v>0</v>
      </c>
      <c r="BU169" s="117">
        <f t="shared" si="198"/>
        <v>0</v>
      </c>
      <c r="BV169" s="117">
        <f t="shared" si="199"/>
        <v>0</v>
      </c>
      <c r="BW169" s="117">
        <f t="shared" si="200"/>
        <v>0</v>
      </c>
      <c r="BX169" s="117">
        <f t="shared" si="201"/>
        <v>0</v>
      </c>
      <c r="BY169" s="117">
        <f t="shared" si="202"/>
        <v>0</v>
      </c>
      <c r="BZ169" s="117">
        <f t="shared" si="203"/>
        <v>0</v>
      </c>
      <c r="CA169" s="117">
        <f t="shared" si="204"/>
        <v>0</v>
      </c>
      <c r="CB169" s="117">
        <f t="shared" si="205"/>
        <v>0</v>
      </c>
      <c r="CC169" s="117">
        <f t="shared" si="206"/>
        <v>0</v>
      </c>
      <c r="CD169" s="117">
        <f t="shared" si="207"/>
        <v>0</v>
      </c>
      <c r="CE169" s="117">
        <f t="shared" si="208"/>
        <v>0</v>
      </c>
      <c r="CF169" s="117">
        <f t="shared" si="209"/>
        <v>0</v>
      </c>
      <c r="CG169" s="117">
        <f t="shared" si="210"/>
        <v>0</v>
      </c>
      <c r="CH169" s="117">
        <f t="shared" si="211"/>
        <v>0</v>
      </c>
      <c r="CI169" s="117">
        <f t="shared" si="212"/>
        <v>0</v>
      </c>
      <c r="CJ169" s="117">
        <f t="shared" si="213"/>
        <v>0</v>
      </c>
      <c r="CK169" s="117">
        <f t="shared" si="214"/>
        <v>0</v>
      </c>
      <c r="CL169" s="117">
        <f t="shared" si="215"/>
        <v>0</v>
      </c>
      <c r="CM169" s="117">
        <f t="shared" si="216"/>
        <v>0</v>
      </c>
      <c r="CN169" s="117">
        <f t="shared" si="217"/>
        <v>0</v>
      </c>
      <c r="CO169" s="117">
        <f t="shared" si="218"/>
        <v>0</v>
      </c>
      <c r="CP169" s="117">
        <f t="shared" si="219"/>
        <v>0</v>
      </c>
      <c r="CQ169" s="117">
        <f t="shared" si="220"/>
        <v>0</v>
      </c>
      <c r="CR169" s="117">
        <f t="shared" si="221"/>
        <v>0</v>
      </c>
      <c r="CS169" s="117">
        <f t="shared" si="222"/>
        <v>0</v>
      </c>
      <c r="CT169" s="82"/>
      <c r="CU169" s="82"/>
      <c r="CV169" s="39"/>
      <c r="CW169" s="39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GS169" s="1"/>
      <c r="GT169" s="1"/>
      <c r="GU169" s="1"/>
      <c r="GV169" s="1"/>
      <c r="GW169" s="1"/>
    </row>
    <row r="170" spans="1:205">
      <c r="A170" s="33">
        <v>164</v>
      </c>
      <c r="B170" s="71"/>
      <c r="C170" s="351"/>
      <c r="D170" s="75"/>
      <c r="E170" s="74"/>
      <c r="F170" s="74"/>
      <c r="G170" s="74"/>
      <c r="H170" s="74"/>
      <c r="I170" s="65"/>
      <c r="J170" s="65"/>
      <c r="K170" s="65"/>
      <c r="L170" s="209"/>
      <c r="M170" s="209"/>
      <c r="N170" s="65"/>
      <c r="O170" s="65"/>
      <c r="P170" s="65"/>
      <c r="Q170" s="368" t="str">
        <f t="shared" si="160"/>
        <v/>
      </c>
      <c r="R170" s="34">
        <f t="shared" si="161"/>
        <v>0</v>
      </c>
      <c r="S170" s="47">
        <f t="shared" si="158"/>
        <v>0</v>
      </c>
      <c r="T170" s="46">
        <f t="shared" si="159"/>
        <v>0</v>
      </c>
      <c r="U170" s="82">
        <f t="shared" si="162"/>
        <v>0</v>
      </c>
      <c r="V170" s="46">
        <f t="shared" si="163"/>
        <v>0</v>
      </c>
      <c r="W170" s="82">
        <f t="shared" si="164"/>
        <v>0</v>
      </c>
      <c r="X170" s="81">
        <f t="shared" si="165"/>
        <v>0</v>
      </c>
      <c r="Y170" s="81">
        <f t="shared" si="223"/>
        <v>0</v>
      </c>
      <c r="Z170" s="81">
        <f t="shared" si="224"/>
        <v>0</v>
      </c>
      <c r="AA170" s="81">
        <f t="shared" si="166"/>
        <v>0</v>
      </c>
      <c r="AB170" s="81">
        <f t="shared" si="167"/>
        <v>0</v>
      </c>
      <c r="AC170" s="81">
        <f t="shared" si="225"/>
        <v>0</v>
      </c>
      <c r="AD170" s="81">
        <f t="shared" si="226"/>
        <v>0</v>
      </c>
      <c r="AE170" s="81">
        <f t="shared" si="227"/>
        <v>0</v>
      </c>
      <c r="AF170" s="81">
        <f t="shared" si="168"/>
        <v>0</v>
      </c>
      <c r="AG170" s="81">
        <f t="shared" si="169"/>
        <v>0</v>
      </c>
      <c r="AH170" s="81">
        <f t="shared" si="170"/>
        <v>0</v>
      </c>
      <c r="AI170" s="81">
        <f t="shared" si="171"/>
        <v>0</v>
      </c>
      <c r="AJ170" s="81">
        <f t="shared" si="172"/>
        <v>0</v>
      </c>
      <c r="AK170" s="81">
        <f t="shared" si="173"/>
        <v>0</v>
      </c>
      <c r="AL170" s="81">
        <f t="shared" si="174"/>
        <v>0</v>
      </c>
      <c r="AM170" s="81">
        <f t="shared" si="175"/>
        <v>0</v>
      </c>
      <c r="AN170" s="81">
        <f t="shared" si="176"/>
        <v>0</v>
      </c>
      <c r="AO170" s="81">
        <f t="shared" si="177"/>
        <v>0</v>
      </c>
      <c r="AP170" s="81">
        <f t="shared" si="178"/>
        <v>0</v>
      </c>
      <c r="AQ170" s="81">
        <f t="shared" si="179"/>
        <v>0</v>
      </c>
      <c r="AR170" s="81">
        <f t="shared" si="180"/>
        <v>0</v>
      </c>
      <c r="AS170" s="81">
        <f t="shared" si="181"/>
        <v>0</v>
      </c>
      <c r="AT170" s="81">
        <f t="shared" si="182"/>
        <v>0</v>
      </c>
      <c r="AU170" s="81">
        <f t="shared" si="183"/>
        <v>0</v>
      </c>
      <c r="AV170" s="81">
        <f t="shared" si="184"/>
        <v>0</v>
      </c>
      <c r="AW170" s="46">
        <f t="shared" si="185"/>
        <v>0</v>
      </c>
      <c r="AX170" s="46">
        <f t="shared" si="186"/>
        <v>0</v>
      </c>
      <c r="AY170" s="46">
        <f t="shared" si="187"/>
        <v>0</v>
      </c>
      <c r="AZ170" s="46">
        <f t="shared" si="188"/>
        <v>0</v>
      </c>
      <c r="BA170" s="46">
        <f t="shared" si="189"/>
        <v>0</v>
      </c>
      <c r="BB170" s="46">
        <f t="shared" si="190"/>
        <v>0</v>
      </c>
      <c r="BC170" s="46">
        <f t="shared" si="191"/>
        <v>0</v>
      </c>
      <c r="BD170" s="81"/>
      <c r="BE170" s="81"/>
      <c r="BF170" s="117">
        <f t="shared" si="228"/>
        <v>0</v>
      </c>
      <c r="BG170" s="117">
        <f t="shared" si="229"/>
        <v>0</v>
      </c>
      <c r="BH170" s="117">
        <f t="shared" si="230"/>
        <v>0</v>
      </c>
      <c r="BI170" s="117">
        <f t="shared" si="231"/>
        <v>0</v>
      </c>
      <c r="BJ170" s="117">
        <f t="shared" si="232"/>
        <v>0</v>
      </c>
      <c r="BK170" s="117">
        <f t="shared" si="233"/>
        <v>0</v>
      </c>
      <c r="BL170" s="117">
        <f t="shared" si="234"/>
        <v>0</v>
      </c>
      <c r="BM170" s="117">
        <f t="shared" si="235"/>
        <v>0</v>
      </c>
      <c r="BN170" s="117">
        <f t="shared" si="192"/>
        <v>0</v>
      </c>
      <c r="BO170" s="117">
        <f t="shared" si="236"/>
        <v>0</v>
      </c>
      <c r="BP170" s="117">
        <f t="shared" si="193"/>
        <v>0</v>
      </c>
      <c r="BQ170" s="117">
        <f t="shared" si="194"/>
        <v>0</v>
      </c>
      <c r="BR170" s="117">
        <f t="shared" si="195"/>
        <v>0</v>
      </c>
      <c r="BS170" s="117">
        <f t="shared" si="196"/>
        <v>0</v>
      </c>
      <c r="BT170" s="117">
        <f t="shared" si="197"/>
        <v>0</v>
      </c>
      <c r="BU170" s="117">
        <f t="shared" si="198"/>
        <v>0</v>
      </c>
      <c r="BV170" s="117">
        <f t="shared" si="199"/>
        <v>0</v>
      </c>
      <c r="BW170" s="117">
        <f t="shared" si="200"/>
        <v>0</v>
      </c>
      <c r="BX170" s="117">
        <f t="shared" si="201"/>
        <v>0</v>
      </c>
      <c r="BY170" s="117">
        <f t="shared" si="202"/>
        <v>0</v>
      </c>
      <c r="BZ170" s="117">
        <f t="shared" si="203"/>
        <v>0</v>
      </c>
      <c r="CA170" s="117">
        <f t="shared" si="204"/>
        <v>0</v>
      </c>
      <c r="CB170" s="117">
        <f t="shared" si="205"/>
        <v>0</v>
      </c>
      <c r="CC170" s="117">
        <f t="shared" si="206"/>
        <v>0</v>
      </c>
      <c r="CD170" s="117">
        <f t="shared" si="207"/>
        <v>0</v>
      </c>
      <c r="CE170" s="117">
        <f t="shared" si="208"/>
        <v>0</v>
      </c>
      <c r="CF170" s="117">
        <f t="shared" si="209"/>
        <v>0</v>
      </c>
      <c r="CG170" s="117">
        <f t="shared" si="210"/>
        <v>0</v>
      </c>
      <c r="CH170" s="117">
        <f t="shared" si="211"/>
        <v>0</v>
      </c>
      <c r="CI170" s="117">
        <f t="shared" si="212"/>
        <v>0</v>
      </c>
      <c r="CJ170" s="117">
        <f t="shared" si="213"/>
        <v>0</v>
      </c>
      <c r="CK170" s="117">
        <f t="shared" si="214"/>
        <v>0</v>
      </c>
      <c r="CL170" s="117">
        <f t="shared" si="215"/>
        <v>0</v>
      </c>
      <c r="CM170" s="117">
        <f t="shared" si="216"/>
        <v>0</v>
      </c>
      <c r="CN170" s="117">
        <f t="shared" si="217"/>
        <v>0</v>
      </c>
      <c r="CO170" s="117">
        <f t="shared" si="218"/>
        <v>0</v>
      </c>
      <c r="CP170" s="117">
        <f t="shared" si="219"/>
        <v>0</v>
      </c>
      <c r="CQ170" s="117">
        <f t="shared" si="220"/>
        <v>0</v>
      </c>
      <c r="CR170" s="117">
        <f t="shared" si="221"/>
        <v>0</v>
      </c>
      <c r="CS170" s="117">
        <f t="shared" si="222"/>
        <v>0</v>
      </c>
      <c r="CT170" s="82"/>
      <c r="CU170" s="82"/>
      <c r="CV170" s="39"/>
      <c r="CW170" s="39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GS170" s="1"/>
      <c r="GT170" s="1"/>
      <c r="GU170" s="1"/>
      <c r="GV170" s="1"/>
      <c r="GW170" s="1"/>
    </row>
    <row r="171" spans="1:205">
      <c r="A171" s="33">
        <v>165</v>
      </c>
      <c r="B171" s="71"/>
      <c r="C171" s="351"/>
      <c r="D171" s="75"/>
      <c r="E171" s="74"/>
      <c r="F171" s="74"/>
      <c r="G171" s="74"/>
      <c r="H171" s="74"/>
      <c r="I171" s="65"/>
      <c r="J171" s="65"/>
      <c r="K171" s="65"/>
      <c r="L171" s="209"/>
      <c r="M171" s="209"/>
      <c r="N171" s="65"/>
      <c r="O171" s="65"/>
      <c r="P171" s="65"/>
      <c r="Q171" s="368" t="str">
        <f t="shared" si="160"/>
        <v/>
      </c>
      <c r="R171" s="34">
        <f t="shared" si="161"/>
        <v>0</v>
      </c>
      <c r="S171" s="47">
        <f t="shared" si="158"/>
        <v>0</v>
      </c>
      <c r="T171" s="46">
        <f t="shared" si="159"/>
        <v>0</v>
      </c>
      <c r="U171" s="82">
        <f t="shared" si="162"/>
        <v>0</v>
      </c>
      <c r="V171" s="46">
        <f t="shared" si="163"/>
        <v>0</v>
      </c>
      <c r="W171" s="82">
        <f t="shared" si="164"/>
        <v>0</v>
      </c>
      <c r="X171" s="81">
        <f t="shared" si="165"/>
        <v>0</v>
      </c>
      <c r="Y171" s="81">
        <f t="shared" si="223"/>
        <v>0</v>
      </c>
      <c r="Z171" s="81">
        <f t="shared" si="224"/>
        <v>0</v>
      </c>
      <c r="AA171" s="81">
        <f t="shared" si="166"/>
        <v>0</v>
      </c>
      <c r="AB171" s="81">
        <f t="shared" si="167"/>
        <v>0</v>
      </c>
      <c r="AC171" s="81">
        <f t="shared" si="225"/>
        <v>0</v>
      </c>
      <c r="AD171" s="81">
        <f t="shared" si="226"/>
        <v>0</v>
      </c>
      <c r="AE171" s="81">
        <f t="shared" si="227"/>
        <v>0</v>
      </c>
      <c r="AF171" s="81">
        <f t="shared" si="168"/>
        <v>0</v>
      </c>
      <c r="AG171" s="81">
        <f t="shared" si="169"/>
        <v>0</v>
      </c>
      <c r="AH171" s="81">
        <f t="shared" si="170"/>
        <v>0</v>
      </c>
      <c r="AI171" s="81">
        <f t="shared" si="171"/>
        <v>0</v>
      </c>
      <c r="AJ171" s="81">
        <f t="shared" si="172"/>
        <v>0</v>
      </c>
      <c r="AK171" s="81">
        <f t="shared" si="173"/>
        <v>0</v>
      </c>
      <c r="AL171" s="81">
        <f t="shared" si="174"/>
        <v>0</v>
      </c>
      <c r="AM171" s="81">
        <f t="shared" si="175"/>
        <v>0</v>
      </c>
      <c r="AN171" s="81">
        <f t="shared" si="176"/>
        <v>0</v>
      </c>
      <c r="AO171" s="81">
        <f t="shared" si="177"/>
        <v>0</v>
      </c>
      <c r="AP171" s="81">
        <f t="shared" si="178"/>
        <v>0</v>
      </c>
      <c r="AQ171" s="81">
        <f t="shared" si="179"/>
        <v>0</v>
      </c>
      <c r="AR171" s="81">
        <f t="shared" si="180"/>
        <v>0</v>
      </c>
      <c r="AS171" s="81">
        <f t="shared" si="181"/>
        <v>0</v>
      </c>
      <c r="AT171" s="81">
        <f t="shared" si="182"/>
        <v>0</v>
      </c>
      <c r="AU171" s="81">
        <f t="shared" si="183"/>
        <v>0</v>
      </c>
      <c r="AV171" s="81">
        <f t="shared" si="184"/>
        <v>0</v>
      </c>
      <c r="AW171" s="46">
        <f t="shared" si="185"/>
        <v>0</v>
      </c>
      <c r="AX171" s="46">
        <f t="shared" si="186"/>
        <v>0</v>
      </c>
      <c r="AY171" s="46">
        <f t="shared" si="187"/>
        <v>0</v>
      </c>
      <c r="AZ171" s="46">
        <f t="shared" si="188"/>
        <v>0</v>
      </c>
      <c r="BA171" s="46">
        <f t="shared" si="189"/>
        <v>0</v>
      </c>
      <c r="BB171" s="46">
        <f t="shared" si="190"/>
        <v>0</v>
      </c>
      <c r="BC171" s="46">
        <f t="shared" si="191"/>
        <v>0</v>
      </c>
      <c r="BD171" s="81"/>
      <c r="BE171" s="81"/>
      <c r="BF171" s="117">
        <f t="shared" si="228"/>
        <v>0</v>
      </c>
      <c r="BG171" s="117">
        <f t="shared" si="229"/>
        <v>0</v>
      </c>
      <c r="BH171" s="117">
        <f t="shared" si="230"/>
        <v>0</v>
      </c>
      <c r="BI171" s="117">
        <f t="shared" si="231"/>
        <v>0</v>
      </c>
      <c r="BJ171" s="117">
        <f t="shared" si="232"/>
        <v>0</v>
      </c>
      <c r="BK171" s="117">
        <f t="shared" si="233"/>
        <v>0</v>
      </c>
      <c r="BL171" s="117">
        <f t="shared" si="234"/>
        <v>0</v>
      </c>
      <c r="BM171" s="117">
        <f t="shared" si="235"/>
        <v>0</v>
      </c>
      <c r="BN171" s="117">
        <f t="shared" si="192"/>
        <v>0</v>
      </c>
      <c r="BO171" s="117">
        <f t="shared" si="236"/>
        <v>0</v>
      </c>
      <c r="BP171" s="117">
        <f t="shared" si="193"/>
        <v>0</v>
      </c>
      <c r="BQ171" s="117">
        <f t="shared" si="194"/>
        <v>0</v>
      </c>
      <c r="BR171" s="117">
        <f t="shared" si="195"/>
        <v>0</v>
      </c>
      <c r="BS171" s="117">
        <f t="shared" si="196"/>
        <v>0</v>
      </c>
      <c r="BT171" s="117">
        <f t="shared" si="197"/>
        <v>0</v>
      </c>
      <c r="BU171" s="117">
        <f t="shared" si="198"/>
        <v>0</v>
      </c>
      <c r="BV171" s="117">
        <f t="shared" si="199"/>
        <v>0</v>
      </c>
      <c r="BW171" s="117">
        <f t="shared" si="200"/>
        <v>0</v>
      </c>
      <c r="BX171" s="117">
        <f t="shared" si="201"/>
        <v>0</v>
      </c>
      <c r="BY171" s="117">
        <f t="shared" si="202"/>
        <v>0</v>
      </c>
      <c r="BZ171" s="117">
        <f t="shared" si="203"/>
        <v>0</v>
      </c>
      <c r="CA171" s="117">
        <f t="shared" si="204"/>
        <v>0</v>
      </c>
      <c r="CB171" s="117">
        <f t="shared" si="205"/>
        <v>0</v>
      </c>
      <c r="CC171" s="117">
        <f t="shared" si="206"/>
        <v>0</v>
      </c>
      <c r="CD171" s="117">
        <f t="shared" si="207"/>
        <v>0</v>
      </c>
      <c r="CE171" s="117">
        <f t="shared" si="208"/>
        <v>0</v>
      </c>
      <c r="CF171" s="117">
        <f t="shared" si="209"/>
        <v>0</v>
      </c>
      <c r="CG171" s="117">
        <f t="shared" si="210"/>
        <v>0</v>
      </c>
      <c r="CH171" s="117">
        <f t="shared" si="211"/>
        <v>0</v>
      </c>
      <c r="CI171" s="117">
        <f t="shared" si="212"/>
        <v>0</v>
      </c>
      <c r="CJ171" s="117">
        <f t="shared" si="213"/>
        <v>0</v>
      </c>
      <c r="CK171" s="117">
        <f t="shared" si="214"/>
        <v>0</v>
      </c>
      <c r="CL171" s="117">
        <f t="shared" si="215"/>
        <v>0</v>
      </c>
      <c r="CM171" s="117">
        <f t="shared" si="216"/>
        <v>0</v>
      </c>
      <c r="CN171" s="117">
        <f t="shared" si="217"/>
        <v>0</v>
      </c>
      <c r="CO171" s="117">
        <f t="shared" si="218"/>
        <v>0</v>
      </c>
      <c r="CP171" s="117">
        <f t="shared" si="219"/>
        <v>0</v>
      </c>
      <c r="CQ171" s="117">
        <f t="shared" si="220"/>
        <v>0</v>
      </c>
      <c r="CR171" s="117">
        <f t="shared" si="221"/>
        <v>0</v>
      </c>
      <c r="CS171" s="117">
        <f t="shared" si="222"/>
        <v>0</v>
      </c>
      <c r="CT171" s="82"/>
      <c r="CU171" s="82"/>
      <c r="CV171" s="39"/>
      <c r="CW171" s="39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GS171" s="1"/>
      <c r="GT171" s="1"/>
      <c r="GU171" s="1"/>
      <c r="GV171" s="1"/>
      <c r="GW171" s="1"/>
    </row>
    <row r="172" spans="1:205">
      <c r="A172" s="33">
        <v>166</v>
      </c>
      <c r="B172" s="71"/>
      <c r="C172" s="351"/>
      <c r="D172" s="75"/>
      <c r="E172" s="74"/>
      <c r="F172" s="74"/>
      <c r="G172" s="74"/>
      <c r="H172" s="74"/>
      <c r="I172" s="65"/>
      <c r="J172" s="65"/>
      <c r="K172" s="65"/>
      <c r="L172" s="209"/>
      <c r="M172" s="209"/>
      <c r="N172" s="65"/>
      <c r="O172" s="65"/>
      <c r="P172" s="65"/>
      <c r="Q172" s="368" t="str">
        <f t="shared" si="160"/>
        <v/>
      </c>
      <c r="R172" s="34">
        <f t="shared" si="161"/>
        <v>0</v>
      </c>
      <c r="S172" s="47">
        <f t="shared" ref="S172:S235" si="237">IF(R172=0,0,+$R$6-Q172)</f>
        <v>0</v>
      </c>
      <c r="T172" s="46">
        <f t="shared" si="159"/>
        <v>0</v>
      </c>
      <c r="U172" s="82">
        <f t="shared" si="162"/>
        <v>0</v>
      </c>
      <c r="V172" s="46">
        <f t="shared" si="163"/>
        <v>0</v>
      </c>
      <c r="W172" s="82">
        <f t="shared" si="164"/>
        <v>0</v>
      </c>
      <c r="X172" s="81">
        <f t="shared" si="165"/>
        <v>0</v>
      </c>
      <c r="Y172" s="81">
        <f t="shared" si="223"/>
        <v>0</v>
      </c>
      <c r="Z172" s="81">
        <f t="shared" si="224"/>
        <v>0</v>
      </c>
      <c r="AA172" s="81">
        <f t="shared" si="166"/>
        <v>0</v>
      </c>
      <c r="AB172" s="81">
        <f t="shared" si="167"/>
        <v>0</v>
      </c>
      <c r="AC172" s="81">
        <f t="shared" si="225"/>
        <v>0</v>
      </c>
      <c r="AD172" s="81">
        <f t="shared" si="226"/>
        <v>0</v>
      </c>
      <c r="AE172" s="81">
        <f t="shared" si="227"/>
        <v>0</v>
      </c>
      <c r="AF172" s="81">
        <f t="shared" si="168"/>
        <v>0</v>
      </c>
      <c r="AG172" s="81">
        <f t="shared" si="169"/>
        <v>0</v>
      </c>
      <c r="AH172" s="81">
        <f t="shared" si="170"/>
        <v>0</v>
      </c>
      <c r="AI172" s="81">
        <f t="shared" si="171"/>
        <v>0</v>
      </c>
      <c r="AJ172" s="81">
        <f t="shared" si="172"/>
        <v>0</v>
      </c>
      <c r="AK172" s="81">
        <f t="shared" si="173"/>
        <v>0</v>
      </c>
      <c r="AL172" s="81">
        <f t="shared" si="174"/>
        <v>0</v>
      </c>
      <c r="AM172" s="81">
        <f t="shared" si="175"/>
        <v>0</v>
      </c>
      <c r="AN172" s="81">
        <f t="shared" si="176"/>
        <v>0</v>
      </c>
      <c r="AO172" s="81">
        <f t="shared" si="177"/>
        <v>0</v>
      </c>
      <c r="AP172" s="81">
        <f t="shared" si="178"/>
        <v>0</v>
      </c>
      <c r="AQ172" s="81">
        <f t="shared" si="179"/>
        <v>0</v>
      </c>
      <c r="AR172" s="81">
        <f t="shared" si="180"/>
        <v>0</v>
      </c>
      <c r="AS172" s="81">
        <f t="shared" si="181"/>
        <v>0</v>
      </c>
      <c r="AT172" s="81">
        <f t="shared" si="182"/>
        <v>0</v>
      </c>
      <c r="AU172" s="81">
        <f t="shared" si="183"/>
        <v>0</v>
      </c>
      <c r="AV172" s="81">
        <f t="shared" si="184"/>
        <v>0</v>
      </c>
      <c r="AW172" s="46">
        <f t="shared" si="185"/>
        <v>0</v>
      </c>
      <c r="AX172" s="46">
        <f t="shared" si="186"/>
        <v>0</v>
      </c>
      <c r="AY172" s="46">
        <f t="shared" si="187"/>
        <v>0</v>
      </c>
      <c r="AZ172" s="46">
        <f t="shared" si="188"/>
        <v>0</v>
      </c>
      <c r="BA172" s="46">
        <f t="shared" si="189"/>
        <v>0</v>
      </c>
      <c r="BB172" s="46">
        <f t="shared" si="190"/>
        <v>0</v>
      </c>
      <c r="BC172" s="46">
        <f t="shared" si="191"/>
        <v>0</v>
      </c>
      <c r="BD172" s="81"/>
      <c r="BE172" s="81"/>
      <c r="BF172" s="117">
        <f t="shared" si="228"/>
        <v>0</v>
      </c>
      <c r="BG172" s="117">
        <f t="shared" si="229"/>
        <v>0</v>
      </c>
      <c r="BH172" s="117">
        <f t="shared" si="230"/>
        <v>0</v>
      </c>
      <c r="BI172" s="117">
        <f t="shared" si="231"/>
        <v>0</v>
      </c>
      <c r="BJ172" s="117">
        <f t="shared" si="232"/>
        <v>0</v>
      </c>
      <c r="BK172" s="117">
        <f t="shared" si="233"/>
        <v>0</v>
      </c>
      <c r="BL172" s="117">
        <f t="shared" si="234"/>
        <v>0</v>
      </c>
      <c r="BM172" s="117">
        <f t="shared" si="235"/>
        <v>0</v>
      </c>
      <c r="BN172" s="117">
        <f t="shared" si="192"/>
        <v>0</v>
      </c>
      <c r="BO172" s="117">
        <f t="shared" si="236"/>
        <v>0</v>
      </c>
      <c r="BP172" s="117">
        <f t="shared" si="193"/>
        <v>0</v>
      </c>
      <c r="BQ172" s="117">
        <f t="shared" si="194"/>
        <v>0</v>
      </c>
      <c r="BR172" s="117">
        <f t="shared" si="195"/>
        <v>0</v>
      </c>
      <c r="BS172" s="117">
        <f t="shared" si="196"/>
        <v>0</v>
      </c>
      <c r="BT172" s="117">
        <f t="shared" si="197"/>
        <v>0</v>
      </c>
      <c r="BU172" s="117">
        <f t="shared" si="198"/>
        <v>0</v>
      </c>
      <c r="BV172" s="117">
        <f t="shared" si="199"/>
        <v>0</v>
      </c>
      <c r="BW172" s="117">
        <f t="shared" si="200"/>
        <v>0</v>
      </c>
      <c r="BX172" s="117">
        <f t="shared" si="201"/>
        <v>0</v>
      </c>
      <c r="BY172" s="117">
        <f t="shared" si="202"/>
        <v>0</v>
      </c>
      <c r="BZ172" s="117">
        <f t="shared" si="203"/>
        <v>0</v>
      </c>
      <c r="CA172" s="117">
        <f t="shared" si="204"/>
        <v>0</v>
      </c>
      <c r="CB172" s="117">
        <f t="shared" si="205"/>
        <v>0</v>
      </c>
      <c r="CC172" s="117">
        <f t="shared" si="206"/>
        <v>0</v>
      </c>
      <c r="CD172" s="117">
        <f t="shared" si="207"/>
        <v>0</v>
      </c>
      <c r="CE172" s="117">
        <f t="shared" si="208"/>
        <v>0</v>
      </c>
      <c r="CF172" s="117">
        <f t="shared" si="209"/>
        <v>0</v>
      </c>
      <c r="CG172" s="117">
        <f t="shared" si="210"/>
        <v>0</v>
      </c>
      <c r="CH172" s="117">
        <f t="shared" si="211"/>
        <v>0</v>
      </c>
      <c r="CI172" s="117">
        <f t="shared" si="212"/>
        <v>0</v>
      </c>
      <c r="CJ172" s="117">
        <f t="shared" si="213"/>
        <v>0</v>
      </c>
      <c r="CK172" s="117">
        <f t="shared" si="214"/>
        <v>0</v>
      </c>
      <c r="CL172" s="117">
        <f t="shared" si="215"/>
        <v>0</v>
      </c>
      <c r="CM172" s="117">
        <f t="shared" si="216"/>
        <v>0</v>
      </c>
      <c r="CN172" s="117">
        <f t="shared" si="217"/>
        <v>0</v>
      </c>
      <c r="CO172" s="117">
        <f t="shared" si="218"/>
        <v>0</v>
      </c>
      <c r="CP172" s="117">
        <f t="shared" si="219"/>
        <v>0</v>
      </c>
      <c r="CQ172" s="117">
        <f t="shared" si="220"/>
        <v>0</v>
      </c>
      <c r="CR172" s="117">
        <f t="shared" si="221"/>
        <v>0</v>
      </c>
      <c r="CS172" s="117">
        <f t="shared" si="222"/>
        <v>0</v>
      </c>
      <c r="CT172" s="82"/>
      <c r="CU172" s="82"/>
      <c r="CV172" s="39"/>
      <c r="CW172" s="39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GS172" s="1"/>
      <c r="GT172" s="1"/>
      <c r="GU172" s="1"/>
      <c r="GV172" s="1"/>
      <c r="GW172" s="1"/>
    </row>
    <row r="173" spans="1:205">
      <c r="A173" s="33">
        <v>167</v>
      </c>
      <c r="B173" s="71"/>
      <c r="C173" s="351"/>
      <c r="D173" s="75"/>
      <c r="E173" s="74"/>
      <c r="F173" s="74"/>
      <c r="G173" s="74"/>
      <c r="H173" s="74"/>
      <c r="I173" s="65"/>
      <c r="J173" s="65"/>
      <c r="K173" s="65"/>
      <c r="L173" s="209"/>
      <c r="M173" s="209"/>
      <c r="N173" s="65"/>
      <c r="O173" s="65"/>
      <c r="P173" s="65"/>
      <c r="Q173" s="368" t="str">
        <f t="shared" si="160"/>
        <v/>
      </c>
      <c r="R173" s="34">
        <f t="shared" si="161"/>
        <v>0</v>
      </c>
      <c r="S173" s="47">
        <f t="shared" si="237"/>
        <v>0</v>
      </c>
      <c r="T173" s="46">
        <f t="shared" si="159"/>
        <v>0</v>
      </c>
      <c r="U173" s="82">
        <f t="shared" si="162"/>
        <v>0</v>
      </c>
      <c r="V173" s="46">
        <f t="shared" si="163"/>
        <v>0</v>
      </c>
      <c r="W173" s="82">
        <f t="shared" si="164"/>
        <v>0</v>
      </c>
      <c r="X173" s="81">
        <f t="shared" si="165"/>
        <v>0</v>
      </c>
      <c r="Y173" s="81">
        <f t="shared" si="223"/>
        <v>0</v>
      </c>
      <c r="Z173" s="81">
        <f t="shared" si="224"/>
        <v>0</v>
      </c>
      <c r="AA173" s="81">
        <f t="shared" si="166"/>
        <v>0</v>
      </c>
      <c r="AB173" s="81">
        <f t="shared" si="167"/>
        <v>0</v>
      </c>
      <c r="AC173" s="81">
        <f t="shared" si="225"/>
        <v>0</v>
      </c>
      <c r="AD173" s="81">
        <f t="shared" si="226"/>
        <v>0</v>
      </c>
      <c r="AE173" s="81">
        <f t="shared" si="227"/>
        <v>0</v>
      </c>
      <c r="AF173" s="81">
        <f t="shared" si="168"/>
        <v>0</v>
      </c>
      <c r="AG173" s="81">
        <f t="shared" si="169"/>
        <v>0</v>
      </c>
      <c r="AH173" s="81">
        <f t="shared" si="170"/>
        <v>0</v>
      </c>
      <c r="AI173" s="81">
        <f t="shared" si="171"/>
        <v>0</v>
      </c>
      <c r="AJ173" s="81">
        <f t="shared" si="172"/>
        <v>0</v>
      </c>
      <c r="AK173" s="81">
        <f t="shared" si="173"/>
        <v>0</v>
      </c>
      <c r="AL173" s="81">
        <f t="shared" si="174"/>
        <v>0</v>
      </c>
      <c r="AM173" s="81">
        <f t="shared" si="175"/>
        <v>0</v>
      </c>
      <c r="AN173" s="81">
        <f t="shared" si="176"/>
        <v>0</v>
      </c>
      <c r="AO173" s="81">
        <f t="shared" si="177"/>
        <v>0</v>
      </c>
      <c r="AP173" s="81">
        <f t="shared" si="178"/>
        <v>0</v>
      </c>
      <c r="AQ173" s="81">
        <f t="shared" si="179"/>
        <v>0</v>
      </c>
      <c r="AR173" s="81">
        <f t="shared" si="180"/>
        <v>0</v>
      </c>
      <c r="AS173" s="81">
        <f t="shared" si="181"/>
        <v>0</v>
      </c>
      <c r="AT173" s="81">
        <f t="shared" si="182"/>
        <v>0</v>
      </c>
      <c r="AU173" s="81">
        <f t="shared" si="183"/>
        <v>0</v>
      </c>
      <c r="AV173" s="81">
        <f t="shared" si="184"/>
        <v>0</v>
      </c>
      <c r="AW173" s="46">
        <f t="shared" si="185"/>
        <v>0</v>
      </c>
      <c r="AX173" s="46">
        <f t="shared" si="186"/>
        <v>0</v>
      </c>
      <c r="AY173" s="46">
        <f t="shared" si="187"/>
        <v>0</v>
      </c>
      <c r="AZ173" s="46">
        <f t="shared" si="188"/>
        <v>0</v>
      </c>
      <c r="BA173" s="46">
        <f t="shared" si="189"/>
        <v>0</v>
      </c>
      <c r="BB173" s="46">
        <f t="shared" si="190"/>
        <v>0</v>
      </c>
      <c r="BC173" s="46">
        <f t="shared" si="191"/>
        <v>0</v>
      </c>
      <c r="BD173" s="81"/>
      <c r="BE173" s="81"/>
      <c r="BF173" s="117">
        <f t="shared" si="228"/>
        <v>0</v>
      </c>
      <c r="BG173" s="117">
        <f t="shared" si="229"/>
        <v>0</v>
      </c>
      <c r="BH173" s="117">
        <f t="shared" si="230"/>
        <v>0</v>
      </c>
      <c r="BI173" s="117">
        <f t="shared" si="231"/>
        <v>0</v>
      </c>
      <c r="BJ173" s="117">
        <f t="shared" si="232"/>
        <v>0</v>
      </c>
      <c r="BK173" s="117">
        <f t="shared" si="233"/>
        <v>0</v>
      </c>
      <c r="BL173" s="117">
        <f t="shared" si="234"/>
        <v>0</v>
      </c>
      <c r="BM173" s="117">
        <f t="shared" si="235"/>
        <v>0</v>
      </c>
      <c r="BN173" s="117">
        <f t="shared" si="192"/>
        <v>0</v>
      </c>
      <c r="BO173" s="117">
        <f t="shared" si="236"/>
        <v>0</v>
      </c>
      <c r="BP173" s="117">
        <f t="shared" si="193"/>
        <v>0</v>
      </c>
      <c r="BQ173" s="117">
        <f t="shared" si="194"/>
        <v>0</v>
      </c>
      <c r="BR173" s="117">
        <f t="shared" si="195"/>
        <v>0</v>
      </c>
      <c r="BS173" s="117">
        <f t="shared" si="196"/>
        <v>0</v>
      </c>
      <c r="BT173" s="117">
        <f t="shared" si="197"/>
        <v>0</v>
      </c>
      <c r="BU173" s="117">
        <f t="shared" si="198"/>
        <v>0</v>
      </c>
      <c r="BV173" s="117">
        <f t="shared" si="199"/>
        <v>0</v>
      </c>
      <c r="BW173" s="117">
        <f t="shared" si="200"/>
        <v>0</v>
      </c>
      <c r="BX173" s="117">
        <f t="shared" si="201"/>
        <v>0</v>
      </c>
      <c r="BY173" s="117">
        <f t="shared" si="202"/>
        <v>0</v>
      </c>
      <c r="BZ173" s="117">
        <f t="shared" si="203"/>
        <v>0</v>
      </c>
      <c r="CA173" s="117">
        <f t="shared" si="204"/>
        <v>0</v>
      </c>
      <c r="CB173" s="117">
        <f t="shared" si="205"/>
        <v>0</v>
      </c>
      <c r="CC173" s="117">
        <f t="shared" si="206"/>
        <v>0</v>
      </c>
      <c r="CD173" s="117">
        <f t="shared" si="207"/>
        <v>0</v>
      </c>
      <c r="CE173" s="117">
        <f t="shared" si="208"/>
        <v>0</v>
      </c>
      <c r="CF173" s="117">
        <f t="shared" si="209"/>
        <v>0</v>
      </c>
      <c r="CG173" s="117">
        <f t="shared" si="210"/>
        <v>0</v>
      </c>
      <c r="CH173" s="117">
        <f t="shared" si="211"/>
        <v>0</v>
      </c>
      <c r="CI173" s="117">
        <f t="shared" si="212"/>
        <v>0</v>
      </c>
      <c r="CJ173" s="117">
        <f t="shared" si="213"/>
        <v>0</v>
      </c>
      <c r="CK173" s="117">
        <f t="shared" si="214"/>
        <v>0</v>
      </c>
      <c r="CL173" s="117">
        <f t="shared" si="215"/>
        <v>0</v>
      </c>
      <c r="CM173" s="117">
        <f t="shared" si="216"/>
        <v>0</v>
      </c>
      <c r="CN173" s="117">
        <f t="shared" si="217"/>
        <v>0</v>
      </c>
      <c r="CO173" s="117">
        <f t="shared" si="218"/>
        <v>0</v>
      </c>
      <c r="CP173" s="117">
        <f t="shared" si="219"/>
        <v>0</v>
      </c>
      <c r="CQ173" s="117">
        <f t="shared" si="220"/>
        <v>0</v>
      </c>
      <c r="CR173" s="117">
        <f t="shared" si="221"/>
        <v>0</v>
      </c>
      <c r="CS173" s="117">
        <f t="shared" si="222"/>
        <v>0</v>
      </c>
      <c r="CT173" s="82"/>
      <c r="CU173" s="82"/>
      <c r="CV173" s="39"/>
      <c r="CW173" s="39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GS173" s="1"/>
      <c r="GT173" s="1"/>
      <c r="GU173" s="1"/>
      <c r="GV173" s="1"/>
      <c r="GW173" s="1"/>
    </row>
    <row r="174" spans="1:205">
      <c r="A174" s="33">
        <v>168</v>
      </c>
      <c r="B174" s="71"/>
      <c r="C174" s="351"/>
      <c r="D174" s="75"/>
      <c r="E174" s="74"/>
      <c r="F174" s="74"/>
      <c r="G174" s="74"/>
      <c r="H174" s="74"/>
      <c r="I174" s="65"/>
      <c r="J174" s="65"/>
      <c r="K174" s="65"/>
      <c r="L174" s="209"/>
      <c r="M174" s="209"/>
      <c r="N174" s="65"/>
      <c r="O174" s="65"/>
      <c r="P174" s="65"/>
      <c r="Q174" s="368" t="str">
        <f t="shared" si="160"/>
        <v/>
      </c>
      <c r="R174" s="34">
        <f t="shared" si="161"/>
        <v>0</v>
      </c>
      <c r="S174" s="47">
        <f t="shared" si="237"/>
        <v>0</v>
      </c>
      <c r="T174" s="46">
        <f t="shared" si="159"/>
        <v>0</v>
      </c>
      <c r="U174" s="82">
        <f t="shared" si="162"/>
        <v>0</v>
      </c>
      <c r="V174" s="46">
        <f t="shared" si="163"/>
        <v>0</v>
      </c>
      <c r="W174" s="82">
        <f t="shared" si="164"/>
        <v>0</v>
      </c>
      <c r="X174" s="81">
        <f t="shared" si="165"/>
        <v>0</v>
      </c>
      <c r="Y174" s="81">
        <f t="shared" si="223"/>
        <v>0</v>
      </c>
      <c r="Z174" s="81">
        <f t="shared" si="224"/>
        <v>0</v>
      </c>
      <c r="AA174" s="81">
        <f t="shared" si="166"/>
        <v>0</v>
      </c>
      <c r="AB174" s="81">
        <f t="shared" si="167"/>
        <v>0</v>
      </c>
      <c r="AC174" s="81">
        <f t="shared" si="225"/>
        <v>0</v>
      </c>
      <c r="AD174" s="81">
        <f t="shared" si="226"/>
        <v>0</v>
      </c>
      <c r="AE174" s="81">
        <f t="shared" si="227"/>
        <v>0</v>
      </c>
      <c r="AF174" s="81">
        <f t="shared" si="168"/>
        <v>0</v>
      </c>
      <c r="AG174" s="81">
        <f t="shared" si="169"/>
        <v>0</v>
      </c>
      <c r="AH174" s="81">
        <f t="shared" si="170"/>
        <v>0</v>
      </c>
      <c r="AI174" s="81">
        <f t="shared" si="171"/>
        <v>0</v>
      </c>
      <c r="AJ174" s="81">
        <f t="shared" si="172"/>
        <v>0</v>
      </c>
      <c r="AK174" s="81">
        <f t="shared" si="173"/>
        <v>0</v>
      </c>
      <c r="AL174" s="81">
        <f t="shared" si="174"/>
        <v>0</v>
      </c>
      <c r="AM174" s="81">
        <f t="shared" si="175"/>
        <v>0</v>
      </c>
      <c r="AN174" s="81">
        <f t="shared" si="176"/>
        <v>0</v>
      </c>
      <c r="AO174" s="81">
        <f t="shared" si="177"/>
        <v>0</v>
      </c>
      <c r="AP174" s="81">
        <f t="shared" si="178"/>
        <v>0</v>
      </c>
      <c r="AQ174" s="81">
        <f t="shared" si="179"/>
        <v>0</v>
      </c>
      <c r="AR174" s="81">
        <f t="shared" si="180"/>
        <v>0</v>
      </c>
      <c r="AS174" s="81">
        <f t="shared" si="181"/>
        <v>0</v>
      </c>
      <c r="AT174" s="81">
        <f t="shared" si="182"/>
        <v>0</v>
      </c>
      <c r="AU174" s="81">
        <f t="shared" si="183"/>
        <v>0</v>
      </c>
      <c r="AV174" s="81">
        <f t="shared" si="184"/>
        <v>0</v>
      </c>
      <c r="AW174" s="46">
        <f t="shared" si="185"/>
        <v>0</v>
      </c>
      <c r="AX174" s="46">
        <f t="shared" si="186"/>
        <v>0</v>
      </c>
      <c r="AY174" s="46">
        <f t="shared" si="187"/>
        <v>0</v>
      </c>
      <c r="AZ174" s="46">
        <f t="shared" si="188"/>
        <v>0</v>
      </c>
      <c r="BA174" s="46">
        <f t="shared" si="189"/>
        <v>0</v>
      </c>
      <c r="BB174" s="46">
        <f t="shared" si="190"/>
        <v>0</v>
      </c>
      <c r="BC174" s="46">
        <f t="shared" si="191"/>
        <v>0</v>
      </c>
      <c r="BD174" s="81"/>
      <c r="BE174" s="81"/>
      <c r="BF174" s="117">
        <f t="shared" si="228"/>
        <v>0</v>
      </c>
      <c r="BG174" s="117">
        <f t="shared" si="229"/>
        <v>0</v>
      </c>
      <c r="BH174" s="117">
        <f t="shared" si="230"/>
        <v>0</v>
      </c>
      <c r="BI174" s="117">
        <f t="shared" si="231"/>
        <v>0</v>
      </c>
      <c r="BJ174" s="117">
        <f t="shared" si="232"/>
        <v>0</v>
      </c>
      <c r="BK174" s="117">
        <f t="shared" si="233"/>
        <v>0</v>
      </c>
      <c r="BL174" s="117">
        <f t="shared" si="234"/>
        <v>0</v>
      </c>
      <c r="BM174" s="117">
        <f t="shared" si="235"/>
        <v>0</v>
      </c>
      <c r="BN174" s="117">
        <f t="shared" si="192"/>
        <v>0</v>
      </c>
      <c r="BO174" s="117">
        <f t="shared" si="236"/>
        <v>0</v>
      </c>
      <c r="BP174" s="117">
        <f t="shared" si="193"/>
        <v>0</v>
      </c>
      <c r="BQ174" s="117">
        <f t="shared" si="194"/>
        <v>0</v>
      </c>
      <c r="BR174" s="117">
        <f t="shared" si="195"/>
        <v>0</v>
      </c>
      <c r="BS174" s="117">
        <f t="shared" si="196"/>
        <v>0</v>
      </c>
      <c r="BT174" s="117">
        <f t="shared" si="197"/>
        <v>0</v>
      </c>
      <c r="BU174" s="117">
        <f t="shared" si="198"/>
        <v>0</v>
      </c>
      <c r="BV174" s="117">
        <f t="shared" si="199"/>
        <v>0</v>
      </c>
      <c r="BW174" s="117">
        <f t="shared" si="200"/>
        <v>0</v>
      </c>
      <c r="BX174" s="117">
        <f t="shared" si="201"/>
        <v>0</v>
      </c>
      <c r="BY174" s="117">
        <f t="shared" si="202"/>
        <v>0</v>
      </c>
      <c r="BZ174" s="117">
        <f t="shared" si="203"/>
        <v>0</v>
      </c>
      <c r="CA174" s="117">
        <f t="shared" si="204"/>
        <v>0</v>
      </c>
      <c r="CB174" s="117">
        <f t="shared" si="205"/>
        <v>0</v>
      </c>
      <c r="CC174" s="117">
        <f t="shared" si="206"/>
        <v>0</v>
      </c>
      <c r="CD174" s="117">
        <f t="shared" si="207"/>
        <v>0</v>
      </c>
      <c r="CE174" s="117">
        <f t="shared" si="208"/>
        <v>0</v>
      </c>
      <c r="CF174" s="117">
        <f t="shared" si="209"/>
        <v>0</v>
      </c>
      <c r="CG174" s="117">
        <f t="shared" si="210"/>
        <v>0</v>
      </c>
      <c r="CH174" s="117">
        <f t="shared" si="211"/>
        <v>0</v>
      </c>
      <c r="CI174" s="117">
        <f t="shared" si="212"/>
        <v>0</v>
      </c>
      <c r="CJ174" s="117">
        <f t="shared" si="213"/>
        <v>0</v>
      </c>
      <c r="CK174" s="117">
        <f t="shared" si="214"/>
        <v>0</v>
      </c>
      <c r="CL174" s="117">
        <f t="shared" si="215"/>
        <v>0</v>
      </c>
      <c r="CM174" s="117">
        <f t="shared" si="216"/>
        <v>0</v>
      </c>
      <c r="CN174" s="117">
        <f t="shared" si="217"/>
        <v>0</v>
      </c>
      <c r="CO174" s="117">
        <f t="shared" si="218"/>
        <v>0</v>
      </c>
      <c r="CP174" s="117">
        <f t="shared" si="219"/>
        <v>0</v>
      </c>
      <c r="CQ174" s="117">
        <f t="shared" si="220"/>
        <v>0</v>
      </c>
      <c r="CR174" s="117">
        <f t="shared" si="221"/>
        <v>0</v>
      </c>
      <c r="CS174" s="117">
        <f t="shared" si="222"/>
        <v>0</v>
      </c>
      <c r="CT174" s="82"/>
      <c r="CU174" s="82"/>
      <c r="CV174" s="39"/>
      <c r="CW174" s="39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GS174" s="1"/>
      <c r="GT174" s="1"/>
      <c r="GU174" s="1"/>
      <c r="GV174" s="1"/>
      <c r="GW174" s="1"/>
    </row>
    <row r="175" spans="1:205">
      <c r="A175" s="33">
        <v>169</v>
      </c>
      <c r="B175" s="71"/>
      <c r="C175" s="351"/>
      <c r="D175" s="75"/>
      <c r="E175" s="74"/>
      <c r="F175" s="74"/>
      <c r="G175" s="74"/>
      <c r="H175" s="74"/>
      <c r="I175" s="65"/>
      <c r="J175" s="65"/>
      <c r="K175" s="65"/>
      <c r="L175" s="209"/>
      <c r="M175" s="209"/>
      <c r="N175" s="65"/>
      <c r="O175" s="65"/>
      <c r="P175" s="65"/>
      <c r="Q175" s="368" t="str">
        <f t="shared" si="160"/>
        <v/>
      </c>
      <c r="R175" s="34">
        <f t="shared" si="161"/>
        <v>0</v>
      </c>
      <c r="S175" s="47">
        <f t="shared" si="237"/>
        <v>0</v>
      </c>
      <c r="T175" s="46">
        <f t="shared" si="159"/>
        <v>0</v>
      </c>
      <c r="U175" s="82">
        <f t="shared" si="162"/>
        <v>0</v>
      </c>
      <c r="V175" s="46">
        <f t="shared" si="163"/>
        <v>0</v>
      </c>
      <c r="W175" s="82">
        <f t="shared" si="164"/>
        <v>0</v>
      </c>
      <c r="X175" s="81">
        <f t="shared" si="165"/>
        <v>0</v>
      </c>
      <c r="Y175" s="81">
        <f t="shared" si="223"/>
        <v>0</v>
      </c>
      <c r="Z175" s="81">
        <f t="shared" si="224"/>
        <v>0</v>
      </c>
      <c r="AA175" s="81">
        <f t="shared" si="166"/>
        <v>0</v>
      </c>
      <c r="AB175" s="81">
        <f t="shared" si="167"/>
        <v>0</v>
      </c>
      <c r="AC175" s="81">
        <f t="shared" si="225"/>
        <v>0</v>
      </c>
      <c r="AD175" s="81">
        <f t="shared" si="226"/>
        <v>0</v>
      </c>
      <c r="AE175" s="81">
        <f t="shared" si="227"/>
        <v>0</v>
      </c>
      <c r="AF175" s="81">
        <f t="shared" si="168"/>
        <v>0</v>
      </c>
      <c r="AG175" s="81">
        <f t="shared" si="169"/>
        <v>0</v>
      </c>
      <c r="AH175" s="81">
        <f t="shared" si="170"/>
        <v>0</v>
      </c>
      <c r="AI175" s="81">
        <f t="shared" si="171"/>
        <v>0</v>
      </c>
      <c r="AJ175" s="81">
        <f t="shared" si="172"/>
        <v>0</v>
      </c>
      <c r="AK175" s="81">
        <f t="shared" si="173"/>
        <v>0</v>
      </c>
      <c r="AL175" s="81">
        <f t="shared" si="174"/>
        <v>0</v>
      </c>
      <c r="AM175" s="81">
        <f t="shared" si="175"/>
        <v>0</v>
      </c>
      <c r="AN175" s="81">
        <f t="shared" si="176"/>
        <v>0</v>
      </c>
      <c r="AO175" s="81">
        <f t="shared" si="177"/>
        <v>0</v>
      </c>
      <c r="AP175" s="81">
        <f t="shared" si="178"/>
        <v>0</v>
      </c>
      <c r="AQ175" s="81">
        <f t="shared" si="179"/>
        <v>0</v>
      </c>
      <c r="AR175" s="81">
        <f t="shared" si="180"/>
        <v>0</v>
      </c>
      <c r="AS175" s="81">
        <f t="shared" si="181"/>
        <v>0</v>
      </c>
      <c r="AT175" s="81">
        <f t="shared" si="182"/>
        <v>0</v>
      </c>
      <c r="AU175" s="81">
        <f t="shared" si="183"/>
        <v>0</v>
      </c>
      <c r="AV175" s="81">
        <f t="shared" si="184"/>
        <v>0</v>
      </c>
      <c r="AW175" s="46">
        <f t="shared" si="185"/>
        <v>0</v>
      </c>
      <c r="AX175" s="46">
        <f t="shared" si="186"/>
        <v>0</v>
      </c>
      <c r="AY175" s="46">
        <f t="shared" si="187"/>
        <v>0</v>
      </c>
      <c r="AZ175" s="46">
        <f t="shared" si="188"/>
        <v>0</v>
      </c>
      <c r="BA175" s="46">
        <f t="shared" si="189"/>
        <v>0</v>
      </c>
      <c r="BB175" s="46">
        <f t="shared" si="190"/>
        <v>0</v>
      </c>
      <c r="BC175" s="46">
        <f t="shared" si="191"/>
        <v>0</v>
      </c>
      <c r="BD175" s="81"/>
      <c r="BE175" s="81"/>
      <c r="BF175" s="117">
        <f t="shared" si="228"/>
        <v>0</v>
      </c>
      <c r="BG175" s="117">
        <f t="shared" si="229"/>
        <v>0</v>
      </c>
      <c r="BH175" s="117">
        <f t="shared" si="230"/>
        <v>0</v>
      </c>
      <c r="BI175" s="117">
        <f t="shared" si="231"/>
        <v>0</v>
      </c>
      <c r="BJ175" s="117">
        <f t="shared" si="232"/>
        <v>0</v>
      </c>
      <c r="BK175" s="117">
        <f t="shared" si="233"/>
        <v>0</v>
      </c>
      <c r="BL175" s="117">
        <f t="shared" si="234"/>
        <v>0</v>
      </c>
      <c r="BM175" s="117">
        <f t="shared" si="235"/>
        <v>0</v>
      </c>
      <c r="BN175" s="117">
        <f t="shared" si="192"/>
        <v>0</v>
      </c>
      <c r="BO175" s="117">
        <f t="shared" si="236"/>
        <v>0</v>
      </c>
      <c r="BP175" s="117">
        <f t="shared" si="193"/>
        <v>0</v>
      </c>
      <c r="BQ175" s="117">
        <f t="shared" si="194"/>
        <v>0</v>
      </c>
      <c r="BR175" s="117">
        <f t="shared" si="195"/>
        <v>0</v>
      </c>
      <c r="BS175" s="117">
        <f t="shared" si="196"/>
        <v>0</v>
      </c>
      <c r="BT175" s="117">
        <f t="shared" si="197"/>
        <v>0</v>
      </c>
      <c r="BU175" s="117">
        <f t="shared" si="198"/>
        <v>0</v>
      </c>
      <c r="BV175" s="117">
        <f t="shared" si="199"/>
        <v>0</v>
      </c>
      <c r="BW175" s="117">
        <f t="shared" si="200"/>
        <v>0</v>
      </c>
      <c r="BX175" s="117">
        <f t="shared" si="201"/>
        <v>0</v>
      </c>
      <c r="BY175" s="117">
        <f t="shared" si="202"/>
        <v>0</v>
      </c>
      <c r="BZ175" s="117">
        <f t="shared" si="203"/>
        <v>0</v>
      </c>
      <c r="CA175" s="117">
        <f t="shared" si="204"/>
        <v>0</v>
      </c>
      <c r="CB175" s="117">
        <f t="shared" si="205"/>
        <v>0</v>
      </c>
      <c r="CC175" s="117">
        <f t="shared" si="206"/>
        <v>0</v>
      </c>
      <c r="CD175" s="117">
        <f t="shared" si="207"/>
        <v>0</v>
      </c>
      <c r="CE175" s="117">
        <f t="shared" si="208"/>
        <v>0</v>
      </c>
      <c r="CF175" s="117">
        <f t="shared" si="209"/>
        <v>0</v>
      </c>
      <c r="CG175" s="117">
        <f t="shared" si="210"/>
        <v>0</v>
      </c>
      <c r="CH175" s="117">
        <f t="shared" si="211"/>
        <v>0</v>
      </c>
      <c r="CI175" s="117">
        <f t="shared" si="212"/>
        <v>0</v>
      </c>
      <c r="CJ175" s="117">
        <f t="shared" si="213"/>
        <v>0</v>
      </c>
      <c r="CK175" s="117">
        <f t="shared" si="214"/>
        <v>0</v>
      </c>
      <c r="CL175" s="117">
        <f t="shared" si="215"/>
        <v>0</v>
      </c>
      <c r="CM175" s="117">
        <f t="shared" si="216"/>
        <v>0</v>
      </c>
      <c r="CN175" s="117">
        <f t="shared" si="217"/>
        <v>0</v>
      </c>
      <c r="CO175" s="117">
        <f t="shared" si="218"/>
        <v>0</v>
      </c>
      <c r="CP175" s="117">
        <f t="shared" si="219"/>
        <v>0</v>
      </c>
      <c r="CQ175" s="117">
        <f t="shared" si="220"/>
        <v>0</v>
      </c>
      <c r="CR175" s="117">
        <f t="shared" si="221"/>
        <v>0</v>
      </c>
      <c r="CS175" s="117">
        <f t="shared" si="222"/>
        <v>0</v>
      </c>
      <c r="CT175" s="82"/>
      <c r="CU175" s="82"/>
      <c r="CV175" s="39"/>
      <c r="CW175" s="39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GS175" s="1"/>
      <c r="GT175" s="1"/>
      <c r="GU175" s="1"/>
      <c r="GV175" s="1"/>
      <c r="GW175" s="1"/>
    </row>
    <row r="176" spans="1:205">
      <c r="A176" s="33">
        <v>170</v>
      </c>
      <c r="B176" s="71"/>
      <c r="C176" s="351"/>
      <c r="D176" s="75"/>
      <c r="E176" s="74"/>
      <c r="F176" s="74"/>
      <c r="G176" s="74"/>
      <c r="H176" s="74"/>
      <c r="I176" s="65"/>
      <c r="J176" s="65"/>
      <c r="K176" s="65"/>
      <c r="L176" s="209"/>
      <c r="M176" s="209"/>
      <c r="N176" s="65"/>
      <c r="O176" s="65"/>
      <c r="P176" s="65"/>
      <c r="Q176" s="368" t="str">
        <f t="shared" si="160"/>
        <v/>
      </c>
      <c r="R176" s="34">
        <f t="shared" si="161"/>
        <v>0</v>
      </c>
      <c r="S176" s="47">
        <f t="shared" si="237"/>
        <v>0</v>
      </c>
      <c r="T176" s="46">
        <f t="shared" si="159"/>
        <v>0</v>
      </c>
      <c r="U176" s="82">
        <f t="shared" si="162"/>
        <v>0</v>
      </c>
      <c r="V176" s="46">
        <f t="shared" si="163"/>
        <v>0</v>
      </c>
      <c r="W176" s="82">
        <f t="shared" si="164"/>
        <v>0</v>
      </c>
      <c r="X176" s="81">
        <f t="shared" si="165"/>
        <v>0</v>
      </c>
      <c r="Y176" s="81">
        <f t="shared" si="223"/>
        <v>0</v>
      </c>
      <c r="Z176" s="81">
        <f t="shared" si="224"/>
        <v>0</v>
      </c>
      <c r="AA176" s="81">
        <f t="shared" si="166"/>
        <v>0</v>
      </c>
      <c r="AB176" s="81">
        <f t="shared" si="167"/>
        <v>0</v>
      </c>
      <c r="AC176" s="81">
        <f t="shared" si="225"/>
        <v>0</v>
      </c>
      <c r="AD176" s="81">
        <f t="shared" si="226"/>
        <v>0</v>
      </c>
      <c r="AE176" s="81">
        <f t="shared" si="227"/>
        <v>0</v>
      </c>
      <c r="AF176" s="81">
        <f t="shared" si="168"/>
        <v>0</v>
      </c>
      <c r="AG176" s="81">
        <f t="shared" si="169"/>
        <v>0</v>
      </c>
      <c r="AH176" s="81">
        <f t="shared" si="170"/>
        <v>0</v>
      </c>
      <c r="AI176" s="81">
        <f t="shared" si="171"/>
        <v>0</v>
      </c>
      <c r="AJ176" s="81">
        <f t="shared" si="172"/>
        <v>0</v>
      </c>
      <c r="AK176" s="81">
        <f t="shared" si="173"/>
        <v>0</v>
      </c>
      <c r="AL176" s="81">
        <f t="shared" si="174"/>
        <v>0</v>
      </c>
      <c r="AM176" s="81">
        <f t="shared" si="175"/>
        <v>0</v>
      </c>
      <c r="AN176" s="81">
        <f t="shared" si="176"/>
        <v>0</v>
      </c>
      <c r="AO176" s="81">
        <f t="shared" si="177"/>
        <v>0</v>
      </c>
      <c r="AP176" s="81">
        <f t="shared" si="178"/>
        <v>0</v>
      </c>
      <c r="AQ176" s="81">
        <f t="shared" si="179"/>
        <v>0</v>
      </c>
      <c r="AR176" s="81">
        <f t="shared" si="180"/>
        <v>0</v>
      </c>
      <c r="AS176" s="81">
        <f t="shared" si="181"/>
        <v>0</v>
      </c>
      <c r="AT176" s="81">
        <f t="shared" si="182"/>
        <v>0</v>
      </c>
      <c r="AU176" s="81">
        <f t="shared" si="183"/>
        <v>0</v>
      </c>
      <c r="AV176" s="81">
        <f t="shared" si="184"/>
        <v>0</v>
      </c>
      <c r="AW176" s="46">
        <f t="shared" si="185"/>
        <v>0</v>
      </c>
      <c r="AX176" s="46">
        <f t="shared" si="186"/>
        <v>0</v>
      </c>
      <c r="AY176" s="46">
        <f t="shared" si="187"/>
        <v>0</v>
      </c>
      <c r="AZ176" s="46">
        <f t="shared" si="188"/>
        <v>0</v>
      </c>
      <c r="BA176" s="46">
        <f t="shared" si="189"/>
        <v>0</v>
      </c>
      <c r="BB176" s="46">
        <f t="shared" si="190"/>
        <v>0</v>
      </c>
      <c r="BC176" s="46">
        <f t="shared" si="191"/>
        <v>0</v>
      </c>
      <c r="BD176" s="81"/>
      <c r="BE176" s="81"/>
      <c r="BF176" s="117">
        <f t="shared" si="228"/>
        <v>0</v>
      </c>
      <c r="BG176" s="117">
        <f t="shared" si="229"/>
        <v>0</v>
      </c>
      <c r="BH176" s="117">
        <f t="shared" si="230"/>
        <v>0</v>
      </c>
      <c r="BI176" s="117">
        <f t="shared" si="231"/>
        <v>0</v>
      </c>
      <c r="BJ176" s="117">
        <f t="shared" si="232"/>
        <v>0</v>
      </c>
      <c r="BK176" s="117">
        <f t="shared" si="233"/>
        <v>0</v>
      </c>
      <c r="BL176" s="117">
        <f t="shared" si="234"/>
        <v>0</v>
      </c>
      <c r="BM176" s="117">
        <f t="shared" si="235"/>
        <v>0</v>
      </c>
      <c r="BN176" s="117">
        <f t="shared" si="192"/>
        <v>0</v>
      </c>
      <c r="BO176" s="117">
        <f t="shared" si="236"/>
        <v>0</v>
      </c>
      <c r="BP176" s="117">
        <f t="shared" si="193"/>
        <v>0</v>
      </c>
      <c r="BQ176" s="117">
        <f t="shared" si="194"/>
        <v>0</v>
      </c>
      <c r="BR176" s="117">
        <f t="shared" si="195"/>
        <v>0</v>
      </c>
      <c r="BS176" s="117">
        <f t="shared" si="196"/>
        <v>0</v>
      </c>
      <c r="BT176" s="117">
        <f t="shared" si="197"/>
        <v>0</v>
      </c>
      <c r="BU176" s="117">
        <f t="shared" si="198"/>
        <v>0</v>
      </c>
      <c r="BV176" s="117">
        <f t="shared" si="199"/>
        <v>0</v>
      </c>
      <c r="BW176" s="117">
        <f t="shared" si="200"/>
        <v>0</v>
      </c>
      <c r="BX176" s="117">
        <f t="shared" si="201"/>
        <v>0</v>
      </c>
      <c r="BY176" s="117">
        <f t="shared" si="202"/>
        <v>0</v>
      </c>
      <c r="BZ176" s="117">
        <f t="shared" si="203"/>
        <v>0</v>
      </c>
      <c r="CA176" s="117">
        <f t="shared" si="204"/>
        <v>0</v>
      </c>
      <c r="CB176" s="117">
        <f t="shared" si="205"/>
        <v>0</v>
      </c>
      <c r="CC176" s="117">
        <f t="shared" si="206"/>
        <v>0</v>
      </c>
      <c r="CD176" s="117">
        <f t="shared" si="207"/>
        <v>0</v>
      </c>
      <c r="CE176" s="117">
        <f t="shared" si="208"/>
        <v>0</v>
      </c>
      <c r="CF176" s="117">
        <f t="shared" si="209"/>
        <v>0</v>
      </c>
      <c r="CG176" s="117">
        <f t="shared" si="210"/>
        <v>0</v>
      </c>
      <c r="CH176" s="117">
        <f t="shared" si="211"/>
        <v>0</v>
      </c>
      <c r="CI176" s="117">
        <f t="shared" si="212"/>
        <v>0</v>
      </c>
      <c r="CJ176" s="117">
        <f t="shared" si="213"/>
        <v>0</v>
      </c>
      <c r="CK176" s="117">
        <f t="shared" si="214"/>
        <v>0</v>
      </c>
      <c r="CL176" s="117">
        <f t="shared" si="215"/>
        <v>0</v>
      </c>
      <c r="CM176" s="117">
        <f t="shared" si="216"/>
        <v>0</v>
      </c>
      <c r="CN176" s="117">
        <f t="shared" si="217"/>
        <v>0</v>
      </c>
      <c r="CO176" s="117">
        <f t="shared" si="218"/>
        <v>0</v>
      </c>
      <c r="CP176" s="117">
        <f t="shared" si="219"/>
        <v>0</v>
      </c>
      <c r="CQ176" s="117">
        <f t="shared" si="220"/>
        <v>0</v>
      </c>
      <c r="CR176" s="117">
        <f t="shared" si="221"/>
        <v>0</v>
      </c>
      <c r="CS176" s="117">
        <f t="shared" si="222"/>
        <v>0</v>
      </c>
      <c r="CT176" s="82"/>
      <c r="CU176" s="82"/>
      <c r="CV176" s="39"/>
      <c r="CW176" s="39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GS176" s="1"/>
      <c r="GT176" s="1"/>
      <c r="GU176" s="1"/>
      <c r="GV176" s="1"/>
      <c r="GW176" s="1"/>
    </row>
    <row r="177" spans="1:205">
      <c r="A177" s="33">
        <v>171</v>
      </c>
      <c r="B177" s="71"/>
      <c r="C177" s="351"/>
      <c r="D177" s="75"/>
      <c r="E177" s="74"/>
      <c r="F177" s="74"/>
      <c r="G177" s="74"/>
      <c r="H177" s="74"/>
      <c r="I177" s="65"/>
      <c r="J177" s="65"/>
      <c r="K177" s="65"/>
      <c r="L177" s="209"/>
      <c r="M177" s="209"/>
      <c r="N177" s="65"/>
      <c r="O177" s="65"/>
      <c r="P177" s="65"/>
      <c r="Q177" s="368" t="str">
        <f t="shared" si="160"/>
        <v/>
      </c>
      <c r="R177" s="34">
        <f t="shared" si="161"/>
        <v>0</v>
      </c>
      <c r="S177" s="47">
        <f t="shared" si="237"/>
        <v>0</v>
      </c>
      <c r="T177" s="46">
        <f t="shared" si="159"/>
        <v>0</v>
      </c>
      <c r="U177" s="82">
        <f t="shared" si="162"/>
        <v>0</v>
      </c>
      <c r="V177" s="46">
        <f t="shared" si="163"/>
        <v>0</v>
      </c>
      <c r="W177" s="82">
        <f t="shared" si="164"/>
        <v>0</v>
      </c>
      <c r="X177" s="81">
        <f t="shared" si="165"/>
        <v>0</v>
      </c>
      <c r="Y177" s="81">
        <f t="shared" si="223"/>
        <v>0</v>
      </c>
      <c r="Z177" s="81">
        <f t="shared" si="224"/>
        <v>0</v>
      </c>
      <c r="AA177" s="81">
        <f t="shared" si="166"/>
        <v>0</v>
      </c>
      <c r="AB177" s="81">
        <f t="shared" si="167"/>
        <v>0</v>
      </c>
      <c r="AC177" s="81">
        <f t="shared" si="225"/>
        <v>0</v>
      </c>
      <c r="AD177" s="81">
        <f t="shared" si="226"/>
        <v>0</v>
      </c>
      <c r="AE177" s="81">
        <f t="shared" si="227"/>
        <v>0</v>
      </c>
      <c r="AF177" s="81">
        <f t="shared" si="168"/>
        <v>0</v>
      </c>
      <c r="AG177" s="81">
        <f t="shared" si="169"/>
        <v>0</v>
      </c>
      <c r="AH177" s="81">
        <f t="shared" si="170"/>
        <v>0</v>
      </c>
      <c r="AI177" s="81">
        <f t="shared" si="171"/>
        <v>0</v>
      </c>
      <c r="AJ177" s="81">
        <f t="shared" si="172"/>
        <v>0</v>
      </c>
      <c r="AK177" s="81">
        <f t="shared" si="173"/>
        <v>0</v>
      </c>
      <c r="AL177" s="81">
        <f t="shared" si="174"/>
        <v>0</v>
      </c>
      <c r="AM177" s="81">
        <f t="shared" si="175"/>
        <v>0</v>
      </c>
      <c r="AN177" s="81">
        <f t="shared" si="176"/>
        <v>0</v>
      </c>
      <c r="AO177" s="81">
        <f t="shared" si="177"/>
        <v>0</v>
      </c>
      <c r="AP177" s="81">
        <f t="shared" si="178"/>
        <v>0</v>
      </c>
      <c r="AQ177" s="81">
        <f t="shared" si="179"/>
        <v>0</v>
      </c>
      <c r="AR177" s="81">
        <f t="shared" si="180"/>
        <v>0</v>
      </c>
      <c r="AS177" s="81">
        <f t="shared" si="181"/>
        <v>0</v>
      </c>
      <c r="AT177" s="81">
        <f t="shared" si="182"/>
        <v>0</v>
      </c>
      <c r="AU177" s="81">
        <f t="shared" si="183"/>
        <v>0</v>
      </c>
      <c r="AV177" s="81">
        <f t="shared" si="184"/>
        <v>0</v>
      </c>
      <c r="AW177" s="46">
        <f t="shared" si="185"/>
        <v>0</v>
      </c>
      <c r="AX177" s="46">
        <f t="shared" si="186"/>
        <v>0</v>
      </c>
      <c r="AY177" s="46">
        <f t="shared" si="187"/>
        <v>0</v>
      </c>
      <c r="AZ177" s="46">
        <f t="shared" si="188"/>
        <v>0</v>
      </c>
      <c r="BA177" s="46">
        <f t="shared" si="189"/>
        <v>0</v>
      </c>
      <c r="BB177" s="46">
        <f t="shared" si="190"/>
        <v>0</v>
      </c>
      <c r="BC177" s="46">
        <f t="shared" si="191"/>
        <v>0</v>
      </c>
      <c r="BD177" s="81"/>
      <c r="BE177" s="81"/>
      <c r="BF177" s="117">
        <f t="shared" si="228"/>
        <v>0</v>
      </c>
      <c r="BG177" s="117">
        <f t="shared" si="229"/>
        <v>0</v>
      </c>
      <c r="BH177" s="117">
        <f t="shared" si="230"/>
        <v>0</v>
      </c>
      <c r="BI177" s="117">
        <f t="shared" si="231"/>
        <v>0</v>
      </c>
      <c r="BJ177" s="117">
        <f t="shared" si="232"/>
        <v>0</v>
      </c>
      <c r="BK177" s="117">
        <f t="shared" si="233"/>
        <v>0</v>
      </c>
      <c r="BL177" s="117">
        <f t="shared" si="234"/>
        <v>0</v>
      </c>
      <c r="BM177" s="117">
        <f t="shared" si="235"/>
        <v>0</v>
      </c>
      <c r="BN177" s="117">
        <f t="shared" si="192"/>
        <v>0</v>
      </c>
      <c r="BO177" s="117">
        <f t="shared" si="236"/>
        <v>0</v>
      </c>
      <c r="BP177" s="117">
        <f t="shared" si="193"/>
        <v>0</v>
      </c>
      <c r="BQ177" s="117">
        <f t="shared" si="194"/>
        <v>0</v>
      </c>
      <c r="BR177" s="117">
        <f t="shared" si="195"/>
        <v>0</v>
      </c>
      <c r="BS177" s="117">
        <f t="shared" si="196"/>
        <v>0</v>
      </c>
      <c r="BT177" s="117">
        <f t="shared" si="197"/>
        <v>0</v>
      </c>
      <c r="BU177" s="117">
        <f t="shared" si="198"/>
        <v>0</v>
      </c>
      <c r="BV177" s="117">
        <f t="shared" si="199"/>
        <v>0</v>
      </c>
      <c r="BW177" s="117">
        <f t="shared" si="200"/>
        <v>0</v>
      </c>
      <c r="BX177" s="117">
        <f t="shared" si="201"/>
        <v>0</v>
      </c>
      <c r="BY177" s="117">
        <f t="shared" si="202"/>
        <v>0</v>
      </c>
      <c r="BZ177" s="117">
        <f t="shared" si="203"/>
        <v>0</v>
      </c>
      <c r="CA177" s="117">
        <f t="shared" si="204"/>
        <v>0</v>
      </c>
      <c r="CB177" s="117">
        <f t="shared" si="205"/>
        <v>0</v>
      </c>
      <c r="CC177" s="117">
        <f t="shared" si="206"/>
        <v>0</v>
      </c>
      <c r="CD177" s="117">
        <f t="shared" si="207"/>
        <v>0</v>
      </c>
      <c r="CE177" s="117">
        <f t="shared" si="208"/>
        <v>0</v>
      </c>
      <c r="CF177" s="117">
        <f t="shared" si="209"/>
        <v>0</v>
      </c>
      <c r="CG177" s="117">
        <f t="shared" si="210"/>
        <v>0</v>
      </c>
      <c r="CH177" s="117">
        <f t="shared" si="211"/>
        <v>0</v>
      </c>
      <c r="CI177" s="117">
        <f t="shared" si="212"/>
        <v>0</v>
      </c>
      <c r="CJ177" s="117">
        <f t="shared" si="213"/>
        <v>0</v>
      </c>
      <c r="CK177" s="117">
        <f t="shared" si="214"/>
        <v>0</v>
      </c>
      <c r="CL177" s="117">
        <f t="shared" si="215"/>
        <v>0</v>
      </c>
      <c r="CM177" s="117">
        <f t="shared" si="216"/>
        <v>0</v>
      </c>
      <c r="CN177" s="117">
        <f t="shared" si="217"/>
        <v>0</v>
      </c>
      <c r="CO177" s="117">
        <f t="shared" si="218"/>
        <v>0</v>
      </c>
      <c r="CP177" s="117">
        <f t="shared" si="219"/>
        <v>0</v>
      </c>
      <c r="CQ177" s="117">
        <f t="shared" si="220"/>
        <v>0</v>
      </c>
      <c r="CR177" s="117">
        <f t="shared" si="221"/>
        <v>0</v>
      </c>
      <c r="CS177" s="117">
        <f t="shared" si="222"/>
        <v>0</v>
      </c>
      <c r="CT177" s="82"/>
      <c r="CU177" s="82"/>
      <c r="CV177" s="39"/>
      <c r="CW177" s="39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GS177" s="1"/>
      <c r="GT177" s="1"/>
      <c r="GU177" s="1"/>
      <c r="GV177" s="1"/>
      <c r="GW177" s="1"/>
    </row>
    <row r="178" spans="1:205">
      <c r="A178" s="33">
        <v>172</v>
      </c>
      <c r="B178" s="71"/>
      <c r="C178" s="351"/>
      <c r="D178" s="75"/>
      <c r="E178" s="74"/>
      <c r="F178" s="74"/>
      <c r="G178" s="74"/>
      <c r="H178" s="74"/>
      <c r="I178" s="65"/>
      <c r="J178" s="65"/>
      <c r="K178" s="65"/>
      <c r="L178" s="209"/>
      <c r="M178" s="209"/>
      <c r="N178" s="65"/>
      <c r="O178" s="65"/>
      <c r="P178" s="65"/>
      <c r="Q178" s="368" t="str">
        <f t="shared" si="160"/>
        <v/>
      </c>
      <c r="R178" s="34">
        <f t="shared" si="161"/>
        <v>0</v>
      </c>
      <c r="S178" s="47">
        <f t="shared" si="237"/>
        <v>0</v>
      </c>
      <c r="T178" s="46">
        <f t="shared" si="159"/>
        <v>0</v>
      </c>
      <c r="U178" s="82">
        <f t="shared" si="162"/>
        <v>0</v>
      </c>
      <c r="V178" s="46">
        <f t="shared" si="163"/>
        <v>0</v>
      </c>
      <c r="W178" s="82">
        <f t="shared" si="164"/>
        <v>0</v>
      </c>
      <c r="X178" s="81">
        <f t="shared" si="165"/>
        <v>0</v>
      </c>
      <c r="Y178" s="81">
        <f t="shared" si="223"/>
        <v>0</v>
      </c>
      <c r="Z178" s="81">
        <f t="shared" si="224"/>
        <v>0</v>
      </c>
      <c r="AA178" s="81">
        <f t="shared" si="166"/>
        <v>0</v>
      </c>
      <c r="AB178" s="81">
        <f t="shared" si="167"/>
        <v>0</v>
      </c>
      <c r="AC178" s="81">
        <f t="shared" si="225"/>
        <v>0</v>
      </c>
      <c r="AD178" s="81">
        <f t="shared" si="226"/>
        <v>0</v>
      </c>
      <c r="AE178" s="81">
        <f t="shared" si="227"/>
        <v>0</v>
      </c>
      <c r="AF178" s="81">
        <f t="shared" si="168"/>
        <v>0</v>
      </c>
      <c r="AG178" s="81">
        <f t="shared" si="169"/>
        <v>0</v>
      </c>
      <c r="AH178" s="81">
        <f t="shared" si="170"/>
        <v>0</v>
      </c>
      <c r="AI178" s="81">
        <f t="shared" si="171"/>
        <v>0</v>
      </c>
      <c r="AJ178" s="81">
        <f t="shared" si="172"/>
        <v>0</v>
      </c>
      <c r="AK178" s="81">
        <f t="shared" si="173"/>
        <v>0</v>
      </c>
      <c r="AL178" s="81">
        <f t="shared" si="174"/>
        <v>0</v>
      </c>
      <c r="AM178" s="81">
        <f t="shared" si="175"/>
        <v>0</v>
      </c>
      <c r="AN178" s="81">
        <f t="shared" si="176"/>
        <v>0</v>
      </c>
      <c r="AO178" s="81">
        <f t="shared" si="177"/>
        <v>0</v>
      </c>
      <c r="AP178" s="81">
        <f t="shared" si="178"/>
        <v>0</v>
      </c>
      <c r="AQ178" s="81">
        <f t="shared" si="179"/>
        <v>0</v>
      </c>
      <c r="AR178" s="81">
        <f t="shared" si="180"/>
        <v>0</v>
      </c>
      <c r="AS178" s="81">
        <f t="shared" si="181"/>
        <v>0</v>
      </c>
      <c r="AT178" s="81">
        <f t="shared" si="182"/>
        <v>0</v>
      </c>
      <c r="AU178" s="81">
        <f t="shared" si="183"/>
        <v>0</v>
      </c>
      <c r="AV178" s="81">
        <f t="shared" si="184"/>
        <v>0</v>
      </c>
      <c r="AW178" s="46">
        <f t="shared" si="185"/>
        <v>0</v>
      </c>
      <c r="AX178" s="46">
        <f t="shared" si="186"/>
        <v>0</v>
      </c>
      <c r="AY178" s="46">
        <f t="shared" si="187"/>
        <v>0</v>
      </c>
      <c r="AZ178" s="46">
        <f t="shared" si="188"/>
        <v>0</v>
      </c>
      <c r="BA178" s="46">
        <f t="shared" si="189"/>
        <v>0</v>
      </c>
      <c r="BB178" s="46">
        <f t="shared" si="190"/>
        <v>0</v>
      </c>
      <c r="BC178" s="46">
        <f t="shared" si="191"/>
        <v>0</v>
      </c>
      <c r="BD178" s="81"/>
      <c r="BE178" s="81"/>
      <c r="BF178" s="117">
        <f t="shared" si="228"/>
        <v>0</v>
      </c>
      <c r="BG178" s="117">
        <f t="shared" si="229"/>
        <v>0</v>
      </c>
      <c r="BH178" s="117">
        <f t="shared" si="230"/>
        <v>0</v>
      </c>
      <c r="BI178" s="117">
        <f t="shared" si="231"/>
        <v>0</v>
      </c>
      <c r="BJ178" s="117">
        <f t="shared" si="232"/>
        <v>0</v>
      </c>
      <c r="BK178" s="117">
        <f t="shared" si="233"/>
        <v>0</v>
      </c>
      <c r="BL178" s="117">
        <f t="shared" si="234"/>
        <v>0</v>
      </c>
      <c r="BM178" s="117">
        <f t="shared" si="235"/>
        <v>0</v>
      </c>
      <c r="BN178" s="117">
        <f t="shared" si="192"/>
        <v>0</v>
      </c>
      <c r="BO178" s="117">
        <f t="shared" si="236"/>
        <v>0</v>
      </c>
      <c r="BP178" s="117">
        <f t="shared" si="193"/>
        <v>0</v>
      </c>
      <c r="BQ178" s="117">
        <f t="shared" si="194"/>
        <v>0</v>
      </c>
      <c r="BR178" s="117">
        <f t="shared" si="195"/>
        <v>0</v>
      </c>
      <c r="BS178" s="117">
        <f t="shared" si="196"/>
        <v>0</v>
      </c>
      <c r="BT178" s="117">
        <f t="shared" si="197"/>
        <v>0</v>
      </c>
      <c r="BU178" s="117">
        <f t="shared" si="198"/>
        <v>0</v>
      </c>
      <c r="BV178" s="117">
        <f t="shared" si="199"/>
        <v>0</v>
      </c>
      <c r="BW178" s="117">
        <f t="shared" si="200"/>
        <v>0</v>
      </c>
      <c r="BX178" s="117">
        <f t="shared" si="201"/>
        <v>0</v>
      </c>
      <c r="BY178" s="117">
        <f t="shared" si="202"/>
        <v>0</v>
      </c>
      <c r="BZ178" s="117">
        <f t="shared" si="203"/>
        <v>0</v>
      </c>
      <c r="CA178" s="117">
        <f t="shared" si="204"/>
        <v>0</v>
      </c>
      <c r="CB178" s="117">
        <f t="shared" si="205"/>
        <v>0</v>
      </c>
      <c r="CC178" s="117">
        <f t="shared" si="206"/>
        <v>0</v>
      </c>
      <c r="CD178" s="117">
        <f t="shared" si="207"/>
        <v>0</v>
      </c>
      <c r="CE178" s="117">
        <f t="shared" si="208"/>
        <v>0</v>
      </c>
      <c r="CF178" s="117">
        <f t="shared" si="209"/>
        <v>0</v>
      </c>
      <c r="CG178" s="117">
        <f t="shared" si="210"/>
        <v>0</v>
      </c>
      <c r="CH178" s="117">
        <f t="shared" si="211"/>
        <v>0</v>
      </c>
      <c r="CI178" s="117">
        <f t="shared" si="212"/>
        <v>0</v>
      </c>
      <c r="CJ178" s="117">
        <f t="shared" si="213"/>
        <v>0</v>
      </c>
      <c r="CK178" s="117">
        <f t="shared" si="214"/>
        <v>0</v>
      </c>
      <c r="CL178" s="117">
        <f t="shared" si="215"/>
        <v>0</v>
      </c>
      <c r="CM178" s="117">
        <f t="shared" si="216"/>
        <v>0</v>
      </c>
      <c r="CN178" s="117">
        <f t="shared" si="217"/>
        <v>0</v>
      </c>
      <c r="CO178" s="117">
        <f t="shared" si="218"/>
        <v>0</v>
      </c>
      <c r="CP178" s="117">
        <f t="shared" si="219"/>
        <v>0</v>
      </c>
      <c r="CQ178" s="117">
        <f t="shared" si="220"/>
        <v>0</v>
      </c>
      <c r="CR178" s="117">
        <f t="shared" si="221"/>
        <v>0</v>
      </c>
      <c r="CS178" s="117">
        <f t="shared" si="222"/>
        <v>0</v>
      </c>
      <c r="CT178" s="82"/>
      <c r="CU178" s="82"/>
      <c r="CV178" s="39"/>
      <c r="CW178" s="39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GS178" s="1"/>
      <c r="GT178" s="1"/>
      <c r="GU178" s="1"/>
      <c r="GV178" s="1"/>
      <c r="GW178" s="1"/>
    </row>
    <row r="179" spans="1:205">
      <c r="A179" s="33">
        <v>173</v>
      </c>
      <c r="B179" s="71"/>
      <c r="C179" s="351"/>
      <c r="D179" s="75"/>
      <c r="E179" s="74"/>
      <c r="F179" s="74"/>
      <c r="G179" s="74"/>
      <c r="H179" s="74"/>
      <c r="I179" s="65"/>
      <c r="J179" s="65"/>
      <c r="K179" s="65"/>
      <c r="L179" s="209"/>
      <c r="M179" s="209"/>
      <c r="N179" s="65"/>
      <c r="O179" s="65"/>
      <c r="P179" s="65"/>
      <c r="Q179" s="368" t="str">
        <f t="shared" si="160"/>
        <v/>
      </c>
      <c r="R179" s="34">
        <f t="shared" si="161"/>
        <v>0</v>
      </c>
      <c r="S179" s="47">
        <f t="shared" si="237"/>
        <v>0</v>
      </c>
      <c r="T179" s="46">
        <f t="shared" si="159"/>
        <v>0</v>
      </c>
      <c r="U179" s="82">
        <f t="shared" si="162"/>
        <v>0</v>
      </c>
      <c r="V179" s="46">
        <f t="shared" si="163"/>
        <v>0</v>
      </c>
      <c r="W179" s="82">
        <f t="shared" si="164"/>
        <v>0</v>
      </c>
      <c r="X179" s="81">
        <f t="shared" si="165"/>
        <v>0</v>
      </c>
      <c r="Y179" s="81">
        <f t="shared" si="223"/>
        <v>0</v>
      </c>
      <c r="Z179" s="81">
        <f t="shared" si="224"/>
        <v>0</v>
      </c>
      <c r="AA179" s="81">
        <f t="shared" si="166"/>
        <v>0</v>
      </c>
      <c r="AB179" s="81">
        <f t="shared" si="167"/>
        <v>0</v>
      </c>
      <c r="AC179" s="81">
        <f t="shared" si="225"/>
        <v>0</v>
      </c>
      <c r="AD179" s="81">
        <f t="shared" si="226"/>
        <v>0</v>
      </c>
      <c r="AE179" s="81">
        <f t="shared" si="227"/>
        <v>0</v>
      </c>
      <c r="AF179" s="81">
        <f t="shared" si="168"/>
        <v>0</v>
      </c>
      <c r="AG179" s="81">
        <f t="shared" si="169"/>
        <v>0</v>
      </c>
      <c r="AH179" s="81">
        <f t="shared" si="170"/>
        <v>0</v>
      </c>
      <c r="AI179" s="81">
        <f t="shared" si="171"/>
        <v>0</v>
      </c>
      <c r="AJ179" s="81">
        <f t="shared" si="172"/>
        <v>0</v>
      </c>
      <c r="AK179" s="81">
        <f t="shared" si="173"/>
        <v>0</v>
      </c>
      <c r="AL179" s="81">
        <f t="shared" si="174"/>
        <v>0</v>
      </c>
      <c r="AM179" s="81">
        <f t="shared" si="175"/>
        <v>0</v>
      </c>
      <c r="AN179" s="81">
        <f t="shared" si="176"/>
        <v>0</v>
      </c>
      <c r="AO179" s="81">
        <f t="shared" si="177"/>
        <v>0</v>
      </c>
      <c r="AP179" s="81">
        <f t="shared" si="178"/>
        <v>0</v>
      </c>
      <c r="AQ179" s="81">
        <f t="shared" si="179"/>
        <v>0</v>
      </c>
      <c r="AR179" s="81">
        <f t="shared" si="180"/>
        <v>0</v>
      </c>
      <c r="AS179" s="81">
        <f t="shared" si="181"/>
        <v>0</v>
      </c>
      <c r="AT179" s="81">
        <f t="shared" si="182"/>
        <v>0</v>
      </c>
      <c r="AU179" s="81">
        <f t="shared" si="183"/>
        <v>0</v>
      </c>
      <c r="AV179" s="81">
        <f t="shared" si="184"/>
        <v>0</v>
      </c>
      <c r="AW179" s="46">
        <f t="shared" si="185"/>
        <v>0</v>
      </c>
      <c r="AX179" s="46">
        <f t="shared" si="186"/>
        <v>0</v>
      </c>
      <c r="AY179" s="46">
        <f t="shared" si="187"/>
        <v>0</v>
      </c>
      <c r="AZ179" s="46">
        <f t="shared" si="188"/>
        <v>0</v>
      </c>
      <c r="BA179" s="46">
        <f t="shared" si="189"/>
        <v>0</v>
      </c>
      <c r="BB179" s="46">
        <f t="shared" si="190"/>
        <v>0</v>
      </c>
      <c r="BC179" s="46">
        <f t="shared" si="191"/>
        <v>0</v>
      </c>
      <c r="BD179" s="81"/>
      <c r="BE179" s="81"/>
      <c r="BF179" s="117">
        <f t="shared" si="228"/>
        <v>0</v>
      </c>
      <c r="BG179" s="117">
        <f t="shared" si="229"/>
        <v>0</v>
      </c>
      <c r="BH179" s="117">
        <f t="shared" si="230"/>
        <v>0</v>
      </c>
      <c r="BI179" s="117">
        <f t="shared" si="231"/>
        <v>0</v>
      </c>
      <c r="BJ179" s="117">
        <f t="shared" si="232"/>
        <v>0</v>
      </c>
      <c r="BK179" s="117">
        <f t="shared" si="233"/>
        <v>0</v>
      </c>
      <c r="BL179" s="117">
        <f t="shared" si="234"/>
        <v>0</v>
      </c>
      <c r="BM179" s="117">
        <f t="shared" si="235"/>
        <v>0</v>
      </c>
      <c r="BN179" s="117">
        <f t="shared" si="192"/>
        <v>0</v>
      </c>
      <c r="BO179" s="117">
        <f t="shared" si="236"/>
        <v>0</v>
      </c>
      <c r="BP179" s="117">
        <f t="shared" si="193"/>
        <v>0</v>
      </c>
      <c r="BQ179" s="117">
        <f t="shared" si="194"/>
        <v>0</v>
      </c>
      <c r="BR179" s="117">
        <f t="shared" si="195"/>
        <v>0</v>
      </c>
      <c r="BS179" s="117">
        <f t="shared" si="196"/>
        <v>0</v>
      </c>
      <c r="BT179" s="117">
        <f t="shared" si="197"/>
        <v>0</v>
      </c>
      <c r="BU179" s="117">
        <f t="shared" si="198"/>
        <v>0</v>
      </c>
      <c r="BV179" s="117">
        <f t="shared" si="199"/>
        <v>0</v>
      </c>
      <c r="BW179" s="117">
        <f t="shared" si="200"/>
        <v>0</v>
      </c>
      <c r="BX179" s="117">
        <f t="shared" si="201"/>
        <v>0</v>
      </c>
      <c r="BY179" s="117">
        <f t="shared" si="202"/>
        <v>0</v>
      </c>
      <c r="BZ179" s="117">
        <f t="shared" si="203"/>
        <v>0</v>
      </c>
      <c r="CA179" s="117">
        <f t="shared" si="204"/>
        <v>0</v>
      </c>
      <c r="CB179" s="117">
        <f t="shared" si="205"/>
        <v>0</v>
      </c>
      <c r="CC179" s="117">
        <f t="shared" si="206"/>
        <v>0</v>
      </c>
      <c r="CD179" s="117">
        <f t="shared" si="207"/>
        <v>0</v>
      </c>
      <c r="CE179" s="117">
        <f t="shared" si="208"/>
        <v>0</v>
      </c>
      <c r="CF179" s="117">
        <f t="shared" si="209"/>
        <v>0</v>
      </c>
      <c r="CG179" s="117">
        <f t="shared" si="210"/>
        <v>0</v>
      </c>
      <c r="CH179" s="117">
        <f t="shared" si="211"/>
        <v>0</v>
      </c>
      <c r="CI179" s="117">
        <f t="shared" si="212"/>
        <v>0</v>
      </c>
      <c r="CJ179" s="117">
        <f t="shared" si="213"/>
        <v>0</v>
      </c>
      <c r="CK179" s="117">
        <f t="shared" si="214"/>
        <v>0</v>
      </c>
      <c r="CL179" s="117">
        <f t="shared" si="215"/>
        <v>0</v>
      </c>
      <c r="CM179" s="117">
        <f t="shared" si="216"/>
        <v>0</v>
      </c>
      <c r="CN179" s="117">
        <f t="shared" si="217"/>
        <v>0</v>
      </c>
      <c r="CO179" s="117">
        <f t="shared" si="218"/>
        <v>0</v>
      </c>
      <c r="CP179" s="117">
        <f t="shared" si="219"/>
        <v>0</v>
      </c>
      <c r="CQ179" s="117">
        <f t="shared" si="220"/>
        <v>0</v>
      </c>
      <c r="CR179" s="117">
        <f t="shared" si="221"/>
        <v>0</v>
      </c>
      <c r="CS179" s="117">
        <f t="shared" si="222"/>
        <v>0</v>
      </c>
      <c r="CT179" s="82"/>
      <c r="CU179" s="82"/>
      <c r="CV179" s="39"/>
      <c r="CW179" s="39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GS179" s="1"/>
      <c r="GT179" s="1"/>
      <c r="GU179" s="1"/>
      <c r="GV179" s="1"/>
      <c r="GW179" s="1"/>
    </row>
    <row r="180" spans="1:205">
      <c r="A180" s="33">
        <v>174</v>
      </c>
      <c r="B180" s="71"/>
      <c r="C180" s="351"/>
      <c r="D180" s="75"/>
      <c r="E180" s="74"/>
      <c r="F180" s="74"/>
      <c r="G180" s="74"/>
      <c r="H180" s="74"/>
      <c r="I180" s="65"/>
      <c r="J180" s="65"/>
      <c r="K180" s="65"/>
      <c r="L180" s="209"/>
      <c r="M180" s="209"/>
      <c r="N180" s="65"/>
      <c r="O180" s="65"/>
      <c r="P180" s="65"/>
      <c r="Q180" s="368" t="str">
        <f t="shared" si="160"/>
        <v/>
      </c>
      <c r="R180" s="34">
        <f t="shared" si="161"/>
        <v>0</v>
      </c>
      <c r="S180" s="47">
        <f t="shared" si="237"/>
        <v>0</v>
      </c>
      <c r="T180" s="46">
        <f t="shared" si="159"/>
        <v>0</v>
      </c>
      <c r="U180" s="82">
        <f t="shared" si="162"/>
        <v>0</v>
      </c>
      <c r="V180" s="46">
        <f t="shared" si="163"/>
        <v>0</v>
      </c>
      <c r="W180" s="82">
        <f t="shared" si="164"/>
        <v>0</v>
      </c>
      <c r="X180" s="81">
        <f t="shared" si="165"/>
        <v>0</v>
      </c>
      <c r="Y180" s="81">
        <f t="shared" si="223"/>
        <v>0</v>
      </c>
      <c r="Z180" s="81">
        <f t="shared" si="224"/>
        <v>0</v>
      </c>
      <c r="AA180" s="81">
        <f t="shared" si="166"/>
        <v>0</v>
      </c>
      <c r="AB180" s="81">
        <f t="shared" si="167"/>
        <v>0</v>
      </c>
      <c r="AC180" s="81">
        <f t="shared" si="225"/>
        <v>0</v>
      </c>
      <c r="AD180" s="81">
        <f t="shared" si="226"/>
        <v>0</v>
      </c>
      <c r="AE180" s="81">
        <f t="shared" si="227"/>
        <v>0</v>
      </c>
      <c r="AF180" s="81">
        <f t="shared" si="168"/>
        <v>0</v>
      </c>
      <c r="AG180" s="81">
        <f t="shared" si="169"/>
        <v>0</v>
      </c>
      <c r="AH180" s="81">
        <f t="shared" si="170"/>
        <v>0</v>
      </c>
      <c r="AI180" s="81">
        <f t="shared" si="171"/>
        <v>0</v>
      </c>
      <c r="AJ180" s="81">
        <f t="shared" si="172"/>
        <v>0</v>
      </c>
      <c r="AK180" s="81">
        <f t="shared" si="173"/>
        <v>0</v>
      </c>
      <c r="AL180" s="81">
        <f t="shared" si="174"/>
        <v>0</v>
      </c>
      <c r="AM180" s="81">
        <f t="shared" si="175"/>
        <v>0</v>
      </c>
      <c r="AN180" s="81">
        <f t="shared" si="176"/>
        <v>0</v>
      </c>
      <c r="AO180" s="81">
        <f t="shared" si="177"/>
        <v>0</v>
      </c>
      <c r="AP180" s="81">
        <f t="shared" si="178"/>
        <v>0</v>
      </c>
      <c r="AQ180" s="81">
        <f t="shared" si="179"/>
        <v>0</v>
      </c>
      <c r="AR180" s="81">
        <f t="shared" si="180"/>
        <v>0</v>
      </c>
      <c r="AS180" s="81">
        <f t="shared" si="181"/>
        <v>0</v>
      </c>
      <c r="AT180" s="81">
        <f t="shared" si="182"/>
        <v>0</v>
      </c>
      <c r="AU180" s="81">
        <f t="shared" si="183"/>
        <v>0</v>
      </c>
      <c r="AV180" s="81">
        <f t="shared" si="184"/>
        <v>0</v>
      </c>
      <c r="AW180" s="46">
        <f t="shared" si="185"/>
        <v>0</v>
      </c>
      <c r="AX180" s="46">
        <f t="shared" si="186"/>
        <v>0</v>
      </c>
      <c r="AY180" s="46">
        <f t="shared" si="187"/>
        <v>0</v>
      </c>
      <c r="AZ180" s="46">
        <f t="shared" si="188"/>
        <v>0</v>
      </c>
      <c r="BA180" s="46">
        <f t="shared" si="189"/>
        <v>0</v>
      </c>
      <c r="BB180" s="46">
        <f t="shared" si="190"/>
        <v>0</v>
      </c>
      <c r="BC180" s="46">
        <f t="shared" si="191"/>
        <v>0</v>
      </c>
      <c r="BD180" s="81"/>
      <c r="BE180" s="81"/>
      <c r="BF180" s="117">
        <f t="shared" si="228"/>
        <v>0</v>
      </c>
      <c r="BG180" s="117">
        <f t="shared" si="229"/>
        <v>0</v>
      </c>
      <c r="BH180" s="117">
        <f t="shared" si="230"/>
        <v>0</v>
      </c>
      <c r="BI180" s="117">
        <f t="shared" si="231"/>
        <v>0</v>
      </c>
      <c r="BJ180" s="117">
        <f t="shared" si="232"/>
        <v>0</v>
      </c>
      <c r="BK180" s="117">
        <f t="shared" si="233"/>
        <v>0</v>
      </c>
      <c r="BL180" s="117">
        <f t="shared" si="234"/>
        <v>0</v>
      </c>
      <c r="BM180" s="117">
        <f t="shared" si="235"/>
        <v>0</v>
      </c>
      <c r="BN180" s="117">
        <f t="shared" si="192"/>
        <v>0</v>
      </c>
      <c r="BO180" s="117">
        <f t="shared" si="236"/>
        <v>0</v>
      </c>
      <c r="BP180" s="117">
        <f t="shared" si="193"/>
        <v>0</v>
      </c>
      <c r="BQ180" s="117">
        <f t="shared" si="194"/>
        <v>0</v>
      </c>
      <c r="BR180" s="117">
        <f t="shared" si="195"/>
        <v>0</v>
      </c>
      <c r="BS180" s="117">
        <f t="shared" si="196"/>
        <v>0</v>
      </c>
      <c r="BT180" s="117">
        <f t="shared" si="197"/>
        <v>0</v>
      </c>
      <c r="BU180" s="117">
        <f t="shared" si="198"/>
        <v>0</v>
      </c>
      <c r="BV180" s="117">
        <f t="shared" si="199"/>
        <v>0</v>
      </c>
      <c r="BW180" s="117">
        <f t="shared" si="200"/>
        <v>0</v>
      </c>
      <c r="BX180" s="117">
        <f t="shared" si="201"/>
        <v>0</v>
      </c>
      <c r="BY180" s="117">
        <f t="shared" si="202"/>
        <v>0</v>
      </c>
      <c r="BZ180" s="117">
        <f t="shared" si="203"/>
        <v>0</v>
      </c>
      <c r="CA180" s="117">
        <f t="shared" si="204"/>
        <v>0</v>
      </c>
      <c r="CB180" s="117">
        <f t="shared" si="205"/>
        <v>0</v>
      </c>
      <c r="CC180" s="117">
        <f t="shared" si="206"/>
        <v>0</v>
      </c>
      <c r="CD180" s="117">
        <f t="shared" si="207"/>
        <v>0</v>
      </c>
      <c r="CE180" s="117">
        <f t="shared" si="208"/>
        <v>0</v>
      </c>
      <c r="CF180" s="117">
        <f t="shared" si="209"/>
        <v>0</v>
      </c>
      <c r="CG180" s="117">
        <f t="shared" si="210"/>
        <v>0</v>
      </c>
      <c r="CH180" s="117">
        <f t="shared" si="211"/>
        <v>0</v>
      </c>
      <c r="CI180" s="117">
        <f t="shared" si="212"/>
        <v>0</v>
      </c>
      <c r="CJ180" s="117">
        <f t="shared" si="213"/>
        <v>0</v>
      </c>
      <c r="CK180" s="117">
        <f t="shared" si="214"/>
        <v>0</v>
      </c>
      <c r="CL180" s="117">
        <f t="shared" si="215"/>
        <v>0</v>
      </c>
      <c r="CM180" s="117">
        <f t="shared" si="216"/>
        <v>0</v>
      </c>
      <c r="CN180" s="117">
        <f t="shared" si="217"/>
        <v>0</v>
      </c>
      <c r="CO180" s="117">
        <f t="shared" si="218"/>
        <v>0</v>
      </c>
      <c r="CP180" s="117">
        <f t="shared" si="219"/>
        <v>0</v>
      </c>
      <c r="CQ180" s="117">
        <f t="shared" si="220"/>
        <v>0</v>
      </c>
      <c r="CR180" s="117">
        <f t="shared" si="221"/>
        <v>0</v>
      </c>
      <c r="CS180" s="117">
        <f t="shared" si="222"/>
        <v>0</v>
      </c>
      <c r="CT180" s="82"/>
      <c r="CU180" s="82"/>
      <c r="CV180" s="39"/>
      <c r="CW180" s="39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GS180" s="1"/>
      <c r="GT180" s="1"/>
      <c r="GU180" s="1"/>
      <c r="GV180" s="1"/>
      <c r="GW180" s="1"/>
    </row>
    <row r="181" spans="1:205">
      <c r="A181" s="33">
        <v>175</v>
      </c>
      <c r="B181" s="71"/>
      <c r="C181" s="351"/>
      <c r="D181" s="75"/>
      <c r="E181" s="74"/>
      <c r="F181" s="74"/>
      <c r="G181" s="74"/>
      <c r="H181" s="74"/>
      <c r="I181" s="65"/>
      <c r="J181" s="65"/>
      <c r="K181" s="65"/>
      <c r="L181" s="209"/>
      <c r="M181" s="209"/>
      <c r="N181" s="65"/>
      <c r="O181" s="65"/>
      <c r="P181" s="65"/>
      <c r="Q181" s="368" t="str">
        <f t="shared" si="160"/>
        <v/>
      </c>
      <c r="R181" s="34">
        <f t="shared" si="161"/>
        <v>0</v>
      </c>
      <c r="S181" s="47">
        <f t="shared" si="237"/>
        <v>0</v>
      </c>
      <c r="T181" s="46">
        <f t="shared" si="159"/>
        <v>0</v>
      </c>
      <c r="U181" s="82">
        <f t="shared" si="162"/>
        <v>0</v>
      </c>
      <c r="V181" s="46">
        <f t="shared" si="163"/>
        <v>0</v>
      </c>
      <c r="W181" s="82">
        <f t="shared" si="164"/>
        <v>0</v>
      </c>
      <c r="X181" s="81">
        <f t="shared" si="165"/>
        <v>0</v>
      </c>
      <c r="Y181" s="81">
        <f t="shared" si="223"/>
        <v>0</v>
      </c>
      <c r="Z181" s="81">
        <f t="shared" si="224"/>
        <v>0</v>
      </c>
      <c r="AA181" s="81">
        <f t="shared" si="166"/>
        <v>0</v>
      </c>
      <c r="AB181" s="81">
        <f t="shared" si="167"/>
        <v>0</v>
      </c>
      <c r="AC181" s="81">
        <f t="shared" si="225"/>
        <v>0</v>
      </c>
      <c r="AD181" s="81">
        <f t="shared" si="226"/>
        <v>0</v>
      </c>
      <c r="AE181" s="81">
        <f t="shared" si="227"/>
        <v>0</v>
      </c>
      <c r="AF181" s="81">
        <f t="shared" si="168"/>
        <v>0</v>
      </c>
      <c r="AG181" s="81">
        <f t="shared" si="169"/>
        <v>0</v>
      </c>
      <c r="AH181" s="81">
        <f t="shared" si="170"/>
        <v>0</v>
      </c>
      <c r="AI181" s="81">
        <f t="shared" si="171"/>
        <v>0</v>
      </c>
      <c r="AJ181" s="81">
        <f t="shared" si="172"/>
        <v>0</v>
      </c>
      <c r="AK181" s="81">
        <f t="shared" si="173"/>
        <v>0</v>
      </c>
      <c r="AL181" s="81">
        <f t="shared" si="174"/>
        <v>0</v>
      </c>
      <c r="AM181" s="81">
        <f t="shared" si="175"/>
        <v>0</v>
      </c>
      <c r="AN181" s="81">
        <f t="shared" si="176"/>
        <v>0</v>
      </c>
      <c r="AO181" s="81">
        <f t="shared" si="177"/>
        <v>0</v>
      </c>
      <c r="AP181" s="81">
        <f t="shared" si="178"/>
        <v>0</v>
      </c>
      <c r="AQ181" s="81">
        <f t="shared" si="179"/>
        <v>0</v>
      </c>
      <c r="AR181" s="81">
        <f t="shared" si="180"/>
        <v>0</v>
      </c>
      <c r="AS181" s="81">
        <f t="shared" si="181"/>
        <v>0</v>
      </c>
      <c r="AT181" s="81">
        <f t="shared" si="182"/>
        <v>0</v>
      </c>
      <c r="AU181" s="81">
        <f t="shared" si="183"/>
        <v>0</v>
      </c>
      <c r="AV181" s="81">
        <f t="shared" si="184"/>
        <v>0</v>
      </c>
      <c r="AW181" s="46">
        <f t="shared" si="185"/>
        <v>0</v>
      </c>
      <c r="AX181" s="46">
        <f t="shared" si="186"/>
        <v>0</v>
      </c>
      <c r="AY181" s="46">
        <f t="shared" si="187"/>
        <v>0</v>
      </c>
      <c r="AZ181" s="46">
        <f t="shared" si="188"/>
        <v>0</v>
      </c>
      <c r="BA181" s="46">
        <f t="shared" si="189"/>
        <v>0</v>
      </c>
      <c r="BB181" s="46">
        <f t="shared" si="190"/>
        <v>0</v>
      </c>
      <c r="BC181" s="46">
        <f t="shared" si="191"/>
        <v>0</v>
      </c>
      <c r="BD181" s="81"/>
      <c r="BE181" s="81"/>
      <c r="BF181" s="117">
        <f t="shared" si="228"/>
        <v>0</v>
      </c>
      <c r="BG181" s="117">
        <f t="shared" si="229"/>
        <v>0</v>
      </c>
      <c r="BH181" s="117">
        <f t="shared" si="230"/>
        <v>0</v>
      </c>
      <c r="BI181" s="117">
        <f t="shared" si="231"/>
        <v>0</v>
      </c>
      <c r="BJ181" s="117">
        <f t="shared" si="232"/>
        <v>0</v>
      </c>
      <c r="BK181" s="117">
        <f t="shared" si="233"/>
        <v>0</v>
      </c>
      <c r="BL181" s="117">
        <f t="shared" si="234"/>
        <v>0</v>
      </c>
      <c r="BM181" s="117">
        <f t="shared" si="235"/>
        <v>0</v>
      </c>
      <c r="BN181" s="117">
        <f t="shared" si="192"/>
        <v>0</v>
      </c>
      <c r="BO181" s="117">
        <f t="shared" si="236"/>
        <v>0</v>
      </c>
      <c r="BP181" s="117">
        <f t="shared" si="193"/>
        <v>0</v>
      </c>
      <c r="BQ181" s="117">
        <f t="shared" si="194"/>
        <v>0</v>
      </c>
      <c r="BR181" s="117">
        <f t="shared" si="195"/>
        <v>0</v>
      </c>
      <c r="BS181" s="117">
        <f t="shared" si="196"/>
        <v>0</v>
      </c>
      <c r="BT181" s="117">
        <f t="shared" si="197"/>
        <v>0</v>
      </c>
      <c r="BU181" s="117">
        <f t="shared" si="198"/>
        <v>0</v>
      </c>
      <c r="BV181" s="117">
        <f t="shared" si="199"/>
        <v>0</v>
      </c>
      <c r="BW181" s="117">
        <f t="shared" si="200"/>
        <v>0</v>
      </c>
      <c r="BX181" s="117">
        <f t="shared" si="201"/>
        <v>0</v>
      </c>
      <c r="BY181" s="117">
        <f t="shared" si="202"/>
        <v>0</v>
      </c>
      <c r="BZ181" s="117">
        <f t="shared" si="203"/>
        <v>0</v>
      </c>
      <c r="CA181" s="117">
        <f t="shared" si="204"/>
        <v>0</v>
      </c>
      <c r="CB181" s="117">
        <f t="shared" si="205"/>
        <v>0</v>
      </c>
      <c r="CC181" s="117">
        <f t="shared" si="206"/>
        <v>0</v>
      </c>
      <c r="CD181" s="117">
        <f t="shared" si="207"/>
        <v>0</v>
      </c>
      <c r="CE181" s="117">
        <f t="shared" si="208"/>
        <v>0</v>
      </c>
      <c r="CF181" s="117">
        <f t="shared" si="209"/>
        <v>0</v>
      </c>
      <c r="CG181" s="117">
        <f t="shared" si="210"/>
        <v>0</v>
      </c>
      <c r="CH181" s="117">
        <f t="shared" si="211"/>
        <v>0</v>
      </c>
      <c r="CI181" s="117">
        <f t="shared" si="212"/>
        <v>0</v>
      </c>
      <c r="CJ181" s="117">
        <f t="shared" si="213"/>
        <v>0</v>
      </c>
      <c r="CK181" s="117">
        <f t="shared" si="214"/>
        <v>0</v>
      </c>
      <c r="CL181" s="117">
        <f t="shared" si="215"/>
        <v>0</v>
      </c>
      <c r="CM181" s="117">
        <f t="shared" si="216"/>
        <v>0</v>
      </c>
      <c r="CN181" s="117">
        <f t="shared" si="217"/>
        <v>0</v>
      </c>
      <c r="CO181" s="117">
        <f t="shared" si="218"/>
        <v>0</v>
      </c>
      <c r="CP181" s="117">
        <f t="shared" si="219"/>
        <v>0</v>
      </c>
      <c r="CQ181" s="117">
        <f t="shared" si="220"/>
        <v>0</v>
      </c>
      <c r="CR181" s="117">
        <f t="shared" si="221"/>
        <v>0</v>
      </c>
      <c r="CS181" s="117">
        <f t="shared" si="222"/>
        <v>0</v>
      </c>
      <c r="CT181" s="82"/>
      <c r="CU181" s="82"/>
      <c r="CV181" s="39"/>
      <c r="CW181" s="39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GS181" s="1"/>
      <c r="GT181" s="1"/>
      <c r="GU181" s="1"/>
      <c r="GV181" s="1"/>
      <c r="GW181" s="1"/>
    </row>
    <row r="182" spans="1:205">
      <c r="A182" s="33">
        <v>176</v>
      </c>
      <c r="B182" s="71"/>
      <c r="C182" s="351"/>
      <c r="D182" s="75"/>
      <c r="E182" s="74"/>
      <c r="F182" s="74"/>
      <c r="G182" s="74"/>
      <c r="H182" s="74"/>
      <c r="I182" s="65"/>
      <c r="J182" s="65"/>
      <c r="K182" s="65"/>
      <c r="L182" s="209"/>
      <c r="M182" s="209"/>
      <c r="N182" s="65"/>
      <c r="O182" s="65"/>
      <c r="P182" s="65"/>
      <c r="Q182" s="368" t="str">
        <f t="shared" si="160"/>
        <v/>
      </c>
      <c r="R182" s="34">
        <f t="shared" si="161"/>
        <v>0</v>
      </c>
      <c r="S182" s="47">
        <f t="shared" si="237"/>
        <v>0</v>
      </c>
      <c r="T182" s="46">
        <f t="shared" si="159"/>
        <v>0</v>
      </c>
      <c r="U182" s="82">
        <f t="shared" si="162"/>
        <v>0</v>
      </c>
      <c r="V182" s="46">
        <f t="shared" si="163"/>
        <v>0</v>
      </c>
      <c r="W182" s="82">
        <f t="shared" si="164"/>
        <v>0</v>
      </c>
      <c r="X182" s="81">
        <f t="shared" si="165"/>
        <v>0</v>
      </c>
      <c r="Y182" s="81">
        <f t="shared" si="223"/>
        <v>0</v>
      </c>
      <c r="Z182" s="81">
        <f t="shared" si="224"/>
        <v>0</v>
      </c>
      <c r="AA182" s="81">
        <f t="shared" si="166"/>
        <v>0</v>
      </c>
      <c r="AB182" s="81">
        <f t="shared" si="167"/>
        <v>0</v>
      </c>
      <c r="AC182" s="81">
        <f t="shared" si="225"/>
        <v>0</v>
      </c>
      <c r="AD182" s="81">
        <f t="shared" si="226"/>
        <v>0</v>
      </c>
      <c r="AE182" s="81">
        <f t="shared" si="227"/>
        <v>0</v>
      </c>
      <c r="AF182" s="81">
        <f t="shared" si="168"/>
        <v>0</v>
      </c>
      <c r="AG182" s="81">
        <f t="shared" si="169"/>
        <v>0</v>
      </c>
      <c r="AH182" s="81">
        <f t="shared" si="170"/>
        <v>0</v>
      </c>
      <c r="AI182" s="81">
        <f t="shared" si="171"/>
        <v>0</v>
      </c>
      <c r="AJ182" s="81">
        <f t="shared" si="172"/>
        <v>0</v>
      </c>
      <c r="AK182" s="81">
        <f t="shared" si="173"/>
        <v>0</v>
      </c>
      <c r="AL182" s="81">
        <f t="shared" si="174"/>
        <v>0</v>
      </c>
      <c r="AM182" s="81">
        <f t="shared" si="175"/>
        <v>0</v>
      </c>
      <c r="AN182" s="81">
        <f t="shared" si="176"/>
        <v>0</v>
      </c>
      <c r="AO182" s="81">
        <f t="shared" si="177"/>
        <v>0</v>
      </c>
      <c r="AP182" s="81">
        <f t="shared" si="178"/>
        <v>0</v>
      </c>
      <c r="AQ182" s="81">
        <f t="shared" si="179"/>
        <v>0</v>
      </c>
      <c r="AR182" s="81">
        <f t="shared" si="180"/>
        <v>0</v>
      </c>
      <c r="AS182" s="81">
        <f t="shared" si="181"/>
        <v>0</v>
      </c>
      <c r="AT182" s="81">
        <f t="shared" si="182"/>
        <v>0</v>
      </c>
      <c r="AU182" s="81">
        <f t="shared" si="183"/>
        <v>0</v>
      </c>
      <c r="AV182" s="81">
        <f t="shared" si="184"/>
        <v>0</v>
      </c>
      <c r="AW182" s="46">
        <f t="shared" si="185"/>
        <v>0</v>
      </c>
      <c r="AX182" s="46">
        <f t="shared" si="186"/>
        <v>0</v>
      </c>
      <c r="AY182" s="46">
        <f t="shared" si="187"/>
        <v>0</v>
      </c>
      <c r="AZ182" s="46">
        <f t="shared" si="188"/>
        <v>0</v>
      </c>
      <c r="BA182" s="46">
        <f t="shared" si="189"/>
        <v>0</v>
      </c>
      <c r="BB182" s="46">
        <f t="shared" si="190"/>
        <v>0</v>
      </c>
      <c r="BC182" s="46">
        <f t="shared" si="191"/>
        <v>0</v>
      </c>
      <c r="BD182" s="81"/>
      <c r="BE182" s="81"/>
      <c r="BF182" s="117">
        <f t="shared" si="228"/>
        <v>0</v>
      </c>
      <c r="BG182" s="117">
        <f t="shared" si="229"/>
        <v>0</v>
      </c>
      <c r="BH182" s="117">
        <f t="shared" si="230"/>
        <v>0</v>
      </c>
      <c r="BI182" s="117">
        <f t="shared" si="231"/>
        <v>0</v>
      </c>
      <c r="BJ182" s="117">
        <f t="shared" si="232"/>
        <v>0</v>
      </c>
      <c r="BK182" s="117">
        <f t="shared" si="233"/>
        <v>0</v>
      </c>
      <c r="BL182" s="117">
        <f t="shared" si="234"/>
        <v>0</v>
      </c>
      <c r="BM182" s="117">
        <f t="shared" si="235"/>
        <v>0</v>
      </c>
      <c r="BN182" s="117">
        <f t="shared" si="192"/>
        <v>0</v>
      </c>
      <c r="BO182" s="117">
        <f t="shared" si="236"/>
        <v>0</v>
      </c>
      <c r="BP182" s="117">
        <f t="shared" si="193"/>
        <v>0</v>
      </c>
      <c r="BQ182" s="117">
        <f t="shared" si="194"/>
        <v>0</v>
      </c>
      <c r="BR182" s="117">
        <f t="shared" si="195"/>
        <v>0</v>
      </c>
      <c r="BS182" s="117">
        <f t="shared" si="196"/>
        <v>0</v>
      </c>
      <c r="BT182" s="117">
        <f t="shared" si="197"/>
        <v>0</v>
      </c>
      <c r="BU182" s="117">
        <f t="shared" si="198"/>
        <v>0</v>
      </c>
      <c r="BV182" s="117">
        <f t="shared" si="199"/>
        <v>0</v>
      </c>
      <c r="BW182" s="117">
        <f t="shared" si="200"/>
        <v>0</v>
      </c>
      <c r="BX182" s="117">
        <f t="shared" si="201"/>
        <v>0</v>
      </c>
      <c r="BY182" s="117">
        <f t="shared" si="202"/>
        <v>0</v>
      </c>
      <c r="BZ182" s="117">
        <f t="shared" si="203"/>
        <v>0</v>
      </c>
      <c r="CA182" s="117">
        <f t="shared" si="204"/>
        <v>0</v>
      </c>
      <c r="CB182" s="117">
        <f t="shared" si="205"/>
        <v>0</v>
      </c>
      <c r="CC182" s="117">
        <f t="shared" si="206"/>
        <v>0</v>
      </c>
      <c r="CD182" s="117">
        <f t="shared" si="207"/>
        <v>0</v>
      </c>
      <c r="CE182" s="117">
        <f t="shared" si="208"/>
        <v>0</v>
      </c>
      <c r="CF182" s="117">
        <f t="shared" si="209"/>
        <v>0</v>
      </c>
      <c r="CG182" s="117">
        <f t="shared" si="210"/>
        <v>0</v>
      </c>
      <c r="CH182" s="117">
        <f t="shared" si="211"/>
        <v>0</v>
      </c>
      <c r="CI182" s="117">
        <f t="shared" si="212"/>
        <v>0</v>
      </c>
      <c r="CJ182" s="117">
        <f t="shared" si="213"/>
        <v>0</v>
      </c>
      <c r="CK182" s="117">
        <f t="shared" si="214"/>
        <v>0</v>
      </c>
      <c r="CL182" s="117">
        <f t="shared" si="215"/>
        <v>0</v>
      </c>
      <c r="CM182" s="117">
        <f t="shared" si="216"/>
        <v>0</v>
      </c>
      <c r="CN182" s="117">
        <f t="shared" si="217"/>
        <v>0</v>
      </c>
      <c r="CO182" s="117">
        <f t="shared" si="218"/>
        <v>0</v>
      </c>
      <c r="CP182" s="117">
        <f t="shared" si="219"/>
        <v>0</v>
      </c>
      <c r="CQ182" s="117">
        <f t="shared" si="220"/>
        <v>0</v>
      </c>
      <c r="CR182" s="117">
        <f t="shared" si="221"/>
        <v>0</v>
      </c>
      <c r="CS182" s="117">
        <f t="shared" si="222"/>
        <v>0</v>
      </c>
      <c r="CT182" s="82"/>
      <c r="CU182" s="82"/>
      <c r="CV182" s="39"/>
      <c r="CW182" s="39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GS182" s="1"/>
      <c r="GT182" s="1"/>
      <c r="GU182" s="1"/>
      <c r="GV182" s="1"/>
      <c r="GW182" s="1"/>
    </row>
    <row r="183" spans="1:205">
      <c r="A183" s="33">
        <v>177</v>
      </c>
      <c r="B183" s="71"/>
      <c r="C183" s="351"/>
      <c r="D183" s="75"/>
      <c r="E183" s="74"/>
      <c r="F183" s="74"/>
      <c r="G183" s="74"/>
      <c r="H183" s="74"/>
      <c r="I183" s="65"/>
      <c r="J183" s="65"/>
      <c r="K183" s="65"/>
      <c r="L183" s="209"/>
      <c r="M183" s="209"/>
      <c r="N183" s="65"/>
      <c r="O183" s="65"/>
      <c r="P183" s="65"/>
      <c r="Q183" s="368" t="str">
        <f t="shared" si="160"/>
        <v/>
      </c>
      <c r="R183" s="34">
        <f t="shared" si="161"/>
        <v>0</v>
      </c>
      <c r="S183" s="47">
        <f t="shared" si="237"/>
        <v>0</v>
      </c>
      <c r="T183" s="46">
        <f t="shared" si="159"/>
        <v>0</v>
      </c>
      <c r="U183" s="82">
        <f t="shared" si="162"/>
        <v>0</v>
      </c>
      <c r="V183" s="46">
        <f t="shared" si="163"/>
        <v>0</v>
      </c>
      <c r="W183" s="82">
        <f t="shared" si="164"/>
        <v>0</v>
      </c>
      <c r="X183" s="81">
        <f t="shared" si="165"/>
        <v>0</v>
      </c>
      <c r="Y183" s="81">
        <f t="shared" si="223"/>
        <v>0</v>
      </c>
      <c r="Z183" s="81">
        <f t="shared" si="224"/>
        <v>0</v>
      </c>
      <c r="AA183" s="81">
        <f t="shared" si="166"/>
        <v>0</v>
      </c>
      <c r="AB183" s="81">
        <f t="shared" si="167"/>
        <v>0</v>
      </c>
      <c r="AC183" s="81">
        <f t="shared" si="225"/>
        <v>0</v>
      </c>
      <c r="AD183" s="81">
        <f t="shared" si="226"/>
        <v>0</v>
      </c>
      <c r="AE183" s="81">
        <f t="shared" si="227"/>
        <v>0</v>
      </c>
      <c r="AF183" s="81">
        <f t="shared" si="168"/>
        <v>0</v>
      </c>
      <c r="AG183" s="81">
        <f t="shared" si="169"/>
        <v>0</v>
      </c>
      <c r="AH183" s="81">
        <f t="shared" si="170"/>
        <v>0</v>
      </c>
      <c r="AI183" s="81">
        <f t="shared" si="171"/>
        <v>0</v>
      </c>
      <c r="AJ183" s="81">
        <f t="shared" si="172"/>
        <v>0</v>
      </c>
      <c r="AK183" s="81">
        <f t="shared" si="173"/>
        <v>0</v>
      </c>
      <c r="AL183" s="81">
        <f t="shared" si="174"/>
        <v>0</v>
      </c>
      <c r="AM183" s="81">
        <f t="shared" si="175"/>
        <v>0</v>
      </c>
      <c r="AN183" s="81">
        <f t="shared" si="176"/>
        <v>0</v>
      </c>
      <c r="AO183" s="81">
        <f t="shared" si="177"/>
        <v>0</v>
      </c>
      <c r="AP183" s="81">
        <f t="shared" si="178"/>
        <v>0</v>
      </c>
      <c r="AQ183" s="81">
        <f t="shared" si="179"/>
        <v>0</v>
      </c>
      <c r="AR183" s="81">
        <f t="shared" si="180"/>
        <v>0</v>
      </c>
      <c r="AS183" s="81">
        <f t="shared" si="181"/>
        <v>0</v>
      </c>
      <c r="AT183" s="81">
        <f t="shared" si="182"/>
        <v>0</v>
      </c>
      <c r="AU183" s="81">
        <f t="shared" si="183"/>
        <v>0</v>
      </c>
      <c r="AV183" s="81">
        <f t="shared" si="184"/>
        <v>0</v>
      </c>
      <c r="AW183" s="46">
        <f t="shared" si="185"/>
        <v>0</v>
      </c>
      <c r="AX183" s="46">
        <f t="shared" si="186"/>
        <v>0</v>
      </c>
      <c r="AY183" s="46">
        <f t="shared" si="187"/>
        <v>0</v>
      </c>
      <c r="AZ183" s="46">
        <f t="shared" si="188"/>
        <v>0</v>
      </c>
      <c r="BA183" s="46">
        <f t="shared" si="189"/>
        <v>0</v>
      </c>
      <c r="BB183" s="46">
        <f t="shared" si="190"/>
        <v>0</v>
      </c>
      <c r="BC183" s="46">
        <f t="shared" si="191"/>
        <v>0</v>
      </c>
      <c r="BD183" s="81"/>
      <c r="BE183" s="81"/>
      <c r="BF183" s="117">
        <f t="shared" si="228"/>
        <v>0</v>
      </c>
      <c r="BG183" s="117">
        <f t="shared" si="229"/>
        <v>0</v>
      </c>
      <c r="BH183" s="117">
        <f t="shared" si="230"/>
        <v>0</v>
      </c>
      <c r="BI183" s="117">
        <f t="shared" si="231"/>
        <v>0</v>
      </c>
      <c r="BJ183" s="117">
        <f t="shared" si="232"/>
        <v>0</v>
      </c>
      <c r="BK183" s="117">
        <f t="shared" si="233"/>
        <v>0</v>
      </c>
      <c r="BL183" s="117">
        <f t="shared" si="234"/>
        <v>0</v>
      </c>
      <c r="BM183" s="117">
        <f t="shared" si="235"/>
        <v>0</v>
      </c>
      <c r="BN183" s="117">
        <f t="shared" si="192"/>
        <v>0</v>
      </c>
      <c r="BO183" s="117">
        <f t="shared" si="236"/>
        <v>0</v>
      </c>
      <c r="BP183" s="117">
        <f t="shared" si="193"/>
        <v>0</v>
      </c>
      <c r="BQ183" s="117">
        <f t="shared" si="194"/>
        <v>0</v>
      </c>
      <c r="BR183" s="117">
        <f t="shared" si="195"/>
        <v>0</v>
      </c>
      <c r="BS183" s="117">
        <f t="shared" si="196"/>
        <v>0</v>
      </c>
      <c r="BT183" s="117">
        <f t="shared" si="197"/>
        <v>0</v>
      </c>
      <c r="BU183" s="117">
        <f t="shared" si="198"/>
        <v>0</v>
      </c>
      <c r="BV183" s="117">
        <f t="shared" si="199"/>
        <v>0</v>
      </c>
      <c r="BW183" s="117">
        <f t="shared" si="200"/>
        <v>0</v>
      </c>
      <c r="BX183" s="117">
        <f t="shared" si="201"/>
        <v>0</v>
      </c>
      <c r="BY183" s="117">
        <f t="shared" si="202"/>
        <v>0</v>
      </c>
      <c r="BZ183" s="117">
        <f t="shared" si="203"/>
        <v>0</v>
      </c>
      <c r="CA183" s="117">
        <f t="shared" si="204"/>
        <v>0</v>
      </c>
      <c r="CB183" s="117">
        <f t="shared" si="205"/>
        <v>0</v>
      </c>
      <c r="CC183" s="117">
        <f t="shared" si="206"/>
        <v>0</v>
      </c>
      <c r="CD183" s="117">
        <f t="shared" si="207"/>
        <v>0</v>
      </c>
      <c r="CE183" s="117">
        <f t="shared" si="208"/>
        <v>0</v>
      </c>
      <c r="CF183" s="117">
        <f t="shared" si="209"/>
        <v>0</v>
      </c>
      <c r="CG183" s="117">
        <f t="shared" si="210"/>
        <v>0</v>
      </c>
      <c r="CH183" s="117">
        <f t="shared" si="211"/>
        <v>0</v>
      </c>
      <c r="CI183" s="117">
        <f t="shared" si="212"/>
        <v>0</v>
      </c>
      <c r="CJ183" s="117">
        <f t="shared" si="213"/>
        <v>0</v>
      </c>
      <c r="CK183" s="117">
        <f t="shared" si="214"/>
        <v>0</v>
      </c>
      <c r="CL183" s="117">
        <f t="shared" si="215"/>
        <v>0</v>
      </c>
      <c r="CM183" s="117">
        <f t="shared" si="216"/>
        <v>0</v>
      </c>
      <c r="CN183" s="117">
        <f t="shared" si="217"/>
        <v>0</v>
      </c>
      <c r="CO183" s="117">
        <f t="shared" si="218"/>
        <v>0</v>
      </c>
      <c r="CP183" s="117">
        <f t="shared" si="219"/>
        <v>0</v>
      </c>
      <c r="CQ183" s="117">
        <f t="shared" si="220"/>
        <v>0</v>
      </c>
      <c r="CR183" s="117">
        <f t="shared" si="221"/>
        <v>0</v>
      </c>
      <c r="CS183" s="117">
        <f t="shared" si="222"/>
        <v>0</v>
      </c>
      <c r="CT183" s="82"/>
      <c r="CU183" s="82"/>
      <c r="CV183" s="39"/>
      <c r="CW183" s="39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GS183" s="1"/>
      <c r="GT183" s="1"/>
      <c r="GU183" s="1"/>
      <c r="GV183" s="1"/>
      <c r="GW183" s="1"/>
    </row>
    <row r="184" spans="1:205">
      <c r="A184" s="33">
        <v>178</v>
      </c>
      <c r="B184" s="71"/>
      <c r="C184" s="351"/>
      <c r="D184" s="75"/>
      <c r="E184" s="74"/>
      <c r="F184" s="74"/>
      <c r="G184" s="74"/>
      <c r="H184" s="74"/>
      <c r="I184" s="65"/>
      <c r="J184" s="65"/>
      <c r="K184" s="65"/>
      <c r="L184" s="209"/>
      <c r="M184" s="209"/>
      <c r="N184" s="65"/>
      <c r="O184" s="65"/>
      <c r="P184" s="65"/>
      <c r="Q184" s="368" t="str">
        <f t="shared" si="160"/>
        <v/>
      </c>
      <c r="R184" s="34">
        <f t="shared" si="161"/>
        <v>0</v>
      </c>
      <c r="S184" s="47">
        <f t="shared" si="237"/>
        <v>0</v>
      </c>
      <c r="T184" s="46">
        <f t="shared" si="159"/>
        <v>0</v>
      </c>
      <c r="U184" s="82">
        <f t="shared" si="162"/>
        <v>0</v>
      </c>
      <c r="V184" s="46">
        <f t="shared" si="163"/>
        <v>0</v>
      </c>
      <c r="W184" s="82">
        <f t="shared" si="164"/>
        <v>0</v>
      </c>
      <c r="X184" s="81">
        <f t="shared" si="165"/>
        <v>0</v>
      </c>
      <c r="Y184" s="81">
        <f t="shared" si="223"/>
        <v>0</v>
      </c>
      <c r="Z184" s="81">
        <f t="shared" si="224"/>
        <v>0</v>
      </c>
      <c r="AA184" s="81">
        <f t="shared" si="166"/>
        <v>0</v>
      </c>
      <c r="AB184" s="81">
        <f t="shared" si="167"/>
        <v>0</v>
      </c>
      <c r="AC184" s="81">
        <f t="shared" si="225"/>
        <v>0</v>
      </c>
      <c r="AD184" s="81">
        <f t="shared" si="226"/>
        <v>0</v>
      </c>
      <c r="AE184" s="81">
        <f t="shared" si="227"/>
        <v>0</v>
      </c>
      <c r="AF184" s="81">
        <f t="shared" si="168"/>
        <v>0</v>
      </c>
      <c r="AG184" s="81">
        <f t="shared" si="169"/>
        <v>0</v>
      </c>
      <c r="AH184" s="81">
        <f t="shared" si="170"/>
        <v>0</v>
      </c>
      <c r="AI184" s="81">
        <f t="shared" si="171"/>
        <v>0</v>
      </c>
      <c r="AJ184" s="81">
        <f t="shared" si="172"/>
        <v>0</v>
      </c>
      <c r="AK184" s="81">
        <f t="shared" si="173"/>
        <v>0</v>
      </c>
      <c r="AL184" s="81">
        <f t="shared" si="174"/>
        <v>0</v>
      </c>
      <c r="AM184" s="81">
        <f t="shared" si="175"/>
        <v>0</v>
      </c>
      <c r="AN184" s="81">
        <f t="shared" si="176"/>
        <v>0</v>
      </c>
      <c r="AO184" s="81">
        <f t="shared" si="177"/>
        <v>0</v>
      </c>
      <c r="AP184" s="81">
        <f t="shared" si="178"/>
        <v>0</v>
      </c>
      <c r="AQ184" s="81">
        <f t="shared" si="179"/>
        <v>0</v>
      </c>
      <c r="AR184" s="81">
        <f t="shared" si="180"/>
        <v>0</v>
      </c>
      <c r="AS184" s="81">
        <f t="shared" si="181"/>
        <v>0</v>
      </c>
      <c r="AT184" s="81">
        <f t="shared" si="182"/>
        <v>0</v>
      </c>
      <c r="AU184" s="81">
        <f t="shared" si="183"/>
        <v>0</v>
      </c>
      <c r="AV184" s="81">
        <f t="shared" si="184"/>
        <v>0</v>
      </c>
      <c r="AW184" s="46">
        <f t="shared" si="185"/>
        <v>0</v>
      </c>
      <c r="AX184" s="46">
        <f t="shared" si="186"/>
        <v>0</v>
      </c>
      <c r="AY184" s="46">
        <f t="shared" si="187"/>
        <v>0</v>
      </c>
      <c r="AZ184" s="46">
        <f t="shared" si="188"/>
        <v>0</v>
      </c>
      <c r="BA184" s="46">
        <f t="shared" si="189"/>
        <v>0</v>
      </c>
      <c r="BB184" s="46">
        <f t="shared" si="190"/>
        <v>0</v>
      </c>
      <c r="BC184" s="46">
        <f t="shared" si="191"/>
        <v>0</v>
      </c>
      <c r="BD184" s="81"/>
      <c r="BE184" s="81"/>
      <c r="BF184" s="117">
        <f t="shared" si="228"/>
        <v>0</v>
      </c>
      <c r="BG184" s="117">
        <f t="shared" si="229"/>
        <v>0</v>
      </c>
      <c r="BH184" s="117">
        <f t="shared" si="230"/>
        <v>0</v>
      </c>
      <c r="BI184" s="117">
        <f t="shared" si="231"/>
        <v>0</v>
      </c>
      <c r="BJ184" s="117">
        <f t="shared" si="232"/>
        <v>0</v>
      </c>
      <c r="BK184" s="117">
        <f t="shared" si="233"/>
        <v>0</v>
      </c>
      <c r="BL184" s="117">
        <f t="shared" si="234"/>
        <v>0</v>
      </c>
      <c r="BM184" s="117">
        <f t="shared" si="235"/>
        <v>0</v>
      </c>
      <c r="BN184" s="117">
        <f t="shared" si="192"/>
        <v>0</v>
      </c>
      <c r="BO184" s="117">
        <f t="shared" si="236"/>
        <v>0</v>
      </c>
      <c r="BP184" s="117">
        <f t="shared" si="193"/>
        <v>0</v>
      </c>
      <c r="BQ184" s="117">
        <f t="shared" si="194"/>
        <v>0</v>
      </c>
      <c r="BR184" s="117">
        <f t="shared" si="195"/>
        <v>0</v>
      </c>
      <c r="BS184" s="117">
        <f t="shared" si="196"/>
        <v>0</v>
      </c>
      <c r="BT184" s="117">
        <f t="shared" si="197"/>
        <v>0</v>
      </c>
      <c r="BU184" s="117">
        <f t="shared" si="198"/>
        <v>0</v>
      </c>
      <c r="BV184" s="117">
        <f t="shared" si="199"/>
        <v>0</v>
      </c>
      <c r="BW184" s="117">
        <f t="shared" si="200"/>
        <v>0</v>
      </c>
      <c r="BX184" s="117">
        <f t="shared" si="201"/>
        <v>0</v>
      </c>
      <c r="BY184" s="117">
        <f t="shared" si="202"/>
        <v>0</v>
      </c>
      <c r="BZ184" s="117">
        <f t="shared" si="203"/>
        <v>0</v>
      </c>
      <c r="CA184" s="117">
        <f t="shared" si="204"/>
        <v>0</v>
      </c>
      <c r="CB184" s="117">
        <f t="shared" si="205"/>
        <v>0</v>
      </c>
      <c r="CC184" s="117">
        <f t="shared" si="206"/>
        <v>0</v>
      </c>
      <c r="CD184" s="117">
        <f t="shared" si="207"/>
        <v>0</v>
      </c>
      <c r="CE184" s="117">
        <f t="shared" si="208"/>
        <v>0</v>
      </c>
      <c r="CF184" s="117">
        <f t="shared" si="209"/>
        <v>0</v>
      </c>
      <c r="CG184" s="117">
        <f t="shared" si="210"/>
        <v>0</v>
      </c>
      <c r="CH184" s="117">
        <f t="shared" si="211"/>
        <v>0</v>
      </c>
      <c r="CI184" s="117">
        <f t="shared" si="212"/>
        <v>0</v>
      </c>
      <c r="CJ184" s="117">
        <f t="shared" si="213"/>
        <v>0</v>
      </c>
      <c r="CK184" s="117">
        <f t="shared" si="214"/>
        <v>0</v>
      </c>
      <c r="CL184" s="117">
        <f t="shared" si="215"/>
        <v>0</v>
      </c>
      <c r="CM184" s="117">
        <f t="shared" si="216"/>
        <v>0</v>
      </c>
      <c r="CN184" s="117">
        <f t="shared" si="217"/>
        <v>0</v>
      </c>
      <c r="CO184" s="117">
        <f t="shared" si="218"/>
        <v>0</v>
      </c>
      <c r="CP184" s="117">
        <f t="shared" si="219"/>
        <v>0</v>
      </c>
      <c r="CQ184" s="117">
        <f t="shared" si="220"/>
        <v>0</v>
      </c>
      <c r="CR184" s="117">
        <f t="shared" si="221"/>
        <v>0</v>
      </c>
      <c r="CS184" s="117">
        <f t="shared" si="222"/>
        <v>0</v>
      </c>
      <c r="CT184" s="82"/>
      <c r="CU184" s="82"/>
      <c r="CV184" s="39"/>
      <c r="CW184" s="39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GS184" s="1"/>
      <c r="GT184" s="1"/>
      <c r="GU184" s="1"/>
      <c r="GV184" s="1"/>
      <c r="GW184" s="1"/>
    </row>
    <row r="185" spans="1:205">
      <c r="A185" s="33">
        <v>179</v>
      </c>
      <c r="B185" s="71"/>
      <c r="C185" s="351"/>
      <c r="D185" s="75"/>
      <c r="E185" s="74"/>
      <c r="F185" s="74"/>
      <c r="G185" s="74"/>
      <c r="H185" s="74"/>
      <c r="I185" s="65"/>
      <c r="J185" s="65"/>
      <c r="K185" s="65"/>
      <c r="L185" s="209"/>
      <c r="M185" s="209"/>
      <c r="N185" s="65"/>
      <c r="O185" s="65"/>
      <c r="P185" s="65"/>
      <c r="Q185" s="368" t="str">
        <f t="shared" si="160"/>
        <v/>
      </c>
      <c r="R185" s="34">
        <f t="shared" si="161"/>
        <v>0</v>
      </c>
      <c r="S185" s="47">
        <f t="shared" si="237"/>
        <v>0</v>
      </c>
      <c r="T185" s="46">
        <f t="shared" si="159"/>
        <v>0</v>
      </c>
      <c r="U185" s="82">
        <f t="shared" si="162"/>
        <v>0</v>
      </c>
      <c r="V185" s="46">
        <f t="shared" si="163"/>
        <v>0</v>
      </c>
      <c r="W185" s="82">
        <f t="shared" si="164"/>
        <v>0</v>
      </c>
      <c r="X185" s="81">
        <f t="shared" si="165"/>
        <v>0</v>
      </c>
      <c r="Y185" s="81">
        <f t="shared" si="223"/>
        <v>0</v>
      </c>
      <c r="Z185" s="81">
        <f t="shared" si="224"/>
        <v>0</v>
      </c>
      <c r="AA185" s="81">
        <f t="shared" si="166"/>
        <v>0</v>
      </c>
      <c r="AB185" s="81">
        <f t="shared" si="167"/>
        <v>0</v>
      </c>
      <c r="AC185" s="81">
        <f t="shared" si="225"/>
        <v>0</v>
      </c>
      <c r="AD185" s="81">
        <f t="shared" si="226"/>
        <v>0</v>
      </c>
      <c r="AE185" s="81">
        <f t="shared" si="227"/>
        <v>0</v>
      </c>
      <c r="AF185" s="81">
        <f t="shared" si="168"/>
        <v>0</v>
      </c>
      <c r="AG185" s="81">
        <f t="shared" si="169"/>
        <v>0</v>
      </c>
      <c r="AH185" s="81">
        <f t="shared" si="170"/>
        <v>0</v>
      </c>
      <c r="AI185" s="81">
        <f t="shared" si="171"/>
        <v>0</v>
      </c>
      <c r="AJ185" s="81">
        <f t="shared" si="172"/>
        <v>0</v>
      </c>
      <c r="AK185" s="81">
        <f t="shared" si="173"/>
        <v>0</v>
      </c>
      <c r="AL185" s="81">
        <f t="shared" si="174"/>
        <v>0</v>
      </c>
      <c r="AM185" s="81">
        <f t="shared" si="175"/>
        <v>0</v>
      </c>
      <c r="AN185" s="81">
        <f t="shared" si="176"/>
        <v>0</v>
      </c>
      <c r="AO185" s="81">
        <f t="shared" si="177"/>
        <v>0</v>
      </c>
      <c r="AP185" s="81">
        <f t="shared" si="178"/>
        <v>0</v>
      </c>
      <c r="AQ185" s="81">
        <f t="shared" si="179"/>
        <v>0</v>
      </c>
      <c r="AR185" s="81">
        <f t="shared" si="180"/>
        <v>0</v>
      </c>
      <c r="AS185" s="81">
        <f t="shared" si="181"/>
        <v>0</v>
      </c>
      <c r="AT185" s="81">
        <f t="shared" si="182"/>
        <v>0</v>
      </c>
      <c r="AU185" s="81">
        <f t="shared" si="183"/>
        <v>0</v>
      </c>
      <c r="AV185" s="81">
        <f t="shared" si="184"/>
        <v>0</v>
      </c>
      <c r="AW185" s="46">
        <f t="shared" si="185"/>
        <v>0</v>
      </c>
      <c r="AX185" s="46">
        <f t="shared" si="186"/>
        <v>0</v>
      </c>
      <c r="AY185" s="46">
        <f t="shared" si="187"/>
        <v>0</v>
      </c>
      <c r="AZ185" s="46">
        <f t="shared" si="188"/>
        <v>0</v>
      </c>
      <c r="BA185" s="46">
        <f t="shared" si="189"/>
        <v>0</v>
      </c>
      <c r="BB185" s="46">
        <f t="shared" si="190"/>
        <v>0</v>
      </c>
      <c r="BC185" s="46">
        <f t="shared" si="191"/>
        <v>0</v>
      </c>
      <c r="BD185" s="81"/>
      <c r="BE185" s="81"/>
      <c r="BF185" s="117">
        <f t="shared" si="228"/>
        <v>0</v>
      </c>
      <c r="BG185" s="117">
        <f t="shared" si="229"/>
        <v>0</v>
      </c>
      <c r="BH185" s="117">
        <f t="shared" si="230"/>
        <v>0</v>
      </c>
      <c r="BI185" s="117">
        <f t="shared" si="231"/>
        <v>0</v>
      </c>
      <c r="BJ185" s="117">
        <f t="shared" si="232"/>
        <v>0</v>
      </c>
      <c r="BK185" s="117">
        <f t="shared" si="233"/>
        <v>0</v>
      </c>
      <c r="BL185" s="117">
        <f t="shared" si="234"/>
        <v>0</v>
      </c>
      <c r="BM185" s="117">
        <f t="shared" si="235"/>
        <v>0</v>
      </c>
      <c r="BN185" s="117">
        <f t="shared" si="192"/>
        <v>0</v>
      </c>
      <c r="BO185" s="117">
        <f t="shared" si="236"/>
        <v>0</v>
      </c>
      <c r="BP185" s="117">
        <f t="shared" si="193"/>
        <v>0</v>
      </c>
      <c r="BQ185" s="117">
        <f t="shared" si="194"/>
        <v>0</v>
      </c>
      <c r="BR185" s="117">
        <f t="shared" si="195"/>
        <v>0</v>
      </c>
      <c r="BS185" s="117">
        <f t="shared" si="196"/>
        <v>0</v>
      </c>
      <c r="BT185" s="117">
        <f t="shared" si="197"/>
        <v>0</v>
      </c>
      <c r="BU185" s="117">
        <f t="shared" si="198"/>
        <v>0</v>
      </c>
      <c r="BV185" s="117">
        <f t="shared" si="199"/>
        <v>0</v>
      </c>
      <c r="BW185" s="117">
        <f t="shared" si="200"/>
        <v>0</v>
      </c>
      <c r="BX185" s="117">
        <f t="shared" si="201"/>
        <v>0</v>
      </c>
      <c r="BY185" s="117">
        <f t="shared" si="202"/>
        <v>0</v>
      </c>
      <c r="BZ185" s="117">
        <f t="shared" si="203"/>
        <v>0</v>
      </c>
      <c r="CA185" s="117">
        <f t="shared" si="204"/>
        <v>0</v>
      </c>
      <c r="CB185" s="117">
        <f t="shared" si="205"/>
        <v>0</v>
      </c>
      <c r="CC185" s="117">
        <f t="shared" si="206"/>
        <v>0</v>
      </c>
      <c r="CD185" s="117">
        <f t="shared" si="207"/>
        <v>0</v>
      </c>
      <c r="CE185" s="117">
        <f t="shared" si="208"/>
        <v>0</v>
      </c>
      <c r="CF185" s="117">
        <f t="shared" si="209"/>
        <v>0</v>
      </c>
      <c r="CG185" s="117">
        <f t="shared" si="210"/>
        <v>0</v>
      </c>
      <c r="CH185" s="117">
        <f t="shared" si="211"/>
        <v>0</v>
      </c>
      <c r="CI185" s="117">
        <f t="shared" si="212"/>
        <v>0</v>
      </c>
      <c r="CJ185" s="117">
        <f t="shared" si="213"/>
        <v>0</v>
      </c>
      <c r="CK185" s="117">
        <f t="shared" si="214"/>
        <v>0</v>
      </c>
      <c r="CL185" s="117">
        <f t="shared" si="215"/>
        <v>0</v>
      </c>
      <c r="CM185" s="117">
        <f t="shared" si="216"/>
        <v>0</v>
      </c>
      <c r="CN185" s="117">
        <f t="shared" si="217"/>
        <v>0</v>
      </c>
      <c r="CO185" s="117">
        <f t="shared" si="218"/>
        <v>0</v>
      </c>
      <c r="CP185" s="117">
        <f t="shared" si="219"/>
        <v>0</v>
      </c>
      <c r="CQ185" s="117">
        <f t="shared" si="220"/>
        <v>0</v>
      </c>
      <c r="CR185" s="117">
        <f t="shared" si="221"/>
        <v>0</v>
      </c>
      <c r="CS185" s="117">
        <f t="shared" si="222"/>
        <v>0</v>
      </c>
      <c r="CT185" s="82"/>
      <c r="CU185" s="82"/>
      <c r="CV185" s="39"/>
      <c r="CW185" s="39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GS185" s="1"/>
      <c r="GT185" s="1"/>
      <c r="GU185" s="1"/>
      <c r="GV185" s="1"/>
      <c r="GW185" s="1"/>
    </row>
    <row r="186" spans="1:205">
      <c r="A186" s="33">
        <v>180</v>
      </c>
      <c r="B186" s="71"/>
      <c r="C186" s="351"/>
      <c r="D186" s="75"/>
      <c r="E186" s="74"/>
      <c r="F186" s="74"/>
      <c r="G186" s="74"/>
      <c r="H186" s="74"/>
      <c r="I186" s="65"/>
      <c r="J186" s="65"/>
      <c r="K186" s="65"/>
      <c r="L186" s="209"/>
      <c r="M186" s="209"/>
      <c r="N186" s="65"/>
      <c r="O186" s="65"/>
      <c r="P186" s="65"/>
      <c r="Q186" s="368" t="str">
        <f t="shared" si="160"/>
        <v/>
      </c>
      <c r="R186" s="34">
        <f t="shared" si="161"/>
        <v>0</v>
      </c>
      <c r="S186" s="47">
        <f t="shared" si="237"/>
        <v>0</v>
      </c>
      <c r="T186" s="46">
        <f t="shared" si="159"/>
        <v>0</v>
      </c>
      <c r="U186" s="82">
        <f t="shared" si="162"/>
        <v>0</v>
      </c>
      <c r="V186" s="46">
        <f t="shared" si="163"/>
        <v>0</v>
      </c>
      <c r="W186" s="82">
        <f t="shared" si="164"/>
        <v>0</v>
      </c>
      <c r="X186" s="81">
        <f t="shared" si="165"/>
        <v>0</v>
      </c>
      <c r="Y186" s="81">
        <f t="shared" si="223"/>
        <v>0</v>
      </c>
      <c r="Z186" s="81">
        <f t="shared" si="224"/>
        <v>0</v>
      </c>
      <c r="AA186" s="81">
        <f t="shared" si="166"/>
        <v>0</v>
      </c>
      <c r="AB186" s="81">
        <f t="shared" si="167"/>
        <v>0</v>
      </c>
      <c r="AC186" s="81">
        <f t="shared" si="225"/>
        <v>0</v>
      </c>
      <c r="AD186" s="81">
        <f t="shared" si="226"/>
        <v>0</v>
      </c>
      <c r="AE186" s="81">
        <f t="shared" si="227"/>
        <v>0</v>
      </c>
      <c r="AF186" s="81">
        <f t="shared" si="168"/>
        <v>0</v>
      </c>
      <c r="AG186" s="81">
        <f t="shared" si="169"/>
        <v>0</v>
      </c>
      <c r="AH186" s="81">
        <f t="shared" si="170"/>
        <v>0</v>
      </c>
      <c r="AI186" s="81">
        <f t="shared" si="171"/>
        <v>0</v>
      </c>
      <c r="AJ186" s="81">
        <f t="shared" si="172"/>
        <v>0</v>
      </c>
      <c r="AK186" s="81">
        <f t="shared" si="173"/>
        <v>0</v>
      </c>
      <c r="AL186" s="81">
        <f t="shared" si="174"/>
        <v>0</v>
      </c>
      <c r="AM186" s="81">
        <f t="shared" si="175"/>
        <v>0</v>
      </c>
      <c r="AN186" s="81">
        <f t="shared" si="176"/>
        <v>0</v>
      </c>
      <c r="AO186" s="81">
        <f t="shared" si="177"/>
        <v>0</v>
      </c>
      <c r="AP186" s="81">
        <f t="shared" si="178"/>
        <v>0</v>
      </c>
      <c r="AQ186" s="81">
        <f t="shared" si="179"/>
        <v>0</v>
      </c>
      <c r="AR186" s="81">
        <f t="shared" si="180"/>
        <v>0</v>
      </c>
      <c r="AS186" s="81">
        <f t="shared" si="181"/>
        <v>0</v>
      </c>
      <c r="AT186" s="81">
        <f t="shared" si="182"/>
        <v>0</v>
      </c>
      <c r="AU186" s="81">
        <f t="shared" si="183"/>
        <v>0</v>
      </c>
      <c r="AV186" s="81">
        <f t="shared" si="184"/>
        <v>0</v>
      </c>
      <c r="AW186" s="46">
        <f t="shared" si="185"/>
        <v>0</v>
      </c>
      <c r="AX186" s="46">
        <f t="shared" si="186"/>
        <v>0</v>
      </c>
      <c r="AY186" s="46">
        <f t="shared" si="187"/>
        <v>0</v>
      </c>
      <c r="AZ186" s="46">
        <f t="shared" si="188"/>
        <v>0</v>
      </c>
      <c r="BA186" s="46">
        <f t="shared" si="189"/>
        <v>0</v>
      </c>
      <c r="BB186" s="46">
        <f t="shared" si="190"/>
        <v>0</v>
      </c>
      <c r="BC186" s="46">
        <f t="shared" si="191"/>
        <v>0</v>
      </c>
      <c r="BD186" s="81"/>
      <c r="BE186" s="81"/>
      <c r="BF186" s="117">
        <f t="shared" si="228"/>
        <v>0</v>
      </c>
      <c r="BG186" s="117">
        <f t="shared" si="229"/>
        <v>0</v>
      </c>
      <c r="BH186" s="117">
        <f t="shared" si="230"/>
        <v>0</v>
      </c>
      <c r="BI186" s="117">
        <f t="shared" si="231"/>
        <v>0</v>
      </c>
      <c r="BJ186" s="117">
        <f t="shared" si="232"/>
        <v>0</v>
      </c>
      <c r="BK186" s="117">
        <f t="shared" si="233"/>
        <v>0</v>
      </c>
      <c r="BL186" s="117">
        <f t="shared" si="234"/>
        <v>0</v>
      </c>
      <c r="BM186" s="117">
        <f t="shared" si="235"/>
        <v>0</v>
      </c>
      <c r="BN186" s="117">
        <f t="shared" si="192"/>
        <v>0</v>
      </c>
      <c r="BO186" s="117">
        <f t="shared" si="236"/>
        <v>0</v>
      </c>
      <c r="BP186" s="117">
        <f t="shared" si="193"/>
        <v>0</v>
      </c>
      <c r="BQ186" s="117">
        <f t="shared" si="194"/>
        <v>0</v>
      </c>
      <c r="BR186" s="117">
        <f t="shared" si="195"/>
        <v>0</v>
      </c>
      <c r="BS186" s="117">
        <f t="shared" si="196"/>
        <v>0</v>
      </c>
      <c r="BT186" s="117">
        <f t="shared" si="197"/>
        <v>0</v>
      </c>
      <c r="BU186" s="117">
        <f t="shared" si="198"/>
        <v>0</v>
      </c>
      <c r="BV186" s="117">
        <f t="shared" si="199"/>
        <v>0</v>
      </c>
      <c r="BW186" s="117">
        <f t="shared" si="200"/>
        <v>0</v>
      </c>
      <c r="BX186" s="117">
        <f t="shared" si="201"/>
        <v>0</v>
      </c>
      <c r="BY186" s="117">
        <f t="shared" si="202"/>
        <v>0</v>
      </c>
      <c r="BZ186" s="117">
        <f t="shared" si="203"/>
        <v>0</v>
      </c>
      <c r="CA186" s="117">
        <f t="shared" si="204"/>
        <v>0</v>
      </c>
      <c r="CB186" s="117">
        <f t="shared" si="205"/>
        <v>0</v>
      </c>
      <c r="CC186" s="117">
        <f t="shared" si="206"/>
        <v>0</v>
      </c>
      <c r="CD186" s="117">
        <f t="shared" si="207"/>
        <v>0</v>
      </c>
      <c r="CE186" s="117">
        <f t="shared" si="208"/>
        <v>0</v>
      </c>
      <c r="CF186" s="117">
        <f t="shared" si="209"/>
        <v>0</v>
      </c>
      <c r="CG186" s="117">
        <f t="shared" si="210"/>
        <v>0</v>
      </c>
      <c r="CH186" s="117">
        <f t="shared" si="211"/>
        <v>0</v>
      </c>
      <c r="CI186" s="117">
        <f t="shared" si="212"/>
        <v>0</v>
      </c>
      <c r="CJ186" s="117">
        <f t="shared" si="213"/>
        <v>0</v>
      </c>
      <c r="CK186" s="117">
        <f t="shared" si="214"/>
        <v>0</v>
      </c>
      <c r="CL186" s="117">
        <f t="shared" si="215"/>
        <v>0</v>
      </c>
      <c r="CM186" s="117">
        <f t="shared" si="216"/>
        <v>0</v>
      </c>
      <c r="CN186" s="117">
        <f t="shared" si="217"/>
        <v>0</v>
      </c>
      <c r="CO186" s="117">
        <f t="shared" si="218"/>
        <v>0</v>
      </c>
      <c r="CP186" s="117">
        <f t="shared" si="219"/>
        <v>0</v>
      </c>
      <c r="CQ186" s="117">
        <f t="shared" si="220"/>
        <v>0</v>
      </c>
      <c r="CR186" s="117">
        <f t="shared" si="221"/>
        <v>0</v>
      </c>
      <c r="CS186" s="117">
        <f t="shared" si="222"/>
        <v>0</v>
      </c>
      <c r="CT186" s="82"/>
      <c r="CU186" s="82"/>
      <c r="CV186" s="39"/>
      <c r="CW186" s="39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GS186" s="1"/>
      <c r="GT186" s="1"/>
      <c r="GU186" s="1"/>
      <c r="GV186" s="1"/>
      <c r="GW186" s="1"/>
    </row>
    <row r="187" spans="1:205">
      <c r="A187" s="33">
        <v>181</v>
      </c>
      <c r="B187" s="71"/>
      <c r="C187" s="351"/>
      <c r="D187" s="75"/>
      <c r="E187" s="74"/>
      <c r="F187" s="74"/>
      <c r="G187" s="74"/>
      <c r="H187" s="74"/>
      <c r="I187" s="65"/>
      <c r="J187" s="65"/>
      <c r="K187" s="65"/>
      <c r="L187" s="209"/>
      <c r="M187" s="209"/>
      <c r="N187" s="65"/>
      <c r="O187" s="65"/>
      <c r="P187" s="65"/>
      <c r="Q187" s="368" t="str">
        <f t="shared" si="160"/>
        <v/>
      </c>
      <c r="R187" s="34">
        <f t="shared" si="161"/>
        <v>0</v>
      </c>
      <c r="S187" s="47">
        <f t="shared" si="237"/>
        <v>0</v>
      </c>
      <c r="T187" s="46">
        <f t="shared" si="159"/>
        <v>0</v>
      </c>
      <c r="U187" s="82">
        <f t="shared" si="162"/>
        <v>0</v>
      </c>
      <c r="V187" s="46">
        <f t="shared" si="163"/>
        <v>0</v>
      </c>
      <c r="W187" s="82">
        <f t="shared" si="164"/>
        <v>0</v>
      </c>
      <c r="X187" s="81">
        <f t="shared" si="165"/>
        <v>0</v>
      </c>
      <c r="Y187" s="81">
        <f t="shared" si="223"/>
        <v>0</v>
      </c>
      <c r="Z187" s="81">
        <f t="shared" si="224"/>
        <v>0</v>
      </c>
      <c r="AA187" s="81">
        <f t="shared" si="166"/>
        <v>0</v>
      </c>
      <c r="AB187" s="81">
        <f t="shared" si="167"/>
        <v>0</v>
      </c>
      <c r="AC187" s="81">
        <f t="shared" si="225"/>
        <v>0</v>
      </c>
      <c r="AD187" s="81">
        <f t="shared" si="226"/>
        <v>0</v>
      </c>
      <c r="AE187" s="81">
        <f t="shared" si="227"/>
        <v>0</v>
      </c>
      <c r="AF187" s="81">
        <f t="shared" si="168"/>
        <v>0</v>
      </c>
      <c r="AG187" s="81">
        <f t="shared" si="169"/>
        <v>0</v>
      </c>
      <c r="AH187" s="81">
        <f t="shared" si="170"/>
        <v>0</v>
      </c>
      <c r="AI187" s="81">
        <f t="shared" si="171"/>
        <v>0</v>
      </c>
      <c r="AJ187" s="81">
        <f t="shared" si="172"/>
        <v>0</v>
      </c>
      <c r="AK187" s="81">
        <f t="shared" si="173"/>
        <v>0</v>
      </c>
      <c r="AL187" s="81">
        <f t="shared" si="174"/>
        <v>0</v>
      </c>
      <c r="AM187" s="81">
        <f t="shared" si="175"/>
        <v>0</v>
      </c>
      <c r="AN187" s="81">
        <f t="shared" si="176"/>
        <v>0</v>
      </c>
      <c r="AO187" s="81">
        <f t="shared" si="177"/>
        <v>0</v>
      </c>
      <c r="AP187" s="81">
        <f t="shared" si="178"/>
        <v>0</v>
      </c>
      <c r="AQ187" s="81">
        <f t="shared" si="179"/>
        <v>0</v>
      </c>
      <c r="AR187" s="81">
        <f t="shared" si="180"/>
        <v>0</v>
      </c>
      <c r="AS187" s="81">
        <f t="shared" si="181"/>
        <v>0</v>
      </c>
      <c r="AT187" s="81">
        <f t="shared" si="182"/>
        <v>0</v>
      </c>
      <c r="AU187" s="81">
        <f t="shared" si="183"/>
        <v>0</v>
      </c>
      <c r="AV187" s="81">
        <f t="shared" si="184"/>
        <v>0</v>
      </c>
      <c r="AW187" s="46">
        <f t="shared" si="185"/>
        <v>0</v>
      </c>
      <c r="AX187" s="46">
        <f t="shared" si="186"/>
        <v>0</v>
      </c>
      <c r="AY187" s="46">
        <f t="shared" si="187"/>
        <v>0</v>
      </c>
      <c r="AZ187" s="46">
        <f t="shared" si="188"/>
        <v>0</v>
      </c>
      <c r="BA187" s="46">
        <f t="shared" si="189"/>
        <v>0</v>
      </c>
      <c r="BB187" s="46">
        <f t="shared" si="190"/>
        <v>0</v>
      </c>
      <c r="BC187" s="46">
        <f t="shared" si="191"/>
        <v>0</v>
      </c>
      <c r="BD187" s="81"/>
      <c r="BE187" s="81"/>
      <c r="BF187" s="117">
        <f t="shared" si="228"/>
        <v>0</v>
      </c>
      <c r="BG187" s="117">
        <f t="shared" si="229"/>
        <v>0</v>
      </c>
      <c r="BH187" s="117">
        <f t="shared" si="230"/>
        <v>0</v>
      </c>
      <c r="BI187" s="117">
        <f t="shared" si="231"/>
        <v>0</v>
      </c>
      <c r="BJ187" s="117">
        <f t="shared" si="232"/>
        <v>0</v>
      </c>
      <c r="BK187" s="117">
        <f t="shared" si="233"/>
        <v>0</v>
      </c>
      <c r="BL187" s="117">
        <f t="shared" si="234"/>
        <v>0</v>
      </c>
      <c r="BM187" s="117">
        <f t="shared" si="235"/>
        <v>0</v>
      </c>
      <c r="BN187" s="117">
        <f t="shared" si="192"/>
        <v>0</v>
      </c>
      <c r="BO187" s="117">
        <f t="shared" si="236"/>
        <v>0</v>
      </c>
      <c r="BP187" s="117">
        <f t="shared" si="193"/>
        <v>0</v>
      </c>
      <c r="BQ187" s="117">
        <f t="shared" si="194"/>
        <v>0</v>
      </c>
      <c r="BR187" s="117">
        <f t="shared" si="195"/>
        <v>0</v>
      </c>
      <c r="BS187" s="117">
        <f t="shared" si="196"/>
        <v>0</v>
      </c>
      <c r="BT187" s="117">
        <f t="shared" si="197"/>
        <v>0</v>
      </c>
      <c r="BU187" s="117">
        <f t="shared" si="198"/>
        <v>0</v>
      </c>
      <c r="BV187" s="117">
        <f t="shared" si="199"/>
        <v>0</v>
      </c>
      <c r="BW187" s="117">
        <f t="shared" si="200"/>
        <v>0</v>
      </c>
      <c r="BX187" s="117">
        <f t="shared" si="201"/>
        <v>0</v>
      </c>
      <c r="BY187" s="117">
        <f t="shared" si="202"/>
        <v>0</v>
      </c>
      <c r="BZ187" s="117">
        <f t="shared" si="203"/>
        <v>0</v>
      </c>
      <c r="CA187" s="117">
        <f t="shared" si="204"/>
        <v>0</v>
      </c>
      <c r="CB187" s="117">
        <f t="shared" si="205"/>
        <v>0</v>
      </c>
      <c r="CC187" s="117">
        <f t="shared" si="206"/>
        <v>0</v>
      </c>
      <c r="CD187" s="117">
        <f t="shared" si="207"/>
        <v>0</v>
      </c>
      <c r="CE187" s="117">
        <f t="shared" si="208"/>
        <v>0</v>
      </c>
      <c r="CF187" s="117">
        <f t="shared" si="209"/>
        <v>0</v>
      </c>
      <c r="CG187" s="117">
        <f t="shared" si="210"/>
        <v>0</v>
      </c>
      <c r="CH187" s="117">
        <f t="shared" si="211"/>
        <v>0</v>
      </c>
      <c r="CI187" s="117">
        <f t="shared" si="212"/>
        <v>0</v>
      </c>
      <c r="CJ187" s="117">
        <f t="shared" si="213"/>
        <v>0</v>
      </c>
      <c r="CK187" s="117">
        <f t="shared" si="214"/>
        <v>0</v>
      </c>
      <c r="CL187" s="117">
        <f t="shared" si="215"/>
        <v>0</v>
      </c>
      <c r="CM187" s="117">
        <f t="shared" si="216"/>
        <v>0</v>
      </c>
      <c r="CN187" s="117">
        <f t="shared" si="217"/>
        <v>0</v>
      </c>
      <c r="CO187" s="117">
        <f t="shared" si="218"/>
        <v>0</v>
      </c>
      <c r="CP187" s="117">
        <f t="shared" si="219"/>
        <v>0</v>
      </c>
      <c r="CQ187" s="117">
        <f t="shared" si="220"/>
        <v>0</v>
      </c>
      <c r="CR187" s="117">
        <f t="shared" si="221"/>
        <v>0</v>
      </c>
      <c r="CS187" s="117">
        <f t="shared" si="222"/>
        <v>0</v>
      </c>
      <c r="CT187" s="82"/>
      <c r="CU187" s="82"/>
      <c r="CV187" s="39"/>
      <c r="CW187" s="39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GS187" s="1"/>
      <c r="GT187" s="1"/>
      <c r="GU187" s="1"/>
      <c r="GV187" s="1"/>
      <c r="GW187" s="1"/>
    </row>
    <row r="188" spans="1:205">
      <c r="A188" s="33">
        <v>182</v>
      </c>
      <c r="B188" s="71"/>
      <c r="C188" s="351"/>
      <c r="D188" s="75"/>
      <c r="E188" s="74"/>
      <c r="F188" s="74"/>
      <c r="G188" s="74"/>
      <c r="H188" s="74"/>
      <c r="I188" s="65"/>
      <c r="J188" s="65"/>
      <c r="K188" s="65"/>
      <c r="L188" s="209"/>
      <c r="M188" s="209"/>
      <c r="N188" s="65"/>
      <c r="O188" s="65"/>
      <c r="P188" s="65"/>
      <c r="Q188" s="368" t="str">
        <f t="shared" si="160"/>
        <v/>
      </c>
      <c r="R188" s="34">
        <f t="shared" si="161"/>
        <v>0</v>
      </c>
      <c r="S188" s="47">
        <f t="shared" si="237"/>
        <v>0</v>
      </c>
      <c r="T188" s="46">
        <f t="shared" si="159"/>
        <v>0</v>
      </c>
      <c r="U188" s="82">
        <f t="shared" si="162"/>
        <v>0</v>
      </c>
      <c r="V188" s="46">
        <f t="shared" si="163"/>
        <v>0</v>
      </c>
      <c r="W188" s="82">
        <f t="shared" si="164"/>
        <v>0</v>
      </c>
      <c r="X188" s="81">
        <f t="shared" si="165"/>
        <v>0</v>
      </c>
      <c r="Y188" s="81">
        <f t="shared" si="223"/>
        <v>0</v>
      </c>
      <c r="Z188" s="81">
        <f t="shared" si="224"/>
        <v>0</v>
      </c>
      <c r="AA188" s="81">
        <f t="shared" si="166"/>
        <v>0</v>
      </c>
      <c r="AB188" s="81">
        <f t="shared" si="167"/>
        <v>0</v>
      </c>
      <c r="AC188" s="81">
        <f t="shared" si="225"/>
        <v>0</v>
      </c>
      <c r="AD188" s="81">
        <f t="shared" si="226"/>
        <v>0</v>
      </c>
      <c r="AE188" s="81">
        <f t="shared" si="227"/>
        <v>0</v>
      </c>
      <c r="AF188" s="81">
        <f t="shared" si="168"/>
        <v>0</v>
      </c>
      <c r="AG188" s="81">
        <f t="shared" si="169"/>
        <v>0</v>
      </c>
      <c r="AH188" s="81">
        <f t="shared" si="170"/>
        <v>0</v>
      </c>
      <c r="AI188" s="81">
        <f t="shared" si="171"/>
        <v>0</v>
      </c>
      <c r="AJ188" s="81">
        <f t="shared" si="172"/>
        <v>0</v>
      </c>
      <c r="AK188" s="81">
        <f t="shared" si="173"/>
        <v>0</v>
      </c>
      <c r="AL188" s="81">
        <f t="shared" si="174"/>
        <v>0</v>
      </c>
      <c r="AM188" s="81">
        <f t="shared" si="175"/>
        <v>0</v>
      </c>
      <c r="AN188" s="81">
        <f t="shared" si="176"/>
        <v>0</v>
      </c>
      <c r="AO188" s="81">
        <f t="shared" si="177"/>
        <v>0</v>
      </c>
      <c r="AP188" s="81">
        <f t="shared" si="178"/>
        <v>0</v>
      </c>
      <c r="AQ188" s="81">
        <f t="shared" si="179"/>
        <v>0</v>
      </c>
      <c r="AR188" s="81">
        <f t="shared" si="180"/>
        <v>0</v>
      </c>
      <c r="AS188" s="81">
        <f t="shared" si="181"/>
        <v>0</v>
      </c>
      <c r="AT188" s="81">
        <f t="shared" si="182"/>
        <v>0</v>
      </c>
      <c r="AU188" s="81">
        <f t="shared" si="183"/>
        <v>0</v>
      </c>
      <c r="AV188" s="81">
        <f t="shared" si="184"/>
        <v>0</v>
      </c>
      <c r="AW188" s="46">
        <f t="shared" si="185"/>
        <v>0</v>
      </c>
      <c r="AX188" s="46">
        <f t="shared" si="186"/>
        <v>0</v>
      </c>
      <c r="AY188" s="46">
        <f t="shared" si="187"/>
        <v>0</v>
      </c>
      <c r="AZ188" s="46">
        <f t="shared" si="188"/>
        <v>0</v>
      </c>
      <c r="BA188" s="46">
        <f t="shared" si="189"/>
        <v>0</v>
      </c>
      <c r="BB188" s="46">
        <f t="shared" si="190"/>
        <v>0</v>
      </c>
      <c r="BC188" s="46">
        <f t="shared" si="191"/>
        <v>0</v>
      </c>
      <c r="BD188" s="81"/>
      <c r="BE188" s="81"/>
      <c r="BF188" s="117">
        <f t="shared" si="228"/>
        <v>0</v>
      </c>
      <c r="BG188" s="117">
        <f t="shared" si="229"/>
        <v>0</v>
      </c>
      <c r="BH188" s="117">
        <f t="shared" si="230"/>
        <v>0</v>
      </c>
      <c r="BI188" s="117">
        <f t="shared" si="231"/>
        <v>0</v>
      </c>
      <c r="BJ188" s="117">
        <f t="shared" si="232"/>
        <v>0</v>
      </c>
      <c r="BK188" s="117">
        <f t="shared" si="233"/>
        <v>0</v>
      </c>
      <c r="BL188" s="117">
        <f t="shared" si="234"/>
        <v>0</v>
      </c>
      <c r="BM188" s="117">
        <f t="shared" si="235"/>
        <v>0</v>
      </c>
      <c r="BN188" s="117">
        <f t="shared" si="192"/>
        <v>0</v>
      </c>
      <c r="BO188" s="117">
        <f t="shared" si="236"/>
        <v>0</v>
      </c>
      <c r="BP188" s="117">
        <f t="shared" si="193"/>
        <v>0</v>
      </c>
      <c r="BQ188" s="117">
        <f t="shared" si="194"/>
        <v>0</v>
      </c>
      <c r="BR188" s="117">
        <f t="shared" si="195"/>
        <v>0</v>
      </c>
      <c r="BS188" s="117">
        <f t="shared" si="196"/>
        <v>0</v>
      </c>
      <c r="BT188" s="117">
        <f t="shared" si="197"/>
        <v>0</v>
      </c>
      <c r="BU188" s="117">
        <f t="shared" si="198"/>
        <v>0</v>
      </c>
      <c r="BV188" s="117">
        <f t="shared" si="199"/>
        <v>0</v>
      </c>
      <c r="BW188" s="117">
        <f t="shared" si="200"/>
        <v>0</v>
      </c>
      <c r="BX188" s="117">
        <f t="shared" si="201"/>
        <v>0</v>
      </c>
      <c r="BY188" s="117">
        <f t="shared" si="202"/>
        <v>0</v>
      </c>
      <c r="BZ188" s="117">
        <f t="shared" si="203"/>
        <v>0</v>
      </c>
      <c r="CA188" s="117">
        <f t="shared" si="204"/>
        <v>0</v>
      </c>
      <c r="CB188" s="117">
        <f t="shared" si="205"/>
        <v>0</v>
      </c>
      <c r="CC188" s="117">
        <f t="shared" si="206"/>
        <v>0</v>
      </c>
      <c r="CD188" s="117">
        <f t="shared" si="207"/>
        <v>0</v>
      </c>
      <c r="CE188" s="117">
        <f t="shared" si="208"/>
        <v>0</v>
      </c>
      <c r="CF188" s="117">
        <f t="shared" si="209"/>
        <v>0</v>
      </c>
      <c r="CG188" s="117">
        <f t="shared" si="210"/>
        <v>0</v>
      </c>
      <c r="CH188" s="117">
        <f t="shared" si="211"/>
        <v>0</v>
      </c>
      <c r="CI188" s="117">
        <f t="shared" si="212"/>
        <v>0</v>
      </c>
      <c r="CJ188" s="117">
        <f t="shared" si="213"/>
        <v>0</v>
      </c>
      <c r="CK188" s="117">
        <f t="shared" si="214"/>
        <v>0</v>
      </c>
      <c r="CL188" s="117">
        <f t="shared" si="215"/>
        <v>0</v>
      </c>
      <c r="CM188" s="117">
        <f t="shared" si="216"/>
        <v>0</v>
      </c>
      <c r="CN188" s="117">
        <f t="shared" si="217"/>
        <v>0</v>
      </c>
      <c r="CO188" s="117">
        <f t="shared" si="218"/>
        <v>0</v>
      </c>
      <c r="CP188" s="117">
        <f t="shared" si="219"/>
        <v>0</v>
      </c>
      <c r="CQ188" s="117">
        <f t="shared" si="220"/>
        <v>0</v>
      </c>
      <c r="CR188" s="117">
        <f t="shared" si="221"/>
        <v>0</v>
      </c>
      <c r="CS188" s="117">
        <f t="shared" si="222"/>
        <v>0</v>
      </c>
      <c r="CT188" s="82"/>
      <c r="CU188" s="82"/>
      <c r="CV188" s="39"/>
      <c r="CW188" s="39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GS188" s="1"/>
      <c r="GT188" s="1"/>
      <c r="GU188" s="1"/>
      <c r="GV188" s="1"/>
      <c r="GW188" s="1"/>
    </row>
    <row r="189" spans="1:205">
      <c r="A189" s="33">
        <v>183</v>
      </c>
      <c r="B189" s="71"/>
      <c r="C189" s="351"/>
      <c r="D189" s="75"/>
      <c r="E189" s="74"/>
      <c r="F189" s="74"/>
      <c r="G189" s="74"/>
      <c r="H189" s="74"/>
      <c r="I189" s="65"/>
      <c r="J189" s="65"/>
      <c r="K189" s="65"/>
      <c r="L189" s="209"/>
      <c r="M189" s="209"/>
      <c r="N189" s="65"/>
      <c r="O189" s="65"/>
      <c r="P189" s="65"/>
      <c r="Q189" s="368" t="str">
        <f t="shared" si="160"/>
        <v/>
      </c>
      <c r="R189" s="34">
        <f t="shared" si="161"/>
        <v>0</v>
      </c>
      <c r="S189" s="47">
        <f t="shared" si="237"/>
        <v>0</v>
      </c>
      <c r="T189" s="46">
        <f t="shared" si="159"/>
        <v>0</v>
      </c>
      <c r="U189" s="82">
        <f t="shared" si="162"/>
        <v>0</v>
      </c>
      <c r="V189" s="46">
        <f t="shared" si="163"/>
        <v>0</v>
      </c>
      <c r="W189" s="82">
        <f t="shared" si="164"/>
        <v>0</v>
      </c>
      <c r="X189" s="81">
        <f t="shared" si="165"/>
        <v>0</v>
      </c>
      <c r="Y189" s="81">
        <f t="shared" si="223"/>
        <v>0</v>
      </c>
      <c r="Z189" s="81">
        <f t="shared" si="224"/>
        <v>0</v>
      </c>
      <c r="AA189" s="81">
        <f t="shared" si="166"/>
        <v>0</v>
      </c>
      <c r="AB189" s="81">
        <f t="shared" si="167"/>
        <v>0</v>
      </c>
      <c r="AC189" s="81">
        <f t="shared" si="225"/>
        <v>0</v>
      </c>
      <c r="AD189" s="81">
        <f t="shared" si="226"/>
        <v>0</v>
      </c>
      <c r="AE189" s="81">
        <f t="shared" si="227"/>
        <v>0</v>
      </c>
      <c r="AF189" s="81">
        <f t="shared" si="168"/>
        <v>0</v>
      </c>
      <c r="AG189" s="81">
        <f t="shared" si="169"/>
        <v>0</v>
      </c>
      <c r="AH189" s="81">
        <f t="shared" si="170"/>
        <v>0</v>
      </c>
      <c r="AI189" s="81">
        <f t="shared" si="171"/>
        <v>0</v>
      </c>
      <c r="AJ189" s="81">
        <f t="shared" si="172"/>
        <v>0</v>
      </c>
      <c r="AK189" s="81">
        <f t="shared" si="173"/>
        <v>0</v>
      </c>
      <c r="AL189" s="81">
        <f t="shared" si="174"/>
        <v>0</v>
      </c>
      <c r="AM189" s="81">
        <f t="shared" si="175"/>
        <v>0</v>
      </c>
      <c r="AN189" s="81">
        <f t="shared" si="176"/>
        <v>0</v>
      </c>
      <c r="AO189" s="81">
        <f t="shared" si="177"/>
        <v>0</v>
      </c>
      <c r="AP189" s="81">
        <f t="shared" si="178"/>
        <v>0</v>
      </c>
      <c r="AQ189" s="81">
        <f t="shared" si="179"/>
        <v>0</v>
      </c>
      <c r="AR189" s="81">
        <f t="shared" si="180"/>
        <v>0</v>
      </c>
      <c r="AS189" s="81">
        <f t="shared" si="181"/>
        <v>0</v>
      </c>
      <c r="AT189" s="81">
        <f t="shared" si="182"/>
        <v>0</v>
      </c>
      <c r="AU189" s="81">
        <f t="shared" si="183"/>
        <v>0</v>
      </c>
      <c r="AV189" s="81">
        <f t="shared" si="184"/>
        <v>0</v>
      </c>
      <c r="AW189" s="46">
        <f t="shared" si="185"/>
        <v>0</v>
      </c>
      <c r="AX189" s="46">
        <f t="shared" si="186"/>
        <v>0</v>
      </c>
      <c r="AY189" s="46">
        <f t="shared" si="187"/>
        <v>0</v>
      </c>
      <c r="AZ189" s="46">
        <f t="shared" si="188"/>
        <v>0</v>
      </c>
      <c r="BA189" s="46">
        <f t="shared" si="189"/>
        <v>0</v>
      </c>
      <c r="BB189" s="46">
        <f t="shared" si="190"/>
        <v>0</v>
      </c>
      <c r="BC189" s="46">
        <f t="shared" si="191"/>
        <v>0</v>
      </c>
      <c r="BD189" s="81"/>
      <c r="BE189" s="81"/>
      <c r="BF189" s="117">
        <f t="shared" si="228"/>
        <v>0</v>
      </c>
      <c r="BG189" s="117">
        <f t="shared" si="229"/>
        <v>0</v>
      </c>
      <c r="BH189" s="117">
        <f t="shared" si="230"/>
        <v>0</v>
      </c>
      <c r="BI189" s="117">
        <f t="shared" si="231"/>
        <v>0</v>
      </c>
      <c r="BJ189" s="117">
        <f t="shared" si="232"/>
        <v>0</v>
      </c>
      <c r="BK189" s="117">
        <f t="shared" si="233"/>
        <v>0</v>
      </c>
      <c r="BL189" s="117">
        <f t="shared" si="234"/>
        <v>0</v>
      </c>
      <c r="BM189" s="117">
        <f t="shared" si="235"/>
        <v>0</v>
      </c>
      <c r="BN189" s="117">
        <f t="shared" si="192"/>
        <v>0</v>
      </c>
      <c r="BO189" s="117">
        <f t="shared" si="236"/>
        <v>0</v>
      </c>
      <c r="BP189" s="117">
        <f t="shared" si="193"/>
        <v>0</v>
      </c>
      <c r="BQ189" s="117">
        <f t="shared" si="194"/>
        <v>0</v>
      </c>
      <c r="BR189" s="117">
        <f t="shared" si="195"/>
        <v>0</v>
      </c>
      <c r="BS189" s="117">
        <f t="shared" si="196"/>
        <v>0</v>
      </c>
      <c r="BT189" s="117">
        <f t="shared" si="197"/>
        <v>0</v>
      </c>
      <c r="BU189" s="117">
        <f t="shared" si="198"/>
        <v>0</v>
      </c>
      <c r="BV189" s="117">
        <f t="shared" si="199"/>
        <v>0</v>
      </c>
      <c r="BW189" s="117">
        <f t="shared" si="200"/>
        <v>0</v>
      </c>
      <c r="BX189" s="117">
        <f t="shared" si="201"/>
        <v>0</v>
      </c>
      <c r="BY189" s="117">
        <f t="shared" si="202"/>
        <v>0</v>
      </c>
      <c r="BZ189" s="117">
        <f t="shared" si="203"/>
        <v>0</v>
      </c>
      <c r="CA189" s="117">
        <f t="shared" si="204"/>
        <v>0</v>
      </c>
      <c r="CB189" s="117">
        <f t="shared" si="205"/>
        <v>0</v>
      </c>
      <c r="CC189" s="117">
        <f t="shared" si="206"/>
        <v>0</v>
      </c>
      <c r="CD189" s="117">
        <f t="shared" si="207"/>
        <v>0</v>
      </c>
      <c r="CE189" s="117">
        <f t="shared" si="208"/>
        <v>0</v>
      </c>
      <c r="CF189" s="117">
        <f t="shared" si="209"/>
        <v>0</v>
      </c>
      <c r="CG189" s="117">
        <f t="shared" si="210"/>
        <v>0</v>
      </c>
      <c r="CH189" s="117">
        <f t="shared" si="211"/>
        <v>0</v>
      </c>
      <c r="CI189" s="117">
        <f t="shared" si="212"/>
        <v>0</v>
      </c>
      <c r="CJ189" s="117">
        <f t="shared" si="213"/>
        <v>0</v>
      </c>
      <c r="CK189" s="117">
        <f t="shared" si="214"/>
        <v>0</v>
      </c>
      <c r="CL189" s="117">
        <f t="shared" si="215"/>
        <v>0</v>
      </c>
      <c r="CM189" s="117">
        <f t="shared" si="216"/>
        <v>0</v>
      </c>
      <c r="CN189" s="117">
        <f t="shared" si="217"/>
        <v>0</v>
      </c>
      <c r="CO189" s="117">
        <f t="shared" si="218"/>
        <v>0</v>
      </c>
      <c r="CP189" s="117">
        <f t="shared" si="219"/>
        <v>0</v>
      </c>
      <c r="CQ189" s="117">
        <f t="shared" si="220"/>
        <v>0</v>
      </c>
      <c r="CR189" s="117">
        <f t="shared" si="221"/>
        <v>0</v>
      </c>
      <c r="CS189" s="117">
        <f t="shared" si="222"/>
        <v>0</v>
      </c>
      <c r="CT189" s="82"/>
      <c r="CU189" s="82"/>
      <c r="CV189" s="39"/>
      <c r="CW189" s="39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GS189" s="1"/>
      <c r="GT189" s="1"/>
      <c r="GU189" s="1"/>
      <c r="GV189" s="1"/>
      <c r="GW189" s="1"/>
    </row>
    <row r="190" spans="1:205">
      <c r="A190" s="33">
        <v>184</v>
      </c>
      <c r="B190" s="71"/>
      <c r="C190" s="351"/>
      <c r="D190" s="75"/>
      <c r="E190" s="74"/>
      <c r="F190" s="74"/>
      <c r="G190" s="74"/>
      <c r="H190" s="74"/>
      <c r="I190" s="65"/>
      <c r="J190" s="65"/>
      <c r="K190" s="65"/>
      <c r="L190" s="209"/>
      <c r="M190" s="209"/>
      <c r="N190" s="65"/>
      <c r="O190" s="65"/>
      <c r="P190" s="65"/>
      <c r="Q190" s="368" t="str">
        <f t="shared" si="160"/>
        <v/>
      </c>
      <c r="R190" s="34">
        <f t="shared" si="161"/>
        <v>0</v>
      </c>
      <c r="S190" s="47">
        <f t="shared" si="237"/>
        <v>0</v>
      </c>
      <c r="T190" s="46">
        <f t="shared" si="159"/>
        <v>0</v>
      </c>
      <c r="U190" s="82">
        <f t="shared" si="162"/>
        <v>0</v>
      </c>
      <c r="V190" s="46">
        <f t="shared" si="163"/>
        <v>0</v>
      </c>
      <c r="W190" s="82">
        <f t="shared" si="164"/>
        <v>0</v>
      </c>
      <c r="X190" s="81">
        <f t="shared" si="165"/>
        <v>0</v>
      </c>
      <c r="Y190" s="81">
        <f t="shared" si="223"/>
        <v>0</v>
      </c>
      <c r="Z190" s="81">
        <f t="shared" si="224"/>
        <v>0</v>
      </c>
      <c r="AA190" s="81">
        <f t="shared" si="166"/>
        <v>0</v>
      </c>
      <c r="AB190" s="81">
        <f t="shared" si="167"/>
        <v>0</v>
      </c>
      <c r="AC190" s="81">
        <f t="shared" si="225"/>
        <v>0</v>
      </c>
      <c r="AD190" s="81">
        <f t="shared" si="226"/>
        <v>0</v>
      </c>
      <c r="AE190" s="81">
        <f t="shared" si="227"/>
        <v>0</v>
      </c>
      <c r="AF190" s="81">
        <f t="shared" si="168"/>
        <v>0</v>
      </c>
      <c r="AG190" s="81">
        <f t="shared" si="169"/>
        <v>0</v>
      </c>
      <c r="AH190" s="81">
        <f t="shared" si="170"/>
        <v>0</v>
      </c>
      <c r="AI190" s="81">
        <f t="shared" si="171"/>
        <v>0</v>
      </c>
      <c r="AJ190" s="81">
        <f t="shared" si="172"/>
        <v>0</v>
      </c>
      <c r="AK190" s="81">
        <f t="shared" si="173"/>
        <v>0</v>
      </c>
      <c r="AL190" s="81">
        <f t="shared" si="174"/>
        <v>0</v>
      </c>
      <c r="AM190" s="81">
        <f t="shared" si="175"/>
        <v>0</v>
      </c>
      <c r="AN190" s="81">
        <f t="shared" si="176"/>
        <v>0</v>
      </c>
      <c r="AO190" s="81">
        <f t="shared" si="177"/>
        <v>0</v>
      </c>
      <c r="AP190" s="81">
        <f t="shared" si="178"/>
        <v>0</v>
      </c>
      <c r="AQ190" s="81">
        <f t="shared" si="179"/>
        <v>0</v>
      </c>
      <c r="AR190" s="81">
        <f t="shared" si="180"/>
        <v>0</v>
      </c>
      <c r="AS190" s="81">
        <f t="shared" si="181"/>
        <v>0</v>
      </c>
      <c r="AT190" s="81">
        <f t="shared" si="182"/>
        <v>0</v>
      </c>
      <c r="AU190" s="81">
        <f t="shared" si="183"/>
        <v>0</v>
      </c>
      <c r="AV190" s="81">
        <f t="shared" si="184"/>
        <v>0</v>
      </c>
      <c r="AW190" s="46">
        <f t="shared" si="185"/>
        <v>0</v>
      </c>
      <c r="AX190" s="46">
        <f t="shared" si="186"/>
        <v>0</v>
      </c>
      <c r="AY190" s="46">
        <f t="shared" si="187"/>
        <v>0</v>
      </c>
      <c r="AZ190" s="46">
        <f t="shared" si="188"/>
        <v>0</v>
      </c>
      <c r="BA190" s="46">
        <f t="shared" si="189"/>
        <v>0</v>
      </c>
      <c r="BB190" s="46">
        <f t="shared" si="190"/>
        <v>0</v>
      </c>
      <c r="BC190" s="46">
        <f t="shared" si="191"/>
        <v>0</v>
      </c>
      <c r="BD190" s="81"/>
      <c r="BE190" s="81"/>
      <c r="BF190" s="117">
        <f t="shared" si="228"/>
        <v>0</v>
      </c>
      <c r="BG190" s="117">
        <f t="shared" si="229"/>
        <v>0</v>
      </c>
      <c r="BH190" s="117">
        <f t="shared" si="230"/>
        <v>0</v>
      </c>
      <c r="BI190" s="117">
        <f t="shared" si="231"/>
        <v>0</v>
      </c>
      <c r="BJ190" s="117">
        <f t="shared" si="232"/>
        <v>0</v>
      </c>
      <c r="BK190" s="117">
        <f t="shared" si="233"/>
        <v>0</v>
      </c>
      <c r="BL190" s="117">
        <f t="shared" si="234"/>
        <v>0</v>
      </c>
      <c r="BM190" s="117">
        <f t="shared" si="235"/>
        <v>0</v>
      </c>
      <c r="BN190" s="117">
        <f t="shared" si="192"/>
        <v>0</v>
      </c>
      <c r="BO190" s="117">
        <f t="shared" si="236"/>
        <v>0</v>
      </c>
      <c r="BP190" s="117">
        <f t="shared" si="193"/>
        <v>0</v>
      </c>
      <c r="BQ190" s="117">
        <f t="shared" si="194"/>
        <v>0</v>
      </c>
      <c r="BR190" s="117">
        <f t="shared" si="195"/>
        <v>0</v>
      </c>
      <c r="BS190" s="117">
        <f t="shared" si="196"/>
        <v>0</v>
      </c>
      <c r="BT190" s="117">
        <f t="shared" si="197"/>
        <v>0</v>
      </c>
      <c r="BU190" s="117">
        <f t="shared" si="198"/>
        <v>0</v>
      </c>
      <c r="BV190" s="117">
        <f t="shared" si="199"/>
        <v>0</v>
      </c>
      <c r="BW190" s="117">
        <f t="shared" si="200"/>
        <v>0</v>
      </c>
      <c r="BX190" s="117">
        <f t="shared" si="201"/>
        <v>0</v>
      </c>
      <c r="BY190" s="117">
        <f t="shared" si="202"/>
        <v>0</v>
      </c>
      <c r="BZ190" s="117">
        <f t="shared" si="203"/>
        <v>0</v>
      </c>
      <c r="CA190" s="117">
        <f t="shared" si="204"/>
        <v>0</v>
      </c>
      <c r="CB190" s="117">
        <f t="shared" si="205"/>
        <v>0</v>
      </c>
      <c r="CC190" s="117">
        <f t="shared" si="206"/>
        <v>0</v>
      </c>
      <c r="CD190" s="117">
        <f t="shared" si="207"/>
        <v>0</v>
      </c>
      <c r="CE190" s="117">
        <f t="shared" si="208"/>
        <v>0</v>
      </c>
      <c r="CF190" s="117">
        <f t="shared" si="209"/>
        <v>0</v>
      </c>
      <c r="CG190" s="117">
        <f t="shared" si="210"/>
        <v>0</v>
      </c>
      <c r="CH190" s="117">
        <f t="shared" si="211"/>
        <v>0</v>
      </c>
      <c r="CI190" s="117">
        <f t="shared" si="212"/>
        <v>0</v>
      </c>
      <c r="CJ190" s="117">
        <f t="shared" si="213"/>
        <v>0</v>
      </c>
      <c r="CK190" s="117">
        <f t="shared" si="214"/>
        <v>0</v>
      </c>
      <c r="CL190" s="117">
        <f t="shared" si="215"/>
        <v>0</v>
      </c>
      <c r="CM190" s="117">
        <f t="shared" si="216"/>
        <v>0</v>
      </c>
      <c r="CN190" s="117">
        <f t="shared" si="217"/>
        <v>0</v>
      </c>
      <c r="CO190" s="117">
        <f t="shared" si="218"/>
        <v>0</v>
      </c>
      <c r="CP190" s="117">
        <f t="shared" si="219"/>
        <v>0</v>
      </c>
      <c r="CQ190" s="117">
        <f t="shared" si="220"/>
        <v>0</v>
      </c>
      <c r="CR190" s="117">
        <f t="shared" si="221"/>
        <v>0</v>
      </c>
      <c r="CS190" s="117">
        <f t="shared" si="222"/>
        <v>0</v>
      </c>
      <c r="CT190" s="82"/>
      <c r="CU190" s="82"/>
      <c r="CV190" s="39"/>
      <c r="CW190" s="39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GS190" s="1"/>
      <c r="GT190" s="1"/>
      <c r="GU190" s="1"/>
      <c r="GV190" s="1"/>
      <c r="GW190" s="1"/>
    </row>
    <row r="191" spans="1:205">
      <c r="A191" s="33">
        <v>185</v>
      </c>
      <c r="B191" s="71"/>
      <c r="C191" s="351"/>
      <c r="D191" s="75"/>
      <c r="E191" s="74"/>
      <c r="F191" s="74"/>
      <c r="G191" s="74"/>
      <c r="H191" s="74"/>
      <c r="I191" s="65"/>
      <c r="J191" s="65"/>
      <c r="K191" s="65"/>
      <c r="L191" s="209"/>
      <c r="M191" s="209"/>
      <c r="N191" s="65"/>
      <c r="O191" s="65"/>
      <c r="P191" s="65"/>
      <c r="Q191" s="368" t="str">
        <f t="shared" si="160"/>
        <v/>
      </c>
      <c r="R191" s="34">
        <f t="shared" si="161"/>
        <v>0</v>
      </c>
      <c r="S191" s="47">
        <f t="shared" si="237"/>
        <v>0</v>
      </c>
      <c r="T191" s="46">
        <f t="shared" si="159"/>
        <v>0</v>
      </c>
      <c r="U191" s="82">
        <f t="shared" si="162"/>
        <v>0</v>
      </c>
      <c r="V191" s="46">
        <f t="shared" si="163"/>
        <v>0</v>
      </c>
      <c r="W191" s="82">
        <f t="shared" si="164"/>
        <v>0</v>
      </c>
      <c r="X191" s="81">
        <f t="shared" si="165"/>
        <v>0</v>
      </c>
      <c r="Y191" s="81">
        <f t="shared" si="223"/>
        <v>0</v>
      </c>
      <c r="Z191" s="81">
        <f t="shared" si="224"/>
        <v>0</v>
      </c>
      <c r="AA191" s="81">
        <f t="shared" si="166"/>
        <v>0</v>
      </c>
      <c r="AB191" s="81">
        <f t="shared" si="167"/>
        <v>0</v>
      </c>
      <c r="AC191" s="81">
        <f t="shared" si="225"/>
        <v>0</v>
      </c>
      <c r="AD191" s="81">
        <f t="shared" si="226"/>
        <v>0</v>
      </c>
      <c r="AE191" s="81">
        <f t="shared" si="227"/>
        <v>0</v>
      </c>
      <c r="AF191" s="81">
        <f t="shared" si="168"/>
        <v>0</v>
      </c>
      <c r="AG191" s="81">
        <f t="shared" si="169"/>
        <v>0</v>
      </c>
      <c r="AH191" s="81">
        <f t="shared" si="170"/>
        <v>0</v>
      </c>
      <c r="AI191" s="81">
        <f t="shared" si="171"/>
        <v>0</v>
      </c>
      <c r="AJ191" s="81">
        <f t="shared" si="172"/>
        <v>0</v>
      </c>
      <c r="AK191" s="81">
        <f t="shared" si="173"/>
        <v>0</v>
      </c>
      <c r="AL191" s="81">
        <f t="shared" si="174"/>
        <v>0</v>
      </c>
      <c r="AM191" s="81">
        <f t="shared" si="175"/>
        <v>0</v>
      </c>
      <c r="AN191" s="81">
        <f t="shared" si="176"/>
        <v>0</v>
      </c>
      <c r="AO191" s="81">
        <f t="shared" si="177"/>
        <v>0</v>
      </c>
      <c r="AP191" s="81">
        <f t="shared" si="178"/>
        <v>0</v>
      </c>
      <c r="AQ191" s="81">
        <f t="shared" si="179"/>
        <v>0</v>
      </c>
      <c r="AR191" s="81">
        <f t="shared" si="180"/>
        <v>0</v>
      </c>
      <c r="AS191" s="81">
        <f t="shared" si="181"/>
        <v>0</v>
      </c>
      <c r="AT191" s="81">
        <f t="shared" si="182"/>
        <v>0</v>
      </c>
      <c r="AU191" s="81">
        <f t="shared" si="183"/>
        <v>0</v>
      </c>
      <c r="AV191" s="81">
        <f t="shared" si="184"/>
        <v>0</v>
      </c>
      <c r="AW191" s="46">
        <f t="shared" si="185"/>
        <v>0</v>
      </c>
      <c r="AX191" s="46">
        <f t="shared" si="186"/>
        <v>0</v>
      </c>
      <c r="AY191" s="46">
        <f t="shared" si="187"/>
        <v>0</v>
      </c>
      <c r="AZ191" s="46">
        <f t="shared" si="188"/>
        <v>0</v>
      </c>
      <c r="BA191" s="46">
        <f t="shared" si="189"/>
        <v>0</v>
      </c>
      <c r="BB191" s="46">
        <f t="shared" si="190"/>
        <v>0</v>
      </c>
      <c r="BC191" s="46">
        <f t="shared" si="191"/>
        <v>0</v>
      </c>
      <c r="BD191" s="81"/>
      <c r="BE191" s="81"/>
      <c r="BF191" s="117">
        <f t="shared" si="228"/>
        <v>0</v>
      </c>
      <c r="BG191" s="117">
        <f t="shared" si="229"/>
        <v>0</v>
      </c>
      <c r="BH191" s="117">
        <f t="shared" si="230"/>
        <v>0</v>
      </c>
      <c r="BI191" s="117">
        <f t="shared" si="231"/>
        <v>0</v>
      </c>
      <c r="BJ191" s="117">
        <f t="shared" si="232"/>
        <v>0</v>
      </c>
      <c r="BK191" s="117">
        <f t="shared" si="233"/>
        <v>0</v>
      </c>
      <c r="BL191" s="117">
        <f t="shared" si="234"/>
        <v>0</v>
      </c>
      <c r="BM191" s="117">
        <f t="shared" si="235"/>
        <v>0</v>
      </c>
      <c r="BN191" s="117">
        <f t="shared" si="192"/>
        <v>0</v>
      </c>
      <c r="BO191" s="117">
        <f t="shared" si="236"/>
        <v>0</v>
      </c>
      <c r="BP191" s="117">
        <f t="shared" si="193"/>
        <v>0</v>
      </c>
      <c r="BQ191" s="117">
        <f t="shared" si="194"/>
        <v>0</v>
      </c>
      <c r="BR191" s="117">
        <f t="shared" si="195"/>
        <v>0</v>
      </c>
      <c r="BS191" s="117">
        <f t="shared" si="196"/>
        <v>0</v>
      </c>
      <c r="BT191" s="117">
        <f t="shared" si="197"/>
        <v>0</v>
      </c>
      <c r="BU191" s="117">
        <f t="shared" si="198"/>
        <v>0</v>
      </c>
      <c r="BV191" s="117">
        <f t="shared" si="199"/>
        <v>0</v>
      </c>
      <c r="BW191" s="117">
        <f t="shared" si="200"/>
        <v>0</v>
      </c>
      <c r="BX191" s="117">
        <f t="shared" si="201"/>
        <v>0</v>
      </c>
      <c r="BY191" s="117">
        <f t="shared" si="202"/>
        <v>0</v>
      </c>
      <c r="BZ191" s="117">
        <f t="shared" si="203"/>
        <v>0</v>
      </c>
      <c r="CA191" s="117">
        <f t="shared" si="204"/>
        <v>0</v>
      </c>
      <c r="CB191" s="117">
        <f t="shared" si="205"/>
        <v>0</v>
      </c>
      <c r="CC191" s="117">
        <f t="shared" si="206"/>
        <v>0</v>
      </c>
      <c r="CD191" s="117">
        <f t="shared" si="207"/>
        <v>0</v>
      </c>
      <c r="CE191" s="117">
        <f t="shared" si="208"/>
        <v>0</v>
      </c>
      <c r="CF191" s="117">
        <f t="shared" si="209"/>
        <v>0</v>
      </c>
      <c r="CG191" s="117">
        <f t="shared" si="210"/>
        <v>0</v>
      </c>
      <c r="CH191" s="117">
        <f t="shared" si="211"/>
        <v>0</v>
      </c>
      <c r="CI191" s="117">
        <f t="shared" si="212"/>
        <v>0</v>
      </c>
      <c r="CJ191" s="117">
        <f t="shared" si="213"/>
        <v>0</v>
      </c>
      <c r="CK191" s="117">
        <f t="shared" si="214"/>
        <v>0</v>
      </c>
      <c r="CL191" s="117">
        <f t="shared" si="215"/>
        <v>0</v>
      </c>
      <c r="CM191" s="117">
        <f t="shared" si="216"/>
        <v>0</v>
      </c>
      <c r="CN191" s="117">
        <f t="shared" si="217"/>
        <v>0</v>
      </c>
      <c r="CO191" s="117">
        <f t="shared" si="218"/>
        <v>0</v>
      </c>
      <c r="CP191" s="117">
        <f t="shared" si="219"/>
        <v>0</v>
      </c>
      <c r="CQ191" s="117">
        <f t="shared" si="220"/>
        <v>0</v>
      </c>
      <c r="CR191" s="117">
        <f t="shared" si="221"/>
        <v>0</v>
      </c>
      <c r="CS191" s="117">
        <f t="shared" si="222"/>
        <v>0</v>
      </c>
      <c r="CT191" s="82"/>
      <c r="CU191" s="82"/>
      <c r="CV191" s="39"/>
      <c r="CW191" s="39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GS191" s="1"/>
      <c r="GT191" s="1"/>
      <c r="GU191" s="1"/>
      <c r="GV191" s="1"/>
      <c r="GW191" s="1"/>
    </row>
    <row r="192" spans="1:205">
      <c r="A192" s="33">
        <v>186</v>
      </c>
      <c r="B192" s="71"/>
      <c r="C192" s="351"/>
      <c r="D192" s="75"/>
      <c r="E192" s="74"/>
      <c r="F192" s="74"/>
      <c r="G192" s="74"/>
      <c r="H192" s="74"/>
      <c r="I192" s="65"/>
      <c r="J192" s="65"/>
      <c r="K192" s="65"/>
      <c r="L192" s="209"/>
      <c r="M192" s="209"/>
      <c r="N192" s="65"/>
      <c r="O192" s="65"/>
      <c r="P192" s="65"/>
      <c r="Q192" s="368" t="str">
        <f t="shared" si="160"/>
        <v/>
      </c>
      <c r="R192" s="34">
        <f t="shared" si="161"/>
        <v>0</v>
      </c>
      <c r="S192" s="47">
        <f t="shared" si="237"/>
        <v>0</v>
      </c>
      <c r="T192" s="46">
        <f t="shared" si="159"/>
        <v>0</v>
      </c>
      <c r="U192" s="82">
        <f t="shared" si="162"/>
        <v>0</v>
      </c>
      <c r="V192" s="46">
        <f t="shared" si="163"/>
        <v>0</v>
      </c>
      <c r="W192" s="82">
        <f t="shared" si="164"/>
        <v>0</v>
      </c>
      <c r="X192" s="81">
        <f t="shared" si="165"/>
        <v>0</v>
      </c>
      <c r="Y192" s="81">
        <f t="shared" si="223"/>
        <v>0</v>
      </c>
      <c r="Z192" s="81">
        <f t="shared" si="224"/>
        <v>0</v>
      </c>
      <c r="AA192" s="81">
        <f t="shared" si="166"/>
        <v>0</v>
      </c>
      <c r="AB192" s="81">
        <f t="shared" si="167"/>
        <v>0</v>
      </c>
      <c r="AC192" s="81">
        <f t="shared" si="225"/>
        <v>0</v>
      </c>
      <c r="AD192" s="81">
        <f t="shared" si="226"/>
        <v>0</v>
      </c>
      <c r="AE192" s="81">
        <f t="shared" si="227"/>
        <v>0</v>
      </c>
      <c r="AF192" s="81">
        <f t="shared" si="168"/>
        <v>0</v>
      </c>
      <c r="AG192" s="81">
        <f t="shared" si="169"/>
        <v>0</v>
      </c>
      <c r="AH192" s="81">
        <f t="shared" si="170"/>
        <v>0</v>
      </c>
      <c r="AI192" s="81">
        <f t="shared" si="171"/>
        <v>0</v>
      </c>
      <c r="AJ192" s="81">
        <f t="shared" si="172"/>
        <v>0</v>
      </c>
      <c r="AK192" s="81">
        <f t="shared" si="173"/>
        <v>0</v>
      </c>
      <c r="AL192" s="81">
        <f t="shared" si="174"/>
        <v>0</v>
      </c>
      <c r="AM192" s="81">
        <f t="shared" si="175"/>
        <v>0</v>
      </c>
      <c r="AN192" s="81">
        <f t="shared" si="176"/>
        <v>0</v>
      </c>
      <c r="AO192" s="81">
        <f t="shared" si="177"/>
        <v>0</v>
      </c>
      <c r="AP192" s="81">
        <f t="shared" si="178"/>
        <v>0</v>
      </c>
      <c r="AQ192" s="81">
        <f t="shared" si="179"/>
        <v>0</v>
      </c>
      <c r="AR192" s="81">
        <f t="shared" si="180"/>
        <v>0</v>
      </c>
      <c r="AS192" s="81">
        <f t="shared" si="181"/>
        <v>0</v>
      </c>
      <c r="AT192" s="81">
        <f t="shared" si="182"/>
        <v>0</v>
      </c>
      <c r="AU192" s="81">
        <f t="shared" si="183"/>
        <v>0</v>
      </c>
      <c r="AV192" s="81">
        <f t="shared" si="184"/>
        <v>0</v>
      </c>
      <c r="AW192" s="46">
        <f t="shared" si="185"/>
        <v>0</v>
      </c>
      <c r="AX192" s="46">
        <f t="shared" si="186"/>
        <v>0</v>
      </c>
      <c r="AY192" s="46">
        <f t="shared" si="187"/>
        <v>0</v>
      </c>
      <c r="AZ192" s="46">
        <f t="shared" si="188"/>
        <v>0</v>
      </c>
      <c r="BA192" s="46">
        <f t="shared" si="189"/>
        <v>0</v>
      </c>
      <c r="BB192" s="46">
        <f t="shared" si="190"/>
        <v>0</v>
      </c>
      <c r="BC192" s="46">
        <f t="shared" si="191"/>
        <v>0</v>
      </c>
      <c r="BD192" s="81"/>
      <c r="BE192" s="81"/>
      <c r="BF192" s="117">
        <f t="shared" si="228"/>
        <v>0</v>
      </c>
      <c r="BG192" s="117">
        <f t="shared" si="229"/>
        <v>0</v>
      </c>
      <c r="BH192" s="117">
        <f t="shared" si="230"/>
        <v>0</v>
      </c>
      <c r="BI192" s="117">
        <f t="shared" si="231"/>
        <v>0</v>
      </c>
      <c r="BJ192" s="117">
        <f t="shared" si="232"/>
        <v>0</v>
      </c>
      <c r="BK192" s="117">
        <f t="shared" si="233"/>
        <v>0</v>
      </c>
      <c r="BL192" s="117">
        <f t="shared" si="234"/>
        <v>0</v>
      </c>
      <c r="BM192" s="117">
        <f t="shared" si="235"/>
        <v>0</v>
      </c>
      <c r="BN192" s="117">
        <f t="shared" si="192"/>
        <v>0</v>
      </c>
      <c r="BO192" s="117">
        <f t="shared" si="236"/>
        <v>0</v>
      </c>
      <c r="BP192" s="117">
        <f t="shared" si="193"/>
        <v>0</v>
      </c>
      <c r="BQ192" s="117">
        <f t="shared" si="194"/>
        <v>0</v>
      </c>
      <c r="BR192" s="117">
        <f t="shared" si="195"/>
        <v>0</v>
      </c>
      <c r="BS192" s="117">
        <f t="shared" si="196"/>
        <v>0</v>
      </c>
      <c r="BT192" s="117">
        <f t="shared" si="197"/>
        <v>0</v>
      </c>
      <c r="BU192" s="117">
        <f t="shared" si="198"/>
        <v>0</v>
      </c>
      <c r="BV192" s="117">
        <f t="shared" si="199"/>
        <v>0</v>
      </c>
      <c r="BW192" s="117">
        <f t="shared" si="200"/>
        <v>0</v>
      </c>
      <c r="BX192" s="117">
        <f t="shared" si="201"/>
        <v>0</v>
      </c>
      <c r="BY192" s="117">
        <f t="shared" si="202"/>
        <v>0</v>
      </c>
      <c r="BZ192" s="117">
        <f t="shared" si="203"/>
        <v>0</v>
      </c>
      <c r="CA192" s="117">
        <f t="shared" si="204"/>
        <v>0</v>
      </c>
      <c r="CB192" s="117">
        <f t="shared" si="205"/>
        <v>0</v>
      </c>
      <c r="CC192" s="117">
        <f t="shared" si="206"/>
        <v>0</v>
      </c>
      <c r="CD192" s="117">
        <f t="shared" si="207"/>
        <v>0</v>
      </c>
      <c r="CE192" s="117">
        <f t="shared" si="208"/>
        <v>0</v>
      </c>
      <c r="CF192" s="117">
        <f t="shared" si="209"/>
        <v>0</v>
      </c>
      <c r="CG192" s="117">
        <f t="shared" si="210"/>
        <v>0</v>
      </c>
      <c r="CH192" s="117">
        <f t="shared" si="211"/>
        <v>0</v>
      </c>
      <c r="CI192" s="117">
        <f t="shared" si="212"/>
        <v>0</v>
      </c>
      <c r="CJ192" s="117">
        <f t="shared" si="213"/>
        <v>0</v>
      </c>
      <c r="CK192" s="117">
        <f t="shared" si="214"/>
        <v>0</v>
      </c>
      <c r="CL192" s="117">
        <f t="shared" si="215"/>
        <v>0</v>
      </c>
      <c r="CM192" s="117">
        <f t="shared" si="216"/>
        <v>0</v>
      </c>
      <c r="CN192" s="117">
        <f t="shared" si="217"/>
        <v>0</v>
      </c>
      <c r="CO192" s="117">
        <f t="shared" si="218"/>
        <v>0</v>
      </c>
      <c r="CP192" s="117">
        <f t="shared" si="219"/>
        <v>0</v>
      </c>
      <c r="CQ192" s="117">
        <f t="shared" si="220"/>
        <v>0</v>
      </c>
      <c r="CR192" s="117">
        <f t="shared" si="221"/>
        <v>0</v>
      </c>
      <c r="CS192" s="117">
        <f t="shared" si="222"/>
        <v>0</v>
      </c>
      <c r="CT192" s="82"/>
      <c r="CU192" s="82"/>
      <c r="CV192" s="39"/>
      <c r="CW192" s="39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GS192" s="1"/>
      <c r="GT192" s="1"/>
      <c r="GU192" s="1"/>
      <c r="GV192" s="1"/>
      <c r="GW192" s="1"/>
    </row>
    <row r="193" spans="1:205">
      <c r="A193" s="33">
        <v>187</v>
      </c>
      <c r="B193" s="71"/>
      <c r="C193" s="351"/>
      <c r="D193" s="75"/>
      <c r="E193" s="74"/>
      <c r="F193" s="74"/>
      <c r="G193" s="74"/>
      <c r="H193" s="74"/>
      <c r="I193" s="65"/>
      <c r="J193" s="65"/>
      <c r="K193" s="65"/>
      <c r="L193" s="209"/>
      <c r="M193" s="209"/>
      <c r="N193" s="65"/>
      <c r="O193" s="65"/>
      <c r="P193" s="65"/>
      <c r="Q193" s="368" t="str">
        <f t="shared" si="160"/>
        <v/>
      </c>
      <c r="R193" s="34">
        <f t="shared" si="161"/>
        <v>0</v>
      </c>
      <c r="S193" s="47">
        <f t="shared" si="237"/>
        <v>0</v>
      </c>
      <c r="T193" s="46">
        <f t="shared" si="159"/>
        <v>0</v>
      </c>
      <c r="U193" s="82">
        <f t="shared" si="162"/>
        <v>0</v>
      </c>
      <c r="V193" s="46">
        <f t="shared" si="163"/>
        <v>0</v>
      </c>
      <c r="W193" s="82">
        <f t="shared" si="164"/>
        <v>0</v>
      </c>
      <c r="X193" s="81">
        <f t="shared" si="165"/>
        <v>0</v>
      </c>
      <c r="Y193" s="81">
        <f t="shared" si="223"/>
        <v>0</v>
      </c>
      <c r="Z193" s="81">
        <f t="shared" si="224"/>
        <v>0</v>
      </c>
      <c r="AA193" s="81">
        <f t="shared" si="166"/>
        <v>0</v>
      </c>
      <c r="AB193" s="81">
        <f t="shared" si="167"/>
        <v>0</v>
      </c>
      <c r="AC193" s="81">
        <f t="shared" si="225"/>
        <v>0</v>
      </c>
      <c r="AD193" s="81">
        <f t="shared" si="226"/>
        <v>0</v>
      </c>
      <c r="AE193" s="81">
        <f t="shared" si="227"/>
        <v>0</v>
      </c>
      <c r="AF193" s="81">
        <f t="shared" si="168"/>
        <v>0</v>
      </c>
      <c r="AG193" s="81">
        <f t="shared" si="169"/>
        <v>0</v>
      </c>
      <c r="AH193" s="81">
        <f t="shared" si="170"/>
        <v>0</v>
      </c>
      <c r="AI193" s="81">
        <f t="shared" si="171"/>
        <v>0</v>
      </c>
      <c r="AJ193" s="81">
        <f t="shared" si="172"/>
        <v>0</v>
      </c>
      <c r="AK193" s="81">
        <f t="shared" si="173"/>
        <v>0</v>
      </c>
      <c r="AL193" s="81">
        <f t="shared" si="174"/>
        <v>0</v>
      </c>
      <c r="AM193" s="81">
        <f t="shared" si="175"/>
        <v>0</v>
      </c>
      <c r="AN193" s="81">
        <f t="shared" si="176"/>
        <v>0</v>
      </c>
      <c r="AO193" s="81">
        <f t="shared" si="177"/>
        <v>0</v>
      </c>
      <c r="AP193" s="81">
        <f t="shared" si="178"/>
        <v>0</v>
      </c>
      <c r="AQ193" s="81">
        <f t="shared" si="179"/>
        <v>0</v>
      </c>
      <c r="AR193" s="81">
        <f t="shared" si="180"/>
        <v>0</v>
      </c>
      <c r="AS193" s="81">
        <f t="shared" si="181"/>
        <v>0</v>
      </c>
      <c r="AT193" s="81">
        <f t="shared" si="182"/>
        <v>0</v>
      </c>
      <c r="AU193" s="81">
        <f t="shared" si="183"/>
        <v>0</v>
      </c>
      <c r="AV193" s="81">
        <f t="shared" si="184"/>
        <v>0</v>
      </c>
      <c r="AW193" s="46">
        <f t="shared" si="185"/>
        <v>0</v>
      </c>
      <c r="AX193" s="46">
        <f t="shared" si="186"/>
        <v>0</v>
      </c>
      <c r="AY193" s="46">
        <f t="shared" si="187"/>
        <v>0</v>
      </c>
      <c r="AZ193" s="46">
        <f t="shared" si="188"/>
        <v>0</v>
      </c>
      <c r="BA193" s="46">
        <f t="shared" si="189"/>
        <v>0</v>
      </c>
      <c r="BB193" s="46">
        <f t="shared" si="190"/>
        <v>0</v>
      </c>
      <c r="BC193" s="46">
        <f t="shared" si="191"/>
        <v>0</v>
      </c>
      <c r="BD193" s="81"/>
      <c r="BE193" s="81"/>
      <c r="BF193" s="117">
        <f t="shared" si="228"/>
        <v>0</v>
      </c>
      <c r="BG193" s="117">
        <f t="shared" si="229"/>
        <v>0</v>
      </c>
      <c r="BH193" s="117">
        <f t="shared" si="230"/>
        <v>0</v>
      </c>
      <c r="BI193" s="117">
        <f t="shared" si="231"/>
        <v>0</v>
      </c>
      <c r="BJ193" s="117">
        <f t="shared" si="232"/>
        <v>0</v>
      </c>
      <c r="BK193" s="117">
        <f t="shared" si="233"/>
        <v>0</v>
      </c>
      <c r="BL193" s="117">
        <f t="shared" si="234"/>
        <v>0</v>
      </c>
      <c r="BM193" s="117">
        <f t="shared" si="235"/>
        <v>0</v>
      </c>
      <c r="BN193" s="117">
        <f t="shared" si="192"/>
        <v>0</v>
      </c>
      <c r="BO193" s="117">
        <f t="shared" si="236"/>
        <v>0</v>
      </c>
      <c r="BP193" s="117">
        <f t="shared" si="193"/>
        <v>0</v>
      </c>
      <c r="BQ193" s="117">
        <f t="shared" si="194"/>
        <v>0</v>
      </c>
      <c r="BR193" s="117">
        <f t="shared" si="195"/>
        <v>0</v>
      </c>
      <c r="BS193" s="117">
        <f t="shared" si="196"/>
        <v>0</v>
      </c>
      <c r="BT193" s="117">
        <f t="shared" si="197"/>
        <v>0</v>
      </c>
      <c r="BU193" s="117">
        <f t="shared" si="198"/>
        <v>0</v>
      </c>
      <c r="BV193" s="117">
        <f t="shared" si="199"/>
        <v>0</v>
      </c>
      <c r="BW193" s="117">
        <f t="shared" si="200"/>
        <v>0</v>
      </c>
      <c r="BX193" s="117">
        <f t="shared" si="201"/>
        <v>0</v>
      </c>
      <c r="BY193" s="117">
        <f t="shared" si="202"/>
        <v>0</v>
      </c>
      <c r="BZ193" s="117">
        <f t="shared" si="203"/>
        <v>0</v>
      </c>
      <c r="CA193" s="117">
        <f t="shared" si="204"/>
        <v>0</v>
      </c>
      <c r="CB193" s="117">
        <f t="shared" si="205"/>
        <v>0</v>
      </c>
      <c r="CC193" s="117">
        <f t="shared" si="206"/>
        <v>0</v>
      </c>
      <c r="CD193" s="117">
        <f t="shared" si="207"/>
        <v>0</v>
      </c>
      <c r="CE193" s="117">
        <f t="shared" si="208"/>
        <v>0</v>
      </c>
      <c r="CF193" s="117">
        <f t="shared" si="209"/>
        <v>0</v>
      </c>
      <c r="CG193" s="117">
        <f t="shared" si="210"/>
        <v>0</v>
      </c>
      <c r="CH193" s="117">
        <f t="shared" si="211"/>
        <v>0</v>
      </c>
      <c r="CI193" s="117">
        <f t="shared" si="212"/>
        <v>0</v>
      </c>
      <c r="CJ193" s="117">
        <f t="shared" si="213"/>
        <v>0</v>
      </c>
      <c r="CK193" s="117">
        <f t="shared" si="214"/>
        <v>0</v>
      </c>
      <c r="CL193" s="117">
        <f t="shared" si="215"/>
        <v>0</v>
      </c>
      <c r="CM193" s="117">
        <f t="shared" si="216"/>
        <v>0</v>
      </c>
      <c r="CN193" s="117">
        <f t="shared" si="217"/>
        <v>0</v>
      </c>
      <c r="CO193" s="117">
        <f t="shared" si="218"/>
        <v>0</v>
      </c>
      <c r="CP193" s="117">
        <f t="shared" si="219"/>
        <v>0</v>
      </c>
      <c r="CQ193" s="117">
        <f t="shared" si="220"/>
        <v>0</v>
      </c>
      <c r="CR193" s="117">
        <f t="shared" si="221"/>
        <v>0</v>
      </c>
      <c r="CS193" s="117">
        <f t="shared" si="222"/>
        <v>0</v>
      </c>
      <c r="CT193" s="82"/>
      <c r="CU193" s="82"/>
      <c r="CV193" s="39"/>
      <c r="CW193" s="39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GS193" s="1"/>
      <c r="GT193" s="1"/>
      <c r="GU193" s="1"/>
      <c r="GV193" s="1"/>
      <c r="GW193" s="1"/>
    </row>
    <row r="194" spans="1:205">
      <c r="A194" s="33">
        <v>188</v>
      </c>
      <c r="B194" s="71"/>
      <c r="C194" s="351"/>
      <c r="D194" s="75"/>
      <c r="E194" s="74"/>
      <c r="F194" s="74"/>
      <c r="G194" s="74"/>
      <c r="H194" s="74"/>
      <c r="I194" s="65"/>
      <c r="J194" s="65"/>
      <c r="K194" s="65"/>
      <c r="L194" s="209"/>
      <c r="M194" s="209"/>
      <c r="N194" s="65"/>
      <c r="O194" s="65"/>
      <c r="P194" s="65"/>
      <c r="Q194" s="368" t="str">
        <f t="shared" si="160"/>
        <v/>
      </c>
      <c r="R194" s="34">
        <f t="shared" si="161"/>
        <v>0</v>
      </c>
      <c r="S194" s="47">
        <f t="shared" si="237"/>
        <v>0</v>
      </c>
      <c r="T194" s="46">
        <f t="shared" si="159"/>
        <v>0</v>
      </c>
      <c r="U194" s="82">
        <f t="shared" si="162"/>
        <v>0</v>
      </c>
      <c r="V194" s="46">
        <f t="shared" si="163"/>
        <v>0</v>
      </c>
      <c r="W194" s="82">
        <f t="shared" si="164"/>
        <v>0</v>
      </c>
      <c r="X194" s="81">
        <f t="shared" si="165"/>
        <v>0</v>
      </c>
      <c r="Y194" s="81">
        <f t="shared" si="223"/>
        <v>0</v>
      </c>
      <c r="Z194" s="81">
        <f t="shared" si="224"/>
        <v>0</v>
      </c>
      <c r="AA194" s="81">
        <f t="shared" si="166"/>
        <v>0</v>
      </c>
      <c r="AB194" s="81">
        <f t="shared" si="167"/>
        <v>0</v>
      </c>
      <c r="AC194" s="81">
        <f t="shared" si="225"/>
        <v>0</v>
      </c>
      <c r="AD194" s="81">
        <f t="shared" si="226"/>
        <v>0</v>
      </c>
      <c r="AE194" s="81">
        <f t="shared" si="227"/>
        <v>0</v>
      </c>
      <c r="AF194" s="81">
        <f t="shared" si="168"/>
        <v>0</v>
      </c>
      <c r="AG194" s="81">
        <f t="shared" si="169"/>
        <v>0</v>
      </c>
      <c r="AH194" s="81">
        <f t="shared" si="170"/>
        <v>0</v>
      </c>
      <c r="AI194" s="81">
        <f t="shared" si="171"/>
        <v>0</v>
      </c>
      <c r="AJ194" s="81">
        <f t="shared" si="172"/>
        <v>0</v>
      </c>
      <c r="AK194" s="81">
        <f t="shared" si="173"/>
        <v>0</v>
      </c>
      <c r="AL194" s="81">
        <f t="shared" si="174"/>
        <v>0</v>
      </c>
      <c r="AM194" s="81">
        <f t="shared" si="175"/>
        <v>0</v>
      </c>
      <c r="AN194" s="81">
        <f t="shared" si="176"/>
        <v>0</v>
      </c>
      <c r="AO194" s="81">
        <f t="shared" si="177"/>
        <v>0</v>
      </c>
      <c r="AP194" s="81">
        <f t="shared" si="178"/>
        <v>0</v>
      </c>
      <c r="AQ194" s="81">
        <f t="shared" si="179"/>
        <v>0</v>
      </c>
      <c r="AR194" s="81">
        <f t="shared" si="180"/>
        <v>0</v>
      </c>
      <c r="AS194" s="81">
        <f t="shared" si="181"/>
        <v>0</v>
      </c>
      <c r="AT194" s="81">
        <f t="shared" si="182"/>
        <v>0</v>
      </c>
      <c r="AU194" s="81">
        <f t="shared" si="183"/>
        <v>0</v>
      </c>
      <c r="AV194" s="81">
        <f t="shared" si="184"/>
        <v>0</v>
      </c>
      <c r="AW194" s="46">
        <f t="shared" si="185"/>
        <v>0</v>
      </c>
      <c r="AX194" s="46">
        <f t="shared" si="186"/>
        <v>0</v>
      </c>
      <c r="AY194" s="46">
        <f t="shared" si="187"/>
        <v>0</v>
      </c>
      <c r="AZ194" s="46">
        <f t="shared" si="188"/>
        <v>0</v>
      </c>
      <c r="BA194" s="46">
        <f t="shared" si="189"/>
        <v>0</v>
      </c>
      <c r="BB194" s="46">
        <f t="shared" si="190"/>
        <v>0</v>
      </c>
      <c r="BC194" s="46">
        <f t="shared" si="191"/>
        <v>0</v>
      </c>
      <c r="BD194" s="81"/>
      <c r="BE194" s="81"/>
      <c r="BF194" s="117">
        <f t="shared" si="228"/>
        <v>0</v>
      </c>
      <c r="BG194" s="117">
        <f t="shared" si="229"/>
        <v>0</v>
      </c>
      <c r="BH194" s="117">
        <f t="shared" si="230"/>
        <v>0</v>
      </c>
      <c r="BI194" s="117">
        <f t="shared" si="231"/>
        <v>0</v>
      </c>
      <c r="BJ194" s="117">
        <f t="shared" si="232"/>
        <v>0</v>
      </c>
      <c r="BK194" s="117">
        <f t="shared" si="233"/>
        <v>0</v>
      </c>
      <c r="BL194" s="117">
        <f t="shared" si="234"/>
        <v>0</v>
      </c>
      <c r="BM194" s="117">
        <f t="shared" si="235"/>
        <v>0</v>
      </c>
      <c r="BN194" s="117">
        <f t="shared" si="192"/>
        <v>0</v>
      </c>
      <c r="BO194" s="117">
        <f t="shared" si="236"/>
        <v>0</v>
      </c>
      <c r="BP194" s="117">
        <f t="shared" si="193"/>
        <v>0</v>
      </c>
      <c r="BQ194" s="117">
        <f t="shared" si="194"/>
        <v>0</v>
      </c>
      <c r="BR194" s="117">
        <f t="shared" si="195"/>
        <v>0</v>
      </c>
      <c r="BS194" s="117">
        <f t="shared" si="196"/>
        <v>0</v>
      </c>
      <c r="BT194" s="117">
        <f t="shared" si="197"/>
        <v>0</v>
      </c>
      <c r="BU194" s="117">
        <f t="shared" si="198"/>
        <v>0</v>
      </c>
      <c r="BV194" s="117">
        <f t="shared" si="199"/>
        <v>0</v>
      </c>
      <c r="BW194" s="117">
        <f t="shared" si="200"/>
        <v>0</v>
      </c>
      <c r="BX194" s="117">
        <f t="shared" si="201"/>
        <v>0</v>
      </c>
      <c r="BY194" s="117">
        <f t="shared" si="202"/>
        <v>0</v>
      </c>
      <c r="BZ194" s="117">
        <f t="shared" si="203"/>
        <v>0</v>
      </c>
      <c r="CA194" s="117">
        <f t="shared" si="204"/>
        <v>0</v>
      </c>
      <c r="CB194" s="117">
        <f t="shared" si="205"/>
        <v>0</v>
      </c>
      <c r="CC194" s="117">
        <f t="shared" si="206"/>
        <v>0</v>
      </c>
      <c r="CD194" s="117">
        <f t="shared" si="207"/>
        <v>0</v>
      </c>
      <c r="CE194" s="117">
        <f t="shared" si="208"/>
        <v>0</v>
      </c>
      <c r="CF194" s="117">
        <f t="shared" si="209"/>
        <v>0</v>
      </c>
      <c r="CG194" s="117">
        <f t="shared" si="210"/>
        <v>0</v>
      </c>
      <c r="CH194" s="117">
        <f t="shared" si="211"/>
        <v>0</v>
      </c>
      <c r="CI194" s="117">
        <f t="shared" si="212"/>
        <v>0</v>
      </c>
      <c r="CJ194" s="117">
        <f t="shared" si="213"/>
        <v>0</v>
      </c>
      <c r="CK194" s="117">
        <f t="shared" si="214"/>
        <v>0</v>
      </c>
      <c r="CL194" s="117">
        <f t="shared" si="215"/>
        <v>0</v>
      </c>
      <c r="CM194" s="117">
        <f t="shared" si="216"/>
        <v>0</v>
      </c>
      <c r="CN194" s="117">
        <f t="shared" si="217"/>
        <v>0</v>
      </c>
      <c r="CO194" s="117">
        <f t="shared" si="218"/>
        <v>0</v>
      </c>
      <c r="CP194" s="117">
        <f t="shared" si="219"/>
        <v>0</v>
      </c>
      <c r="CQ194" s="117">
        <f t="shared" si="220"/>
        <v>0</v>
      </c>
      <c r="CR194" s="117">
        <f t="shared" si="221"/>
        <v>0</v>
      </c>
      <c r="CS194" s="117">
        <f t="shared" si="222"/>
        <v>0</v>
      </c>
      <c r="CT194" s="82"/>
      <c r="CU194" s="82"/>
      <c r="CV194" s="39"/>
      <c r="CW194" s="39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GS194" s="1"/>
      <c r="GT194" s="1"/>
      <c r="GU194" s="1"/>
      <c r="GV194" s="1"/>
      <c r="GW194" s="1"/>
    </row>
    <row r="195" spans="1:205">
      <c r="A195" s="33">
        <v>189</v>
      </c>
      <c r="B195" s="71"/>
      <c r="C195" s="351"/>
      <c r="D195" s="75"/>
      <c r="E195" s="74"/>
      <c r="F195" s="74"/>
      <c r="G195" s="74"/>
      <c r="H195" s="74"/>
      <c r="I195" s="65"/>
      <c r="J195" s="65"/>
      <c r="K195" s="65"/>
      <c r="L195" s="209"/>
      <c r="M195" s="209"/>
      <c r="N195" s="65"/>
      <c r="O195" s="65"/>
      <c r="P195" s="65"/>
      <c r="Q195" s="368" t="str">
        <f t="shared" si="160"/>
        <v/>
      </c>
      <c r="R195" s="34">
        <f t="shared" si="161"/>
        <v>0</v>
      </c>
      <c r="S195" s="47">
        <f t="shared" si="237"/>
        <v>0</v>
      </c>
      <c r="T195" s="46">
        <f t="shared" si="159"/>
        <v>0</v>
      </c>
      <c r="U195" s="82">
        <f t="shared" si="162"/>
        <v>0</v>
      </c>
      <c r="V195" s="46">
        <f t="shared" si="163"/>
        <v>0</v>
      </c>
      <c r="W195" s="82">
        <f t="shared" si="164"/>
        <v>0</v>
      </c>
      <c r="X195" s="81">
        <f t="shared" si="165"/>
        <v>0</v>
      </c>
      <c r="Y195" s="81">
        <f t="shared" si="223"/>
        <v>0</v>
      </c>
      <c r="Z195" s="81">
        <f t="shared" si="224"/>
        <v>0</v>
      </c>
      <c r="AA195" s="81">
        <f t="shared" si="166"/>
        <v>0</v>
      </c>
      <c r="AB195" s="81">
        <f t="shared" si="167"/>
        <v>0</v>
      </c>
      <c r="AC195" s="81">
        <f t="shared" si="225"/>
        <v>0</v>
      </c>
      <c r="AD195" s="81">
        <f t="shared" si="226"/>
        <v>0</v>
      </c>
      <c r="AE195" s="81">
        <f t="shared" si="227"/>
        <v>0</v>
      </c>
      <c r="AF195" s="81">
        <f t="shared" si="168"/>
        <v>0</v>
      </c>
      <c r="AG195" s="81">
        <f t="shared" si="169"/>
        <v>0</v>
      </c>
      <c r="AH195" s="81">
        <f t="shared" si="170"/>
        <v>0</v>
      </c>
      <c r="AI195" s="81">
        <f t="shared" si="171"/>
        <v>0</v>
      </c>
      <c r="AJ195" s="81">
        <f t="shared" si="172"/>
        <v>0</v>
      </c>
      <c r="AK195" s="81">
        <f t="shared" si="173"/>
        <v>0</v>
      </c>
      <c r="AL195" s="81">
        <f t="shared" si="174"/>
        <v>0</v>
      </c>
      <c r="AM195" s="81">
        <f t="shared" si="175"/>
        <v>0</v>
      </c>
      <c r="AN195" s="81">
        <f t="shared" si="176"/>
        <v>0</v>
      </c>
      <c r="AO195" s="81">
        <f t="shared" si="177"/>
        <v>0</v>
      </c>
      <c r="AP195" s="81">
        <f t="shared" si="178"/>
        <v>0</v>
      </c>
      <c r="AQ195" s="81">
        <f t="shared" si="179"/>
        <v>0</v>
      </c>
      <c r="AR195" s="81">
        <f t="shared" si="180"/>
        <v>0</v>
      </c>
      <c r="AS195" s="81">
        <f t="shared" si="181"/>
        <v>0</v>
      </c>
      <c r="AT195" s="81">
        <f t="shared" si="182"/>
        <v>0</v>
      </c>
      <c r="AU195" s="81">
        <f t="shared" si="183"/>
        <v>0</v>
      </c>
      <c r="AV195" s="81">
        <f t="shared" si="184"/>
        <v>0</v>
      </c>
      <c r="AW195" s="46">
        <f t="shared" si="185"/>
        <v>0</v>
      </c>
      <c r="AX195" s="46">
        <f t="shared" si="186"/>
        <v>0</v>
      </c>
      <c r="AY195" s="46">
        <f t="shared" si="187"/>
        <v>0</v>
      </c>
      <c r="AZ195" s="46">
        <f t="shared" si="188"/>
        <v>0</v>
      </c>
      <c r="BA195" s="46">
        <f t="shared" si="189"/>
        <v>0</v>
      </c>
      <c r="BB195" s="46">
        <f t="shared" si="190"/>
        <v>0</v>
      </c>
      <c r="BC195" s="46">
        <f t="shared" si="191"/>
        <v>0</v>
      </c>
      <c r="BD195" s="81"/>
      <c r="BE195" s="81"/>
      <c r="BF195" s="117">
        <f t="shared" si="228"/>
        <v>0</v>
      </c>
      <c r="BG195" s="117">
        <f t="shared" si="229"/>
        <v>0</v>
      </c>
      <c r="BH195" s="117">
        <f t="shared" si="230"/>
        <v>0</v>
      </c>
      <c r="BI195" s="117">
        <f t="shared" si="231"/>
        <v>0</v>
      </c>
      <c r="BJ195" s="117">
        <f t="shared" si="232"/>
        <v>0</v>
      </c>
      <c r="BK195" s="117">
        <f t="shared" si="233"/>
        <v>0</v>
      </c>
      <c r="BL195" s="117">
        <f t="shared" si="234"/>
        <v>0</v>
      </c>
      <c r="BM195" s="117">
        <f t="shared" si="235"/>
        <v>0</v>
      </c>
      <c r="BN195" s="117">
        <f t="shared" si="192"/>
        <v>0</v>
      </c>
      <c r="BO195" s="117">
        <f t="shared" si="236"/>
        <v>0</v>
      </c>
      <c r="BP195" s="117">
        <f t="shared" si="193"/>
        <v>0</v>
      </c>
      <c r="BQ195" s="117">
        <f t="shared" si="194"/>
        <v>0</v>
      </c>
      <c r="BR195" s="117">
        <f t="shared" si="195"/>
        <v>0</v>
      </c>
      <c r="BS195" s="117">
        <f t="shared" si="196"/>
        <v>0</v>
      </c>
      <c r="BT195" s="117">
        <f t="shared" si="197"/>
        <v>0</v>
      </c>
      <c r="BU195" s="117">
        <f t="shared" si="198"/>
        <v>0</v>
      </c>
      <c r="BV195" s="117">
        <f t="shared" si="199"/>
        <v>0</v>
      </c>
      <c r="BW195" s="117">
        <f t="shared" si="200"/>
        <v>0</v>
      </c>
      <c r="BX195" s="117">
        <f t="shared" si="201"/>
        <v>0</v>
      </c>
      <c r="BY195" s="117">
        <f t="shared" si="202"/>
        <v>0</v>
      </c>
      <c r="BZ195" s="117">
        <f t="shared" si="203"/>
        <v>0</v>
      </c>
      <c r="CA195" s="117">
        <f t="shared" si="204"/>
        <v>0</v>
      </c>
      <c r="CB195" s="117">
        <f t="shared" si="205"/>
        <v>0</v>
      </c>
      <c r="CC195" s="117">
        <f t="shared" si="206"/>
        <v>0</v>
      </c>
      <c r="CD195" s="117">
        <f t="shared" si="207"/>
        <v>0</v>
      </c>
      <c r="CE195" s="117">
        <f t="shared" si="208"/>
        <v>0</v>
      </c>
      <c r="CF195" s="117">
        <f t="shared" si="209"/>
        <v>0</v>
      </c>
      <c r="CG195" s="117">
        <f t="shared" si="210"/>
        <v>0</v>
      </c>
      <c r="CH195" s="117">
        <f t="shared" si="211"/>
        <v>0</v>
      </c>
      <c r="CI195" s="117">
        <f t="shared" si="212"/>
        <v>0</v>
      </c>
      <c r="CJ195" s="117">
        <f t="shared" si="213"/>
        <v>0</v>
      </c>
      <c r="CK195" s="117">
        <f t="shared" si="214"/>
        <v>0</v>
      </c>
      <c r="CL195" s="117">
        <f t="shared" si="215"/>
        <v>0</v>
      </c>
      <c r="CM195" s="117">
        <f t="shared" si="216"/>
        <v>0</v>
      </c>
      <c r="CN195" s="117">
        <f t="shared" si="217"/>
        <v>0</v>
      </c>
      <c r="CO195" s="117">
        <f t="shared" si="218"/>
        <v>0</v>
      </c>
      <c r="CP195" s="117">
        <f t="shared" si="219"/>
        <v>0</v>
      </c>
      <c r="CQ195" s="117">
        <f t="shared" si="220"/>
        <v>0</v>
      </c>
      <c r="CR195" s="117">
        <f t="shared" si="221"/>
        <v>0</v>
      </c>
      <c r="CS195" s="117">
        <f t="shared" si="222"/>
        <v>0</v>
      </c>
      <c r="CT195" s="82"/>
      <c r="CU195" s="82"/>
      <c r="CV195" s="39"/>
      <c r="CW195" s="39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GS195" s="1"/>
      <c r="GT195" s="1"/>
      <c r="GU195" s="1"/>
      <c r="GV195" s="1"/>
      <c r="GW195" s="1"/>
    </row>
    <row r="196" spans="1:205">
      <c r="A196" s="33">
        <v>190</v>
      </c>
      <c r="B196" s="71"/>
      <c r="C196" s="351"/>
      <c r="D196" s="75"/>
      <c r="E196" s="74"/>
      <c r="F196" s="74"/>
      <c r="G196" s="74"/>
      <c r="H196" s="74"/>
      <c r="I196" s="65"/>
      <c r="J196" s="65"/>
      <c r="K196" s="65"/>
      <c r="L196" s="209"/>
      <c r="M196" s="209"/>
      <c r="N196" s="65"/>
      <c r="O196" s="65"/>
      <c r="P196" s="65"/>
      <c r="Q196" s="368" t="str">
        <f t="shared" si="160"/>
        <v/>
      </c>
      <c r="R196" s="34">
        <f t="shared" si="161"/>
        <v>0</v>
      </c>
      <c r="S196" s="47">
        <f t="shared" si="237"/>
        <v>0</v>
      </c>
      <c r="T196" s="46">
        <f t="shared" si="159"/>
        <v>0</v>
      </c>
      <c r="U196" s="82">
        <f t="shared" si="162"/>
        <v>0</v>
      </c>
      <c r="V196" s="46">
        <f t="shared" si="163"/>
        <v>0</v>
      </c>
      <c r="W196" s="82">
        <f t="shared" si="164"/>
        <v>0</v>
      </c>
      <c r="X196" s="81">
        <f t="shared" si="165"/>
        <v>0</v>
      </c>
      <c r="Y196" s="81">
        <f t="shared" si="223"/>
        <v>0</v>
      </c>
      <c r="Z196" s="81">
        <f t="shared" si="224"/>
        <v>0</v>
      </c>
      <c r="AA196" s="81">
        <f t="shared" si="166"/>
        <v>0</v>
      </c>
      <c r="AB196" s="81">
        <f t="shared" si="167"/>
        <v>0</v>
      </c>
      <c r="AC196" s="81">
        <f t="shared" si="225"/>
        <v>0</v>
      </c>
      <c r="AD196" s="81">
        <f t="shared" si="226"/>
        <v>0</v>
      </c>
      <c r="AE196" s="81">
        <f t="shared" si="227"/>
        <v>0</v>
      </c>
      <c r="AF196" s="81">
        <f t="shared" si="168"/>
        <v>0</v>
      </c>
      <c r="AG196" s="81">
        <f t="shared" si="169"/>
        <v>0</v>
      </c>
      <c r="AH196" s="81">
        <f t="shared" si="170"/>
        <v>0</v>
      </c>
      <c r="AI196" s="81">
        <f t="shared" si="171"/>
        <v>0</v>
      </c>
      <c r="AJ196" s="81">
        <f t="shared" si="172"/>
        <v>0</v>
      </c>
      <c r="AK196" s="81">
        <f t="shared" si="173"/>
        <v>0</v>
      </c>
      <c r="AL196" s="81">
        <f t="shared" si="174"/>
        <v>0</v>
      </c>
      <c r="AM196" s="81">
        <f t="shared" si="175"/>
        <v>0</v>
      </c>
      <c r="AN196" s="81">
        <f t="shared" si="176"/>
        <v>0</v>
      </c>
      <c r="AO196" s="81">
        <f t="shared" si="177"/>
        <v>0</v>
      </c>
      <c r="AP196" s="81">
        <f t="shared" si="178"/>
        <v>0</v>
      </c>
      <c r="AQ196" s="81">
        <f t="shared" si="179"/>
        <v>0</v>
      </c>
      <c r="AR196" s="81">
        <f t="shared" si="180"/>
        <v>0</v>
      </c>
      <c r="AS196" s="81">
        <f t="shared" si="181"/>
        <v>0</v>
      </c>
      <c r="AT196" s="81">
        <f t="shared" si="182"/>
        <v>0</v>
      </c>
      <c r="AU196" s="81">
        <f t="shared" si="183"/>
        <v>0</v>
      </c>
      <c r="AV196" s="81">
        <f t="shared" si="184"/>
        <v>0</v>
      </c>
      <c r="AW196" s="46">
        <f t="shared" si="185"/>
        <v>0</v>
      </c>
      <c r="AX196" s="46">
        <f t="shared" si="186"/>
        <v>0</v>
      </c>
      <c r="AY196" s="46">
        <f t="shared" si="187"/>
        <v>0</v>
      </c>
      <c r="AZ196" s="46">
        <f t="shared" si="188"/>
        <v>0</v>
      </c>
      <c r="BA196" s="46">
        <f t="shared" si="189"/>
        <v>0</v>
      </c>
      <c r="BB196" s="46">
        <f t="shared" si="190"/>
        <v>0</v>
      </c>
      <c r="BC196" s="46">
        <f t="shared" si="191"/>
        <v>0</v>
      </c>
      <c r="BD196" s="81"/>
      <c r="BE196" s="81"/>
      <c r="BF196" s="117">
        <f t="shared" si="228"/>
        <v>0</v>
      </c>
      <c r="BG196" s="117">
        <f t="shared" si="229"/>
        <v>0</v>
      </c>
      <c r="BH196" s="117">
        <f t="shared" si="230"/>
        <v>0</v>
      </c>
      <c r="BI196" s="117">
        <f t="shared" si="231"/>
        <v>0</v>
      </c>
      <c r="BJ196" s="117">
        <f t="shared" si="232"/>
        <v>0</v>
      </c>
      <c r="BK196" s="117">
        <f t="shared" si="233"/>
        <v>0</v>
      </c>
      <c r="BL196" s="117">
        <f t="shared" si="234"/>
        <v>0</v>
      </c>
      <c r="BM196" s="117">
        <f t="shared" si="235"/>
        <v>0</v>
      </c>
      <c r="BN196" s="117">
        <f t="shared" si="192"/>
        <v>0</v>
      </c>
      <c r="BO196" s="117">
        <f t="shared" si="236"/>
        <v>0</v>
      </c>
      <c r="BP196" s="117">
        <f t="shared" si="193"/>
        <v>0</v>
      </c>
      <c r="BQ196" s="117">
        <f t="shared" si="194"/>
        <v>0</v>
      </c>
      <c r="BR196" s="117">
        <f t="shared" si="195"/>
        <v>0</v>
      </c>
      <c r="BS196" s="117">
        <f t="shared" si="196"/>
        <v>0</v>
      </c>
      <c r="BT196" s="117">
        <f t="shared" si="197"/>
        <v>0</v>
      </c>
      <c r="BU196" s="117">
        <f t="shared" si="198"/>
        <v>0</v>
      </c>
      <c r="BV196" s="117">
        <f t="shared" si="199"/>
        <v>0</v>
      </c>
      <c r="BW196" s="117">
        <f t="shared" si="200"/>
        <v>0</v>
      </c>
      <c r="BX196" s="117">
        <f t="shared" si="201"/>
        <v>0</v>
      </c>
      <c r="BY196" s="117">
        <f t="shared" si="202"/>
        <v>0</v>
      </c>
      <c r="BZ196" s="117">
        <f t="shared" si="203"/>
        <v>0</v>
      </c>
      <c r="CA196" s="117">
        <f t="shared" si="204"/>
        <v>0</v>
      </c>
      <c r="CB196" s="117">
        <f t="shared" si="205"/>
        <v>0</v>
      </c>
      <c r="CC196" s="117">
        <f t="shared" si="206"/>
        <v>0</v>
      </c>
      <c r="CD196" s="117">
        <f t="shared" si="207"/>
        <v>0</v>
      </c>
      <c r="CE196" s="117">
        <f t="shared" si="208"/>
        <v>0</v>
      </c>
      <c r="CF196" s="117">
        <f t="shared" si="209"/>
        <v>0</v>
      </c>
      <c r="CG196" s="117">
        <f t="shared" si="210"/>
        <v>0</v>
      </c>
      <c r="CH196" s="117">
        <f t="shared" si="211"/>
        <v>0</v>
      </c>
      <c r="CI196" s="117">
        <f t="shared" si="212"/>
        <v>0</v>
      </c>
      <c r="CJ196" s="117">
        <f t="shared" si="213"/>
        <v>0</v>
      </c>
      <c r="CK196" s="117">
        <f t="shared" si="214"/>
        <v>0</v>
      </c>
      <c r="CL196" s="117">
        <f t="shared" si="215"/>
        <v>0</v>
      </c>
      <c r="CM196" s="117">
        <f t="shared" si="216"/>
        <v>0</v>
      </c>
      <c r="CN196" s="117">
        <f t="shared" si="217"/>
        <v>0</v>
      </c>
      <c r="CO196" s="117">
        <f t="shared" si="218"/>
        <v>0</v>
      </c>
      <c r="CP196" s="117">
        <f t="shared" si="219"/>
        <v>0</v>
      </c>
      <c r="CQ196" s="117">
        <f t="shared" si="220"/>
        <v>0</v>
      </c>
      <c r="CR196" s="117">
        <f t="shared" si="221"/>
        <v>0</v>
      </c>
      <c r="CS196" s="117">
        <f t="shared" si="222"/>
        <v>0</v>
      </c>
      <c r="CT196" s="82"/>
      <c r="CU196" s="82"/>
      <c r="CV196" s="39"/>
      <c r="CW196" s="39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GS196" s="1"/>
      <c r="GT196" s="1"/>
      <c r="GU196" s="1"/>
      <c r="GV196" s="1"/>
      <c r="GW196" s="1"/>
    </row>
    <row r="197" spans="1:205">
      <c r="A197" s="33">
        <v>191</v>
      </c>
      <c r="B197" s="71"/>
      <c r="C197" s="351"/>
      <c r="D197" s="75"/>
      <c r="E197" s="74"/>
      <c r="F197" s="74"/>
      <c r="G197" s="74"/>
      <c r="H197" s="74"/>
      <c r="I197" s="65"/>
      <c r="J197" s="65"/>
      <c r="K197" s="65"/>
      <c r="L197" s="209"/>
      <c r="M197" s="209"/>
      <c r="N197" s="65"/>
      <c r="O197" s="65"/>
      <c r="P197" s="65"/>
      <c r="Q197" s="368" t="str">
        <f t="shared" si="160"/>
        <v/>
      </c>
      <c r="R197" s="34">
        <f t="shared" si="161"/>
        <v>0</v>
      </c>
      <c r="S197" s="47">
        <f t="shared" si="237"/>
        <v>0</v>
      </c>
      <c r="T197" s="46">
        <f t="shared" si="159"/>
        <v>0</v>
      </c>
      <c r="U197" s="82">
        <f t="shared" si="162"/>
        <v>0</v>
      </c>
      <c r="V197" s="46">
        <f t="shared" si="163"/>
        <v>0</v>
      </c>
      <c r="W197" s="82">
        <f t="shared" si="164"/>
        <v>0</v>
      </c>
      <c r="X197" s="81">
        <f t="shared" si="165"/>
        <v>0</v>
      </c>
      <c r="Y197" s="81">
        <f t="shared" si="223"/>
        <v>0</v>
      </c>
      <c r="Z197" s="81">
        <f t="shared" si="224"/>
        <v>0</v>
      </c>
      <c r="AA197" s="81">
        <f t="shared" si="166"/>
        <v>0</v>
      </c>
      <c r="AB197" s="81">
        <f t="shared" si="167"/>
        <v>0</v>
      </c>
      <c r="AC197" s="81">
        <f t="shared" si="225"/>
        <v>0</v>
      </c>
      <c r="AD197" s="81">
        <f t="shared" si="226"/>
        <v>0</v>
      </c>
      <c r="AE197" s="81">
        <f t="shared" si="227"/>
        <v>0</v>
      </c>
      <c r="AF197" s="81">
        <f t="shared" si="168"/>
        <v>0</v>
      </c>
      <c r="AG197" s="81">
        <f t="shared" si="169"/>
        <v>0</v>
      </c>
      <c r="AH197" s="81">
        <f t="shared" si="170"/>
        <v>0</v>
      </c>
      <c r="AI197" s="81">
        <f t="shared" si="171"/>
        <v>0</v>
      </c>
      <c r="AJ197" s="81">
        <f t="shared" si="172"/>
        <v>0</v>
      </c>
      <c r="AK197" s="81">
        <f t="shared" si="173"/>
        <v>0</v>
      </c>
      <c r="AL197" s="81">
        <f t="shared" si="174"/>
        <v>0</v>
      </c>
      <c r="AM197" s="81">
        <f t="shared" si="175"/>
        <v>0</v>
      </c>
      <c r="AN197" s="81">
        <f t="shared" si="176"/>
        <v>0</v>
      </c>
      <c r="AO197" s="81">
        <f t="shared" si="177"/>
        <v>0</v>
      </c>
      <c r="AP197" s="81">
        <f t="shared" si="178"/>
        <v>0</v>
      </c>
      <c r="AQ197" s="81">
        <f t="shared" si="179"/>
        <v>0</v>
      </c>
      <c r="AR197" s="81">
        <f t="shared" si="180"/>
        <v>0</v>
      </c>
      <c r="AS197" s="81">
        <f t="shared" si="181"/>
        <v>0</v>
      </c>
      <c r="AT197" s="81">
        <f t="shared" si="182"/>
        <v>0</v>
      </c>
      <c r="AU197" s="81">
        <f t="shared" si="183"/>
        <v>0</v>
      </c>
      <c r="AV197" s="81">
        <f t="shared" si="184"/>
        <v>0</v>
      </c>
      <c r="AW197" s="46">
        <f t="shared" si="185"/>
        <v>0</v>
      </c>
      <c r="AX197" s="46">
        <f t="shared" si="186"/>
        <v>0</v>
      </c>
      <c r="AY197" s="46">
        <f t="shared" si="187"/>
        <v>0</v>
      </c>
      <c r="AZ197" s="46">
        <f t="shared" si="188"/>
        <v>0</v>
      </c>
      <c r="BA197" s="46">
        <f t="shared" si="189"/>
        <v>0</v>
      </c>
      <c r="BB197" s="46">
        <f t="shared" si="190"/>
        <v>0</v>
      </c>
      <c r="BC197" s="46">
        <f t="shared" si="191"/>
        <v>0</v>
      </c>
      <c r="BD197" s="81"/>
      <c r="BE197" s="81"/>
      <c r="BF197" s="117">
        <f t="shared" si="228"/>
        <v>0</v>
      </c>
      <c r="BG197" s="117">
        <f t="shared" si="229"/>
        <v>0</v>
      </c>
      <c r="BH197" s="117">
        <f t="shared" si="230"/>
        <v>0</v>
      </c>
      <c r="BI197" s="117">
        <f t="shared" si="231"/>
        <v>0</v>
      </c>
      <c r="BJ197" s="117">
        <f t="shared" si="232"/>
        <v>0</v>
      </c>
      <c r="BK197" s="117">
        <f t="shared" si="233"/>
        <v>0</v>
      </c>
      <c r="BL197" s="117">
        <f t="shared" si="234"/>
        <v>0</v>
      </c>
      <c r="BM197" s="117">
        <f t="shared" si="235"/>
        <v>0</v>
      </c>
      <c r="BN197" s="117">
        <f t="shared" si="192"/>
        <v>0</v>
      </c>
      <c r="BO197" s="117">
        <f t="shared" si="236"/>
        <v>0</v>
      </c>
      <c r="BP197" s="117">
        <f t="shared" si="193"/>
        <v>0</v>
      </c>
      <c r="BQ197" s="117">
        <f t="shared" si="194"/>
        <v>0</v>
      </c>
      <c r="BR197" s="117">
        <f t="shared" si="195"/>
        <v>0</v>
      </c>
      <c r="BS197" s="117">
        <f t="shared" si="196"/>
        <v>0</v>
      </c>
      <c r="BT197" s="117">
        <f t="shared" si="197"/>
        <v>0</v>
      </c>
      <c r="BU197" s="117">
        <f t="shared" si="198"/>
        <v>0</v>
      </c>
      <c r="BV197" s="117">
        <f t="shared" si="199"/>
        <v>0</v>
      </c>
      <c r="BW197" s="117">
        <f t="shared" si="200"/>
        <v>0</v>
      </c>
      <c r="BX197" s="117">
        <f t="shared" si="201"/>
        <v>0</v>
      </c>
      <c r="BY197" s="117">
        <f t="shared" si="202"/>
        <v>0</v>
      </c>
      <c r="BZ197" s="117">
        <f t="shared" si="203"/>
        <v>0</v>
      </c>
      <c r="CA197" s="117">
        <f t="shared" si="204"/>
        <v>0</v>
      </c>
      <c r="CB197" s="117">
        <f t="shared" si="205"/>
        <v>0</v>
      </c>
      <c r="CC197" s="117">
        <f t="shared" si="206"/>
        <v>0</v>
      </c>
      <c r="CD197" s="117">
        <f t="shared" si="207"/>
        <v>0</v>
      </c>
      <c r="CE197" s="117">
        <f t="shared" si="208"/>
        <v>0</v>
      </c>
      <c r="CF197" s="117">
        <f t="shared" si="209"/>
        <v>0</v>
      </c>
      <c r="CG197" s="117">
        <f t="shared" si="210"/>
        <v>0</v>
      </c>
      <c r="CH197" s="117">
        <f t="shared" si="211"/>
        <v>0</v>
      </c>
      <c r="CI197" s="117">
        <f t="shared" si="212"/>
        <v>0</v>
      </c>
      <c r="CJ197" s="117">
        <f t="shared" si="213"/>
        <v>0</v>
      </c>
      <c r="CK197" s="117">
        <f t="shared" si="214"/>
        <v>0</v>
      </c>
      <c r="CL197" s="117">
        <f t="shared" si="215"/>
        <v>0</v>
      </c>
      <c r="CM197" s="117">
        <f t="shared" si="216"/>
        <v>0</v>
      </c>
      <c r="CN197" s="117">
        <f t="shared" si="217"/>
        <v>0</v>
      </c>
      <c r="CO197" s="117">
        <f t="shared" si="218"/>
        <v>0</v>
      </c>
      <c r="CP197" s="117">
        <f t="shared" si="219"/>
        <v>0</v>
      </c>
      <c r="CQ197" s="117">
        <f t="shared" si="220"/>
        <v>0</v>
      </c>
      <c r="CR197" s="117">
        <f t="shared" si="221"/>
        <v>0</v>
      </c>
      <c r="CS197" s="117">
        <f t="shared" si="222"/>
        <v>0</v>
      </c>
      <c r="CT197" s="82"/>
      <c r="CU197" s="82"/>
      <c r="CV197" s="39"/>
      <c r="CW197" s="39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GS197" s="1"/>
      <c r="GT197" s="1"/>
      <c r="GU197" s="1"/>
      <c r="GV197" s="1"/>
      <c r="GW197" s="1"/>
    </row>
    <row r="198" spans="1:205">
      <c r="A198" s="33">
        <v>192</v>
      </c>
      <c r="B198" s="71"/>
      <c r="C198" s="351"/>
      <c r="D198" s="75"/>
      <c r="E198" s="74"/>
      <c r="F198" s="74"/>
      <c r="G198" s="74"/>
      <c r="H198" s="74"/>
      <c r="I198" s="65"/>
      <c r="J198" s="65"/>
      <c r="K198" s="65"/>
      <c r="L198" s="209"/>
      <c r="M198" s="209"/>
      <c r="N198" s="65"/>
      <c r="O198" s="65"/>
      <c r="P198" s="65"/>
      <c r="Q198" s="368" t="str">
        <f t="shared" si="160"/>
        <v/>
      </c>
      <c r="R198" s="34">
        <f t="shared" si="161"/>
        <v>0</v>
      </c>
      <c r="S198" s="47">
        <f t="shared" si="237"/>
        <v>0</v>
      </c>
      <c r="T198" s="46">
        <f t="shared" si="159"/>
        <v>0</v>
      </c>
      <c r="U198" s="82">
        <f t="shared" si="162"/>
        <v>0</v>
      </c>
      <c r="V198" s="46">
        <f t="shared" si="163"/>
        <v>0</v>
      </c>
      <c r="W198" s="82">
        <f t="shared" si="164"/>
        <v>0</v>
      </c>
      <c r="X198" s="81">
        <f t="shared" si="165"/>
        <v>0</v>
      </c>
      <c r="Y198" s="81">
        <f t="shared" si="223"/>
        <v>0</v>
      </c>
      <c r="Z198" s="81">
        <f t="shared" si="224"/>
        <v>0</v>
      </c>
      <c r="AA198" s="81">
        <f t="shared" si="166"/>
        <v>0</v>
      </c>
      <c r="AB198" s="81">
        <f t="shared" si="167"/>
        <v>0</v>
      </c>
      <c r="AC198" s="81">
        <f t="shared" si="225"/>
        <v>0</v>
      </c>
      <c r="AD198" s="81">
        <f t="shared" si="226"/>
        <v>0</v>
      </c>
      <c r="AE198" s="81">
        <f t="shared" si="227"/>
        <v>0</v>
      </c>
      <c r="AF198" s="81">
        <f t="shared" si="168"/>
        <v>0</v>
      </c>
      <c r="AG198" s="81">
        <f t="shared" si="169"/>
        <v>0</v>
      </c>
      <c r="AH198" s="81">
        <f t="shared" si="170"/>
        <v>0</v>
      </c>
      <c r="AI198" s="81">
        <f t="shared" si="171"/>
        <v>0</v>
      </c>
      <c r="AJ198" s="81">
        <f t="shared" si="172"/>
        <v>0</v>
      </c>
      <c r="AK198" s="81">
        <f t="shared" si="173"/>
        <v>0</v>
      </c>
      <c r="AL198" s="81">
        <f t="shared" si="174"/>
        <v>0</v>
      </c>
      <c r="AM198" s="81">
        <f t="shared" si="175"/>
        <v>0</v>
      </c>
      <c r="AN198" s="81">
        <f t="shared" si="176"/>
        <v>0</v>
      </c>
      <c r="AO198" s="81">
        <f t="shared" si="177"/>
        <v>0</v>
      </c>
      <c r="AP198" s="81">
        <f t="shared" si="178"/>
        <v>0</v>
      </c>
      <c r="AQ198" s="81">
        <f t="shared" si="179"/>
        <v>0</v>
      </c>
      <c r="AR198" s="81">
        <f t="shared" si="180"/>
        <v>0</v>
      </c>
      <c r="AS198" s="81">
        <f t="shared" si="181"/>
        <v>0</v>
      </c>
      <c r="AT198" s="81">
        <f t="shared" si="182"/>
        <v>0</v>
      </c>
      <c r="AU198" s="81">
        <f t="shared" si="183"/>
        <v>0</v>
      </c>
      <c r="AV198" s="81">
        <f t="shared" si="184"/>
        <v>0</v>
      </c>
      <c r="AW198" s="46">
        <f t="shared" si="185"/>
        <v>0</v>
      </c>
      <c r="AX198" s="46">
        <f t="shared" si="186"/>
        <v>0</v>
      </c>
      <c r="AY198" s="46">
        <f t="shared" si="187"/>
        <v>0</v>
      </c>
      <c r="AZ198" s="46">
        <f t="shared" si="188"/>
        <v>0</v>
      </c>
      <c r="BA198" s="46">
        <f t="shared" si="189"/>
        <v>0</v>
      </c>
      <c r="BB198" s="46">
        <f t="shared" si="190"/>
        <v>0</v>
      </c>
      <c r="BC198" s="46">
        <f t="shared" si="191"/>
        <v>0</v>
      </c>
      <c r="BD198" s="81"/>
      <c r="BE198" s="81"/>
      <c r="BF198" s="117">
        <f t="shared" si="228"/>
        <v>0</v>
      </c>
      <c r="BG198" s="117">
        <f t="shared" si="229"/>
        <v>0</v>
      </c>
      <c r="BH198" s="117">
        <f t="shared" si="230"/>
        <v>0</v>
      </c>
      <c r="BI198" s="117">
        <f t="shared" si="231"/>
        <v>0</v>
      </c>
      <c r="BJ198" s="117">
        <f t="shared" si="232"/>
        <v>0</v>
      </c>
      <c r="BK198" s="117">
        <f t="shared" si="233"/>
        <v>0</v>
      </c>
      <c r="BL198" s="117">
        <f t="shared" si="234"/>
        <v>0</v>
      </c>
      <c r="BM198" s="117">
        <f t="shared" si="235"/>
        <v>0</v>
      </c>
      <c r="BN198" s="117">
        <f t="shared" si="192"/>
        <v>0</v>
      </c>
      <c r="BO198" s="117">
        <f t="shared" si="236"/>
        <v>0</v>
      </c>
      <c r="BP198" s="117">
        <f t="shared" si="193"/>
        <v>0</v>
      </c>
      <c r="BQ198" s="117">
        <f t="shared" si="194"/>
        <v>0</v>
      </c>
      <c r="BR198" s="117">
        <f t="shared" si="195"/>
        <v>0</v>
      </c>
      <c r="BS198" s="117">
        <f t="shared" si="196"/>
        <v>0</v>
      </c>
      <c r="BT198" s="117">
        <f t="shared" si="197"/>
        <v>0</v>
      </c>
      <c r="BU198" s="117">
        <f t="shared" si="198"/>
        <v>0</v>
      </c>
      <c r="BV198" s="117">
        <f t="shared" si="199"/>
        <v>0</v>
      </c>
      <c r="BW198" s="117">
        <f t="shared" si="200"/>
        <v>0</v>
      </c>
      <c r="BX198" s="117">
        <f t="shared" si="201"/>
        <v>0</v>
      </c>
      <c r="BY198" s="117">
        <f t="shared" si="202"/>
        <v>0</v>
      </c>
      <c r="BZ198" s="117">
        <f t="shared" si="203"/>
        <v>0</v>
      </c>
      <c r="CA198" s="117">
        <f t="shared" si="204"/>
        <v>0</v>
      </c>
      <c r="CB198" s="117">
        <f t="shared" si="205"/>
        <v>0</v>
      </c>
      <c r="CC198" s="117">
        <f t="shared" si="206"/>
        <v>0</v>
      </c>
      <c r="CD198" s="117">
        <f t="shared" si="207"/>
        <v>0</v>
      </c>
      <c r="CE198" s="117">
        <f t="shared" si="208"/>
        <v>0</v>
      </c>
      <c r="CF198" s="117">
        <f t="shared" si="209"/>
        <v>0</v>
      </c>
      <c r="CG198" s="117">
        <f t="shared" si="210"/>
        <v>0</v>
      </c>
      <c r="CH198" s="117">
        <f t="shared" si="211"/>
        <v>0</v>
      </c>
      <c r="CI198" s="117">
        <f t="shared" si="212"/>
        <v>0</v>
      </c>
      <c r="CJ198" s="117">
        <f t="shared" si="213"/>
        <v>0</v>
      </c>
      <c r="CK198" s="117">
        <f t="shared" si="214"/>
        <v>0</v>
      </c>
      <c r="CL198" s="117">
        <f t="shared" si="215"/>
        <v>0</v>
      </c>
      <c r="CM198" s="117">
        <f t="shared" si="216"/>
        <v>0</v>
      </c>
      <c r="CN198" s="117">
        <f t="shared" si="217"/>
        <v>0</v>
      </c>
      <c r="CO198" s="117">
        <f t="shared" si="218"/>
        <v>0</v>
      </c>
      <c r="CP198" s="117">
        <f t="shared" si="219"/>
        <v>0</v>
      </c>
      <c r="CQ198" s="117">
        <f t="shared" si="220"/>
        <v>0</v>
      </c>
      <c r="CR198" s="117">
        <f t="shared" si="221"/>
        <v>0</v>
      </c>
      <c r="CS198" s="117">
        <f t="shared" si="222"/>
        <v>0</v>
      </c>
      <c r="CT198" s="82"/>
      <c r="CU198" s="82"/>
      <c r="CV198" s="39"/>
      <c r="CW198" s="39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GS198" s="1"/>
      <c r="GT198" s="1"/>
      <c r="GU198" s="1"/>
      <c r="GV198" s="1"/>
      <c r="GW198" s="1"/>
    </row>
    <row r="199" spans="1:205">
      <c r="A199" s="33">
        <v>193</v>
      </c>
      <c r="B199" s="71"/>
      <c r="C199" s="351"/>
      <c r="D199" s="75"/>
      <c r="E199" s="74"/>
      <c r="F199" s="74"/>
      <c r="G199" s="74"/>
      <c r="H199" s="74"/>
      <c r="I199" s="65"/>
      <c r="J199" s="65"/>
      <c r="K199" s="65"/>
      <c r="L199" s="209"/>
      <c r="M199" s="209"/>
      <c r="N199" s="65"/>
      <c r="O199" s="65"/>
      <c r="P199" s="65"/>
      <c r="Q199" s="368" t="str">
        <f t="shared" si="160"/>
        <v/>
      </c>
      <c r="R199" s="34">
        <f t="shared" si="161"/>
        <v>0</v>
      </c>
      <c r="S199" s="47">
        <f t="shared" si="237"/>
        <v>0</v>
      </c>
      <c r="T199" s="46">
        <f t="shared" ref="T199:T262" si="238">IF(OR($B199=0,$C199=0,$D199=0),0,IF(OR(AND($S199&lt;=25,$S199&gt;=7),AND($S199&gt;25,$E199=1)),1,0))</f>
        <v>0</v>
      </c>
      <c r="U199" s="82">
        <f t="shared" si="162"/>
        <v>0</v>
      </c>
      <c r="V199" s="46">
        <f t="shared" si="163"/>
        <v>0</v>
      </c>
      <c r="W199" s="82">
        <f t="shared" si="164"/>
        <v>0</v>
      </c>
      <c r="X199" s="81">
        <f t="shared" si="165"/>
        <v>0</v>
      </c>
      <c r="Y199" s="81">
        <f t="shared" si="223"/>
        <v>0</v>
      </c>
      <c r="Z199" s="81">
        <f t="shared" si="224"/>
        <v>0</v>
      </c>
      <c r="AA199" s="81">
        <f t="shared" si="166"/>
        <v>0</v>
      </c>
      <c r="AB199" s="81">
        <f t="shared" si="167"/>
        <v>0</v>
      </c>
      <c r="AC199" s="81">
        <f t="shared" si="225"/>
        <v>0</v>
      </c>
      <c r="AD199" s="81">
        <f t="shared" si="226"/>
        <v>0</v>
      </c>
      <c r="AE199" s="81">
        <f t="shared" si="227"/>
        <v>0</v>
      </c>
      <c r="AF199" s="81">
        <f t="shared" si="168"/>
        <v>0</v>
      </c>
      <c r="AG199" s="81">
        <f t="shared" si="169"/>
        <v>0</v>
      </c>
      <c r="AH199" s="81">
        <f t="shared" si="170"/>
        <v>0</v>
      </c>
      <c r="AI199" s="81">
        <f t="shared" si="171"/>
        <v>0</v>
      </c>
      <c r="AJ199" s="81">
        <f t="shared" si="172"/>
        <v>0</v>
      </c>
      <c r="AK199" s="81">
        <f t="shared" si="173"/>
        <v>0</v>
      </c>
      <c r="AL199" s="81">
        <f t="shared" si="174"/>
        <v>0</v>
      </c>
      <c r="AM199" s="81">
        <f t="shared" si="175"/>
        <v>0</v>
      </c>
      <c r="AN199" s="81">
        <f t="shared" si="176"/>
        <v>0</v>
      </c>
      <c r="AO199" s="81">
        <f t="shared" si="177"/>
        <v>0</v>
      </c>
      <c r="AP199" s="81">
        <f t="shared" si="178"/>
        <v>0</v>
      </c>
      <c r="AQ199" s="81">
        <f t="shared" si="179"/>
        <v>0</v>
      </c>
      <c r="AR199" s="81">
        <f t="shared" si="180"/>
        <v>0</v>
      </c>
      <c r="AS199" s="81">
        <f t="shared" si="181"/>
        <v>0</v>
      </c>
      <c r="AT199" s="81">
        <f t="shared" si="182"/>
        <v>0</v>
      </c>
      <c r="AU199" s="81">
        <f t="shared" si="183"/>
        <v>0</v>
      </c>
      <c r="AV199" s="81">
        <f t="shared" si="184"/>
        <v>0</v>
      </c>
      <c r="AW199" s="46">
        <f t="shared" si="185"/>
        <v>0</v>
      </c>
      <c r="AX199" s="46">
        <f t="shared" si="186"/>
        <v>0</v>
      </c>
      <c r="AY199" s="46">
        <f t="shared" si="187"/>
        <v>0</v>
      </c>
      <c r="AZ199" s="46">
        <f t="shared" si="188"/>
        <v>0</v>
      </c>
      <c r="BA199" s="46">
        <f t="shared" si="189"/>
        <v>0</v>
      </c>
      <c r="BB199" s="46">
        <f t="shared" si="190"/>
        <v>0</v>
      </c>
      <c r="BC199" s="46">
        <f t="shared" si="191"/>
        <v>0</v>
      </c>
      <c r="BD199" s="81"/>
      <c r="BE199" s="81"/>
      <c r="BF199" s="117">
        <f t="shared" si="228"/>
        <v>0</v>
      </c>
      <c r="BG199" s="117">
        <f t="shared" si="229"/>
        <v>0</v>
      </c>
      <c r="BH199" s="117">
        <f t="shared" si="230"/>
        <v>0</v>
      </c>
      <c r="BI199" s="117">
        <f t="shared" si="231"/>
        <v>0</v>
      </c>
      <c r="BJ199" s="117">
        <f t="shared" si="232"/>
        <v>0</v>
      </c>
      <c r="BK199" s="117">
        <f t="shared" si="233"/>
        <v>0</v>
      </c>
      <c r="BL199" s="117">
        <f t="shared" si="234"/>
        <v>0</v>
      </c>
      <c r="BM199" s="117">
        <f t="shared" si="235"/>
        <v>0</v>
      </c>
      <c r="BN199" s="117">
        <f t="shared" si="192"/>
        <v>0</v>
      </c>
      <c r="BO199" s="117">
        <f t="shared" si="236"/>
        <v>0</v>
      </c>
      <c r="BP199" s="117">
        <f t="shared" si="193"/>
        <v>0</v>
      </c>
      <c r="BQ199" s="117">
        <f t="shared" si="194"/>
        <v>0</v>
      </c>
      <c r="BR199" s="117">
        <f t="shared" si="195"/>
        <v>0</v>
      </c>
      <c r="BS199" s="117">
        <f t="shared" si="196"/>
        <v>0</v>
      </c>
      <c r="BT199" s="117">
        <f t="shared" si="197"/>
        <v>0</v>
      </c>
      <c r="BU199" s="117">
        <f t="shared" si="198"/>
        <v>0</v>
      </c>
      <c r="BV199" s="117">
        <f t="shared" si="199"/>
        <v>0</v>
      </c>
      <c r="BW199" s="117">
        <f t="shared" si="200"/>
        <v>0</v>
      </c>
      <c r="BX199" s="117">
        <f t="shared" si="201"/>
        <v>0</v>
      </c>
      <c r="BY199" s="117">
        <f t="shared" si="202"/>
        <v>0</v>
      </c>
      <c r="BZ199" s="117">
        <f t="shared" si="203"/>
        <v>0</v>
      </c>
      <c r="CA199" s="117">
        <f t="shared" si="204"/>
        <v>0</v>
      </c>
      <c r="CB199" s="117">
        <f t="shared" si="205"/>
        <v>0</v>
      </c>
      <c r="CC199" s="117">
        <f t="shared" si="206"/>
        <v>0</v>
      </c>
      <c r="CD199" s="117">
        <f t="shared" si="207"/>
        <v>0</v>
      </c>
      <c r="CE199" s="117">
        <f t="shared" si="208"/>
        <v>0</v>
      </c>
      <c r="CF199" s="117">
        <f t="shared" si="209"/>
        <v>0</v>
      </c>
      <c r="CG199" s="117">
        <f t="shared" si="210"/>
        <v>0</v>
      </c>
      <c r="CH199" s="117">
        <f t="shared" si="211"/>
        <v>0</v>
      </c>
      <c r="CI199" s="117">
        <f t="shared" si="212"/>
        <v>0</v>
      </c>
      <c r="CJ199" s="117">
        <f t="shared" si="213"/>
        <v>0</v>
      </c>
      <c r="CK199" s="117">
        <f t="shared" si="214"/>
        <v>0</v>
      </c>
      <c r="CL199" s="117">
        <f t="shared" si="215"/>
        <v>0</v>
      </c>
      <c r="CM199" s="117">
        <f t="shared" si="216"/>
        <v>0</v>
      </c>
      <c r="CN199" s="117">
        <f t="shared" si="217"/>
        <v>0</v>
      </c>
      <c r="CO199" s="117">
        <f t="shared" si="218"/>
        <v>0</v>
      </c>
      <c r="CP199" s="117">
        <f t="shared" si="219"/>
        <v>0</v>
      </c>
      <c r="CQ199" s="117">
        <f t="shared" si="220"/>
        <v>0</v>
      </c>
      <c r="CR199" s="117">
        <f t="shared" si="221"/>
        <v>0</v>
      </c>
      <c r="CS199" s="117">
        <f t="shared" si="222"/>
        <v>0</v>
      </c>
      <c r="CT199" s="82"/>
      <c r="CU199" s="82"/>
      <c r="CV199" s="39"/>
      <c r="CW199" s="39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GS199" s="1"/>
      <c r="GT199" s="1"/>
      <c r="GU199" s="1"/>
      <c r="GV199" s="1"/>
      <c r="GW199" s="1"/>
    </row>
    <row r="200" spans="1:205">
      <c r="A200" s="33">
        <v>194</v>
      </c>
      <c r="B200" s="71"/>
      <c r="C200" s="351"/>
      <c r="D200" s="75"/>
      <c r="E200" s="74"/>
      <c r="F200" s="74"/>
      <c r="G200" s="74"/>
      <c r="H200" s="74"/>
      <c r="I200" s="65"/>
      <c r="J200" s="65"/>
      <c r="K200" s="65"/>
      <c r="L200" s="209"/>
      <c r="M200" s="209"/>
      <c r="N200" s="65"/>
      <c r="O200" s="65"/>
      <c r="P200" s="65"/>
      <c r="Q200" s="368" t="str">
        <f t="shared" ref="Q200:Q263" si="239">MID(C200,1,4)</f>
        <v/>
      </c>
      <c r="R200" s="34">
        <f t="shared" ref="R200:R263" si="240">IF(C200&gt;0,C200,0)</f>
        <v>0</v>
      </c>
      <c r="S200" s="47">
        <f t="shared" si="237"/>
        <v>0</v>
      </c>
      <c r="T200" s="46">
        <f t="shared" si="238"/>
        <v>0</v>
      </c>
      <c r="U200" s="82">
        <f t="shared" ref="U200:U263" si="241">IF(OR($B200=0,$C200=0,$D200=0,F200=100),0,IF(OR(AND($S200&lt;=$DE$36,$S200&gt;=$DE$37),AND($S200&lt;=$DE$41,$S200&gt;=$DE$42,$E200=1)),1,0))</f>
        <v>0</v>
      </c>
      <c r="V200" s="46">
        <f t="shared" ref="V200:V263" si="242">MAX(X200:BE200)</f>
        <v>0</v>
      </c>
      <c r="W200" s="82">
        <f t="shared" ref="W200:W263" si="243">MAX(BF200:CU200)</f>
        <v>0</v>
      </c>
      <c r="X200" s="81">
        <f t="shared" ref="X200:X263" si="244">IF(AND($D200=1,OR($S200=6,$S200=7,$S200=8,$S200=9,$S200=10,$S200=11,$S200=12)),1,0)*X$6</f>
        <v>0</v>
      </c>
      <c r="Y200" s="81">
        <f t="shared" si="223"/>
        <v>0</v>
      </c>
      <c r="Z200" s="81">
        <f t="shared" si="224"/>
        <v>0</v>
      </c>
      <c r="AA200" s="81">
        <f t="shared" ref="AA200:AA263" si="245">IF(AND($D200=1,OR($S200=21,$S200=22,$S200=23,$S200=24,$S200=25)),1,0)*AA$6</f>
        <v>0</v>
      </c>
      <c r="AB200" s="81">
        <f t="shared" ref="AB200:AB263" si="246">IF($E200=1,0,IF(AND($D200=1,AND($S200&gt;25,$S200&lt;=35)),1,0)*AB$6)</f>
        <v>0</v>
      </c>
      <c r="AC200" s="81">
        <f t="shared" si="225"/>
        <v>0</v>
      </c>
      <c r="AD200" s="81">
        <f t="shared" si="226"/>
        <v>0</v>
      </c>
      <c r="AE200" s="81">
        <f t="shared" si="227"/>
        <v>0</v>
      </c>
      <c r="AF200" s="81">
        <f t="shared" ref="AF200:AF263" si="247">IF(AND($D200=1,$E200=1,OR($S200-6,$S200=7,$S200=8,$S200=9,$S200=10,$S200=11,$S200=12)),1,0)*AF$6</f>
        <v>0</v>
      </c>
      <c r="AG200" s="81">
        <f t="shared" ref="AG200:AG263" si="248">IF(AND($D200=1,$E200=1,OR($S200=13,$S200=14,$S200=15,$S200=16)),1,0)*AG$6</f>
        <v>0</v>
      </c>
      <c r="AH200" s="81">
        <f t="shared" ref="AH200:AH263" si="249">IF(AND($D200=1,$E200=1,OR($S200=17,$S200=18,$S200=19,$S200=20)),1,0)*AH$6</f>
        <v>0</v>
      </c>
      <c r="AI200" s="81">
        <f t="shared" ref="AI200:AI263" si="250">IF(AND($D200=1,$E200=1,OR($S200=21,$S200=22,$S200=23,$S200=24,$S200=25)),1,0)*AI$6</f>
        <v>0</v>
      </c>
      <c r="AJ200" s="81">
        <f t="shared" ref="AJ200:AJ263" si="251">IF(AND($D200=1,$E200=1,AND($S200&gt;25,$S200&lt;=35)),1,0)*AJ$6</f>
        <v>0</v>
      </c>
      <c r="AK200" s="81">
        <f t="shared" ref="AK200:AK263" si="252">IF(AND($D200=1,$E200=1,AND($S200&gt;35,$S200&lt;=50)),1,0)*AK$6</f>
        <v>0</v>
      </c>
      <c r="AL200" s="81">
        <f t="shared" ref="AL200:AL263" si="253">IF(AND($D200=1,$E200=1,AND($S200&gt;50,$S200&lt;=65)),1,0)*AL$6</f>
        <v>0</v>
      </c>
      <c r="AM200" s="81">
        <f t="shared" ref="AM200:AM263" si="254">IF(AND($D200=1,$E200=1,AND($S200&gt;65)),1,0)*AM$6</f>
        <v>0</v>
      </c>
      <c r="AN200" s="81">
        <f t="shared" ref="AN200:AN263" si="255">IF(AND($D200=2,OR($S200=6,$S200=7,$S200=8,$S200=9,$S200=10,$S200=11,$S200=12)),1,0)*AN$6</f>
        <v>0</v>
      </c>
      <c r="AO200" s="81">
        <f t="shared" ref="AO200:AO263" si="256">IF(AND($D200=2,OR($S200=13,$S200=14,$S200=15,$S200=16)),1,0)*AO$6</f>
        <v>0</v>
      </c>
      <c r="AP200" s="81">
        <f t="shared" ref="AP200:AP263" si="257">IF(AND($D200=2,OR($S200=17,$S200=18,$S200=19,$S200=20)),1,0)*AP$6</f>
        <v>0</v>
      </c>
      <c r="AQ200" s="81">
        <f t="shared" ref="AQ200:AQ263" si="258">IF(AND($D200=2,OR($S200=21,$S200=22,$S200=23,$S200=24,$S200=25)),1,0)*AQ$6</f>
        <v>0</v>
      </c>
      <c r="AR200" s="81">
        <f t="shared" ref="AR200:AR263" si="259">IF($E200=1,0,IF(AND($D200=2,AND($S200&gt;25,$S200&lt;=35)),1,0)*AR$6)</f>
        <v>0</v>
      </c>
      <c r="AS200" s="81">
        <f t="shared" ref="AS200:AS263" si="260">IF($E200=1,0,IF(AND($D200=2,AND($S200&gt;35,$S200&lt;=50)),1,0)*AS$6)</f>
        <v>0</v>
      </c>
      <c r="AT200" s="81">
        <f t="shared" ref="AT200:AT263" si="261">IF($E200=1,0,IF(AND($D200=2,AND($S200&gt;50,$S200&lt;=65)),1,0)*AT$6)</f>
        <v>0</v>
      </c>
      <c r="AU200" s="81">
        <f t="shared" ref="AU200:AU263" si="262">IF($E200=1,0,IF(AND($D200=2,AND($S200&gt;65)),1,0)*AU$6)</f>
        <v>0</v>
      </c>
      <c r="AV200" s="81">
        <f t="shared" ref="AV200:AV263" si="263">IF(AND($D200=2,$E200=1,OR($S200=6,$S200=7,$S200=8,$S200=9,$S200=10,$S200=11,$S200=12)),1,0)*AV$6</f>
        <v>0</v>
      </c>
      <c r="AW200" s="46">
        <f t="shared" ref="AW200:AW263" si="264">IF(AND($D200=2,$E200=1,OR($S200=13,$S200=14,$S200=15,$S200=16)),1,0)*AW$6</f>
        <v>0</v>
      </c>
      <c r="AX200" s="46">
        <f t="shared" ref="AX200:AX263" si="265">IF(AND($D200=2,$E200=1,OR($S200=17,$S200=18,$S200=19,$S200=20)),1,0)*AX$6</f>
        <v>0</v>
      </c>
      <c r="AY200" s="46">
        <f t="shared" ref="AY200:AY263" si="266">IF(AND($D200=2,$E200=1,OR($S200=21,$S200=22,$S200=23,$S200=24,$S200=25)),1,0)*AY$6</f>
        <v>0</v>
      </c>
      <c r="AZ200" s="46">
        <f t="shared" ref="AZ200:AZ263" si="267">IF(AND($D200=2,$E200=1,AND($S200&gt;25,$S200&lt;=35)),1,0)*AZ$6</f>
        <v>0</v>
      </c>
      <c r="BA200" s="46">
        <f t="shared" ref="BA200:BA263" si="268">IF(AND($D200=2,$E200=1,AND($S200&gt;35,$S200&lt;=50)),1,0)*BA$6</f>
        <v>0</v>
      </c>
      <c r="BB200" s="46">
        <f t="shared" ref="BB200:BB263" si="269">IF(AND($D200=2,$E200=1,AND($S200&gt;50,$S200&lt;=65)),1,0)*BB$6</f>
        <v>0</v>
      </c>
      <c r="BC200" s="46">
        <f t="shared" ref="BC200:BC263" si="270">IF(AND($D200=2,$E200=1,AND($S200&gt;65)),1,0)*BC$6</f>
        <v>0</v>
      </c>
      <c r="BD200" s="81"/>
      <c r="BE200" s="81"/>
      <c r="BF200" s="117">
        <f t="shared" si="228"/>
        <v>0</v>
      </c>
      <c r="BG200" s="117">
        <f t="shared" si="229"/>
        <v>0</v>
      </c>
      <c r="BH200" s="117">
        <f t="shared" si="230"/>
        <v>0</v>
      </c>
      <c r="BI200" s="117">
        <f t="shared" si="231"/>
        <v>0</v>
      </c>
      <c r="BJ200" s="117">
        <f t="shared" si="232"/>
        <v>0</v>
      </c>
      <c r="BK200" s="117">
        <f t="shared" si="233"/>
        <v>0</v>
      </c>
      <c r="BL200" s="117">
        <f t="shared" si="234"/>
        <v>0</v>
      </c>
      <c r="BM200" s="117">
        <f t="shared" si="235"/>
        <v>0</v>
      </c>
      <c r="BN200" s="117">
        <f t="shared" ref="BN200:BN263" si="271">IF($E200=1,0,IF(AND($D200=1,AND($S200&gt;=51,$S200&lt;=65)),1,0)*BN$6)</f>
        <v>0</v>
      </c>
      <c r="BO200" s="117">
        <f t="shared" si="236"/>
        <v>0</v>
      </c>
      <c r="BP200" s="117">
        <f t="shared" ref="BP200:BP263" si="272">IF(AND($D200=1,$E200=1,OR($S200=1,$S200=2,$S200=3,$S200=4,$S200=5,$S200=6)),1,0)*BP$6</f>
        <v>0</v>
      </c>
      <c r="BQ200" s="117">
        <f t="shared" ref="BQ200:BQ263" si="273">IF(AND($D200=1,$E200=1,OR($S200=7,$S200=8,$S200=9)),1,0)*BQ$6</f>
        <v>0</v>
      </c>
      <c r="BR200" s="117">
        <f t="shared" ref="BR200:BR263" si="274">IF(AND($D200=1,$E200=1,OR($S200=10,$S200=11,$S200=12)),1,0)*BR$6</f>
        <v>0</v>
      </c>
      <c r="BS200" s="117">
        <f t="shared" ref="BS200:BS263" si="275">IF(AND($D200=1,$E200=1,OR($S200=13,$S200=14,$S200=15,$S200=16)),1,0)*BS$6</f>
        <v>0</v>
      </c>
      <c r="BT200" s="117">
        <f t="shared" ref="BT200:BT263" si="276">IF(AND($D200=1,$E200=1,OR($S200=17,$S200=18,$S200=19,$S200=20)),1,0)*BT$6</f>
        <v>0</v>
      </c>
      <c r="BU200" s="117">
        <f t="shared" ref="BU200:BU263" si="277">IF(AND($D200=1,$E200=1,OR($S200=21,$S200=22,$S200=23,$S200=24,$S200=25)),1,0)*BU$6</f>
        <v>0</v>
      </c>
      <c r="BV200" s="117">
        <f t="shared" ref="BV200:BV263" si="278">IF(AND($D200=1,$E200=1,AND($S200&gt;25,$S200&lt;=35)),1,0)*BV$6</f>
        <v>0</v>
      </c>
      <c r="BW200" s="117">
        <f t="shared" ref="BW200:BW263" si="279">IF(AND($D200=1,$E200=1,AND($S200&gt;35,$S200&lt;=50)),1,0)*BW$6</f>
        <v>0</v>
      </c>
      <c r="BX200" s="117">
        <f t="shared" ref="BX200:BX263" si="280">IF(AND($D200=1,$E200=1,AND($S200&gt;=51,$S200&lt;=65)),1,0)*BX$6</f>
        <v>0</v>
      </c>
      <c r="BY200" s="117">
        <f t="shared" ref="BY200:BY263" si="281">IF(AND($D200=1,$E200=1,AND($S200&gt;65)),1,0)*BY$6</f>
        <v>0</v>
      </c>
      <c r="BZ200" s="117">
        <f t="shared" ref="BZ200:BZ263" si="282">IF(AND($D200=2,OR($S200=1,$S200=2,$S200=3,$S200=4,$S200=5,$S200=6)),1,0)*BZ$6</f>
        <v>0</v>
      </c>
      <c r="CA200" s="117">
        <f t="shared" ref="CA200:CA263" si="283">IF(AND($D200=2,OR($S200=7,$S200=8,$S200=9)),1,0)*CA$6</f>
        <v>0</v>
      </c>
      <c r="CB200" s="117">
        <f t="shared" ref="CB200:CB263" si="284">IF(AND($D200=2,OR($S200=10,$S200=11,$S200=12)),1,0)*CB$6</f>
        <v>0</v>
      </c>
      <c r="CC200" s="117">
        <f t="shared" ref="CC200:CC263" si="285">IF(AND($D200=2,OR($S200=13,$S200=14,$S200=15,$S200=16)),1,0)*CC$6</f>
        <v>0</v>
      </c>
      <c r="CD200" s="117">
        <f t="shared" ref="CD200:CD263" si="286">IF(AND($D200=2,OR($S200=17,$S200=18,$S200=19,$S200=20)),1,0)*CD$6</f>
        <v>0</v>
      </c>
      <c r="CE200" s="117">
        <f t="shared" ref="CE200:CE263" si="287">IF(AND($D200=2,OR($S200=21,$S200=22,$S200=23,$S200=24,$S200=25)),1,0)*CE$6</f>
        <v>0</v>
      </c>
      <c r="CF200" s="117">
        <f t="shared" ref="CF200:CF263" si="288">IF($E200=1,0,IF(AND($D200=2,AND($S200&gt;25,$S200&lt;=35)),1,0)*CF$6)</f>
        <v>0</v>
      </c>
      <c r="CG200" s="117">
        <f t="shared" ref="CG200:CG263" si="289">IF($E200=1,0,IF(AND($D200=2,AND($S200&gt;35,$S200&lt;=50)),1,0)*CG$6)</f>
        <v>0</v>
      </c>
      <c r="CH200" s="117">
        <f t="shared" ref="CH200:CH263" si="290">IF($E200=1,0,IF(AND($D200=2,AND($S200&gt;=51,$S200&lt;=65)),1,0)*CH$6)</f>
        <v>0</v>
      </c>
      <c r="CI200" s="117">
        <f t="shared" ref="CI200:CI263" si="291">IF($E200=1,0,IF(AND($D200=2,AND($S200&gt;65)),1,0)*CI$6)</f>
        <v>0</v>
      </c>
      <c r="CJ200" s="117">
        <f t="shared" ref="CJ200:CJ263" si="292">IF(AND($D200=2,$E200=1,OR($S200=1,$S200=2,$S200=3,$S200=4,$S200=5,$S200=6)),1,0)*CJ$6</f>
        <v>0</v>
      </c>
      <c r="CK200" s="117">
        <f t="shared" ref="CK200:CK263" si="293">IF(AND($D200=2,$E200=1,OR($S200=7,$S200=8,$S200=9)),1,0)*CK$6</f>
        <v>0</v>
      </c>
      <c r="CL200" s="117">
        <f t="shared" ref="CL200:CL263" si="294">IF(AND($D200=2,$E200=1,OR($S200=10,$S200=11,$S200=12)),1,0)*CL$6</f>
        <v>0</v>
      </c>
      <c r="CM200" s="117">
        <f t="shared" ref="CM200:CM263" si="295">IF(AND($D200=2,$E200=1,OR($S200=13,$S200=14,$S200=15,$S200=16)),1,0)*CM$6</f>
        <v>0</v>
      </c>
      <c r="CN200" s="117">
        <f t="shared" ref="CN200:CN263" si="296">IF(AND($D200=2,$E200=1,OR($S200=17,$S200=18,$S200=19,$S200=20)),1,0)*CN$6</f>
        <v>0</v>
      </c>
      <c r="CO200" s="117">
        <f t="shared" ref="CO200:CO263" si="297">IF(AND($D200=2,$E200=1,OR($S200=21,$S200=22,$S200=23,$S200=24,$S200=25)),1,0)*CO$6</f>
        <v>0</v>
      </c>
      <c r="CP200" s="117">
        <f t="shared" ref="CP200:CP263" si="298">IF(AND($D200=2,$E200=1,AND($S200&gt;25,$S200&lt;=35)),1,0)*CP$6</f>
        <v>0</v>
      </c>
      <c r="CQ200" s="117">
        <f t="shared" ref="CQ200:CQ263" si="299">IF(AND($D200=2,$E200=1,AND($S200&gt;35,$S200&lt;=50)),1,0)*CQ$6</f>
        <v>0</v>
      </c>
      <c r="CR200" s="117">
        <f t="shared" ref="CR200:CR263" si="300">IF(AND($D200=2,$E200=1,AND($S200&gt;=51,$S200&lt;=65)),1,0)*CR$6</f>
        <v>0</v>
      </c>
      <c r="CS200" s="117">
        <f t="shared" ref="CS200:CS263" si="301">IF(AND($D200=2,$E200=1,AND($S200&gt;65)),1,0)*CS$6</f>
        <v>0</v>
      </c>
      <c r="CT200" s="82"/>
      <c r="CU200" s="82"/>
      <c r="CV200" s="39"/>
      <c r="CW200" s="39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GS200" s="1"/>
      <c r="GT200" s="1"/>
      <c r="GU200" s="1"/>
      <c r="GV200" s="1"/>
      <c r="GW200" s="1"/>
    </row>
    <row r="201" spans="1:205">
      <c r="A201" s="33">
        <v>195</v>
      </c>
      <c r="B201" s="71"/>
      <c r="C201" s="351"/>
      <c r="D201" s="75"/>
      <c r="E201" s="74"/>
      <c r="F201" s="74"/>
      <c r="G201" s="74"/>
      <c r="H201" s="74"/>
      <c r="I201" s="65"/>
      <c r="J201" s="65"/>
      <c r="K201" s="65"/>
      <c r="L201" s="209"/>
      <c r="M201" s="209"/>
      <c r="N201" s="65"/>
      <c r="O201" s="65"/>
      <c r="P201" s="65"/>
      <c r="Q201" s="368" t="str">
        <f t="shared" si="239"/>
        <v/>
      </c>
      <c r="R201" s="34">
        <f t="shared" si="240"/>
        <v>0</v>
      </c>
      <c r="S201" s="47">
        <f t="shared" si="237"/>
        <v>0</v>
      </c>
      <c r="T201" s="46">
        <f t="shared" si="238"/>
        <v>0</v>
      </c>
      <c r="U201" s="82">
        <f t="shared" si="241"/>
        <v>0</v>
      </c>
      <c r="V201" s="46">
        <f t="shared" si="242"/>
        <v>0</v>
      </c>
      <c r="W201" s="82">
        <f t="shared" si="243"/>
        <v>0</v>
      </c>
      <c r="X201" s="81">
        <f t="shared" si="244"/>
        <v>0</v>
      </c>
      <c r="Y201" s="81">
        <f t="shared" si="223"/>
        <v>0</v>
      </c>
      <c r="Z201" s="81">
        <f t="shared" si="224"/>
        <v>0</v>
      </c>
      <c r="AA201" s="81">
        <f t="shared" si="245"/>
        <v>0</v>
      </c>
      <c r="AB201" s="81">
        <f t="shared" si="246"/>
        <v>0</v>
      </c>
      <c r="AC201" s="81">
        <f t="shared" si="225"/>
        <v>0</v>
      </c>
      <c r="AD201" s="81">
        <f t="shared" si="226"/>
        <v>0</v>
      </c>
      <c r="AE201" s="81">
        <f t="shared" si="227"/>
        <v>0</v>
      </c>
      <c r="AF201" s="81">
        <f t="shared" si="247"/>
        <v>0</v>
      </c>
      <c r="AG201" s="81">
        <f t="shared" si="248"/>
        <v>0</v>
      </c>
      <c r="AH201" s="81">
        <f t="shared" si="249"/>
        <v>0</v>
      </c>
      <c r="AI201" s="81">
        <f t="shared" si="250"/>
        <v>0</v>
      </c>
      <c r="AJ201" s="81">
        <f t="shared" si="251"/>
        <v>0</v>
      </c>
      <c r="AK201" s="81">
        <f t="shared" si="252"/>
        <v>0</v>
      </c>
      <c r="AL201" s="81">
        <f t="shared" si="253"/>
        <v>0</v>
      </c>
      <c r="AM201" s="81">
        <f t="shared" si="254"/>
        <v>0</v>
      </c>
      <c r="AN201" s="81">
        <f t="shared" si="255"/>
        <v>0</v>
      </c>
      <c r="AO201" s="81">
        <f t="shared" si="256"/>
        <v>0</v>
      </c>
      <c r="AP201" s="81">
        <f t="shared" si="257"/>
        <v>0</v>
      </c>
      <c r="AQ201" s="81">
        <f t="shared" si="258"/>
        <v>0</v>
      </c>
      <c r="AR201" s="81">
        <f t="shared" si="259"/>
        <v>0</v>
      </c>
      <c r="AS201" s="81">
        <f t="shared" si="260"/>
        <v>0</v>
      </c>
      <c r="AT201" s="81">
        <f t="shared" si="261"/>
        <v>0</v>
      </c>
      <c r="AU201" s="81">
        <f t="shared" si="262"/>
        <v>0</v>
      </c>
      <c r="AV201" s="81">
        <f t="shared" si="263"/>
        <v>0</v>
      </c>
      <c r="AW201" s="46">
        <f t="shared" si="264"/>
        <v>0</v>
      </c>
      <c r="AX201" s="46">
        <f t="shared" si="265"/>
        <v>0</v>
      </c>
      <c r="AY201" s="46">
        <f t="shared" si="266"/>
        <v>0</v>
      </c>
      <c r="AZ201" s="46">
        <f t="shared" si="267"/>
        <v>0</v>
      </c>
      <c r="BA201" s="46">
        <f t="shared" si="268"/>
        <v>0</v>
      </c>
      <c r="BB201" s="46">
        <f t="shared" si="269"/>
        <v>0</v>
      </c>
      <c r="BC201" s="46">
        <f t="shared" si="270"/>
        <v>0</v>
      </c>
      <c r="BD201" s="81"/>
      <c r="BE201" s="81"/>
      <c r="BF201" s="117">
        <f t="shared" si="228"/>
        <v>0</v>
      </c>
      <c r="BG201" s="117">
        <f t="shared" si="229"/>
        <v>0</v>
      </c>
      <c r="BH201" s="117">
        <f t="shared" si="230"/>
        <v>0</v>
      </c>
      <c r="BI201" s="117">
        <f t="shared" si="231"/>
        <v>0</v>
      </c>
      <c r="BJ201" s="117">
        <f t="shared" si="232"/>
        <v>0</v>
      </c>
      <c r="BK201" s="117">
        <f t="shared" si="233"/>
        <v>0</v>
      </c>
      <c r="BL201" s="117">
        <f t="shared" si="234"/>
        <v>0</v>
      </c>
      <c r="BM201" s="117">
        <f t="shared" si="235"/>
        <v>0</v>
      </c>
      <c r="BN201" s="117">
        <f t="shared" si="271"/>
        <v>0</v>
      </c>
      <c r="BO201" s="117">
        <f t="shared" si="236"/>
        <v>0</v>
      </c>
      <c r="BP201" s="117">
        <f t="shared" si="272"/>
        <v>0</v>
      </c>
      <c r="BQ201" s="117">
        <f t="shared" si="273"/>
        <v>0</v>
      </c>
      <c r="BR201" s="117">
        <f t="shared" si="274"/>
        <v>0</v>
      </c>
      <c r="BS201" s="117">
        <f t="shared" si="275"/>
        <v>0</v>
      </c>
      <c r="BT201" s="117">
        <f t="shared" si="276"/>
        <v>0</v>
      </c>
      <c r="BU201" s="117">
        <f t="shared" si="277"/>
        <v>0</v>
      </c>
      <c r="BV201" s="117">
        <f t="shared" si="278"/>
        <v>0</v>
      </c>
      <c r="BW201" s="117">
        <f t="shared" si="279"/>
        <v>0</v>
      </c>
      <c r="BX201" s="117">
        <f t="shared" si="280"/>
        <v>0</v>
      </c>
      <c r="BY201" s="117">
        <f t="shared" si="281"/>
        <v>0</v>
      </c>
      <c r="BZ201" s="117">
        <f t="shared" si="282"/>
        <v>0</v>
      </c>
      <c r="CA201" s="117">
        <f t="shared" si="283"/>
        <v>0</v>
      </c>
      <c r="CB201" s="117">
        <f t="shared" si="284"/>
        <v>0</v>
      </c>
      <c r="CC201" s="117">
        <f t="shared" si="285"/>
        <v>0</v>
      </c>
      <c r="CD201" s="117">
        <f t="shared" si="286"/>
        <v>0</v>
      </c>
      <c r="CE201" s="117">
        <f t="shared" si="287"/>
        <v>0</v>
      </c>
      <c r="CF201" s="117">
        <f t="shared" si="288"/>
        <v>0</v>
      </c>
      <c r="CG201" s="117">
        <f t="shared" si="289"/>
        <v>0</v>
      </c>
      <c r="CH201" s="117">
        <f t="shared" si="290"/>
        <v>0</v>
      </c>
      <c r="CI201" s="117">
        <f t="shared" si="291"/>
        <v>0</v>
      </c>
      <c r="CJ201" s="117">
        <f t="shared" si="292"/>
        <v>0</v>
      </c>
      <c r="CK201" s="117">
        <f t="shared" si="293"/>
        <v>0</v>
      </c>
      <c r="CL201" s="117">
        <f t="shared" si="294"/>
        <v>0</v>
      </c>
      <c r="CM201" s="117">
        <f t="shared" si="295"/>
        <v>0</v>
      </c>
      <c r="CN201" s="117">
        <f t="shared" si="296"/>
        <v>0</v>
      </c>
      <c r="CO201" s="117">
        <f t="shared" si="297"/>
        <v>0</v>
      </c>
      <c r="CP201" s="117">
        <f t="shared" si="298"/>
        <v>0</v>
      </c>
      <c r="CQ201" s="117">
        <f t="shared" si="299"/>
        <v>0</v>
      </c>
      <c r="CR201" s="117">
        <f t="shared" si="300"/>
        <v>0</v>
      </c>
      <c r="CS201" s="117">
        <f t="shared" si="301"/>
        <v>0</v>
      </c>
      <c r="CT201" s="82"/>
      <c r="CU201" s="82"/>
      <c r="CV201" s="39"/>
      <c r="CW201" s="39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GS201" s="1"/>
      <c r="GT201" s="1"/>
      <c r="GU201" s="1"/>
      <c r="GV201" s="1"/>
      <c r="GW201" s="1"/>
    </row>
    <row r="202" spans="1:205">
      <c r="A202" s="33">
        <v>196</v>
      </c>
      <c r="B202" s="71"/>
      <c r="C202" s="351"/>
      <c r="D202" s="75"/>
      <c r="E202" s="74"/>
      <c r="F202" s="74"/>
      <c r="G202" s="74"/>
      <c r="H202" s="74"/>
      <c r="I202" s="65"/>
      <c r="J202" s="65"/>
      <c r="K202" s="65"/>
      <c r="L202" s="209"/>
      <c r="M202" s="209"/>
      <c r="N202" s="65"/>
      <c r="O202" s="65"/>
      <c r="P202" s="65"/>
      <c r="Q202" s="368" t="str">
        <f t="shared" si="239"/>
        <v/>
      </c>
      <c r="R202" s="34">
        <f t="shared" si="240"/>
        <v>0</v>
      </c>
      <c r="S202" s="47">
        <f t="shared" si="237"/>
        <v>0</v>
      </c>
      <c r="T202" s="46">
        <f t="shared" si="238"/>
        <v>0</v>
      </c>
      <c r="U202" s="82">
        <f t="shared" si="241"/>
        <v>0</v>
      </c>
      <c r="V202" s="46">
        <f t="shared" si="242"/>
        <v>0</v>
      </c>
      <c r="W202" s="82">
        <f t="shared" si="243"/>
        <v>0</v>
      </c>
      <c r="X202" s="81">
        <f t="shared" si="244"/>
        <v>0</v>
      </c>
      <c r="Y202" s="81">
        <f t="shared" si="223"/>
        <v>0</v>
      </c>
      <c r="Z202" s="81">
        <f t="shared" si="224"/>
        <v>0</v>
      </c>
      <c r="AA202" s="81">
        <f t="shared" si="245"/>
        <v>0</v>
      </c>
      <c r="AB202" s="81">
        <f t="shared" si="246"/>
        <v>0</v>
      </c>
      <c r="AC202" s="81">
        <f t="shared" si="225"/>
        <v>0</v>
      </c>
      <c r="AD202" s="81">
        <f t="shared" si="226"/>
        <v>0</v>
      </c>
      <c r="AE202" s="81">
        <f t="shared" si="227"/>
        <v>0</v>
      </c>
      <c r="AF202" s="81">
        <f t="shared" si="247"/>
        <v>0</v>
      </c>
      <c r="AG202" s="81">
        <f t="shared" si="248"/>
        <v>0</v>
      </c>
      <c r="AH202" s="81">
        <f t="shared" si="249"/>
        <v>0</v>
      </c>
      <c r="AI202" s="81">
        <f t="shared" si="250"/>
        <v>0</v>
      </c>
      <c r="AJ202" s="81">
        <f t="shared" si="251"/>
        <v>0</v>
      </c>
      <c r="AK202" s="81">
        <f t="shared" si="252"/>
        <v>0</v>
      </c>
      <c r="AL202" s="81">
        <f t="shared" si="253"/>
        <v>0</v>
      </c>
      <c r="AM202" s="81">
        <f t="shared" si="254"/>
        <v>0</v>
      </c>
      <c r="AN202" s="81">
        <f t="shared" si="255"/>
        <v>0</v>
      </c>
      <c r="AO202" s="81">
        <f t="shared" si="256"/>
        <v>0</v>
      </c>
      <c r="AP202" s="81">
        <f t="shared" si="257"/>
        <v>0</v>
      </c>
      <c r="AQ202" s="81">
        <f t="shared" si="258"/>
        <v>0</v>
      </c>
      <c r="AR202" s="81">
        <f t="shared" si="259"/>
        <v>0</v>
      </c>
      <c r="AS202" s="81">
        <f t="shared" si="260"/>
        <v>0</v>
      </c>
      <c r="AT202" s="81">
        <f t="shared" si="261"/>
        <v>0</v>
      </c>
      <c r="AU202" s="81">
        <f t="shared" si="262"/>
        <v>0</v>
      </c>
      <c r="AV202" s="81">
        <f t="shared" si="263"/>
        <v>0</v>
      </c>
      <c r="AW202" s="46">
        <f t="shared" si="264"/>
        <v>0</v>
      </c>
      <c r="AX202" s="46">
        <f t="shared" si="265"/>
        <v>0</v>
      </c>
      <c r="AY202" s="46">
        <f t="shared" si="266"/>
        <v>0</v>
      </c>
      <c r="AZ202" s="46">
        <f t="shared" si="267"/>
        <v>0</v>
      </c>
      <c r="BA202" s="46">
        <f t="shared" si="268"/>
        <v>0</v>
      </c>
      <c r="BB202" s="46">
        <f t="shared" si="269"/>
        <v>0</v>
      </c>
      <c r="BC202" s="46">
        <f t="shared" si="270"/>
        <v>0</v>
      </c>
      <c r="BD202" s="81"/>
      <c r="BE202" s="81"/>
      <c r="BF202" s="117">
        <f t="shared" si="228"/>
        <v>0</v>
      </c>
      <c r="BG202" s="117">
        <f t="shared" si="229"/>
        <v>0</v>
      </c>
      <c r="BH202" s="117">
        <f t="shared" si="230"/>
        <v>0</v>
      </c>
      <c r="BI202" s="117">
        <f t="shared" si="231"/>
        <v>0</v>
      </c>
      <c r="BJ202" s="117">
        <f t="shared" si="232"/>
        <v>0</v>
      </c>
      <c r="BK202" s="117">
        <f t="shared" si="233"/>
        <v>0</v>
      </c>
      <c r="BL202" s="117">
        <f t="shared" si="234"/>
        <v>0</v>
      </c>
      <c r="BM202" s="117">
        <f t="shared" si="235"/>
        <v>0</v>
      </c>
      <c r="BN202" s="117">
        <f t="shared" si="271"/>
        <v>0</v>
      </c>
      <c r="BO202" s="117">
        <f t="shared" si="236"/>
        <v>0</v>
      </c>
      <c r="BP202" s="117">
        <f t="shared" si="272"/>
        <v>0</v>
      </c>
      <c r="BQ202" s="117">
        <f t="shared" si="273"/>
        <v>0</v>
      </c>
      <c r="BR202" s="117">
        <f t="shared" si="274"/>
        <v>0</v>
      </c>
      <c r="BS202" s="117">
        <f t="shared" si="275"/>
        <v>0</v>
      </c>
      <c r="BT202" s="117">
        <f t="shared" si="276"/>
        <v>0</v>
      </c>
      <c r="BU202" s="117">
        <f t="shared" si="277"/>
        <v>0</v>
      </c>
      <c r="BV202" s="117">
        <f t="shared" si="278"/>
        <v>0</v>
      </c>
      <c r="BW202" s="117">
        <f t="shared" si="279"/>
        <v>0</v>
      </c>
      <c r="BX202" s="117">
        <f t="shared" si="280"/>
        <v>0</v>
      </c>
      <c r="BY202" s="117">
        <f t="shared" si="281"/>
        <v>0</v>
      </c>
      <c r="BZ202" s="117">
        <f t="shared" si="282"/>
        <v>0</v>
      </c>
      <c r="CA202" s="117">
        <f t="shared" si="283"/>
        <v>0</v>
      </c>
      <c r="CB202" s="117">
        <f t="shared" si="284"/>
        <v>0</v>
      </c>
      <c r="CC202" s="117">
        <f t="shared" si="285"/>
        <v>0</v>
      </c>
      <c r="CD202" s="117">
        <f t="shared" si="286"/>
        <v>0</v>
      </c>
      <c r="CE202" s="117">
        <f t="shared" si="287"/>
        <v>0</v>
      </c>
      <c r="CF202" s="117">
        <f t="shared" si="288"/>
        <v>0</v>
      </c>
      <c r="CG202" s="117">
        <f t="shared" si="289"/>
        <v>0</v>
      </c>
      <c r="CH202" s="117">
        <f t="shared" si="290"/>
        <v>0</v>
      </c>
      <c r="CI202" s="117">
        <f t="shared" si="291"/>
        <v>0</v>
      </c>
      <c r="CJ202" s="117">
        <f t="shared" si="292"/>
        <v>0</v>
      </c>
      <c r="CK202" s="117">
        <f t="shared" si="293"/>
        <v>0</v>
      </c>
      <c r="CL202" s="117">
        <f t="shared" si="294"/>
        <v>0</v>
      </c>
      <c r="CM202" s="117">
        <f t="shared" si="295"/>
        <v>0</v>
      </c>
      <c r="CN202" s="117">
        <f t="shared" si="296"/>
        <v>0</v>
      </c>
      <c r="CO202" s="117">
        <f t="shared" si="297"/>
        <v>0</v>
      </c>
      <c r="CP202" s="117">
        <f t="shared" si="298"/>
        <v>0</v>
      </c>
      <c r="CQ202" s="117">
        <f t="shared" si="299"/>
        <v>0</v>
      </c>
      <c r="CR202" s="117">
        <f t="shared" si="300"/>
        <v>0</v>
      </c>
      <c r="CS202" s="117">
        <f t="shared" si="301"/>
        <v>0</v>
      </c>
      <c r="CT202" s="82"/>
      <c r="CU202" s="82"/>
      <c r="CV202" s="39"/>
      <c r="CW202" s="39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GS202" s="1"/>
      <c r="GT202" s="1"/>
      <c r="GU202" s="1"/>
      <c r="GV202" s="1"/>
      <c r="GW202" s="1"/>
    </row>
    <row r="203" spans="1:205">
      <c r="A203" s="33">
        <v>197</v>
      </c>
      <c r="B203" s="71"/>
      <c r="C203" s="351"/>
      <c r="D203" s="75"/>
      <c r="E203" s="74"/>
      <c r="F203" s="74"/>
      <c r="G203" s="74"/>
      <c r="H203" s="74"/>
      <c r="I203" s="65"/>
      <c r="J203" s="65"/>
      <c r="K203" s="65"/>
      <c r="L203" s="209"/>
      <c r="M203" s="209"/>
      <c r="N203" s="65"/>
      <c r="O203" s="65"/>
      <c r="P203" s="65"/>
      <c r="Q203" s="368" t="str">
        <f t="shared" si="239"/>
        <v/>
      </c>
      <c r="R203" s="34">
        <f t="shared" si="240"/>
        <v>0</v>
      </c>
      <c r="S203" s="47">
        <f t="shared" si="237"/>
        <v>0</v>
      </c>
      <c r="T203" s="46">
        <f t="shared" si="238"/>
        <v>0</v>
      </c>
      <c r="U203" s="82">
        <f t="shared" si="241"/>
        <v>0</v>
      </c>
      <c r="V203" s="46">
        <f t="shared" si="242"/>
        <v>0</v>
      </c>
      <c r="W203" s="82">
        <f t="shared" si="243"/>
        <v>0</v>
      </c>
      <c r="X203" s="81">
        <f t="shared" si="244"/>
        <v>0</v>
      </c>
      <c r="Y203" s="81">
        <f t="shared" ref="Y203:Y266" si="302">IF(AND($D203=1,OR($S203=13,$S203=14,$S203=15,$S203=16)),1,0)*Y$6</f>
        <v>0</v>
      </c>
      <c r="Z203" s="81">
        <f t="shared" ref="Z203:Z266" si="303">IF(AND($D203=1,OR($S203=17,$S203=18,$S203=19,$S203=20)),1,0)*Z$6</f>
        <v>0</v>
      </c>
      <c r="AA203" s="81">
        <f t="shared" si="245"/>
        <v>0</v>
      </c>
      <c r="AB203" s="81">
        <f t="shared" si="246"/>
        <v>0</v>
      </c>
      <c r="AC203" s="81">
        <f t="shared" ref="AC203:AC266" si="304">IF($E203=1,0,IF(AND($D203=1,AND($S203&gt;35,$S203&lt;=50)),1,0)*AC$6)</f>
        <v>0</v>
      </c>
      <c r="AD203" s="81">
        <f t="shared" ref="AD203:AD266" si="305">IF($E203=1,0,IF(AND($D203=1,AND($S203&gt;50,$S203&lt;=65)),1,0)*AD$6)</f>
        <v>0</v>
      </c>
      <c r="AE203" s="81">
        <f t="shared" ref="AE203:AE266" si="306">IF($E203=1,0,IF(AND($D203=1,AND($S203&gt;65)),1,0)*AE$6)</f>
        <v>0</v>
      </c>
      <c r="AF203" s="81">
        <f t="shared" si="247"/>
        <v>0</v>
      </c>
      <c r="AG203" s="81">
        <f t="shared" si="248"/>
        <v>0</v>
      </c>
      <c r="AH203" s="81">
        <f t="shared" si="249"/>
        <v>0</v>
      </c>
      <c r="AI203" s="81">
        <f t="shared" si="250"/>
        <v>0</v>
      </c>
      <c r="AJ203" s="81">
        <f t="shared" si="251"/>
        <v>0</v>
      </c>
      <c r="AK203" s="81">
        <f t="shared" si="252"/>
        <v>0</v>
      </c>
      <c r="AL203" s="81">
        <f t="shared" si="253"/>
        <v>0</v>
      </c>
      <c r="AM203" s="81">
        <f t="shared" si="254"/>
        <v>0</v>
      </c>
      <c r="AN203" s="81">
        <f t="shared" si="255"/>
        <v>0</v>
      </c>
      <c r="AO203" s="81">
        <f t="shared" si="256"/>
        <v>0</v>
      </c>
      <c r="AP203" s="81">
        <f t="shared" si="257"/>
        <v>0</v>
      </c>
      <c r="AQ203" s="81">
        <f t="shared" si="258"/>
        <v>0</v>
      </c>
      <c r="AR203" s="81">
        <f t="shared" si="259"/>
        <v>0</v>
      </c>
      <c r="AS203" s="81">
        <f t="shared" si="260"/>
        <v>0</v>
      </c>
      <c r="AT203" s="81">
        <f t="shared" si="261"/>
        <v>0</v>
      </c>
      <c r="AU203" s="81">
        <f t="shared" si="262"/>
        <v>0</v>
      </c>
      <c r="AV203" s="81">
        <f t="shared" si="263"/>
        <v>0</v>
      </c>
      <c r="AW203" s="46">
        <f t="shared" si="264"/>
        <v>0</v>
      </c>
      <c r="AX203" s="46">
        <f t="shared" si="265"/>
        <v>0</v>
      </c>
      <c r="AY203" s="46">
        <f t="shared" si="266"/>
        <v>0</v>
      </c>
      <c r="AZ203" s="46">
        <f t="shared" si="267"/>
        <v>0</v>
      </c>
      <c r="BA203" s="46">
        <f t="shared" si="268"/>
        <v>0</v>
      </c>
      <c r="BB203" s="46">
        <f t="shared" si="269"/>
        <v>0</v>
      </c>
      <c r="BC203" s="46">
        <f t="shared" si="270"/>
        <v>0</v>
      </c>
      <c r="BD203" s="81"/>
      <c r="BE203" s="81"/>
      <c r="BF203" s="117">
        <f t="shared" ref="BF203:BF266" si="307">IF(AND($D203=1,OR($S203=1,$S203=2,$S203=3,$S203=4,$S203=5,$S203=6)),1,0)*BF$6</f>
        <v>0</v>
      </c>
      <c r="BG203" s="117">
        <f t="shared" ref="BG203:BG266" si="308">IF(AND($D203=1,OR($S203=7,$S203=8,$S203=9)),1,0)*BG$6</f>
        <v>0</v>
      </c>
      <c r="BH203" s="117">
        <f t="shared" ref="BH203:BH266" si="309">IF(AND($D203=1,OR($S203=10,$S203=11,$S203=12)),1,0)*BH$6</f>
        <v>0</v>
      </c>
      <c r="BI203" s="117">
        <f t="shared" ref="BI203:BI266" si="310">IF(AND($D203=1,OR($S203=13,$S203=14,$S203=15,$S203=16)),1,0)*BI$6</f>
        <v>0</v>
      </c>
      <c r="BJ203" s="117">
        <f t="shared" ref="BJ203:BJ266" si="311">IF(AND($D203=1,OR($S203=17,$S203=18,$S203=19,$S203=20)),1,0)*BJ$6</f>
        <v>0</v>
      </c>
      <c r="BK203" s="117">
        <f t="shared" ref="BK203:BK266" si="312">IF(AND($D203=1,OR($S203=21,$S203=22,$S203=23,$S203=24,$S203=25)),1,0)*BK$6</f>
        <v>0</v>
      </c>
      <c r="BL203" s="117">
        <f t="shared" ref="BL203:BL266" si="313">IF($E203=1,0,IF(AND($D203=1,AND($S203&gt;25,$S203&lt;=35)),1,0)*BL$6)</f>
        <v>0</v>
      </c>
      <c r="BM203" s="117">
        <f t="shared" ref="BM203:BM266" si="314">IF($E203=1,0,IF(AND($D203=1,AND($S203&gt;35,$S203&lt;=50)),1,0)*BM$6)</f>
        <v>0</v>
      </c>
      <c r="BN203" s="117">
        <f t="shared" si="271"/>
        <v>0</v>
      </c>
      <c r="BO203" s="117">
        <f t="shared" ref="BO203:BO266" si="315">IF($E203=1,0,IF(AND($D203=1,AND($S203&gt;65)),1,0)*BO$6)</f>
        <v>0</v>
      </c>
      <c r="BP203" s="117">
        <f t="shared" si="272"/>
        <v>0</v>
      </c>
      <c r="BQ203" s="117">
        <f t="shared" si="273"/>
        <v>0</v>
      </c>
      <c r="BR203" s="117">
        <f t="shared" si="274"/>
        <v>0</v>
      </c>
      <c r="BS203" s="117">
        <f t="shared" si="275"/>
        <v>0</v>
      </c>
      <c r="BT203" s="117">
        <f t="shared" si="276"/>
        <v>0</v>
      </c>
      <c r="BU203" s="117">
        <f t="shared" si="277"/>
        <v>0</v>
      </c>
      <c r="BV203" s="117">
        <f t="shared" si="278"/>
        <v>0</v>
      </c>
      <c r="BW203" s="117">
        <f t="shared" si="279"/>
        <v>0</v>
      </c>
      <c r="BX203" s="117">
        <f t="shared" si="280"/>
        <v>0</v>
      </c>
      <c r="BY203" s="117">
        <f t="shared" si="281"/>
        <v>0</v>
      </c>
      <c r="BZ203" s="117">
        <f t="shared" si="282"/>
        <v>0</v>
      </c>
      <c r="CA203" s="117">
        <f t="shared" si="283"/>
        <v>0</v>
      </c>
      <c r="CB203" s="117">
        <f t="shared" si="284"/>
        <v>0</v>
      </c>
      <c r="CC203" s="117">
        <f t="shared" si="285"/>
        <v>0</v>
      </c>
      <c r="CD203" s="117">
        <f t="shared" si="286"/>
        <v>0</v>
      </c>
      <c r="CE203" s="117">
        <f t="shared" si="287"/>
        <v>0</v>
      </c>
      <c r="CF203" s="117">
        <f t="shared" si="288"/>
        <v>0</v>
      </c>
      <c r="CG203" s="117">
        <f t="shared" si="289"/>
        <v>0</v>
      </c>
      <c r="CH203" s="117">
        <f t="shared" si="290"/>
        <v>0</v>
      </c>
      <c r="CI203" s="117">
        <f t="shared" si="291"/>
        <v>0</v>
      </c>
      <c r="CJ203" s="117">
        <f t="shared" si="292"/>
        <v>0</v>
      </c>
      <c r="CK203" s="117">
        <f t="shared" si="293"/>
        <v>0</v>
      </c>
      <c r="CL203" s="117">
        <f t="shared" si="294"/>
        <v>0</v>
      </c>
      <c r="CM203" s="117">
        <f t="shared" si="295"/>
        <v>0</v>
      </c>
      <c r="CN203" s="117">
        <f t="shared" si="296"/>
        <v>0</v>
      </c>
      <c r="CO203" s="117">
        <f t="shared" si="297"/>
        <v>0</v>
      </c>
      <c r="CP203" s="117">
        <f t="shared" si="298"/>
        <v>0</v>
      </c>
      <c r="CQ203" s="117">
        <f t="shared" si="299"/>
        <v>0</v>
      </c>
      <c r="CR203" s="117">
        <f t="shared" si="300"/>
        <v>0</v>
      </c>
      <c r="CS203" s="117">
        <f t="shared" si="301"/>
        <v>0</v>
      </c>
      <c r="CT203" s="82"/>
      <c r="CU203" s="82"/>
      <c r="CV203" s="39"/>
      <c r="CW203" s="39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GS203" s="1"/>
      <c r="GT203" s="1"/>
      <c r="GU203" s="1"/>
      <c r="GV203" s="1"/>
      <c r="GW203" s="1"/>
    </row>
    <row r="204" spans="1:205">
      <c r="A204" s="33">
        <v>198</v>
      </c>
      <c r="B204" s="71"/>
      <c r="C204" s="351"/>
      <c r="D204" s="75"/>
      <c r="E204" s="74"/>
      <c r="F204" s="74"/>
      <c r="G204" s="74"/>
      <c r="H204" s="74"/>
      <c r="I204" s="65"/>
      <c r="J204" s="65"/>
      <c r="K204" s="65"/>
      <c r="L204" s="209"/>
      <c r="M204" s="209"/>
      <c r="N204" s="65"/>
      <c r="O204" s="65"/>
      <c r="P204" s="65"/>
      <c r="Q204" s="368" t="str">
        <f t="shared" si="239"/>
        <v/>
      </c>
      <c r="R204" s="34">
        <f t="shared" si="240"/>
        <v>0</v>
      </c>
      <c r="S204" s="47">
        <f t="shared" si="237"/>
        <v>0</v>
      </c>
      <c r="T204" s="46">
        <f t="shared" si="238"/>
        <v>0</v>
      </c>
      <c r="U204" s="82">
        <f t="shared" si="241"/>
        <v>0</v>
      </c>
      <c r="V204" s="46">
        <f t="shared" si="242"/>
        <v>0</v>
      </c>
      <c r="W204" s="82">
        <f t="shared" si="243"/>
        <v>0</v>
      </c>
      <c r="X204" s="81">
        <f t="shared" si="244"/>
        <v>0</v>
      </c>
      <c r="Y204" s="81">
        <f t="shared" si="302"/>
        <v>0</v>
      </c>
      <c r="Z204" s="81">
        <f t="shared" si="303"/>
        <v>0</v>
      </c>
      <c r="AA204" s="81">
        <f t="shared" si="245"/>
        <v>0</v>
      </c>
      <c r="AB204" s="81">
        <f t="shared" si="246"/>
        <v>0</v>
      </c>
      <c r="AC204" s="81">
        <f t="shared" si="304"/>
        <v>0</v>
      </c>
      <c r="AD204" s="81">
        <f t="shared" si="305"/>
        <v>0</v>
      </c>
      <c r="AE204" s="81">
        <f t="shared" si="306"/>
        <v>0</v>
      </c>
      <c r="AF204" s="81">
        <f t="shared" si="247"/>
        <v>0</v>
      </c>
      <c r="AG204" s="81">
        <f t="shared" si="248"/>
        <v>0</v>
      </c>
      <c r="AH204" s="81">
        <f t="shared" si="249"/>
        <v>0</v>
      </c>
      <c r="AI204" s="81">
        <f t="shared" si="250"/>
        <v>0</v>
      </c>
      <c r="AJ204" s="81">
        <f t="shared" si="251"/>
        <v>0</v>
      </c>
      <c r="AK204" s="81">
        <f t="shared" si="252"/>
        <v>0</v>
      </c>
      <c r="AL204" s="81">
        <f t="shared" si="253"/>
        <v>0</v>
      </c>
      <c r="AM204" s="81">
        <f t="shared" si="254"/>
        <v>0</v>
      </c>
      <c r="AN204" s="81">
        <f t="shared" si="255"/>
        <v>0</v>
      </c>
      <c r="AO204" s="81">
        <f t="shared" si="256"/>
        <v>0</v>
      </c>
      <c r="AP204" s="81">
        <f t="shared" si="257"/>
        <v>0</v>
      </c>
      <c r="AQ204" s="81">
        <f t="shared" si="258"/>
        <v>0</v>
      </c>
      <c r="AR204" s="81">
        <f t="shared" si="259"/>
        <v>0</v>
      </c>
      <c r="AS204" s="81">
        <f t="shared" si="260"/>
        <v>0</v>
      </c>
      <c r="AT204" s="81">
        <f t="shared" si="261"/>
        <v>0</v>
      </c>
      <c r="AU204" s="81">
        <f t="shared" si="262"/>
        <v>0</v>
      </c>
      <c r="AV204" s="81">
        <f t="shared" si="263"/>
        <v>0</v>
      </c>
      <c r="AW204" s="46">
        <f t="shared" si="264"/>
        <v>0</v>
      </c>
      <c r="AX204" s="46">
        <f t="shared" si="265"/>
        <v>0</v>
      </c>
      <c r="AY204" s="46">
        <f t="shared" si="266"/>
        <v>0</v>
      </c>
      <c r="AZ204" s="46">
        <f t="shared" si="267"/>
        <v>0</v>
      </c>
      <c r="BA204" s="46">
        <f t="shared" si="268"/>
        <v>0</v>
      </c>
      <c r="BB204" s="46">
        <f t="shared" si="269"/>
        <v>0</v>
      </c>
      <c r="BC204" s="46">
        <f t="shared" si="270"/>
        <v>0</v>
      </c>
      <c r="BD204" s="81"/>
      <c r="BE204" s="81"/>
      <c r="BF204" s="117">
        <f t="shared" si="307"/>
        <v>0</v>
      </c>
      <c r="BG204" s="117">
        <f t="shared" si="308"/>
        <v>0</v>
      </c>
      <c r="BH204" s="117">
        <f t="shared" si="309"/>
        <v>0</v>
      </c>
      <c r="BI204" s="117">
        <f t="shared" si="310"/>
        <v>0</v>
      </c>
      <c r="BJ204" s="117">
        <f t="shared" si="311"/>
        <v>0</v>
      </c>
      <c r="BK204" s="117">
        <f t="shared" si="312"/>
        <v>0</v>
      </c>
      <c r="BL204" s="117">
        <f t="shared" si="313"/>
        <v>0</v>
      </c>
      <c r="BM204" s="117">
        <f t="shared" si="314"/>
        <v>0</v>
      </c>
      <c r="BN204" s="117">
        <f t="shared" si="271"/>
        <v>0</v>
      </c>
      <c r="BO204" s="117">
        <f t="shared" si="315"/>
        <v>0</v>
      </c>
      <c r="BP204" s="117">
        <f t="shared" si="272"/>
        <v>0</v>
      </c>
      <c r="BQ204" s="117">
        <f t="shared" si="273"/>
        <v>0</v>
      </c>
      <c r="BR204" s="117">
        <f t="shared" si="274"/>
        <v>0</v>
      </c>
      <c r="BS204" s="117">
        <f t="shared" si="275"/>
        <v>0</v>
      </c>
      <c r="BT204" s="117">
        <f t="shared" si="276"/>
        <v>0</v>
      </c>
      <c r="BU204" s="117">
        <f t="shared" si="277"/>
        <v>0</v>
      </c>
      <c r="BV204" s="117">
        <f t="shared" si="278"/>
        <v>0</v>
      </c>
      <c r="BW204" s="117">
        <f t="shared" si="279"/>
        <v>0</v>
      </c>
      <c r="BX204" s="117">
        <f t="shared" si="280"/>
        <v>0</v>
      </c>
      <c r="BY204" s="117">
        <f t="shared" si="281"/>
        <v>0</v>
      </c>
      <c r="BZ204" s="117">
        <f t="shared" si="282"/>
        <v>0</v>
      </c>
      <c r="CA204" s="117">
        <f t="shared" si="283"/>
        <v>0</v>
      </c>
      <c r="CB204" s="117">
        <f t="shared" si="284"/>
        <v>0</v>
      </c>
      <c r="CC204" s="117">
        <f t="shared" si="285"/>
        <v>0</v>
      </c>
      <c r="CD204" s="117">
        <f t="shared" si="286"/>
        <v>0</v>
      </c>
      <c r="CE204" s="117">
        <f t="shared" si="287"/>
        <v>0</v>
      </c>
      <c r="CF204" s="117">
        <f t="shared" si="288"/>
        <v>0</v>
      </c>
      <c r="CG204" s="117">
        <f t="shared" si="289"/>
        <v>0</v>
      </c>
      <c r="CH204" s="117">
        <f t="shared" si="290"/>
        <v>0</v>
      </c>
      <c r="CI204" s="117">
        <f t="shared" si="291"/>
        <v>0</v>
      </c>
      <c r="CJ204" s="117">
        <f t="shared" si="292"/>
        <v>0</v>
      </c>
      <c r="CK204" s="117">
        <f t="shared" si="293"/>
        <v>0</v>
      </c>
      <c r="CL204" s="117">
        <f t="shared" si="294"/>
        <v>0</v>
      </c>
      <c r="CM204" s="117">
        <f t="shared" si="295"/>
        <v>0</v>
      </c>
      <c r="CN204" s="117">
        <f t="shared" si="296"/>
        <v>0</v>
      </c>
      <c r="CO204" s="117">
        <f t="shared" si="297"/>
        <v>0</v>
      </c>
      <c r="CP204" s="117">
        <f t="shared" si="298"/>
        <v>0</v>
      </c>
      <c r="CQ204" s="117">
        <f t="shared" si="299"/>
        <v>0</v>
      </c>
      <c r="CR204" s="117">
        <f t="shared" si="300"/>
        <v>0</v>
      </c>
      <c r="CS204" s="117">
        <f t="shared" si="301"/>
        <v>0</v>
      </c>
      <c r="CT204" s="82"/>
      <c r="CU204" s="82"/>
      <c r="CV204" s="39"/>
      <c r="CW204" s="39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GS204" s="1"/>
      <c r="GT204" s="1"/>
      <c r="GU204" s="1"/>
      <c r="GV204" s="1"/>
      <c r="GW204" s="1"/>
    </row>
    <row r="205" spans="1:205">
      <c r="A205" s="33">
        <v>199</v>
      </c>
      <c r="B205" s="71"/>
      <c r="C205" s="351"/>
      <c r="D205" s="75"/>
      <c r="E205" s="74"/>
      <c r="F205" s="74"/>
      <c r="G205" s="74"/>
      <c r="H205" s="74"/>
      <c r="I205" s="65"/>
      <c r="J205" s="65"/>
      <c r="K205" s="65"/>
      <c r="L205" s="209"/>
      <c r="M205" s="209"/>
      <c r="N205" s="65"/>
      <c r="O205" s="65"/>
      <c r="P205" s="65"/>
      <c r="Q205" s="368" t="str">
        <f t="shared" si="239"/>
        <v/>
      </c>
      <c r="R205" s="34">
        <f t="shared" si="240"/>
        <v>0</v>
      </c>
      <c r="S205" s="47">
        <f t="shared" si="237"/>
        <v>0</v>
      </c>
      <c r="T205" s="46">
        <f t="shared" si="238"/>
        <v>0</v>
      </c>
      <c r="U205" s="82">
        <f t="shared" si="241"/>
        <v>0</v>
      </c>
      <c r="V205" s="46">
        <f t="shared" si="242"/>
        <v>0</v>
      </c>
      <c r="W205" s="82">
        <f t="shared" si="243"/>
        <v>0</v>
      </c>
      <c r="X205" s="81">
        <f t="shared" si="244"/>
        <v>0</v>
      </c>
      <c r="Y205" s="81">
        <f t="shared" si="302"/>
        <v>0</v>
      </c>
      <c r="Z205" s="81">
        <f t="shared" si="303"/>
        <v>0</v>
      </c>
      <c r="AA205" s="81">
        <f t="shared" si="245"/>
        <v>0</v>
      </c>
      <c r="AB205" s="81">
        <f t="shared" si="246"/>
        <v>0</v>
      </c>
      <c r="AC205" s="81">
        <f t="shared" si="304"/>
        <v>0</v>
      </c>
      <c r="AD205" s="81">
        <f t="shared" si="305"/>
        <v>0</v>
      </c>
      <c r="AE205" s="81">
        <f t="shared" si="306"/>
        <v>0</v>
      </c>
      <c r="AF205" s="81">
        <f t="shared" si="247"/>
        <v>0</v>
      </c>
      <c r="AG205" s="81">
        <f t="shared" si="248"/>
        <v>0</v>
      </c>
      <c r="AH205" s="81">
        <f t="shared" si="249"/>
        <v>0</v>
      </c>
      <c r="AI205" s="81">
        <f t="shared" si="250"/>
        <v>0</v>
      </c>
      <c r="AJ205" s="81">
        <f t="shared" si="251"/>
        <v>0</v>
      </c>
      <c r="AK205" s="81">
        <f t="shared" si="252"/>
        <v>0</v>
      </c>
      <c r="AL205" s="81">
        <f t="shared" si="253"/>
        <v>0</v>
      </c>
      <c r="AM205" s="81">
        <f t="shared" si="254"/>
        <v>0</v>
      </c>
      <c r="AN205" s="81">
        <f t="shared" si="255"/>
        <v>0</v>
      </c>
      <c r="AO205" s="81">
        <f t="shared" si="256"/>
        <v>0</v>
      </c>
      <c r="AP205" s="81">
        <f t="shared" si="257"/>
        <v>0</v>
      </c>
      <c r="AQ205" s="81">
        <f t="shared" si="258"/>
        <v>0</v>
      </c>
      <c r="AR205" s="81">
        <f t="shared" si="259"/>
        <v>0</v>
      </c>
      <c r="AS205" s="81">
        <f t="shared" si="260"/>
        <v>0</v>
      </c>
      <c r="AT205" s="81">
        <f t="shared" si="261"/>
        <v>0</v>
      </c>
      <c r="AU205" s="81">
        <f t="shared" si="262"/>
        <v>0</v>
      </c>
      <c r="AV205" s="81">
        <f t="shared" si="263"/>
        <v>0</v>
      </c>
      <c r="AW205" s="46">
        <f t="shared" si="264"/>
        <v>0</v>
      </c>
      <c r="AX205" s="46">
        <f t="shared" si="265"/>
        <v>0</v>
      </c>
      <c r="AY205" s="46">
        <f t="shared" si="266"/>
        <v>0</v>
      </c>
      <c r="AZ205" s="46">
        <f t="shared" si="267"/>
        <v>0</v>
      </c>
      <c r="BA205" s="46">
        <f t="shared" si="268"/>
        <v>0</v>
      </c>
      <c r="BB205" s="46">
        <f t="shared" si="269"/>
        <v>0</v>
      </c>
      <c r="BC205" s="46">
        <f t="shared" si="270"/>
        <v>0</v>
      </c>
      <c r="BD205" s="81"/>
      <c r="BE205" s="81"/>
      <c r="BF205" s="117">
        <f t="shared" si="307"/>
        <v>0</v>
      </c>
      <c r="BG205" s="117">
        <f t="shared" si="308"/>
        <v>0</v>
      </c>
      <c r="BH205" s="117">
        <f t="shared" si="309"/>
        <v>0</v>
      </c>
      <c r="BI205" s="117">
        <f t="shared" si="310"/>
        <v>0</v>
      </c>
      <c r="BJ205" s="117">
        <f t="shared" si="311"/>
        <v>0</v>
      </c>
      <c r="BK205" s="117">
        <f t="shared" si="312"/>
        <v>0</v>
      </c>
      <c r="BL205" s="117">
        <f t="shared" si="313"/>
        <v>0</v>
      </c>
      <c r="BM205" s="117">
        <f t="shared" si="314"/>
        <v>0</v>
      </c>
      <c r="BN205" s="117">
        <f t="shared" si="271"/>
        <v>0</v>
      </c>
      <c r="BO205" s="117">
        <f t="shared" si="315"/>
        <v>0</v>
      </c>
      <c r="BP205" s="117">
        <f t="shared" si="272"/>
        <v>0</v>
      </c>
      <c r="BQ205" s="117">
        <f t="shared" si="273"/>
        <v>0</v>
      </c>
      <c r="BR205" s="117">
        <f t="shared" si="274"/>
        <v>0</v>
      </c>
      <c r="BS205" s="117">
        <f t="shared" si="275"/>
        <v>0</v>
      </c>
      <c r="BT205" s="117">
        <f t="shared" si="276"/>
        <v>0</v>
      </c>
      <c r="BU205" s="117">
        <f t="shared" si="277"/>
        <v>0</v>
      </c>
      <c r="BV205" s="117">
        <f t="shared" si="278"/>
        <v>0</v>
      </c>
      <c r="BW205" s="117">
        <f t="shared" si="279"/>
        <v>0</v>
      </c>
      <c r="BX205" s="117">
        <f t="shared" si="280"/>
        <v>0</v>
      </c>
      <c r="BY205" s="117">
        <f t="shared" si="281"/>
        <v>0</v>
      </c>
      <c r="BZ205" s="117">
        <f t="shared" si="282"/>
        <v>0</v>
      </c>
      <c r="CA205" s="117">
        <f t="shared" si="283"/>
        <v>0</v>
      </c>
      <c r="CB205" s="117">
        <f t="shared" si="284"/>
        <v>0</v>
      </c>
      <c r="CC205" s="117">
        <f t="shared" si="285"/>
        <v>0</v>
      </c>
      <c r="CD205" s="117">
        <f t="shared" si="286"/>
        <v>0</v>
      </c>
      <c r="CE205" s="117">
        <f t="shared" si="287"/>
        <v>0</v>
      </c>
      <c r="CF205" s="117">
        <f t="shared" si="288"/>
        <v>0</v>
      </c>
      <c r="CG205" s="117">
        <f t="shared" si="289"/>
        <v>0</v>
      </c>
      <c r="CH205" s="117">
        <f t="shared" si="290"/>
        <v>0</v>
      </c>
      <c r="CI205" s="117">
        <f t="shared" si="291"/>
        <v>0</v>
      </c>
      <c r="CJ205" s="117">
        <f t="shared" si="292"/>
        <v>0</v>
      </c>
      <c r="CK205" s="117">
        <f t="shared" si="293"/>
        <v>0</v>
      </c>
      <c r="CL205" s="117">
        <f t="shared" si="294"/>
        <v>0</v>
      </c>
      <c r="CM205" s="117">
        <f t="shared" si="295"/>
        <v>0</v>
      </c>
      <c r="CN205" s="117">
        <f t="shared" si="296"/>
        <v>0</v>
      </c>
      <c r="CO205" s="117">
        <f t="shared" si="297"/>
        <v>0</v>
      </c>
      <c r="CP205" s="117">
        <f t="shared" si="298"/>
        <v>0</v>
      </c>
      <c r="CQ205" s="117">
        <f t="shared" si="299"/>
        <v>0</v>
      </c>
      <c r="CR205" s="117">
        <f t="shared" si="300"/>
        <v>0</v>
      </c>
      <c r="CS205" s="117">
        <f t="shared" si="301"/>
        <v>0</v>
      </c>
      <c r="CT205" s="82"/>
      <c r="CU205" s="82"/>
      <c r="CV205" s="39"/>
      <c r="CW205" s="39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GS205" s="1"/>
      <c r="GT205" s="1"/>
      <c r="GU205" s="1"/>
      <c r="GV205" s="1"/>
      <c r="GW205" s="1"/>
    </row>
    <row r="206" spans="1:205">
      <c r="A206" s="33">
        <v>200</v>
      </c>
      <c r="B206" s="71"/>
      <c r="C206" s="351"/>
      <c r="D206" s="75"/>
      <c r="E206" s="74"/>
      <c r="F206" s="74"/>
      <c r="G206" s="74"/>
      <c r="H206" s="74"/>
      <c r="I206" s="65"/>
      <c r="J206" s="65"/>
      <c r="K206" s="65"/>
      <c r="L206" s="209"/>
      <c r="M206" s="209"/>
      <c r="N206" s="65"/>
      <c r="O206" s="65"/>
      <c r="P206" s="65"/>
      <c r="Q206" s="368" t="str">
        <f t="shared" si="239"/>
        <v/>
      </c>
      <c r="R206" s="34">
        <f t="shared" si="240"/>
        <v>0</v>
      </c>
      <c r="S206" s="47">
        <f t="shared" si="237"/>
        <v>0</v>
      </c>
      <c r="T206" s="46">
        <f t="shared" si="238"/>
        <v>0</v>
      </c>
      <c r="U206" s="82">
        <f t="shared" si="241"/>
        <v>0</v>
      </c>
      <c r="V206" s="46">
        <f t="shared" si="242"/>
        <v>0</v>
      </c>
      <c r="W206" s="82">
        <f t="shared" si="243"/>
        <v>0</v>
      </c>
      <c r="X206" s="81">
        <f t="shared" si="244"/>
        <v>0</v>
      </c>
      <c r="Y206" s="81">
        <f t="shared" si="302"/>
        <v>0</v>
      </c>
      <c r="Z206" s="81">
        <f t="shared" si="303"/>
        <v>0</v>
      </c>
      <c r="AA206" s="81">
        <f t="shared" si="245"/>
        <v>0</v>
      </c>
      <c r="AB206" s="81">
        <f t="shared" si="246"/>
        <v>0</v>
      </c>
      <c r="AC206" s="81">
        <f t="shared" si="304"/>
        <v>0</v>
      </c>
      <c r="AD206" s="81">
        <f t="shared" si="305"/>
        <v>0</v>
      </c>
      <c r="AE206" s="81">
        <f t="shared" si="306"/>
        <v>0</v>
      </c>
      <c r="AF206" s="81">
        <f t="shared" si="247"/>
        <v>0</v>
      </c>
      <c r="AG206" s="81">
        <f t="shared" si="248"/>
        <v>0</v>
      </c>
      <c r="AH206" s="81">
        <f t="shared" si="249"/>
        <v>0</v>
      </c>
      <c r="AI206" s="81">
        <f t="shared" si="250"/>
        <v>0</v>
      </c>
      <c r="AJ206" s="81">
        <f t="shared" si="251"/>
        <v>0</v>
      </c>
      <c r="AK206" s="81">
        <f t="shared" si="252"/>
        <v>0</v>
      </c>
      <c r="AL206" s="81">
        <f t="shared" si="253"/>
        <v>0</v>
      </c>
      <c r="AM206" s="81">
        <f t="shared" si="254"/>
        <v>0</v>
      </c>
      <c r="AN206" s="81">
        <f t="shared" si="255"/>
        <v>0</v>
      </c>
      <c r="AO206" s="81">
        <f t="shared" si="256"/>
        <v>0</v>
      </c>
      <c r="AP206" s="81">
        <f t="shared" si="257"/>
        <v>0</v>
      </c>
      <c r="AQ206" s="81">
        <f t="shared" si="258"/>
        <v>0</v>
      </c>
      <c r="AR206" s="81">
        <f t="shared" si="259"/>
        <v>0</v>
      </c>
      <c r="AS206" s="81">
        <f t="shared" si="260"/>
        <v>0</v>
      </c>
      <c r="AT206" s="81">
        <f t="shared" si="261"/>
        <v>0</v>
      </c>
      <c r="AU206" s="81">
        <f t="shared" si="262"/>
        <v>0</v>
      </c>
      <c r="AV206" s="81">
        <f t="shared" si="263"/>
        <v>0</v>
      </c>
      <c r="AW206" s="46">
        <f t="shared" si="264"/>
        <v>0</v>
      </c>
      <c r="AX206" s="46">
        <f t="shared" si="265"/>
        <v>0</v>
      </c>
      <c r="AY206" s="46">
        <f t="shared" si="266"/>
        <v>0</v>
      </c>
      <c r="AZ206" s="46">
        <f t="shared" si="267"/>
        <v>0</v>
      </c>
      <c r="BA206" s="46">
        <f t="shared" si="268"/>
        <v>0</v>
      </c>
      <c r="BB206" s="46">
        <f t="shared" si="269"/>
        <v>0</v>
      </c>
      <c r="BC206" s="46">
        <f t="shared" si="270"/>
        <v>0</v>
      </c>
      <c r="BD206" s="81"/>
      <c r="BE206" s="81"/>
      <c r="BF206" s="117">
        <f t="shared" si="307"/>
        <v>0</v>
      </c>
      <c r="BG206" s="117">
        <f t="shared" si="308"/>
        <v>0</v>
      </c>
      <c r="BH206" s="117">
        <f t="shared" si="309"/>
        <v>0</v>
      </c>
      <c r="BI206" s="117">
        <f t="shared" si="310"/>
        <v>0</v>
      </c>
      <c r="BJ206" s="117">
        <f t="shared" si="311"/>
        <v>0</v>
      </c>
      <c r="BK206" s="117">
        <f t="shared" si="312"/>
        <v>0</v>
      </c>
      <c r="BL206" s="117">
        <f t="shared" si="313"/>
        <v>0</v>
      </c>
      <c r="BM206" s="117">
        <f t="shared" si="314"/>
        <v>0</v>
      </c>
      <c r="BN206" s="117">
        <f t="shared" si="271"/>
        <v>0</v>
      </c>
      <c r="BO206" s="117">
        <f t="shared" si="315"/>
        <v>0</v>
      </c>
      <c r="BP206" s="117">
        <f t="shared" si="272"/>
        <v>0</v>
      </c>
      <c r="BQ206" s="117">
        <f t="shared" si="273"/>
        <v>0</v>
      </c>
      <c r="BR206" s="117">
        <f t="shared" si="274"/>
        <v>0</v>
      </c>
      <c r="BS206" s="117">
        <f t="shared" si="275"/>
        <v>0</v>
      </c>
      <c r="BT206" s="117">
        <f t="shared" si="276"/>
        <v>0</v>
      </c>
      <c r="BU206" s="117">
        <f t="shared" si="277"/>
        <v>0</v>
      </c>
      <c r="BV206" s="117">
        <f t="shared" si="278"/>
        <v>0</v>
      </c>
      <c r="BW206" s="117">
        <f t="shared" si="279"/>
        <v>0</v>
      </c>
      <c r="BX206" s="117">
        <f t="shared" si="280"/>
        <v>0</v>
      </c>
      <c r="BY206" s="117">
        <f t="shared" si="281"/>
        <v>0</v>
      </c>
      <c r="BZ206" s="117">
        <f t="shared" si="282"/>
        <v>0</v>
      </c>
      <c r="CA206" s="117">
        <f t="shared" si="283"/>
        <v>0</v>
      </c>
      <c r="CB206" s="117">
        <f t="shared" si="284"/>
        <v>0</v>
      </c>
      <c r="CC206" s="117">
        <f t="shared" si="285"/>
        <v>0</v>
      </c>
      <c r="CD206" s="117">
        <f t="shared" si="286"/>
        <v>0</v>
      </c>
      <c r="CE206" s="117">
        <f t="shared" si="287"/>
        <v>0</v>
      </c>
      <c r="CF206" s="117">
        <f t="shared" si="288"/>
        <v>0</v>
      </c>
      <c r="CG206" s="117">
        <f t="shared" si="289"/>
        <v>0</v>
      </c>
      <c r="CH206" s="117">
        <f t="shared" si="290"/>
        <v>0</v>
      </c>
      <c r="CI206" s="117">
        <f t="shared" si="291"/>
        <v>0</v>
      </c>
      <c r="CJ206" s="117">
        <f t="shared" si="292"/>
        <v>0</v>
      </c>
      <c r="CK206" s="117">
        <f t="shared" si="293"/>
        <v>0</v>
      </c>
      <c r="CL206" s="117">
        <f t="shared" si="294"/>
        <v>0</v>
      </c>
      <c r="CM206" s="117">
        <f t="shared" si="295"/>
        <v>0</v>
      </c>
      <c r="CN206" s="117">
        <f t="shared" si="296"/>
        <v>0</v>
      </c>
      <c r="CO206" s="117">
        <f t="shared" si="297"/>
        <v>0</v>
      </c>
      <c r="CP206" s="117">
        <f t="shared" si="298"/>
        <v>0</v>
      </c>
      <c r="CQ206" s="117">
        <f t="shared" si="299"/>
        <v>0</v>
      </c>
      <c r="CR206" s="117">
        <f t="shared" si="300"/>
        <v>0</v>
      </c>
      <c r="CS206" s="117">
        <f t="shared" si="301"/>
        <v>0</v>
      </c>
      <c r="CT206" s="82"/>
      <c r="CU206" s="82"/>
      <c r="CV206" s="39"/>
      <c r="CW206" s="39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GS206" s="1"/>
      <c r="GT206" s="1"/>
      <c r="GU206" s="1"/>
      <c r="GV206" s="1"/>
      <c r="GW206" s="1"/>
    </row>
    <row r="207" spans="1:205">
      <c r="A207" s="33">
        <v>201</v>
      </c>
      <c r="B207" s="71"/>
      <c r="C207" s="351"/>
      <c r="D207" s="75"/>
      <c r="E207" s="74"/>
      <c r="F207" s="74"/>
      <c r="G207" s="74"/>
      <c r="H207" s="74"/>
      <c r="I207" s="65"/>
      <c r="J207" s="65"/>
      <c r="K207" s="65"/>
      <c r="L207" s="209"/>
      <c r="M207" s="209"/>
      <c r="N207" s="65"/>
      <c r="O207" s="65"/>
      <c r="P207" s="65"/>
      <c r="Q207" s="368" t="str">
        <f t="shared" si="239"/>
        <v/>
      </c>
      <c r="R207" s="34">
        <f t="shared" si="240"/>
        <v>0</v>
      </c>
      <c r="S207" s="47">
        <f t="shared" si="237"/>
        <v>0</v>
      </c>
      <c r="T207" s="46">
        <f t="shared" si="238"/>
        <v>0</v>
      </c>
      <c r="U207" s="82">
        <f t="shared" si="241"/>
        <v>0</v>
      </c>
      <c r="V207" s="46">
        <f t="shared" si="242"/>
        <v>0</v>
      </c>
      <c r="W207" s="82">
        <f t="shared" si="243"/>
        <v>0</v>
      </c>
      <c r="X207" s="81">
        <f t="shared" si="244"/>
        <v>0</v>
      </c>
      <c r="Y207" s="81">
        <f t="shared" si="302"/>
        <v>0</v>
      </c>
      <c r="Z207" s="81">
        <f t="shared" si="303"/>
        <v>0</v>
      </c>
      <c r="AA207" s="81">
        <f t="shared" si="245"/>
        <v>0</v>
      </c>
      <c r="AB207" s="81">
        <f t="shared" si="246"/>
        <v>0</v>
      </c>
      <c r="AC207" s="81">
        <f t="shared" si="304"/>
        <v>0</v>
      </c>
      <c r="AD207" s="81">
        <f t="shared" si="305"/>
        <v>0</v>
      </c>
      <c r="AE207" s="81">
        <f t="shared" si="306"/>
        <v>0</v>
      </c>
      <c r="AF207" s="81">
        <f t="shared" si="247"/>
        <v>0</v>
      </c>
      <c r="AG207" s="81">
        <f t="shared" si="248"/>
        <v>0</v>
      </c>
      <c r="AH207" s="81">
        <f t="shared" si="249"/>
        <v>0</v>
      </c>
      <c r="AI207" s="81">
        <f t="shared" si="250"/>
        <v>0</v>
      </c>
      <c r="AJ207" s="81">
        <f t="shared" si="251"/>
        <v>0</v>
      </c>
      <c r="AK207" s="81">
        <f t="shared" si="252"/>
        <v>0</v>
      </c>
      <c r="AL207" s="81">
        <f t="shared" si="253"/>
        <v>0</v>
      </c>
      <c r="AM207" s="81">
        <f t="shared" si="254"/>
        <v>0</v>
      </c>
      <c r="AN207" s="81">
        <f t="shared" si="255"/>
        <v>0</v>
      </c>
      <c r="AO207" s="81">
        <f t="shared" si="256"/>
        <v>0</v>
      </c>
      <c r="AP207" s="81">
        <f t="shared" si="257"/>
        <v>0</v>
      </c>
      <c r="AQ207" s="81">
        <f t="shared" si="258"/>
        <v>0</v>
      </c>
      <c r="AR207" s="81">
        <f t="shared" si="259"/>
        <v>0</v>
      </c>
      <c r="AS207" s="81">
        <f t="shared" si="260"/>
        <v>0</v>
      </c>
      <c r="AT207" s="81">
        <f t="shared" si="261"/>
        <v>0</v>
      </c>
      <c r="AU207" s="81">
        <f t="shared" si="262"/>
        <v>0</v>
      </c>
      <c r="AV207" s="81">
        <f t="shared" si="263"/>
        <v>0</v>
      </c>
      <c r="AW207" s="46">
        <f t="shared" si="264"/>
        <v>0</v>
      </c>
      <c r="AX207" s="46">
        <f t="shared" si="265"/>
        <v>0</v>
      </c>
      <c r="AY207" s="46">
        <f t="shared" si="266"/>
        <v>0</v>
      </c>
      <c r="AZ207" s="46">
        <f t="shared" si="267"/>
        <v>0</v>
      </c>
      <c r="BA207" s="46">
        <f t="shared" si="268"/>
        <v>0</v>
      </c>
      <c r="BB207" s="46">
        <f t="shared" si="269"/>
        <v>0</v>
      </c>
      <c r="BC207" s="46">
        <f t="shared" si="270"/>
        <v>0</v>
      </c>
      <c r="BD207" s="81"/>
      <c r="BE207" s="81"/>
      <c r="BF207" s="117">
        <f t="shared" si="307"/>
        <v>0</v>
      </c>
      <c r="BG207" s="117">
        <f t="shared" si="308"/>
        <v>0</v>
      </c>
      <c r="BH207" s="117">
        <f t="shared" si="309"/>
        <v>0</v>
      </c>
      <c r="BI207" s="117">
        <f t="shared" si="310"/>
        <v>0</v>
      </c>
      <c r="BJ207" s="117">
        <f t="shared" si="311"/>
        <v>0</v>
      </c>
      <c r="BK207" s="117">
        <f t="shared" si="312"/>
        <v>0</v>
      </c>
      <c r="BL207" s="117">
        <f t="shared" si="313"/>
        <v>0</v>
      </c>
      <c r="BM207" s="117">
        <f t="shared" si="314"/>
        <v>0</v>
      </c>
      <c r="BN207" s="117">
        <f t="shared" si="271"/>
        <v>0</v>
      </c>
      <c r="BO207" s="117">
        <f t="shared" si="315"/>
        <v>0</v>
      </c>
      <c r="BP207" s="117">
        <f t="shared" si="272"/>
        <v>0</v>
      </c>
      <c r="BQ207" s="117">
        <f t="shared" si="273"/>
        <v>0</v>
      </c>
      <c r="BR207" s="117">
        <f t="shared" si="274"/>
        <v>0</v>
      </c>
      <c r="BS207" s="117">
        <f t="shared" si="275"/>
        <v>0</v>
      </c>
      <c r="BT207" s="117">
        <f t="shared" si="276"/>
        <v>0</v>
      </c>
      <c r="BU207" s="117">
        <f t="shared" si="277"/>
        <v>0</v>
      </c>
      <c r="BV207" s="117">
        <f t="shared" si="278"/>
        <v>0</v>
      </c>
      <c r="BW207" s="117">
        <f t="shared" si="279"/>
        <v>0</v>
      </c>
      <c r="BX207" s="117">
        <f t="shared" si="280"/>
        <v>0</v>
      </c>
      <c r="BY207" s="117">
        <f t="shared" si="281"/>
        <v>0</v>
      </c>
      <c r="BZ207" s="117">
        <f t="shared" si="282"/>
        <v>0</v>
      </c>
      <c r="CA207" s="117">
        <f t="shared" si="283"/>
        <v>0</v>
      </c>
      <c r="CB207" s="117">
        <f t="shared" si="284"/>
        <v>0</v>
      </c>
      <c r="CC207" s="117">
        <f t="shared" si="285"/>
        <v>0</v>
      </c>
      <c r="CD207" s="117">
        <f t="shared" si="286"/>
        <v>0</v>
      </c>
      <c r="CE207" s="117">
        <f t="shared" si="287"/>
        <v>0</v>
      </c>
      <c r="CF207" s="117">
        <f t="shared" si="288"/>
        <v>0</v>
      </c>
      <c r="CG207" s="117">
        <f t="shared" si="289"/>
        <v>0</v>
      </c>
      <c r="CH207" s="117">
        <f t="shared" si="290"/>
        <v>0</v>
      </c>
      <c r="CI207" s="117">
        <f t="shared" si="291"/>
        <v>0</v>
      </c>
      <c r="CJ207" s="117">
        <f t="shared" si="292"/>
        <v>0</v>
      </c>
      <c r="CK207" s="117">
        <f t="shared" si="293"/>
        <v>0</v>
      </c>
      <c r="CL207" s="117">
        <f t="shared" si="294"/>
        <v>0</v>
      </c>
      <c r="CM207" s="117">
        <f t="shared" si="295"/>
        <v>0</v>
      </c>
      <c r="CN207" s="117">
        <f t="shared" si="296"/>
        <v>0</v>
      </c>
      <c r="CO207" s="117">
        <f t="shared" si="297"/>
        <v>0</v>
      </c>
      <c r="CP207" s="117">
        <f t="shared" si="298"/>
        <v>0</v>
      </c>
      <c r="CQ207" s="117">
        <f t="shared" si="299"/>
        <v>0</v>
      </c>
      <c r="CR207" s="117">
        <f t="shared" si="300"/>
        <v>0</v>
      </c>
      <c r="CS207" s="117">
        <f t="shared" si="301"/>
        <v>0</v>
      </c>
      <c r="CT207" s="82"/>
      <c r="CU207" s="82"/>
      <c r="CV207" s="39"/>
      <c r="CW207" s="39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GS207" s="1"/>
      <c r="GT207" s="1"/>
      <c r="GU207" s="1"/>
      <c r="GV207" s="1"/>
      <c r="GW207" s="1"/>
    </row>
    <row r="208" spans="1:205">
      <c r="A208" s="33">
        <v>202</v>
      </c>
      <c r="B208" s="71"/>
      <c r="C208" s="351"/>
      <c r="D208" s="75"/>
      <c r="E208" s="74"/>
      <c r="F208" s="74"/>
      <c r="G208" s="74"/>
      <c r="H208" s="74"/>
      <c r="I208" s="65"/>
      <c r="J208" s="65"/>
      <c r="K208" s="65"/>
      <c r="L208" s="209"/>
      <c r="M208" s="209"/>
      <c r="N208" s="65"/>
      <c r="O208" s="65"/>
      <c r="P208" s="65"/>
      <c r="Q208" s="368" t="str">
        <f t="shared" si="239"/>
        <v/>
      </c>
      <c r="R208" s="34">
        <f t="shared" si="240"/>
        <v>0</v>
      </c>
      <c r="S208" s="47">
        <f t="shared" si="237"/>
        <v>0</v>
      </c>
      <c r="T208" s="46">
        <f t="shared" si="238"/>
        <v>0</v>
      </c>
      <c r="U208" s="82">
        <f t="shared" si="241"/>
        <v>0</v>
      </c>
      <c r="V208" s="46">
        <f t="shared" si="242"/>
        <v>0</v>
      </c>
      <c r="W208" s="82">
        <f t="shared" si="243"/>
        <v>0</v>
      </c>
      <c r="X208" s="81">
        <f t="shared" si="244"/>
        <v>0</v>
      </c>
      <c r="Y208" s="81">
        <f t="shared" si="302"/>
        <v>0</v>
      </c>
      <c r="Z208" s="81">
        <f t="shared" si="303"/>
        <v>0</v>
      </c>
      <c r="AA208" s="81">
        <f t="shared" si="245"/>
        <v>0</v>
      </c>
      <c r="AB208" s="81">
        <f t="shared" si="246"/>
        <v>0</v>
      </c>
      <c r="AC208" s="81">
        <f t="shared" si="304"/>
        <v>0</v>
      </c>
      <c r="AD208" s="81">
        <f t="shared" si="305"/>
        <v>0</v>
      </c>
      <c r="AE208" s="81">
        <f t="shared" si="306"/>
        <v>0</v>
      </c>
      <c r="AF208" s="81">
        <f t="shared" si="247"/>
        <v>0</v>
      </c>
      <c r="AG208" s="81">
        <f t="shared" si="248"/>
        <v>0</v>
      </c>
      <c r="AH208" s="81">
        <f t="shared" si="249"/>
        <v>0</v>
      </c>
      <c r="AI208" s="81">
        <f t="shared" si="250"/>
        <v>0</v>
      </c>
      <c r="AJ208" s="81">
        <f t="shared" si="251"/>
        <v>0</v>
      </c>
      <c r="AK208" s="81">
        <f t="shared" si="252"/>
        <v>0</v>
      </c>
      <c r="AL208" s="81">
        <f t="shared" si="253"/>
        <v>0</v>
      </c>
      <c r="AM208" s="81">
        <f t="shared" si="254"/>
        <v>0</v>
      </c>
      <c r="AN208" s="81">
        <f t="shared" si="255"/>
        <v>0</v>
      </c>
      <c r="AO208" s="81">
        <f t="shared" si="256"/>
        <v>0</v>
      </c>
      <c r="AP208" s="81">
        <f t="shared" si="257"/>
        <v>0</v>
      </c>
      <c r="AQ208" s="81">
        <f t="shared" si="258"/>
        <v>0</v>
      </c>
      <c r="AR208" s="81">
        <f t="shared" si="259"/>
        <v>0</v>
      </c>
      <c r="AS208" s="81">
        <f t="shared" si="260"/>
        <v>0</v>
      </c>
      <c r="AT208" s="81">
        <f t="shared" si="261"/>
        <v>0</v>
      </c>
      <c r="AU208" s="81">
        <f t="shared" si="262"/>
        <v>0</v>
      </c>
      <c r="AV208" s="81">
        <f t="shared" si="263"/>
        <v>0</v>
      </c>
      <c r="AW208" s="46">
        <f t="shared" si="264"/>
        <v>0</v>
      </c>
      <c r="AX208" s="46">
        <f t="shared" si="265"/>
        <v>0</v>
      </c>
      <c r="AY208" s="46">
        <f t="shared" si="266"/>
        <v>0</v>
      </c>
      <c r="AZ208" s="46">
        <f t="shared" si="267"/>
        <v>0</v>
      </c>
      <c r="BA208" s="46">
        <f t="shared" si="268"/>
        <v>0</v>
      </c>
      <c r="BB208" s="46">
        <f t="shared" si="269"/>
        <v>0</v>
      </c>
      <c r="BC208" s="46">
        <f t="shared" si="270"/>
        <v>0</v>
      </c>
      <c r="BD208" s="81"/>
      <c r="BE208" s="81"/>
      <c r="BF208" s="117">
        <f t="shared" si="307"/>
        <v>0</v>
      </c>
      <c r="BG208" s="117">
        <f t="shared" si="308"/>
        <v>0</v>
      </c>
      <c r="BH208" s="117">
        <f t="shared" si="309"/>
        <v>0</v>
      </c>
      <c r="BI208" s="117">
        <f t="shared" si="310"/>
        <v>0</v>
      </c>
      <c r="BJ208" s="117">
        <f t="shared" si="311"/>
        <v>0</v>
      </c>
      <c r="BK208" s="117">
        <f t="shared" si="312"/>
        <v>0</v>
      </c>
      <c r="BL208" s="117">
        <f t="shared" si="313"/>
        <v>0</v>
      </c>
      <c r="BM208" s="117">
        <f t="shared" si="314"/>
        <v>0</v>
      </c>
      <c r="BN208" s="117">
        <f t="shared" si="271"/>
        <v>0</v>
      </c>
      <c r="BO208" s="117">
        <f t="shared" si="315"/>
        <v>0</v>
      </c>
      <c r="BP208" s="117">
        <f t="shared" si="272"/>
        <v>0</v>
      </c>
      <c r="BQ208" s="117">
        <f t="shared" si="273"/>
        <v>0</v>
      </c>
      <c r="BR208" s="117">
        <f t="shared" si="274"/>
        <v>0</v>
      </c>
      <c r="BS208" s="117">
        <f t="shared" si="275"/>
        <v>0</v>
      </c>
      <c r="BT208" s="117">
        <f t="shared" si="276"/>
        <v>0</v>
      </c>
      <c r="BU208" s="117">
        <f t="shared" si="277"/>
        <v>0</v>
      </c>
      <c r="BV208" s="117">
        <f t="shared" si="278"/>
        <v>0</v>
      </c>
      <c r="BW208" s="117">
        <f t="shared" si="279"/>
        <v>0</v>
      </c>
      <c r="BX208" s="117">
        <f t="shared" si="280"/>
        <v>0</v>
      </c>
      <c r="BY208" s="117">
        <f t="shared" si="281"/>
        <v>0</v>
      </c>
      <c r="BZ208" s="117">
        <f t="shared" si="282"/>
        <v>0</v>
      </c>
      <c r="CA208" s="117">
        <f t="shared" si="283"/>
        <v>0</v>
      </c>
      <c r="CB208" s="117">
        <f t="shared" si="284"/>
        <v>0</v>
      </c>
      <c r="CC208" s="117">
        <f t="shared" si="285"/>
        <v>0</v>
      </c>
      <c r="CD208" s="117">
        <f t="shared" si="286"/>
        <v>0</v>
      </c>
      <c r="CE208" s="117">
        <f t="shared" si="287"/>
        <v>0</v>
      </c>
      <c r="CF208" s="117">
        <f t="shared" si="288"/>
        <v>0</v>
      </c>
      <c r="CG208" s="117">
        <f t="shared" si="289"/>
        <v>0</v>
      </c>
      <c r="CH208" s="117">
        <f t="shared" si="290"/>
        <v>0</v>
      </c>
      <c r="CI208" s="117">
        <f t="shared" si="291"/>
        <v>0</v>
      </c>
      <c r="CJ208" s="117">
        <f t="shared" si="292"/>
        <v>0</v>
      </c>
      <c r="CK208" s="117">
        <f t="shared" si="293"/>
        <v>0</v>
      </c>
      <c r="CL208" s="117">
        <f t="shared" si="294"/>
        <v>0</v>
      </c>
      <c r="CM208" s="117">
        <f t="shared" si="295"/>
        <v>0</v>
      </c>
      <c r="CN208" s="117">
        <f t="shared" si="296"/>
        <v>0</v>
      </c>
      <c r="CO208" s="117">
        <f t="shared" si="297"/>
        <v>0</v>
      </c>
      <c r="CP208" s="117">
        <f t="shared" si="298"/>
        <v>0</v>
      </c>
      <c r="CQ208" s="117">
        <f t="shared" si="299"/>
        <v>0</v>
      </c>
      <c r="CR208" s="117">
        <f t="shared" si="300"/>
        <v>0</v>
      </c>
      <c r="CS208" s="117">
        <f t="shared" si="301"/>
        <v>0</v>
      </c>
      <c r="CT208" s="82"/>
      <c r="CU208" s="82"/>
      <c r="CV208" s="39"/>
      <c r="CW208" s="39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GS208" s="1"/>
      <c r="GT208" s="1"/>
      <c r="GU208" s="1"/>
      <c r="GV208" s="1"/>
      <c r="GW208" s="1"/>
    </row>
    <row r="209" spans="1:205">
      <c r="A209" s="33">
        <v>203</v>
      </c>
      <c r="B209" s="71"/>
      <c r="C209" s="351"/>
      <c r="D209" s="75"/>
      <c r="E209" s="74"/>
      <c r="F209" s="74"/>
      <c r="G209" s="74"/>
      <c r="H209" s="74"/>
      <c r="I209" s="65"/>
      <c r="J209" s="65"/>
      <c r="K209" s="65"/>
      <c r="L209" s="209"/>
      <c r="M209" s="209"/>
      <c r="N209" s="65"/>
      <c r="O209" s="65"/>
      <c r="P209" s="65"/>
      <c r="Q209" s="368" t="str">
        <f t="shared" si="239"/>
        <v/>
      </c>
      <c r="R209" s="34">
        <f t="shared" si="240"/>
        <v>0</v>
      </c>
      <c r="S209" s="47">
        <f t="shared" si="237"/>
        <v>0</v>
      </c>
      <c r="T209" s="46">
        <f t="shared" si="238"/>
        <v>0</v>
      </c>
      <c r="U209" s="82">
        <f t="shared" si="241"/>
        <v>0</v>
      </c>
      <c r="V209" s="46">
        <f t="shared" si="242"/>
        <v>0</v>
      </c>
      <c r="W209" s="82">
        <f t="shared" si="243"/>
        <v>0</v>
      </c>
      <c r="X209" s="81">
        <f t="shared" si="244"/>
        <v>0</v>
      </c>
      <c r="Y209" s="81">
        <f t="shared" si="302"/>
        <v>0</v>
      </c>
      <c r="Z209" s="81">
        <f t="shared" si="303"/>
        <v>0</v>
      </c>
      <c r="AA209" s="81">
        <f t="shared" si="245"/>
        <v>0</v>
      </c>
      <c r="AB209" s="81">
        <f t="shared" si="246"/>
        <v>0</v>
      </c>
      <c r="AC209" s="81">
        <f t="shared" si="304"/>
        <v>0</v>
      </c>
      <c r="AD209" s="81">
        <f t="shared" si="305"/>
        <v>0</v>
      </c>
      <c r="AE209" s="81">
        <f t="shared" si="306"/>
        <v>0</v>
      </c>
      <c r="AF209" s="81">
        <f t="shared" si="247"/>
        <v>0</v>
      </c>
      <c r="AG209" s="81">
        <f t="shared" si="248"/>
        <v>0</v>
      </c>
      <c r="AH209" s="81">
        <f t="shared" si="249"/>
        <v>0</v>
      </c>
      <c r="AI209" s="81">
        <f t="shared" si="250"/>
        <v>0</v>
      </c>
      <c r="AJ209" s="81">
        <f t="shared" si="251"/>
        <v>0</v>
      </c>
      <c r="AK209" s="81">
        <f t="shared" si="252"/>
        <v>0</v>
      </c>
      <c r="AL209" s="81">
        <f t="shared" si="253"/>
        <v>0</v>
      </c>
      <c r="AM209" s="81">
        <f t="shared" si="254"/>
        <v>0</v>
      </c>
      <c r="AN209" s="81">
        <f t="shared" si="255"/>
        <v>0</v>
      </c>
      <c r="AO209" s="81">
        <f t="shared" si="256"/>
        <v>0</v>
      </c>
      <c r="AP209" s="81">
        <f t="shared" si="257"/>
        <v>0</v>
      </c>
      <c r="AQ209" s="81">
        <f t="shared" si="258"/>
        <v>0</v>
      </c>
      <c r="AR209" s="81">
        <f t="shared" si="259"/>
        <v>0</v>
      </c>
      <c r="AS209" s="81">
        <f t="shared" si="260"/>
        <v>0</v>
      </c>
      <c r="AT209" s="81">
        <f t="shared" si="261"/>
        <v>0</v>
      </c>
      <c r="AU209" s="81">
        <f t="shared" si="262"/>
        <v>0</v>
      </c>
      <c r="AV209" s="81">
        <f t="shared" si="263"/>
        <v>0</v>
      </c>
      <c r="AW209" s="46">
        <f t="shared" si="264"/>
        <v>0</v>
      </c>
      <c r="AX209" s="46">
        <f t="shared" si="265"/>
        <v>0</v>
      </c>
      <c r="AY209" s="46">
        <f t="shared" si="266"/>
        <v>0</v>
      </c>
      <c r="AZ209" s="46">
        <f t="shared" si="267"/>
        <v>0</v>
      </c>
      <c r="BA209" s="46">
        <f t="shared" si="268"/>
        <v>0</v>
      </c>
      <c r="BB209" s="46">
        <f t="shared" si="269"/>
        <v>0</v>
      </c>
      <c r="BC209" s="46">
        <f t="shared" si="270"/>
        <v>0</v>
      </c>
      <c r="BD209" s="81"/>
      <c r="BE209" s="81"/>
      <c r="BF209" s="117">
        <f t="shared" si="307"/>
        <v>0</v>
      </c>
      <c r="BG209" s="117">
        <f t="shared" si="308"/>
        <v>0</v>
      </c>
      <c r="BH209" s="117">
        <f t="shared" si="309"/>
        <v>0</v>
      </c>
      <c r="BI209" s="117">
        <f t="shared" si="310"/>
        <v>0</v>
      </c>
      <c r="BJ209" s="117">
        <f t="shared" si="311"/>
        <v>0</v>
      </c>
      <c r="BK209" s="117">
        <f t="shared" si="312"/>
        <v>0</v>
      </c>
      <c r="BL209" s="117">
        <f t="shared" si="313"/>
        <v>0</v>
      </c>
      <c r="BM209" s="117">
        <f t="shared" si="314"/>
        <v>0</v>
      </c>
      <c r="BN209" s="117">
        <f t="shared" si="271"/>
        <v>0</v>
      </c>
      <c r="BO209" s="117">
        <f t="shared" si="315"/>
        <v>0</v>
      </c>
      <c r="BP209" s="117">
        <f t="shared" si="272"/>
        <v>0</v>
      </c>
      <c r="BQ209" s="117">
        <f t="shared" si="273"/>
        <v>0</v>
      </c>
      <c r="BR209" s="117">
        <f t="shared" si="274"/>
        <v>0</v>
      </c>
      <c r="BS209" s="117">
        <f t="shared" si="275"/>
        <v>0</v>
      </c>
      <c r="BT209" s="117">
        <f t="shared" si="276"/>
        <v>0</v>
      </c>
      <c r="BU209" s="117">
        <f t="shared" si="277"/>
        <v>0</v>
      </c>
      <c r="BV209" s="117">
        <f t="shared" si="278"/>
        <v>0</v>
      </c>
      <c r="BW209" s="117">
        <f t="shared" si="279"/>
        <v>0</v>
      </c>
      <c r="BX209" s="117">
        <f t="shared" si="280"/>
        <v>0</v>
      </c>
      <c r="BY209" s="117">
        <f t="shared" si="281"/>
        <v>0</v>
      </c>
      <c r="BZ209" s="117">
        <f t="shared" si="282"/>
        <v>0</v>
      </c>
      <c r="CA209" s="117">
        <f t="shared" si="283"/>
        <v>0</v>
      </c>
      <c r="CB209" s="117">
        <f t="shared" si="284"/>
        <v>0</v>
      </c>
      <c r="CC209" s="117">
        <f t="shared" si="285"/>
        <v>0</v>
      </c>
      <c r="CD209" s="117">
        <f t="shared" si="286"/>
        <v>0</v>
      </c>
      <c r="CE209" s="117">
        <f t="shared" si="287"/>
        <v>0</v>
      </c>
      <c r="CF209" s="117">
        <f t="shared" si="288"/>
        <v>0</v>
      </c>
      <c r="CG209" s="117">
        <f t="shared" si="289"/>
        <v>0</v>
      </c>
      <c r="CH209" s="117">
        <f t="shared" si="290"/>
        <v>0</v>
      </c>
      <c r="CI209" s="117">
        <f t="shared" si="291"/>
        <v>0</v>
      </c>
      <c r="CJ209" s="117">
        <f t="shared" si="292"/>
        <v>0</v>
      </c>
      <c r="CK209" s="117">
        <f t="shared" si="293"/>
        <v>0</v>
      </c>
      <c r="CL209" s="117">
        <f t="shared" si="294"/>
        <v>0</v>
      </c>
      <c r="CM209" s="117">
        <f t="shared" si="295"/>
        <v>0</v>
      </c>
      <c r="CN209" s="117">
        <f t="shared" si="296"/>
        <v>0</v>
      </c>
      <c r="CO209" s="117">
        <f t="shared" si="297"/>
        <v>0</v>
      </c>
      <c r="CP209" s="117">
        <f t="shared" si="298"/>
        <v>0</v>
      </c>
      <c r="CQ209" s="117">
        <f t="shared" si="299"/>
        <v>0</v>
      </c>
      <c r="CR209" s="117">
        <f t="shared" si="300"/>
        <v>0</v>
      </c>
      <c r="CS209" s="117">
        <f t="shared" si="301"/>
        <v>0</v>
      </c>
      <c r="CT209" s="82"/>
      <c r="CU209" s="82"/>
      <c r="CV209" s="39"/>
      <c r="CW209" s="39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GS209" s="1"/>
      <c r="GT209" s="1"/>
      <c r="GU209" s="1"/>
      <c r="GV209" s="1"/>
      <c r="GW209" s="1"/>
    </row>
    <row r="210" spans="1:205">
      <c r="A210" s="33">
        <v>204</v>
      </c>
      <c r="B210" s="71"/>
      <c r="C210" s="351"/>
      <c r="D210" s="75"/>
      <c r="E210" s="74"/>
      <c r="F210" s="74"/>
      <c r="G210" s="74"/>
      <c r="H210" s="74"/>
      <c r="I210" s="65"/>
      <c r="J210" s="65"/>
      <c r="K210" s="65"/>
      <c r="L210" s="209"/>
      <c r="M210" s="209"/>
      <c r="N210" s="65"/>
      <c r="O210" s="65"/>
      <c r="P210" s="65"/>
      <c r="Q210" s="368" t="str">
        <f t="shared" si="239"/>
        <v/>
      </c>
      <c r="R210" s="34">
        <f t="shared" si="240"/>
        <v>0</v>
      </c>
      <c r="S210" s="47">
        <f t="shared" si="237"/>
        <v>0</v>
      </c>
      <c r="T210" s="46">
        <f t="shared" si="238"/>
        <v>0</v>
      </c>
      <c r="U210" s="82">
        <f t="shared" si="241"/>
        <v>0</v>
      </c>
      <c r="V210" s="46">
        <f t="shared" si="242"/>
        <v>0</v>
      </c>
      <c r="W210" s="82">
        <f t="shared" si="243"/>
        <v>0</v>
      </c>
      <c r="X210" s="81">
        <f t="shared" si="244"/>
        <v>0</v>
      </c>
      <c r="Y210" s="81">
        <f t="shared" si="302"/>
        <v>0</v>
      </c>
      <c r="Z210" s="81">
        <f t="shared" si="303"/>
        <v>0</v>
      </c>
      <c r="AA210" s="81">
        <f t="shared" si="245"/>
        <v>0</v>
      </c>
      <c r="AB210" s="81">
        <f t="shared" si="246"/>
        <v>0</v>
      </c>
      <c r="AC210" s="81">
        <f t="shared" si="304"/>
        <v>0</v>
      </c>
      <c r="AD210" s="81">
        <f t="shared" si="305"/>
        <v>0</v>
      </c>
      <c r="AE210" s="81">
        <f t="shared" si="306"/>
        <v>0</v>
      </c>
      <c r="AF210" s="81">
        <f t="shared" si="247"/>
        <v>0</v>
      </c>
      <c r="AG210" s="81">
        <f t="shared" si="248"/>
        <v>0</v>
      </c>
      <c r="AH210" s="81">
        <f t="shared" si="249"/>
        <v>0</v>
      </c>
      <c r="AI210" s="81">
        <f t="shared" si="250"/>
        <v>0</v>
      </c>
      <c r="AJ210" s="81">
        <f t="shared" si="251"/>
        <v>0</v>
      </c>
      <c r="AK210" s="81">
        <f t="shared" si="252"/>
        <v>0</v>
      </c>
      <c r="AL210" s="81">
        <f t="shared" si="253"/>
        <v>0</v>
      </c>
      <c r="AM210" s="81">
        <f t="shared" si="254"/>
        <v>0</v>
      </c>
      <c r="AN210" s="81">
        <f t="shared" si="255"/>
        <v>0</v>
      </c>
      <c r="AO210" s="81">
        <f t="shared" si="256"/>
        <v>0</v>
      </c>
      <c r="AP210" s="81">
        <f t="shared" si="257"/>
        <v>0</v>
      </c>
      <c r="AQ210" s="81">
        <f t="shared" si="258"/>
        <v>0</v>
      </c>
      <c r="AR210" s="81">
        <f t="shared" si="259"/>
        <v>0</v>
      </c>
      <c r="AS210" s="81">
        <f t="shared" si="260"/>
        <v>0</v>
      </c>
      <c r="AT210" s="81">
        <f t="shared" si="261"/>
        <v>0</v>
      </c>
      <c r="AU210" s="81">
        <f t="shared" si="262"/>
        <v>0</v>
      </c>
      <c r="AV210" s="81">
        <f t="shared" si="263"/>
        <v>0</v>
      </c>
      <c r="AW210" s="46">
        <f t="shared" si="264"/>
        <v>0</v>
      </c>
      <c r="AX210" s="46">
        <f t="shared" si="265"/>
        <v>0</v>
      </c>
      <c r="AY210" s="46">
        <f t="shared" si="266"/>
        <v>0</v>
      </c>
      <c r="AZ210" s="46">
        <f t="shared" si="267"/>
        <v>0</v>
      </c>
      <c r="BA210" s="46">
        <f t="shared" si="268"/>
        <v>0</v>
      </c>
      <c r="BB210" s="46">
        <f t="shared" si="269"/>
        <v>0</v>
      </c>
      <c r="BC210" s="46">
        <f t="shared" si="270"/>
        <v>0</v>
      </c>
      <c r="BD210" s="81"/>
      <c r="BE210" s="81"/>
      <c r="BF210" s="117">
        <f t="shared" si="307"/>
        <v>0</v>
      </c>
      <c r="BG210" s="117">
        <f t="shared" si="308"/>
        <v>0</v>
      </c>
      <c r="BH210" s="117">
        <f t="shared" si="309"/>
        <v>0</v>
      </c>
      <c r="BI210" s="117">
        <f t="shared" si="310"/>
        <v>0</v>
      </c>
      <c r="BJ210" s="117">
        <f t="shared" si="311"/>
        <v>0</v>
      </c>
      <c r="BK210" s="117">
        <f t="shared" si="312"/>
        <v>0</v>
      </c>
      <c r="BL210" s="117">
        <f t="shared" si="313"/>
        <v>0</v>
      </c>
      <c r="BM210" s="117">
        <f t="shared" si="314"/>
        <v>0</v>
      </c>
      <c r="BN210" s="117">
        <f t="shared" si="271"/>
        <v>0</v>
      </c>
      <c r="BO210" s="117">
        <f t="shared" si="315"/>
        <v>0</v>
      </c>
      <c r="BP210" s="117">
        <f t="shared" si="272"/>
        <v>0</v>
      </c>
      <c r="BQ210" s="117">
        <f t="shared" si="273"/>
        <v>0</v>
      </c>
      <c r="BR210" s="117">
        <f t="shared" si="274"/>
        <v>0</v>
      </c>
      <c r="BS210" s="117">
        <f t="shared" si="275"/>
        <v>0</v>
      </c>
      <c r="BT210" s="117">
        <f t="shared" si="276"/>
        <v>0</v>
      </c>
      <c r="BU210" s="117">
        <f t="shared" si="277"/>
        <v>0</v>
      </c>
      <c r="BV210" s="117">
        <f t="shared" si="278"/>
        <v>0</v>
      </c>
      <c r="BW210" s="117">
        <f t="shared" si="279"/>
        <v>0</v>
      </c>
      <c r="BX210" s="117">
        <f t="shared" si="280"/>
        <v>0</v>
      </c>
      <c r="BY210" s="117">
        <f t="shared" si="281"/>
        <v>0</v>
      </c>
      <c r="BZ210" s="117">
        <f t="shared" si="282"/>
        <v>0</v>
      </c>
      <c r="CA210" s="117">
        <f t="shared" si="283"/>
        <v>0</v>
      </c>
      <c r="CB210" s="117">
        <f t="shared" si="284"/>
        <v>0</v>
      </c>
      <c r="CC210" s="117">
        <f t="shared" si="285"/>
        <v>0</v>
      </c>
      <c r="CD210" s="117">
        <f t="shared" si="286"/>
        <v>0</v>
      </c>
      <c r="CE210" s="117">
        <f t="shared" si="287"/>
        <v>0</v>
      </c>
      <c r="CF210" s="117">
        <f t="shared" si="288"/>
        <v>0</v>
      </c>
      <c r="CG210" s="117">
        <f t="shared" si="289"/>
        <v>0</v>
      </c>
      <c r="CH210" s="117">
        <f t="shared" si="290"/>
        <v>0</v>
      </c>
      <c r="CI210" s="117">
        <f t="shared" si="291"/>
        <v>0</v>
      </c>
      <c r="CJ210" s="117">
        <f t="shared" si="292"/>
        <v>0</v>
      </c>
      <c r="CK210" s="117">
        <f t="shared" si="293"/>
        <v>0</v>
      </c>
      <c r="CL210" s="117">
        <f t="shared" si="294"/>
        <v>0</v>
      </c>
      <c r="CM210" s="117">
        <f t="shared" si="295"/>
        <v>0</v>
      </c>
      <c r="CN210" s="117">
        <f t="shared" si="296"/>
        <v>0</v>
      </c>
      <c r="CO210" s="117">
        <f t="shared" si="297"/>
        <v>0</v>
      </c>
      <c r="CP210" s="117">
        <f t="shared" si="298"/>
        <v>0</v>
      </c>
      <c r="CQ210" s="117">
        <f t="shared" si="299"/>
        <v>0</v>
      </c>
      <c r="CR210" s="117">
        <f t="shared" si="300"/>
        <v>0</v>
      </c>
      <c r="CS210" s="117">
        <f t="shared" si="301"/>
        <v>0</v>
      </c>
      <c r="CT210" s="82"/>
      <c r="CU210" s="82"/>
      <c r="CV210" s="39"/>
      <c r="CW210" s="39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GS210" s="1"/>
      <c r="GT210" s="1"/>
      <c r="GU210" s="1"/>
      <c r="GV210" s="1"/>
      <c r="GW210" s="1"/>
    </row>
    <row r="211" spans="1:205">
      <c r="A211" s="33">
        <v>205</v>
      </c>
      <c r="B211" s="71"/>
      <c r="C211" s="351"/>
      <c r="D211" s="75"/>
      <c r="E211" s="74"/>
      <c r="F211" s="74"/>
      <c r="G211" s="74"/>
      <c r="H211" s="74"/>
      <c r="I211" s="65"/>
      <c r="J211" s="65"/>
      <c r="K211" s="65"/>
      <c r="L211" s="209"/>
      <c r="M211" s="209"/>
      <c r="N211" s="65"/>
      <c r="O211" s="65"/>
      <c r="P211" s="65"/>
      <c r="Q211" s="368" t="str">
        <f t="shared" si="239"/>
        <v/>
      </c>
      <c r="R211" s="34">
        <f t="shared" si="240"/>
        <v>0</v>
      </c>
      <c r="S211" s="47">
        <f t="shared" si="237"/>
        <v>0</v>
      </c>
      <c r="T211" s="46">
        <f t="shared" si="238"/>
        <v>0</v>
      </c>
      <c r="U211" s="82">
        <f t="shared" si="241"/>
        <v>0</v>
      </c>
      <c r="V211" s="46">
        <f t="shared" si="242"/>
        <v>0</v>
      </c>
      <c r="W211" s="82">
        <f t="shared" si="243"/>
        <v>0</v>
      </c>
      <c r="X211" s="81">
        <f t="shared" si="244"/>
        <v>0</v>
      </c>
      <c r="Y211" s="81">
        <f t="shared" si="302"/>
        <v>0</v>
      </c>
      <c r="Z211" s="81">
        <f t="shared" si="303"/>
        <v>0</v>
      </c>
      <c r="AA211" s="81">
        <f t="shared" si="245"/>
        <v>0</v>
      </c>
      <c r="AB211" s="81">
        <f t="shared" si="246"/>
        <v>0</v>
      </c>
      <c r="AC211" s="81">
        <f t="shared" si="304"/>
        <v>0</v>
      </c>
      <c r="AD211" s="81">
        <f t="shared" si="305"/>
        <v>0</v>
      </c>
      <c r="AE211" s="81">
        <f t="shared" si="306"/>
        <v>0</v>
      </c>
      <c r="AF211" s="81">
        <f t="shared" si="247"/>
        <v>0</v>
      </c>
      <c r="AG211" s="81">
        <f t="shared" si="248"/>
        <v>0</v>
      </c>
      <c r="AH211" s="81">
        <f t="shared" si="249"/>
        <v>0</v>
      </c>
      <c r="AI211" s="81">
        <f t="shared" si="250"/>
        <v>0</v>
      </c>
      <c r="AJ211" s="81">
        <f t="shared" si="251"/>
        <v>0</v>
      </c>
      <c r="AK211" s="81">
        <f t="shared" si="252"/>
        <v>0</v>
      </c>
      <c r="AL211" s="81">
        <f t="shared" si="253"/>
        <v>0</v>
      </c>
      <c r="AM211" s="81">
        <f t="shared" si="254"/>
        <v>0</v>
      </c>
      <c r="AN211" s="81">
        <f t="shared" si="255"/>
        <v>0</v>
      </c>
      <c r="AO211" s="81">
        <f t="shared" si="256"/>
        <v>0</v>
      </c>
      <c r="AP211" s="81">
        <f t="shared" si="257"/>
        <v>0</v>
      </c>
      <c r="AQ211" s="81">
        <f t="shared" si="258"/>
        <v>0</v>
      </c>
      <c r="AR211" s="81">
        <f t="shared" si="259"/>
        <v>0</v>
      </c>
      <c r="AS211" s="81">
        <f t="shared" si="260"/>
        <v>0</v>
      </c>
      <c r="AT211" s="81">
        <f t="shared" si="261"/>
        <v>0</v>
      </c>
      <c r="AU211" s="81">
        <f t="shared" si="262"/>
        <v>0</v>
      </c>
      <c r="AV211" s="81">
        <f t="shared" si="263"/>
        <v>0</v>
      </c>
      <c r="AW211" s="46">
        <f t="shared" si="264"/>
        <v>0</v>
      </c>
      <c r="AX211" s="46">
        <f t="shared" si="265"/>
        <v>0</v>
      </c>
      <c r="AY211" s="46">
        <f t="shared" si="266"/>
        <v>0</v>
      </c>
      <c r="AZ211" s="46">
        <f t="shared" si="267"/>
        <v>0</v>
      </c>
      <c r="BA211" s="46">
        <f t="shared" si="268"/>
        <v>0</v>
      </c>
      <c r="BB211" s="46">
        <f t="shared" si="269"/>
        <v>0</v>
      </c>
      <c r="BC211" s="46">
        <f t="shared" si="270"/>
        <v>0</v>
      </c>
      <c r="BD211" s="81"/>
      <c r="BE211" s="81"/>
      <c r="BF211" s="117">
        <f t="shared" si="307"/>
        <v>0</v>
      </c>
      <c r="BG211" s="117">
        <f t="shared" si="308"/>
        <v>0</v>
      </c>
      <c r="BH211" s="117">
        <f t="shared" si="309"/>
        <v>0</v>
      </c>
      <c r="BI211" s="117">
        <f t="shared" si="310"/>
        <v>0</v>
      </c>
      <c r="BJ211" s="117">
        <f t="shared" si="311"/>
        <v>0</v>
      </c>
      <c r="BK211" s="117">
        <f t="shared" si="312"/>
        <v>0</v>
      </c>
      <c r="BL211" s="117">
        <f t="shared" si="313"/>
        <v>0</v>
      </c>
      <c r="BM211" s="117">
        <f t="shared" si="314"/>
        <v>0</v>
      </c>
      <c r="BN211" s="117">
        <f t="shared" si="271"/>
        <v>0</v>
      </c>
      <c r="BO211" s="117">
        <f t="shared" si="315"/>
        <v>0</v>
      </c>
      <c r="BP211" s="117">
        <f t="shared" si="272"/>
        <v>0</v>
      </c>
      <c r="BQ211" s="117">
        <f t="shared" si="273"/>
        <v>0</v>
      </c>
      <c r="BR211" s="117">
        <f t="shared" si="274"/>
        <v>0</v>
      </c>
      <c r="BS211" s="117">
        <f t="shared" si="275"/>
        <v>0</v>
      </c>
      <c r="BT211" s="117">
        <f t="shared" si="276"/>
        <v>0</v>
      </c>
      <c r="BU211" s="117">
        <f t="shared" si="277"/>
        <v>0</v>
      </c>
      <c r="BV211" s="117">
        <f t="shared" si="278"/>
        <v>0</v>
      </c>
      <c r="BW211" s="117">
        <f t="shared" si="279"/>
        <v>0</v>
      </c>
      <c r="BX211" s="117">
        <f t="shared" si="280"/>
        <v>0</v>
      </c>
      <c r="BY211" s="117">
        <f t="shared" si="281"/>
        <v>0</v>
      </c>
      <c r="BZ211" s="117">
        <f t="shared" si="282"/>
        <v>0</v>
      </c>
      <c r="CA211" s="117">
        <f t="shared" si="283"/>
        <v>0</v>
      </c>
      <c r="CB211" s="117">
        <f t="shared" si="284"/>
        <v>0</v>
      </c>
      <c r="CC211" s="117">
        <f t="shared" si="285"/>
        <v>0</v>
      </c>
      <c r="CD211" s="117">
        <f t="shared" si="286"/>
        <v>0</v>
      </c>
      <c r="CE211" s="117">
        <f t="shared" si="287"/>
        <v>0</v>
      </c>
      <c r="CF211" s="117">
        <f t="shared" si="288"/>
        <v>0</v>
      </c>
      <c r="CG211" s="117">
        <f t="shared" si="289"/>
        <v>0</v>
      </c>
      <c r="CH211" s="117">
        <f t="shared" si="290"/>
        <v>0</v>
      </c>
      <c r="CI211" s="117">
        <f t="shared" si="291"/>
        <v>0</v>
      </c>
      <c r="CJ211" s="117">
        <f t="shared" si="292"/>
        <v>0</v>
      </c>
      <c r="CK211" s="117">
        <f t="shared" si="293"/>
        <v>0</v>
      </c>
      <c r="CL211" s="117">
        <f t="shared" si="294"/>
        <v>0</v>
      </c>
      <c r="CM211" s="117">
        <f t="shared" si="295"/>
        <v>0</v>
      </c>
      <c r="CN211" s="117">
        <f t="shared" si="296"/>
        <v>0</v>
      </c>
      <c r="CO211" s="117">
        <f t="shared" si="297"/>
        <v>0</v>
      </c>
      <c r="CP211" s="117">
        <f t="shared" si="298"/>
        <v>0</v>
      </c>
      <c r="CQ211" s="117">
        <f t="shared" si="299"/>
        <v>0</v>
      </c>
      <c r="CR211" s="117">
        <f t="shared" si="300"/>
        <v>0</v>
      </c>
      <c r="CS211" s="117">
        <f t="shared" si="301"/>
        <v>0</v>
      </c>
      <c r="CT211" s="82"/>
      <c r="CU211" s="82"/>
      <c r="CV211" s="39"/>
      <c r="CW211" s="39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GS211" s="1"/>
      <c r="GT211" s="1"/>
      <c r="GU211" s="1"/>
      <c r="GV211" s="1"/>
      <c r="GW211" s="1"/>
    </row>
    <row r="212" spans="1:205">
      <c r="A212" s="33">
        <v>206</v>
      </c>
      <c r="B212" s="71"/>
      <c r="C212" s="351"/>
      <c r="D212" s="75"/>
      <c r="E212" s="74"/>
      <c r="F212" s="74"/>
      <c r="G212" s="74"/>
      <c r="H212" s="74"/>
      <c r="I212" s="65"/>
      <c r="J212" s="65"/>
      <c r="K212" s="65"/>
      <c r="L212" s="209"/>
      <c r="M212" s="209"/>
      <c r="N212" s="65"/>
      <c r="O212" s="65"/>
      <c r="P212" s="65"/>
      <c r="Q212" s="368" t="str">
        <f t="shared" si="239"/>
        <v/>
      </c>
      <c r="R212" s="34">
        <f t="shared" si="240"/>
        <v>0</v>
      </c>
      <c r="S212" s="47">
        <f t="shared" si="237"/>
        <v>0</v>
      </c>
      <c r="T212" s="46">
        <f t="shared" si="238"/>
        <v>0</v>
      </c>
      <c r="U212" s="82">
        <f t="shared" si="241"/>
        <v>0</v>
      </c>
      <c r="V212" s="46">
        <f t="shared" si="242"/>
        <v>0</v>
      </c>
      <c r="W212" s="82">
        <f t="shared" si="243"/>
        <v>0</v>
      </c>
      <c r="X212" s="81">
        <f t="shared" si="244"/>
        <v>0</v>
      </c>
      <c r="Y212" s="81">
        <f t="shared" si="302"/>
        <v>0</v>
      </c>
      <c r="Z212" s="81">
        <f t="shared" si="303"/>
        <v>0</v>
      </c>
      <c r="AA212" s="81">
        <f t="shared" si="245"/>
        <v>0</v>
      </c>
      <c r="AB212" s="81">
        <f t="shared" si="246"/>
        <v>0</v>
      </c>
      <c r="AC212" s="81">
        <f t="shared" si="304"/>
        <v>0</v>
      </c>
      <c r="AD212" s="81">
        <f t="shared" si="305"/>
        <v>0</v>
      </c>
      <c r="AE212" s="81">
        <f t="shared" si="306"/>
        <v>0</v>
      </c>
      <c r="AF212" s="81">
        <f t="shared" si="247"/>
        <v>0</v>
      </c>
      <c r="AG212" s="81">
        <f t="shared" si="248"/>
        <v>0</v>
      </c>
      <c r="AH212" s="81">
        <f t="shared" si="249"/>
        <v>0</v>
      </c>
      <c r="AI212" s="81">
        <f t="shared" si="250"/>
        <v>0</v>
      </c>
      <c r="AJ212" s="81">
        <f t="shared" si="251"/>
        <v>0</v>
      </c>
      <c r="AK212" s="81">
        <f t="shared" si="252"/>
        <v>0</v>
      </c>
      <c r="AL212" s="81">
        <f t="shared" si="253"/>
        <v>0</v>
      </c>
      <c r="AM212" s="81">
        <f t="shared" si="254"/>
        <v>0</v>
      </c>
      <c r="AN212" s="81">
        <f t="shared" si="255"/>
        <v>0</v>
      </c>
      <c r="AO212" s="81">
        <f t="shared" si="256"/>
        <v>0</v>
      </c>
      <c r="AP212" s="81">
        <f t="shared" si="257"/>
        <v>0</v>
      </c>
      <c r="AQ212" s="81">
        <f t="shared" si="258"/>
        <v>0</v>
      </c>
      <c r="AR212" s="81">
        <f t="shared" si="259"/>
        <v>0</v>
      </c>
      <c r="AS212" s="81">
        <f t="shared" si="260"/>
        <v>0</v>
      </c>
      <c r="AT212" s="81">
        <f t="shared" si="261"/>
        <v>0</v>
      </c>
      <c r="AU212" s="81">
        <f t="shared" si="262"/>
        <v>0</v>
      </c>
      <c r="AV212" s="81">
        <f t="shared" si="263"/>
        <v>0</v>
      </c>
      <c r="AW212" s="46">
        <f t="shared" si="264"/>
        <v>0</v>
      </c>
      <c r="AX212" s="46">
        <f t="shared" si="265"/>
        <v>0</v>
      </c>
      <c r="AY212" s="46">
        <f t="shared" si="266"/>
        <v>0</v>
      </c>
      <c r="AZ212" s="46">
        <f t="shared" si="267"/>
        <v>0</v>
      </c>
      <c r="BA212" s="46">
        <f t="shared" si="268"/>
        <v>0</v>
      </c>
      <c r="BB212" s="46">
        <f t="shared" si="269"/>
        <v>0</v>
      </c>
      <c r="BC212" s="46">
        <f t="shared" si="270"/>
        <v>0</v>
      </c>
      <c r="BD212" s="81"/>
      <c r="BE212" s="81"/>
      <c r="BF212" s="117">
        <f t="shared" si="307"/>
        <v>0</v>
      </c>
      <c r="BG212" s="117">
        <f t="shared" si="308"/>
        <v>0</v>
      </c>
      <c r="BH212" s="117">
        <f t="shared" si="309"/>
        <v>0</v>
      </c>
      <c r="BI212" s="117">
        <f t="shared" si="310"/>
        <v>0</v>
      </c>
      <c r="BJ212" s="117">
        <f t="shared" si="311"/>
        <v>0</v>
      </c>
      <c r="BK212" s="117">
        <f t="shared" si="312"/>
        <v>0</v>
      </c>
      <c r="BL212" s="117">
        <f t="shared" si="313"/>
        <v>0</v>
      </c>
      <c r="BM212" s="117">
        <f t="shared" si="314"/>
        <v>0</v>
      </c>
      <c r="BN212" s="117">
        <f t="shared" si="271"/>
        <v>0</v>
      </c>
      <c r="BO212" s="117">
        <f t="shared" si="315"/>
        <v>0</v>
      </c>
      <c r="BP212" s="117">
        <f t="shared" si="272"/>
        <v>0</v>
      </c>
      <c r="BQ212" s="117">
        <f t="shared" si="273"/>
        <v>0</v>
      </c>
      <c r="BR212" s="117">
        <f t="shared" si="274"/>
        <v>0</v>
      </c>
      <c r="BS212" s="117">
        <f t="shared" si="275"/>
        <v>0</v>
      </c>
      <c r="BT212" s="117">
        <f t="shared" si="276"/>
        <v>0</v>
      </c>
      <c r="BU212" s="117">
        <f t="shared" si="277"/>
        <v>0</v>
      </c>
      <c r="BV212" s="117">
        <f t="shared" si="278"/>
        <v>0</v>
      </c>
      <c r="BW212" s="117">
        <f t="shared" si="279"/>
        <v>0</v>
      </c>
      <c r="BX212" s="117">
        <f t="shared" si="280"/>
        <v>0</v>
      </c>
      <c r="BY212" s="117">
        <f t="shared" si="281"/>
        <v>0</v>
      </c>
      <c r="BZ212" s="117">
        <f t="shared" si="282"/>
        <v>0</v>
      </c>
      <c r="CA212" s="117">
        <f t="shared" si="283"/>
        <v>0</v>
      </c>
      <c r="CB212" s="117">
        <f t="shared" si="284"/>
        <v>0</v>
      </c>
      <c r="CC212" s="117">
        <f t="shared" si="285"/>
        <v>0</v>
      </c>
      <c r="CD212" s="117">
        <f t="shared" si="286"/>
        <v>0</v>
      </c>
      <c r="CE212" s="117">
        <f t="shared" si="287"/>
        <v>0</v>
      </c>
      <c r="CF212" s="117">
        <f t="shared" si="288"/>
        <v>0</v>
      </c>
      <c r="CG212" s="117">
        <f t="shared" si="289"/>
        <v>0</v>
      </c>
      <c r="CH212" s="117">
        <f t="shared" si="290"/>
        <v>0</v>
      </c>
      <c r="CI212" s="117">
        <f t="shared" si="291"/>
        <v>0</v>
      </c>
      <c r="CJ212" s="117">
        <f t="shared" si="292"/>
        <v>0</v>
      </c>
      <c r="CK212" s="117">
        <f t="shared" si="293"/>
        <v>0</v>
      </c>
      <c r="CL212" s="117">
        <f t="shared" si="294"/>
        <v>0</v>
      </c>
      <c r="CM212" s="117">
        <f t="shared" si="295"/>
        <v>0</v>
      </c>
      <c r="CN212" s="117">
        <f t="shared" si="296"/>
        <v>0</v>
      </c>
      <c r="CO212" s="117">
        <f t="shared" si="297"/>
        <v>0</v>
      </c>
      <c r="CP212" s="117">
        <f t="shared" si="298"/>
        <v>0</v>
      </c>
      <c r="CQ212" s="117">
        <f t="shared" si="299"/>
        <v>0</v>
      </c>
      <c r="CR212" s="117">
        <f t="shared" si="300"/>
        <v>0</v>
      </c>
      <c r="CS212" s="117">
        <f t="shared" si="301"/>
        <v>0</v>
      </c>
      <c r="CT212" s="82"/>
      <c r="CU212" s="82"/>
      <c r="CV212" s="39"/>
      <c r="CW212" s="39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GS212" s="1"/>
      <c r="GT212" s="1"/>
      <c r="GU212" s="1"/>
      <c r="GV212" s="1"/>
      <c r="GW212" s="1"/>
    </row>
    <row r="213" spans="1:205">
      <c r="A213" s="33">
        <v>207</v>
      </c>
      <c r="B213" s="71"/>
      <c r="C213" s="351"/>
      <c r="D213" s="75"/>
      <c r="E213" s="74"/>
      <c r="F213" s="74"/>
      <c r="G213" s="74"/>
      <c r="H213" s="74"/>
      <c r="I213" s="65"/>
      <c r="J213" s="65"/>
      <c r="K213" s="65"/>
      <c r="L213" s="209"/>
      <c r="M213" s="209"/>
      <c r="N213" s="65"/>
      <c r="O213" s="65"/>
      <c r="P213" s="65"/>
      <c r="Q213" s="368" t="str">
        <f t="shared" si="239"/>
        <v/>
      </c>
      <c r="R213" s="34">
        <f t="shared" si="240"/>
        <v>0</v>
      </c>
      <c r="S213" s="47">
        <f t="shared" si="237"/>
        <v>0</v>
      </c>
      <c r="T213" s="46">
        <f t="shared" si="238"/>
        <v>0</v>
      </c>
      <c r="U213" s="82">
        <f t="shared" si="241"/>
        <v>0</v>
      </c>
      <c r="V213" s="46">
        <f t="shared" si="242"/>
        <v>0</v>
      </c>
      <c r="W213" s="82">
        <f t="shared" si="243"/>
        <v>0</v>
      </c>
      <c r="X213" s="81">
        <f t="shared" si="244"/>
        <v>0</v>
      </c>
      <c r="Y213" s="81">
        <f t="shared" si="302"/>
        <v>0</v>
      </c>
      <c r="Z213" s="81">
        <f t="shared" si="303"/>
        <v>0</v>
      </c>
      <c r="AA213" s="81">
        <f t="shared" si="245"/>
        <v>0</v>
      </c>
      <c r="AB213" s="81">
        <f t="shared" si="246"/>
        <v>0</v>
      </c>
      <c r="AC213" s="81">
        <f t="shared" si="304"/>
        <v>0</v>
      </c>
      <c r="AD213" s="81">
        <f t="shared" si="305"/>
        <v>0</v>
      </c>
      <c r="AE213" s="81">
        <f t="shared" si="306"/>
        <v>0</v>
      </c>
      <c r="AF213" s="81">
        <f t="shared" si="247"/>
        <v>0</v>
      </c>
      <c r="AG213" s="81">
        <f t="shared" si="248"/>
        <v>0</v>
      </c>
      <c r="AH213" s="81">
        <f t="shared" si="249"/>
        <v>0</v>
      </c>
      <c r="AI213" s="81">
        <f t="shared" si="250"/>
        <v>0</v>
      </c>
      <c r="AJ213" s="81">
        <f t="shared" si="251"/>
        <v>0</v>
      </c>
      <c r="AK213" s="81">
        <f t="shared" si="252"/>
        <v>0</v>
      </c>
      <c r="AL213" s="81">
        <f t="shared" si="253"/>
        <v>0</v>
      </c>
      <c r="AM213" s="81">
        <f t="shared" si="254"/>
        <v>0</v>
      </c>
      <c r="AN213" s="81">
        <f t="shared" si="255"/>
        <v>0</v>
      </c>
      <c r="AO213" s="81">
        <f t="shared" si="256"/>
        <v>0</v>
      </c>
      <c r="AP213" s="81">
        <f t="shared" si="257"/>
        <v>0</v>
      </c>
      <c r="AQ213" s="81">
        <f t="shared" si="258"/>
        <v>0</v>
      </c>
      <c r="AR213" s="81">
        <f t="shared" si="259"/>
        <v>0</v>
      </c>
      <c r="AS213" s="81">
        <f t="shared" si="260"/>
        <v>0</v>
      </c>
      <c r="AT213" s="81">
        <f t="shared" si="261"/>
        <v>0</v>
      </c>
      <c r="AU213" s="81">
        <f t="shared" si="262"/>
        <v>0</v>
      </c>
      <c r="AV213" s="81">
        <f t="shared" si="263"/>
        <v>0</v>
      </c>
      <c r="AW213" s="46">
        <f t="shared" si="264"/>
        <v>0</v>
      </c>
      <c r="AX213" s="46">
        <f t="shared" si="265"/>
        <v>0</v>
      </c>
      <c r="AY213" s="46">
        <f t="shared" si="266"/>
        <v>0</v>
      </c>
      <c r="AZ213" s="46">
        <f t="shared" si="267"/>
        <v>0</v>
      </c>
      <c r="BA213" s="46">
        <f t="shared" si="268"/>
        <v>0</v>
      </c>
      <c r="BB213" s="46">
        <f t="shared" si="269"/>
        <v>0</v>
      </c>
      <c r="BC213" s="46">
        <f t="shared" si="270"/>
        <v>0</v>
      </c>
      <c r="BD213" s="81"/>
      <c r="BE213" s="81"/>
      <c r="BF213" s="117">
        <f t="shared" si="307"/>
        <v>0</v>
      </c>
      <c r="BG213" s="117">
        <f t="shared" si="308"/>
        <v>0</v>
      </c>
      <c r="BH213" s="117">
        <f t="shared" si="309"/>
        <v>0</v>
      </c>
      <c r="BI213" s="117">
        <f t="shared" si="310"/>
        <v>0</v>
      </c>
      <c r="BJ213" s="117">
        <f t="shared" si="311"/>
        <v>0</v>
      </c>
      <c r="BK213" s="117">
        <f t="shared" si="312"/>
        <v>0</v>
      </c>
      <c r="BL213" s="117">
        <f t="shared" si="313"/>
        <v>0</v>
      </c>
      <c r="BM213" s="117">
        <f t="shared" si="314"/>
        <v>0</v>
      </c>
      <c r="BN213" s="117">
        <f t="shared" si="271"/>
        <v>0</v>
      </c>
      <c r="BO213" s="117">
        <f t="shared" si="315"/>
        <v>0</v>
      </c>
      <c r="BP213" s="117">
        <f t="shared" si="272"/>
        <v>0</v>
      </c>
      <c r="BQ213" s="117">
        <f t="shared" si="273"/>
        <v>0</v>
      </c>
      <c r="BR213" s="117">
        <f t="shared" si="274"/>
        <v>0</v>
      </c>
      <c r="BS213" s="117">
        <f t="shared" si="275"/>
        <v>0</v>
      </c>
      <c r="BT213" s="117">
        <f t="shared" si="276"/>
        <v>0</v>
      </c>
      <c r="BU213" s="117">
        <f t="shared" si="277"/>
        <v>0</v>
      </c>
      <c r="BV213" s="117">
        <f t="shared" si="278"/>
        <v>0</v>
      </c>
      <c r="BW213" s="117">
        <f t="shared" si="279"/>
        <v>0</v>
      </c>
      <c r="BX213" s="117">
        <f t="shared" si="280"/>
        <v>0</v>
      </c>
      <c r="BY213" s="117">
        <f t="shared" si="281"/>
        <v>0</v>
      </c>
      <c r="BZ213" s="117">
        <f t="shared" si="282"/>
        <v>0</v>
      </c>
      <c r="CA213" s="117">
        <f t="shared" si="283"/>
        <v>0</v>
      </c>
      <c r="CB213" s="117">
        <f t="shared" si="284"/>
        <v>0</v>
      </c>
      <c r="CC213" s="117">
        <f t="shared" si="285"/>
        <v>0</v>
      </c>
      <c r="CD213" s="117">
        <f t="shared" si="286"/>
        <v>0</v>
      </c>
      <c r="CE213" s="117">
        <f t="shared" si="287"/>
        <v>0</v>
      </c>
      <c r="CF213" s="117">
        <f t="shared" si="288"/>
        <v>0</v>
      </c>
      <c r="CG213" s="117">
        <f t="shared" si="289"/>
        <v>0</v>
      </c>
      <c r="CH213" s="117">
        <f t="shared" si="290"/>
        <v>0</v>
      </c>
      <c r="CI213" s="117">
        <f t="shared" si="291"/>
        <v>0</v>
      </c>
      <c r="CJ213" s="117">
        <f t="shared" si="292"/>
        <v>0</v>
      </c>
      <c r="CK213" s="117">
        <f t="shared" si="293"/>
        <v>0</v>
      </c>
      <c r="CL213" s="117">
        <f t="shared" si="294"/>
        <v>0</v>
      </c>
      <c r="CM213" s="117">
        <f t="shared" si="295"/>
        <v>0</v>
      </c>
      <c r="CN213" s="117">
        <f t="shared" si="296"/>
        <v>0</v>
      </c>
      <c r="CO213" s="117">
        <f t="shared" si="297"/>
        <v>0</v>
      </c>
      <c r="CP213" s="117">
        <f t="shared" si="298"/>
        <v>0</v>
      </c>
      <c r="CQ213" s="117">
        <f t="shared" si="299"/>
        <v>0</v>
      </c>
      <c r="CR213" s="117">
        <f t="shared" si="300"/>
        <v>0</v>
      </c>
      <c r="CS213" s="117">
        <f t="shared" si="301"/>
        <v>0</v>
      </c>
      <c r="CT213" s="82"/>
      <c r="CU213" s="82"/>
      <c r="CV213" s="39"/>
      <c r="CW213" s="39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GS213" s="1"/>
      <c r="GT213" s="1"/>
      <c r="GU213" s="1"/>
      <c r="GV213" s="1"/>
      <c r="GW213" s="1"/>
    </row>
    <row r="214" spans="1:205">
      <c r="A214" s="33">
        <v>208</v>
      </c>
      <c r="B214" s="71"/>
      <c r="C214" s="351"/>
      <c r="D214" s="75"/>
      <c r="E214" s="74"/>
      <c r="F214" s="74"/>
      <c r="G214" s="74"/>
      <c r="H214" s="74"/>
      <c r="I214" s="65"/>
      <c r="J214" s="65"/>
      <c r="K214" s="65"/>
      <c r="L214" s="209"/>
      <c r="M214" s="209"/>
      <c r="N214" s="65"/>
      <c r="O214" s="65"/>
      <c r="P214" s="65"/>
      <c r="Q214" s="368" t="str">
        <f t="shared" si="239"/>
        <v/>
      </c>
      <c r="R214" s="34">
        <f t="shared" si="240"/>
        <v>0</v>
      </c>
      <c r="S214" s="47">
        <f t="shared" si="237"/>
        <v>0</v>
      </c>
      <c r="T214" s="46">
        <f t="shared" si="238"/>
        <v>0</v>
      </c>
      <c r="U214" s="82">
        <f t="shared" si="241"/>
        <v>0</v>
      </c>
      <c r="V214" s="46">
        <f t="shared" si="242"/>
        <v>0</v>
      </c>
      <c r="W214" s="82">
        <f t="shared" si="243"/>
        <v>0</v>
      </c>
      <c r="X214" s="81">
        <f t="shared" si="244"/>
        <v>0</v>
      </c>
      <c r="Y214" s="81">
        <f t="shared" si="302"/>
        <v>0</v>
      </c>
      <c r="Z214" s="81">
        <f t="shared" si="303"/>
        <v>0</v>
      </c>
      <c r="AA214" s="81">
        <f t="shared" si="245"/>
        <v>0</v>
      </c>
      <c r="AB214" s="81">
        <f t="shared" si="246"/>
        <v>0</v>
      </c>
      <c r="AC214" s="81">
        <f t="shared" si="304"/>
        <v>0</v>
      </c>
      <c r="AD214" s="81">
        <f t="shared" si="305"/>
        <v>0</v>
      </c>
      <c r="AE214" s="81">
        <f t="shared" si="306"/>
        <v>0</v>
      </c>
      <c r="AF214" s="81">
        <f t="shared" si="247"/>
        <v>0</v>
      </c>
      <c r="AG214" s="81">
        <f t="shared" si="248"/>
        <v>0</v>
      </c>
      <c r="AH214" s="81">
        <f t="shared" si="249"/>
        <v>0</v>
      </c>
      <c r="AI214" s="81">
        <f t="shared" si="250"/>
        <v>0</v>
      </c>
      <c r="AJ214" s="81">
        <f t="shared" si="251"/>
        <v>0</v>
      </c>
      <c r="AK214" s="81">
        <f t="shared" si="252"/>
        <v>0</v>
      </c>
      <c r="AL214" s="81">
        <f t="shared" si="253"/>
        <v>0</v>
      </c>
      <c r="AM214" s="81">
        <f t="shared" si="254"/>
        <v>0</v>
      </c>
      <c r="AN214" s="81">
        <f t="shared" si="255"/>
        <v>0</v>
      </c>
      <c r="AO214" s="81">
        <f t="shared" si="256"/>
        <v>0</v>
      </c>
      <c r="AP214" s="81">
        <f t="shared" si="257"/>
        <v>0</v>
      </c>
      <c r="AQ214" s="81">
        <f t="shared" si="258"/>
        <v>0</v>
      </c>
      <c r="AR214" s="81">
        <f t="shared" si="259"/>
        <v>0</v>
      </c>
      <c r="AS214" s="81">
        <f t="shared" si="260"/>
        <v>0</v>
      </c>
      <c r="AT214" s="81">
        <f t="shared" si="261"/>
        <v>0</v>
      </c>
      <c r="AU214" s="81">
        <f t="shared" si="262"/>
        <v>0</v>
      </c>
      <c r="AV214" s="81">
        <f t="shared" si="263"/>
        <v>0</v>
      </c>
      <c r="AW214" s="46">
        <f t="shared" si="264"/>
        <v>0</v>
      </c>
      <c r="AX214" s="46">
        <f t="shared" si="265"/>
        <v>0</v>
      </c>
      <c r="AY214" s="46">
        <f t="shared" si="266"/>
        <v>0</v>
      </c>
      <c r="AZ214" s="46">
        <f t="shared" si="267"/>
        <v>0</v>
      </c>
      <c r="BA214" s="46">
        <f t="shared" si="268"/>
        <v>0</v>
      </c>
      <c r="BB214" s="46">
        <f t="shared" si="269"/>
        <v>0</v>
      </c>
      <c r="BC214" s="46">
        <f t="shared" si="270"/>
        <v>0</v>
      </c>
      <c r="BD214" s="81"/>
      <c r="BE214" s="81"/>
      <c r="BF214" s="117">
        <f t="shared" si="307"/>
        <v>0</v>
      </c>
      <c r="BG214" s="117">
        <f t="shared" si="308"/>
        <v>0</v>
      </c>
      <c r="BH214" s="117">
        <f t="shared" si="309"/>
        <v>0</v>
      </c>
      <c r="BI214" s="117">
        <f t="shared" si="310"/>
        <v>0</v>
      </c>
      <c r="BJ214" s="117">
        <f t="shared" si="311"/>
        <v>0</v>
      </c>
      <c r="BK214" s="117">
        <f t="shared" si="312"/>
        <v>0</v>
      </c>
      <c r="BL214" s="117">
        <f t="shared" si="313"/>
        <v>0</v>
      </c>
      <c r="BM214" s="117">
        <f t="shared" si="314"/>
        <v>0</v>
      </c>
      <c r="BN214" s="117">
        <f t="shared" si="271"/>
        <v>0</v>
      </c>
      <c r="BO214" s="117">
        <f t="shared" si="315"/>
        <v>0</v>
      </c>
      <c r="BP214" s="117">
        <f t="shared" si="272"/>
        <v>0</v>
      </c>
      <c r="BQ214" s="117">
        <f t="shared" si="273"/>
        <v>0</v>
      </c>
      <c r="BR214" s="117">
        <f t="shared" si="274"/>
        <v>0</v>
      </c>
      <c r="BS214" s="117">
        <f t="shared" si="275"/>
        <v>0</v>
      </c>
      <c r="BT214" s="117">
        <f t="shared" si="276"/>
        <v>0</v>
      </c>
      <c r="BU214" s="117">
        <f t="shared" si="277"/>
        <v>0</v>
      </c>
      <c r="BV214" s="117">
        <f t="shared" si="278"/>
        <v>0</v>
      </c>
      <c r="BW214" s="117">
        <f t="shared" si="279"/>
        <v>0</v>
      </c>
      <c r="BX214" s="117">
        <f t="shared" si="280"/>
        <v>0</v>
      </c>
      <c r="BY214" s="117">
        <f t="shared" si="281"/>
        <v>0</v>
      </c>
      <c r="BZ214" s="117">
        <f t="shared" si="282"/>
        <v>0</v>
      </c>
      <c r="CA214" s="117">
        <f t="shared" si="283"/>
        <v>0</v>
      </c>
      <c r="CB214" s="117">
        <f t="shared" si="284"/>
        <v>0</v>
      </c>
      <c r="CC214" s="117">
        <f t="shared" si="285"/>
        <v>0</v>
      </c>
      <c r="CD214" s="117">
        <f t="shared" si="286"/>
        <v>0</v>
      </c>
      <c r="CE214" s="117">
        <f t="shared" si="287"/>
        <v>0</v>
      </c>
      <c r="CF214" s="117">
        <f t="shared" si="288"/>
        <v>0</v>
      </c>
      <c r="CG214" s="117">
        <f t="shared" si="289"/>
        <v>0</v>
      </c>
      <c r="CH214" s="117">
        <f t="shared" si="290"/>
        <v>0</v>
      </c>
      <c r="CI214" s="117">
        <f t="shared" si="291"/>
        <v>0</v>
      </c>
      <c r="CJ214" s="117">
        <f t="shared" si="292"/>
        <v>0</v>
      </c>
      <c r="CK214" s="117">
        <f t="shared" si="293"/>
        <v>0</v>
      </c>
      <c r="CL214" s="117">
        <f t="shared" si="294"/>
        <v>0</v>
      </c>
      <c r="CM214" s="117">
        <f t="shared" si="295"/>
        <v>0</v>
      </c>
      <c r="CN214" s="117">
        <f t="shared" si="296"/>
        <v>0</v>
      </c>
      <c r="CO214" s="117">
        <f t="shared" si="297"/>
        <v>0</v>
      </c>
      <c r="CP214" s="117">
        <f t="shared" si="298"/>
        <v>0</v>
      </c>
      <c r="CQ214" s="117">
        <f t="shared" si="299"/>
        <v>0</v>
      </c>
      <c r="CR214" s="117">
        <f t="shared" si="300"/>
        <v>0</v>
      </c>
      <c r="CS214" s="117">
        <f t="shared" si="301"/>
        <v>0</v>
      </c>
      <c r="CT214" s="82"/>
      <c r="CU214" s="82"/>
      <c r="CV214" s="39"/>
      <c r="CW214" s="39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GS214" s="1"/>
      <c r="GT214" s="1"/>
      <c r="GU214" s="1"/>
      <c r="GV214" s="1"/>
      <c r="GW214" s="1"/>
    </row>
    <row r="215" spans="1:205">
      <c r="A215" s="33">
        <v>209</v>
      </c>
      <c r="B215" s="71"/>
      <c r="C215" s="351"/>
      <c r="D215" s="75"/>
      <c r="E215" s="74"/>
      <c r="F215" s="74"/>
      <c r="G215" s="74"/>
      <c r="H215" s="74"/>
      <c r="I215" s="65"/>
      <c r="J215" s="65"/>
      <c r="K215" s="65"/>
      <c r="L215" s="209"/>
      <c r="M215" s="209"/>
      <c r="N215" s="65"/>
      <c r="O215" s="65"/>
      <c r="P215" s="65"/>
      <c r="Q215" s="368" t="str">
        <f t="shared" si="239"/>
        <v/>
      </c>
      <c r="R215" s="34">
        <f t="shared" si="240"/>
        <v>0</v>
      </c>
      <c r="S215" s="47">
        <f t="shared" si="237"/>
        <v>0</v>
      </c>
      <c r="T215" s="46">
        <f t="shared" si="238"/>
        <v>0</v>
      </c>
      <c r="U215" s="82">
        <f t="shared" si="241"/>
        <v>0</v>
      </c>
      <c r="V215" s="46">
        <f t="shared" si="242"/>
        <v>0</v>
      </c>
      <c r="W215" s="82">
        <f t="shared" si="243"/>
        <v>0</v>
      </c>
      <c r="X215" s="81">
        <f t="shared" si="244"/>
        <v>0</v>
      </c>
      <c r="Y215" s="81">
        <f t="shared" si="302"/>
        <v>0</v>
      </c>
      <c r="Z215" s="81">
        <f t="shared" si="303"/>
        <v>0</v>
      </c>
      <c r="AA215" s="81">
        <f t="shared" si="245"/>
        <v>0</v>
      </c>
      <c r="AB215" s="81">
        <f t="shared" si="246"/>
        <v>0</v>
      </c>
      <c r="AC215" s="81">
        <f t="shared" si="304"/>
        <v>0</v>
      </c>
      <c r="AD215" s="81">
        <f t="shared" si="305"/>
        <v>0</v>
      </c>
      <c r="AE215" s="81">
        <f t="shared" si="306"/>
        <v>0</v>
      </c>
      <c r="AF215" s="81">
        <f t="shared" si="247"/>
        <v>0</v>
      </c>
      <c r="AG215" s="81">
        <f t="shared" si="248"/>
        <v>0</v>
      </c>
      <c r="AH215" s="81">
        <f t="shared" si="249"/>
        <v>0</v>
      </c>
      <c r="AI215" s="81">
        <f t="shared" si="250"/>
        <v>0</v>
      </c>
      <c r="AJ215" s="81">
        <f t="shared" si="251"/>
        <v>0</v>
      </c>
      <c r="AK215" s="81">
        <f t="shared" si="252"/>
        <v>0</v>
      </c>
      <c r="AL215" s="81">
        <f t="shared" si="253"/>
        <v>0</v>
      </c>
      <c r="AM215" s="81">
        <f t="shared" si="254"/>
        <v>0</v>
      </c>
      <c r="AN215" s="81">
        <f t="shared" si="255"/>
        <v>0</v>
      </c>
      <c r="AO215" s="81">
        <f t="shared" si="256"/>
        <v>0</v>
      </c>
      <c r="AP215" s="81">
        <f t="shared" si="257"/>
        <v>0</v>
      </c>
      <c r="AQ215" s="81">
        <f t="shared" si="258"/>
        <v>0</v>
      </c>
      <c r="AR215" s="81">
        <f t="shared" si="259"/>
        <v>0</v>
      </c>
      <c r="AS215" s="81">
        <f t="shared" si="260"/>
        <v>0</v>
      </c>
      <c r="AT215" s="81">
        <f t="shared" si="261"/>
        <v>0</v>
      </c>
      <c r="AU215" s="81">
        <f t="shared" si="262"/>
        <v>0</v>
      </c>
      <c r="AV215" s="81">
        <f t="shared" si="263"/>
        <v>0</v>
      </c>
      <c r="AW215" s="46">
        <f t="shared" si="264"/>
        <v>0</v>
      </c>
      <c r="AX215" s="46">
        <f t="shared" si="265"/>
        <v>0</v>
      </c>
      <c r="AY215" s="46">
        <f t="shared" si="266"/>
        <v>0</v>
      </c>
      <c r="AZ215" s="46">
        <f t="shared" si="267"/>
        <v>0</v>
      </c>
      <c r="BA215" s="46">
        <f t="shared" si="268"/>
        <v>0</v>
      </c>
      <c r="BB215" s="46">
        <f t="shared" si="269"/>
        <v>0</v>
      </c>
      <c r="BC215" s="46">
        <f t="shared" si="270"/>
        <v>0</v>
      </c>
      <c r="BD215" s="81"/>
      <c r="BE215" s="81"/>
      <c r="BF215" s="117">
        <f t="shared" si="307"/>
        <v>0</v>
      </c>
      <c r="BG215" s="117">
        <f t="shared" si="308"/>
        <v>0</v>
      </c>
      <c r="BH215" s="117">
        <f t="shared" si="309"/>
        <v>0</v>
      </c>
      <c r="BI215" s="117">
        <f t="shared" si="310"/>
        <v>0</v>
      </c>
      <c r="BJ215" s="117">
        <f t="shared" si="311"/>
        <v>0</v>
      </c>
      <c r="BK215" s="117">
        <f t="shared" si="312"/>
        <v>0</v>
      </c>
      <c r="BL215" s="117">
        <f t="shared" si="313"/>
        <v>0</v>
      </c>
      <c r="BM215" s="117">
        <f t="shared" si="314"/>
        <v>0</v>
      </c>
      <c r="BN215" s="117">
        <f t="shared" si="271"/>
        <v>0</v>
      </c>
      <c r="BO215" s="117">
        <f t="shared" si="315"/>
        <v>0</v>
      </c>
      <c r="BP215" s="117">
        <f t="shared" si="272"/>
        <v>0</v>
      </c>
      <c r="BQ215" s="117">
        <f t="shared" si="273"/>
        <v>0</v>
      </c>
      <c r="BR215" s="117">
        <f t="shared" si="274"/>
        <v>0</v>
      </c>
      <c r="BS215" s="117">
        <f t="shared" si="275"/>
        <v>0</v>
      </c>
      <c r="BT215" s="117">
        <f t="shared" si="276"/>
        <v>0</v>
      </c>
      <c r="BU215" s="117">
        <f t="shared" si="277"/>
        <v>0</v>
      </c>
      <c r="BV215" s="117">
        <f t="shared" si="278"/>
        <v>0</v>
      </c>
      <c r="BW215" s="117">
        <f t="shared" si="279"/>
        <v>0</v>
      </c>
      <c r="BX215" s="117">
        <f t="shared" si="280"/>
        <v>0</v>
      </c>
      <c r="BY215" s="117">
        <f t="shared" si="281"/>
        <v>0</v>
      </c>
      <c r="BZ215" s="117">
        <f t="shared" si="282"/>
        <v>0</v>
      </c>
      <c r="CA215" s="117">
        <f t="shared" si="283"/>
        <v>0</v>
      </c>
      <c r="CB215" s="117">
        <f t="shared" si="284"/>
        <v>0</v>
      </c>
      <c r="CC215" s="117">
        <f t="shared" si="285"/>
        <v>0</v>
      </c>
      <c r="CD215" s="117">
        <f t="shared" si="286"/>
        <v>0</v>
      </c>
      <c r="CE215" s="117">
        <f t="shared" si="287"/>
        <v>0</v>
      </c>
      <c r="CF215" s="117">
        <f t="shared" si="288"/>
        <v>0</v>
      </c>
      <c r="CG215" s="117">
        <f t="shared" si="289"/>
        <v>0</v>
      </c>
      <c r="CH215" s="117">
        <f t="shared" si="290"/>
        <v>0</v>
      </c>
      <c r="CI215" s="117">
        <f t="shared" si="291"/>
        <v>0</v>
      </c>
      <c r="CJ215" s="117">
        <f t="shared" si="292"/>
        <v>0</v>
      </c>
      <c r="CK215" s="117">
        <f t="shared" si="293"/>
        <v>0</v>
      </c>
      <c r="CL215" s="117">
        <f t="shared" si="294"/>
        <v>0</v>
      </c>
      <c r="CM215" s="117">
        <f t="shared" si="295"/>
        <v>0</v>
      </c>
      <c r="CN215" s="117">
        <f t="shared" si="296"/>
        <v>0</v>
      </c>
      <c r="CO215" s="117">
        <f t="shared" si="297"/>
        <v>0</v>
      </c>
      <c r="CP215" s="117">
        <f t="shared" si="298"/>
        <v>0</v>
      </c>
      <c r="CQ215" s="117">
        <f t="shared" si="299"/>
        <v>0</v>
      </c>
      <c r="CR215" s="117">
        <f t="shared" si="300"/>
        <v>0</v>
      </c>
      <c r="CS215" s="117">
        <f t="shared" si="301"/>
        <v>0</v>
      </c>
      <c r="CT215" s="82"/>
      <c r="CU215" s="82"/>
      <c r="CV215" s="39"/>
      <c r="CW215" s="39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GS215" s="1"/>
      <c r="GT215" s="1"/>
      <c r="GU215" s="1"/>
      <c r="GV215" s="1"/>
      <c r="GW215" s="1"/>
    </row>
    <row r="216" spans="1:205">
      <c r="A216" s="33">
        <v>210</v>
      </c>
      <c r="B216" s="71"/>
      <c r="C216" s="351"/>
      <c r="D216" s="75"/>
      <c r="E216" s="74"/>
      <c r="F216" s="74"/>
      <c r="G216" s="74"/>
      <c r="H216" s="74"/>
      <c r="I216" s="65"/>
      <c r="J216" s="65"/>
      <c r="K216" s="65"/>
      <c r="L216" s="209"/>
      <c r="M216" s="209"/>
      <c r="N216" s="65"/>
      <c r="O216" s="65"/>
      <c r="P216" s="65"/>
      <c r="Q216" s="368" t="str">
        <f t="shared" si="239"/>
        <v/>
      </c>
      <c r="R216" s="34">
        <f t="shared" si="240"/>
        <v>0</v>
      </c>
      <c r="S216" s="47">
        <f t="shared" si="237"/>
        <v>0</v>
      </c>
      <c r="T216" s="46">
        <f t="shared" si="238"/>
        <v>0</v>
      </c>
      <c r="U216" s="82">
        <f t="shared" si="241"/>
        <v>0</v>
      </c>
      <c r="V216" s="46">
        <f t="shared" si="242"/>
        <v>0</v>
      </c>
      <c r="W216" s="82">
        <f t="shared" si="243"/>
        <v>0</v>
      </c>
      <c r="X216" s="81">
        <f t="shared" si="244"/>
        <v>0</v>
      </c>
      <c r="Y216" s="81">
        <f t="shared" si="302"/>
        <v>0</v>
      </c>
      <c r="Z216" s="81">
        <f t="shared" si="303"/>
        <v>0</v>
      </c>
      <c r="AA216" s="81">
        <f t="shared" si="245"/>
        <v>0</v>
      </c>
      <c r="AB216" s="81">
        <f t="shared" si="246"/>
        <v>0</v>
      </c>
      <c r="AC216" s="81">
        <f t="shared" si="304"/>
        <v>0</v>
      </c>
      <c r="AD216" s="81">
        <f t="shared" si="305"/>
        <v>0</v>
      </c>
      <c r="AE216" s="81">
        <f t="shared" si="306"/>
        <v>0</v>
      </c>
      <c r="AF216" s="81">
        <f t="shared" si="247"/>
        <v>0</v>
      </c>
      <c r="AG216" s="81">
        <f t="shared" si="248"/>
        <v>0</v>
      </c>
      <c r="AH216" s="81">
        <f t="shared" si="249"/>
        <v>0</v>
      </c>
      <c r="AI216" s="81">
        <f t="shared" si="250"/>
        <v>0</v>
      </c>
      <c r="AJ216" s="81">
        <f t="shared" si="251"/>
        <v>0</v>
      </c>
      <c r="AK216" s="81">
        <f t="shared" si="252"/>
        <v>0</v>
      </c>
      <c r="AL216" s="81">
        <f t="shared" si="253"/>
        <v>0</v>
      </c>
      <c r="AM216" s="81">
        <f t="shared" si="254"/>
        <v>0</v>
      </c>
      <c r="AN216" s="81">
        <f t="shared" si="255"/>
        <v>0</v>
      </c>
      <c r="AO216" s="81">
        <f t="shared" si="256"/>
        <v>0</v>
      </c>
      <c r="AP216" s="81">
        <f t="shared" si="257"/>
        <v>0</v>
      </c>
      <c r="AQ216" s="81">
        <f t="shared" si="258"/>
        <v>0</v>
      </c>
      <c r="AR216" s="81">
        <f t="shared" si="259"/>
        <v>0</v>
      </c>
      <c r="AS216" s="81">
        <f t="shared" si="260"/>
        <v>0</v>
      </c>
      <c r="AT216" s="81">
        <f t="shared" si="261"/>
        <v>0</v>
      </c>
      <c r="AU216" s="81">
        <f t="shared" si="262"/>
        <v>0</v>
      </c>
      <c r="AV216" s="81">
        <f t="shared" si="263"/>
        <v>0</v>
      </c>
      <c r="AW216" s="46">
        <f t="shared" si="264"/>
        <v>0</v>
      </c>
      <c r="AX216" s="46">
        <f t="shared" si="265"/>
        <v>0</v>
      </c>
      <c r="AY216" s="46">
        <f t="shared" si="266"/>
        <v>0</v>
      </c>
      <c r="AZ216" s="46">
        <f t="shared" si="267"/>
        <v>0</v>
      </c>
      <c r="BA216" s="46">
        <f t="shared" si="268"/>
        <v>0</v>
      </c>
      <c r="BB216" s="46">
        <f t="shared" si="269"/>
        <v>0</v>
      </c>
      <c r="BC216" s="46">
        <f t="shared" si="270"/>
        <v>0</v>
      </c>
      <c r="BD216" s="81"/>
      <c r="BE216" s="81"/>
      <c r="BF216" s="117">
        <f t="shared" si="307"/>
        <v>0</v>
      </c>
      <c r="BG216" s="117">
        <f t="shared" si="308"/>
        <v>0</v>
      </c>
      <c r="BH216" s="117">
        <f t="shared" si="309"/>
        <v>0</v>
      </c>
      <c r="BI216" s="117">
        <f t="shared" si="310"/>
        <v>0</v>
      </c>
      <c r="BJ216" s="117">
        <f t="shared" si="311"/>
        <v>0</v>
      </c>
      <c r="BK216" s="117">
        <f t="shared" si="312"/>
        <v>0</v>
      </c>
      <c r="BL216" s="117">
        <f t="shared" si="313"/>
        <v>0</v>
      </c>
      <c r="BM216" s="117">
        <f t="shared" si="314"/>
        <v>0</v>
      </c>
      <c r="BN216" s="117">
        <f t="shared" si="271"/>
        <v>0</v>
      </c>
      <c r="BO216" s="117">
        <f t="shared" si="315"/>
        <v>0</v>
      </c>
      <c r="BP216" s="117">
        <f t="shared" si="272"/>
        <v>0</v>
      </c>
      <c r="BQ216" s="117">
        <f t="shared" si="273"/>
        <v>0</v>
      </c>
      <c r="BR216" s="117">
        <f t="shared" si="274"/>
        <v>0</v>
      </c>
      <c r="BS216" s="117">
        <f t="shared" si="275"/>
        <v>0</v>
      </c>
      <c r="BT216" s="117">
        <f t="shared" si="276"/>
        <v>0</v>
      </c>
      <c r="BU216" s="117">
        <f t="shared" si="277"/>
        <v>0</v>
      </c>
      <c r="BV216" s="117">
        <f t="shared" si="278"/>
        <v>0</v>
      </c>
      <c r="BW216" s="117">
        <f t="shared" si="279"/>
        <v>0</v>
      </c>
      <c r="BX216" s="117">
        <f t="shared" si="280"/>
        <v>0</v>
      </c>
      <c r="BY216" s="117">
        <f t="shared" si="281"/>
        <v>0</v>
      </c>
      <c r="BZ216" s="117">
        <f t="shared" si="282"/>
        <v>0</v>
      </c>
      <c r="CA216" s="117">
        <f t="shared" si="283"/>
        <v>0</v>
      </c>
      <c r="CB216" s="117">
        <f t="shared" si="284"/>
        <v>0</v>
      </c>
      <c r="CC216" s="117">
        <f t="shared" si="285"/>
        <v>0</v>
      </c>
      <c r="CD216" s="117">
        <f t="shared" si="286"/>
        <v>0</v>
      </c>
      <c r="CE216" s="117">
        <f t="shared" si="287"/>
        <v>0</v>
      </c>
      <c r="CF216" s="117">
        <f t="shared" si="288"/>
        <v>0</v>
      </c>
      <c r="CG216" s="117">
        <f t="shared" si="289"/>
        <v>0</v>
      </c>
      <c r="CH216" s="117">
        <f t="shared" si="290"/>
        <v>0</v>
      </c>
      <c r="CI216" s="117">
        <f t="shared" si="291"/>
        <v>0</v>
      </c>
      <c r="CJ216" s="117">
        <f t="shared" si="292"/>
        <v>0</v>
      </c>
      <c r="CK216" s="117">
        <f t="shared" si="293"/>
        <v>0</v>
      </c>
      <c r="CL216" s="117">
        <f t="shared" si="294"/>
        <v>0</v>
      </c>
      <c r="CM216" s="117">
        <f t="shared" si="295"/>
        <v>0</v>
      </c>
      <c r="CN216" s="117">
        <f t="shared" si="296"/>
        <v>0</v>
      </c>
      <c r="CO216" s="117">
        <f t="shared" si="297"/>
        <v>0</v>
      </c>
      <c r="CP216" s="117">
        <f t="shared" si="298"/>
        <v>0</v>
      </c>
      <c r="CQ216" s="117">
        <f t="shared" si="299"/>
        <v>0</v>
      </c>
      <c r="CR216" s="117">
        <f t="shared" si="300"/>
        <v>0</v>
      </c>
      <c r="CS216" s="117">
        <f t="shared" si="301"/>
        <v>0</v>
      </c>
      <c r="CT216" s="82"/>
      <c r="CU216" s="82"/>
      <c r="CV216" s="39"/>
      <c r="CW216" s="39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GS216" s="1"/>
      <c r="GT216" s="1"/>
      <c r="GU216" s="1"/>
      <c r="GV216" s="1"/>
      <c r="GW216" s="1"/>
    </row>
    <row r="217" spans="1:205">
      <c r="A217" s="33">
        <v>211</v>
      </c>
      <c r="B217" s="71"/>
      <c r="C217" s="351"/>
      <c r="D217" s="75"/>
      <c r="E217" s="74"/>
      <c r="F217" s="74"/>
      <c r="G217" s="74"/>
      <c r="H217" s="74"/>
      <c r="I217" s="65"/>
      <c r="J217" s="65"/>
      <c r="K217" s="65"/>
      <c r="L217" s="209"/>
      <c r="M217" s="209"/>
      <c r="N217" s="65"/>
      <c r="O217" s="65"/>
      <c r="P217" s="65"/>
      <c r="Q217" s="368" t="str">
        <f t="shared" si="239"/>
        <v/>
      </c>
      <c r="R217" s="34">
        <f t="shared" si="240"/>
        <v>0</v>
      </c>
      <c r="S217" s="47">
        <f t="shared" si="237"/>
        <v>0</v>
      </c>
      <c r="T217" s="46">
        <f t="shared" si="238"/>
        <v>0</v>
      </c>
      <c r="U217" s="82">
        <f t="shared" si="241"/>
        <v>0</v>
      </c>
      <c r="V217" s="46">
        <f t="shared" si="242"/>
        <v>0</v>
      </c>
      <c r="W217" s="82">
        <f t="shared" si="243"/>
        <v>0</v>
      </c>
      <c r="X217" s="81">
        <f t="shared" si="244"/>
        <v>0</v>
      </c>
      <c r="Y217" s="81">
        <f t="shared" si="302"/>
        <v>0</v>
      </c>
      <c r="Z217" s="81">
        <f t="shared" si="303"/>
        <v>0</v>
      </c>
      <c r="AA217" s="81">
        <f t="shared" si="245"/>
        <v>0</v>
      </c>
      <c r="AB217" s="81">
        <f t="shared" si="246"/>
        <v>0</v>
      </c>
      <c r="AC217" s="81">
        <f t="shared" si="304"/>
        <v>0</v>
      </c>
      <c r="AD217" s="81">
        <f t="shared" si="305"/>
        <v>0</v>
      </c>
      <c r="AE217" s="81">
        <f t="shared" si="306"/>
        <v>0</v>
      </c>
      <c r="AF217" s="81">
        <f t="shared" si="247"/>
        <v>0</v>
      </c>
      <c r="AG217" s="81">
        <f t="shared" si="248"/>
        <v>0</v>
      </c>
      <c r="AH217" s="81">
        <f t="shared" si="249"/>
        <v>0</v>
      </c>
      <c r="AI217" s="81">
        <f t="shared" si="250"/>
        <v>0</v>
      </c>
      <c r="AJ217" s="81">
        <f t="shared" si="251"/>
        <v>0</v>
      </c>
      <c r="AK217" s="81">
        <f t="shared" si="252"/>
        <v>0</v>
      </c>
      <c r="AL217" s="81">
        <f t="shared" si="253"/>
        <v>0</v>
      </c>
      <c r="AM217" s="81">
        <f t="shared" si="254"/>
        <v>0</v>
      </c>
      <c r="AN217" s="81">
        <f t="shared" si="255"/>
        <v>0</v>
      </c>
      <c r="AO217" s="81">
        <f t="shared" si="256"/>
        <v>0</v>
      </c>
      <c r="AP217" s="81">
        <f t="shared" si="257"/>
        <v>0</v>
      </c>
      <c r="AQ217" s="81">
        <f t="shared" si="258"/>
        <v>0</v>
      </c>
      <c r="AR217" s="81">
        <f t="shared" si="259"/>
        <v>0</v>
      </c>
      <c r="AS217" s="81">
        <f t="shared" si="260"/>
        <v>0</v>
      </c>
      <c r="AT217" s="81">
        <f t="shared" si="261"/>
        <v>0</v>
      </c>
      <c r="AU217" s="81">
        <f t="shared" si="262"/>
        <v>0</v>
      </c>
      <c r="AV217" s="81">
        <f t="shared" si="263"/>
        <v>0</v>
      </c>
      <c r="AW217" s="46">
        <f t="shared" si="264"/>
        <v>0</v>
      </c>
      <c r="AX217" s="46">
        <f t="shared" si="265"/>
        <v>0</v>
      </c>
      <c r="AY217" s="46">
        <f t="shared" si="266"/>
        <v>0</v>
      </c>
      <c r="AZ217" s="46">
        <f t="shared" si="267"/>
        <v>0</v>
      </c>
      <c r="BA217" s="46">
        <f t="shared" si="268"/>
        <v>0</v>
      </c>
      <c r="BB217" s="46">
        <f t="shared" si="269"/>
        <v>0</v>
      </c>
      <c r="BC217" s="46">
        <f t="shared" si="270"/>
        <v>0</v>
      </c>
      <c r="BD217" s="81"/>
      <c r="BE217" s="81"/>
      <c r="BF217" s="117">
        <f t="shared" si="307"/>
        <v>0</v>
      </c>
      <c r="BG217" s="117">
        <f t="shared" si="308"/>
        <v>0</v>
      </c>
      <c r="BH217" s="117">
        <f t="shared" si="309"/>
        <v>0</v>
      </c>
      <c r="BI217" s="117">
        <f t="shared" si="310"/>
        <v>0</v>
      </c>
      <c r="BJ217" s="117">
        <f t="shared" si="311"/>
        <v>0</v>
      </c>
      <c r="BK217" s="117">
        <f t="shared" si="312"/>
        <v>0</v>
      </c>
      <c r="BL217" s="117">
        <f t="shared" si="313"/>
        <v>0</v>
      </c>
      <c r="BM217" s="117">
        <f t="shared" si="314"/>
        <v>0</v>
      </c>
      <c r="BN217" s="117">
        <f t="shared" si="271"/>
        <v>0</v>
      </c>
      <c r="BO217" s="117">
        <f t="shared" si="315"/>
        <v>0</v>
      </c>
      <c r="BP217" s="117">
        <f t="shared" si="272"/>
        <v>0</v>
      </c>
      <c r="BQ217" s="117">
        <f t="shared" si="273"/>
        <v>0</v>
      </c>
      <c r="BR217" s="117">
        <f t="shared" si="274"/>
        <v>0</v>
      </c>
      <c r="BS217" s="117">
        <f t="shared" si="275"/>
        <v>0</v>
      </c>
      <c r="BT217" s="117">
        <f t="shared" si="276"/>
        <v>0</v>
      </c>
      <c r="BU217" s="117">
        <f t="shared" si="277"/>
        <v>0</v>
      </c>
      <c r="BV217" s="117">
        <f t="shared" si="278"/>
        <v>0</v>
      </c>
      <c r="BW217" s="117">
        <f t="shared" si="279"/>
        <v>0</v>
      </c>
      <c r="BX217" s="117">
        <f t="shared" si="280"/>
        <v>0</v>
      </c>
      <c r="BY217" s="117">
        <f t="shared" si="281"/>
        <v>0</v>
      </c>
      <c r="BZ217" s="117">
        <f t="shared" si="282"/>
        <v>0</v>
      </c>
      <c r="CA217" s="117">
        <f t="shared" si="283"/>
        <v>0</v>
      </c>
      <c r="CB217" s="117">
        <f t="shared" si="284"/>
        <v>0</v>
      </c>
      <c r="CC217" s="117">
        <f t="shared" si="285"/>
        <v>0</v>
      </c>
      <c r="CD217" s="117">
        <f t="shared" si="286"/>
        <v>0</v>
      </c>
      <c r="CE217" s="117">
        <f t="shared" si="287"/>
        <v>0</v>
      </c>
      <c r="CF217" s="117">
        <f t="shared" si="288"/>
        <v>0</v>
      </c>
      <c r="CG217" s="117">
        <f t="shared" si="289"/>
        <v>0</v>
      </c>
      <c r="CH217" s="117">
        <f t="shared" si="290"/>
        <v>0</v>
      </c>
      <c r="CI217" s="117">
        <f t="shared" si="291"/>
        <v>0</v>
      </c>
      <c r="CJ217" s="117">
        <f t="shared" si="292"/>
        <v>0</v>
      </c>
      <c r="CK217" s="117">
        <f t="shared" si="293"/>
        <v>0</v>
      </c>
      <c r="CL217" s="117">
        <f t="shared" si="294"/>
        <v>0</v>
      </c>
      <c r="CM217" s="117">
        <f t="shared" si="295"/>
        <v>0</v>
      </c>
      <c r="CN217" s="117">
        <f t="shared" si="296"/>
        <v>0</v>
      </c>
      <c r="CO217" s="117">
        <f t="shared" si="297"/>
        <v>0</v>
      </c>
      <c r="CP217" s="117">
        <f t="shared" si="298"/>
        <v>0</v>
      </c>
      <c r="CQ217" s="117">
        <f t="shared" si="299"/>
        <v>0</v>
      </c>
      <c r="CR217" s="117">
        <f t="shared" si="300"/>
        <v>0</v>
      </c>
      <c r="CS217" s="117">
        <f t="shared" si="301"/>
        <v>0</v>
      </c>
      <c r="CT217" s="82"/>
      <c r="CU217" s="82"/>
      <c r="CV217" s="39"/>
      <c r="CW217" s="39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GS217" s="1"/>
      <c r="GT217" s="1"/>
      <c r="GU217" s="1"/>
      <c r="GV217" s="1"/>
      <c r="GW217" s="1"/>
    </row>
    <row r="218" spans="1:205">
      <c r="A218" s="33">
        <v>212</v>
      </c>
      <c r="B218" s="71"/>
      <c r="C218" s="351"/>
      <c r="D218" s="75"/>
      <c r="E218" s="74"/>
      <c r="F218" s="74"/>
      <c r="G218" s="74"/>
      <c r="H218" s="74"/>
      <c r="I218" s="65"/>
      <c r="J218" s="65"/>
      <c r="K218" s="65"/>
      <c r="L218" s="209"/>
      <c r="M218" s="209"/>
      <c r="N218" s="65"/>
      <c r="O218" s="65"/>
      <c r="P218" s="65"/>
      <c r="Q218" s="368" t="str">
        <f t="shared" si="239"/>
        <v/>
      </c>
      <c r="R218" s="34">
        <f t="shared" si="240"/>
        <v>0</v>
      </c>
      <c r="S218" s="47">
        <f t="shared" si="237"/>
        <v>0</v>
      </c>
      <c r="T218" s="46">
        <f t="shared" si="238"/>
        <v>0</v>
      </c>
      <c r="U218" s="82">
        <f t="shared" si="241"/>
        <v>0</v>
      </c>
      <c r="V218" s="46">
        <f t="shared" si="242"/>
        <v>0</v>
      </c>
      <c r="W218" s="82">
        <f t="shared" si="243"/>
        <v>0</v>
      </c>
      <c r="X218" s="81">
        <f t="shared" si="244"/>
        <v>0</v>
      </c>
      <c r="Y218" s="81">
        <f t="shared" si="302"/>
        <v>0</v>
      </c>
      <c r="Z218" s="81">
        <f t="shared" si="303"/>
        <v>0</v>
      </c>
      <c r="AA218" s="81">
        <f t="shared" si="245"/>
        <v>0</v>
      </c>
      <c r="AB218" s="81">
        <f t="shared" si="246"/>
        <v>0</v>
      </c>
      <c r="AC218" s="81">
        <f t="shared" si="304"/>
        <v>0</v>
      </c>
      <c r="AD218" s="81">
        <f t="shared" si="305"/>
        <v>0</v>
      </c>
      <c r="AE218" s="81">
        <f t="shared" si="306"/>
        <v>0</v>
      </c>
      <c r="AF218" s="81">
        <f t="shared" si="247"/>
        <v>0</v>
      </c>
      <c r="AG218" s="81">
        <f t="shared" si="248"/>
        <v>0</v>
      </c>
      <c r="AH218" s="81">
        <f t="shared" si="249"/>
        <v>0</v>
      </c>
      <c r="AI218" s="81">
        <f t="shared" si="250"/>
        <v>0</v>
      </c>
      <c r="AJ218" s="81">
        <f t="shared" si="251"/>
        <v>0</v>
      </c>
      <c r="AK218" s="81">
        <f t="shared" si="252"/>
        <v>0</v>
      </c>
      <c r="AL218" s="81">
        <f t="shared" si="253"/>
        <v>0</v>
      </c>
      <c r="AM218" s="81">
        <f t="shared" si="254"/>
        <v>0</v>
      </c>
      <c r="AN218" s="81">
        <f t="shared" si="255"/>
        <v>0</v>
      </c>
      <c r="AO218" s="81">
        <f t="shared" si="256"/>
        <v>0</v>
      </c>
      <c r="AP218" s="81">
        <f t="shared" si="257"/>
        <v>0</v>
      </c>
      <c r="AQ218" s="81">
        <f t="shared" si="258"/>
        <v>0</v>
      </c>
      <c r="AR218" s="81">
        <f t="shared" si="259"/>
        <v>0</v>
      </c>
      <c r="AS218" s="81">
        <f t="shared" si="260"/>
        <v>0</v>
      </c>
      <c r="AT218" s="81">
        <f t="shared" si="261"/>
        <v>0</v>
      </c>
      <c r="AU218" s="81">
        <f t="shared" si="262"/>
        <v>0</v>
      </c>
      <c r="AV218" s="81">
        <f t="shared" si="263"/>
        <v>0</v>
      </c>
      <c r="AW218" s="46">
        <f t="shared" si="264"/>
        <v>0</v>
      </c>
      <c r="AX218" s="46">
        <f t="shared" si="265"/>
        <v>0</v>
      </c>
      <c r="AY218" s="46">
        <f t="shared" si="266"/>
        <v>0</v>
      </c>
      <c r="AZ218" s="46">
        <f t="shared" si="267"/>
        <v>0</v>
      </c>
      <c r="BA218" s="46">
        <f t="shared" si="268"/>
        <v>0</v>
      </c>
      <c r="BB218" s="46">
        <f t="shared" si="269"/>
        <v>0</v>
      </c>
      <c r="BC218" s="46">
        <f t="shared" si="270"/>
        <v>0</v>
      </c>
      <c r="BD218" s="81"/>
      <c r="BE218" s="81"/>
      <c r="BF218" s="117">
        <f t="shared" si="307"/>
        <v>0</v>
      </c>
      <c r="BG218" s="117">
        <f t="shared" si="308"/>
        <v>0</v>
      </c>
      <c r="BH218" s="117">
        <f t="shared" si="309"/>
        <v>0</v>
      </c>
      <c r="BI218" s="117">
        <f t="shared" si="310"/>
        <v>0</v>
      </c>
      <c r="BJ218" s="117">
        <f t="shared" si="311"/>
        <v>0</v>
      </c>
      <c r="BK218" s="117">
        <f t="shared" si="312"/>
        <v>0</v>
      </c>
      <c r="BL218" s="117">
        <f t="shared" si="313"/>
        <v>0</v>
      </c>
      <c r="BM218" s="117">
        <f t="shared" si="314"/>
        <v>0</v>
      </c>
      <c r="BN218" s="117">
        <f t="shared" si="271"/>
        <v>0</v>
      </c>
      <c r="BO218" s="117">
        <f t="shared" si="315"/>
        <v>0</v>
      </c>
      <c r="BP218" s="117">
        <f t="shared" si="272"/>
        <v>0</v>
      </c>
      <c r="BQ218" s="117">
        <f t="shared" si="273"/>
        <v>0</v>
      </c>
      <c r="BR218" s="117">
        <f t="shared" si="274"/>
        <v>0</v>
      </c>
      <c r="BS218" s="117">
        <f t="shared" si="275"/>
        <v>0</v>
      </c>
      <c r="BT218" s="117">
        <f t="shared" si="276"/>
        <v>0</v>
      </c>
      <c r="BU218" s="117">
        <f t="shared" si="277"/>
        <v>0</v>
      </c>
      <c r="BV218" s="117">
        <f t="shared" si="278"/>
        <v>0</v>
      </c>
      <c r="BW218" s="117">
        <f t="shared" si="279"/>
        <v>0</v>
      </c>
      <c r="BX218" s="117">
        <f t="shared" si="280"/>
        <v>0</v>
      </c>
      <c r="BY218" s="117">
        <f t="shared" si="281"/>
        <v>0</v>
      </c>
      <c r="BZ218" s="117">
        <f t="shared" si="282"/>
        <v>0</v>
      </c>
      <c r="CA218" s="117">
        <f t="shared" si="283"/>
        <v>0</v>
      </c>
      <c r="CB218" s="117">
        <f t="shared" si="284"/>
        <v>0</v>
      </c>
      <c r="CC218" s="117">
        <f t="shared" si="285"/>
        <v>0</v>
      </c>
      <c r="CD218" s="117">
        <f t="shared" si="286"/>
        <v>0</v>
      </c>
      <c r="CE218" s="117">
        <f t="shared" si="287"/>
        <v>0</v>
      </c>
      <c r="CF218" s="117">
        <f t="shared" si="288"/>
        <v>0</v>
      </c>
      <c r="CG218" s="117">
        <f t="shared" si="289"/>
        <v>0</v>
      </c>
      <c r="CH218" s="117">
        <f t="shared" si="290"/>
        <v>0</v>
      </c>
      <c r="CI218" s="117">
        <f t="shared" si="291"/>
        <v>0</v>
      </c>
      <c r="CJ218" s="117">
        <f t="shared" si="292"/>
        <v>0</v>
      </c>
      <c r="CK218" s="117">
        <f t="shared" si="293"/>
        <v>0</v>
      </c>
      <c r="CL218" s="117">
        <f t="shared" si="294"/>
        <v>0</v>
      </c>
      <c r="CM218" s="117">
        <f t="shared" si="295"/>
        <v>0</v>
      </c>
      <c r="CN218" s="117">
        <f t="shared" si="296"/>
        <v>0</v>
      </c>
      <c r="CO218" s="117">
        <f t="shared" si="297"/>
        <v>0</v>
      </c>
      <c r="CP218" s="117">
        <f t="shared" si="298"/>
        <v>0</v>
      </c>
      <c r="CQ218" s="117">
        <f t="shared" si="299"/>
        <v>0</v>
      </c>
      <c r="CR218" s="117">
        <f t="shared" si="300"/>
        <v>0</v>
      </c>
      <c r="CS218" s="117">
        <f t="shared" si="301"/>
        <v>0</v>
      </c>
      <c r="CT218" s="82"/>
      <c r="CU218" s="82"/>
      <c r="CV218" s="39"/>
      <c r="CW218" s="39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GS218" s="1"/>
      <c r="GT218" s="1"/>
      <c r="GU218" s="1"/>
      <c r="GV218" s="1"/>
      <c r="GW218" s="1"/>
    </row>
    <row r="219" spans="1:205">
      <c r="A219" s="33">
        <v>213</v>
      </c>
      <c r="B219" s="71"/>
      <c r="C219" s="351"/>
      <c r="D219" s="75"/>
      <c r="E219" s="74"/>
      <c r="F219" s="74"/>
      <c r="G219" s="74"/>
      <c r="H219" s="74"/>
      <c r="I219" s="65"/>
      <c r="J219" s="65"/>
      <c r="K219" s="65"/>
      <c r="L219" s="209"/>
      <c r="M219" s="209"/>
      <c r="N219" s="65"/>
      <c r="O219" s="65"/>
      <c r="P219" s="65"/>
      <c r="Q219" s="368" t="str">
        <f t="shared" si="239"/>
        <v/>
      </c>
      <c r="R219" s="34">
        <f t="shared" si="240"/>
        <v>0</v>
      </c>
      <c r="S219" s="47">
        <f t="shared" si="237"/>
        <v>0</v>
      </c>
      <c r="T219" s="46">
        <f t="shared" si="238"/>
        <v>0</v>
      </c>
      <c r="U219" s="82">
        <f t="shared" si="241"/>
        <v>0</v>
      </c>
      <c r="V219" s="46">
        <f t="shared" si="242"/>
        <v>0</v>
      </c>
      <c r="W219" s="82">
        <f t="shared" si="243"/>
        <v>0</v>
      </c>
      <c r="X219" s="81">
        <f t="shared" si="244"/>
        <v>0</v>
      </c>
      <c r="Y219" s="81">
        <f t="shared" si="302"/>
        <v>0</v>
      </c>
      <c r="Z219" s="81">
        <f t="shared" si="303"/>
        <v>0</v>
      </c>
      <c r="AA219" s="81">
        <f t="shared" si="245"/>
        <v>0</v>
      </c>
      <c r="AB219" s="81">
        <f t="shared" si="246"/>
        <v>0</v>
      </c>
      <c r="AC219" s="81">
        <f t="shared" si="304"/>
        <v>0</v>
      </c>
      <c r="AD219" s="81">
        <f t="shared" si="305"/>
        <v>0</v>
      </c>
      <c r="AE219" s="81">
        <f t="shared" si="306"/>
        <v>0</v>
      </c>
      <c r="AF219" s="81">
        <f t="shared" si="247"/>
        <v>0</v>
      </c>
      <c r="AG219" s="81">
        <f t="shared" si="248"/>
        <v>0</v>
      </c>
      <c r="AH219" s="81">
        <f t="shared" si="249"/>
        <v>0</v>
      </c>
      <c r="AI219" s="81">
        <f t="shared" si="250"/>
        <v>0</v>
      </c>
      <c r="AJ219" s="81">
        <f t="shared" si="251"/>
        <v>0</v>
      </c>
      <c r="AK219" s="81">
        <f t="shared" si="252"/>
        <v>0</v>
      </c>
      <c r="AL219" s="81">
        <f t="shared" si="253"/>
        <v>0</v>
      </c>
      <c r="AM219" s="81">
        <f t="shared" si="254"/>
        <v>0</v>
      </c>
      <c r="AN219" s="81">
        <f t="shared" si="255"/>
        <v>0</v>
      </c>
      <c r="AO219" s="81">
        <f t="shared" si="256"/>
        <v>0</v>
      </c>
      <c r="AP219" s="81">
        <f t="shared" si="257"/>
        <v>0</v>
      </c>
      <c r="AQ219" s="81">
        <f t="shared" si="258"/>
        <v>0</v>
      </c>
      <c r="AR219" s="81">
        <f t="shared" si="259"/>
        <v>0</v>
      </c>
      <c r="AS219" s="81">
        <f t="shared" si="260"/>
        <v>0</v>
      </c>
      <c r="AT219" s="81">
        <f t="shared" si="261"/>
        <v>0</v>
      </c>
      <c r="AU219" s="81">
        <f t="shared" si="262"/>
        <v>0</v>
      </c>
      <c r="AV219" s="81">
        <f t="shared" si="263"/>
        <v>0</v>
      </c>
      <c r="AW219" s="46">
        <f t="shared" si="264"/>
        <v>0</v>
      </c>
      <c r="AX219" s="46">
        <f t="shared" si="265"/>
        <v>0</v>
      </c>
      <c r="AY219" s="46">
        <f t="shared" si="266"/>
        <v>0</v>
      </c>
      <c r="AZ219" s="46">
        <f t="shared" si="267"/>
        <v>0</v>
      </c>
      <c r="BA219" s="46">
        <f t="shared" si="268"/>
        <v>0</v>
      </c>
      <c r="BB219" s="46">
        <f t="shared" si="269"/>
        <v>0</v>
      </c>
      <c r="BC219" s="46">
        <f t="shared" si="270"/>
        <v>0</v>
      </c>
      <c r="BD219" s="81"/>
      <c r="BE219" s="81"/>
      <c r="BF219" s="117">
        <f t="shared" si="307"/>
        <v>0</v>
      </c>
      <c r="BG219" s="117">
        <f t="shared" si="308"/>
        <v>0</v>
      </c>
      <c r="BH219" s="117">
        <f t="shared" si="309"/>
        <v>0</v>
      </c>
      <c r="BI219" s="117">
        <f t="shared" si="310"/>
        <v>0</v>
      </c>
      <c r="BJ219" s="117">
        <f t="shared" si="311"/>
        <v>0</v>
      </c>
      <c r="BK219" s="117">
        <f t="shared" si="312"/>
        <v>0</v>
      </c>
      <c r="BL219" s="117">
        <f t="shared" si="313"/>
        <v>0</v>
      </c>
      <c r="BM219" s="117">
        <f t="shared" si="314"/>
        <v>0</v>
      </c>
      <c r="BN219" s="117">
        <f t="shared" si="271"/>
        <v>0</v>
      </c>
      <c r="BO219" s="117">
        <f t="shared" si="315"/>
        <v>0</v>
      </c>
      <c r="BP219" s="117">
        <f t="shared" si="272"/>
        <v>0</v>
      </c>
      <c r="BQ219" s="117">
        <f t="shared" si="273"/>
        <v>0</v>
      </c>
      <c r="BR219" s="117">
        <f t="shared" si="274"/>
        <v>0</v>
      </c>
      <c r="BS219" s="117">
        <f t="shared" si="275"/>
        <v>0</v>
      </c>
      <c r="BT219" s="117">
        <f t="shared" si="276"/>
        <v>0</v>
      </c>
      <c r="BU219" s="117">
        <f t="shared" si="277"/>
        <v>0</v>
      </c>
      <c r="BV219" s="117">
        <f t="shared" si="278"/>
        <v>0</v>
      </c>
      <c r="BW219" s="117">
        <f t="shared" si="279"/>
        <v>0</v>
      </c>
      <c r="BX219" s="117">
        <f t="shared" si="280"/>
        <v>0</v>
      </c>
      <c r="BY219" s="117">
        <f t="shared" si="281"/>
        <v>0</v>
      </c>
      <c r="BZ219" s="117">
        <f t="shared" si="282"/>
        <v>0</v>
      </c>
      <c r="CA219" s="117">
        <f t="shared" si="283"/>
        <v>0</v>
      </c>
      <c r="CB219" s="117">
        <f t="shared" si="284"/>
        <v>0</v>
      </c>
      <c r="CC219" s="117">
        <f t="shared" si="285"/>
        <v>0</v>
      </c>
      <c r="CD219" s="117">
        <f t="shared" si="286"/>
        <v>0</v>
      </c>
      <c r="CE219" s="117">
        <f t="shared" si="287"/>
        <v>0</v>
      </c>
      <c r="CF219" s="117">
        <f t="shared" si="288"/>
        <v>0</v>
      </c>
      <c r="CG219" s="117">
        <f t="shared" si="289"/>
        <v>0</v>
      </c>
      <c r="CH219" s="117">
        <f t="shared" si="290"/>
        <v>0</v>
      </c>
      <c r="CI219" s="117">
        <f t="shared" si="291"/>
        <v>0</v>
      </c>
      <c r="CJ219" s="117">
        <f t="shared" si="292"/>
        <v>0</v>
      </c>
      <c r="CK219" s="117">
        <f t="shared" si="293"/>
        <v>0</v>
      </c>
      <c r="CL219" s="117">
        <f t="shared" si="294"/>
        <v>0</v>
      </c>
      <c r="CM219" s="117">
        <f t="shared" si="295"/>
        <v>0</v>
      </c>
      <c r="CN219" s="117">
        <f t="shared" si="296"/>
        <v>0</v>
      </c>
      <c r="CO219" s="117">
        <f t="shared" si="297"/>
        <v>0</v>
      </c>
      <c r="CP219" s="117">
        <f t="shared" si="298"/>
        <v>0</v>
      </c>
      <c r="CQ219" s="117">
        <f t="shared" si="299"/>
        <v>0</v>
      </c>
      <c r="CR219" s="117">
        <f t="shared" si="300"/>
        <v>0</v>
      </c>
      <c r="CS219" s="117">
        <f t="shared" si="301"/>
        <v>0</v>
      </c>
      <c r="CT219" s="82"/>
      <c r="CU219" s="82"/>
      <c r="CV219" s="39"/>
      <c r="CW219" s="39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GS219" s="1"/>
      <c r="GT219" s="1"/>
      <c r="GU219" s="1"/>
      <c r="GV219" s="1"/>
      <c r="GW219" s="1"/>
    </row>
    <row r="220" spans="1:205">
      <c r="A220" s="33">
        <v>214</v>
      </c>
      <c r="B220" s="71"/>
      <c r="C220" s="351"/>
      <c r="D220" s="75"/>
      <c r="E220" s="74"/>
      <c r="F220" s="74"/>
      <c r="G220" s="74"/>
      <c r="H220" s="74"/>
      <c r="I220" s="65"/>
      <c r="J220" s="65"/>
      <c r="K220" s="65"/>
      <c r="L220" s="209"/>
      <c r="M220" s="209"/>
      <c r="N220" s="65"/>
      <c r="O220" s="65"/>
      <c r="P220" s="65"/>
      <c r="Q220" s="368" t="str">
        <f t="shared" si="239"/>
        <v/>
      </c>
      <c r="R220" s="34">
        <f t="shared" si="240"/>
        <v>0</v>
      </c>
      <c r="S220" s="47">
        <f t="shared" si="237"/>
        <v>0</v>
      </c>
      <c r="T220" s="46">
        <f t="shared" si="238"/>
        <v>0</v>
      </c>
      <c r="U220" s="82">
        <f t="shared" si="241"/>
        <v>0</v>
      </c>
      <c r="V220" s="46">
        <f t="shared" si="242"/>
        <v>0</v>
      </c>
      <c r="W220" s="82">
        <f t="shared" si="243"/>
        <v>0</v>
      </c>
      <c r="X220" s="81">
        <f t="shared" si="244"/>
        <v>0</v>
      </c>
      <c r="Y220" s="81">
        <f t="shared" si="302"/>
        <v>0</v>
      </c>
      <c r="Z220" s="81">
        <f t="shared" si="303"/>
        <v>0</v>
      </c>
      <c r="AA220" s="81">
        <f t="shared" si="245"/>
        <v>0</v>
      </c>
      <c r="AB220" s="81">
        <f t="shared" si="246"/>
        <v>0</v>
      </c>
      <c r="AC220" s="81">
        <f t="shared" si="304"/>
        <v>0</v>
      </c>
      <c r="AD220" s="81">
        <f t="shared" si="305"/>
        <v>0</v>
      </c>
      <c r="AE220" s="81">
        <f t="shared" si="306"/>
        <v>0</v>
      </c>
      <c r="AF220" s="81">
        <f t="shared" si="247"/>
        <v>0</v>
      </c>
      <c r="AG220" s="81">
        <f t="shared" si="248"/>
        <v>0</v>
      </c>
      <c r="AH220" s="81">
        <f t="shared" si="249"/>
        <v>0</v>
      </c>
      <c r="AI220" s="81">
        <f t="shared" si="250"/>
        <v>0</v>
      </c>
      <c r="AJ220" s="81">
        <f t="shared" si="251"/>
        <v>0</v>
      </c>
      <c r="AK220" s="81">
        <f t="shared" si="252"/>
        <v>0</v>
      </c>
      <c r="AL220" s="81">
        <f t="shared" si="253"/>
        <v>0</v>
      </c>
      <c r="AM220" s="81">
        <f t="shared" si="254"/>
        <v>0</v>
      </c>
      <c r="AN220" s="81">
        <f t="shared" si="255"/>
        <v>0</v>
      </c>
      <c r="AO220" s="81">
        <f t="shared" si="256"/>
        <v>0</v>
      </c>
      <c r="AP220" s="81">
        <f t="shared" si="257"/>
        <v>0</v>
      </c>
      <c r="AQ220" s="81">
        <f t="shared" si="258"/>
        <v>0</v>
      </c>
      <c r="AR220" s="81">
        <f t="shared" si="259"/>
        <v>0</v>
      </c>
      <c r="AS220" s="81">
        <f t="shared" si="260"/>
        <v>0</v>
      </c>
      <c r="AT220" s="81">
        <f t="shared" si="261"/>
        <v>0</v>
      </c>
      <c r="AU220" s="81">
        <f t="shared" si="262"/>
        <v>0</v>
      </c>
      <c r="AV220" s="81">
        <f t="shared" si="263"/>
        <v>0</v>
      </c>
      <c r="AW220" s="46">
        <f t="shared" si="264"/>
        <v>0</v>
      </c>
      <c r="AX220" s="46">
        <f t="shared" si="265"/>
        <v>0</v>
      </c>
      <c r="AY220" s="46">
        <f t="shared" si="266"/>
        <v>0</v>
      </c>
      <c r="AZ220" s="46">
        <f t="shared" si="267"/>
        <v>0</v>
      </c>
      <c r="BA220" s="46">
        <f t="shared" si="268"/>
        <v>0</v>
      </c>
      <c r="BB220" s="46">
        <f t="shared" si="269"/>
        <v>0</v>
      </c>
      <c r="BC220" s="46">
        <f t="shared" si="270"/>
        <v>0</v>
      </c>
      <c r="BD220" s="81"/>
      <c r="BE220" s="81"/>
      <c r="BF220" s="117">
        <f t="shared" si="307"/>
        <v>0</v>
      </c>
      <c r="BG220" s="117">
        <f t="shared" si="308"/>
        <v>0</v>
      </c>
      <c r="BH220" s="117">
        <f t="shared" si="309"/>
        <v>0</v>
      </c>
      <c r="BI220" s="117">
        <f t="shared" si="310"/>
        <v>0</v>
      </c>
      <c r="BJ220" s="117">
        <f t="shared" si="311"/>
        <v>0</v>
      </c>
      <c r="BK220" s="117">
        <f t="shared" si="312"/>
        <v>0</v>
      </c>
      <c r="BL220" s="117">
        <f t="shared" si="313"/>
        <v>0</v>
      </c>
      <c r="BM220" s="117">
        <f t="shared" si="314"/>
        <v>0</v>
      </c>
      <c r="BN220" s="117">
        <f t="shared" si="271"/>
        <v>0</v>
      </c>
      <c r="BO220" s="117">
        <f t="shared" si="315"/>
        <v>0</v>
      </c>
      <c r="BP220" s="117">
        <f t="shared" si="272"/>
        <v>0</v>
      </c>
      <c r="BQ220" s="117">
        <f t="shared" si="273"/>
        <v>0</v>
      </c>
      <c r="BR220" s="117">
        <f t="shared" si="274"/>
        <v>0</v>
      </c>
      <c r="BS220" s="117">
        <f t="shared" si="275"/>
        <v>0</v>
      </c>
      <c r="BT220" s="117">
        <f t="shared" si="276"/>
        <v>0</v>
      </c>
      <c r="BU220" s="117">
        <f t="shared" si="277"/>
        <v>0</v>
      </c>
      <c r="BV220" s="117">
        <f t="shared" si="278"/>
        <v>0</v>
      </c>
      <c r="BW220" s="117">
        <f t="shared" si="279"/>
        <v>0</v>
      </c>
      <c r="BX220" s="117">
        <f t="shared" si="280"/>
        <v>0</v>
      </c>
      <c r="BY220" s="117">
        <f t="shared" si="281"/>
        <v>0</v>
      </c>
      <c r="BZ220" s="117">
        <f t="shared" si="282"/>
        <v>0</v>
      </c>
      <c r="CA220" s="117">
        <f t="shared" si="283"/>
        <v>0</v>
      </c>
      <c r="CB220" s="117">
        <f t="shared" si="284"/>
        <v>0</v>
      </c>
      <c r="CC220" s="117">
        <f t="shared" si="285"/>
        <v>0</v>
      </c>
      <c r="CD220" s="117">
        <f t="shared" si="286"/>
        <v>0</v>
      </c>
      <c r="CE220" s="117">
        <f t="shared" si="287"/>
        <v>0</v>
      </c>
      <c r="CF220" s="117">
        <f t="shared" si="288"/>
        <v>0</v>
      </c>
      <c r="CG220" s="117">
        <f t="shared" si="289"/>
        <v>0</v>
      </c>
      <c r="CH220" s="117">
        <f t="shared" si="290"/>
        <v>0</v>
      </c>
      <c r="CI220" s="117">
        <f t="shared" si="291"/>
        <v>0</v>
      </c>
      <c r="CJ220" s="117">
        <f t="shared" si="292"/>
        <v>0</v>
      </c>
      <c r="CK220" s="117">
        <f t="shared" si="293"/>
        <v>0</v>
      </c>
      <c r="CL220" s="117">
        <f t="shared" si="294"/>
        <v>0</v>
      </c>
      <c r="CM220" s="117">
        <f t="shared" si="295"/>
        <v>0</v>
      </c>
      <c r="CN220" s="117">
        <f t="shared" si="296"/>
        <v>0</v>
      </c>
      <c r="CO220" s="117">
        <f t="shared" si="297"/>
        <v>0</v>
      </c>
      <c r="CP220" s="117">
        <f t="shared" si="298"/>
        <v>0</v>
      </c>
      <c r="CQ220" s="117">
        <f t="shared" si="299"/>
        <v>0</v>
      </c>
      <c r="CR220" s="117">
        <f t="shared" si="300"/>
        <v>0</v>
      </c>
      <c r="CS220" s="117">
        <f t="shared" si="301"/>
        <v>0</v>
      </c>
      <c r="CT220" s="82"/>
      <c r="CU220" s="82"/>
      <c r="CV220" s="39"/>
      <c r="CW220" s="39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GS220" s="1"/>
      <c r="GT220" s="1"/>
      <c r="GU220" s="1"/>
      <c r="GV220" s="1"/>
      <c r="GW220" s="1"/>
    </row>
    <row r="221" spans="1:205">
      <c r="A221" s="33">
        <v>215</v>
      </c>
      <c r="B221" s="71"/>
      <c r="C221" s="351"/>
      <c r="D221" s="75"/>
      <c r="E221" s="74"/>
      <c r="F221" s="74"/>
      <c r="G221" s="74"/>
      <c r="H221" s="74"/>
      <c r="I221" s="65"/>
      <c r="J221" s="65"/>
      <c r="K221" s="65"/>
      <c r="L221" s="209"/>
      <c r="M221" s="209"/>
      <c r="N221" s="65"/>
      <c r="O221" s="65"/>
      <c r="P221" s="65"/>
      <c r="Q221" s="368" t="str">
        <f t="shared" si="239"/>
        <v/>
      </c>
      <c r="R221" s="34">
        <f t="shared" si="240"/>
        <v>0</v>
      </c>
      <c r="S221" s="47">
        <f t="shared" si="237"/>
        <v>0</v>
      </c>
      <c r="T221" s="46">
        <f t="shared" si="238"/>
        <v>0</v>
      </c>
      <c r="U221" s="82">
        <f t="shared" si="241"/>
        <v>0</v>
      </c>
      <c r="V221" s="46">
        <f t="shared" si="242"/>
        <v>0</v>
      </c>
      <c r="W221" s="82">
        <f t="shared" si="243"/>
        <v>0</v>
      </c>
      <c r="X221" s="81">
        <f t="shared" si="244"/>
        <v>0</v>
      </c>
      <c r="Y221" s="81">
        <f t="shared" si="302"/>
        <v>0</v>
      </c>
      <c r="Z221" s="81">
        <f t="shared" si="303"/>
        <v>0</v>
      </c>
      <c r="AA221" s="81">
        <f t="shared" si="245"/>
        <v>0</v>
      </c>
      <c r="AB221" s="81">
        <f t="shared" si="246"/>
        <v>0</v>
      </c>
      <c r="AC221" s="81">
        <f t="shared" si="304"/>
        <v>0</v>
      </c>
      <c r="AD221" s="81">
        <f t="shared" si="305"/>
        <v>0</v>
      </c>
      <c r="AE221" s="81">
        <f t="shared" si="306"/>
        <v>0</v>
      </c>
      <c r="AF221" s="81">
        <f t="shared" si="247"/>
        <v>0</v>
      </c>
      <c r="AG221" s="81">
        <f t="shared" si="248"/>
        <v>0</v>
      </c>
      <c r="AH221" s="81">
        <f t="shared" si="249"/>
        <v>0</v>
      </c>
      <c r="AI221" s="81">
        <f t="shared" si="250"/>
        <v>0</v>
      </c>
      <c r="AJ221" s="81">
        <f t="shared" si="251"/>
        <v>0</v>
      </c>
      <c r="AK221" s="81">
        <f t="shared" si="252"/>
        <v>0</v>
      </c>
      <c r="AL221" s="81">
        <f t="shared" si="253"/>
        <v>0</v>
      </c>
      <c r="AM221" s="81">
        <f t="shared" si="254"/>
        <v>0</v>
      </c>
      <c r="AN221" s="81">
        <f t="shared" si="255"/>
        <v>0</v>
      </c>
      <c r="AO221" s="81">
        <f t="shared" si="256"/>
        <v>0</v>
      </c>
      <c r="AP221" s="81">
        <f t="shared" si="257"/>
        <v>0</v>
      </c>
      <c r="AQ221" s="81">
        <f t="shared" si="258"/>
        <v>0</v>
      </c>
      <c r="AR221" s="81">
        <f t="shared" si="259"/>
        <v>0</v>
      </c>
      <c r="AS221" s="81">
        <f t="shared" si="260"/>
        <v>0</v>
      </c>
      <c r="AT221" s="81">
        <f t="shared" si="261"/>
        <v>0</v>
      </c>
      <c r="AU221" s="81">
        <f t="shared" si="262"/>
        <v>0</v>
      </c>
      <c r="AV221" s="81">
        <f t="shared" si="263"/>
        <v>0</v>
      </c>
      <c r="AW221" s="46">
        <f t="shared" si="264"/>
        <v>0</v>
      </c>
      <c r="AX221" s="46">
        <f t="shared" si="265"/>
        <v>0</v>
      </c>
      <c r="AY221" s="46">
        <f t="shared" si="266"/>
        <v>0</v>
      </c>
      <c r="AZ221" s="46">
        <f t="shared" si="267"/>
        <v>0</v>
      </c>
      <c r="BA221" s="46">
        <f t="shared" si="268"/>
        <v>0</v>
      </c>
      <c r="BB221" s="46">
        <f t="shared" si="269"/>
        <v>0</v>
      </c>
      <c r="BC221" s="46">
        <f t="shared" si="270"/>
        <v>0</v>
      </c>
      <c r="BD221" s="81"/>
      <c r="BE221" s="81"/>
      <c r="BF221" s="117">
        <f t="shared" si="307"/>
        <v>0</v>
      </c>
      <c r="BG221" s="117">
        <f t="shared" si="308"/>
        <v>0</v>
      </c>
      <c r="BH221" s="117">
        <f t="shared" si="309"/>
        <v>0</v>
      </c>
      <c r="BI221" s="117">
        <f t="shared" si="310"/>
        <v>0</v>
      </c>
      <c r="BJ221" s="117">
        <f t="shared" si="311"/>
        <v>0</v>
      </c>
      <c r="BK221" s="117">
        <f t="shared" si="312"/>
        <v>0</v>
      </c>
      <c r="BL221" s="117">
        <f t="shared" si="313"/>
        <v>0</v>
      </c>
      <c r="BM221" s="117">
        <f t="shared" si="314"/>
        <v>0</v>
      </c>
      <c r="BN221" s="117">
        <f t="shared" si="271"/>
        <v>0</v>
      </c>
      <c r="BO221" s="117">
        <f t="shared" si="315"/>
        <v>0</v>
      </c>
      <c r="BP221" s="117">
        <f t="shared" si="272"/>
        <v>0</v>
      </c>
      <c r="BQ221" s="117">
        <f t="shared" si="273"/>
        <v>0</v>
      </c>
      <c r="BR221" s="117">
        <f t="shared" si="274"/>
        <v>0</v>
      </c>
      <c r="BS221" s="117">
        <f t="shared" si="275"/>
        <v>0</v>
      </c>
      <c r="BT221" s="117">
        <f t="shared" si="276"/>
        <v>0</v>
      </c>
      <c r="BU221" s="117">
        <f t="shared" si="277"/>
        <v>0</v>
      </c>
      <c r="BV221" s="117">
        <f t="shared" si="278"/>
        <v>0</v>
      </c>
      <c r="BW221" s="117">
        <f t="shared" si="279"/>
        <v>0</v>
      </c>
      <c r="BX221" s="117">
        <f t="shared" si="280"/>
        <v>0</v>
      </c>
      <c r="BY221" s="117">
        <f t="shared" si="281"/>
        <v>0</v>
      </c>
      <c r="BZ221" s="117">
        <f t="shared" si="282"/>
        <v>0</v>
      </c>
      <c r="CA221" s="117">
        <f t="shared" si="283"/>
        <v>0</v>
      </c>
      <c r="CB221" s="117">
        <f t="shared" si="284"/>
        <v>0</v>
      </c>
      <c r="CC221" s="117">
        <f t="shared" si="285"/>
        <v>0</v>
      </c>
      <c r="CD221" s="117">
        <f t="shared" si="286"/>
        <v>0</v>
      </c>
      <c r="CE221" s="117">
        <f t="shared" si="287"/>
        <v>0</v>
      </c>
      <c r="CF221" s="117">
        <f t="shared" si="288"/>
        <v>0</v>
      </c>
      <c r="CG221" s="117">
        <f t="shared" si="289"/>
        <v>0</v>
      </c>
      <c r="CH221" s="117">
        <f t="shared" si="290"/>
        <v>0</v>
      </c>
      <c r="CI221" s="117">
        <f t="shared" si="291"/>
        <v>0</v>
      </c>
      <c r="CJ221" s="117">
        <f t="shared" si="292"/>
        <v>0</v>
      </c>
      <c r="CK221" s="117">
        <f t="shared" si="293"/>
        <v>0</v>
      </c>
      <c r="CL221" s="117">
        <f t="shared" si="294"/>
        <v>0</v>
      </c>
      <c r="CM221" s="117">
        <f t="shared" si="295"/>
        <v>0</v>
      </c>
      <c r="CN221" s="117">
        <f t="shared" si="296"/>
        <v>0</v>
      </c>
      <c r="CO221" s="117">
        <f t="shared" si="297"/>
        <v>0</v>
      </c>
      <c r="CP221" s="117">
        <f t="shared" si="298"/>
        <v>0</v>
      </c>
      <c r="CQ221" s="117">
        <f t="shared" si="299"/>
        <v>0</v>
      </c>
      <c r="CR221" s="117">
        <f t="shared" si="300"/>
        <v>0</v>
      </c>
      <c r="CS221" s="117">
        <f t="shared" si="301"/>
        <v>0</v>
      </c>
      <c r="CT221" s="82"/>
      <c r="CU221" s="82"/>
      <c r="CV221" s="39"/>
      <c r="CW221" s="39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GS221" s="1"/>
      <c r="GT221" s="1"/>
      <c r="GU221" s="1"/>
      <c r="GV221" s="1"/>
      <c r="GW221" s="1"/>
    </row>
    <row r="222" spans="1:205">
      <c r="A222" s="33">
        <v>216</v>
      </c>
      <c r="B222" s="71"/>
      <c r="C222" s="351"/>
      <c r="D222" s="75"/>
      <c r="E222" s="74"/>
      <c r="F222" s="74"/>
      <c r="G222" s="74"/>
      <c r="H222" s="74"/>
      <c r="I222" s="65"/>
      <c r="J222" s="65"/>
      <c r="K222" s="65"/>
      <c r="L222" s="209"/>
      <c r="M222" s="209"/>
      <c r="N222" s="65"/>
      <c r="O222" s="65"/>
      <c r="P222" s="65"/>
      <c r="Q222" s="368" t="str">
        <f t="shared" si="239"/>
        <v/>
      </c>
      <c r="R222" s="34">
        <f t="shared" si="240"/>
        <v>0</v>
      </c>
      <c r="S222" s="47">
        <f t="shared" si="237"/>
        <v>0</v>
      </c>
      <c r="T222" s="46">
        <f t="shared" si="238"/>
        <v>0</v>
      </c>
      <c r="U222" s="82">
        <f t="shared" si="241"/>
        <v>0</v>
      </c>
      <c r="V222" s="46">
        <f t="shared" si="242"/>
        <v>0</v>
      </c>
      <c r="W222" s="82">
        <f t="shared" si="243"/>
        <v>0</v>
      </c>
      <c r="X222" s="81">
        <f t="shared" si="244"/>
        <v>0</v>
      </c>
      <c r="Y222" s="81">
        <f t="shared" si="302"/>
        <v>0</v>
      </c>
      <c r="Z222" s="81">
        <f t="shared" si="303"/>
        <v>0</v>
      </c>
      <c r="AA222" s="81">
        <f t="shared" si="245"/>
        <v>0</v>
      </c>
      <c r="AB222" s="81">
        <f t="shared" si="246"/>
        <v>0</v>
      </c>
      <c r="AC222" s="81">
        <f t="shared" si="304"/>
        <v>0</v>
      </c>
      <c r="AD222" s="81">
        <f t="shared" si="305"/>
        <v>0</v>
      </c>
      <c r="AE222" s="81">
        <f t="shared" si="306"/>
        <v>0</v>
      </c>
      <c r="AF222" s="81">
        <f t="shared" si="247"/>
        <v>0</v>
      </c>
      <c r="AG222" s="81">
        <f t="shared" si="248"/>
        <v>0</v>
      </c>
      <c r="AH222" s="81">
        <f t="shared" si="249"/>
        <v>0</v>
      </c>
      <c r="AI222" s="81">
        <f t="shared" si="250"/>
        <v>0</v>
      </c>
      <c r="AJ222" s="81">
        <f t="shared" si="251"/>
        <v>0</v>
      </c>
      <c r="AK222" s="81">
        <f t="shared" si="252"/>
        <v>0</v>
      </c>
      <c r="AL222" s="81">
        <f t="shared" si="253"/>
        <v>0</v>
      </c>
      <c r="AM222" s="81">
        <f t="shared" si="254"/>
        <v>0</v>
      </c>
      <c r="AN222" s="81">
        <f t="shared" si="255"/>
        <v>0</v>
      </c>
      <c r="AO222" s="81">
        <f t="shared" si="256"/>
        <v>0</v>
      </c>
      <c r="AP222" s="81">
        <f t="shared" si="257"/>
        <v>0</v>
      </c>
      <c r="AQ222" s="81">
        <f t="shared" si="258"/>
        <v>0</v>
      </c>
      <c r="AR222" s="81">
        <f t="shared" si="259"/>
        <v>0</v>
      </c>
      <c r="AS222" s="81">
        <f t="shared" si="260"/>
        <v>0</v>
      </c>
      <c r="AT222" s="81">
        <f t="shared" si="261"/>
        <v>0</v>
      </c>
      <c r="AU222" s="81">
        <f t="shared" si="262"/>
        <v>0</v>
      </c>
      <c r="AV222" s="81">
        <f t="shared" si="263"/>
        <v>0</v>
      </c>
      <c r="AW222" s="46">
        <f t="shared" si="264"/>
        <v>0</v>
      </c>
      <c r="AX222" s="46">
        <f t="shared" si="265"/>
        <v>0</v>
      </c>
      <c r="AY222" s="46">
        <f t="shared" si="266"/>
        <v>0</v>
      </c>
      <c r="AZ222" s="46">
        <f t="shared" si="267"/>
        <v>0</v>
      </c>
      <c r="BA222" s="46">
        <f t="shared" si="268"/>
        <v>0</v>
      </c>
      <c r="BB222" s="46">
        <f t="shared" si="269"/>
        <v>0</v>
      </c>
      <c r="BC222" s="46">
        <f t="shared" si="270"/>
        <v>0</v>
      </c>
      <c r="BD222" s="81"/>
      <c r="BE222" s="81"/>
      <c r="BF222" s="117">
        <f t="shared" si="307"/>
        <v>0</v>
      </c>
      <c r="BG222" s="117">
        <f t="shared" si="308"/>
        <v>0</v>
      </c>
      <c r="BH222" s="117">
        <f t="shared" si="309"/>
        <v>0</v>
      </c>
      <c r="BI222" s="117">
        <f t="shared" si="310"/>
        <v>0</v>
      </c>
      <c r="BJ222" s="117">
        <f t="shared" si="311"/>
        <v>0</v>
      </c>
      <c r="BK222" s="117">
        <f t="shared" si="312"/>
        <v>0</v>
      </c>
      <c r="BL222" s="117">
        <f t="shared" si="313"/>
        <v>0</v>
      </c>
      <c r="BM222" s="117">
        <f t="shared" si="314"/>
        <v>0</v>
      </c>
      <c r="BN222" s="117">
        <f t="shared" si="271"/>
        <v>0</v>
      </c>
      <c r="BO222" s="117">
        <f t="shared" si="315"/>
        <v>0</v>
      </c>
      <c r="BP222" s="117">
        <f t="shared" si="272"/>
        <v>0</v>
      </c>
      <c r="BQ222" s="117">
        <f t="shared" si="273"/>
        <v>0</v>
      </c>
      <c r="BR222" s="117">
        <f t="shared" si="274"/>
        <v>0</v>
      </c>
      <c r="BS222" s="117">
        <f t="shared" si="275"/>
        <v>0</v>
      </c>
      <c r="BT222" s="117">
        <f t="shared" si="276"/>
        <v>0</v>
      </c>
      <c r="BU222" s="117">
        <f t="shared" si="277"/>
        <v>0</v>
      </c>
      <c r="BV222" s="117">
        <f t="shared" si="278"/>
        <v>0</v>
      </c>
      <c r="BW222" s="117">
        <f t="shared" si="279"/>
        <v>0</v>
      </c>
      <c r="BX222" s="117">
        <f t="shared" si="280"/>
        <v>0</v>
      </c>
      <c r="BY222" s="117">
        <f t="shared" si="281"/>
        <v>0</v>
      </c>
      <c r="BZ222" s="117">
        <f t="shared" si="282"/>
        <v>0</v>
      </c>
      <c r="CA222" s="117">
        <f t="shared" si="283"/>
        <v>0</v>
      </c>
      <c r="CB222" s="117">
        <f t="shared" si="284"/>
        <v>0</v>
      </c>
      <c r="CC222" s="117">
        <f t="shared" si="285"/>
        <v>0</v>
      </c>
      <c r="CD222" s="117">
        <f t="shared" si="286"/>
        <v>0</v>
      </c>
      <c r="CE222" s="117">
        <f t="shared" si="287"/>
        <v>0</v>
      </c>
      <c r="CF222" s="117">
        <f t="shared" si="288"/>
        <v>0</v>
      </c>
      <c r="CG222" s="117">
        <f t="shared" si="289"/>
        <v>0</v>
      </c>
      <c r="CH222" s="117">
        <f t="shared" si="290"/>
        <v>0</v>
      </c>
      <c r="CI222" s="117">
        <f t="shared" si="291"/>
        <v>0</v>
      </c>
      <c r="CJ222" s="117">
        <f t="shared" si="292"/>
        <v>0</v>
      </c>
      <c r="CK222" s="117">
        <f t="shared" si="293"/>
        <v>0</v>
      </c>
      <c r="CL222" s="117">
        <f t="shared" si="294"/>
        <v>0</v>
      </c>
      <c r="CM222" s="117">
        <f t="shared" si="295"/>
        <v>0</v>
      </c>
      <c r="CN222" s="117">
        <f t="shared" si="296"/>
        <v>0</v>
      </c>
      <c r="CO222" s="117">
        <f t="shared" si="297"/>
        <v>0</v>
      </c>
      <c r="CP222" s="117">
        <f t="shared" si="298"/>
        <v>0</v>
      </c>
      <c r="CQ222" s="117">
        <f t="shared" si="299"/>
        <v>0</v>
      </c>
      <c r="CR222" s="117">
        <f t="shared" si="300"/>
        <v>0</v>
      </c>
      <c r="CS222" s="117">
        <f t="shared" si="301"/>
        <v>0</v>
      </c>
      <c r="CT222" s="82"/>
      <c r="CU222" s="82"/>
      <c r="CV222" s="39"/>
      <c r="CW222" s="39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GS222" s="1"/>
      <c r="GT222" s="1"/>
      <c r="GU222" s="1"/>
      <c r="GV222" s="1"/>
      <c r="GW222" s="1"/>
    </row>
    <row r="223" spans="1:205">
      <c r="A223" s="33">
        <v>217</v>
      </c>
      <c r="B223" s="71"/>
      <c r="C223" s="351"/>
      <c r="D223" s="75"/>
      <c r="E223" s="74"/>
      <c r="F223" s="74"/>
      <c r="G223" s="74"/>
      <c r="H223" s="74"/>
      <c r="I223" s="65"/>
      <c r="J223" s="65"/>
      <c r="K223" s="65"/>
      <c r="L223" s="209"/>
      <c r="M223" s="209"/>
      <c r="N223" s="65"/>
      <c r="O223" s="65"/>
      <c r="P223" s="65"/>
      <c r="Q223" s="368" t="str">
        <f t="shared" si="239"/>
        <v/>
      </c>
      <c r="R223" s="34">
        <f t="shared" si="240"/>
        <v>0</v>
      </c>
      <c r="S223" s="47">
        <f t="shared" si="237"/>
        <v>0</v>
      </c>
      <c r="T223" s="46">
        <f t="shared" si="238"/>
        <v>0</v>
      </c>
      <c r="U223" s="82">
        <f t="shared" si="241"/>
        <v>0</v>
      </c>
      <c r="V223" s="46">
        <f t="shared" si="242"/>
        <v>0</v>
      </c>
      <c r="W223" s="82">
        <f t="shared" si="243"/>
        <v>0</v>
      </c>
      <c r="X223" s="81">
        <f t="shared" si="244"/>
        <v>0</v>
      </c>
      <c r="Y223" s="81">
        <f t="shared" si="302"/>
        <v>0</v>
      </c>
      <c r="Z223" s="81">
        <f t="shared" si="303"/>
        <v>0</v>
      </c>
      <c r="AA223" s="81">
        <f t="shared" si="245"/>
        <v>0</v>
      </c>
      <c r="AB223" s="81">
        <f t="shared" si="246"/>
        <v>0</v>
      </c>
      <c r="AC223" s="81">
        <f t="shared" si="304"/>
        <v>0</v>
      </c>
      <c r="AD223" s="81">
        <f t="shared" si="305"/>
        <v>0</v>
      </c>
      <c r="AE223" s="81">
        <f t="shared" si="306"/>
        <v>0</v>
      </c>
      <c r="AF223" s="81">
        <f t="shared" si="247"/>
        <v>0</v>
      </c>
      <c r="AG223" s="81">
        <f t="shared" si="248"/>
        <v>0</v>
      </c>
      <c r="AH223" s="81">
        <f t="shared" si="249"/>
        <v>0</v>
      </c>
      <c r="AI223" s="81">
        <f t="shared" si="250"/>
        <v>0</v>
      </c>
      <c r="AJ223" s="81">
        <f t="shared" si="251"/>
        <v>0</v>
      </c>
      <c r="AK223" s="81">
        <f t="shared" si="252"/>
        <v>0</v>
      </c>
      <c r="AL223" s="81">
        <f t="shared" si="253"/>
        <v>0</v>
      </c>
      <c r="AM223" s="81">
        <f t="shared" si="254"/>
        <v>0</v>
      </c>
      <c r="AN223" s="81">
        <f t="shared" si="255"/>
        <v>0</v>
      </c>
      <c r="AO223" s="81">
        <f t="shared" si="256"/>
        <v>0</v>
      </c>
      <c r="AP223" s="81">
        <f t="shared" si="257"/>
        <v>0</v>
      </c>
      <c r="AQ223" s="81">
        <f t="shared" si="258"/>
        <v>0</v>
      </c>
      <c r="AR223" s="81">
        <f t="shared" si="259"/>
        <v>0</v>
      </c>
      <c r="AS223" s="81">
        <f t="shared" si="260"/>
        <v>0</v>
      </c>
      <c r="AT223" s="81">
        <f t="shared" si="261"/>
        <v>0</v>
      </c>
      <c r="AU223" s="81">
        <f t="shared" si="262"/>
        <v>0</v>
      </c>
      <c r="AV223" s="81">
        <f t="shared" si="263"/>
        <v>0</v>
      </c>
      <c r="AW223" s="46">
        <f t="shared" si="264"/>
        <v>0</v>
      </c>
      <c r="AX223" s="46">
        <f t="shared" si="265"/>
        <v>0</v>
      </c>
      <c r="AY223" s="46">
        <f t="shared" si="266"/>
        <v>0</v>
      </c>
      <c r="AZ223" s="46">
        <f t="shared" si="267"/>
        <v>0</v>
      </c>
      <c r="BA223" s="46">
        <f t="shared" si="268"/>
        <v>0</v>
      </c>
      <c r="BB223" s="46">
        <f t="shared" si="269"/>
        <v>0</v>
      </c>
      <c r="BC223" s="46">
        <f t="shared" si="270"/>
        <v>0</v>
      </c>
      <c r="BD223" s="81"/>
      <c r="BE223" s="81"/>
      <c r="BF223" s="117">
        <f t="shared" si="307"/>
        <v>0</v>
      </c>
      <c r="BG223" s="117">
        <f t="shared" si="308"/>
        <v>0</v>
      </c>
      <c r="BH223" s="117">
        <f t="shared" si="309"/>
        <v>0</v>
      </c>
      <c r="BI223" s="117">
        <f t="shared" si="310"/>
        <v>0</v>
      </c>
      <c r="BJ223" s="117">
        <f t="shared" si="311"/>
        <v>0</v>
      </c>
      <c r="BK223" s="117">
        <f t="shared" si="312"/>
        <v>0</v>
      </c>
      <c r="BL223" s="117">
        <f t="shared" si="313"/>
        <v>0</v>
      </c>
      <c r="BM223" s="117">
        <f t="shared" si="314"/>
        <v>0</v>
      </c>
      <c r="BN223" s="117">
        <f t="shared" si="271"/>
        <v>0</v>
      </c>
      <c r="BO223" s="117">
        <f t="shared" si="315"/>
        <v>0</v>
      </c>
      <c r="BP223" s="117">
        <f t="shared" si="272"/>
        <v>0</v>
      </c>
      <c r="BQ223" s="117">
        <f t="shared" si="273"/>
        <v>0</v>
      </c>
      <c r="BR223" s="117">
        <f t="shared" si="274"/>
        <v>0</v>
      </c>
      <c r="BS223" s="117">
        <f t="shared" si="275"/>
        <v>0</v>
      </c>
      <c r="BT223" s="117">
        <f t="shared" si="276"/>
        <v>0</v>
      </c>
      <c r="BU223" s="117">
        <f t="shared" si="277"/>
        <v>0</v>
      </c>
      <c r="BV223" s="117">
        <f t="shared" si="278"/>
        <v>0</v>
      </c>
      <c r="BW223" s="117">
        <f t="shared" si="279"/>
        <v>0</v>
      </c>
      <c r="BX223" s="117">
        <f t="shared" si="280"/>
        <v>0</v>
      </c>
      <c r="BY223" s="117">
        <f t="shared" si="281"/>
        <v>0</v>
      </c>
      <c r="BZ223" s="117">
        <f t="shared" si="282"/>
        <v>0</v>
      </c>
      <c r="CA223" s="117">
        <f t="shared" si="283"/>
        <v>0</v>
      </c>
      <c r="CB223" s="117">
        <f t="shared" si="284"/>
        <v>0</v>
      </c>
      <c r="CC223" s="117">
        <f t="shared" si="285"/>
        <v>0</v>
      </c>
      <c r="CD223" s="117">
        <f t="shared" si="286"/>
        <v>0</v>
      </c>
      <c r="CE223" s="117">
        <f t="shared" si="287"/>
        <v>0</v>
      </c>
      <c r="CF223" s="117">
        <f t="shared" si="288"/>
        <v>0</v>
      </c>
      <c r="CG223" s="117">
        <f t="shared" si="289"/>
        <v>0</v>
      </c>
      <c r="CH223" s="117">
        <f t="shared" si="290"/>
        <v>0</v>
      </c>
      <c r="CI223" s="117">
        <f t="shared" si="291"/>
        <v>0</v>
      </c>
      <c r="CJ223" s="117">
        <f t="shared" si="292"/>
        <v>0</v>
      </c>
      <c r="CK223" s="117">
        <f t="shared" si="293"/>
        <v>0</v>
      </c>
      <c r="CL223" s="117">
        <f t="shared" si="294"/>
        <v>0</v>
      </c>
      <c r="CM223" s="117">
        <f t="shared" si="295"/>
        <v>0</v>
      </c>
      <c r="CN223" s="117">
        <f t="shared" si="296"/>
        <v>0</v>
      </c>
      <c r="CO223" s="117">
        <f t="shared" si="297"/>
        <v>0</v>
      </c>
      <c r="CP223" s="117">
        <f t="shared" si="298"/>
        <v>0</v>
      </c>
      <c r="CQ223" s="117">
        <f t="shared" si="299"/>
        <v>0</v>
      </c>
      <c r="CR223" s="117">
        <f t="shared" si="300"/>
        <v>0</v>
      </c>
      <c r="CS223" s="117">
        <f t="shared" si="301"/>
        <v>0</v>
      </c>
      <c r="CT223" s="82"/>
      <c r="CU223" s="82"/>
      <c r="CV223" s="39"/>
      <c r="CW223" s="39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GS223" s="1"/>
      <c r="GT223" s="1"/>
      <c r="GU223" s="1"/>
      <c r="GV223" s="1"/>
      <c r="GW223" s="1"/>
    </row>
    <row r="224" spans="1:205">
      <c r="A224" s="33">
        <v>218</v>
      </c>
      <c r="B224" s="71"/>
      <c r="C224" s="351"/>
      <c r="D224" s="75"/>
      <c r="E224" s="74"/>
      <c r="F224" s="74"/>
      <c r="G224" s="74"/>
      <c r="H224" s="74"/>
      <c r="I224" s="65"/>
      <c r="J224" s="65"/>
      <c r="K224" s="65"/>
      <c r="L224" s="209"/>
      <c r="M224" s="209"/>
      <c r="N224" s="65"/>
      <c r="O224" s="65"/>
      <c r="P224" s="65"/>
      <c r="Q224" s="368" t="str">
        <f t="shared" si="239"/>
        <v/>
      </c>
      <c r="R224" s="34">
        <f t="shared" si="240"/>
        <v>0</v>
      </c>
      <c r="S224" s="47">
        <f t="shared" si="237"/>
        <v>0</v>
      </c>
      <c r="T224" s="46">
        <f t="shared" si="238"/>
        <v>0</v>
      </c>
      <c r="U224" s="82">
        <f t="shared" si="241"/>
        <v>0</v>
      </c>
      <c r="V224" s="46">
        <f t="shared" si="242"/>
        <v>0</v>
      </c>
      <c r="W224" s="82">
        <f t="shared" si="243"/>
        <v>0</v>
      </c>
      <c r="X224" s="81">
        <f t="shared" si="244"/>
        <v>0</v>
      </c>
      <c r="Y224" s="81">
        <f t="shared" si="302"/>
        <v>0</v>
      </c>
      <c r="Z224" s="81">
        <f t="shared" si="303"/>
        <v>0</v>
      </c>
      <c r="AA224" s="81">
        <f t="shared" si="245"/>
        <v>0</v>
      </c>
      <c r="AB224" s="81">
        <f t="shared" si="246"/>
        <v>0</v>
      </c>
      <c r="AC224" s="81">
        <f t="shared" si="304"/>
        <v>0</v>
      </c>
      <c r="AD224" s="81">
        <f t="shared" si="305"/>
        <v>0</v>
      </c>
      <c r="AE224" s="81">
        <f t="shared" si="306"/>
        <v>0</v>
      </c>
      <c r="AF224" s="81">
        <f t="shared" si="247"/>
        <v>0</v>
      </c>
      <c r="AG224" s="81">
        <f t="shared" si="248"/>
        <v>0</v>
      </c>
      <c r="AH224" s="81">
        <f t="shared" si="249"/>
        <v>0</v>
      </c>
      <c r="AI224" s="81">
        <f t="shared" si="250"/>
        <v>0</v>
      </c>
      <c r="AJ224" s="81">
        <f t="shared" si="251"/>
        <v>0</v>
      </c>
      <c r="AK224" s="81">
        <f t="shared" si="252"/>
        <v>0</v>
      </c>
      <c r="AL224" s="81">
        <f t="shared" si="253"/>
        <v>0</v>
      </c>
      <c r="AM224" s="81">
        <f t="shared" si="254"/>
        <v>0</v>
      </c>
      <c r="AN224" s="81">
        <f t="shared" si="255"/>
        <v>0</v>
      </c>
      <c r="AO224" s="81">
        <f t="shared" si="256"/>
        <v>0</v>
      </c>
      <c r="AP224" s="81">
        <f t="shared" si="257"/>
        <v>0</v>
      </c>
      <c r="AQ224" s="81">
        <f t="shared" si="258"/>
        <v>0</v>
      </c>
      <c r="AR224" s="81">
        <f t="shared" si="259"/>
        <v>0</v>
      </c>
      <c r="AS224" s="81">
        <f t="shared" si="260"/>
        <v>0</v>
      </c>
      <c r="AT224" s="81">
        <f t="shared" si="261"/>
        <v>0</v>
      </c>
      <c r="AU224" s="81">
        <f t="shared" si="262"/>
        <v>0</v>
      </c>
      <c r="AV224" s="81">
        <f t="shared" si="263"/>
        <v>0</v>
      </c>
      <c r="AW224" s="46">
        <f t="shared" si="264"/>
        <v>0</v>
      </c>
      <c r="AX224" s="46">
        <f t="shared" si="265"/>
        <v>0</v>
      </c>
      <c r="AY224" s="46">
        <f t="shared" si="266"/>
        <v>0</v>
      </c>
      <c r="AZ224" s="46">
        <f t="shared" si="267"/>
        <v>0</v>
      </c>
      <c r="BA224" s="46">
        <f t="shared" si="268"/>
        <v>0</v>
      </c>
      <c r="BB224" s="46">
        <f t="shared" si="269"/>
        <v>0</v>
      </c>
      <c r="BC224" s="46">
        <f t="shared" si="270"/>
        <v>0</v>
      </c>
      <c r="BD224" s="81"/>
      <c r="BE224" s="81"/>
      <c r="BF224" s="117">
        <f t="shared" si="307"/>
        <v>0</v>
      </c>
      <c r="BG224" s="117">
        <f t="shared" si="308"/>
        <v>0</v>
      </c>
      <c r="BH224" s="117">
        <f t="shared" si="309"/>
        <v>0</v>
      </c>
      <c r="BI224" s="117">
        <f t="shared" si="310"/>
        <v>0</v>
      </c>
      <c r="BJ224" s="117">
        <f t="shared" si="311"/>
        <v>0</v>
      </c>
      <c r="BK224" s="117">
        <f t="shared" si="312"/>
        <v>0</v>
      </c>
      <c r="BL224" s="117">
        <f t="shared" si="313"/>
        <v>0</v>
      </c>
      <c r="BM224" s="117">
        <f t="shared" si="314"/>
        <v>0</v>
      </c>
      <c r="BN224" s="117">
        <f t="shared" si="271"/>
        <v>0</v>
      </c>
      <c r="BO224" s="117">
        <f t="shared" si="315"/>
        <v>0</v>
      </c>
      <c r="BP224" s="117">
        <f t="shared" si="272"/>
        <v>0</v>
      </c>
      <c r="BQ224" s="117">
        <f t="shared" si="273"/>
        <v>0</v>
      </c>
      <c r="BR224" s="117">
        <f t="shared" si="274"/>
        <v>0</v>
      </c>
      <c r="BS224" s="117">
        <f t="shared" si="275"/>
        <v>0</v>
      </c>
      <c r="BT224" s="117">
        <f t="shared" si="276"/>
        <v>0</v>
      </c>
      <c r="BU224" s="117">
        <f t="shared" si="277"/>
        <v>0</v>
      </c>
      <c r="BV224" s="117">
        <f t="shared" si="278"/>
        <v>0</v>
      </c>
      <c r="BW224" s="117">
        <f t="shared" si="279"/>
        <v>0</v>
      </c>
      <c r="BX224" s="117">
        <f t="shared" si="280"/>
        <v>0</v>
      </c>
      <c r="BY224" s="117">
        <f t="shared" si="281"/>
        <v>0</v>
      </c>
      <c r="BZ224" s="117">
        <f t="shared" si="282"/>
        <v>0</v>
      </c>
      <c r="CA224" s="117">
        <f t="shared" si="283"/>
        <v>0</v>
      </c>
      <c r="CB224" s="117">
        <f t="shared" si="284"/>
        <v>0</v>
      </c>
      <c r="CC224" s="117">
        <f t="shared" si="285"/>
        <v>0</v>
      </c>
      <c r="CD224" s="117">
        <f t="shared" si="286"/>
        <v>0</v>
      </c>
      <c r="CE224" s="117">
        <f t="shared" si="287"/>
        <v>0</v>
      </c>
      <c r="CF224" s="117">
        <f t="shared" si="288"/>
        <v>0</v>
      </c>
      <c r="CG224" s="117">
        <f t="shared" si="289"/>
        <v>0</v>
      </c>
      <c r="CH224" s="117">
        <f t="shared" si="290"/>
        <v>0</v>
      </c>
      <c r="CI224" s="117">
        <f t="shared" si="291"/>
        <v>0</v>
      </c>
      <c r="CJ224" s="117">
        <f t="shared" si="292"/>
        <v>0</v>
      </c>
      <c r="CK224" s="117">
        <f t="shared" si="293"/>
        <v>0</v>
      </c>
      <c r="CL224" s="117">
        <f t="shared" si="294"/>
        <v>0</v>
      </c>
      <c r="CM224" s="117">
        <f t="shared" si="295"/>
        <v>0</v>
      </c>
      <c r="CN224" s="117">
        <f t="shared" si="296"/>
        <v>0</v>
      </c>
      <c r="CO224" s="117">
        <f t="shared" si="297"/>
        <v>0</v>
      </c>
      <c r="CP224" s="117">
        <f t="shared" si="298"/>
        <v>0</v>
      </c>
      <c r="CQ224" s="117">
        <f t="shared" si="299"/>
        <v>0</v>
      </c>
      <c r="CR224" s="117">
        <f t="shared" si="300"/>
        <v>0</v>
      </c>
      <c r="CS224" s="117">
        <f t="shared" si="301"/>
        <v>0</v>
      </c>
      <c r="CT224" s="82"/>
      <c r="CU224" s="82"/>
      <c r="CV224" s="39"/>
      <c r="CW224" s="39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GS224" s="1"/>
      <c r="GT224" s="1"/>
      <c r="GU224" s="1"/>
      <c r="GV224" s="1"/>
      <c r="GW224" s="1"/>
    </row>
    <row r="225" spans="1:205">
      <c r="A225" s="33">
        <v>219</v>
      </c>
      <c r="B225" s="71"/>
      <c r="C225" s="351"/>
      <c r="D225" s="75"/>
      <c r="E225" s="74"/>
      <c r="F225" s="74"/>
      <c r="G225" s="74"/>
      <c r="H225" s="74"/>
      <c r="I225" s="65"/>
      <c r="J225" s="65"/>
      <c r="K225" s="65"/>
      <c r="L225" s="209"/>
      <c r="M225" s="209"/>
      <c r="N225" s="65"/>
      <c r="O225" s="65"/>
      <c r="P225" s="65"/>
      <c r="Q225" s="368" t="str">
        <f t="shared" si="239"/>
        <v/>
      </c>
      <c r="R225" s="34">
        <f t="shared" si="240"/>
        <v>0</v>
      </c>
      <c r="S225" s="47">
        <f t="shared" si="237"/>
        <v>0</v>
      </c>
      <c r="T225" s="46">
        <f t="shared" si="238"/>
        <v>0</v>
      </c>
      <c r="U225" s="82">
        <f t="shared" si="241"/>
        <v>0</v>
      </c>
      <c r="V225" s="46">
        <f t="shared" si="242"/>
        <v>0</v>
      </c>
      <c r="W225" s="82">
        <f t="shared" si="243"/>
        <v>0</v>
      </c>
      <c r="X225" s="81">
        <f t="shared" si="244"/>
        <v>0</v>
      </c>
      <c r="Y225" s="81">
        <f t="shared" si="302"/>
        <v>0</v>
      </c>
      <c r="Z225" s="81">
        <f t="shared" si="303"/>
        <v>0</v>
      </c>
      <c r="AA225" s="81">
        <f t="shared" si="245"/>
        <v>0</v>
      </c>
      <c r="AB225" s="81">
        <f t="shared" si="246"/>
        <v>0</v>
      </c>
      <c r="AC225" s="81">
        <f t="shared" si="304"/>
        <v>0</v>
      </c>
      <c r="AD225" s="81">
        <f t="shared" si="305"/>
        <v>0</v>
      </c>
      <c r="AE225" s="81">
        <f t="shared" si="306"/>
        <v>0</v>
      </c>
      <c r="AF225" s="81">
        <f t="shared" si="247"/>
        <v>0</v>
      </c>
      <c r="AG225" s="81">
        <f t="shared" si="248"/>
        <v>0</v>
      </c>
      <c r="AH225" s="81">
        <f t="shared" si="249"/>
        <v>0</v>
      </c>
      <c r="AI225" s="81">
        <f t="shared" si="250"/>
        <v>0</v>
      </c>
      <c r="AJ225" s="81">
        <f t="shared" si="251"/>
        <v>0</v>
      </c>
      <c r="AK225" s="81">
        <f t="shared" si="252"/>
        <v>0</v>
      </c>
      <c r="AL225" s="81">
        <f t="shared" si="253"/>
        <v>0</v>
      </c>
      <c r="AM225" s="81">
        <f t="shared" si="254"/>
        <v>0</v>
      </c>
      <c r="AN225" s="81">
        <f t="shared" si="255"/>
        <v>0</v>
      </c>
      <c r="AO225" s="81">
        <f t="shared" si="256"/>
        <v>0</v>
      </c>
      <c r="AP225" s="81">
        <f t="shared" si="257"/>
        <v>0</v>
      </c>
      <c r="AQ225" s="81">
        <f t="shared" si="258"/>
        <v>0</v>
      </c>
      <c r="AR225" s="81">
        <f t="shared" si="259"/>
        <v>0</v>
      </c>
      <c r="AS225" s="81">
        <f t="shared" si="260"/>
        <v>0</v>
      </c>
      <c r="AT225" s="81">
        <f t="shared" si="261"/>
        <v>0</v>
      </c>
      <c r="AU225" s="81">
        <f t="shared" si="262"/>
        <v>0</v>
      </c>
      <c r="AV225" s="81">
        <f t="shared" si="263"/>
        <v>0</v>
      </c>
      <c r="AW225" s="46">
        <f t="shared" si="264"/>
        <v>0</v>
      </c>
      <c r="AX225" s="46">
        <f t="shared" si="265"/>
        <v>0</v>
      </c>
      <c r="AY225" s="46">
        <f t="shared" si="266"/>
        <v>0</v>
      </c>
      <c r="AZ225" s="46">
        <f t="shared" si="267"/>
        <v>0</v>
      </c>
      <c r="BA225" s="46">
        <f t="shared" si="268"/>
        <v>0</v>
      </c>
      <c r="BB225" s="46">
        <f t="shared" si="269"/>
        <v>0</v>
      </c>
      <c r="BC225" s="46">
        <f t="shared" si="270"/>
        <v>0</v>
      </c>
      <c r="BD225" s="81"/>
      <c r="BE225" s="81"/>
      <c r="BF225" s="117">
        <f t="shared" si="307"/>
        <v>0</v>
      </c>
      <c r="BG225" s="117">
        <f t="shared" si="308"/>
        <v>0</v>
      </c>
      <c r="BH225" s="117">
        <f t="shared" si="309"/>
        <v>0</v>
      </c>
      <c r="BI225" s="117">
        <f t="shared" si="310"/>
        <v>0</v>
      </c>
      <c r="BJ225" s="117">
        <f t="shared" si="311"/>
        <v>0</v>
      </c>
      <c r="BK225" s="117">
        <f t="shared" si="312"/>
        <v>0</v>
      </c>
      <c r="BL225" s="117">
        <f t="shared" si="313"/>
        <v>0</v>
      </c>
      <c r="BM225" s="117">
        <f t="shared" si="314"/>
        <v>0</v>
      </c>
      <c r="BN225" s="117">
        <f t="shared" si="271"/>
        <v>0</v>
      </c>
      <c r="BO225" s="117">
        <f t="shared" si="315"/>
        <v>0</v>
      </c>
      <c r="BP225" s="117">
        <f t="shared" si="272"/>
        <v>0</v>
      </c>
      <c r="BQ225" s="117">
        <f t="shared" si="273"/>
        <v>0</v>
      </c>
      <c r="BR225" s="117">
        <f t="shared" si="274"/>
        <v>0</v>
      </c>
      <c r="BS225" s="117">
        <f t="shared" si="275"/>
        <v>0</v>
      </c>
      <c r="BT225" s="117">
        <f t="shared" si="276"/>
        <v>0</v>
      </c>
      <c r="BU225" s="117">
        <f t="shared" si="277"/>
        <v>0</v>
      </c>
      <c r="BV225" s="117">
        <f t="shared" si="278"/>
        <v>0</v>
      </c>
      <c r="BW225" s="117">
        <f t="shared" si="279"/>
        <v>0</v>
      </c>
      <c r="BX225" s="117">
        <f t="shared" si="280"/>
        <v>0</v>
      </c>
      <c r="BY225" s="117">
        <f t="shared" si="281"/>
        <v>0</v>
      </c>
      <c r="BZ225" s="117">
        <f t="shared" si="282"/>
        <v>0</v>
      </c>
      <c r="CA225" s="117">
        <f t="shared" si="283"/>
        <v>0</v>
      </c>
      <c r="CB225" s="117">
        <f t="shared" si="284"/>
        <v>0</v>
      </c>
      <c r="CC225" s="117">
        <f t="shared" si="285"/>
        <v>0</v>
      </c>
      <c r="CD225" s="117">
        <f t="shared" si="286"/>
        <v>0</v>
      </c>
      <c r="CE225" s="117">
        <f t="shared" si="287"/>
        <v>0</v>
      </c>
      <c r="CF225" s="117">
        <f t="shared" si="288"/>
        <v>0</v>
      </c>
      <c r="CG225" s="117">
        <f t="shared" si="289"/>
        <v>0</v>
      </c>
      <c r="CH225" s="117">
        <f t="shared" si="290"/>
        <v>0</v>
      </c>
      <c r="CI225" s="117">
        <f t="shared" si="291"/>
        <v>0</v>
      </c>
      <c r="CJ225" s="117">
        <f t="shared" si="292"/>
        <v>0</v>
      </c>
      <c r="CK225" s="117">
        <f t="shared" si="293"/>
        <v>0</v>
      </c>
      <c r="CL225" s="117">
        <f t="shared" si="294"/>
        <v>0</v>
      </c>
      <c r="CM225" s="117">
        <f t="shared" si="295"/>
        <v>0</v>
      </c>
      <c r="CN225" s="117">
        <f t="shared" si="296"/>
        <v>0</v>
      </c>
      <c r="CO225" s="117">
        <f t="shared" si="297"/>
        <v>0</v>
      </c>
      <c r="CP225" s="117">
        <f t="shared" si="298"/>
        <v>0</v>
      </c>
      <c r="CQ225" s="117">
        <f t="shared" si="299"/>
        <v>0</v>
      </c>
      <c r="CR225" s="117">
        <f t="shared" si="300"/>
        <v>0</v>
      </c>
      <c r="CS225" s="117">
        <f t="shared" si="301"/>
        <v>0</v>
      </c>
      <c r="CT225" s="82"/>
      <c r="CU225" s="82"/>
      <c r="CV225" s="39"/>
      <c r="CW225" s="39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GS225" s="1"/>
      <c r="GT225" s="1"/>
      <c r="GU225" s="1"/>
      <c r="GV225" s="1"/>
      <c r="GW225" s="1"/>
    </row>
    <row r="226" spans="1:205">
      <c r="A226" s="33">
        <v>220</v>
      </c>
      <c r="B226" s="71"/>
      <c r="C226" s="351"/>
      <c r="D226" s="75"/>
      <c r="E226" s="74"/>
      <c r="F226" s="74"/>
      <c r="G226" s="74"/>
      <c r="H226" s="74"/>
      <c r="I226" s="65"/>
      <c r="J226" s="65"/>
      <c r="K226" s="65"/>
      <c r="L226" s="209"/>
      <c r="M226" s="209"/>
      <c r="N226" s="65"/>
      <c r="O226" s="65"/>
      <c r="P226" s="65"/>
      <c r="Q226" s="368" t="str">
        <f t="shared" si="239"/>
        <v/>
      </c>
      <c r="R226" s="34">
        <f t="shared" si="240"/>
        <v>0</v>
      </c>
      <c r="S226" s="47">
        <f t="shared" si="237"/>
        <v>0</v>
      </c>
      <c r="T226" s="46">
        <f t="shared" si="238"/>
        <v>0</v>
      </c>
      <c r="U226" s="82">
        <f t="shared" si="241"/>
        <v>0</v>
      </c>
      <c r="V226" s="46">
        <f t="shared" si="242"/>
        <v>0</v>
      </c>
      <c r="W226" s="82">
        <f t="shared" si="243"/>
        <v>0</v>
      </c>
      <c r="X226" s="81">
        <f t="shared" si="244"/>
        <v>0</v>
      </c>
      <c r="Y226" s="81">
        <f t="shared" si="302"/>
        <v>0</v>
      </c>
      <c r="Z226" s="81">
        <f t="shared" si="303"/>
        <v>0</v>
      </c>
      <c r="AA226" s="81">
        <f t="shared" si="245"/>
        <v>0</v>
      </c>
      <c r="AB226" s="81">
        <f t="shared" si="246"/>
        <v>0</v>
      </c>
      <c r="AC226" s="81">
        <f t="shared" si="304"/>
        <v>0</v>
      </c>
      <c r="AD226" s="81">
        <f t="shared" si="305"/>
        <v>0</v>
      </c>
      <c r="AE226" s="81">
        <f t="shared" si="306"/>
        <v>0</v>
      </c>
      <c r="AF226" s="81">
        <f t="shared" si="247"/>
        <v>0</v>
      </c>
      <c r="AG226" s="81">
        <f t="shared" si="248"/>
        <v>0</v>
      </c>
      <c r="AH226" s="81">
        <f t="shared" si="249"/>
        <v>0</v>
      </c>
      <c r="AI226" s="81">
        <f t="shared" si="250"/>
        <v>0</v>
      </c>
      <c r="AJ226" s="81">
        <f t="shared" si="251"/>
        <v>0</v>
      </c>
      <c r="AK226" s="81">
        <f t="shared" si="252"/>
        <v>0</v>
      </c>
      <c r="AL226" s="81">
        <f t="shared" si="253"/>
        <v>0</v>
      </c>
      <c r="AM226" s="81">
        <f t="shared" si="254"/>
        <v>0</v>
      </c>
      <c r="AN226" s="81">
        <f t="shared" si="255"/>
        <v>0</v>
      </c>
      <c r="AO226" s="81">
        <f t="shared" si="256"/>
        <v>0</v>
      </c>
      <c r="AP226" s="81">
        <f t="shared" si="257"/>
        <v>0</v>
      </c>
      <c r="AQ226" s="81">
        <f t="shared" si="258"/>
        <v>0</v>
      </c>
      <c r="AR226" s="81">
        <f t="shared" si="259"/>
        <v>0</v>
      </c>
      <c r="AS226" s="81">
        <f t="shared" si="260"/>
        <v>0</v>
      </c>
      <c r="AT226" s="81">
        <f t="shared" si="261"/>
        <v>0</v>
      </c>
      <c r="AU226" s="81">
        <f t="shared" si="262"/>
        <v>0</v>
      </c>
      <c r="AV226" s="81">
        <f t="shared" si="263"/>
        <v>0</v>
      </c>
      <c r="AW226" s="46">
        <f t="shared" si="264"/>
        <v>0</v>
      </c>
      <c r="AX226" s="46">
        <f t="shared" si="265"/>
        <v>0</v>
      </c>
      <c r="AY226" s="46">
        <f t="shared" si="266"/>
        <v>0</v>
      </c>
      <c r="AZ226" s="46">
        <f t="shared" si="267"/>
        <v>0</v>
      </c>
      <c r="BA226" s="46">
        <f t="shared" si="268"/>
        <v>0</v>
      </c>
      <c r="BB226" s="46">
        <f t="shared" si="269"/>
        <v>0</v>
      </c>
      <c r="BC226" s="46">
        <f t="shared" si="270"/>
        <v>0</v>
      </c>
      <c r="BD226" s="81"/>
      <c r="BE226" s="81"/>
      <c r="BF226" s="117">
        <f t="shared" si="307"/>
        <v>0</v>
      </c>
      <c r="BG226" s="117">
        <f t="shared" si="308"/>
        <v>0</v>
      </c>
      <c r="BH226" s="117">
        <f t="shared" si="309"/>
        <v>0</v>
      </c>
      <c r="BI226" s="117">
        <f t="shared" si="310"/>
        <v>0</v>
      </c>
      <c r="BJ226" s="117">
        <f t="shared" si="311"/>
        <v>0</v>
      </c>
      <c r="BK226" s="117">
        <f t="shared" si="312"/>
        <v>0</v>
      </c>
      <c r="BL226" s="117">
        <f t="shared" si="313"/>
        <v>0</v>
      </c>
      <c r="BM226" s="117">
        <f t="shared" si="314"/>
        <v>0</v>
      </c>
      <c r="BN226" s="117">
        <f t="shared" si="271"/>
        <v>0</v>
      </c>
      <c r="BO226" s="117">
        <f t="shared" si="315"/>
        <v>0</v>
      </c>
      <c r="BP226" s="117">
        <f t="shared" si="272"/>
        <v>0</v>
      </c>
      <c r="BQ226" s="117">
        <f t="shared" si="273"/>
        <v>0</v>
      </c>
      <c r="BR226" s="117">
        <f t="shared" si="274"/>
        <v>0</v>
      </c>
      <c r="BS226" s="117">
        <f t="shared" si="275"/>
        <v>0</v>
      </c>
      <c r="BT226" s="117">
        <f t="shared" si="276"/>
        <v>0</v>
      </c>
      <c r="BU226" s="117">
        <f t="shared" si="277"/>
        <v>0</v>
      </c>
      <c r="BV226" s="117">
        <f t="shared" si="278"/>
        <v>0</v>
      </c>
      <c r="BW226" s="117">
        <f t="shared" si="279"/>
        <v>0</v>
      </c>
      <c r="BX226" s="117">
        <f t="shared" si="280"/>
        <v>0</v>
      </c>
      <c r="BY226" s="117">
        <f t="shared" si="281"/>
        <v>0</v>
      </c>
      <c r="BZ226" s="117">
        <f t="shared" si="282"/>
        <v>0</v>
      </c>
      <c r="CA226" s="117">
        <f t="shared" si="283"/>
        <v>0</v>
      </c>
      <c r="CB226" s="117">
        <f t="shared" si="284"/>
        <v>0</v>
      </c>
      <c r="CC226" s="117">
        <f t="shared" si="285"/>
        <v>0</v>
      </c>
      <c r="CD226" s="117">
        <f t="shared" si="286"/>
        <v>0</v>
      </c>
      <c r="CE226" s="117">
        <f t="shared" si="287"/>
        <v>0</v>
      </c>
      <c r="CF226" s="117">
        <f t="shared" si="288"/>
        <v>0</v>
      </c>
      <c r="CG226" s="117">
        <f t="shared" si="289"/>
        <v>0</v>
      </c>
      <c r="CH226" s="117">
        <f t="shared" si="290"/>
        <v>0</v>
      </c>
      <c r="CI226" s="117">
        <f t="shared" si="291"/>
        <v>0</v>
      </c>
      <c r="CJ226" s="117">
        <f t="shared" si="292"/>
        <v>0</v>
      </c>
      <c r="CK226" s="117">
        <f t="shared" si="293"/>
        <v>0</v>
      </c>
      <c r="CL226" s="117">
        <f t="shared" si="294"/>
        <v>0</v>
      </c>
      <c r="CM226" s="117">
        <f t="shared" si="295"/>
        <v>0</v>
      </c>
      <c r="CN226" s="117">
        <f t="shared" si="296"/>
        <v>0</v>
      </c>
      <c r="CO226" s="117">
        <f t="shared" si="297"/>
        <v>0</v>
      </c>
      <c r="CP226" s="117">
        <f t="shared" si="298"/>
        <v>0</v>
      </c>
      <c r="CQ226" s="117">
        <f t="shared" si="299"/>
        <v>0</v>
      </c>
      <c r="CR226" s="117">
        <f t="shared" si="300"/>
        <v>0</v>
      </c>
      <c r="CS226" s="117">
        <f t="shared" si="301"/>
        <v>0</v>
      </c>
      <c r="CT226" s="82"/>
      <c r="CU226" s="82"/>
      <c r="CV226" s="39"/>
      <c r="CW226" s="39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GS226" s="1"/>
      <c r="GT226" s="1"/>
      <c r="GU226" s="1"/>
      <c r="GV226" s="1"/>
      <c r="GW226" s="1"/>
    </row>
    <row r="227" spans="1:205">
      <c r="A227" s="33">
        <v>221</v>
      </c>
      <c r="B227" s="71"/>
      <c r="C227" s="351"/>
      <c r="D227" s="75"/>
      <c r="E227" s="74"/>
      <c r="F227" s="74"/>
      <c r="G227" s="74"/>
      <c r="H227" s="74"/>
      <c r="I227" s="65"/>
      <c r="J227" s="65"/>
      <c r="K227" s="65"/>
      <c r="L227" s="209"/>
      <c r="M227" s="209"/>
      <c r="N227" s="65"/>
      <c r="O227" s="65"/>
      <c r="P227" s="65"/>
      <c r="Q227" s="368" t="str">
        <f t="shared" si="239"/>
        <v/>
      </c>
      <c r="R227" s="34">
        <f t="shared" si="240"/>
        <v>0</v>
      </c>
      <c r="S227" s="47">
        <f t="shared" si="237"/>
        <v>0</v>
      </c>
      <c r="T227" s="46">
        <f t="shared" si="238"/>
        <v>0</v>
      </c>
      <c r="U227" s="82">
        <f t="shared" si="241"/>
        <v>0</v>
      </c>
      <c r="V227" s="46">
        <f t="shared" si="242"/>
        <v>0</v>
      </c>
      <c r="W227" s="82">
        <f t="shared" si="243"/>
        <v>0</v>
      </c>
      <c r="X227" s="81">
        <f t="shared" si="244"/>
        <v>0</v>
      </c>
      <c r="Y227" s="81">
        <f t="shared" si="302"/>
        <v>0</v>
      </c>
      <c r="Z227" s="81">
        <f t="shared" si="303"/>
        <v>0</v>
      </c>
      <c r="AA227" s="81">
        <f t="shared" si="245"/>
        <v>0</v>
      </c>
      <c r="AB227" s="81">
        <f t="shared" si="246"/>
        <v>0</v>
      </c>
      <c r="AC227" s="81">
        <f t="shared" si="304"/>
        <v>0</v>
      </c>
      <c r="AD227" s="81">
        <f t="shared" si="305"/>
        <v>0</v>
      </c>
      <c r="AE227" s="81">
        <f t="shared" si="306"/>
        <v>0</v>
      </c>
      <c r="AF227" s="81">
        <f t="shared" si="247"/>
        <v>0</v>
      </c>
      <c r="AG227" s="81">
        <f t="shared" si="248"/>
        <v>0</v>
      </c>
      <c r="AH227" s="81">
        <f t="shared" si="249"/>
        <v>0</v>
      </c>
      <c r="AI227" s="81">
        <f t="shared" si="250"/>
        <v>0</v>
      </c>
      <c r="AJ227" s="81">
        <f t="shared" si="251"/>
        <v>0</v>
      </c>
      <c r="AK227" s="81">
        <f t="shared" si="252"/>
        <v>0</v>
      </c>
      <c r="AL227" s="81">
        <f t="shared" si="253"/>
        <v>0</v>
      </c>
      <c r="AM227" s="81">
        <f t="shared" si="254"/>
        <v>0</v>
      </c>
      <c r="AN227" s="81">
        <f t="shared" si="255"/>
        <v>0</v>
      </c>
      <c r="AO227" s="81">
        <f t="shared" si="256"/>
        <v>0</v>
      </c>
      <c r="AP227" s="81">
        <f t="shared" si="257"/>
        <v>0</v>
      </c>
      <c r="AQ227" s="81">
        <f t="shared" si="258"/>
        <v>0</v>
      </c>
      <c r="AR227" s="81">
        <f t="shared" si="259"/>
        <v>0</v>
      </c>
      <c r="AS227" s="81">
        <f t="shared" si="260"/>
        <v>0</v>
      </c>
      <c r="AT227" s="81">
        <f t="shared" si="261"/>
        <v>0</v>
      </c>
      <c r="AU227" s="81">
        <f t="shared" si="262"/>
        <v>0</v>
      </c>
      <c r="AV227" s="81">
        <f t="shared" si="263"/>
        <v>0</v>
      </c>
      <c r="AW227" s="46">
        <f t="shared" si="264"/>
        <v>0</v>
      </c>
      <c r="AX227" s="46">
        <f t="shared" si="265"/>
        <v>0</v>
      </c>
      <c r="AY227" s="46">
        <f t="shared" si="266"/>
        <v>0</v>
      </c>
      <c r="AZ227" s="46">
        <f t="shared" si="267"/>
        <v>0</v>
      </c>
      <c r="BA227" s="46">
        <f t="shared" si="268"/>
        <v>0</v>
      </c>
      <c r="BB227" s="46">
        <f t="shared" si="269"/>
        <v>0</v>
      </c>
      <c r="BC227" s="46">
        <f t="shared" si="270"/>
        <v>0</v>
      </c>
      <c r="BD227" s="81"/>
      <c r="BE227" s="81"/>
      <c r="BF227" s="117">
        <f t="shared" si="307"/>
        <v>0</v>
      </c>
      <c r="BG227" s="117">
        <f t="shared" si="308"/>
        <v>0</v>
      </c>
      <c r="BH227" s="117">
        <f t="shared" si="309"/>
        <v>0</v>
      </c>
      <c r="BI227" s="117">
        <f t="shared" si="310"/>
        <v>0</v>
      </c>
      <c r="BJ227" s="117">
        <f t="shared" si="311"/>
        <v>0</v>
      </c>
      <c r="BK227" s="117">
        <f t="shared" si="312"/>
        <v>0</v>
      </c>
      <c r="BL227" s="117">
        <f t="shared" si="313"/>
        <v>0</v>
      </c>
      <c r="BM227" s="117">
        <f t="shared" si="314"/>
        <v>0</v>
      </c>
      <c r="BN227" s="117">
        <f t="shared" si="271"/>
        <v>0</v>
      </c>
      <c r="BO227" s="117">
        <f t="shared" si="315"/>
        <v>0</v>
      </c>
      <c r="BP227" s="117">
        <f t="shared" si="272"/>
        <v>0</v>
      </c>
      <c r="BQ227" s="117">
        <f t="shared" si="273"/>
        <v>0</v>
      </c>
      <c r="BR227" s="117">
        <f t="shared" si="274"/>
        <v>0</v>
      </c>
      <c r="BS227" s="117">
        <f t="shared" si="275"/>
        <v>0</v>
      </c>
      <c r="BT227" s="117">
        <f t="shared" si="276"/>
        <v>0</v>
      </c>
      <c r="BU227" s="117">
        <f t="shared" si="277"/>
        <v>0</v>
      </c>
      <c r="BV227" s="117">
        <f t="shared" si="278"/>
        <v>0</v>
      </c>
      <c r="BW227" s="117">
        <f t="shared" si="279"/>
        <v>0</v>
      </c>
      <c r="BX227" s="117">
        <f t="shared" si="280"/>
        <v>0</v>
      </c>
      <c r="BY227" s="117">
        <f t="shared" si="281"/>
        <v>0</v>
      </c>
      <c r="BZ227" s="117">
        <f t="shared" si="282"/>
        <v>0</v>
      </c>
      <c r="CA227" s="117">
        <f t="shared" si="283"/>
        <v>0</v>
      </c>
      <c r="CB227" s="117">
        <f t="shared" si="284"/>
        <v>0</v>
      </c>
      <c r="CC227" s="117">
        <f t="shared" si="285"/>
        <v>0</v>
      </c>
      <c r="CD227" s="117">
        <f t="shared" si="286"/>
        <v>0</v>
      </c>
      <c r="CE227" s="117">
        <f t="shared" si="287"/>
        <v>0</v>
      </c>
      <c r="CF227" s="117">
        <f t="shared" si="288"/>
        <v>0</v>
      </c>
      <c r="CG227" s="117">
        <f t="shared" si="289"/>
        <v>0</v>
      </c>
      <c r="CH227" s="117">
        <f t="shared" si="290"/>
        <v>0</v>
      </c>
      <c r="CI227" s="117">
        <f t="shared" si="291"/>
        <v>0</v>
      </c>
      <c r="CJ227" s="117">
        <f t="shared" si="292"/>
        <v>0</v>
      </c>
      <c r="CK227" s="117">
        <f t="shared" si="293"/>
        <v>0</v>
      </c>
      <c r="CL227" s="117">
        <f t="shared" si="294"/>
        <v>0</v>
      </c>
      <c r="CM227" s="117">
        <f t="shared" si="295"/>
        <v>0</v>
      </c>
      <c r="CN227" s="117">
        <f t="shared" si="296"/>
        <v>0</v>
      </c>
      <c r="CO227" s="117">
        <f t="shared" si="297"/>
        <v>0</v>
      </c>
      <c r="CP227" s="117">
        <f t="shared" si="298"/>
        <v>0</v>
      </c>
      <c r="CQ227" s="117">
        <f t="shared" si="299"/>
        <v>0</v>
      </c>
      <c r="CR227" s="117">
        <f t="shared" si="300"/>
        <v>0</v>
      </c>
      <c r="CS227" s="117">
        <f t="shared" si="301"/>
        <v>0</v>
      </c>
      <c r="CT227" s="82"/>
      <c r="CU227" s="82"/>
      <c r="CV227" s="39"/>
      <c r="CW227" s="39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GS227" s="1"/>
      <c r="GT227" s="1"/>
      <c r="GU227" s="1"/>
      <c r="GV227" s="1"/>
      <c r="GW227" s="1"/>
    </row>
    <row r="228" spans="1:205">
      <c r="A228" s="33">
        <v>222</v>
      </c>
      <c r="B228" s="71"/>
      <c r="C228" s="351"/>
      <c r="D228" s="75"/>
      <c r="E228" s="74"/>
      <c r="F228" s="74"/>
      <c r="G228" s="74"/>
      <c r="H228" s="74"/>
      <c r="I228" s="65"/>
      <c r="J228" s="65"/>
      <c r="K228" s="65"/>
      <c r="L228" s="209"/>
      <c r="M228" s="209"/>
      <c r="N228" s="65"/>
      <c r="O228" s="65"/>
      <c r="P228" s="65"/>
      <c r="Q228" s="368" t="str">
        <f t="shared" si="239"/>
        <v/>
      </c>
      <c r="R228" s="34">
        <f t="shared" si="240"/>
        <v>0</v>
      </c>
      <c r="S228" s="47">
        <f t="shared" si="237"/>
        <v>0</v>
      </c>
      <c r="T228" s="46">
        <f t="shared" si="238"/>
        <v>0</v>
      </c>
      <c r="U228" s="82">
        <f t="shared" si="241"/>
        <v>0</v>
      </c>
      <c r="V228" s="46">
        <f t="shared" si="242"/>
        <v>0</v>
      </c>
      <c r="W228" s="82">
        <f t="shared" si="243"/>
        <v>0</v>
      </c>
      <c r="X228" s="81">
        <f t="shared" si="244"/>
        <v>0</v>
      </c>
      <c r="Y228" s="81">
        <f t="shared" si="302"/>
        <v>0</v>
      </c>
      <c r="Z228" s="81">
        <f t="shared" si="303"/>
        <v>0</v>
      </c>
      <c r="AA228" s="81">
        <f t="shared" si="245"/>
        <v>0</v>
      </c>
      <c r="AB228" s="81">
        <f t="shared" si="246"/>
        <v>0</v>
      </c>
      <c r="AC228" s="81">
        <f t="shared" si="304"/>
        <v>0</v>
      </c>
      <c r="AD228" s="81">
        <f t="shared" si="305"/>
        <v>0</v>
      </c>
      <c r="AE228" s="81">
        <f t="shared" si="306"/>
        <v>0</v>
      </c>
      <c r="AF228" s="81">
        <f t="shared" si="247"/>
        <v>0</v>
      </c>
      <c r="AG228" s="81">
        <f t="shared" si="248"/>
        <v>0</v>
      </c>
      <c r="AH228" s="81">
        <f t="shared" si="249"/>
        <v>0</v>
      </c>
      <c r="AI228" s="81">
        <f t="shared" si="250"/>
        <v>0</v>
      </c>
      <c r="AJ228" s="81">
        <f t="shared" si="251"/>
        <v>0</v>
      </c>
      <c r="AK228" s="81">
        <f t="shared" si="252"/>
        <v>0</v>
      </c>
      <c r="AL228" s="81">
        <f t="shared" si="253"/>
        <v>0</v>
      </c>
      <c r="AM228" s="81">
        <f t="shared" si="254"/>
        <v>0</v>
      </c>
      <c r="AN228" s="81">
        <f t="shared" si="255"/>
        <v>0</v>
      </c>
      <c r="AO228" s="81">
        <f t="shared" si="256"/>
        <v>0</v>
      </c>
      <c r="AP228" s="81">
        <f t="shared" si="257"/>
        <v>0</v>
      </c>
      <c r="AQ228" s="81">
        <f t="shared" si="258"/>
        <v>0</v>
      </c>
      <c r="AR228" s="81">
        <f t="shared" si="259"/>
        <v>0</v>
      </c>
      <c r="AS228" s="81">
        <f t="shared" si="260"/>
        <v>0</v>
      </c>
      <c r="AT228" s="81">
        <f t="shared" si="261"/>
        <v>0</v>
      </c>
      <c r="AU228" s="81">
        <f t="shared" si="262"/>
        <v>0</v>
      </c>
      <c r="AV228" s="81">
        <f t="shared" si="263"/>
        <v>0</v>
      </c>
      <c r="AW228" s="46">
        <f t="shared" si="264"/>
        <v>0</v>
      </c>
      <c r="AX228" s="46">
        <f t="shared" si="265"/>
        <v>0</v>
      </c>
      <c r="AY228" s="46">
        <f t="shared" si="266"/>
        <v>0</v>
      </c>
      <c r="AZ228" s="46">
        <f t="shared" si="267"/>
        <v>0</v>
      </c>
      <c r="BA228" s="46">
        <f t="shared" si="268"/>
        <v>0</v>
      </c>
      <c r="BB228" s="46">
        <f t="shared" si="269"/>
        <v>0</v>
      </c>
      <c r="BC228" s="46">
        <f t="shared" si="270"/>
        <v>0</v>
      </c>
      <c r="BD228" s="81"/>
      <c r="BE228" s="81"/>
      <c r="BF228" s="117">
        <f t="shared" si="307"/>
        <v>0</v>
      </c>
      <c r="BG228" s="117">
        <f t="shared" si="308"/>
        <v>0</v>
      </c>
      <c r="BH228" s="117">
        <f t="shared" si="309"/>
        <v>0</v>
      </c>
      <c r="BI228" s="117">
        <f t="shared" si="310"/>
        <v>0</v>
      </c>
      <c r="BJ228" s="117">
        <f t="shared" si="311"/>
        <v>0</v>
      </c>
      <c r="BK228" s="117">
        <f t="shared" si="312"/>
        <v>0</v>
      </c>
      <c r="BL228" s="117">
        <f t="shared" si="313"/>
        <v>0</v>
      </c>
      <c r="BM228" s="117">
        <f t="shared" si="314"/>
        <v>0</v>
      </c>
      <c r="BN228" s="117">
        <f t="shared" si="271"/>
        <v>0</v>
      </c>
      <c r="BO228" s="117">
        <f t="shared" si="315"/>
        <v>0</v>
      </c>
      <c r="BP228" s="117">
        <f t="shared" si="272"/>
        <v>0</v>
      </c>
      <c r="BQ228" s="117">
        <f t="shared" si="273"/>
        <v>0</v>
      </c>
      <c r="BR228" s="117">
        <f t="shared" si="274"/>
        <v>0</v>
      </c>
      <c r="BS228" s="117">
        <f t="shared" si="275"/>
        <v>0</v>
      </c>
      <c r="BT228" s="117">
        <f t="shared" si="276"/>
        <v>0</v>
      </c>
      <c r="BU228" s="117">
        <f t="shared" si="277"/>
        <v>0</v>
      </c>
      <c r="BV228" s="117">
        <f t="shared" si="278"/>
        <v>0</v>
      </c>
      <c r="BW228" s="117">
        <f t="shared" si="279"/>
        <v>0</v>
      </c>
      <c r="BX228" s="117">
        <f t="shared" si="280"/>
        <v>0</v>
      </c>
      <c r="BY228" s="117">
        <f t="shared" si="281"/>
        <v>0</v>
      </c>
      <c r="BZ228" s="117">
        <f t="shared" si="282"/>
        <v>0</v>
      </c>
      <c r="CA228" s="117">
        <f t="shared" si="283"/>
        <v>0</v>
      </c>
      <c r="CB228" s="117">
        <f t="shared" si="284"/>
        <v>0</v>
      </c>
      <c r="CC228" s="117">
        <f t="shared" si="285"/>
        <v>0</v>
      </c>
      <c r="CD228" s="117">
        <f t="shared" si="286"/>
        <v>0</v>
      </c>
      <c r="CE228" s="117">
        <f t="shared" si="287"/>
        <v>0</v>
      </c>
      <c r="CF228" s="117">
        <f t="shared" si="288"/>
        <v>0</v>
      </c>
      <c r="CG228" s="117">
        <f t="shared" si="289"/>
        <v>0</v>
      </c>
      <c r="CH228" s="117">
        <f t="shared" si="290"/>
        <v>0</v>
      </c>
      <c r="CI228" s="117">
        <f t="shared" si="291"/>
        <v>0</v>
      </c>
      <c r="CJ228" s="117">
        <f t="shared" si="292"/>
        <v>0</v>
      </c>
      <c r="CK228" s="117">
        <f t="shared" si="293"/>
        <v>0</v>
      </c>
      <c r="CL228" s="117">
        <f t="shared" si="294"/>
        <v>0</v>
      </c>
      <c r="CM228" s="117">
        <f t="shared" si="295"/>
        <v>0</v>
      </c>
      <c r="CN228" s="117">
        <f t="shared" si="296"/>
        <v>0</v>
      </c>
      <c r="CO228" s="117">
        <f t="shared" si="297"/>
        <v>0</v>
      </c>
      <c r="CP228" s="117">
        <f t="shared" si="298"/>
        <v>0</v>
      </c>
      <c r="CQ228" s="117">
        <f t="shared" si="299"/>
        <v>0</v>
      </c>
      <c r="CR228" s="117">
        <f t="shared" si="300"/>
        <v>0</v>
      </c>
      <c r="CS228" s="117">
        <f t="shared" si="301"/>
        <v>0</v>
      </c>
      <c r="CT228" s="82"/>
      <c r="CU228" s="82"/>
      <c r="CV228" s="39"/>
      <c r="CW228" s="39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GS228" s="1"/>
      <c r="GT228" s="1"/>
      <c r="GU228" s="1"/>
      <c r="GV228" s="1"/>
      <c r="GW228" s="1"/>
    </row>
    <row r="229" spans="1:205">
      <c r="A229" s="33">
        <v>223</v>
      </c>
      <c r="B229" s="71"/>
      <c r="C229" s="351"/>
      <c r="D229" s="75"/>
      <c r="E229" s="74"/>
      <c r="F229" s="74"/>
      <c r="G229" s="74"/>
      <c r="H229" s="74"/>
      <c r="I229" s="65"/>
      <c r="J229" s="65"/>
      <c r="K229" s="65"/>
      <c r="L229" s="209"/>
      <c r="M229" s="209"/>
      <c r="N229" s="65"/>
      <c r="O229" s="65"/>
      <c r="P229" s="65"/>
      <c r="Q229" s="368" t="str">
        <f t="shared" si="239"/>
        <v/>
      </c>
      <c r="R229" s="34">
        <f t="shared" si="240"/>
        <v>0</v>
      </c>
      <c r="S229" s="47">
        <f t="shared" si="237"/>
        <v>0</v>
      </c>
      <c r="T229" s="46">
        <f t="shared" si="238"/>
        <v>0</v>
      </c>
      <c r="U229" s="82">
        <f t="shared" si="241"/>
        <v>0</v>
      </c>
      <c r="V229" s="46">
        <f t="shared" si="242"/>
        <v>0</v>
      </c>
      <c r="W229" s="82">
        <f t="shared" si="243"/>
        <v>0</v>
      </c>
      <c r="X229" s="81">
        <f t="shared" si="244"/>
        <v>0</v>
      </c>
      <c r="Y229" s="81">
        <f t="shared" si="302"/>
        <v>0</v>
      </c>
      <c r="Z229" s="81">
        <f t="shared" si="303"/>
        <v>0</v>
      </c>
      <c r="AA229" s="81">
        <f t="shared" si="245"/>
        <v>0</v>
      </c>
      <c r="AB229" s="81">
        <f t="shared" si="246"/>
        <v>0</v>
      </c>
      <c r="AC229" s="81">
        <f t="shared" si="304"/>
        <v>0</v>
      </c>
      <c r="AD229" s="81">
        <f t="shared" si="305"/>
        <v>0</v>
      </c>
      <c r="AE229" s="81">
        <f t="shared" si="306"/>
        <v>0</v>
      </c>
      <c r="AF229" s="81">
        <f t="shared" si="247"/>
        <v>0</v>
      </c>
      <c r="AG229" s="81">
        <f t="shared" si="248"/>
        <v>0</v>
      </c>
      <c r="AH229" s="81">
        <f t="shared" si="249"/>
        <v>0</v>
      </c>
      <c r="AI229" s="81">
        <f t="shared" si="250"/>
        <v>0</v>
      </c>
      <c r="AJ229" s="81">
        <f t="shared" si="251"/>
        <v>0</v>
      </c>
      <c r="AK229" s="81">
        <f t="shared" si="252"/>
        <v>0</v>
      </c>
      <c r="AL229" s="81">
        <f t="shared" si="253"/>
        <v>0</v>
      </c>
      <c r="AM229" s="81">
        <f t="shared" si="254"/>
        <v>0</v>
      </c>
      <c r="AN229" s="81">
        <f t="shared" si="255"/>
        <v>0</v>
      </c>
      <c r="AO229" s="81">
        <f t="shared" si="256"/>
        <v>0</v>
      </c>
      <c r="AP229" s="81">
        <f t="shared" si="257"/>
        <v>0</v>
      </c>
      <c r="AQ229" s="81">
        <f t="shared" si="258"/>
        <v>0</v>
      </c>
      <c r="AR229" s="81">
        <f t="shared" si="259"/>
        <v>0</v>
      </c>
      <c r="AS229" s="81">
        <f t="shared" si="260"/>
        <v>0</v>
      </c>
      <c r="AT229" s="81">
        <f t="shared" si="261"/>
        <v>0</v>
      </c>
      <c r="AU229" s="81">
        <f t="shared" si="262"/>
        <v>0</v>
      </c>
      <c r="AV229" s="81">
        <f t="shared" si="263"/>
        <v>0</v>
      </c>
      <c r="AW229" s="46">
        <f t="shared" si="264"/>
        <v>0</v>
      </c>
      <c r="AX229" s="46">
        <f t="shared" si="265"/>
        <v>0</v>
      </c>
      <c r="AY229" s="46">
        <f t="shared" si="266"/>
        <v>0</v>
      </c>
      <c r="AZ229" s="46">
        <f t="shared" si="267"/>
        <v>0</v>
      </c>
      <c r="BA229" s="46">
        <f t="shared" si="268"/>
        <v>0</v>
      </c>
      <c r="BB229" s="46">
        <f t="shared" si="269"/>
        <v>0</v>
      </c>
      <c r="BC229" s="46">
        <f t="shared" si="270"/>
        <v>0</v>
      </c>
      <c r="BD229" s="81"/>
      <c r="BE229" s="81"/>
      <c r="BF229" s="117">
        <f t="shared" si="307"/>
        <v>0</v>
      </c>
      <c r="BG229" s="117">
        <f t="shared" si="308"/>
        <v>0</v>
      </c>
      <c r="BH229" s="117">
        <f t="shared" si="309"/>
        <v>0</v>
      </c>
      <c r="BI229" s="117">
        <f t="shared" si="310"/>
        <v>0</v>
      </c>
      <c r="BJ229" s="117">
        <f t="shared" si="311"/>
        <v>0</v>
      </c>
      <c r="BK229" s="117">
        <f t="shared" si="312"/>
        <v>0</v>
      </c>
      <c r="BL229" s="117">
        <f t="shared" si="313"/>
        <v>0</v>
      </c>
      <c r="BM229" s="117">
        <f t="shared" si="314"/>
        <v>0</v>
      </c>
      <c r="BN229" s="117">
        <f t="shared" si="271"/>
        <v>0</v>
      </c>
      <c r="BO229" s="117">
        <f t="shared" si="315"/>
        <v>0</v>
      </c>
      <c r="BP229" s="117">
        <f t="shared" si="272"/>
        <v>0</v>
      </c>
      <c r="BQ229" s="117">
        <f t="shared" si="273"/>
        <v>0</v>
      </c>
      <c r="BR229" s="117">
        <f t="shared" si="274"/>
        <v>0</v>
      </c>
      <c r="BS229" s="117">
        <f t="shared" si="275"/>
        <v>0</v>
      </c>
      <c r="BT229" s="117">
        <f t="shared" si="276"/>
        <v>0</v>
      </c>
      <c r="BU229" s="117">
        <f t="shared" si="277"/>
        <v>0</v>
      </c>
      <c r="BV229" s="117">
        <f t="shared" si="278"/>
        <v>0</v>
      </c>
      <c r="BW229" s="117">
        <f t="shared" si="279"/>
        <v>0</v>
      </c>
      <c r="BX229" s="117">
        <f t="shared" si="280"/>
        <v>0</v>
      </c>
      <c r="BY229" s="117">
        <f t="shared" si="281"/>
        <v>0</v>
      </c>
      <c r="BZ229" s="117">
        <f t="shared" si="282"/>
        <v>0</v>
      </c>
      <c r="CA229" s="117">
        <f t="shared" si="283"/>
        <v>0</v>
      </c>
      <c r="CB229" s="117">
        <f t="shared" si="284"/>
        <v>0</v>
      </c>
      <c r="CC229" s="117">
        <f t="shared" si="285"/>
        <v>0</v>
      </c>
      <c r="CD229" s="117">
        <f t="shared" si="286"/>
        <v>0</v>
      </c>
      <c r="CE229" s="117">
        <f t="shared" si="287"/>
        <v>0</v>
      </c>
      <c r="CF229" s="117">
        <f t="shared" si="288"/>
        <v>0</v>
      </c>
      <c r="CG229" s="117">
        <f t="shared" si="289"/>
        <v>0</v>
      </c>
      <c r="CH229" s="117">
        <f t="shared" si="290"/>
        <v>0</v>
      </c>
      <c r="CI229" s="117">
        <f t="shared" si="291"/>
        <v>0</v>
      </c>
      <c r="CJ229" s="117">
        <f t="shared" si="292"/>
        <v>0</v>
      </c>
      <c r="CK229" s="117">
        <f t="shared" si="293"/>
        <v>0</v>
      </c>
      <c r="CL229" s="117">
        <f t="shared" si="294"/>
        <v>0</v>
      </c>
      <c r="CM229" s="117">
        <f t="shared" si="295"/>
        <v>0</v>
      </c>
      <c r="CN229" s="117">
        <f t="shared" si="296"/>
        <v>0</v>
      </c>
      <c r="CO229" s="117">
        <f t="shared" si="297"/>
        <v>0</v>
      </c>
      <c r="CP229" s="117">
        <f t="shared" si="298"/>
        <v>0</v>
      </c>
      <c r="CQ229" s="117">
        <f t="shared" si="299"/>
        <v>0</v>
      </c>
      <c r="CR229" s="117">
        <f t="shared" si="300"/>
        <v>0</v>
      </c>
      <c r="CS229" s="117">
        <f t="shared" si="301"/>
        <v>0</v>
      </c>
      <c r="CT229" s="82"/>
      <c r="CU229" s="82"/>
      <c r="CV229" s="39"/>
      <c r="CW229" s="39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GS229" s="1"/>
      <c r="GT229" s="1"/>
      <c r="GU229" s="1"/>
      <c r="GV229" s="1"/>
      <c r="GW229" s="1"/>
    </row>
    <row r="230" spans="1:205">
      <c r="A230" s="33">
        <v>224</v>
      </c>
      <c r="B230" s="71"/>
      <c r="C230" s="351"/>
      <c r="D230" s="75"/>
      <c r="E230" s="74"/>
      <c r="F230" s="74"/>
      <c r="G230" s="74"/>
      <c r="H230" s="74"/>
      <c r="I230" s="65"/>
      <c r="J230" s="65"/>
      <c r="K230" s="65"/>
      <c r="L230" s="209"/>
      <c r="M230" s="209"/>
      <c r="N230" s="65"/>
      <c r="O230" s="65"/>
      <c r="P230" s="65"/>
      <c r="Q230" s="368" t="str">
        <f t="shared" si="239"/>
        <v/>
      </c>
      <c r="R230" s="34">
        <f t="shared" si="240"/>
        <v>0</v>
      </c>
      <c r="S230" s="47">
        <f t="shared" si="237"/>
        <v>0</v>
      </c>
      <c r="T230" s="46">
        <f t="shared" si="238"/>
        <v>0</v>
      </c>
      <c r="U230" s="82">
        <f t="shared" si="241"/>
        <v>0</v>
      </c>
      <c r="V230" s="46">
        <f t="shared" si="242"/>
        <v>0</v>
      </c>
      <c r="W230" s="82">
        <f t="shared" si="243"/>
        <v>0</v>
      </c>
      <c r="X230" s="81">
        <f t="shared" si="244"/>
        <v>0</v>
      </c>
      <c r="Y230" s="81">
        <f t="shared" si="302"/>
        <v>0</v>
      </c>
      <c r="Z230" s="81">
        <f t="shared" si="303"/>
        <v>0</v>
      </c>
      <c r="AA230" s="81">
        <f t="shared" si="245"/>
        <v>0</v>
      </c>
      <c r="AB230" s="81">
        <f t="shared" si="246"/>
        <v>0</v>
      </c>
      <c r="AC230" s="81">
        <f t="shared" si="304"/>
        <v>0</v>
      </c>
      <c r="AD230" s="81">
        <f t="shared" si="305"/>
        <v>0</v>
      </c>
      <c r="AE230" s="81">
        <f t="shared" si="306"/>
        <v>0</v>
      </c>
      <c r="AF230" s="81">
        <f t="shared" si="247"/>
        <v>0</v>
      </c>
      <c r="AG230" s="81">
        <f t="shared" si="248"/>
        <v>0</v>
      </c>
      <c r="AH230" s="81">
        <f t="shared" si="249"/>
        <v>0</v>
      </c>
      <c r="AI230" s="81">
        <f t="shared" si="250"/>
        <v>0</v>
      </c>
      <c r="AJ230" s="81">
        <f t="shared" si="251"/>
        <v>0</v>
      </c>
      <c r="AK230" s="81">
        <f t="shared" si="252"/>
        <v>0</v>
      </c>
      <c r="AL230" s="81">
        <f t="shared" si="253"/>
        <v>0</v>
      </c>
      <c r="AM230" s="81">
        <f t="shared" si="254"/>
        <v>0</v>
      </c>
      <c r="AN230" s="81">
        <f t="shared" si="255"/>
        <v>0</v>
      </c>
      <c r="AO230" s="81">
        <f t="shared" si="256"/>
        <v>0</v>
      </c>
      <c r="AP230" s="81">
        <f t="shared" si="257"/>
        <v>0</v>
      </c>
      <c r="AQ230" s="81">
        <f t="shared" si="258"/>
        <v>0</v>
      </c>
      <c r="AR230" s="81">
        <f t="shared" si="259"/>
        <v>0</v>
      </c>
      <c r="AS230" s="81">
        <f t="shared" si="260"/>
        <v>0</v>
      </c>
      <c r="AT230" s="81">
        <f t="shared" si="261"/>
        <v>0</v>
      </c>
      <c r="AU230" s="81">
        <f t="shared" si="262"/>
        <v>0</v>
      </c>
      <c r="AV230" s="81">
        <f t="shared" si="263"/>
        <v>0</v>
      </c>
      <c r="AW230" s="46">
        <f t="shared" si="264"/>
        <v>0</v>
      </c>
      <c r="AX230" s="46">
        <f t="shared" si="265"/>
        <v>0</v>
      </c>
      <c r="AY230" s="46">
        <f t="shared" si="266"/>
        <v>0</v>
      </c>
      <c r="AZ230" s="46">
        <f t="shared" si="267"/>
        <v>0</v>
      </c>
      <c r="BA230" s="46">
        <f t="shared" si="268"/>
        <v>0</v>
      </c>
      <c r="BB230" s="46">
        <f t="shared" si="269"/>
        <v>0</v>
      </c>
      <c r="BC230" s="46">
        <f t="shared" si="270"/>
        <v>0</v>
      </c>
      <c r="BD230" s="81"/>
      <c r="BE230" s="81"/>
      <c r="BF230" s="117">
        <f t="shared" si="307"/>
        <v>0</v>
      </c>
      <c r="BG230" s="117">
        <f t="shared" si="308"/>
        <v>0</v>
      </c>
      <c r="BH230" s="117">
        <f t="shared" si="309"/>
        <v>0</v>
      </c>
      <c r="BI230" s="117">
        <f t="shared" si="310"/>
        <v>0</v>
      </c>
      <c r="BJ230" s="117">
        <f t="shared" si="311"/>
        <v>0</v>
      </c>
      <c r="BK230" s="117">
        <f t="shared" si="312"/>
        <v>0</v>
      </c>
      <c r="BL230" s="117">
        <f t="shared" si="313"/>
        <v>0</v>
      </c>
      <c r="BM230" s="117">
        <f t="shared" si="314"/>
        <v>0</v>
      </c>
      <c r="BN230" s="117">
        <f t="shared" si="271"/>
        <v>0</v>
      </c>
      <c r="BO230" s="117">
        <f t="shared" si="315"/>
        <v>0</v>
      </c>
      <c r="BP230" s="117">
        <f t="shared" si="272"/>
        <v>0</v>
      </c>
      <c r="BQ230" s="117">
        <f t="shared" si="273"/>
        <v>0</v>
      </c>
      <c r="BR230" s="117">
        <f t="shared" si="274"/>
        <v>0</v>
      </c>
      <c r="BS230" s="117">
        <f t="shared" si="275"/>
        <v>0</v>
      </c>
      <c r="BT230" s="117">
        <f t="shared" si="276"/>
        <v>0</v>
      </c>
      <c r="BU230" s="117">
        <f t="shared" si="277"/>
        <v>0</v>
      </c>
      <c r="BV230" s="117">
        <f t="shared" si="278"/>
        <v>0</v>
      </c>
      <c r="BW230" s="117">
        <f t="shared" si="279"/>
        <v>0</v>
      </c>
      <c r="BX230" s="117">
        <f t="shared" si="280"/>
        <v>0</v>
      </c>
      <c r="BY230" s="117">
        <f t="shared" si="281"/>
        <v>0</v>
      </c>
      <c r="BZ230" s="117">
        <f t="shared" si="282"/>
        <v>0</v>
      </c>
      <c r="CA230" s="117">
        <f t="shared" si="283"/>
        <v>0</v>
      </c>
      <c r="CB230" s="117">
        <f t="shared" si="284"/>
        <v>0</v>
      </c>
      <c r="CC230" s="117">
        <f t="shared" si="285"/>
        <v>0</v>
      </c>
      <c r="CD230" s="117">
        <f t="shared" si="286"/>
        <v>0</v>
      </c>
      <c r="CE230" s="117">
        <f t="shared" si="287"/>
        <v>0</v>
      </c>
      <c r="CF230" s="117">
        <f t="shared" si="288"/>
        <v>0</v>
      </c>
      <c r="CG230" s="117">
        <f t="shared" si="289"/>
        <v>0</v>
      </c>
      <c r="CH230" s="117">
        <f t="shared" si="290"/>
        <v>0</v>
      </c>
      <c r="CI230" s="117">
        <f t="shared" si="291"/>
        <v>0</v>
      </c>
      <c r="CJ230" s="117">
        <f t="shared" si="292"/>
        <v>0</v>
      </c>
      <c r="CK230" s="117">
        <f t="shared" si="293"/>
        <v>0</v>
      </c>
      <c r="CL230" s="117">
        <f t="shared" si="294"/>
        <v>0</v>
      </c>
      <c r="CM230" s="117">
        <f t="shared" si="295"/>
        <v>0</v>
      </c>
      <c r="CN230" s="117">
        <f t="shared" si="296"/>
        <v>0</v>
      </c>
      <c r="CO230" s="117">
        <f t="shared" si="297"/>
        <v>0</v>
      </c>
      <c r="CP230" s="117">
        <f t="shared" si="298"/>
        <v>0</v>
      </c>
      <c r="CQ230" s="117">
        <f t="shared" si="299"/>
        <v>0</v>
      </c>
      <c r="CR230" s="117">
        <f t="shared" si="300"/>
        <v>0</v>
      </c>
      <c r="CS230" s="117">
        <f t="shared" si="301"/>
        <v>0</v>
      </c>
      <c r="CT230" s="82"/>
      <c r="CU230" s="82"/>
      <c r="CV230" s="39"/>
      <c r="CW230" s="39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GS230" s="1"/>
      <c r="GT230" s="1"/>
      <c r="GU230" s="1"/>
      <c r="GV230" s="1"/>
      <c r="GW230" s="1"/>
    </row>
    <row r="231" spans="1:205">
      <c r="A231" s="33">
        <v>225</v>
      </c>
      <c r="B231" s="71"/>
      <c r="C231" s="351"/>
      <c r="D231" s="75"/>
      <c r="E231" s="74"/>
      <c r="F231" s="74"/>
      <c r="G231" s="74"/>
      <c r="H231" s="74"/>
      <c r="I231" s="65"/>
      <c r="J231" s="65"/>
      <c r="K231" s="65"/>
      <c r="L231" s="209"/>
      <c r="M231" s="209"/>
      <c r="N231" s="65"/>
      <c r="O231" s="65"/>
      <c r="P231" s="65"/>
      <c r="Q231" s="368" t="str">
        <f t="shared" si="239"/>
        <v/>
      </c>
      <c r="R231" s="34">
        <f t="shared" si="240"/>
        <v>0</v>
      </c>
      <c r="S231" s="47">
        <f t="shared" si="237"/>
        <v>0</v>
      </c>
      <c r="T231" s="46">
        <f t="shared" si="238"/>
        <v>0</v>
      </c>
      <c r="U231" s="82">
        <f t="shared" si="241"/>
        <v>0</v>
      </c>
      <c r="V231" s="46">
        <f t="shared" si="242"/>
        <v>0</v>
      </c>
      <c r="W231" s="82">
        <f t="shared" si="243"/>
        <v>0</v>
      </c>
      <c r="X231" s="81">
        <f t="shared" si="244"/>
        <v>0</v>
      </c>
      <c r="Y231" s="81">
        <f t="shared" si="302"/>
        <v>0</v>
      </c>
      <c r="Z231" s="81">
        <f t="shared" si="303"/>
        <v>0</v>
      </c>
      <c r="AA231" s="81">
        <f t="shared" si="245"/>
        <v>0</v>
      </c>
      <c r="AB231" s="81">
        <f t="shared" si="246"/>
        <v>0</v>
      </c>
      <c r="AC231" s="81">
        <f t="shared" si="304"/>
        <v>0</v>
      </c>
      <c r="AD231" s="81">
        <f t="shared" si="305"/>
        <v>0</v>
      </c>
      <c r="AE231" s="81">
        <f t="shared" si="306"/>
        <v>0</v>
      </c>
      <c r="AF231" s="81">
        <f t="shared" si="247"/>
        <v>0</v>
      </c>
      <c r="AG231" s="81">
        <f t="shared" si="248"/>
        <v>0</v>
      </c>
      <c r="AH231" s="81">
        <f t="shared" si="249"/>
        <v>0</v>
      </c>
      <c r="AI231" s="81">
        <f t="shared" si="250"/>
        <v>0</v>
      </c>
      <c r="AJ231" s="81">
        <f t="shared" si="251"/>
        <v>0</v>
      </c>
      <c r="AK231" s="81">
        <f t="shared" si="252"/>
        <v>0</v>
      </c>
      <c r="AL231" s="81">
        <f t="shared" si="253"/>
        <v>0</v>
      </c>
      <c r="AM231" s="81">
        <f t="shared" si="254"/>
        <v>0</v>
      </c>
      <c r="AN231" s="81">
        <f t="shared" si="255"/>
        <v>0</v>
      </c>
      <c r="AO231" s="81">
        <f t="shared" si="256"/>
        <v>0</v>
      </c>
      <c r="AP231" s="81">
        <f t="shared" si="257"/>
        <v>0</v>
      </c>
      <c r="AQ231" s="81">
        <f t="shared" si="258"/>
        <v>0</v>
      </c>
      <c r="AR231" s="81">
        <f t="shared" si="259"/>
        <v>0</v>
      </c>
      <c r="AS231" s="81">
        <f t="shared" si="260"/>
        <v>0</v>
      </c>
      <c r="AT231" s="81">
        <f t="shared" si="261"/>
        <v>0</v>
      </c>
      <c r="AU231" s="81">
        <f t="shared" si="262"/>
        <v>0</v>
      </c>
      <c r="AV231" s="81">
        <f t="shared" si="263"/>
        <v>0</v>
      </c>
      <c r="AW231" s="46">
        <f t="shared" si="264"/>
        <v>0</v>
      </c>
      <c r="AX231" s="46">
        <f t="shared" si="265"/>
        <v>0</v>
      </c>
      <c r="AY231" s="46">
        <f t="shared" si="266"/>
        <v>0</v>
      </c>
      <c r="AZ231" s="46">
        <f t="shared" si="267"/>
        <v>0</v>
      </c>
      <c r="BA231" s="46">
        <f t="shared" si="268"/>
        <v>0</v>
      </c>
      <c r="BB231" s="46">
        <f t="shared" si="269"/>
        <v>0</v>
      </c>
      <c r="BC231" s="46">
        <f t="shared" si="270"/>
        <v>0</v>
      </c>
      <c r="BD231" s="81"/>
      <c r="BE231" s="81"/>
      <c r="BF231" s="117">
        <f t="shared" si="307"/>
        <v>0</v>
      </c>
      <c r="BG231" s="117">
        <f t="shared" si="308"/>
        <v>0</v>
      </c>
      <c r="BH231" s="117">
        <f t="shared" si="309"/>
        <v>0</v>
      </c>
      <c r="BI231" s="117">
        <f t="shared" si="310"/>
        <v>0</v>
      </c>
      <c r="BJ231" s="117">
        <f t="shared" si="311"/>
        <v>0</v>
      </c>
      <c r="BK231" s="117">
        <f t="shared" si="312"/>
        <v>0</v>
      </c>
      <c r="BL231" s="117">
        <f t="shared" si="313"/>
        <v>0</v>
      </c>
      <c r="BM231" s="117">
        <f t="shared" si="314"/>
        <v>0</v>
      </c>
      <c r="BN231" s="117">
        <f t="shared" si="271"/>
        <v>0</v>
      </c>
      <c r="BO231" s="117">
        <f t="shared" si="315"/>
        <v>0</v>
      </c>
      <c r="BP231" s="117">
        <f t="shared" si="272"/>
        <v>0</v>
      </c>
      <c r="BQ231" s="117">
        <f t="shared" si="273"/>
        <v>0</v>
      </c>
      <c r="BR231" s="117">
        <f t="shared" si="274"/>
        <v>0</v>
      </c>
      <c r="BS231" s="117">
        <f t="shared" si="275"/>
        <v>0</v>
      </c>
      <c r="BT231" s="117">
        <f t="shared" si="276"/>
        <v>0</v>
      </c>
      <c r="BU231" s="117">
        <f t="shared" si="277"/>
        <v>0</v>
      </c>
      <c r="BV231" s="117">
        <f t="shared" si="278"/>
        <v>0</v>
      </c>
      <c r="BW231" s="117">
        <f t="shared" si="279"/>
        <v>0</v>
      </c>
      <c r="BX231" s="117">
        <f t="shared" si="280"/>
        <v>0</v>
      </c>
      <c r="BY231" s="117">
        <f t="shared" si="281"/>
        <v>0</v>
      </c>
      <c r="BZ231" s="117">
        <f t="shared" si="282"/>
        <v>0</v>
      </c>
      <c r="CA231" s="117">
        <f t="shared" si="283"/>
        <v>0</v>
      </c>
      <c r="CB231" s="117">
        <f t="shared" si="284"/>
        <v>0</v>
      </c>
      <c r="CC231" s="117">
        <f t="shared" si="285"/>
        <v>0</v>
      </c>
      <c r="CD231" s="117">
        <f t="shared" si="286"/>
        <v>0</v>
      </c>
      <c r="CE231" s="117">
        <f t="shared" si="287"/>
        <v>0</v>
      </c>
      <c r="CF231" s="117">
        <f t="shared" si="288"/>
        <v>0</v>
      </c>
      <c r="CG231" s="117">
        <f t="shared" si="289"/>
        <v>0</v>
      </c>
      <c r="CH231" s="117">
        <f t="shared" si="290"/>
        <v>0</v>
      </c>
      <c r="CI231" s="117">
        <f t="shared" si="291"/>
        <v>0</v>
      </c>
      <c r="CJ231" s="117">
        <f t="shared" si="292"/>
        <v>0</v>
      </c>
      <c r="CK231" s="117">
        <f t="shared" si="293"/>
        <v>0</v>
      </c>
      <c r="CL231" s="117">
        <f t="shared" si="294"/>
        <v>0</v>
      </c>
      <c r="CM231" s="117">
        <f t="shared" si="295"/>
        <v>0</v>
      </c>
      <c r="CN231" s="117">
        <f t="shared" si="296"/>
        <v>0</v>
      </c>
      <c r="CO231" s="117">
        <f t="shared" si="297"/>
        <v>0</v>
      </c>
      <c r="CP231" s="117">
        <f t="shared" si="298"/>
        <v>0</v>
      </c>
      <c r="CQ231" s="117">
        <f t="shared" si="299"/>
        <v>0</v>
      </c>
      <c r="CR231" s="117">
        <f t="shared" si="300"/>
        <v>0</v>
      </c>
      <c r="CS231" s="117">
        <f t="shared" si="301"/>
        <v>0</v>
      </c>
      <c r="CT231" s="82"/>
      <c r="CU231" s="82"/>
      <c r="CV231" s="39"/>
      <c r="CW231" s="39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GS231" s="1"/>
      <c r="GT231" s="1"/>
      <c r="GU231" s="1"/>
      <c r="GV231" s="1"/>
      <c r="GW231" s="1"/>
    </row>
    <row r="232" spans="1:205">
      <c r="A232" s="33">
        <v>226</v>
      </c>
      <c r="B232" s="71"/>
      <c r="C232" s="351"/>
      <c r="D232" s="75"/>
      <c r="E232" s="74"/>
      <c r="F232" s="74"/>
      <c r="G232" s="74"/>
      <c r="H232" s="74"/>
      <c r="I232" s="65"/>
      <c r="J232" s="65"/>
      <c r="K232" s="65"/>
      <c r="L232" s="209"/>
      <c r="M232" s="209"/>
      <c r="N232" s="65"/>
      <c r="O232" s="65"/>
      <c r="P232" s="65"/>
      <c r="Q232" s="368" t="str">
        <f t="shared" si="239"/>
        <v/>
      </c>
      <c r="R232" s="34">
        <f t="shared" si="240"/>
        <v>0</v>
      </c>
      <c r="S232" s="47">
        <f t="shared" si="237"/>
        <v>0</v>
      </c>
      <c r="T232" s="46">
        <f t="shared" si="238"/>
        <v>0</v>
      </c>
      <c r="U232" s="82">
        <f t="shared" si="241"/>
        <v>0</v>
      </c>
      <c r="V232" s="46">
        <f t="shared" si="242"/>
        <v>0</v>
      </c>
      <c r="W232" s="82">
        <f t="shared" si="243"/>
        <v>0</v>
      </c>
      <c r="X232" s="81">
        <f t="shared" si="244"/>
        <v>0</v>
      </c>
      <c r="Y232" s="81">
        <f t="shared" si="302"/>
        <v>0</v>
      </c>
      <c r="Z232" s="81">
        <f t="shared" si="303"/>
        <v>0</v>
      </c>
      <c r="AA232" s="81">
        <f t="shared" si="245"/>
        <v>0</v>
      </c>
      <c r="AB232" s="81">
        <f t="shared" si="246"/>
        <v>0</v>
      </c>
      <c r="AC232" s="81">
        <f t="shared" si="304"/>
        <v>0</v>
      </c>
      <c r="AD232" s="81">
        <f t="shared" si="305"/>
        <v>0</v>
      </c>
      <c r="AE232" s="81">
        <f t="shared" si="306"/>
        <v>0</v>
      </c>
      <c r="AF232" s="81">
        <f t="shared" si="247"/>
        <v>0</v>
      </c>
      <c r="AG232" s="81">
        <f t="shared" si="248"/>
        <v>0</v>
      </c>
      <c r="AH232" s="81">
        <f t="shared" si="249"/>
        <v>0</v>
      </c>
      <c r="AI232" s="81">
        <f t="shared" si="250"/>
        <v>0</v>
      </c>
      <c r="AJ232" s="81">
        <f t="shared" si="251"/>
        <v>0</v>
      </c>
      <c r="AK232" s="81">
        <f t="shared" si="252"/>
        <v>0</v>
      </c>
      <c r="AL232" s="81">
        <f t="shared" si="253"/>
        <v>0</v>
      </c>
      <c r="AM232" s="81">
        <f t="shared" si="254"/>
        <v>0</v>
      </c>
      <c r="AN232" s="81">
        <f t="shared" si="255"/>
        <v>0</v>
      </c>
      <c r="AO232" s="81">
        <f t="shared" si="256"/>
        <v>0</v>
      </c>
      <c r="AP232" s="81">
        <f t="shared" si="257"/>
        <v>0</v>
      </c>
      <c r="AQ232" s="81">
        <f t="shared" si="258"/>
        <v>0</v>
      </c>
      <c r="AR232" s="81">
        <f t="shared" si="259"/>
        <v>0</v>
      </c>
      <c r="AS232" s="81">
        <f t="shared" si="260"/>
        <v>0</v>
      </c>
      <c r="AT232" s="81">
        <f t="shared" si="261"/>
        <v>0</v>
      </c>
      <c r="AU232" s="81">
        <f t="shared" si="262"/>
        <v>0</v>
      </c>
      <c r="AV232" s="81">
        <f t="shared" si="263"/>
        <v>0</v>
      </c>
      <c r="AW232" s="46">
        <f t="shared" si="264"/>
        <v>0</v>
      </c>
      <c r="AX232" s="46">
        <f t="shared" si="265"/>
        <v>0</v>
      </c>
      <c r="AY232" s="46">
        <f t="shared" si="266"/>
        <v>0</v>
      </c>
      <c r="AZ232" s="46">
        <f t="shared" si="267"/>
        <v>0</v>
      </c>
      <c r="BA232" s="46">
        <f t="shared" si="268"/>
        <v>0</v>
      </c>
      <c r="BB232" s="46">
        <f t="shared" si="269"/>
        <v>0</v>
      </c>
      <c r="BC232" s="46">
        <f t="shared" si="270"/>
        <v>0</v>
      </c>
      <c r="BD232" s="81"/>
      <c r="BE232" s="81"/>
      <c r="BF232" s="117">
        <f t="shared" si="307"/>
        <v>0</v>
      </c>
      <c r="BG232" s="117">
        <f t="shared" si="308"/>
        <v>0</v>
      </c>
      <c r="BH232" s="117">
        <f t="shared" si="309"/>
        <v>0</v>
      </c>
      <c r="BI232" s="117">
        <f t="shared" si="310"/>
        <v>0</v>
      </c>
      <c r="BJ232" s="117">
        <f t="shared" si="311"/>
        <v>0</v>
      </c>
      <c r="BK232" s="117">
        <f t="shared" si="312"/>
        <v>0</v>
      </c>
      <c r="BL232" s="117">
        <f t="shared" si="313"/>
        <v>0</v>
      </c>
      <c r="BM232" s="117">
        <f t="shared" si="314"/>
        <v>0</v>
      </c>
      <c r="BN232" s="117">
        <f t="shared" si="271"/>
        <v>0</v>
      </c>
      <c r="BO232" s="117">
        <f t="shared" si="315"/>
        <v>0</v>
      </c>
      <c r="BP232" s="117">
        <f t="shared" si="272"/>
        <v>0</v>
      </c>
      <c r="BQ232" s="117">
        <f t="shared" si="273"/>
        <v>0</v>
      </c>
      <c r="BR232" s="117">
        <f t="shared" si="274"/>
        <v>0</v>
      </c>
      <c r="BS232" s="117">
        <f t="shared" si="275"/>
        <v>0</v>
      </c>
      <c r="BT232" s="117">
        <f t="shared" si="276"/>
        <v>0</v>
      </c>
      <c r="BU232" s="117">
        <f t="shared" si="277"/>
        <v>0</v>
      </c>
      <c r="BV232" s="117">
        <f t="shared" si="278"/>
        <v>0</v>
      </c>
      <c r="BW232" s="117">
        <f t="shared" si="279"/>
        <v>0</v>
      </c>
      <c r="BX232" s="117">
        <f t="shared" si="280"/>
        <v>0</v>
      </c>
      <c r="BY232" s="117">
        <f t="shared" si="281"/>
        <v>0</v>
      </c>
      <c r="BZ232" s="117">
        <f t="shared" si="282"/>
        <v>0</v>
      </c>
      <c r="CA232" s="117">
        <f t="shared" si="283"/>
        <v>0</v>
      </c>
      <c r="CB232" s="117">
        <f t="shared" si="284"/>
        <v>0</v>
      </c>
      <c r="CC232" s="117">
        <f t="shared" si="285"/>
        <v>0</v>
      </c>
      <c r="CD232" s="117">
        <f t="shared" si="286"/>
        <v>0</v>
      </c>
      <c r="CE232" s="117">
        <f t="shared" si="287"/>
        <v>0</v>
      </c>
      <c r="CF232" s="117">
        <f t="shared" si="288"/>
        <v>0</v>
      </c>
      <c r="CG232" s="117">
        <f t="shared" si="289"/>
        <v>0</v>
      </c>
      <c r="CH232" s="117">
        <f t="shared" si="290"/>
        <v>0</v>
      </c>
      <c r="CI232" s="117">
        <f t="shared" si="291"/>
        <v>0</v>
      </c>
      <c r="CJ232" s="117">
        <f t="shared" si="292"/>
        <v>0</v>
      </c>
      <c r="CK232" s="117">
        <f t="shared" si="293"/>
        <v>0</v>
      </c>
      <c r="CL232" s="117">
        <f t="shared" si="294"/>
        <v>0</v>
      </c>
      <c r="CM232" s="117">
        <f t="shared" si="295"/>
        <v>0</v>
      </c>
      <c r="CN232" s="117">
        <f t="shared" si="296"/>
        <v>0</v>
      </c>
      <c r="CO232" s="117">
        <f t="shared" si="297"/>
        <v>0</v>
      </c>
      <c r="CP232" s="117">
        <f t="shared" si="298"/>
        <v>0</v>
      </c>
      <c r="CQ232" s="117">
        <f t="shared" si="299"/>
        <v>0</v>
      </c>
      <c r="CR232" s="117">
        <f t="shared" si="300"/>
        <v>0</v>
      </c>
      <c r="CS232" s="117">
        <f t="shared" si="301"/>
        <v>0</v>
      </c>
      <c r="CT232" s="82"/>
      <c r="CU232" s="82"/>
      <c r="CV232" s="39"/>
      <c r="CW232" s="39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GS232" s="1"/>
      <c r="GT232" s="1"/>
      <c r="GU232" s="1"/>
      <c r="GV232" s="1"/>
      <c r="GW232" s="1"/>
    </row>
    <row r="233" spans="1:205">
      <c r="A233" s="33">
        <v>227</v>
      </c>
      <c r="B233" s="71"/>
      <c r="C233" s="351"/>
      <c r="D233" s="75"/>
      <c r="E233" s="74"/>
      <c r="F233" s="74"/>
      <c r="G233" s="74"/>
      <c r="H233" s="74"/>
      <c r="I233" s="65"/>
      <c r="J233" s="65"/>
      <c r="K233" s="65"/>
      <c r="L233" s="209"/>
      <c r="M233" s="209"/>
      <c r="N233" s="65"/>
      <c r="O233" s="65"/>
      <c r="P233" s="65"/>
      <c r="Q233" s="368" t="str">
        <f t="shared" si="239"/>
        <v/>
      </c>
      <c r="R233" s="34">
        <f t="shared" si="240"/>
        <v>0</v>
      </c>
      <c r="S233" s="47">
        <f t="shared" si="237"/>
        <v>0</v>
      </c>
      <c r="T233" s="46">
        <f t="shared" si="238"/>
        <v>0</v>
      </c>
      <c r="U233" s="82">
        <f t="shared" si="241"/>
        <v>0</v>
      </c>
      <c r="V233" s="46">
        <f t="shared" si="242"/>
        <v>0</v>
      </c>
      <c r="W233" s="82">
        <f t="shared" si="243"/>
        <v>0</v>
      </c>
      <c r="X233" s="81">
        <f t="shared" si="244"/>
        <v>0</v>
      </c>
      <c r="Y233" s="81">
        <f t="shared" si="302"/>
        <v>0</v>
      </c>
      <c r="Z233" s="81">
        <f t="shared" si="303"/>
        <v>0</v>
      </c>
      <c r="AA233" s="81">
        <f t="shared" si="245"/>
        <v>0</v>
      </c>
      <c r="AB233" s="81">
        <f t="shared" si="246"/>
        <v>0</v>
      </c>
      <c r="AC233" s="81">
        <f t="shared" si="304"/>
        <v>0</v>
      </c>
      <c r="AD233" s="81">
        <f t="shared" si="305"/>
        <v>0</v>
      </c>
      <c r="AE233" s="81">
        <f t="shared" si="306"/>
        <v>0</v>
      </c>
      <c r="AF233" s="81">
        <f t="shared" si="247"/>
        <v>0</v>
      </c>
      <c r="AG233" s="81">
        <f t="shared" si="248"/>
        <v>0</v>
      </c>
      <c r="AH233" s="81">
        <f t="shared" si="249"/>
        <v>0</v>
      </c>
      <c r="AI233" s="81">
        <f t="shared" si="250"/>
        <v>0</v>
      </c>
      <c r="AJ233" s="81">
        <f t="shared" si="251"/>
        <v>0</v>
      </c>
      <c r="AK233" s="81">
        <f t="shared" si="252"/>
        <v>0</v>
      </c>
      <c r="AL233" s="81">
        <f t="shared" si="253"/>
        <v>0</v>
      </c>
      <c r="AM233" s="81">
        <f t="shared" si="254"/>
        <v>0</v>
      </c>
      <c r="AN233" s="81">
        <f t="shared" si="255"/>
        <v>0</v>
      </c>
      <c r="AO233" s="81">
        <f t="shared" si="256"/>
        <v>0</v>
      </c>
      <c r="AP233" s="81">
        <f t="shared" si="257"/>
        <v>0</v>
      </c>
      <c r="AQ233" s="81">
        <f t="shared" si="258"/>
        <v>0</v>
      </c>
      <c r="AR233" s="81">
        <f t="shared" si="259"/>
        <v>0</v>
      </c>
      <c r="AS233" s="81">
        <f t="shared" si="260"/>
        <v>0</v>
      </c>
      <c r="AT233" s="81">
        <f t="shared" si="261"/>
        <v>0</v>
      </c>
      <c r="AU233" s="81">
        <f t="shared" si="262"/>
        <v>0</v>
      </c>
      <c r="AV233" s="81">
        <f t="shared" si="263"/>
        <v>0</v>
      </c>
      <c r="AW233" s="46">
        <f t="shared" si="264"/>
        <v>0</v>
      </c>
      <c r="AX233" s="46">
        <f t="shared" si="265"/>
        <v>0</v>
      </c>
      <c r="AY233" s="46">
        <f t="shared" si="266"/>
        <v>0</v>
      </c>
      <c r="AZ233" s="46">
        <f t="shared" si="267"/>
        <v>0</v>
      </c>
      <c r="BA233" s="46">
        <f t="shared" si="268"/>
        <v>0</v>
      </c>
      <c r="BB233" s="46">
        <f t="shared" si="269"/>
        <v>0</v>
      </c>
      <c r="BC233" s="46">
        <f t="shared" si="270"/>
        <v>0</v>
      </c>
      <c r="BD233" s="81"/>
      <c r="BE233" s="81"/>
      <c r="BF233" s="117">
        <f t="shared" si="307"/>
        <v>0</v>
      </c>
      <c r="BG233" s="117">
        <f t="shared" si="308"/>
        <v>0</v>
      </c>
      <c r="BH233" s="117">
        <f t="shared" si="309"/>
        <v>0</v>
      </c>
      <c r="BI233" s="117">
        <f t="shared" si="310"/>
        <v>0</v>
      </c>
      <c r="BJ233" s="117">
        <f t="shared" si="311"/>
        <v>0</v>
      </c>
      <c r="BK233" s="117">
        <f t="shared" si="312"/>
        <v>0</v>
      </c>
      <c r="BL233" s="117">
        <f t="shared" si="313"/>
        <v>0</v>
      </c>
      <c r="BM233" s="117">
        <f t="shared" si="314"/>
        <v>0</v>
      </c>
      <c r="BN233" s="117">
        <f t="shared" si="271"/>
        <v>0</v>
      </c>
      <c r="BO233" s="117">
        <f t="shared" si="315"/>
        <v>0</v>
      </c>
      <c r="BP233" s="117">
        <f t="shared" si="272"/>
        <v>0</v>
      </c>
      <c r="BQ233" s="117">
        <f t="shared" si="273"/>
        <v>0</v>
      </c>
      <c r="BR233" s="117">
        <f t="shared" si="274"/>
        <v>0</v>
      </c>
      <c r="BS233" s="117">
        <f t="shared" si="275"/>
        <v>0</v>
      </c>
      <c r="BT233" s="117">
        <f t="shared" si="276"/>
        <v>0</v>
      </c>
      <c r="BU233" s="117">
        <f t="shared" si="277"/>
        <v>0</v>
      </c>
      <c r="BV233" s="117">
        <f t="shared" si="278"/>
        <v>0</v>
      </c>
      <c r="BW233" s="117">
        <f t="shared" si="279"/>
        <v>0</v>
      </c>
      <c r="BX233" s="117">
        <f t="shared" si="280"/>
        <v>0</v>
      </c>
      <c r="BY233" s="117">
        <f t="shared" si="281"/>
        <v>0</v>
      </c>
      <c r="BZ233" s="117">
        <f t="shared" si="282"/>
        <v>0</v>
      </c>
      <c r="CA233" s="117">
        <f t="shared" si="283"/>
        <v>0</v>
      </c>
      <c r="CB233" s="117">
        <f t="shared" si="284"/>
        <v>0</v>
      </c>
      <c r="CC233" s="117">
        <f t="shared" si="285"/>
        <v>0</v>
      </c>
      <c r="CD233" s="117">
        <f t="shared" si="286"/>
        <v>0</v>
      </c>
      <c r="CE233" s="117">
        <f t="shared" si="287"/>
        <v>0</v>
      </c>
      <c r="CF233" s="117">
        <f t="shared" si="288"/>
        <v>0</v>
      </c>
      <c r="CG233" s="117">
        <f t="shared" si="289"/>
        <v>0</v>
      </c>
      <c r="CH233" s="117">
        <f t="shared" si="290"/>
        <v>0</v>
      </c>
      <c r="CI233" s="117">
        <f t="shared" si="291"/>
        <v>0</v>
      </c>
      <c r="CJ233" s="117">
        <f t="shared" si="292"/>
        <v>0</v>
      </c>
      <c r="CK233" s="117">
        <f t="shared" si="293"/>
        <v>0</v>
      </c>
      <c r="CL233" s="117">
        <f t="shared" si="294"/>
        <v>0</v>
      </c>
      <c r="CM233" s="117">
        <f t="shared" si="295"/>
        <v>0</v>
      </c>
      <c r="CN233" s="117">
        <f t="shared" si="296"/>
        <v>0</v>
      </c>
      <c r="CO233" s="117">
        <f t="shared" si="297"/>
        <v>0</v>
      </c>
      <c r="CP233" s="117">
        <f t="shared" si="298"/>
        <v>0</v>
      </c>
      <c r="CQ233" s="117">
        <f t="shared" si="299"/>
        <v>0</v>
      </c>
      <c r="CR233" s="117">
        <f t="shared" si="300"/>
        <v>0</v>
      </c>
      <c r="CS233" s="117">
        <f t="shared" si="301"/>
        <v>0</v>
      </c>
      <c r="CT233" s="82"/>
      <c r="CU233" s="82"/>
      <c r="CV233" s="39"/>
      <c r="CW233" s="39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GS233" s="1"/>
      <c r="GT233" s="1"/>
      <c r="GU233" s="1"/>
      <c r="GV233" s="1"/>
      <c r="GW233" s="1"/>
    </row>
    <row r="234" spans="1:205">
      <c r="A234" s="33">
        <v>228</v>
      </c>
      <c r="B234" s="71"/>
      <c r="C234" s="351"/>
      <c r="D234" s="75"/>
      <c r="E234" s="74"/>
      <c r="F234" s="74"/>
      <c r="G234" s="74"/>
      <c r="H234" s="74"/>
      <c r="I234" s="65"/>
      <c r="J234" s="65"/>
      <c r="K234" s="65"/>
      <c r="L234" s="209"/>
      <c r="M234" s="209"/>
      <c r="N234" s="65"/>
      <c r="O234" s="65"/>
      <c r="P234" s="65"/>
      <c r="Q234" s="368" t="str">
        <f t="shared" si="239"/>
        <v/>
      </c>
      <c r="R234" s="34">
        <f t="shared" si="240"/>
        <v>0</v>
      </c>
      <c r="S234" s="47">
        <f t="shared" si="237"/>
        <v>0</v>
      </c>
      <c r="T234" s="46">
        <f t="shared" si="238"/>
        <v>0</v>
      </c>
      <c r="U234" s="82">
        <f t="shared" si="241"/>
        <v>0</v>
      </c>
      <c r="V234" s="46">
        <f t="shared" si="242"/>
        <v>0</v>
      </c>
      <c r="W234" s="82">
        <f t="shared" si="243"/>
        <v>0</v>
      </c>
      <c r="X234" s="81">
        <f t="shared" si="244"/>
        <v>0</v>
      </c>
      <c r="Y234" s="81">
        <f t="shared" si="302"/>
        <v>0</v>
      </c>
      <c r="Z234" s="81">
        <f t="shared" si="303"/>
        <v>0</v>
      </c>
      <c r="AA234" s="81">
        <f t="shared" si="245"/>
        <v>0</v>
      </c>
      <c r="AB234" s="81">
        <f t="shared" si="246"/>
        <v>0</v>
      </c>
      <c r="AC234" s="81">
        <f t="shared" si="304"/>
        <v>0</v>
      </c>
      <c r="AD234" s="81">
        <f t="shared" si="305"/>
        <v>0</v>
      </c>
      <c r="AE234" s="81">
        <f t="shared" si="306"/>
        <v>0</v>
      </c>
      <c r="AF234" s="81">
        <f t="shared" si="247"/>
        <v>0</v>
      </c>
      <c r="AG234" s="81">
        <f t="shared" si="248"/>
        <v>0</v>
      </c>
      <c r="AH234" s="81">
        <f t="shared" si="249"/>
        <v>0</v>
      </c>
      <c r="AI234" s="81">
        <f t="shared" si="250"/>
        <v>0</v>
      </c>
      <c r="AJ234" s="81">
        <f t="shared" si="251"/>
        <v>0</v>
      </c>
      <c r="AK234" s="81">
        <f t="shared" si="252"/>
        <v>0</v>
      </c>
      <c r="AL234" s="81">
        <f t="shared" si="253"/>
        <v>0</v>
      </c>
      <c r="AM234" s="81">
        <f t="shared" si="254"/>
        <v>0</v>
      </c>
      <c r="AN234" s="81">
        <f t="shared" si="255"/>
        <v>0</v>
      </c>
      <c r="AO234" s="81">
        <f t="shared" si="256"/>
        <v>0</v>
      </c>
      <c r="AP234" s="81">
        <f t="shared" si="257"/>
        <v>0</v>
      </c>
      <c r="AQ234" s="81">
        <f t="shared" si="258"/>
        <v>0</v>
      </c>
      <c r="AR234" s="81">
        <f t="shared" si="259"/>
        <v>0</v>
      </c>
      <c r="AS234" s="81">
        <f t="shared" si="260"/>
        <v>0</v>
      </c>
      <c r="AT234" s="81">
        <f t="shared" si="261"/>
        <v>0</v>
      </c>
      <c r="AU234" s="81">
        <f t="shared" si="262"/>
        <v>0</v>
      </c>
      <c r="AV234" s="81">
        <f t="shared" si="263"/>
        <v>0</v>
      </c>
      <c r="AW234" s="46">
        <f t="shared" si="264"/>
        <v>0</v>
      </c>
      <c r="AX234" s="46">
        <f t="shared" si="265"/>
        <v>0</v>
      </c>
      <c r="AY234" s="46">
        <f t="shared" si="266"/>
        <v>0</v>
      </c>
      <c r="AZ234" s="46">
        <f t="shared" si="267"/>
        <v>0</v>
      </c>
      <c r="BA234" s="46">
        <f t="shared" si="268"/>
        <v>0</v>
      </c>
      <c r="BB234" s="46">
        <f t="shared" si="269"/>
        <v>0</v>
      </c>
      <c r="BC234" s="46">
        <f t="shared" si="270"/>
        <v>0</v>
      </c>
      <c r="BD234" s="81"/>
      <c r="BE234" s="81"/>
      <c r="BF234" s="117">
        <f t="shared" si="307"/>
        <v>0</v>
      </c>
      <c r="BG234" s="117">
        <f t="shared" si="308"/>
        <v>0</v>
      </c>
      <c r="BH234" s="117">
        <f t="shared" si="309"/>
        <v>0</v>
      </c>
      <c r="BI234" s="117">
        <f t="shared" si="310"/>
        <v>0</v>
      </c>
      <c r="BJ234" s="117">
        <f t="shared" si="311"/>
        <v>0</v>
      </c>
      <c r="BK234" s="117">
        <f t="shared" si="312"/>
        <v>0</v>
      </c>
      <c r="BL234" s="117">
        <f t="shared" si="313"/>
        <v>0</v>
      </c>
      <c r="BM234" s="117">
        <f t="shared" si="314"/>
        <v>0</v>
      </c>
      <c r="BN234" s="117">
        <f t="shared" si="271"/>
        <v>0</v>
      </c>
      <c r="BO234" s="117">
        <f t="shared" si="315"/>
        <v>0</v>
      </c>
      <c r="BP234" s="117">
        <f t="shared" si="272"/>
        <v>0</v>
      </c>
      <c r="BQ234" s="117">
        <f t="shared" si="273"/>
        <v>0</v>
      </c>
      <c r="BR234" s="117">
        <f t="shared" si="274"/>
        <v>0</v>
      </c>
      <c r="BS234" s="117">
        <f t="shared" si="275"/>
        <v>0</v>
      </c>
      <c r="BT234" s="117">
        <f t="shared" si="276"/>
        <v>0</v>
      </c>
      <c r="BU234" s="117">
        <f t="shared" si="277"/>
        <v>0</v>
      </c>
      <c r="BV234" s="117">
        <f t="shared" si="278"/>
        <v>0</v>
      </c>
      <c r="BW234" s="117">
        <f t="shared" si="279"/>
        <v>0</v>
      </c>
      <c r="BX234" s="117">
        <f t="shared" si="280"/>
        <v>0</v>
      </c>
      <c r="BY234" s="117">
        <f t="shared" si="281"/>
        <v>0</v>
      </c>
      <c r="BZ234" s="117">
        <f t="shared" si="282"/>
        <v>0</v>
      </c>
      <c r="CA234" s="117">
        <f t="shared" si="283"/>
        <v>0</v>
      </c>
      <c r="CB234" s="117">
        <f t="shared" si="284"/>
        <v>0</v>
      </c>
      <c r="CC234" s="117">
        <f t="shared" si="285"/>
        <v>0</v>
      </c>
      <c r="CD234" s="117">
        <f t="shared" si="286"/>
        <v>0</v>
      </c>
      <c r="CE234" s="117">
        <f t="shared" si="287"/>
        <v>0</v>
      </c>
      <c r="CF234" s="117">
        <f t="shared" si="288"/>
        <v>0</v>
      </c>
      <c r="CG234" s="117">
        <f t="shared" si="289"/>
        <v>0</v>
      </c>
      <c r="CH234" s="117">
        <f t="shared" si="290"/>
        <v>0</v>
      </c>
      <c r="CI234" s="117">
        <f t="shared" si="291"/>
        <v>0</v>
      </c>
      <c r="CJ234" s="117">
        <f t="shared" si="292"/>
        <v>0</v>
      </c>
      <c r="CK234" s="117">
        <f t="shared" si="293"/>
        <v>0</v>
      </c>
      <c r="CL234" s="117">
        <f t="shared" si="294"/>
        <v>0</v>
      </c>
      <c r="CM234" s="117">
        <f t="shared" si="295"/>
        <v>0</v>
      </c>
      <c r="CN234" s="117">
        <f t="shared" si="296"/>
        <v>0</v>
      </c>
      <c r="CO234" s="117">
        <f t="shared" si="297"/>
        <v>0</v>
      </c>
      <c r="CP234" s="117">
        <f t="shared" si="298"/>
        <v>0</v>
      </c>
      <c r="CQ234" s="117">
        <f t="shared" si="299"/>
        <v>0</v>
      </c>
      <c r="CR234" s="117">
        <f t="shared" si="300"/>
        <v>0</v>
      </c>
      <c r="CS234" s="117">
        <f t="shared" si="301"/>
        <v>0</v>
      </c>
      <c r="CT234" s="82"/>
      <c r="CU234" s="82"/>
      <c r="CV234" s="39"/>
      <c r="CW234" s="39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GS234" s="1"/>
      <c r="GT234" s="1"/>
      <c r="GU234" s="1"/>
      <c r="GV234" s="1"/>
      <c r="GW234" s="1"/>
    </row>
    <row r="235" spans="1:205">
      <c r="A235" s="33">
        <v>229</v>
      </c>
      <c r="B235" s="71"/>
      <c r="C235" s="351"/>
      <c r="D235" s="75"/>
      <c r="E235" s="74"/>
      <c r="F235" s="74"/>
      <c r="G235" s="74"/>
      <c r="H235" s="74"/>
      <c r="I235" s="65"/>
      <c r="J235" s="65"/>
      <c r="K235" s="65"/>
      <c r="L235" s="209"/>
      <c r="M235" s="209"/>
      <c r="N235" s="65"/>
      <c r="O235" s="65"/>
      <c r="P235" s="65"/>
      <c r="Q235" s="368" t="str">
        <f t="shared" si="239"/>
        <v/>
      </c>
      <c r="R235" s="34">
        <f t="shared" si="240"/>
        <v>0</v>
      </c>
      <c r="S235" s="47">
        <f t="shared" si="237"/>
        <v>0</v>
      </c>
      <c r="T235" s="46">
        <f t="shared" si="238"/>
        <v>0</v>
      </c>
      <c r="U235" s="82">
        <f t="shared" si="241"/>
        <v>0</v>
      </c>
      <c r="V235" s="46">
        <f t="shared" si="242"/>
        <v>0</v>
      </c>
      <c r="W235" s="82">
        <f t="shared" si="243"/>
        <v>0</v>
      </c>
      <c r="X235" s="81">
        <f t="shared" si="244"/>
        <v>0</v>
      </c>
      <c r="Y235" s="81">
        <f t="shared" si="302"/>
        <v>0</v>
      </c>
      <c r="Z235" s="81">
        <f t="shared" si="303"/>
        <v>0</v>
      </c>
      <c r="AA235" s="81">
        <f t="shared" si="245"/>
        <v>0</v>
      </c>
      <c r="AB235" s="81">
        <f t="shared" si="246"/>
        <v>0</v>
      </c>
      <c r="AC235" s="81">
        <f t="shared" si="304"/>
        <v>0</v>
      </c>
      <c r="AD235" s="81">
        <f t="shared" si="305"/>
        <v>0</v>
      </c>
      <c r="AE235" s="81">
        <f t="shared" si="306"/>
        <v>0</v>
      </c>
      <c r="AF235" s="81">
        <f t="shared" si="247"/>
        <v>0</v>
      </c>
      <c r="AG235" s="81">
        <f t="shared" si="248"/>
        <v>0</v>
      </c>
      <c r="AH235" s="81">
        <f t="shared" si="249"/>
        <v>0</v>
      </c>
      <c r="AI235" s="81">
        <f t="shared" si="250"/>
        <v>0</v>
      </c>
      <c r="AJ235" s="81">
        <f t="shared" si="251"/>
        <v>0</v>
      </c>
      <c r="AK235" s="81">
        <f t="shared" si="252"/>
        <v>0</v>
      </c>
      <c r="AL235" s="81">
        <f t="shared" si="253"/>
        <v>0</v>
      </c>
      <c r="AM235" s="81">
        <f t="shared" si="254"/>
        <v>0</v>
      </c>
      <c r="AN235" s="81">
        <f t="shared" si="255"/>
        <v>0</v>
      </c>
      <c r="AO235" s="81">
        <f t="shared" si="256"/>
        <v>0</v>
      </c>
      <c r="AP235" s="81">
        <f t="shared" si="257"/>
        <v>0</v>
      </c>
      <c r="AQ235" s="81">
        <f t="shared" si="258"/>
        <v>0</v>
      </c>
      <c r="AR235" s="81">
        <f t="shared" si="259"/>
        <v>0</v>
      </c>
      <c r="AS235" s="81">
        <f t="shared" si="260"/>
        <v>0</v>
      </c>
      <c r="AT235" s="81">
        <f t="shared" si="261"/>
        <v>0</v>
      </c>
      <c r="AU235" s="81">
        <f t="shared" si="262"/>
        <v>0</v>
      </c>
      <c r="AV235" s="81">
        <f t="shared" si="263"/>
        <v>0</v>
      </c>
      <c r="AW235" s="46">
        <f t="shared" si="264"/>
        <v>0</v>
      </c>
      <c r="AX235" s="46">
        <f t="shared" si="265"/>
        <v>0</v>
      </c>
      <c r="AY235" s="46">
        <f t="shared" si="266"/>
        <v>0</v>
      </c>
      <c r="AZ235" s="46">
        <f t="shared" si="267"/>
        <v>0</v>
      </c>
      <c r="BA235" s="46">
        <f t="shared" si="268"/>
        <v>0</v>
      </c>
      <c r="BB235" s="46">
        <f t="shared" si="269"/>
        <v>0</v>
      </c>
      <c r="BC235" s="46">
        <f t="shared" si="270"/>
        <v>0</v>
      </c>
      <c r="BD235" s="81"/>
      <c r="BE235" s="81"/>
      <c r="BF235" s="117">
        <f t="shared" si="307"/>
        <v>0</v>
      </c>
      <c r="BG235" s="117">
        <f t="shared" si="308"/>
        <v>0</v>
      </c>
      <c r="BH235" s="117">
        <f t="shared" si="309"/>
        <v>0</v>
      </c>
      <c r="BI235" s="117">
        <f t="shared" si="310"/>
        <v>0</v>
      </c>
      <c r="BJ235" s="117">
        <f t="shared" si="311"/>
        <v>0</v>
      </c>
      <c r="BK235" s="117">
        <f t="shared" si="312"/>
        <v>0</v>
      </c>
      <c r="BL235" s="117">
        <f t="shared" si="313"/>
        <v>0</v>
      </c>
      <c r="BM235" s="117">
        <f t="shared" si="314"/>
        <v>0</v>
      </c>
      <c r="BN235" s="117">
        <f t="shared" si="271"/>
        <v>0</v>
      </c>
      <c r="BO235" s="117">
        <f t="shared" si="315"/>
        <v>0</v>
      </c>
      <c r="BP235" s="117">
        <f t="shared" si="272"/>
        <v>0</v>
      </c>
      <c r="BQ235" s="117">
        <f t="shared" si="273"/>
        <v>0</v>
      </c>
      <c r="BR235" s="117">
        <f t="shared" si="274"/>
        <v>0</v>
      </c>
      <c r="BS235" s="117">
        <f t="shared" si="275"/>
        <v>0</v>
      </c>
      <c r="BT235" s="117">
        <f t="shared" si="276"/>
        <v>0</v>
      </c>
      <c r="BU235" s="117">
        <f t="shared" si="277"/>
        <v>0</v>
      </c>
      <c r="BV235" s="117">
        <f t="shared" si="278"/>
        <v>0</v>
      </c>
      <c r="BW235" s="117">
        <f t="shared" si="279"/>
        <v>0</v>
      </c>
      <c r="BX235" s="117">
        <f t="shared" si="280"/>
        <v>0</v>
      </c>
      <c r="BY235" s="117">
        <f t="shared" si="281"/>
        <v>0</v>
      </c>
      <c r="BZ235" s="117">
        <f t="shared" si="282"/>
        <v>0</v>
      </c>
      <c r="CA235" s="117">
        <f t="shared" si="283"/>
        <v>0</v>
      </c>
      <c r="CB235" s="117">
        <f t="shared" si="284"/>
        <v>0</v>
      </c>
      <c r="CC235" s="117">
        <f t="shared" si="285"/>
        <v>0</v>
      </c>
      <c r="CD235" s="117">
        <f t="shared" si="286"/>
        <v>0</v>
      </c>
      <c r="CE235" s="117">
        <f t="shared" si="287"/>
        <v>0</v>
      </c>
      <c r="CF235" s="117">
        <f t="shared" si="288"/>
        <v>0</v>
      </c>
      <c r="CG235" s="117">
        <f t="shared" si="289"/>
        <v>0</v>
      </c>
      <c r="CH235" s="117">
        <f t="shared" si="290"/>
        <v>0</v>
      </c>
      <c r="CI235" s="117">
        <f t="shared" si="291"/>
        <v>0</v>
      </c>
      <c r="CJ235" s="117">
        <f t="shared" si="292"/>
        <v>0</v>
      </c>
      <c r="CK235" s="117">
        <f t="shared" si="293"/>
        <v>0</v>
      </c>
      <c r="CL235" s="117">
        <f t="shared" si="294"/>
        <v>0</v>
      </c>
      <c r="CM235" s="117">
        <f t="shared" si="295"/>
        <v>0</v>
      </c>
      <c r="CN235" s="117">
        <f t="shared" si="296"/>
        <v>0</v>
      </c>
      <c r="CO235" s="117">
        <f t="shared" si="297"/>
        <v>0</v>
      </c>
      <c r="CP235" s="117">
        <f t="shared" si="298"/>
        <v>0</v>
      </c>
      <c r="CQ235" s="117">
        <f t="shared" si="299"/>
        <v>0</v>
      </c>
      <c r="CR235" s="117">
        <f t="shared" si="300"/>
        <v>0</v>
      </c>
      <c r="CS235" s="117">
        <f t="shared" si="301"/>
        <v>0</v>
      </c>
      <c r="CT235" s="82"/>
      <c r="CU235" s="82"/>
      <c r="CV235" s="39"/>
      <c r="CW235" s="39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GS235" s="1"/>
      <c r="GT235" s="1"/>
      <c r="GU235" s="1"/>
      <c r="GV235" s="1"/>
      <c r="GW235" s="1"/>
    </row>
    <row r="236" spans="1:205">
      <c r="A236" s="33">
        <v>230</v>
      </c>
      <c r="B236" s="71"/>
      <c r="C236" s="351"/>
      <c r="D236" s="75"/>
      <c r="E236" s="74"/>
      <c r="F236" s="74"/>
      <c r="G236" s="74"/>
      <c r="H236" s="74"/>
      <c r="I236" s="65"/>
      <c r="J236" s="65"/>
      <c r="K236" s="65"/>
      <c r="L236" s="209"/>
      <c r="M236" s="209"/>
      <c r="N236" s="65"/>
      <c r="O236" s="65"/>
      <c r="P236" s="65"/>
      <c r="Q236" s="368" t="str">
        <f t="shared" si="239"/>
        <v/>
      </c>
      <c r="R236" s="34">
        <f t="shared" si="240"/>
        <v>0</v>
      </c>
      <c r="S236" s="47">
        <f t="shared" ref="S236:S299" si="316">IF(R236=0,0,+$R$6-Q236)</f>
        <v>0</v>
      </c>
      <c r="T236" s="46">
        <f t="shared" si="238"/>
        <v>0</v>
      </c>
      <c r="U236" s="82">
        <f t="shared" si="241"/>
        <v>0</v>
      </c>
      <c r="V236" s="46">
        <f t="shared" si="242"/>
        <v>0</v>
      </c>
      <c r="W236" s="82">
        <f t="shared" si="243"/>
        <v>0</v>
      </c>
      <c r="X236" s="81">
        <f t="shared" si="244"/>
        <v>0</v>
      </c>
      <c r="Y236" s="81">
        <f t="shared" si="302"/>
        <v>0</v>
      </c>
      <c r="Z236" s="81">
        <f t="shared" si="303"/>
        <v>0</v>
      </c>
      <c r="AA236" s="81">
        <f t="shared" si="245"/>
        <v>0</v>
      </c>
      <c r="AB236" s="81">
        <f t="shared" si="246"/>
        <v>0</v>
      </c>
      <c r="AC236" s="81">
        <f t="shared" si="304"/>
        <v>0</v>
      </c>
      <c r="AD236" s="81">
        <f t="shared" si="305"/>
        <v>0</v>
      </c>
      <c r="AE236" s="81">
        <f t="shared" si="306"/>
        <v>0</v>
      </c>
      <c r="AF236" s="81">
        <f t="shared" si="247"/>
        <v>0</v>
      </c>
      <c r="AG236" s="81">
        <f t="shared" si="248"/>
        <v>0</v>
      </c>
      <c r="AH236" s="81">
        <f t="shared" si="249"/>
        <v>0</v>
      </c>
      <c r="AI236" s="81">
        <f t="shared" si="250"/>
        <v>0</v>
      </c>
      <c r="AJ236" s="81">
        <f t="shared" si="251"/>
        <v>0</v>
      </c>
      <c r="AK236" s="81">
        <f t="shared" si="252"/>
        <v>0</v>
      </c>
      <c r="AL236" s="81">
        <f t="shared" si="253"/>
        <v>0</v>
      </c>
      <c r="AM236" s="81">
        <f t="shared" si="254"/>
        <v>0</v>
      </c>
      <c r="AN236" s="81">
        <f t="shared" si="255"/>
        <v>0</v>
      </c>
      <c r="AO236" s="81">
        <f t="shared" si="256"/>
        <v>0</v>
      </c>
      <c r="AP236" s="81">
        <f t="shared" si="257"/>
        <v>0</v>
      </c>
      <c r="AQ236" s="81">
        <f t="shared" si="258"/>
        <v>0</v>
      </c>
      <c r="AR236" s="81">
        <f t="shared" si="259"/>
        <v>0</v>
      </c>
      <c r="AS236" s="81">
        <f t="shared" si="260"/>
        <v>0</v>
      </c>
      <c r="AT236" s="81">
        <f t="shared" si="261"/>
        <v>0</v>
      </c>
      <c r="AU236" s="81">
        <f t="shared" si="262"/>
        <v>0</v>
      </c>
      <c r="AV236" s="81">
        <f t="shared" si="263"/>
        <v>0</v>
      </c>
      <c r="AW236" s="46">
        <f t="shared" si="264"/>
        <v>0</v>
      </c>
      <c r="AX236" s="46">
        <f t="shared" si="265"/>
        <v>0</v>
      </c>
      <c r="AY236" s="46">
        <f t="shared" si="266"/>
        <v>0</v>
      </c>
      <c r="AZ236" s="46">
        <f t="shared" si="267"/>
        <v>0</v>
      </c>
      <c r="BA236" s="46">
        <f t="shared" si="268"/>
        <v>0</v>
      </c>
      <c r="BB236" s="46">
        <f t="shared" si="269"/>
        <v>0</v>
      </c>
      <c r="BC236" s="46">
        <f t="shared" si="270"/>
        <v>0</v>
      </c>
      <c r="BD236" s="81"/>
      <c r="BE236" s="81"/>
      <c r="BF236" s="117">
        <f t="shared" si="307"/>
        <v>0</v>
      </c>
      <c r="BG236" s="117">
        <f t="shared" si="308"/>
        <v>0</v>
      </c>
      <c r="BH236" s="117">
        <f t="shared" si="309"/>
        <v>0</v>
      </c>
      <c r="BI236" s="117">
        <f t="shared" si="310"/>
        <v>0</v>
      </c>
      <c r="BJ236" s="117">
        <f t="shared" si="311"/>
        <v>0</v>
      </c>
      <c r="BK236" s="117">
        <f t="shared" si="312"/>
        <v>0</v>
      </c>
      <c r="BL236" s="117">
        <f t="shared" si="313"/>
        <v>0</v>
      </c>
      <c r="BM236" s="117">
        <f t="shared" si="314"/>
        <v>0</v>
      </c>
      <c r="BN236" s="117">
        <f t="shared" si="271"/>
        <v>0</v>
      </c>
      <c r="BO236" s="117">
        <f t="shared" si="315"/>
        <v>0</v>
      </c>
      <c r="BP236" s="117">
        <f t="shared" si="272"/>
        <v>0</v>
      </c>
      <c r="BQ236" s="117">
        <f t="shared" si="273"/>
        <v>0</v>
      </c>
      <c r="BR236" s="117">
        <f t="shared" si="274"/>
        <v>0</v>
      </c>
      <c r="BS236" s="117">
        <f t="shared" si="275"/>
        <v>0</v>
      </c>
      <c r="BT236" s="117">
        <f t="shared" si="276"/>
        <v>0</v>
      </c>
      <c r="BU236" s="117">
        <f t="shared" si="277"/>
        <v>0</v>
      </c>
      <c r="BV236" s="117">
        <f t="shared" si="278"/>
        <v>0</v>
      </c>
      <c r="BW236" s="117">
        <f t="shared" si="279"/>
        <v>0</v>
      </c>
      <c r="BX236" s="117">
        <f t="shared" si="280"/>
        <v>0</v>
      </c>
      <c r="BY236" s="117">
        <f t="shared" si="281"/>
        <v>0</v>
      </c>
      <c r="BZ236" s="117">
        <f t="shared" si="282"/>
        <v>0</v>
      </c>
      <c r="CA236" s="117">
        <f t="shared" si="283"/>
        <v>0</v>
      </c>
      <c r="CB236" s="117">
        <f t="shared" si="284"/>
        <v>0</v>
      </c>
      <c r="CC236" s="117">
        <f t="shared" si="285"/>
        <v>0</v>
      </c>
      <c r="CD236" s="117">
        <f t="shared" si="286"/>
        <v>0</v>
      </c>
      <c r="CE236" s="117">
        <f t="shared" si="287"/>
        <v>0</v>
      </c>
      <c r="CF236" s="117">
        <f t="shared" si="288"/>
        <v>0</v>
      </c>
      <c r="CG236" s="117">
        <f t="shared" si="289"/>
        <v>0</v>
      </c>
      <c r="CH236" s="117">
        <f t="shared" si="290"/>
        <v>0</v>
      </c>
      <c r="CI236" s="117">
        <f t="shared" si="291"/>
        <v>0</v>
      </c>
      <c r="CJ236" s="117">
        <f t="shared" si="292"/>
        <v>0</v>
      </c>
      <c r="CK236" s="117">
        <f t="shared" si="293"/>
        <v>0</v>
      </c>
      <c r="CL236" s="117">
        <f t="shared" si="294"/>
        <v>0</v>
      </c>
      <c r="CM236" s="117">
        <f t="shared" si="295"/>
        <v>0</v>
      </c>
      <c r="CN236" s="117">
        <f t="shared" si="296"/>
        <v>0</v>
      </c>
      <c r="CO236" s="117">
        <f t="shared" si="297"/>
        <v>0</v>
      </c>
      <c r="CP236" s="117">
        <f t="shared" si="298"/>
        <v>0</v>
      </c>
      <c r="CQ236" s="117">
        <f t="shared" si="299"/>
        <v>0</v>
      </c>
      <c r="CR236" s="117">
        <f t="shared" si="300"/>
        <v>0</v>
      </c>
      <c r="CS236" s="117">
        <f t="shared" si="301"/>
        <v>0</v>
      </c>
      <c r="CT236" s="82"/>
      <c r="CU236" s="82"/>
      <c r="CV236" s="39"/>
      <c r="CW236" s="39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GS236" s="1"/>
      <c r="GT236" s="1"/>
      <c r="GU236" s="1"/>
      <c r="GV236" s="1"/>
      <c r="GW236" s="1"/>
    </row>
    <row r="237" spans="1:205">
      <c r="A237" s="33">
        <v>231</v>
      </c>
      <c r="B237" s="71"/>
      <c r="C237" s="351"/>
      <c r="D237" s="75"/>
      <c r="E237" s="74"/>
      <c r="F237" s="74"/>
      <c r="G237" s="74"/>
      <c r="H237" s="74"/>
      <c r="I237" s="65"/>
      <c r="J237" s="65"/>
      <c r="K237" s="65"/>
      <c r="L237" s="209"/>
      <c r="M237" s="209"/>
      <c r="N237" s="65"/>
      <c r="O237" s="65"/>
      <c r="P237" s="65"/>
      <c r="Q237" s="368" t="str">
        <f t="shared" si="239"/>
        <v/>
      </c>
      <c r="R237" s="34">
        <f t="shared" si="240"/>
        <v>0</v>
      </c>
      <c r="S237" s="47">
        <f t="shared" si="316"/>
        <v>0</v>
      </c>
      <c r="T237" s="46">
        <f t="shared" si="238"/>
        <v>0</v>
      </c>
      <c r="U237" s="82">
        <f t="shared" si="241"/>
        <v>0</v>
      </c>
      <c r="V237" s="46">
        <f t="shared" si="242"/>
        <v>0</v>
      </c>
      <c r="W237" s="82">
        <f t="shared" si="243"/>
        <v>0</v>
      </c>
      <c r="X237" s="81">
        <f t="shared" si="244"/>
        <v>0</v>
      </c>
      <c r="Y237" s="81">
        <f t="shared" si="302"/>
        <v>0</v>
      </c>
      <c r="Z237" s="81">
        <f t="shared" si="303"/>
        <v>0</v>
      </c>
      <c r="AA237" s="81">
        <f t="shared" si="245"/>
        <v>0</v>
      </c>
      <c r="AB237" s="81">
        <f t="shared" si="246"/>
        <v>0</v>
      </c>
      <c r="AC237" s="81">
        <f t="shared" si="304"/>
        <v>0</v>
      </c>
      <c r="AD237" s="81">
        <f t="shared" si="305"/>
        <v>0</v>
      </c>
      <c r="AE237" s="81">
        <f t="shared" si="306"/>
        <v>0</v>
      </c>
      <c r="AF237" s="81">
        <f t="shared" si="247"/>
        <v>0</v>
      </c>
      <c r="AG237" s="81">
        <f t="shared" si="248"/>
        <v>0</v>
      </c>
      <c r="AH237" s="81">
        <f t="shared" si="249"/>
        <v>0</v>
      </c>
      <c r="AI237" s="81">
        <f t="shared" si="250"/>
        <v>0</v>
      </c>
      <c r="AJ237" s="81">
        <f t="shared" si="251"/>
        <v>0</v>
      </c>
      <c r="AK237" s="81">
        <f t="shared" si="252"/>
        <v>0</v>
      </c>
      <c r="AL237" s="81">
        <f t="shared" si="253"/>
        <v>0</v>
      </c>
      <c r="AM237" s="81">
        <f t="shared" si="254"/>
        <v>0</v>
      </c>
      <c r="AN237" s="81">
        <f t="shared" si="255"/>
        <v>0</v>
      </c>
      <c r="AO237" s="81">
        <f t="shared" si="256"/>
        <v>0</v>
      </c>
      <c r="AP237" s="81">
        <f t="shared" si="257"/>
        <v>0</v>
      </c>
      <c r="AQ237" s="81">
        <f t="shared" si="258"/>
        <v>0</v>
      </c>
      <c r="AR237" s="81">
        <f t="shared" si="259"/>
        <v>0</v>
      </c>
      <c r="AS237" s="81">
        <f t="shared" si="260"/>
        <v>0</v>
      </c>
      <c r="AT237" s="81">
        <f t="shared" si="261"/>
        <v>0</v>
      </c>
      <c r="AU237" s="81">
        <f t="shared" si="262"/>
        <v>0</v>
      </c>
      <c r="AV237" s="81">
        <f t="shared" si="263"/>
        <v>0</v>
      </c>
      <c r="AW237" s="46">
        <f t="shared" si="264"/>
        <v>0</v>
      </c>
      <c r="AX237" s="46">
        <f t="shared" si="265"/>
        <v>0</v>
      </c>
      <c r="AY237" s="46">
        <f t="shared" si="266"/>
        <v>0</v>
      </c>
      <c r="AZ237" s="46">
        <f t="shared" si="267"/>
        <v>0</v>
      </c>
      <c r="BA237" s="46">
        <f t="shared" si="268"/>
        <v>0</v>
      </c>
      <c r="BB237" s="46">
        <f t="shared" si="269"/>
        <v>0</v>
      </c>
      <c r="BC237" s="46">
        <f t="shared" si="270"/>
        <v>0</v>
      </c>
      <c r="BD237" s="81"/>
      <c r="BE237" s="81"/>
      <c r="BF237" s="117">
        <f t="shared" si="307"/>
        <v>0</v>
      </c>
      <c r="BG237" s="117">
        <f t="shared" si="308"/>
        <v>0</v>
      </c>
      <c r="BH237" s="117">
        <f t="shared" si="309"/>
        <v>0</v>
      </c>
      <c r="BI237" s="117">
        <f t="shared" si="310"/>
        <v>0</v>
      </c>
      <c r="BJ237" s="117">
        <f t="shared" si="311"/>
        <v>0</v>
      </c>
      <c r="BK237" s="117">
        <f t="shared" si="312"/>
        <v>0</v>
      </c>
      <c r="BL237" s="117">
        <f t="shared" si="313"/>
        <v>0</v>
      </c>
      <c r="BM237" s="117">
        <f t="shared" si="314"/>
        <v>0</v>
      </c>
      <c r="BN237" s="117">
        <f t="shared" si="271"/>
        <v>0</v>
      </c>
      <c r="BO237" s="117">
        <f t="shared" si="315"/>
        <v>0</v>
      </c>
      <c r="BP237" s="117">
        <f t="shared" si="272"/>
        <v>0</v>
      </c>
      <c r="BQ237" s="117">
        <f t="shared" si="273"/>
        <v>0</v>
      </c>
      <c r="BR237" s="117">
        <f t="shared" si="274"/>
        <v>0</v>
      </c>
      <c r="BS237" s="117">
        <f t="shared" si="275"/>
        <v>0</v>
      </c>
      <c r="BT237" s="117">
        <f t="shared" si="276"/>
        <v>0</v>
      </c>
      <c r="BU237" s="117">
        <f t="shared" si="277"/>
        <v>0</v>
      </c>
      <c r="BV237" s="117">
        <f t="shared" si="278"/>
        <v>0</v>
      </c>
      <c r="BW237" s="117">
        <f t="shared" si="279"/>
        <v>0</v>
      </c>
      <c r="BX237" s="117">
        <f t="shared" si="280"/>
        <v>0</v>
      </c>
      <c r="BY237" s="117">
        <f t="shared" si="281"/>
        <v>0</v>
      </c>
      <c r="BZ237" s="117">
        <f t="shared" si="282"/>
        <v>0</v>
      </c>
      <c r="CA237" s="117">
        <f t="shared" si="283"/>
        <v>0</v>
      </c>
      <c r="CB237" s="117">
        <f t="shared" si="284"/>
        <v>0</v>
      </c>
      <c r="CC237" s="117">
        <f t="shared" si="285"/>
        <v>0</v>
      </c>
      <c r="CD237" s="117">
        <f t="shared" si="286"/>
        <v>0</v>
      </c>
      <c r="CE237" s="117">
        <f t="shared" si="287"/>
        <v>0</v>
      </c>
      <c r="CF237" s="117">
        <f t="shared" si="288"/>
        <v>0</v>
      </c>
      <c r="CG237" s="117">
        <f t="shared" si="289"/>
        <v>0</v>
      </c>
      <c r="CH237" s="117">
        <f t="shared" si="290"/>
        <v>0</v>
      </c>
      <c r="CI237" s="117">
        <f t="shared" si="291"/>
        <v>0</v>
      </c>
      <c r="CJ237" s="117">
        <f t="shared" si="292"/>
        <v>0</v>
      </c>
      <c r="CK237" s="117">
        <f t="shared" si="293"/>
        <v>0</v>
      </c>
      <c r="CL237" s="117">
        <f t="shared" si="294"/>
        <v>0</v>
      </c>
      <c r="CM237" s="117">
        <f t="shared" si="295"/>
        <v>0</v>
      </c>
      <c r="CN237" s="117">
        <f t="shared" si="296"/>
        <v>0</v>
      </c>
      <c r="CO237" s="117">
        <f t="shared" si="297"/>
        <v>0</v>
      </c>
      <c r="CP237" s="117">
        <f t="shared" si="298"/>
        <v>0</v>
      </c>
      <c r="CQ237" s="117">
        <f t="shared" si="299"/>
        <v>0</v>
      </c>
      <c r="CR237" s="117">
        <f t="shared" si="300"/>
        <v>0</v>
      </c>
      <c r="CS237" s="117">
        <f t="shared" si="301"/>
        <v>0</v>
      </c>
      <c r="CT237" s="82"/>
      <c r="CU237" s="82"/>
      <c r="CV237" s="39"/>
      <c r="CW237" s="39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GS237" s="1"/>
      <c r="GT237" s="1"/>
      <c r="GU237" s="1"/>
      <c r="GV237" s="1"/>
      <c r="GW237" s="1"/>
    </row>
    <row r="238" spans="1:205">
      <c r="A238" s="33">
        <v>232</v>
      </c>
      <c r="B238" s="71"/>
      <c r="C238" s="351"/>
      <c r="D238" s="75"/>
      <c r="E238" s="74"/>
      <c r="F238" s="74"/>
      <c r="G238" s="74"/>
      <c r="H238" s="74"/>
      <c r="I238" s="65"/>
      <c r="J238" s="65"/>
      <c r="K238" s="65"/>
      <c r="L238" s="209"/>
      <c r="M238" s="209"/>
      <c r="N238" s="65"/>
      <c r="O238" s="65"/>
      <c r="P238" s="65"/>
      <c r="Q238" s="368" t="str">
        <f t="shared" si="239"/>
        <v/>
      </c>
      <c r="R238" s="34">
        <f t="shared" si="240"/>
        <v>0</v>
      </c>
      <c r="S238" s="47">
        <f t="shared" si="316"/>
        <v>0</v>
      </c>
      <c r="T238" s="46">
        <f t="shared" si="238"/>
        <v>0</v>
      </c>
      <c r="U238" s="82">
        <f t="shared" si="241"/>
        <v>0</v>
      </c>
      <c r="V238" s="46">
        <f t="shared" si="242"/>
        <v>0</v>
      </c>
      <c r="W238" s="82">
        <f t="shared" si="243"/>
        <v>0</v>
      </c>
      <c r="X238" s="81">
        <f t="shared" si="244"/>
        <v>0</v>
      </c>
      <c r="Y238" s="81">
        <f t="shared" si="302"/>
        <v>0</v>
      </c>
      <c r="Z238" s="81">
        <f t="shared" si="303"/>
        <v>0</v>
      </c>
      <c r="AA238" s="81">
        <f t="shared" si="245"/>
        <v>0</v>
      </c>
      <c r="AB238" s="81">
        <f t="shared" si="246"/>
        <v>0</v>
      </c>
      <c r="AC238" s="81">
        <f t="shared" si="304"/>
        <v>0</v>
      </c>
      <c r="AD238" s="81">
        <f t="shared" si="305"/>
        <v>0</v>
      </c>
      <c r="AE238" s="81">
        <f t="shared" si="306"/>
        <v>0</v>
      </c>
      <c r="AF238" s="81">
        <f t="shared" si="247"/>
        <v>0</v>
      </c>
      <c r="AG238" s="81">
        <f t="shared" si="248"/>
        <v>0</v>
      </c>
      <c r="AH238" s="81">
        <f t="shared" si="249"/>
        <v>0</v>
      </c>
      <c r="AI238" s="81">
        <f t="shared" si="250"/>
        <v>0</v>
      </c>
      <c r="AJ238" s="81">
        <f t="shared" si="251"/>
        <v>0</v>
      </c>
      <c r="AK238" s="81">
        <f t="shared" si="252"/>
        <v>0</v>
      </c>
      <c r="AL238" s="81">
        <f t="shared" si="253"/>
        <v>0</v>
      </c>
      <c r="AM238" s="81">
        <f t="shared" si="254"/>
        <v>0</v>
      </c>
      <c r="AN238" s="81">
        <f t="shared" si="255"/>
        <v>0</v>
      </c>
      <c r="AO238" s="81">
        <f t="shared" si="256"/>
        <v>0</v>
      </c>
      <c r="AP238" s="81">
        <f t="shared" si="257"/>
        <v>0</v>
      </c>
      <c r="AQ238" s="81">
        <f t="shared" si="258"/>
        <v>0</v>
      </c>
      <c r="AR238" s="81">
        <f t="shared" si="259"/>
        <v>0</v>
      </c>
      <c r="AS238" s="81">
        <f t="shared" si="260"/>
        <v>0</v>
      </c>
      <c r="AT238" s="81">
        <f t="shared" si="261"/>
        <v>0</v>
      </c>
      <c r="AU238" s="81">
        <f t="shared" si="262"/>
        <v>0</v>
      </c>
      <c r="AV238" s="81">
        <f t="shared" si="263"/>
        <v>0</v>
      </c>
      <c r="AW238" s="46">
        <f t="shared" si="264"/>
        <v>0</v>
      </c>
      <c r="AX238" s="46">
        <f t="shared" si="265"/>
        <v>0</v>
      </c>
      <c r="AY238" s="46">
        <f t="shared" si="266"/>
        <v>0</v>
      </c>
      <c r="AZ238" s="46">
        <f t="shared" si="267"/>
        <v>0</v>
      </c>
      <c r="BA238" s="46">
        <f t="shared" si="268"/>
        <v>0</v>
      </c>
      <c r="BB238" s="46">
        <f t="shared" si="269"/>
        <v>0</v>
      </c>
      <c r="BC238" s="46">
        <f t="shared" si="270"/>
        <v>0</v>
      </c>
      <c r="BD238" s="81"/>
      <c r="BE238" s="81"/>
      <c r="BF238" s="117">
        <f t="shared" si="307"/>
        <v>0</v>
      </c>
      <c r="BG238" s="117">
        <f t="shared" si="308"/>
        <v>0</v>
      </c>
      <c r="BH238" s="117">
        <f t="shared" si="309"/>
        <v>0</v>
      </c>
      <c r="BI238" s="117">
        <f t="shared" si="310"/>
        <v>0</v>
      </c>
      <c r="BJ238" s="117">
        <f t="shared" si="311"/>
        <v>0</v>
      </c>
      <c r="BK238" s="117">
        <f t="shared" si="312"/>
        <v>0</v>
      </c>
      <c r="BL238" s="117">
        <f t="shared" si="313"/>
        <v>0</v>
      </c>
      <c r="BM238" s="117">
        <f t="shared" si="314"/>
        <v>0</v>
      </c>
      <c r="BN238" s="117">
        <f t="shared" si="271"/>
        <v>0</v>
      </c>
      <c r="BO238" s="117">
        <f t="shared" si="315"/>
        <v>0</v>
      </c>
      <c r="BP238" s="117">
        <f t="shared" si="272"/>
        <v>0</v>
      </c>
      <c r="BQ238" s="117">
        <f t="shared" si="273"/>
        <v>0</v>
      </c>
      <c r="BR238" s="117">
        <f t="shared" si="274"/>
        <v>0</v>
      </c>
      <c r="BS238" s="117">
        <f t="shared" si="275"/>
        <v>0</v>
      </c>
      <c r="BT238" s="117">
        <f t="shared" si="276"/>
        <v>0</v>
      </c>
      <c r="BU238" s="117">
        <f t="shared" si="277"/>
        <v>0</v>
      </c>
      <c r="BV238" s="117">
        <f t="shared" si="278"/>
        <v>0</v>
      </c>
      <c r="BW238" s="117">
        <f t="shared" si="279"/>
        <v>0</v>
      </c>
      <c r="BX238" s="117">
        <f t="shared" si="280"/>
        <v>0</v>
      </c>
      <c r="BY238" s="117">
        <f t="shared" si="281"/>
        <v>0</v>
      </c>
      <c r="BZ238" s="117">
        <f t="shared" si="282"/>
        <v>0</v>
      </c>
      <c r="CA238" s="117">
        <f t="shared" si="283"/>
        <v>0</v>
      </c>
      <c r="CB238" s="117">
        <f t="shared" si="284"/>
        <v>0</v>
      </c>
      <c r="CC238" s="117">
        <f t="shared" si="285"/>
        <v>0</v>
      </c>
      <c r="CD238" s="117">
        <f t="shared" si="286"/>
        <v>0</v>
      </c>
      <c r="CE238" s="117">
        <f t="shared" si="287"/>
        <v>0</v>
      </c>
      <c r="CF238" s="117">
        <f t="shared" si="288"/>
        <v>0</v>
      </c>
      <c r="CG238" s="117">
        <f t="shared" si="289"/>
        <v>0</v>
      </c>
      <c r="CH238" s="117">
        <f t="shared" si="290"/>
        <v>0</v>
      </c>
      <c r="CI238" s="117">
        <f t="shared" si="291"/>
        <v>0</v>
      </c>
      <c r="CJ238" s="117">
        <f t="shared" si="292"/>
        <v>0</v>
      </c>
      <c r="CK238" s="117">
        <f t="shared" si="293"/>
        <v>0</v>
      </c>
      <c r="CL238" s="117">
        <f t="shared" si="294"/>
        <v>0</v>
      </c>
      <c r="CM238" s="117">
        <f t="shared" si="295"/>
        <v>0</v>
      </c>
      <c r="CN238" s="117">
        <f t="shared" si="296"/>
        <v>0</v>
      </c>
      <c r="CO238" s="117">
        <f t="shared" si="297"/>
        <v>0</v>
      </c>
      <c r="CP238" s="117">
        <f t="shared" si="298"/>
        <v>0</v>
      </c>
      <c r="CQ238" s="117">
        <f t="shared" si="299"/>
        <v>0</v>
      </c>
      <c r="CR238" s="117">
        <f t="shared" si="300"/>
        <v>0</v>
      </c>
      <c r="CS238" s="117">
        <f t="shared" si="301"/>
        <v>0</v>
      </c>
      <c r="CT238" s="82"/>
      <c r="CU238" s="82"/>
      <c r="CV238" s="39"/>
      <c r="CW238" s="39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GS238" s="1"/>
      <c r="GT238" s="1"/>
      <c r="GU238" s="1"/>
      <c r="GV238" s="1"/>
      <c r="GW238" s="1"/>
    </row>
    <row r="239" spans="1:205">
      <c r="A239" s="33">
        <v>233</v>
      </c>
      <c r="B239" s="71"/>
      <c r="C239" s="351"/>
      <c r="D239" s="75"/>
      <c r="E239" s="74"/>
      <c r="F239" s="74"/>
      <c r="G239" s="74"/>
      <c r="H239" s="74"/>
      <c r="I239" s="65"/>
      <c r="J239" s="65"/>
      <c r="K239" s="65"/>
      <c r="L239" s="209"/>
      <c r="M239" s="209"/>
      <c r="N239" s="65"/>
      <c r="O239" s="65"/>
      <c r="P239" s="65"/>
      <c r="Q239" s="368" t="str">
        <f t="shared" si="239"/>
        <v/>
      </c>
      <c r="R239" s="34">
        <f t="shared" si="240"/>
        <v>0</v>
      </c>
      <c r="S239" s="47">
        <f t="shared" si="316"/>
        <v>0</v>
      </c>
      <c r="T239" s="46">
        <f t="shared" si="238"/>
        <v>0</v>
      </c>
      <c r="U239" s="82">
        <f t="shared" si="241"/>
        <v>0</v>
      </c>
      <c r="V239" s="46">
        <f t="shared" si="242"/>
        <v>0</v>
      </c>
      <c r="W239" s="82">
        <f t="shared" si="243"/>
        <v>0</v>
      </c>
      <c r="X239" s="81">
        <f t="shared" si="244"/>
        <v>0</v>
      </c>
      <c r="Y239" s="81">
        <f t="shared" si="302"/>
        <v>0</v>
      </c>
      <c r="Z239" s="81">
        <f t="shared" si="303"/>
        <v>0</v>
      </c>
      <c r="AA239" s="81">
        <f t="shared" si="245"/>
        <v>0</v>
      </c>
      <c r="AB239" s="81">
        <f t="shared" si="246"/>
        <v>0</v>
      </c>
      <c r="AC239" s="81">
        <f t="shared" si="304"/>
        <v>0</v>
      </c>
      <c r="AD239" s="81">
        <f t="shared" si="305"/>
        <v>0</v>
      </c>
      <c r="AE239" s="81">
        <f t="shared" si="306"/>
        <v>0</v>
      </c>
      <c r="AF239" s="81">
        <f t="shared" si="247"/>
        <v>0</v>
      </c>
      <c r="AG239" s="81">
        <f t="shared" si="248"/>
        <v>0</v>
      </c>
      <c r="AH239" s="81">
        <f t="shared" si="249"/>
        <v>0</v>
      </c>
      <c r="AI239" s="81">
        <f t="shared" si="250"/>
        <v>0</v>
      </c>
      <c r="AJ239" s="81">
        <f t="shared" si="251"/>
        <v>0</v>
      </c>
      <c r="AK239" s="81">
        <f t="shared" si="252"/>
        <v>0</v>
      </c>
      <c r="AL239" s="81">
        <f t="shared" si="253"/>
        <v>0</v>
      </c>
      <c r="AM239" s="81">
        <f t="shared" si="254"/>
        <v>0</v>
      </c>
      <c r="AN239" s="81">
        <f t="shared" si="255"/>
        <v>0</v>
      </c>
      <c r="AO239" s="81">
        <f t="shared" si="256"/>
        <v>0</v>
      </c>
      <c r="AP239" s="81">
        <f t="shared" si="257"/>
        <v>0</v>
      </c>
      <c r="AQ239" s="81">
        <f t="shared" si="258"/>
        <v>0</v>
      </c>
      <c r="AR239" s="81">
        <f t="shared" si="259"/>
        <v>0</v>
      </c>
      <c r="AS239" s="81">
        <f t="shared" si="260"/>
        <v>0</v>
      </c>
      <c r="AT239" s="81">
        <f t="shared" si="261"/>
        <v>0</v>
      </c>
      <c r="AU239" s="81">
        <f t="shared" si="262"/>
        <v>0</v>
      </c>
      <c r="AV239" s="81">
        <f t="shared" si="263"/>
        <v>0</v>
      </c>
      <c r="AW239" s="46">
        <f t="shared" si="264"/>
        <v>0</v>
      </c>
      <c r="AX239" s="46">
        <f t="shared" si="265"/>
        <v>0</v>
      </c>
      <c r="AY239" s="46">
        <f t="shared" si="266"/>
        <v>0</v>
      </c>
      <c r="AZ239" s="46">
        <f t="shared" si="267"/>
        <v>0</v>
      </c>
      <c r="BA239" s="46">
        <f t="shared" si="268"/>
        <v>0</v>
      </c>
      <c r="BB239" s="46">
        <f t="shared" si="269"/>
        <v>0</v>
      </c>
      <c r="BC239" s="46">
        <f t="shared" si="270"/>
        <v>0</v>
      </c>
      <c r="BD239" s="81"/>
      <c r="BE239" s="81"/>
      <c r="BF239" s="117">
        <f t="shared" si="307"/>
        <v>0</v>
      </c>
      <c r="BG239" s="117">
        <f t="shared" si="308"/>
        <v>0</v>
      </c>
      <c r="BH239" s="117">
        <f t="shared" si="309"/>
        <v>0</v>
      </c>
      <c r="BI239" s="117">
        <f t="shared" si="310"/>
        <v>0</v>
      </c>
      <c r="BJ239" s="117">
        <f t="shared" si="311"/>
        <v>0</v>
      </c>
      <c r="BK239" s="117">
        <f t="shared" si="312"/>
        <v>0</v>
      </c>
      <c r="BL239" s="117">
        <f t="shared" si="313"/>
        <v>0</v>
      </c>
      <c r="BM239" s="117">
        <f t="shared" si="314"/>
        <v>0</v>
      </c>
      <c r="BN239" s="117">
        <f t="shared" si="271"/>
        <v>0</v>
      </c>
      <c r="BO239" s="117">
        <f t="shared" si="315"/>
        <v>0</v>
      </c>
      <c r="BP239" s="117">
        <f t="shared" si="272"/>
        <v>0</v>
      </c>
      <c r="BQ239" s="117">
        <f t="shared" si="273"/>
        <v>0</v>
      </c>
      <c r="BR239" s="117">
        <f t="shared" si="274"/>
        <v>0</v>
      </c>
      <c r="BS239" s="117">
        <f t="shared" si="275"/>
        <v>0</v>
      </c>
      <c r="BT239" s="117">
        <f t="shared" si="276"/>
        <v>0</v>
      </c>
      <c r="BU239" s="117">
        <f t="shared" si="277"/>
        <v>0</v>
      </c>
      <c r="BV239" s="117">
        <f t="shared" si="278"/>
        <v>0</v>
      </c>
      <c r="BW239" s="117">
        <f t="shared" si="279"/>
        <v>0</v>
      </c>
      <c r="BX239" s="117">
        <f t="shared" si="280"/>
        <v>0</v>
      </c>
      <c r="BY239" s="117">
        <f t="shared" si="281"/>
        <v>0</v>
      </c>
      <c r="BZ239" s="117">
        <f t="shared" si="282"/>
        <v>0</v>
      </c>
      <c r="CA239" s="117">
        <f t="shared" si="283"/>
        <v>0</v>
      </c>
      <c r="CB239" s="117">
        <f t="shared" si="284"/>
        <v>0</v>
      </c>
      <c r="CC239" s="117">
        <f t="shared" si="285"/>
        <v>0</v>
      </c>
      <c r="CD239" s="117">
        <f t="shared" si="286"/>
        <v>0</v>
      </c>
      <c r="CE239" s="117">
        <f t="shared" si="287"/>
        <v>0</v>
      </c>
      <c r="CF239" s="117">
        <f t="shared" si="288"/>
        <v>0</v>
      </c>
      <c r="CG239" s="117">
        <f t="shared" si="289"/>
        <v>0</v>
      </c>
      <c r="CH239" s="117">
        <f t="shared" si="290"/>
        <v>0</v>
      </c>
      <c r="CI239" s="117">
        <f t="shared" si="291"/>
        <v>0</v>
      </c>
      <c r="CJ239" s="117">
        <f t="shared" si="292"/>
        <v>0</v>
      </c>
      <c r="CK239" s="117">
        <f t="shared" si="293"/>
        <v>0</v>
      </c>
      <c r="CL239" s="117">
        <f t="shared" si="294"/>
        <v>0</v>
      </c>
      <c r="CM239" s="117">
        <f t="shared" si="295"/>
        <v>0</v>
      </c>
      <c r="CN239" s="117">
        <f t="shared" si="296"/>
        <v>0</v>
      </c>
      <c r="CO239" s="117">
        <f t="shared" si="297"/>
        <v>0</v>
      </c>
      <c r="CP239" s="117">
        <f t="shared" si="298"/>
        <v>0</v>
      </c>
      <c r="CQ239" s="117">
        <f t="shared" si="299"/>
        <v>0</v>
      </c>
      <c r="CR239" s="117">
        <f t="shared" si="300"/>
        <v>0</v>
      </c>
      <c r="CS239" s="117">
        <f t="shared" si="301"/>
        <v>0</v>
      </c>
      <c r="CT239" s="82"/>
      <c r="CU239" s="82"/>
      <c r="CV239" s="39"/>
      <c r="CW239" s="39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GS239" s="1"/>
      <c r="GT239" s="1"/>
      <c r="GU239" s="1"/>
      <c r="GV239" s="1"/>
      <c r="GW239" s="1"/>
    </row>
    <row r="240" spans="1:205">
      <c r="A240" s="33">
        <v>234</v>
      </c>
      <c r="B240" s="71"/>
      <c r="C240" s="351"/>
      <c r="D240" s="75"/>
      <c r="E240" s="74"/>
      <c r="F240" s="74"/>
      <c r="G240" s="74"/>
      <c r="H240" s="74"/>
      <c r="I240" s="65"/>
      <c r="J240" s="65"/>
      <c r="K240" s="65"/>
      <c r="L240" s="209"/>
      <c r="M240" s="209"/>
      <c r="N240" s="65"/>
      <c r="O240" s="65"/>
      <c r="P240" s="65"/>
      <c r="Q240" s="368" t="str">
        <f t="shared" si="239"/>
        <v/>
      </c>
      <c r="R240" s="34">
        <f t="shared" si="240"/>
        <v>0</v>
      </c>
      <c r="S240" s="47">
        <f t="shared" si="316"/>
        <v>0</v>
      </c>
      <c r="T240" s="46">
        <f t="shared" si="238"/>
        <v>0</v>
      </c>
      <c r="U240" s="82">
        <f t="shared" si="241"/>
        <v>0</v>
      </c>
      <c r="V240" s="46">
        <f t="shared" si="242"/>
        <v>0</v>
      </c>
      <c r="W240" s="82">
        <f t="shared" si="243"/>
        <v>0</v>
      </c>
      <c r="X240" s="81">
        <f t="shared" si="244"/>
        <v>0</v>
      </c>
      <c r="Y240" s="81">
        <f t="shared" si="302"/>
        <v>0</v>
      </c>
      <c r="Z240" s="81">
        <f t="shared" si="303"/>
        <v>0</v>
      </c>
      <c r="AA240" s="81">
        <f t="shared" si="245"/>
        <v>0</v>
      </c>
      <c r="AB240" s="81">
        <f t="shared" si="246"/>
        <v>0</v>
      </c>
      <c r="AC240" s="81">
        <f t="shared" si="304"/>
        <v>0</v>
      </c>
      <c r="AD240" s="81">
        <f t="shared" si="305"/>
        <v>0</v>
      </c>
      <c r="AE240" s="81">
        <f t="shared" si="306"/>
        <v>0</v>
      </c>
      <c r="AF240" s="81">
        <f t="shared" si="247"/>
        <v>0</v>
      </c>
      <c r="AG240" s="81">
        <f t="shared" si="248"/>
        <v>0</v>
      </c>
      <c r="AH240" s="81">
        <f t="shared" si="249"/>
        <v>0</v>
      </c>
      <c r="AI240" s="81">
        <f t="shared" si="250"/>
        <v>0</v>
      </c>
      <c r="AJ240" s="81">
        <f t="shared" si="251"/>
        <v>0</v>
      </c>
      <c r="AK240" s="81">
        <f t="shared" si="252"/>
        <v>0</v>
      </c>
      <c r="AL240" s="81">
        <f t="shared" si="253"/>
        <v>0</v>
      </c>
      <c r="AM240" s="81">
        <f t="shared" si="254"/>
        <v>0</v>
      </c>
      <c r="AN240" s="81">
        <f t="shared" si="255"/>
        <v>0</v>
      </c>
      <c r="AO240" s="81">
        <f t="shared" si="256"/>
        <v>0</v>
      </c>
      <c r="AP240" s="81">
        <f t="shared" si="257"/>
        <v>0</v>
      </c>
      <c r="AQ240" s="81">
        <f t="shared" si="258"/>
        <v>0</v>
      </c>
      <c r="AR240" s="81">
        <f t="shared" si="259"/>
        <v>0</v>
      </c>
      <c r="AS240" s="81">
        <f t="shared" si="260"/>
        <v>0</v>
      </c>
      <c r="AT240" s="81">
        <f t="shared" si="261"/>
        <v>0</v>
      </c>
      <c r="AU240" s="81">
        <f t="shared" si="262"/>
        <v>0</v>
      </c>
      <c r="AV240" s="81">
        <f t="shared" si="263"/>
        <v>0</v>
      </c>
      <c r="AW240" s="46">
        <f t="shared" si="264"/>
        <v>0</v>
      </c>
      <c r="AX240" s="46">
        <f t="shared" si="265"/>
        <v>0</v>
      </c>
      <c r="AY240" s="46">
        <f t="shared" si="266"/>
        <v>0</v>
      </c>
      <c r="AZ240" s="46">
        <f t="shared" si="267"/>
        <v>0</v>
      </c>
      <c r="BA240" s="46">
        <f t="shared" si="268"/>
        <v>0</v>
      </c>
      <c r="BB240" s="46">
        <f t="shared" si="269"/>
        <v>0</v>
      </c>
      <c r="BC240" s="46">
        <f t="shared" si="270"/>
        <v>0</v>
      </c>
      <c r="BD240" s="81"/>
      <c r="BE240" s="81"/>
      <c r="BF240" s="117">
        <f t="shared" si="307"/>
        <v>0</v>
      </c>
      <c r="BG240" s="117">
        <f t="shared" si="308"/>
        <v>0</v>
      </c>
      <c r="BH240" s="117">
        <f t="shared" si="309"/>
        <v>0</v>
      </c>
      <c r="BI240" s="117">
        <f t="shared" si="310"/>
        <v>0</v>
      </c>
      <c r="BJ240" s="117">
        <f t="shared" si="311"/>
        <v>0</v>
      </c>
      <c r="BK240" s="117">
        <f t="shared" si="312"/>
        <v>0</v>
      </c>
      <c r="BL240" s="117">
        <f t="shared" si="313"/>
        <v>0</v>
      </c>
      <c r="BM240" s="117">
        <f t="shared" si="314"/>
        <v>0</v>
      </c>
      <c r="BN240" s="117">
        <f t="shared" si="271"/>
        <v>0</v>
      </c>
      <c r="BO240" s="117">
        <f t="shared" si="315"/>
        <v>0</v>
      </c>
      <c r="BP240" s="117">
        <f t="shared" si="272"/>
        <v>0</v>
      </c>
      <c r="BQ240" s="117">
        <f t="shared" si="273"/>
        <v>0</v>
      </c>
      <c r="BR240" s="117">
        <f t="shared" si="274"/>
        <v>0</v>
      </c>
      <c r="BS240" s="117">
        <f t="shared" si="275"/>
        <v>0</v>
      </c>
      <c r="BT240" s="117">
        <f t="shared" si="276"/>
        <v>0</v>
      </c>
      <c r="BU240" s="117">
        <f t="shared" si="277"/>
        <v>0</v>
      </c>
      <c r="BV240" s="117">
        <f t="shared" si="278"/>
        <v>0</v>
      </c>
      <c r="BW240" s="117">
        <f t="shared" si="279"/>
        <v>0</v>
      </c>
      <c r="BX240" s="117">
        <f t="shared" si="280"/>
        <v>0</v>
      </c>
      <c r="BY240" s="117">
        <f t="shared" si="281"/>
        <v>0</v>
      </c>
      <c r="BZ240" s="117">
        <f t="shared" si="282"/>
        <v>0</v>
      </c>
      <c r="CA240" s="117">
        <f t="shared" si="283"/>
        <v>0</v>
      </c>
      <c r="CB240" s="117">
        <f t="shared" si="284"/>
        <v>0</v>
      </c>
      <c r="CC240" s="117">
        <f t="shared" si="285"/>
        <v>0</v>
      </c>
      <c r="CD240" s="117">
        <f t="shared" si="286"/>
        <v>0</v>
      </c>
      <c r="CE240" s="117">
        <f t="shared" si="287"/>
        <v>0</v>
      </c>
      <c r="CF240" s="117">
        <f t="shared" si="288"/>
        <v>0</v>
      </c>
      <c r="CG240" s="117">
        <f t="shared" si="289"/>
        <v>0</v>
      </c>
      <c r="CH240" s="117">
        <f t="shared" si="290"/>
        <v>0</v>
      </c>
      <c r="CI240" s="117">
        <f t="shared" si="291"/>
        <v>0</v>
      </c>
      <c r="CJ240" s="117">
        <f t="shared" si="292"/>
        <v>0</v>
      </c>
      <c r="CK240" s="117">
        <f t="shared" si="293"/>
        <v>0</v>
      </c>
      <c r="CL240" s="117">
        <f t="shared" si="294"/>
        <v>0</v>
      </c>
      <c r="CM240" s="117">
        <f t="shared" si="295"/>
        <v>0</v>
      </c>
      <c r="CN240" s="117">
        <f t="shared" si="296"/>
        <v>0</v>
      </c>
      <c r="CO240" s="117">
        <f t="shared" si="297"/>
        <v>0</v>
      </c>
      <c r="CP240" s="117">
        <f t="shared" si="298"/>
        <v>0</v>
      </c>
      <c r="CQ240" s="117">
        <f t="shared" si="299"/>
        <v>0</v>
      </c>
      <c r="CR240" s="117">
        <f t="shared" si="300"/>
        <v>0</v>
      </c>
      <c r="CS240" s="117">
        <f t="shared" si="301"/>
        <v>0</v>
      </c>
      <c r="CT240" s="82"/>
      <c r="CU240" s="82"/>
      <c r="CV240" s="39"/>
      <c r="CW240" s="39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GS240" s="1"/>
      <c r="GT240" s="1"/>
      <c r="GU240" s="1"/>
      <c r="GV240" s="1"/>
      <c r="GW240" s="1"/>
    </row>
    <row r="241" spans="1:205">
      <c r="A241" s="33">
        <v>235</v>
      </c>
      <c r="B241" s="71"/>
      <c r="C241" s="351"/>
      <c r="D241" s="75"/>
      <c r="E241" s="74"/>
      <c r="F241" s="74"/>
      <c r="G241" s="74"/>
      <c r="H241" s="74"/>
      <c r="I241" s="65"/>
      <c r="J241" s="65"/>
      <c r="K241" s="65"/>
      <c r="L241" s="209"/>
      <c r="M241" s="209"/>
      <c r="N241" s="65"/>
      <c r="O241" s="65"/>
      <c r="P241" s="65"/>
      <c r="Q241" s="368" t="str">
        <f t="shared" si="239"/>
        <v/>
      </c>
      <c r="R241" s="34">
        <f t="shared" si="240"/>
        <v>0</v>
      </c>
      <c r="S241" s="47">
        <f t="shared" si="316"/>
        <v>0</v>
      </c>
      <c r="T241" s="46">
        <f t="shared" si="238"/>
        <v>0</v>
      </c>
      <c r="U241" s="82">
        <f t="shared" si="241"/>
        <v>0</v>
      </c>
      <c r="V241" s="46">
        <f t="shared" si="242"/>
        <v>0</v>
      </c>
      <c r="W241" s="82">
        <f t="shared" si="243"/>
        <v>0</v>
      </c>
      <c r="X241" s="81">
        <f t="shared" si="244"/>
        <v>0</v>
      </c>
      <c r="Y241" s="81">
        <f t="shared" si="302"/>
        <v>0</v>
      </c>
      <c r="Z241" s="81">
        <f t="shared" si="303"/>
        <v>0</v>
      </c>
      <c r="AA241" s="81">
        <f t="shared" si="245"/>
        <v>0</v>
      </c>
      <c r="AB241" s="81">
        <f t="shared" si="246"/>
        <v>0</v>
      </c>
      <c r="AC241" s="81">
        <f t="shared" si="304"/>
        <v>0</v>
      </c>
      <c r="AD241" s="81">
        <f t="shared" si="305"/>
        <v>0</v>
      </c>
      <c r="AE241" s="81">
        <f t="shared" si="306"/>
        <v>0</v>
      </c>
      <c r="AF241" s="81">
        <f t="shared" si="247"/>
        <v>0</v>
      </c>
      <c r="AG241" s="81">
        <f t="shared" si="248"/>
        <v>0</v>
      </c>
      <c r="AH241" s="81">
        <f t="shared" si="249"/>
        <v>0</v>
      </c>
      <c r="AI241" s="81">
        <f t="shared" si="250"/>
        <v>0</v>
      </c>
      <c r="AJ241" s="81">
        <f t="shared" si="251"/>
        <v>0</v>
      </c>
      <c r="AK241" s="81">
        <f t="shared" si="252"/>
        <v>0</v>
      </c>
      <c r="AL241" s="81">
        <f t="shared" si="253"/>
        <v>0</v>
      </c>
      <c r="AM241" s="81">
        <f t="shared" si="254"/>
        <v>0</v>
      </c>
      <c r="AN241" s="81">
        <f t="shared" si="255"/>
        <v>0</v>
      </c>
      <c r="AO241" s="81">
        <f t="shared" si="256"/>
        <v>0</v>
      </c>
      <c r="AP241" s="81">
        <f t="shared" si="257"/>
        <v>0</v>
      </c>
      <c r="AQ241" s="81">
        <f t="shared" si="258"/>
        <v>0</v>
      </c>
      <c r="AR241" s="81">
        <f t="shared" si="259"/>
        <v>0</v>
      </c>
      <c r="AS241" s="81">
        <f t="shared" si="260"/>
        <v>0</v>
      </c>
      <c r="AT241" s="81">
        <f t="shared" si="261"/>
        <v>0</v>
      </c>
      <c r="AU241" s="81">
        <f t="shared" si="262"/>
        <v>0</v>
      </c>
      <c r="AV241" s="81">
        <f t="shared" si="263"/>
        <v>0</v>
      </c>
      <c r="AW241" s="46">
        <f t="shared" si="264"/>
        <v>0</v>
      </c>
      <c r="AX241" s="46">
        <f t="shared" si="265"/>
        <v>0</v>
      </c>
      <c r="AY241" s="46">
        <f t="shared" si="266"/>
        <v>0</v>
      </c>
      <c r="AZ241" s="46">
        <f t="shared" si="267"/>
        <v>0</v>
      </c>
      <c r="BA241" s="46">
        <f t="shared" si="268"/>
        <v>0</v>
      </c>
      <c r="BB241" s="46">
        <f t="shared" si="269"/>
        <v>0</v>
      </c>
      <c r="BC241" s="46">
        <f t="shared" si="270"/>
        <v>0</v>
      </c>
      <c r="BD241" s="81"/>
      <c r="BE241" s="81"/>
      <c r="BF241" s="117">
        <f t="shared" si="307"/>
        <v>0</v>
      </c>
      <c r="BG241" s="117">
        <f t="shared" si="308"/>
        <v>0</v>
      </c>
      <c r="BH241" s="117">
        <f t="shared" si="309"/>
        <v>0</v>
      </c>
      <c r="BI241" s="117">
        <f t="shared" si="310"/>
        <v>0</v>
      </c>
      <c r="BJ241" s="117">
        <f t="shared" si="311"/>
        <v>0</v>
      </c>
      <c r="BK241" s="117">
        <f t="shared" si="312"/>
        <v>0</v>
      </c>
      <c r="BL241" s="117">
        <f t="shared" si="313"/>
        <v>0</v>
      </c>
      <c r="BM241" s="117">
        <f t="shared" si="314"/>
        <v>0</v>
      </c>
      <c r="BN241" s="117">
        <f t="shared" si="271"/>
        <v>0</v>
      </c>
      <c r="BO241" s="117">
        <f t="shared" si="315"/>
        <v>0</v>
      </c>
      <c r="BP241" s="117">
        <f t="shared" si="272"/>
        <v>0</v>
      </c>
      <c r="BQ241" s="117">
        <f t="shared" si="273"/>
        <v>0</v>
      </c>
      <c r="BR241" s="117">
        <f t="shared" si="274"/>
        <v>0</v>
      </c>
      <c r="BS241" s="117">
        <f t="shared" si="275"/>
        <v>0</v>
      </c>
      <c r="BT241" s="117">
        <f t="shared" si="276"/>
        <v>0</v>
      </c>
      <c r="BU241" s="117">
        <f t="shared" si="277"/>
        <v>0</v>
      </c>
      <c r="BV241" s="117">
        <f t="shared" si="278"/>
        <v>0</v>
      </c>
      <c r="BW241" s="117">
        <f t="shared" si="279"/>
        <v>0</v>
      </c>
      <c r="BX241" s="117">
        <f t="shared" si="280"/>
        <v>0</v>
      </c>
      <c r="BY241" s="117">
        <f t="shared" si="281"/>
        <v>0</v>
      </c>
      <c r="BZ241" s="117">
        <f t="shared" si="282"/>
        <v>0</v>
      </c>
      <c r="CA241" s="117">
        <f t="shared" si="283"/>
        <v>0</v>
      </c>
      <c r="CB241" s="117">
        <f t="shared" si="284"/>
        <v>0</v>
      </c>
      <c r="CC241" s="117">
        <f t="shared" si="285"/>
        <v>0</v>
      </c>
      <c r="CD241" s="117">
        <f t="shared" si="286"/>
        <v>0</v>
      </c>
      <c r="CE241" s="117">
        <f t="shared" si="287"/>
        <v>0</v>
      </c>
      <c r="CF241" s="117">
        <f t="shared" si="288"/>
        <v>0</v>
      </c>
      <c r="CG241" s="117">
        <f t="shared" si="289"/>
        <v>0</v>
      </c>
      <c r="CH241" s="117">
        <f t="shared" si="290"/>
        <v>0</v>
      </c>
      <c r="CI241" s="117">
        <f t="shared" si="291"/>
        <v>0</v>
      </c>
      <c r="CJ241" s="117">
        <f t="shared" si="292"/>
        <v>0</v>
      </c>
      <c r="CK241" s="117">
        <f t="shared" si="293"/>
        <v>0</v>
      </c>
      <c r="CL241" s="117">
        <f t="shared" si="294"/>
        <v>0</v>
      </c>
      <c r="CM241" s="117">
        <f t="shared" si="295"/>
        <v>0</v>
      </c>
      <c r="CN241" s="117">
        <f t="shared" si="296"/>
        <v>0</v>
      </c>
      <c r="CO241" s="117">
        <f t="shared" si="297"/>
        <v>0</v>
      </c>
      <c r="CP241" s="117">
        <f t="shared" si="298"/>
        <v>0</v>
      </c>
      <c r="CQ241" s="117">
        <f t="shared" si="299"/>
        <v>0</v>
      </c>
      <c r="CR241" s="117">
        <f t="shared" si="300"/>
        <v>0</v>
      </c>
      <c r="CS241" s="117">
        <f t="shared" si="301"/>
        <v>0</v>
      </c>
      <c r="CT241" s="82"/>
      <c r="CU241" s="82"/>
      <c r="CV241" s="39"/>
      <c r="CW241" s="39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GS241" s="1"/>
      <c r="GT241" s="1"/>
      <c r="GU241" s="1"/>
      <c r="GV241" s="1"/>
      <c r="GW241" s="1"/>
    </row>
    <row r="242" spans="1:205">
      <c r="A242" s="33">
        <v>236</v>
      </c>
      <c r="B242" s="71"/>
      <c r="C242" s="351"/>
      <c r="D242" s="75"/>
      <c r="E242" s="74"/>
      <c r="F242" s="74"/>
      <c r="G242" s="74"/>
      <c r="H242" s="74"/>
      <c r="I242" s="65"/>
      <c r="J242" s="65"/>
      <c r="K242" s="65"/>
      <c r="L242" s="209"/>
      <c r="M242" s="209"/>
      <c r="N242" s="65"/>
      <c r="O242" s="65"/>
      <c r="P242" s="65"/>
      <c r="Q242" s="368" t="str">
        <f t="shared" si="239"/>
        <v/>
      </c>
      <c r="R242" s="34">
        <f t="shared" si="240"/>
        <v>0</v>
      </c>
      <c r="S242" s="47">
        <f t="shared" si="316"/>
        <v>0</v>
      </c>
      <c r="T242" s="46">
        <f t="shared" si="238"/>
        <v>0</v>
      </c>
      <c r="U242" s="82">
        <f t="shared" si="241"/>
        <v>0</v>
      </c>
      <c r="V242" s="46">
        <f t="shared" si="242"/>
        <v>0</v>
      </c>
      <c r="W242" s="82">
        <f t="shared" si="243"/>
        <v>0</v>
      </c>
      <c r="X242" s="81">
        <f t="shared" si="244"/>
        <v>0</v>
      </c>
      <c r="Y242" s="81">
        <f t="shared" si="302"/>
        <v>0</v>
      </c>
      <c r="Z242" s="81">
        <f t="shared" si="303"/>
        <v>0</v>
      </c>
      <c r="AA242" s="81">
        <f t="shared" si="245"/>
        <v>0</v>
      </c>
      <c r="AB242" s="81">
        <f t="shared" si="246"/>
        <v>0</v>
      </c>
      <c r="AC242" s="81">
        <f t="shared" si="304"/>
        <v>0</v>
      </c>
      <c r="AD242" s="81">
        <f t="shared" si="305"/>
        <v>0</v>
      </c>
      <c r="AE242" s="81">
        <f t="shared" si="306"/>
        <v>0</v>
      </c>
      <c r="AF242" s="81">
        <f t="shared" si="247"/>
        <v>0</v>
      </c>
      <c r="AG242" s="81">
        <f t="shared" si="248"/>
        <v>0</v>
      </c>
      <c r="AH242" s="81">
        <f t="shared" si="249"/>
        <v>0</v>
      </c>
      <c r="AI242" s="81">
        <f t="shared" si="250"/>
        <v>0</v>
      </c>
      <c r="AJ242" s="81">
        <f t="shared" si="251"/>
        <v>0</v>
      </c>
      <c r="AK242" s="81">
        <f t="shared" si="252"/>
        <v>0</v>
      </c>
      <c r="AL242" s="81">
        <f t="shared" si="253"/>
        <v>0</v>
      </c>
      <c r="AM242" s="81">
        <f t="shared" si="254"/>
        <v>0</v>
      </c>
      <c r="AN242" s="81">
        <f t="shared" si="255"/>
        <v>0</v>
      </c>
      <c r="AO242" s="81">
        <f t="shared" si="256"/>
        <v>0</v>
      </c>
      <c r="AP242" s="81">
        <f t="shared" si="257"/>
        <v>0</v>
      </c>
      <c r="AQ242" s="81">
        <f t="shared" si="258"/>
        <v>0</v>
      </c>
      <c r="AR242" s="81">
        <f t="shared" si="259"/>
        <v>0</v>
      </c>
      <c r="AS242" s="81">
        <f t="shared" si="260"/>
        <v>0</v>
      </c>
      <c r="AT242" s="81">
        <f t="shared" si="261"/>
        <v>0</v>
      </c>
      <c r="AU242" s="81">
        <f t="shared" si="262"/>
        <v>0</v>
      </c>
      <c r="AV242" s="81">
        <f t="shared" si="263"/>
        <v>0</v>
      </c>
      <c r="AW242" s="46">
        <f t="shared" si="264"/>
        <v>0</v>
      </c>
      <c r="AX242" s="46">
        <f t="shared" si="265"/>
        <v>0</v>
      </c>
      <c r="AY242" s="46">
        <f t="shared" si="266"/>
        <v>0</v>
      </c>
      <c r="AZ242" s="46">
        <f t="shared" si="267"/>
        <v>0</v>
      </c>
      <c r="BA242" s="46">
        <f t="shared" si="268"/>
        <v>0</v>
      </c>
      <c r="BB242" s="46">
        <f t="shared" si="269"/>
        <v>0</v>
      </c>
      <c r="BC242" s="46">
        <f t="shared" si="270"/>
        <v>0</v>
      </c>
      <c r="BD242" s="81"/>
      <c r="BE242" s="81"/>
      <c r="BF242" s="117">
        <f t="shared" si="307"/>
        <v>0</v>
      </c>
      <c r="BG242" s="117">
        <f t="shared" si="308"/>
        <v>0</v>
      </c>
      <c r="BH242" s="117">
        <f t="shared" si="309"/>
        <v>0</v>
      </c>
      <c r="BI242" s="117">
        <f t="shared" si="310"/>
        <v>0</v>
      </c>
      <c r="BJ242" s="117">
        <f t="shared" si="311"/>
        <v>0</v>
      </c>
      <c r="BK242" s="117">
        <f t="shared" si="312"/>
        <v>0</v>
      </c>
      <c r="BL242" s="117">
        <f t="shared" si="313"/>
        <v>0</v>
      </c>
      <c r="BM242" s="117">
        <f t="shared" si="314"/>
        <v>0</v>
      </c>
      <c r="BN242" s="117">
        <f t="shared" si="271"/>
        <v>0</v>
      </c>
      <c r="BO242" s="117">
        <f t="shared" si="315"/>
        <v>0</v>
      </c>
      <c r="BP242" s="117">
        <f t="shared" si="272"/>
        <v>0</v>
      </c>
      <c r="BQ242" s="117">
        <f t="shared" si="273"/>
        <v>0</v>
      </c>
      <c r="BR242" s="117">
        <f t="shared" si="274"/>
        <v>0</v>
      </c>
      <c r="BS242" s="117">
        <f t="shared" si="275"/>
        <v>0</v>
      </c>
      <c r="BT242" s="117">
        <f t="shared" si="276"/>
        <v>0</v>
      </c>
      <c r="BU242" s="117">
        <f t="shared" si="277"/>
        <v>0</v>
      </c>
      <c r="BV242" s="117">
        <f t="shared" si="278"/>
        <v>0</v>
      </c>
      <c r="BW242" s="117">
        <f t="shared" si="279"/>
        <v>0</v>
      </c>
      <c r="BX242" s="117">
        <f t="shared" si="280"/>
        <v>0</v>
      </c>
      <c r="BY242" s="117">
        <f t="shared" si="281"/>
        <v>0</v>
      </c>
      <c r="BZ242" s="117">
        <f t="shared" si="282"/>
        <v>0</v>
      </c>
      <c r="CA242" s="117">
        <f t="shared" si="283"/>
        <v>0</v>
      </c>
      <c r="CB242" s="117">
        <f t="shared" si="284"/>
        <v>0</v>
      </c>
      <c r="CC242" s="117">
        <f t="shared" si="285"/>
        <v>0</v>
      </c>
      <c r="CD242" s="117">
        <f t="shared" si="286"/>
        <v>0</v>
      </c>
      <c r="CE242" s="117">
        <f t="shared" si="287"/>
        <v>0</v>
      </c>
      <c r="CF242" s="117">
        <f t="shared" si="288"/>
        <v>0</v>
      </c>
      <c r="CG242" s="117">
        <f t="shared" si="289"/>
        <v>0</v>
      </c>
      <c r="CH242" s="117">
        <f t="shared" si="290"/>
        <v>0</v>
      </c>
      <c r="CI242" s="117">
        <f t="shared" si="291"/>
        <v>0</v>
      </c>
      <c r="CJ242" s="117">
        <f t="shared" si="292"/>
        <v>0</v>
      </c>
      <c r="CK242" s="117">
        <f t="shared" si="293"/>
        <v>0</v>
      </c>
      <c r="CL242" s="117">
        <f t="shared" si="294"/>
        <v>0</v>
      </c>
      <c r="CM242" s="117">
        <f t="shared" si="295"/>
        <v>0</v>
      </c>
      <c r="CN242" s="117">
        <f t="shared" si="296"/>
        <v>0</v>
      </c>
      <c r="CO242" s="117">
        <f t="shared" si="297"/>
        <v>0</v>
      </c>
      <c r="CP242" s="117">
        <f t="shared" si="298"/>
        <v>0</v>
      </c>
      <c r="CQ242" s="117">
        <f t="shared" si="299"/>
        <v>0</v>
      </c>
      <c r="CR242" s="117">
        <f t="shared" si="300"/>
        <v>0</v>
      </c>
      <c r="CS242" s="117">
        <f t="shared" si="301"/>
        <v>0</v>
      </c>
      <c r="CT242" s="82"/>
      <c r="CU242" s="82"/>
      <c r="CV242" s="39"/>
      <c r="CW242" s="39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GS242" s="1"/>
      <c r="GT242" s="1"/>
      <c r="GU242" s="1"/>
      <c r="GV242" s="1"/>
      <c r="GW242" s="1"/>
    </row>
    <row r="243" spans="1:205">
      <c r="A243" s="33">
        <v>237</v>
      </c>
      <c r="B243" s="71"/>
      <c r="C243" s="351"/>
      <c r="D243" s="75"/>
      <c r="E243" s="74"/>
      <c r="F243" s="74"/>
      <c r="G243" s="74"/>
      <c r="H243" s="74"/>
      <c r="I243" s="65"/>
      <c r="J243" s="65"/>
      <c r="K243" s="65"/>
      <c r="L243" s="209"/>
      <c r="M243" s="209"/>
      <c r="N243" s="65"/>
      <c r="O243" s="65"/>
      <c r="P243" s="65"/>
      <c r="Q243" s="368" t="str">
        <f t="shared" si="239"/>
        <v/>
      </c>
      <c r="R243" s="34">
        <f t="shared" si="240"/>
        <v>0</v>
      </c>
      <c r="S243" s="47">
        <f t="shared" si="316"/>
        <v>0</v>
      </c>
      <c r="T243" s="46">
        <f t="shared" si="238"/>
        <v>0</v>
      </c>
      <c r="U243" s="82">
        <f t="shared" si="241"/>
        <v>0</v>
      </c>
      <c r="V243" s="46">
        <f t="shared" si="242"/>
        <v>0</v>
      </c>
      <c r="W243" s="82">
        <f t="shared" si="243"/>
        <v>0</v>
      </c>
      <c r="X243" s="81">
        <f t="shared" si="244"/>
        <v>0</v>
      </c>
      <c r="Y243" s="81">
        <f t="shared" si="302"/>
        <v>0</v>
      </c>
      <c r="Z243" s="81">
        <f t="shared" si="303"/>
        <v>0</v>
      </c>
      <c r="AA243" s="81">
        <f t="shared" si="245"/>
        <v>0</v>
      </c>
      <c r="AB243" s="81">
        <f t="shared" si="246"/>
        <v>0</v>
      </c>
      <c r="AC243" s="81">
        <f t="shared" si="304"/>
        <v>0</v>
      </c>
      <c r="AD243" s="81">
        <f t="shared" si="305"/>
        <v>0</v>
      </c>
      <c r="AE243" s="81">
        <f t="shared" si="306"/>
        <v>0</v>
      </c>
      <c r="AF243" s="81">
        <f t="shared" si="247"/>
        <v>0</v>
      </c>
      <c r="AG243" s="81">
        <f t="shared" si="248"/>
        <v>0</v>
      </c>
      <c r="AH243" s="81">
        <f t="shared" si="249"/>
        <v>0</v>
      </c>
      <c r="AI243" s="81">
        <f t="shared" si="250"/>
        <v>0</v>
      </c>
      <c r="AJ243" s="81">
        <f t="shared" si="251"/>
        <v>0</v>
      </c>
      <c r="AK243" s="81">
        <f t="shared" si="252"/>
        <v>0</v>
      </c>
      <c r="AL243" s="81">
        <f t="shared" si="253"/>
        <v>0</v>
      </c>
      <c r="AM243" s="81">
        <f t="shared" si="254"/>
        <v>0</v>
      </c>
      <c r="AN243" s="81">
        <f t="shared" si="255"/>
        <v>0</v>
      </c>
      <c r="AO243" s="81">
        <f t="shared" si="256"/>
        <v>0</v>
      </c>
      <c r="AP243" s="81">
        <f t="shared" si="257"/>
        <v>0</v>
      </c>
      <c r="AQ243" s="81">
        <f t="shared" si="258"/>
        <v>0</v>
      </c>
      <c r="AR243" s="81">
        <f t="shared" si="259"/>
        <v>0</v>
      </c>
      <c r="AS243" s="81">
        <f t="shared" si="260"/>
        <v>0</v>
      </c>
      <c r="AT243" s="81">
        <f t="shared" si="261"/>
        <v>0</v>
      </c>
      <c r="AU243" s="81">
        <f t="shared" si="262"/>
        <v>0</v>
      </c>
      <c r="AV243" s="81">
        <f t="shared" si="263"/>
        <v>0</v>
      </c>
      <c r="AW243" s="46">
        <f t="shared" si="264"/>
        <v>0</v>
      </c>
      <c r="AX243" s="46">
        <f t="shared" si="265"/>
        <v>0</v>
      </c>
      <c r="AY243" s="46">
        <f t="shared" si="266"/>
        <v>0</v>
      </c>
      <c r="AZ243" s="46">
        <f t="shared" si="267"/>
        <v>0</v>
      </c>
      <c r="BA243" s="46">
        <f t="shared" si="268"/>
        <v>0</v>
      </c>
      <c r="BB243" s="46">
        <f t="shared" si="269"/>
        <v>0</v>
      </c>
      <c r="BC243" s="46">
        <f t="shared" si="270"/>
        <v>0</v>
      </c>
      <c r="BD243" s="81"/>
      <c r="BE243" s="81"/>
      <c r="BF243" s="117">
        <f t="shared" si="307"/>
        <v>0</v>
      </c>
      <c r="BG243" s="117">
        <f t="shared" si="308"/>
        <v>0</v>
      </c>
      <c r="BH243" s="117">
        <f t="shared" si="309"/>
        <v>0</v>
      </c>
      <c r="BI243" s="117">
        <f t="shared" si="310"/>
        <v>0</v>
      </c>
      <c r="BJ243" s="117">
        <f t="shared" si="311"/>
        <v>0</v>
      </c>
      <c r="BK243" s="117">
        <f t="shared" si="312"/>
        <v>0</v>
      </c>
      <c r="BL243" s="117">
        <f t="shared" si="313"/>
        <v>0</v>
      </c>
      <c r="BM243" s="117">
        <f t="shared" si="314"/>
        <v>0</v>
      </c>
      <c r="BN243" s="117">
        <f t="shared" si="271"/>
        <v>0</v>
      </c>
      <c r="BO243" s="117">
        <f t="shared" si="315"/>
        <v>0</v>
      </c>
      <c r="BP243" s="117">
        <f t="shared" si="272"/>
        <v>0</v>
      </c>
      <c r="BQ243" s="117">
        <f t="shared" si="273"/>
        <v>0</v>
      </c>
      <c r="BR243" s="117">
        <f t="shared" si="274"/>
        <v>0</v>
      </c>
      <c r="BS243" s="117">
        <f t="shared" si="275"/>
        <v>0</v>
      </c>
      <c r="BT243" s="117">
        <f t="shared" si="276"/>
        <v>0</v>
      </c>
      <c r="BU243" s="117">
        <f t="shared" si="277"/>
        <v>0</v>
      </c>
      <c r="BV243" s="117">
        <f t="shared" si="278"/>
        <v>0</v>
      </c>
      <c r="BW243" s="117">
        <f t="shared" si="279"/>
        <v>0</v>
      </c>
      <c r="BX243" s="117">
        <f t="shared" si="280"/>
        <v>0</v>
      </c>
      <c r="BY243" s="117">
        <f t="shared" si="281"/>
        <v>0</v>
      </c>
      <c r="BZ243" s="117">
        <f t="shared" si="282"/>
        <v>0</v>
      </c>
      <c r="CA243" s="117">
        <f t="shared" si="283"/>
        <v>0</v>
      </c>
      <c r="CB243" s="117">
        <f t="shared" si="284"/>
        <v>0</v>
      </c>
      <c r="CC243" s="117">
        <f t="shared" si="285"/>
        <v>0</v>
      </c>
      <c r="CD243" s="117">
        <f t="shared" si="286"/>
        <v>0</v>
      </c>
      <c r="CE243" s="117">
        <f t="shared" si="287"/>
        <v>0</v>
      </c>
      <c r="CF243" s="117">
        <f t="shared" si="288"/>
        <v>0</v>
      </c>
      <c r="CG243" s="117">
        <f t="shared" si="289"/>
        <v>0</v>
      </c>
      <c r="CH243" s="117">
        <f t="shared" si="290"/>
        <v>0</v>
      </c>
      <c r="CI243" s="117">
        <f t="shared" si="291"/>
        <v>0</v>
      </c>
      <c r="CJ243" s="117">
        <f t="shared" si="292"/>
        <v>0</v>
      </c>
      <c r="CK243" s="117">
        <f t="shared" si="293"/>
        <v>0</v>
      </c>
      <c r="CL243" s="117">
        <f t="shared" si="294"/>
        <v>0</v>
      </c>
      <c r="CM243" s="117">
        <f t="shared" si="295"/>
        <v>0</v>
      </c>
      <c r="CN243" s="117">
        <f t="shared" si="296"/>
        <v>0</v>
      </c>
      <c r="CO243" s="117">
        <f t="shared" si="297"/>
        <v>0</v>
      </c>
      <c r="CP243" s="117">
        <f t="shared" si="298"/>
        <v>0</v>
      </c>
      <c r="CQ243" s="117">
        <f t="shared" si="299"/>
        <v>0</v>
      </c>
      <c r="CR243" s="117">
        <f t="shared" si="300"/>
        <v>0</v>
      </c>
      <c r="CS243" s="117">
        <f t="shared" si="301"/>
        <v>0</v>
      </c>
      <c r="CT243" s="82"/>
      <c r="CU243" s="82"/>
      <c r="CV243" s="39"/>
      <c r="CW243" s="39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GS243" s="1"/>
      <c r="GT243" s="1"/>
      <c r="GU243" s="1"/>
      <c r="GV243" s="1"/>
      <c r="GW243" s="1"/>
    </row>
    <row r="244" spans="1:205">
      <c r="A244" s="33">
        <v>238</v>
      </c>
      <c r="B244" s="71"/>
      <c r="C244" s="351"/>
      <c r="D244" s="75"/>
      <c r="E244" s="74"/>
      <c r="F244" s="74"/>
      <c r="G244" s="74"/>
      <c r="H244" s="74"/>
      <c r="I244" s="65"/>
      <c r="J244" s="65"/>
      <c r="K244" s="65"/>
      <c r="L244" s="209"/>
      <c r="M244" s="209"/>
      <c r="N244" s="65"/>
      <c r="O244" s="65"/>
      <c r="P244" s="65"/>
      <c r="Q244" s="368" t="str">
        <f t="shared" si="239"/>
        <v/>
      </c>
      <c r="R244" s="34">
        <f t="shared" si="240"/>
        <v>0</v>
      </c>
      <c r="S244" s="47">
        <f t="shared" si="316"/>
        <v>0</v>
      </c>
      <c r="T244" s="46">
        <f t="shared" si="238"/>
        <v>0</v>
      </c>
      <c r="U244" s="82">
        <f t="shared" si="241"/>
        <v>0</v>
      </c>
      <c r="V244" s="46">
        <f t="shared" si="242"/>
        <v>0</v>
      </c>
      <c r="W244" s="82">
        <f t="shared" si="243"/>
        <v>0</v>
      </c>
      <c r="X244" s="81">
        <f t="shared" si="244"/>
        <v>0</v>
      </c>
      <c r="Y244" s="81">
        <f t="shared" si="302"/>
        <v>0</v>
      </c>
      <c r="Z244" s="81">
        <f t="shared" si="303"/>
        <v>0</v>
      </c>
      <c r="AA244" s="81">
        <f t="shared" si="245"/>
        <v>0</v>
      </c>
      <c r="AB244" s="81">
        <f t="shared" si="246"/>
        <v>0</v>
      </c>
      <c r="AC244" s="81">
        <f t="shared" si="304"/>
        <v>0</v>
      </c>
      <c r="AD244" s="81">
        <f t="shared" si="305"/>
        <v>0</v>
      </c>
      <c r="AE244" s="81">
        <f t="shared" si="306"/>
        <v>0</v>
      </c>
      <c r="AF244" s="81">
        <f t="shared" si="247"/>
        <v>0</v>
      </c>
      <c r="AG244" s="81">
        <f t="shared" si="248"/>
        <v>0</v>
      </c>
      <c r="AH244" s="81">
        <f t="shared" si="249"/>
        <v>0</v>
      </c>
      <c r="AI244" s="81">
        <f t="shared" si="250"/>
        <v>0</v>
      </c>
      <c r="AJ244" s="81">
        <f t="shared" si="251"/>
        <v>0</v>
      </c>
      <c r="AK244" s="81">
        <f t="shared" si="252"/>
        <v>0</v>
      </c>
      <c r="AL244" s="81">
        <f t="shared" si="253"/>
        <v>0</v>
      </c>
      <c r="AM244" s="81">
        <f t="shared" si="254"/>
        <v>0</v>
      </c>
      <c r="AN244" s="81">
        <f t="shared" si="255"/>
        <v>0</v>
      </c>
      <c r="AO244" s="81">
        <f t="shared" si="256"/>
        <v>0</v>
      </c>
      <c r="AP244" s="81">
        <f t="shared" si="257"/>
        <v>0</v>
      </c>
      <c r="AQ244" s="81">
        <f t="shared" si="258"/>
        <v>0</v>
      </c>
      <c r="AR244" s="81">
        <f t="shared" si="259"/>
        <v>0</v>
      </c>
      <c r="AS244" s="81">
        <f t="shared" si="260"/>
        <v>0</v>
      </c>
      <c r="AT244" s="81">
        <f t="shared" si="261"/>
        <v>0</v>
      </c>
      <c r="AU244" s="81">
        <f t="shared" si="262"/>
        <v>0</v>
      </c>
      <c r="AV244" s="81">
        <f t="shared" si="263"/>
        <v>0</v>
      </c>
      <c r="AW244" s="46">
        <f t="shared" si="264"/>
        <v>0</v>
      </c>
      <c r="AX244" s="46">
        <f t="shared" si="265"/>
        <v>0</v>
      </c>
      <c r="AY244" s="46">
        <f t="shared" si="266"/>
        <v>0</v>
      </c>
      <c r="AZ244" s="46">
        <f t="shared" si="267"/>
        <v>0</v>
      </c>
      <c r="BA244" s="46">
        <f t="shared" si="268"/>
        <v>0</v>
      </c>
      <c r="BB244" s="46">
        <f t="shared" si="269"/>
        <v>0</v>
      </c>
      <c r="BC244" s="46">
        <f t="shared" si="270"/>
        <v>0</v>
      </c>
      <c r="BD244" s="81"/>
      <c r="BE244" s="81"/>
      <c r="BF244" s="117">
        <f t="shared" si="307"/>
        <v>0</v>
      </c>
      <c r="BG244" s="117">
        <f t="shared" si="308"/>
        <v>0</v>
      </c>
      <c r="BH244" s="117">
        <f t="shared" si="309"/>
        <v>0</v>
      </c>
      <c r="BI244" s="117">
        <f t="shared" si="310"/>
        <v>0</v>
      </c>
      <c r="BJ244" s="117">
        <f t="shared" si="311"/>
        <v>0</v>
      </c>
      <c r="BK244" s="117">
        <f t="shared" si="312"/>
        <v>0</v>
      </c>
      <c r="BL244" s="117">
        <f t="shared" si="313"/>
        <v>0</v>
      </c>
      <c r="BM244" s="117">
        <f t="shared" si="314"/>
        <v>0</v>
      </c>
      <c r="BN244" s="117">
        <f t="shared" si="271"/>
        <v>0</v>
      </c>
      <c r="BO244" s="117">
        <f t="shared" si="315"/>
        <v>0</v>
      </c>
      <c r="BP244" s="117">
        <f t="shared" si="272"/>
        <v>0</v>
      </c>
      <c r="BQ244" s="117">
        <f t="shared" si="273"/>
        <v>0</v>
      </c>
      <c r="BR244" s="117">
        <f t="shared" si="274"/>
        <v>0</v>
      </c>
      <c r="BS244" s="117">
        <f t="shared" si="275"/>
        <v>0</v>
      </c>
      <c r="BT244" s="117">
        <f t="shared" si="276"/>
        <v>0</v>
      </c>
      <c r="BU244" s="117">
        <f t="shared" si="277"/>
        <v>0</v>
      </c>
      <c r="BV244" s="117">
        <f t="shared" si="278"/>
        <v>0</v>
      </c>
      <c r="BW244" s="117">
        <f t="shared" si="279"/>
        <v>0</v>
      </c>
      <c r="BX244" s="117">
        <f t="shared" si="280"/>
        <v>0</v>
      </c>
      <c r="BY244" s="117">
        <f t="shared" si="281"/>
        <v>0</v>
      </c>
      <c r="BZ244" s="117">
        <f t="shared" si="282"/>
        <v>0</v>
      </c>
      <c r="CA244" s="117">
        <f t="shared" si="283"/>
        <v>0</v>
      </c>
      <c r="CB244" s="117">
        <f t="shared" si="284"/>
        <v>0</v>
      </c>
      <c r="CC244" s="117">
        <f t="shared" si="285"/>
        <v>0</v>
      </c>
      <c r="CD244" s="117">
        <f t="shared" si="286"/>
        <v>0</v>
      </c>
      <c r="CE244" s="117">
        <f t="shared" si="287"/>
        <v>0</v>
      </c>
      <c r="CF244" s="117">
        <f t="shared" si="288"/>
        <v>0</v>
      </c>
      <c r="CG244" s="117">
        <f t="shared" si="289"/>
        <v>0</v>
      </c>
      <c r="CH244" s="117">
        <f t="shared" si="290"/>
        <v>0</v>
      </c>
      <c r="CI244" s="117">
        <f t="shared" si="291"/>
        <v>0</v>
      </c>
      <c r="CJ244" s="117">
        <f t="shared" si="292"/>
        <v>0</v>
      </c>
      <c r="CK244" s="117">
        <f t="shared" si="293"/>
        <v>0</v>
      </c>
      <c r="CL244" s="117">
        <f t="shared" si="294"/>
        <v>0</v>
      </c>
      <c r="CM244" s="117">
        <f t="shared" si="295"/>
        <v>0</v>
      </c>
      <c r="CN244" s="117">
        <f t="shared" si="296"/>
        <v>0</v>
      </c>
      <c r="CO244" s="117">
        <f t="shared" si="297"/>
        <v>0</v>
      </c>
      <c r="CP244" s="117">
        <f t="shared" si="298"/>
        <v>0</v>
      </c>
      <c r="CQ244" s="117">
        <f t="shared" si="299"/>
        <v>0</v>
      </c>
      <c r="CR244" s="117">
        <f t="shared" si="300"/>
        <v>0</v>
      </c>
      <c r="CS244" s="117">
        <f t="shared" si="301"/>
        <v>0</v>
      </c>
      <c r="CT244" s="82"/>
      <c r="CU244" s="82"/>
      <c r="CV244" s="39"/>
      <c r="CW244" s="39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GS244" s="1"/>
      <c r="GT244" s="1"/>
      <c r="GU244" s="1"/>
      <c r="GV244" s="1"/>
      <c r="GW244" s="1"/>
    </row>
    <row r="245" spans="1:205">
      <c r="A245" s="33">
        <v>239</v>
      </c>
      <c r="B245" s="71"/>
      <c r="C245" s="351"/>
      <c r="D245" s="75"/>
      <c r="E245" s="74"/>
      <c r="F245" s="74"/>
      <c r="G245" s="74"/>
      <c r="H245" s="74"/>
      <c r="I245" s="65"/>
      <c r="J245" s="65"/>
      <c r="K245" s="65"/>
      <c r="L245" s="209"/>
      <c r="M245" s="209"/>
      <c r="N245" s="65"/>
      <c r="O245" s="65"/>
      <c r="P245" s="65"/>
      <c r="Q245" s="368" t="str">
        <f t="shared" si="239"/>
        <v/>
      </c>
      <c r="R245" s="34">
        <f t="shared" si="240"/>
        <v>0</v>
      </c>
      <c r="S245" s="47">
        <f t="shared" si="316"/>
        <v>0</v>
      </c>
      <c r="T245" s="46">
        <f t="shared" si="238"/>
        <v>0</v>
      </c>
      <c r="U245" s="82">
        <f t="shared" si="241"/>
        <v>0</v>
      </c>
      <c r="V245" s="46">
        <f t="shared" si="242"/>
        <v>0</v>
      </c>
      <c r="W245" s="82">
        <f t="shared" si="243"/>
        <v>0</v>
      </c>
      <c r="X245" s="81">
        <f t="shared" si="244"/>
        <v>0</v>
      </c>
      <c r="Y245" s="81">
        <f t="shared" si="302"/>
        <v>0</v>
      </c>
      <c r="Z245" s="81">
        <f t="shared" si="303"/>
        <v>0</v>
      </c>
      <c r="AA245" s="81">
        <f t="shared" si="245"/>
        <v>0</v>
      </c>
      <c r="AB245" s="81">
        <f t="shared" si="246"/>
        <v>0</v>
      </c>
      <c r="AC245" s="81">
        <f t="shared" si="304"/>
        <v>0</v>
      </c>
      <c r="AD245" s="81">
        <f t="shared" si="305"/>
        <v>0</v>
      </c>
      <c r="AE245" s="81">
        <f t="shared" si="306"/>
        <v>0</v>
      </c>
      <c r="AF245" s="81">
        <f t="shared" si="247"/>
        <v>0</v>
      </c>
      <c r="AG245" s="81">
        <f t="shared" si="248"/>
        <v>0</v>
      </c>
      <c r="AH245" s="81">
        <f t="shared" si="249"/>
        <v>0</v>
      </c>
      <c r="AI245" s="81">
        <f t="shared" si="250"/>
        <v>0</v>
      </c>
      <c r="AJ245" s="81">
        <f t="shared" si="251"/>
        <v>0</v>
      </c>
      <c r="AK245" s="81">
        <f t="shared" si="252"/>
        <v>0</v>
      </c>
      <c r="AL245" s="81">
        <f t="shared" si="253"/>
        <v>0</v>
      </c>
      <c r="AM245" s="81">
        <f t="shared" si="254"/>
        <v>0</v>
      </c>
      <c r="AN245" s="81">
        <f t="shared" si="255"/>
        <v>0</v>
      </c>
      <c r="AO245" s="81">
        <f t="shared" si="256"/>
        <v>0</v>
      </c>
      <c r="AP245" s="81">
        <f t="shared" si="257"/>
        <v>0</v>
      </c>
      <c r="AQ245" s="81">
        <f t="shared" si="258"/>
        <v>0</v>
      </c>
      <c r="AR245" s="81">
        <f t="shared" si="259"/>
        <v>0</v>
      </c>
      <c r="AS245" s="81">
        <f t="shared" si="260"/>
        <v>0</v>
      </c>
      <c r="AT245" s="81">
        <f t="shared" si="261"/>
        <v>0</v>
      </c>
      <c r="AU245" s="81">
        <f t="shared" si="262"/>
        <v>0</v>
      </c>
      <c r="AV245" s="81">
        <f t="shared" si="263"/>
        <v>0</v>
      </c>
      <c r="AW245" s="46">
        <f t="shared" si="264"/>
        <v>0</v>
      </c>
      <c r="AX245" s="46">
        <f t="shared" si="265"/>
        <v>0</v>
      </c>
      <c r="AY245" s="46">
        <f t="shared" si="266"/>
        <v>0</v>
      </c>
      <c r="AZ245" s="46">
        <f t="shared" si="267"/>
        <v>0</v>
      </c>
      <c r="BA245" s="46">
        <f t="shared" si="268"/>
        <v>0</v>
      </c>
      <c r="BB245" s="46">
        <f t="shared" si="269"/>
        <v>0</v>
      </c>
      <c r="BC245" s="46">
        <f t="shared" si="270"/>
        <v>0</v>
      </c>
      <c r="BD245" s="81"/>
      <c r="BE245" s="81"/>
      <c r="BF245" s="117">
        <f t="shared" si="307"/>
        <v>0</v>
      </c>
      <c r="BG245" s="117">
        <f t="shared" si="308"/>
        <v>0</v>
      </c>
      <c r="BH245" s="117">
        <f t="shared" si="309"/>
        <v>0</v>
      </c>
      <c r="BI245" s="117">
        <f t="shared" si="310"/>
        <v>0</v>
      </c>
      <c r="BJ245" s="117">
        <f t="shared" si="311"/>
        <v>0</v>
      </c>
      <c r="BK245" s="117">
        <f t="shared" si="312"/>
        <v>0</v>
      </c>
      <c r="BL245" s="117">
        <f t="shared" si="313"/>
        <v>0</v>
      </c>
      <c r="BM245" s="117">
        <f t="shared" si="314"/>
        <v>0</v>
      </c>
      <c r="BN245" s="117">
        <f t="shared" si="271"/>
        <v>0</v>
      </c>
      <c r="BO245" s="117">
        <f t="shared" si="315"/>
        <v>0</v>
      </c>
      <c r="BP245" s="117">
        <f t="shared" si="272"/>
        <v>0</v>
      </c>
      <c r="BQ245" s="117">
        <f t="shared" si="273"/>
        <v>0</v>
      </c>
      <c r="BR245" s="117">
        <f t="shared" si="274"/>
        <v>0</v>
      </c>
      <c r="BS245" s="117">
        <f t="shared" si="275"/>
        <v>0</v>
      </c>
      <c r="BT245" s="117">
        <f t="shared" si="276"/>
        <v>0</v>
      </c>
      <c r="BU245" s="117">
        <f t="shared" si="277"/>
        <v>0</v>
      </c>
      <c r="BV245" s="117">
        <f t="shared" si="278"/>
        <v>0</v>
      </c>
      <c r="BW245" s="117">
        <f t="shared" si="279"/>
        <v>0</v>
      </c>
      <c r="BX245" s="117">
        <f t="shared" si="280"/>
        <v>0</v>
      </c>
      <c r="BY245" s="117">
        <f t="shared" si="281"/>
        <v>0</v>
      </c>
      <c r="BZ245" s="117">
        <f t="shared" si="282"/>
        <v>0</v>
      </c>
      <c r="CA245" s="117">
        <f t="shared" si="283"/>
        <v>0</v>
      </c>
      <c r="CB245" s="117">
        <f t="shared" si="284"/>
        <v>0</v>
      </c>
      <c r="CC245" s="117">
        <f t="shared" si="285"/>
        <v>0</v>
      </c>
      <c r="CD245" s="117">
        <f t="shared" si="286"/>
        <v>0</v>
      </c>
      <c r="CE245" s="117">
        <f t="shared" si="287"/>
        <v>0</v>
      </c>
      <c r="CF245" s="117">
        <f t="shared" si="288"/>
        <v>0</v>
      </c>
      <c r="CG245" s="117">
        <f t="shared" si="289"/>
        <v>0</v>
      </c>
      <c r="CH245" s="117">
        <f t="shared" si="290"/>
        <v>0</v>
      </c>
      <c r="CI245" s="117">
        <f t="shared" si="291"/>
        <v>0</v>
      </c>
      <c r="CJ245" s="117">
        <f t="shared" si="292"/>
        <v>0</v>
      </c>
      <c r="CK245" s="117">
        <f t="shared" si="293"/>
        <v>0</v>
      </c>
      <c r="CL245" s="117">
        <f t="shared" si="294"/>
        <v>0</v>
      </c>
      <c r="CM245" s="117">
        <f t="shared" si="295"/>
        <v>0</v>
      </c>
      <c r="CN245" s="117">
        <f t="shared" si="296"/>
        <v>0</v>
      </c>
      <c r="CO245" s="117">
        <f t="shared" si="297"/>
        <v>0</v>
      </c>
      <c r="CP245" s="117">
        <f t="shared" si="298"/>
        <v>0</v>
      </c>
      <c r="CQ245" s="117">
        <f t="shared" si="299"/>
        <v>0</v>
      </c>
      <c r="CR245" s="117">
        <f t="shared" si="300"/>
        <v>0</v>
      </c>
      <c r="CS245" s="117">
        <f t="shared" si="301"/>
        <v>0</v>
      </c>
      <c r="CT245" s="82"/>
      <c r="CU245" s="82"/>
      <c r="CV245" s="39"/>
      <c r="CW245" s="39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GS245" s="1"/>
      <c r="GT245" s="1"/>
      <c r="GU245" s="1"/>
      <c r="GV245" s="1"/>
      <c r="GW245" s="1"/>
    </row>
    <row r="246" spans="1:205">
      <c r="A246" s="33">
        <v>240</v>
      </c>
      <c r="B246" s="71"/>
      <c r="C246" s="351"/>
      <c r="D246" s="75"/>
      <c r="E246" s="74"/>
      <c r="F246" s="74"/>
      <c r="G246" s="74"/>
      <c r="H246" s="74"/>
      <c r="I246" s="65"/>
      <c r="J246" s="65"/>
      <c r="K246" s="65"/>
      <c r="L246" s="209"/>
      <c r="M246" s="209"/>
      <c r="N246" s="65"/>
      <c r="O246" s="65"/>
      <c r="P246" s="65"/>
      <c r="Q246" s="368" t="str">
        <f t="shared" si="239"/>
        <v/>
      </c>
      <c r="R246" s="34">
        <f t="shared" si="240"/>
        <v>0</v>
      </c>
      <c r="S246" s="47">
        <f t="shared" si="316"/>
        <v>0</v>
      </c>
      <c r="T246" s="46">
        <f t="shared" si="238"/>
        <v>0</v>
      </c>
      <c r="U246" s="82">
        <f t="shared" si="241"/>
        <v>0</v>
      </c>
      <c r="V246" s="46">
        <f t="shared" si="242"/>
        <v>0</v>
      </c>
      <c r="W246" s="82">
        <f t="shared" si="243"/>
        <v>0</v>
      </c>
      <c r="X246" s="81">
        <f t="shared" si="244"/>
        <v>0</v>
      </c>
      <c r="Y246" s="81">
        <f t="shared" si="302"/>
        <v>0</v>
      </c>
      <c r="Z246" s="81">
        <f t="shared" si="303"/>
        <v>0</v>
      </c>
      <c r="AA246" s="81">
        <f t="shared" si="245"/>
        <v>0</v>
      </c>
      <c r="AB246" s="81">
        <f t="shared" si="246"/>
        <v>0</v>
      </c>
      <c r="AC246" s="81">
        <f t="shared" si="304"/>
        <v>0</v>
      </c>
      <c r="AD246" s="81">
        <f t="shared" si="305"/>
        <v>0</v>
      </c>
      <c r="AE246" s="81">
        <f t="shared" si="306"/>
        <v>0</v>
      </c>
      <c r="AF246" s="81">
        <f t="shared" si="247"/>
        <v>0</v>
      </c>
      <c r="AG246" s="81">
        <f t="shared" si="248"/>
        <v>0</v>
      </c>
      <c r="AH246" s="81">
        <f t="shared" si="249"/>
        <v>0</v>
      </c>
      <c r="AI246" s="81">
        <f t="shared" si="250"/>
        <v>0</v>
      </c>
      <c r="AJ246" s="81">
        <f t="shared" si="251"/>
        <v>0</v>
      </c>
      <c r="AK246" s="81">
        <f t="shared" si="252"/>
        <v>0</v>
      </c>
      <c r="AL246" s="81">
        <f t="shared" si="253"/>
        <v>0</v>
      </c>
      <c r="AM246" s="81">
        <f t="shared" si="254"/>
        <v>0</v>
      </c>
      <c r="AN246" s="81">
        <f t="shared" si="255"/>
        <v>0</v>
      </c>
      <c r="AO246" s="81">
        <f t="shared" si="256"/>
        <v>0</v>
      </c>
      <c r="AP246" s="81">
        <f t="shared" si="257"/>
        <v>0</v>
      </c>
      <c r="AQ246" s="81">
        <f t="shared" si="258"/>
        <v>0</v>
      </c>
      <c r="AR246" s="81">
        <f t="shared" si="259"/>
        <v>0</v>
      </c>
      <c r="AS246" s="81">
        <f t="shared" si="260"/>
        <v>0</v>
      </c>
      <c r="AT246" s="81">
        <f t="shared" si="261"/>
        <v>0</v>
      </c>
      <c r="AU246" s="81">
        <f t="shared" si="262"/>
        <v>0</v>
      </c>
      <c r="AV246" s="81">
        <f t="shared" si="263"/>
        <v>0</v>
      </c>
      <c r="AW246" s="46">
        <f t="shared" si="264"/>
        <v>0</v>
      </c>
      <c r="AX246" s="46">
        <f t="shared" si="265"/>
        <v>0</v>
      </c>
      <c r="AY246" s="46">
        <f t="shared" si="266"/>
        <v>0</v>
      </c>
      <c r="AZ246" s="46">
        <f t="shared" si="267"/>
        <v>0</v>
      </c>
      <c r="BA246" s="46">
        <f t="shared" si="268"/>
        <v>0</v>
      </c>
      <c r="BB246" s="46">
        <f t="shared" si="269"/>
        <v>0</v>
      </c>
      <c r="BC246" s="46">
        <f t="shared" si="270"/>
        <v>0</v>
      </c>
      <c r="BD246" s="81"/>
      <c r="BE246" s="81"/>
      <c r="BF246" s="117">
        <f t="shared" si="307"/>
        <v>0</v>
      </c>
      <c r="BG246" s="117">
        <f t="shared" si="308"/>
        <v>0</v>
      </c>
      <c r="BH246" s="117">
        <f t="shared" si="309"/>
        <v>0</v>
      </c>
      <c r="BI246" s="117">
        <f t="shared" si="310"/>
        <v>0</v>
      </c>
      <c r="BJ246" s="117">
        <f t="shared" si="311"/>
        <v>0</v>
      </c>
      <c r="BK246" s="117">
        <f t="shared" si="312"/>
        <v>0</v>
      </c>
      <c r="BL246" s="117">
        <f t="shared" si="313"/>
        <v>0</v>
      </c>
      <c r="BM246" s="117">
        <f t="shared" si="314"/>
        <v>0</v>
      </c>
      <c r="BN246" s="117">
        <f t="shared" si="271"/>
        <v>0</v>
      </c>
      <c r="BO246" s="117">
        <f t="shared" si="315"/>
        <v>0</v>
      </c>
      <c r="BP246" s="117">
        <f t="shared" si="272"/>
        <v>0</v>
      </c>
      <c r="BQ246" s="117">
        <f t="shared" si="273"/>
        <v>0</v>
      </c>
      <c r="BR246" s="117">
        <f t="shared" si="274"/>
        <v>0</v>
      </c>
      <c r="BS246" s="117">
        <f t="shared" si="275"/>
        <v>0</v>
      </c>
      <c r="BT246" s="117">
        <f t="shared" si="276"/>
        <v>0</v>
      </c>
      <c r="BU246" s="117">
        <f t="shared" si="277"/>
        <v>0</v>
      </c>
      <c r="BV246" s="117">
        <f t="shared" si="278"/>
        <v>0</v>
      </c>
      <c r="BW246" s="117">
        <f t="shared" si="279"/>
        <v>0</v>
      </c>
      <c r="BX246" s="117">
        <f t="shared" si="280"/>
        <v>0</v>
      </c>
      <c r="BY246" s="117">
        <f t="shared" si="281"/>
        <v>0</v>
      </c>
      <c r="BZ246" s="117">
        <f t="shared" si="282"/>
        <v>0</v>
      </c>
      <c r="CA246" s="117">
        <f t="shared" si="283"/>
        <v>0</v>
      </c>
      <c r="CB246" s="117">
        <f t="shared" si="284"/>
        <v>0</v>
      </c>
      <c r="CC246" s="117">
        <f t="shared" si="285"/>
        <v>0</v>
      </c>
      <c r="CD246" s="117">
        <f t="shared" si="286"/>
        <v>0</v>
      </c>
      <c r="CE246" s="117">
        <f t="shared" si="287"/>
        <v>0</v>
      </c>
      <c r="CF246" s="117">
        <f t="shared" si="288"/>
        <v>0</v>
      </c>
      <c r="CG246" s="117">
        <f t="shared" si="289"/>
        <v>0</v>
      </c>
      <c r="CH246" s="117">
        <f t="shared" si="290"/>
        <v>0</v>
      </c>
      <c r="CI246" s="117">
        <f t="shared" si="291"/>
        <v>0</v>
      </c>
      <c r="CJ246" s="117">
        <f t="shared" si="292"/>
        <v>0</v>
      </c>
      <c r="CK246" s="117">
        <f t="shared" si="293"/>
        <v>0</v>
      </c>
      <c r="CL246" s="117">
        <f t="shared" si="294"/>
        <v>0</v>
      </c>
      <c r="CM246" s="117">
        <f t="shared" si="295"/>
        <v>0</v>
      </c>
      <c r="CN246" s="117">
        <f t="shared" si="296"/>
        <v>0</v>
      </c>
      <c r="CO246" s="117">
        <f t="shared" si="297"/>
        <v>0</v>
      </c>
      <c r="CP246" s="117">
        <f t="shared" si="298"/>
        <v>0</v>
      </c>
      <c r="CQ246" s="117">
        <f t="shared" si="299"/>
        <v>0</v>
      </c>
      <c r="CR246" s="117">
        <f t="shared" si="300"/>
        <v>0</v>
      </c>
      <c r="CS246" s="117">
        <f t="shared" si="301"/>
        <v>0</v>
      </c>
      <c r="CT246" s="82"/>
      <c r="CU246" s="82"/>
      <c r="CV246" s="39"/>
      <c r="CW246" s="39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GS246" s="1"/>
      <c r="GT246" s="1"/>
      <c r="GU246" s="1"/>
      <c r="GV246" s="1"/>
      <c r="GW246" s="1"/>
    </row>
    <row r="247" spans="1:205">
      <c r="A247" s="33">
        <v>241</v>
      </c>
      <c r="B247" s="71"/>
      <c r="C247" s="351"/>
      <c r="D247" s="75"/>
      <c r="E247" s="74"/>
      <c r="F247" s="74"/>
      <c r="G247" s="74"/>
      <c r="H247" s="74"/>
      <c r="I247" s="65"/>
      <c r="J247" s="65"/>
      <c r="K247" s="65"/>
      <c r="L247" s="209"/>
      <c r="M247" s="209"/>
      <c r="N247" s="65"/>
      <c r="O247" s="65"/>
      <c r="P247" s="65"/>
      <c r="Q247" s="368" t="str">
        <f t="shared" si="239"/>
        <v/>
      </c>
      <c r="R247" s="34">
        <f t="shared" si="240"/>
        <v>0</v>
      </c>
      <c r="S247" s="47">
        <f t="shared" si="316"/>
        <v>0</v>
      </c>
      <c r="T247" s="46">
        <f t="shared" si="238"/>
        <v>0</v>
      </c>
      <c r="U247" s="82">
        <f t="shared" si="241"/>
        <v>0</v>
      </c>
      <c r="V247" s="46">
        <f t="shared" si="242"/>
        <v>0</v>
      </c>
      <c r="W247" s="82">
        <f t="shared" si="243"/>
        <v>0</v>
      </c>
      <c r="X247" s="81">
        <f t="shared" si="244"/>
        <v>0</v>
      </c>
      <c r="Y247" s="81">
        <f t="shared" si="302"/>
        <v>0</v>
      </c>
      <c r="Z247" s="81">
        <f t="shared" si="303"/>
        <v>0</v>
      </c>
      <c r="AA247" s="81">
        <f t="shared" si="245"/>
        <v>0</v>
      </c>
      <c r="AB247" s="81">
        <f t="shared" si="246"/>
        <v>0</v>
      </c>
      <c r="AC247" s="81">
        <f t="shared" si="304"/>
        <v>0</v>
      </c>
      <c r="AD247" s="81">
        <f t="shared" si="305"/>
        <v>0</v>
      </c>
      <c r="AE247" s="81">
        <f t="shared" si="306"/>
        <v>0</v>
      </c>
      <c r="AF247" s="81">
        <f t="shared" si="247"/>
        <v>0</v>
      </c>
      <c r="AG247" s="81">
        <f t="shared" si="248"/>
        <v>0</v>
      </c>
      <c r="AH247" s="81">
        <f t="shared" si="249"/>
        <v>0</v>
      </c>
      <c r="AI247" s="81">
        <f t="shared" si="250"/>
        <v>0</v>
      </c>
      <c r="AJ247" s="81">
        <f t="shared" si="251"/>
        <v>0</v>
      </c>
      <c r="AK247" s="81">
        <f t="shared" si="252"/>
        <v>0</v>
      </c>
      <c r="AL247" s="81">
        <f t="shared" si="253"/>
        <v>0</v>
      </c>
      <c r="AM247" s="81">
        <f t="shared" si="254"/>
        <v>0</v>
      </c>
      <c r="AN247" s="81">
        <f t="shared" si="255"/>
        <v>0</v>
      </c>
      <c r="AO247" s="81">
        <f t="shared" si="256"/>
        <v>0</v>
      </c>
      <c r="AP247" s="81">
        <f t="shared" si="257"/>
        <v>0</v>
      </c>
      <c r="AQ247" s="81">
        <f t="shared" si="258"/>
        <v>0</v>
      </c>
      <c r="AR247" s="81">
        <f t="shared" si="259"/>
        <v>0</v>
      </c>
      <c r="AS247" s="81">
        <f t="shared" si="260"/>
        <v>0</v>
      </c>
      <c r="AT247" s="81">
        <f t="shared" si="261"/>
        <v>0</v>
      </c>
      <c r="AU247" s="81">
        <f t="shared" si="262"/>
        <v>0</v>
      </c>
      <c r="AV247" s="81">
        <f t="shared" si="263"/>
        <v>0</v>
      </c>
      <c r="AW247" s="46">
        <f t="shared" si="264"/>
        <v>0</v>
      </c>
      <c r="AX247" s="46">
        <f t="shared" si="265"/>
        <v>0</v>
      </c>
      <c r="AY247" s="46">
        <f t="shared" si="266"/>
        <v>0</v>
      </c>
      <c r="AZ247" s="46">
        <f t="shared" si="267"/>
        <v>0</v>
      </c>
      <c r="BA247" s="46">
        <f t="shared" si="268"/>
        <v>0</v>
      </c>
      <c r="BB247" s="46">
        <f t="shared" si="269"/>
        <v>0</v>
      </c>
      <c r="BC247" s="46">
        <f t="shared" si="270"/>
        <v>0</v>
      </c>
      <c r="BD247" s="81"/>
      <c r="BE247" s="81"/>
      <c r="BF247" s="117">
        <f t="shared" si="307"/>
        <v>0</v>
      </c>
      <c r="BG247" s="117">
        <f t="shared" si="308"/>
        <v>0</v>
      </c>
      <c r="BH247" s="117">
        <f t="shared" si="309"/>
        <v>0</v>
      </c>
      <c r="BI247" s="117">
        <f t="shared" si="310"/>
        <v>0</v>
      </c>
      <c r="BJ247" s="117">
        <f t="shared" si="311"/>
        <v>0</v>
      </c>
      <c r="BK247" s="117">
        <f t="shared" si="312"/>
        <v>0</v>
      </c>
      <c r="BL247" s="117">
        <f t="shared" si="313"/>
        <v>0</v>
      </c>
      <c r="BM247" s="117">
        <f t="shared" si="314"/>
        <v>0</v>
      </c>
      <c r="BN247" s="117">
        <f t="shared" si="271"/>
        <v>0</v>
      </c>
      <c r="BO247" s="117">
        <f t="shared" si="315"/>
        <v>0</v>
      </c>
      <c r="BP247" s="117">
        <f t="shared" si="272"/>
        <v>0</v>
      </c>
      <c r="BQ247" s="117">
        <f t="shared" si="273"/>
        <v>0</v>
      </c>
      <c r="BR247" s="117">
        <f t="shared" si="274"/>
        <v>0</v>
      </c>
      <c r="BS247" s="117">
        <f t="shared" si="275"/>
        <v>0</v>
      </c>
      <c r="BT247" s="117">
        <f t="shared" si="276"/>
        <v>0</v>
      </c>
      <c r="BU247" s="117">
        <f t="shared" si="277"/>
        <v>0</v>
      </c>
      <c r="BV247" s="117">
        <f t="shared" si="278"/>
        <v>0</v>
      </c>
      <c r="BW247" s="117">
        <f t="shared" si="279"/>
        <v>0</v>
      </c>
      <c r="BX247" s="117">
        <f t="shared" si="280"/>
        <v>0</v>
      </c>
      <c r="BY247" s="117">
        <f t="shared" si="281"/>
        <v>0</v>
      </c>
      <c r="BZ247" s="117">
        <f t="shared" si="282"/>
        <v>0</v>
      </c>
      <c r="CA247" s="117">
        <f t="shared" si="283"/>
        <v>0</v>
      </c>
      <c r="CB247" s="117">
        <f t="shared" si="284"/>
        <v>0</v>
      </c>
      <c r="CC247" s="117">
        <f t="shared" si="285"/>
        <v>0</v>
      </c>
      <c r="CD247" s="117">
        <f t="shared" si="286"/>
        <v>0</v>
      </c>
      <c r="CE247" s="117">
        <f t="shared" si="287"/>
        <v>0</v>
      </c>
      <c r="CF247" s="117">
        <f t="shared" si="288"/>
        <v>0</v>
      </c>
      <c r="CG247" s="117">
        <f t="shared" si="289"/>
        <v>0</v>
      </c>
      <c r="CH247" s="117">
        <f t="shared" si="290"/>
        <v>0</v>
      </c>
      <c r="CI247" s="117">
        <f t="shared" si="291"/>
        <v>0</v>
      </c>
      <c r="CJ247" s="117">
        <f t="shared" si="292"/>
        <v>0</v>
      </c>
      <c r="CK247" s="117">
        <f t="shared" si="293"/>
        <v>0</v>
      </c>
      <c r="CL247" s="117">
        <f t="shared" si="294"/>
        <v>0</v>
      </c>
      <c r="CM247" s="117">
        <f t="shared" si="295"/>
        <v>0</v>
      </c>
      <c r="CN247" s="117">
        <f t="shared" si="296"/>
        <v>0</v>
      </c>
      <c r="CO247" s="117">
        <f t="shared" si="297"/>
        <v>0</v>
      </c>
      <c r="CP247" s="117">
        <f t="shared" si="298"/>
        <v>0</v>
      </c>
      <c r="CQ247" s="117">
        <f t="shared" si="299"/>
        <v>0</v>
      </c>
      <c r="CR247" s="117">
        <f t="shared" si="300"/>
        <v>0</v>
      </c>
      <c r="CS247" s="117">
        <f t="shared" si="301"/>
        <v>0</v>
      </c>
      <c r="CT247" s="82"/>
      <c r="CU247" s="82"/>
      <c r="CV247" s="39"/>
      <c r="CW247" s="39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GS247" s="1"/>
      <c r="GT247" s="1"/>
      <c r="GU247" s="1"/>
      <c r="GV247" s="1"/>
      <c r="GW247" s="1"/>
    </row>
    <row r="248" spans="1:205">
      <c r="A248" s="33">
        <v>242</v>
      </c>
      <c r="B248" s="71"/>
      <c r="C248" s="351"/>
      <c r="D248" s="75"/>
      <c r="E248" s="74"/>
      <c r="F248" s="74"/>
      <c r="G248" s="74"/>
      <c r="H248" s="74"/>
      <c r="I248" s="65"/>
      <c r="J248" s="65"/>
      <c r="K248" s="65"/>
      <c r="L248" s="209"/>
      <c r="M248" s="209"/>
      <c r="N248" s="65"/>
      <c r="O248" s="65"/>
      <c r="P248" s="65"/>
      <c r="Q248" s="368" t="str">
        <f t="shared" si="239"/>
        <v/>
      </c>
      <c r="R248" s="34">
        <f t="shared" si="240"/>
        <v>0</v>
      </c>
      <c r="S248" s="47">
        <f t="shared" si="316"/>
        <v>0</v>
      </c>
      <c r="T248" s="46">
        <f t="shared" si="238"/>
        <v>0</v>
      </c>
      <c r="U248" s="82">
        <f t="shared" si="241"/>
        <v>0</v>
      </c>
      <c r="V248" s="46">
        <f t="shared" si="242"/>
        <v>0</v>
      </c>
      <c r="W248" s="82">
        <f t="shared" si="243"/>
        <v>0</v>
      </c>
      <c r="X248" s="81">
        <f t="shared" si="244"/>
        <v>0</v>
      </c>
      <c r="Y248" s="81">
        <f t="shared" si="302"/>
        <v>0</v>
      </c>
      <c r="Z248" s="81">
        <f t="shared" si="303"/>
        <v>0</v>
      </c>
      <c r="AA248" s="81">
        <f t="shared" si="245"/>
        <v>0</v>
      </c>
      <c r="AB248" s="81">
        <f t="shared" si="246"/>
        <v>0</v>
      </c>
      <c r="AC248" s="81">
        <f t="shared" si="304"/>
        <v>0</v>
      </c>
      <c r="AD248" s="81">
        <f t="shared" si="305"/>
        <v>0</v>
      </c>
      <c r="AE248" s="81">
        <f t="shared" si="306"/>
        <v>0</v>
      </c>
      <c r="AF248" s="81">
        <f t="shared" si="247"/>
        <v>0</v>
      </c>
      <c r="AG248" s="81">
        <f t="shared" si="248"/>
        <v>0</v>
      </c>
      <c r="AH248" s="81">
        <f t="shared" si="249"/>
        <v>0</v>
      </c>
      <c r="AI248" s="81">
        <f t="shared" si="250"/>
        <v>0</v>
      </c>
      <c r="AJ248" s="81">
        <f t="shared" si="251"/>
        <v>0</v>
      </c>
      <c r="AK248" s="81">
        <f t="shared" si="252"/>
        <v>0</v>
      </c>
      <c r="AL248" s="81">
        <f t="shared" si="253"/>
        <v>0</v>
      </c>
      <c r="AM248" s="81">
        <f t="shared" si="254"/>
        <v>0</v>
      </c>
      <c r="AN248" s="81">
        <f t="shared" si="255"/>
        <v>0</v>
      </c>
      <c r="AO248" s="81">
        <f t="shared" si="256"/>
        <v>0</v>
      </c>
      <c r="AP248" s="81">
        <f t="shared" si="257"/>
        <v>0</v>
      </c>
      <c r="AQ248" s="81">
        <f t="shared" si="258"/>
        <v>0</v>
      </c>
      <c r="AR248" s="81">
        <f t="shared" si="259"/>
        <v>0</v>
      </c>
      <c r="AS248" s="81">
        <f t="shared" si="260"/>
        <v>0</v>
      </c>
      <c r="AT248" s="81">
        <f t="shared" si="261"/>
        <v>0</v>
      </c>
      <c r="AU248" s="81">
        <f t="shared" si="262"/>
        <v>0</v>
      </c>
      <c r="AV248" s="81">
        <f t="shared" si="263"/>
        <v>0</v>
      </c>
      <c r="AW248" s="46">
        <f t="shared" si="264"/>
        <v>0</v>
      </c>
      <c r="AX248" s="46">
        <f t="shared" si="265"/>
        <v>0</v>
      </c>
      <c r="AY248" s="46">
        <f t="shared" si="266"/>
        <v>0</v>
      </c>
      <c r="AZ248" s="46">
        <f t="shared" si="267"/>
        <v>0</v>
      </c>
      <c r="BA248" s="46">
        <f t="shared" si="268"/>
        <v>0</v>
      </c>
      <c r="BB248" s="46">
        <f t="shared" si="269"/>
        <v>0</v>
      </c>
      <c r="BC248" s="46">
        <f t="shared" si="270"/>
        <v>0</v>
      </c>
      <c r="BD248" s="81"/>
      <c r="BE248" s="81"/>
      <c r="BF248" s="117">
        <f t="shared" si="307"/>
        <v>0</v>
      </c>
      <c r="BG248" s="117">
        <f t="shared" si="308"/>
        <v>0</v>
      </c>
      <c r="BH248" s="117">
        <f t="shared" si="309"/>
        <v>0</v>
      </c>
      <c r="BI248" s="117">
        <f t="shared" si="310"/>
        <v>0</v>
      </c>
      <c r="BJ248" s="117">
        <f t="shared" si="311"/>
        <v>0</v>
      </c>
      <c r="BK248" s="117">
        <f t="shared" si="312"/>
        <v>0</v>
      </c>
      <c r="BL248" s="117">
        <f t="shared" si="313"/>
        <v>0</v>
      </c>
      <c r="BM248" s="117">
        <f t="shared" si="314"/>
        <v>0</v>
      </c>
      <c r="BN248" s="117">
        <f t="shared" si="271"/>
        <v>0</v>
      </c>
      <c r="BO248" s="117">
        <f t="shared" si="315"/>
        <v>0</v>
      </c>
      <c r="BP248" s="117">
        <f t="shared" si="272"/>
        <v>0</v>
      </c>
      <c r="BQ248" s="117">
        <f t="shared" si="273"/>
        <v>0</v>
      </c>
      <c r="BR248" s="117">
        <f t="shared" si="274"/>
        <v>0</v>
      </c>
      <c r="BS248" s="117">
        <f t="shared" si="275"/>
        <v>0</v>
      </c>
      <c r="BT248" s="117">
        <f t="shared" si="276"/>
        <v>0</v>
      </c>
      <c r="BU248" s="117">
        <f t="shared" si="277"/>
        <v>0</v>
      </c>
      <c r="BV248" s="117">
        <f t="shared" si="278"/>
        <v>0</v>
      </c>
      <c r="BW248" s="117">
        <f t="shared" si="279"/>
        <v>0</v>
      </c>
      <c r="BX248" s="117">
        <f t="shared" si="280"/>
        <v>0</v>
      </c>
      <c r="BY248" s="117">
        <f t="shared" si="281"/>
        <v>0</v>
      </c>
      <c r="BZ248" s="117">
        <f t="shared" si="282"/>
        <v>0</v>
      </c>
      <c r="CA248" s="117">
        <f t="shared" si="283"/>
        <v>0</v>
      </c>
      <c r="CB248" s="117">
        <f t="shared" si="284"/>
        <v>0</v>
      </c>
      <c r="CC248" s="117">
        <f t="shared" si="285"/>
        <v>0</v>
      </c>
      <c r="CD248" s="117">
        <f t="shared" si="286"/>
        <v>0</v>
      </c>
      <c r="CE248" s="117">
        <f t="shared" si="287"/>
        <v>0</v>
      </c>
      <c r="CF248" s="117">
        <f t="shared" si="288"/>
        <v>0</v>
      </c>
      <c r="CG248" s="117">
        <f t="shared" si="289"/>
        <v>0</v>
      </c>
      <c r="CH248" s="117">
        <f t="shared" si="290"/>
        <v>0</v>
      </c>
      <c r="CI248" s="117">
        <f t="shared" si="291"/>
        <v>0</v>
      </c>
      <c r="CJ248" s="117">
        <f t="shared" si="292"/>
        <v>0</v>
      </c>
      <c r="CK248" s="117">
        <f t="shared" si="293"/>
        <v>0</v>
      </c>
      <c r="CL248" s="117">
        <f t="shared" si="294"/>
        <v>0</v>
      </c>
      <c r="CM248" s="117">
        <f t="shared" si="295"/>
        <v>0</v>
      </c>
      <c r="CN248" s="117">
        <f t="shared" si="296"/>
        <v>0</v>
      </c>
      <c r="CO248" s="117">
        <f t="shared" si="297"/>
        <v>0</v>
      </c>
      <c r="CP248" s="117">
        <f t="shared" si="298"/>
        <v>0</v>
      </c>
      <c r="CQ248" s="117">
        <f t="shared" si="299"/>
        <v>0</v>
      </c>
      <c r="CR248" s="117">
        <f t="shared" si="300"/>
        <v>0</v>
      </c>
      <c r="CS248" s="117">
        <f t="shared" si="301"/>
        <v>0</v>
      </c>
      <c r="CT248" s="82"/>
      <c r="CU248" s="82"/>
      <c r="CV248" s="39"/>
      <c r="CW248" s="39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GS248" s="1"/>
      <c r="GT248" s="1"/>
      <c r="GU248" s="1"/>
      <c r="GV248" s="1"/>
      <c r="GW248" s="1"/>
    </row>
    <row r="249" spans="1:205">
      <c r="A249" s="33">
        <v>243</v>
      </c>
      <c r="B249" s="71"/>
      <c r="C249" s="351"/>
      <c r="D249" s="75"/>
      <c r="E249" s="74"/>
      <c r="F249" s="74"/>
      <c r="G249" s="74"/>
      <c r="H249" s="74"/>
      <c r="I249" s="65"/>
      <c r="J249" s="65"/>
      <c r="K249" s="65"/>
      <c r="L249" s="209"/>
      <c r="M249" s="209"/>
      <c r="N249" s="65"/>
      <c r="O249" s="65"/>
      <c r="P249" s="65"/>
      <c r="Q249" s="368" t="str">
        <f t="shared" si="239"/>
        <v/>
      </c>
      <c r="R249" s="34">
        <f t="shared" si="240"/>
        <v>0</v>
      </c>
      <c r="S249" s="47">
        <f t="shared" si="316"/>
        <v>0</v>
      </c>
      <c r="T249" s="46">
        <f t="shared" si="238"/>
        <v>0</v>
      </c>
      <c r="U249" s="82">
        <f t="shared" si="241"/>
        <v>0</v>
      </c>
      <c r="V249" s="46">
        <f t="shared" si="242"/>
        <v>0</v>
      </c>
      <c r="W249" s="82">
        <f t="shared" si="243"/>
        <v>0</v>
      </c>
      <c r="X249" s="81">
        <f t="shared" si="244"/>
        <v>0</v>
      </c>
      <c r="Y249" s="81">
        <f t="shared" si="302"/>
        <v>0</v>
      </c>
      <c r="Z249" s="81">
        <f t="shared" si="303"/>
        <v>0</v>
      </c>
      <c r="AA249" s="81">
        <f t="shared" si="245"/>
        <v>0</v>
      </c>
      <c r="AB249" s="81">
        <f t="shared" si="246"/>
        <v>0</v>
      </c>
      <c r="AC249" s="81">
        <f t="shared" si="304"/>
        <v>0</v>
      </c>
      <c r="AD249" s="81">
        <f t="shared" si="305"/>
        <v>0</v>
      </c>
      <c r="AE249" s="81">
        <f t="shared" si="306"/>
        <v>0</v>
      </c>
      <c r="AF249" s="81">
        <f t="shared" si="247"/>
        <v>0</v>
      </c>
      <c r="AG249" s="81">
        <f t="shared" si="248"/>
        <v>0</v>
      </c>
      <c r="AH249" s="81">
        <f t="shared" si="249"/>
        <v>0</v>
      </c>
      <c r="AI249" s="81">
        <f t="shared" si="250"/>
        <v>0</v>
      </c>
      <c r="AJ249" s="81">
        <f t="shared" si="251"/>
        <v>0</v>
      </c>
      <c r="AK249" s="81">
        <f t="shared" si="252"/>
        <v>0</v>
      </c>
      <c r="AL249" s="81">
        <f t="shared" si="253"/>
        <v>0</v>
      </c>
      <c r="AM249" s="81">
        <f t="shared" si="254"/>
        <v>0</v>
      </c>
      <c r="AN249" s="81">
        <f t="shared" si="255"/>
        <v>0</v>
      </c>
      <c r="AO249" s="81">
        <f t="shared" si="256"/>
        <v>0</v>
      </c>
      <c r="AP249" s="81">
        <f t="shared" si="257"/>
        <v>0</v>
      </c>
      <c r="AQ249" s="81">
        <f t="shared" si="258"/>
        <v>0</v>
      </c>
      <c r="AR249" s="81">
        <f t="shared" si="259"/>
        <v>0</v>
      </c>
      <c r="AS249" s="81">
        <f t="shared" si="260"/>
        <v>0</v>
      </c>
      <c r="AT249" s="81">
        <f t="shared" si="261"/>
        <v>0</v>
      </c>
      <c r="AU249" s="81">
        <f t="shared" si="262"/>
        <v>0</v>
      </c>
      <c r="AV249" s="81">
        <f t="shared" si="263"/>
        <v>0</v>
      </c>
      <c r="AW249" s="46">
        <f t="shared" si="264"/>
        <v>0</v>
      </c>
      <c r="AX249" s="46">
        <f t="shared" si="265"/>
        <v>0</v>
      </c>
      <c r="AY249" s="46">
        <f t="shared" si="266"/>
        <v>0</v>
      </c>
      <c r="AZ249" s="46">
        <f t="shared" si="267"/>
        <v>0</v>
      </c>
      <c r="BA249" s="46">
        <f t="shared" si="268"/>
        <v>0</v>
      </c>
      <c r="BB249" s="46">
        <f t="shared" si="269"/>
        <v>0</v>
      </c>
      <c r="BC249" s="46">
        <f t="shared" si="270"/>
        <v>0</v>
      </c>
      <c r="BD249" s="81"/>
      <c r="BE249" s="81"/>
      <c r="BF249" s="117">
        <f t="shared" si="307"/>
        <v>0</v>
      </c>
      <c r="BG249" s="117">
        <f t="shared" si="308"/>
        <v>0</v>
      </c>
      <c r="BH249" s="117">
        <f t="shared" si="309"/>
        <v>0</v>
      </c>
      <c r="BI249" s="117">
        <f t="shared" si="310"/>
        <v>0</v>
      </c>
      <c r="BJ249" s="117">
        <f t="shared" si="311"/>
        <v>0</v>
      </c>
      <c r="BK249" s="117">
        <f t="shared" si="312"/>
        <v>0</v>
      </c>
      <c r="BL249" s="117">
        <f t="shared" si="313"/>
        <v>0</v>
      </c>
      <c r="BM249" s="117">
        <f t="shared" si="314"/>
        <v>0</v>
      </c>
      <c r="BN249" s="117">
        <f t="shared" si="271"/>
        <v>0</v>
      </c>
      <c r="BO249" s="117">
        <f t="shared" si="315"/>
        <v>0</v>
      </c>
      <c r="BP249" s="117">
        <f t="shared" si="272"/>
        <v>0</v>
      </c>
      <c r="BQ249" s="117">
        <f t="shared" si="273"/>
        <v>0</v>
      </c>
      <c r="BR249" s="117">
        <f t="shared" si="274"/>
        <v>0</v>
      </c>
      <c r="BS249" s="117">
        <f t="shared" si="275"/>
        <v>0</v>
      </c>
      <c r="BT249" s="117">
        <f t="shared" si="276"/>
        <v>0</v>
      </c>
      <c r="BU249" s="117">
        <f t="shared" si="277"/>
        <v>0</v>
      </c>
      <c r="BV249" s="117">
        <f t="shared" si="278"/>
        <v>0</v>
      </c>
      <c r="BW249" s="117">
        <f t="shared" si="279"/>
        <v>0</v>
      </c>
      <c r="BX249" s="117">
        <f t="shared" si="280"/>
        <v>0</v>
      </c>
      <c r="BY249" s="117">
        <f t="shared" si="281"/>
        <v>0</v>
      </c>
      <c r="BZ249" s="117">
        <f t="shared" si="282"/>
        <v>0</v>
      </c>
      <c r="CA249" s="117">
        <f t="shared" si="283"/>
        <v>0</v>
      </c>
      <c r="CB249" s="117">
        <f t="shared" si="284"/>
        <v>0</v>
      </c>
      <c r="CC249" s="117">
        <f t="shared" si="285"/>
        <v>0</v>
      </c>
      <c r="CD249" s="117">
        <f t="shared" si="286"/>
        <v>0</v>
      </c>
      <c r="CE249" s="117">
        <f t="shared" si="287"/>
        <v>0</v>
      </c>
      <c r="CF249" s="117">
        <f t="shared" si="288"/>
        <v>0</v>
      </c>
      <c r="CG249" s="117">
        <f t="shared" si="289"/>
        <v>0</v>
      </c>
      <c r="CH249" s="117">
        <f t="shared" si="290"/>
        <v>0</v>
      </c>
      <c r="CI249" s="117">
        <f t="shared" si="291"/>
        <v>0</v>
      </c>
      <c r="CJ249" s="117">
        <f t="shared" si="292"/>
        <v>0</v>
      </c>
      <c r="CK249" s="117">
        <f t="shared" si="293"/>
        <v>0</v>
      </c>
      <c r="CL249" s="117">
        <f t="shared" si="294"/>
        <v>0</v>
      </c>
      <c r="CM249" s="117">
        <f t="shared" si="295"/>
        <v>0</v>
      </c>
      <c r="CN249" s="117">
        <f t="shared" si="296"/>
        <v>0</v>
      </c>
      <c r="CO249" s="117">
        <f t="shared" si="297"/>
        <v>0</v>
      </c>
      <c r="CP249" s="117">
        <f t="shared" si="298"/>
        <v>0</v>
      </c>
      <c r="CQ249" s="117">
        <f t="shared" si="299"/>
        <v>0</v>
      </c>
      <c r="CR249" s="117">
        <f t="shared" si="300"/>
        <v>0</v>
      </c>
      <c r="CS249" s="117">
        <f t="shared" si="301"/>
        <v>0</v>
      </c>
      <c r="CT249" s="82"/>
      <c r="CU249" s="82"/>
      <c r="CV249" s="39"/>
      <c r="CW249" s="39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GS249" s="1"/>
      <c r="GT249" s="1"/>
      <c r="GU249" s="1"/>
      <c r="GV249" s="1"/>
      <c r="GW249" s="1"/>
    </row>
    <row r="250" spans="1:205">
      <c r="A250" s="33">
        <v>244</v>
      </c>
      <c r="B250" s="71"/>
      <c r="C250" s="351"/>
      <c r="D250" s="75"/>
      <c r="E250" s="74"/>
      <c r="F250" s="74"/>
      <c r="G250" s="74"/>
      <c r="H250" s="74"/>
      <c r="I250" s="65"/>
      <c r="J250" s="65"/>
      <c r="K250" s="65"/>
      <c r="L250" s="209"/>
      <c r="M250" s="209"/>
      <c r="N250" s="65"/>
      <c r="O250" s="65"/>
      <c r="P250" s="65"/>
      <c r="Q250" s="368" t="str">
        <f t="shared" si="239"/>
        <v/>
      </c>
      <c r="R250" s="34">
        <f t="shared" si="240"/>
        <v>0</v>
      </c>
      <c r="S250" s="47">
        <f t="shared" si="316"/>
        <v>0</v>
      </c>
      <c r="T250" s="46">
        <f t="shared" si="238"/>
        <v>0</v>
      </c>
      <c r="U250" s="82">
        <f t="shared" si="241"/>
        <v>0</v>
      </c>
      <c r="V250" s="46">
        <f t="shared" si="242"/>
        <v>0</v>
      </c>
      <c r="W250" s="82">
        <f t="shared" si="243"/>
        <v>0</v>
      </c>
      <c r="X250" s="81">
        <f t="shared" si="244"/>
        <v>0</v>
      </c>
      <c r="Y250" s="81">
        <f t="shared" si="302"/>
        <v>0</v>
      </c>
      <c r="Z250" s="81">
        <f t="shared" si="303"/>
        <v>0</v>
      </c>
      <c r="AA250" s="81">
        <f t="shared" si="245"/>
        <v>0</v>
      </c>
      <c r="AB250" s="81">
        <f t="shared" si="246"/>
        <v>0</v>
      </c>
      <c r="AC250" s="81">
        <f t="shared" si="304"/>
        <v>0</v>
      </c>
      <c r="AD250" s="81">
        <f t="shared" si="305"/>
        <v>0</v>
      </c>
      <c r="AE250" s="81">
        <f t="shared" si="306"/>
        <v>0</v>
      </c>
      <c r="AF250" s="81">
        <f t="shared" si="247"/>
        <v>0</v>
      </c>
      <c r="AG250" s="81">
        <f t="shared" si="248"/>
        <v>0</v>
      </c>
      <c r="AH250" s="81">
        <f t="shared" si="249"/>
        <v>0</v>
      </c>
      <c r="AI250" s="81">
        <f t="shared" si="250"/>
        <v>0</v>
      </c>
      <c r="AJ250" s="81">
        <f t="shared" si="251"/>
        <v>0</v>
      </c>
      <c r="AK250" s="81">
        <f t="shared" si="252"/>
        <v>0</v>
      </c>
      <c r="AL250" s="81">
        <f t="shared" si="253"/>
        <v>0</v>
      </c>
      <c r="AM250" s="81">
        <f t="shared" si="254"/>
        <v>0</v>
      </c>
      <c r="AN250" s="81">
        <f t="shared" si="255"/>
        <v>0</v>
      </c>
      <c r="AO250" s="81">
        <f t="shared" si="256"/>
        <v>0</v>
      </c>
      <c r="AP250" s="81">
        <f t="shared" si="257"/>
        <v>0</v>
      </c>
      <c r="AQ250" s="81">
        <f t="shared" si="258"/>
        <v>0</v>
      </c>
      <c r="AR250" s="81">
        <f t="shared" si="259"/>
        <v>0</v>
      </c>
      <c r="AS250" s="81">
        <f t="shared" si="260"/>
        <v>0</v>
      </c>
      <c r="AT250" s="81">
        <f t="shared" si="261"/>
        <v>0</v>
      </c>
      <c r="AU250" s="81">
        <f t="shared" si="262"/>
        <v>0</v>
      </c>
      <c r="AV250" s="81">
        <f t="shared" si="263"/>
        <v>0</v>
      </c>
      <c r="AW250" s="46">
        <f t="shared" si="264"/>
        <v>0</v>
      </c>
      <c r="AX250" s="46">
        <f t="shared" si="265"/>
        <v>0</v>
      </c>
      <c r="AY250" s="46">
        <f t="shared" si="266"/>
        <v>0</v>
      </c>
      <c r="AZ250" s="46">
        <f t="shared" si="267"/>
        <v>0</v>
      </c>
      <c r="BA250" s="46">
        <f t="shared" si="268"/>
        <v>0</v>
      </c>
      <c r="BB250" s="46">
        <f t="shared" si="269"/>
        <v>0</v>
      </c>
      <c r="BC250" s="46">
        <f t="shared" si="270"/>
        <v>0</v>
      </c>
      <c r="BD250" s="81"/>
      <c r="BE250" s="81"/>
      <c r="BF250" s="117">
        <f t="shared" si="307"/>
        <v>0</v>
      </c>
      <c r="BG250" s="117">
        <f t="shared" si="308"/>
        <v>0</v>
      </c>
      <c r="BH250" s="117">
        <f t="shared" si="309"/>
        <v>0</v>
      </c>
      <c r="BI250" s="117">
        <f t="shared" si="310"/>
        <v>0</v>
      </c>
      <c r="BJ250" s="117">
        <f t="shared" si="311"/>
        <v>0</v>
      </c>
      <c r="BK250" s="117">
        <f t="shared" si="312"/>
        <v>0</v>
      </c>
      <c r="BL250" s="117">
        <f t="shared" si="313"/>
        <v>0</v>
      </c>
      <c r="BM250" s="117">
        <f t="shared" si="314"/>
        <v>0</v>
      </c>
      <c r="BN250" s="117">
        <f t="shared" si="271"/>
        <v>0</v>
      </c>
      <c r="BO250" s="117">
        <f t="shared" si="315"/>
        <v>0</v>
      </c>
      <c r="BP250" s="117">
        <f t="shared" si="272"/>
        <v>0</v>
      </c>
      <c r="BQ250" s="117">
        <f t="shared" si="273"/>
        <v>0</v>
      </c>
      <c r="BR250" s="117">
        <f t="shared" si="274"/>
        <v>0</v>
      </c>
      <c r="BS250" s="117">
        <f t="shared" si="275"/>
        <v>0</v>
      </c>
      <c r="BT250" s="117">
        <f t="shared" si="276"/>
        <v>0</v>
      </c>
      <c r="BU250" s="117">
        <f t="shared" si="277"/>
        <v>0</v>
      </c>
      <c r="BV250" s="117">
        <f t="shared" si="278"/>
        <v>0</v>
      </c>
      <c r="BW250" s="117">
        <f t="shared" si="279"/>
        <v>0</v>
      </c>
      <c r="BX250" s="117">
        <f t="shared" si="280"/>
        <v>0</v>
      </c>
      <c r="BY250" s="117">
        <f t="shared" si="281"/>
        <v>0</v>
      </c>
      <c r="BZ250" s="117">
        <f t="shared" si="282"/>
        <v>0</v>
      </c>
      <c r="CA250" s="117">
        <f t="shared" si="283"/>
        <v>0</v>
      </c>
      <c r="CB250" s="117">
        <f t="shared" si="284"/>
        <v>0</v>
      </c>
      <c r="CC250" s="117">
        <f t="shared" si="285"/>
        <v>0</v>
      </c>
      <c r="CD250" s="117">
        <f t="shared" si="286"/>
        <v>0</v>
      </c>
      <c r="CE250" s="117">
        <f t="shared" si="287"/>
        <v>0</v>
      </c>
      <c r="CF250" s="117">
        <f t="shared" si="288"/>
        <v>0</v>
      </c>
      <c r="CG250" s="117">
        <f t="shared" si="289"/>
        <v>0</v>
      </c>
      <c r="CH250" s="117">
        <f t="shared" si="290"/>
        <v>0</v>
      </c>
      <c r="CI250" s="117">
        <f t="shared" si="291"/>
        <v>0</v>
      </c>
      <c r="CJ250" s="117">
        <f t="shared" si="292"/>
        <v>0</v>
      </c>
      <c r="CK250" s="117">
        <f t="shared" si="293"/>
        <v>0</v>
      </c>
      <c r="CL250" s="117">
        <f t="shared" si="294"/>
        <v>0</v>
      </c>
      <c r="CM250" s="117">
        <f t="shared" si="295"/>
        <v>0</v>
      </c>
      <c r="CN250" s="117">
        <f t="shared" si="296"/>
        <v>0</v>
      </c>
      <c r="CO250" s="117">
        <f t="shared" si="297"/>
        <v>0</v>
      </c>
      <c r="CP250" s="117">
        <f t="shared" si="298"/>
        <v>0</v>
      </c>
      <c r="CQ250" s="117">
        <f t="shared" si="299"/>
        <v>0</v>
      </c>
      <c r="CR250" s="117">
        <f t="shared" si="300"/>
        <v>0</v>
      </c>
      <c r="CS250" s="117">
        <f t="shared" si="301"/>
        <v>0</v>
      </c>
      <c r="CT250" s="82"/>
      <c r="CU250" s="82"/>
      <c r="CV250" s="39"/>
      <c r="CW250" s="39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GS250" s="1"/>
      <c r="GT250" s="1"/>
      <c r="GU250" s="1"/>
      <c r="GV250" s="1"/>
      <c r="GW250" s="1"/>
    </row>
    <row r="251" spans="1:205">
      <c r="A251" s="33">
        <v>245</v>
      </c>
      <c r="B251" s="71"/>
      <c r="C251" s="351"/>
      <c r="D251" s="75"/>
      <c r="E251" s="74"/>
      <c r="F251" s="74"/>
      <c r="G251" s="74"/>
      <c r="H251" s="74"/>
      <c r="I251" s="65"/>
      <c r="J251" s="65"/>
      <c r="K251" s="65"/>
      <c r="L251" s="209"/>
      <c r="M251" s="209"/>
      <c r="N251" s="65"/>
      <c r="O251" s="65"/>
      <c r="P251" s="65"/>
      <c r="Q251" s="368" t="str">
        <f t="shared" si="239"/>
        <v/>
      </c>
      <c r="R251" s="34">
        <f t="shared" si="240"/>
        <v>0</v>
      </c>
      <c r="S251" s="47">
        <f t="shared" si="316"/>
        <v>0</v>
      </c>
      <c r="T251" s="46">
        <f t="shared" si="238"/>
        <v>0</v>
      </c>
      <c r="U251" s="82">
        <f t="shared" si="241"/>
        <v>0</v>
      </c>
      <c r="V251" s="46">
        <f t="shared" si="242"/>
        <v>0</v>
      </c>
      <c r="W251" s="82">
        <f t="shared" si="243"/>
        <v>0</v>
      </c>
      <c r="X251" s="81">
        <f t="shared" si="244"/>
        <v>0</v>
      </c>
      <c r="Y251" s="81">
        <f t="shared" si="302"/>
        <v>0</v>
      </c>
      <c r="Z251" s="81">
        <f t="shared" si="303"/>
        <v>0</v>
      </c>
      <c r="AA251" s="81">
        <f t="shared" si="245"/>
        <v>0</v>
      </c>
      <c r="AB251" s="81">
        <f t="shared" si="246"/>
        <v>0</v>
      </c>
      <c r="AC251" s="81">
        <f t="shared" si="304"/>
        <v>0</v>
      </c>
      <c r="AD251" s="81">
        <f t="shared" si="305"/>
        <v>0</v>
      </c>
      <c r="AE251" s="81">
        <f t="shared" si="306"/>
        <v>0</v>
      </c>
      <c r="AF251" s="81">
        <f t="shared" si="247"/>
        <v>0</v>
      </c>
      <c r="AG251" s="81">
        <f t="shared" si="248"/>
        <v>0</v>
      </c>
      <c r="AH251" s="81">
        <f t="shared" si="249"/>
        <v>0</v>
      </c>
      <c r="AI251" s="81">
        <f t="shared" si="250"/>
        <v>0</v>
      </c>
      <c r="AJ251" s="81">
        <f t="shared" si="251"/>
        <v>0</v>
      </c>
      <c r="AK251" s="81">
        <f t="shared" si="252"/>
        <v>0</v>
      </c>
      <c r="AL251" s="81">
        <f t="shared" si="253"/>
        <v>0</v>
      </c>
      <c r="AM251" s="81">
        <f t="shared" si="254"/>
        <v>0</v>
      </c>
      <c r="AN251" s="81">
        <f t="shared" si="255"/>
        <v>0</v>
      </c>
      <c r="AO251" s="81">
        <f t="shared" si="256"/>
        <v>0</v>
      </c>
      <c r="AP251" s="81">
        <f t="shared" si="257"/>
        <v>0</v>
      </c>
      <c r="AQ251" s="81">
        <f t="shared" si="258"/>
        <v>0</v>
      </c>
      <c r="AR251" s="81">
        <f t="shared" si="259"/>
        <v>0</v>
      </c>
      <c r="AS251" s="81">
        <f t="shared" si="260"/>
        <v>0</v>
      </c>
      <c r="AT251" s="81">
        <f t="shared" si="261"/>
        <v>0</v>
      </c>
      <c r="AU251" s="81">
        <f t="shared" si="262"/>
        <v>0</v>
      </c>
      <c r="AV251" s="81">
        <f t="shared" si="263"/>
        <v>0</v>
      </c>
      <c r="AW251" s="46">
        <f t="shared" si="264"/>
        <v>0</v>
      </c>
      <c r="AX251" s="46">
        <f t="shared" si="265"/>
        <v>0</v>
      </c>
      <c r="AY251" s="46">
        <f t="shared" si="266"/>
        <v>0</v>
      </c>
      <c r="AZ251" s="46">
        <f t="shared" si="267"/>
        <v>0</v>
      </c>
      <c r="BA251" s="46">
        <f t="shared" si="268"/>
        <v>0</v>
      </c>
      <c r="BB251" s="46">
        <f t="shared" si="269"/>
        <v>0</v>
      </c>
      <c r="BC251" s="46">
        <f t="shared" si="270"/>
        <v>0</v>
      </c>
      <c r="BD251" s="81"/>
      <c r="BE251" s="81"/>
      <c r="BF251" s="117">
        <f t="shared" si="307"/>
        <v>0</v>
      </c>
      <c r="BG251" s="117">
        <f t="shared" si="308"/>
        <v>0</v>
      </c>
      <c r="BH251" s="117">
        <f t="shared" si="309"/>
        <v>0</v>
      </c>
      <c r="BI251" s="117">
        <f t="shared" si="310"/>
        <v>0</v>
      </c>
      <c r="BJ251" s="117">
        <f t="shared" si="311"/>
        <v>0</v>
      </c>
      <c r="BK251" s="117">
        <f t="shared" si="312"/>
        <v>0</v>
      </c>
      <c r="BL251" s="117">
        <f t="shared" si="313"/>
        <v>0</v>
      </c>
      <c r="BM251" s="117">
        <f t="shared" si="314"/>
        <v>0</v>
      </c>
      <c r="BN251" s="117">
        <f t="shared" si="271"/>
        <v>0</v>
      </c>
      <c r="BO251" s="117">
        <f t="shared" si="315"/>
        <v>0</v>
      </c>
      <c r="BP251" s="117">
        <f t="shared" si="272"/>
        <v>0</v>
      </c>
      <c r="BQ251" s="117">
        <f t="shared" si="273"/>
        <v>0</v>
      </c>
      <c r="BR251" s="117">
        <f t="shared" si="274"/>
        <v>0</v>
      </c>
      <c r="BS251" s="117">
        <f t="shared" si="275"/>
        <v>0</v>
      </c>
      <c r="BT251" s="117">
        <f t="shared" si="276"/>
        <v>0</v>
      </c>
      <c r="BU251" s="117">
        <f t="shared" si="277"/>
        <v>0</v>
      </c>
      <c r="BV251" s="117">
        <f t="shared" si="278"/>
        <v>0</v>
      </c>
      <c r="BW251" s="117">
        <f t="shared" si="279"/>
        <v>0</v>
      </c>
      <c r="BX251" s="117">
        <f t="shared" si="280"/>
        <v>0</v>
      </c>
      <c r="BY251" s="117">
        <f t="shared" si="281"/>
        <v>0</v>
      </c>
      <c r="BZ251" s="117">
        <f t="shared" si="282"/>
        <v>0</v>
      </c>
      <c r="CA251" s="117">
        <f t="shared" si="283"/>
        <v>0</v>
      </c>
      <c r="CB251" s="117">
        <f t="shared" si="284"/>
        <v>0</v>
      </c>
      <c r="CC251" s="117">
        <f t="shared" si="285"/>
        <v>0</v>
      </c>
      <c r="CD251" s="117">
        <f t="shared" si="286"/>
        <v>0</v>
      </c>
      <c r="CE251" s="117">
        <f t="shared" si="287"/>
        <v>0</v>
      </c>
      <c r="CF251" s="117">
        <f t="shared" si="288"/>
        <v>0</v>
      </c>
      <c r="CG251" s="117">
        <f t="shared" si="289"/>
        <v>0</v>
      </c>
      <c r="CH251" s="117">
        <f t="shared" si="290"/>
        <v>0</v>
      </c>
      <c r="CI251" s="117">
        <f t="shared" si="291"/>
        <v>0</v>
      </c>
      <c r="CJ251" s="117">
        <f t="shared" si="292"/>
        <v>0</v>
      </c>
      <c r="CK251" s="117">
        <f t="shared" si="293"/>
        <v>0</v>
      </c>
      <c r="CL251" s="117">
        <f t="shared" si="294"/>
        <v>0</v>
      </c>
      <c r="CM251" s="117">
        <f t="shared" si="295"/>
        <v>0</v>
      </c>
      <c r="CN251" s="117">
        <f t="shared" si="296"/>
        <v>0</v>
      </c>
      <c r="CO251" s="117">
        <f t="shared" si="297"/>
        <v>0</v>
      </c>
      <c r="CP251" s="117">
        <f t="shared" si="298"/>
        <v>0</v>
      </c>
      <c r="CQ251" s="117">
        <f t="shared" si="299"/>
        <v>0</v>
      </c>
      <c r="CR251" s="117">
        <f t="shared" si="300"/>
        <v>0</v>
      </c>
      <c r="CS251" s="117">
        <f t="shared" si="301"/>
        <v>0</v>
      </c>
      <c r="CT251" s="82"/>
      <c r="CU251" s="82"/>
      <c r="CV251" s="39"/>
      <c r="CW251" s="39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GS251" s="1"/>
      <c r="GT251" s="1"/>
      <c r="GU251" s="1"/>
      <c r="GV251" s="1"/>
      <c r="GW251" s="1"/>
    </row>
    <row r="252" spans="1:205">
      <c r="A252" s="33">
        <v>246</v>
      </c>
      <c r="B252" s="71"/>
      <c r="C252" s="351"/>
      <c r="D252" s="75"/>
      <c r="E252" s="74"/>
      <c r="F252" s="74"/>
      <c r="G252" s="74"/>
      <c r="H252" s="74"/>
      <c r="I252" s="65"/>
      <c r="J252" s="65"/>
      <c r="K252" s="65"/>
      <c r="L252" s="209"/>
      <c r="M252" s="209"/>
      <c r="N252" s="65"/>
      <c r="O252" s="65"/>
      <c r="P252" s="65"/>
      <c r="Q252" s="368" t="str">
        <f t="shared" si="239"/>
        <v/>
      </c>
      <c r="R252" s="34">
        <f t="shared" si="240"/>
        <v>0</v>
      </c>
      <c r="S252" s="47">
        <f t="shared" si="316"/>
        <v>0</v>
      </c>
      <c r="T252" s="46">
        <f t="shared" si="238"/>
        <v>0</v>
      </c>
      <c r="U252" s="82">
        <f t="shared" si="241"/>
        <v>0</v>
      </c>
      <c r="V252" s="46">
        <f t="shared" si="242"/>
        <v>0</v>
      </c>
      <c r="W252" s="82">
        <f t="shared" si="243"/>
        <v>0</v>
      </c>
      <c r="X252" s="81">
        <f t="shared" si="244"/>
        <v>0</v>
      </c>
      <c r="Y252" s="81">
        <f t="shared" si="302"/>
        <v>0</v>
      </c>
      <c r="Z252" s="81">
        <f t="shared" si="303"/>
        <v>0</v>
      </c>
      <c r="AA252" s="81">
        <f t="shared" si="245"/>
        <v>0</v>
      </c>
      <c r="AB252" s="81">
        <f t="shared" si="246"/>
        <v>0</v>
      </c>
      <c r="AC252" s="81">
        <f t="shared" si="304"/>
        <v>0</v>
      </c>
      <c r="AD252" s="81">
        <f t="shared" si="305"/>
        <v>0</v>
      </c>
      <c r="AE252" s="81">
        <f t="shared" si="306"/>
        <v>0</v>
      </c>
      <c r="AF252" s="81">
        <f t="shared" si="247"/>
        <v>0</v>
      </c>
      <c r="AG252" s="81">
        <f t="shared" si="248"/>
        <v>0</v>
      </c>
      <c r="AH252" s="81">
        <f t="shared" si="249"/>
        <v>0</v>
      </c>
      <c r="AI252" s="81">
        <f t="shared" si="250"/>
        <v>0</v>
      </c>
      <c r="AJ252" s="81">
        <f t="shared" si="251"/>
        <v>0</v>
      </c>
      <c r="AK252" s="81">
        <f t="shared" si="252"/>
        <v>0</v>
      </c>
      <c r="AL252" s="81">
        <f t="shared" si="253"/>
        <v>0</v>
      </c>
      <c r="AM252" s="81">
        <f t="shared" si="254"/>
        <v>0</v>
      </c>
      <c r="AN252" s="81">
        <f t="shared" si="255"/>
        <v>0</v>
      </c>
      <c r="AO252" s="81">
        <f t="shared" si="256"/>
        <v>0</v>
      </c>
      <c r="AP252" s="81">
        <f t="shared" si="257"/>
        <v>0</v>
      </c>
      <c r="AQ252" s="81">
        <f t="shared" si="258"/>
        <v>0</v>
      </c>
      <c r="AR252" s="81">
        <f t="shared" si="259"/>
        <v>0</v>
      </c>
      <c r="AS252" s="81">
        <f t="shared" si="260"/>
        <v>0</v>
      </c>
      <c r="AT252" s="81">
        <f t="shared" si="261"/>
        <v>0</v>
      </c>
      <c r="AU252" s="81">
        <f t="shared" si="262"/>
        <v>0</v>
      </c>
      <c r="AV252" s="81">
        <f t="shared" si="263"/>
        <v>0</v>
      </c>
      <c r="AW252" s="46">
        <f t="shared" si="264"/>
        <v>0</v>
      </c>
      <c r="AX252" s="46">
        <f t="shared" si="265"/>
        <v>0</v>
      </c>
      <c r="AY252" s="46">
        <f t="shared" si="266"/>
        <v>0</v>
      </c>
      <c r="AZ252" s="46">
        <f t="shared" si="267"/>
        <v>0</v>
      </c>
      <c r="BA252" s="46">
        <f t="shared" si="268"/>
        <v>0</v>
      </c>
      <c r="BB252" s="46">
        <f t="shared" si="269"/>
        <v>0</v>
      </c>
      <c r="BC252" s="46">
        <f t="shared" si="270"/>
        <v>0</v>
      </c>
      <c r="BD252" s="81"/>
      <c r="BE252" s="81"/>
      <c r="BF252" s="117">
        <f t="shared" si="307"/>
        <v>0</v>
      </c>
      <c r="BG252" s="117">
        <f t="shared" si="308"/>
        <v>0</v>
      </c>
      <c r="BH252" s="117">
        <f t="shared" si="309"/>
        <v>0</v>
      </c>
      <c r="BI252" s="117">
        <f t="shared" si="310"/>
        <v>0</v>
      </c>
      <c r="BJ252" s="117">
        <f t="shared" si="311"/>
        <v>0</v>
      </c>
      <c r="BK252" s="117">
        <f t="shared" si="312"/>
        <v>0</v>
      </c>
      <c r="BL252" s="117">
        <f t="shared" si="313"/>
        <v>0</v>
      </c>
      <c r="BM252" s="117">
        <f t="shared" si="314"/>
        <v>0</v>
      </c>
      <c r="BN252" s="117">
        <f t="shared" si="271"/>
        <v>0</v>
      </c>
      <c r="BO252" s="117">
        <f t="shared" si="315"/>
        <v>0</v>
      </c>
      <c r="BP252" s="117">
        <f t="shared" si="272"/>
        <v>0</v>
      </c>
      <c r="BQ252" s="117">
        <f t="shared" si="273"/>
        <v>0</v>
      </c>
      <c r="BR252" s="117">
        <f t="shared" si="274"/>
        <v>0</v>
      </c>
      <c r="BS252" s="117">
        <f t="shared" si="275"/>
        <v>0</v>
      </c>
      <c r="BT252" s="117">
        <f t="shared" si="276"/>
        <v>0</v>
      </c>
      <c r="BU252" s="117">
        <f t="shared" si="277"/>
        <v>0</v>
      </c>
      <c r="BV252" s="117">
        <f t="shared" si="278"/>
        <v>0</v>
      </c>
      <c r="BW252" s="117">
        <f t="shared" si="279"/>
        <v>0</v>
      </c>
      <c r="BX252" s="117">
        <f t="shared" si="280"/>
        <v>0</v>
      </c>
      <c r="BY252" s="117">
        <f t="shared" si="281"/>
        <v>0</v>
      </c>
      <c r="BZ252" s="117">
        <f t="shared" si="282"/>
        <v>0</v>
      </c>
      <c r="CA252" s="117">
        <f t="shared" si="283"/>
        <v>0</v>
      </c>
      <c r="CB252" s="117">
        <f t="shared" si="284"/>
        <v>0</v>
      </c>
      <c r="CC252" s="117">
        <f t="shared" si="285"/>
        <v>0</v>
      </c>
      <c r="CD252" s="117">
        <f t="shared" si="286"/>
        <v>0</v>
      </c>
      <c r="CE252" s="117">
        <f t="shared" si="287"/>
        <v>0</v>
      </c>
      <c r="CF252" s="117">
        <f t="shared" si="288"/>
        <v>0</v>
      </c>
      <c r="CG252" s="117">
        <f t="shared" si="289"/>
        <v>0</v>
      </c>
      <c r="CH252" s="117">
        <f t="shared" si="290"/>
        <v>0</v>
      </c>
      <c r="CI252" s="117">
        <f t="shared" si="291"/>
        <v>0</v>
      </c>
      <c r="CJ252" s="117">
        <f t="shared" si="292"/>
        <v>0</v>
      </c>
      <c r="CK252" s="117">
        <f t="shared" si="293"/>
        <v>0</v>
      </c>
      <c r="CL252" s="117">
        <f t="shared" si="294"/>
        <v>0</v>
      </c>
      <c r="CM252" s="117">
        <f t="shared" si="295"/>
        <v>0</v>
      </c>
      <c r="CN252" s="117">
        <f t="shared" si="296"/>
        <v>0</v>
      </c>
      <c r="CO252" s="117">
        <f t="shared" si="297"/>
        <v>0</v>
      </c>
      <c r="CP252" s="117">
        <f t="shared" si="298"/>
        <v>0</v>
      </c>
      <c r="CQ252" s="117">
        <f t="shared" si="299"/>
        <v>0</v>
      </c>
      <c r="CR252" s="117">
        <f t="shared" si="300"/>
        <v>0</v>
      </c>
      <c r="CS252" s="117">
        <f t="shared" si="301"/>
        <v>0</v>
      </c>
      <c r="CT252" s="82"/>
      <c r="CU252" s="82"/>
      <c r="CV252" s="39"/>
      <c r="CW252" s="39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GS252" s="1"/>
      <c r="GT252" s="1"/>
      <c r="GU252" s="1"/>
      <c r="GV252" s="1"/>
      <c r="GW252" s="1"/>
    </row>
    <row r="253" spans="1:205">
      <c r="A253" s="33">
        <v>247</v>
      </c>
      <c r="B253" s="71"/>
      <c r="C253" s="351"/>
      <c r="D253" s="75"/>
      <c r="E253" s="74"/>
      <c r="F253" s="74"/>
      <c r="G253" s="74"/>
      <c r="H253" s="74"/>
      <c r="I253" s="65"/>
      <c r="J253" s="65"/>
      <c r="K253" s="65"/>
      <c r="L253" s="209"/>
      <c r="M253" s="209"/>
      <c r="N253" s="65"/>
      <c r="O253" s="65"/>
      <c r="P253" s="65"/>
      <c r="Q253" s="368" t="str">
        <f t="shared" si="239"/>
        <v/>
      </c>
      <c r="R253" s="34">
        <f t="shared" si="240"/>
        <v>0</v>
      </c>
      <c r="S253" s="47">
        <f t="shared" si="316"/>
        <v>0</v>
      </c>
      <c r="T253" s="46">
        <f t="shared" si="238"/>
        <v>0</v>
      </c>
      <c r="U253" s="82">
        <f t="shared" si="241"/>
        <v>0</v>
      </c>
      <c r="V253" s="46">
        <f t="shared" si="242"/>
        <v>0</v>
      </c>
      <c r="W253" s="82">
        <f t="shared" si="243"/>
        <v>0</v>
      </c>
      <c r="X253" s="81">
        <f t="shared" si="244"/>
        <v>0</v>
      </c>
      <c r="Y253" s="81">
        <f t="shared" si="302"/>
        <v>0</v>
      </c>
      <c r="Z253" s="81">
        <f t="shared" si="303"/>
        <v>0</v>
      </c>
      <c r="AA253" s="81">
        <f t="shared" si="245"/>
        <v>0</v>
      </c>
      <c r="AB253" s="81">
        <f t="shared" si="246"/>
        <v>0</v>
      </c>
      <c r="AC253" s="81">
        <f t="shared" si="304"/>
        <v>0</v>
      </c>
      <c r="AD253" s="81">
        <f t="shared" si="305"/>
        <v>0</v>
      </c>
      <c r="AE253" s="81">
        <f t="shared" si="306"/>
        <v>0</v>
      </c>
      <c r="AF253" s="81">
        <f t="shared" si="247"/>
        <v>0</v>
      </c>
      <c r="AG253" s="81">
        <f t="shared" si="248"/>
        <v>0</v>
      </c>
      <c r="AH253" s="81">
        <f t="shared" si="249"/>
        <v>0</v>
      </c>
      <c r="AI253" s="81">
        <f t="shared" si="250"/>
        <v>0</v>
      </c>
      <c r="AJ253" s="81">
        <f t="shared" si="251"/>
        <v>0</v>
      </c>
      <c r="AK253" s="81">
        <f t="shared" si="252"/>
        <v>0</v>
      </c>
      <c r="AL253" s="81">
        <f t="shared" si="253"/>
        <v>0</v>
      </c>
      <c r="AM253" s="81">
        <f t="shared" si="254"/>
        <v>0</v>
      </c>
      <c r="AN253" s="81">
        <f t="shared" si="255"/>
        <v>0</v>
      </c>
      <c r="AO253" s="81">
        <f t="shared" si="256"/>
        <v>0</v>
      </c>
      <c r="AP253" s="81">
        <f t="shared" si="257"/>
        <v>0</v>
      </c>
      <c r="AQ253" s="81">
        <f t="shared" si="258"/>
        <v>0</v>
      </c>
      <c r="AR253" s="81">
        <f t="shared" si="259"/>
        <v>0</v>
      </c>
      <c r="AS253" s="81">
        <f t="shared" si="260"/>
        <v>0</v>
      </c>
      <c r="AT253" s="81">
        <f t="shared" si="261"/>
        <v>0</v>
      </c>
      <c r="AU253" s="81">
        <f t="shared" si="262"/>
        <v>0</v>
      </c>
      <c r="AV253" s="81">
        <f t="shared" si="263"/>
        <v>0</v>
      </c>
      <c r="AW253" s="46">
        <f t="shared" si="264"/>
        <v>0</v>
      </c>
      <c r="AX253" s="46">
        <f t="shared" si="265"/>
        <v>0</v>
      </c>
      <c r="AY253" s="46">
        <f t="shared" si="266"/>
        <v>0</v>
      </c>
      <c r="AZ253" s="46">
        <f t="shared" si="267"/>
        <v>0</v>
      </c>
      <c r="BA253" s="46">
        <f t="shared" si="268"/>
        <v>0</v>
      </c>
      <c r="BB253" s="46">
        <f t="shared" si="269"/>
        <v>0</v>
      </c>
      <c r="BC253" s="46">
        <f t="shared" si="270"/>
        <v>0</v>
      </c>
      <c r="BD253" s="81"/>
      <c r="BE253" s="81"/>
      <c r="BF253" s="117">
        <f t="shared" si="307"/>
        <v>0</v>
      </c>
      <c r="BG253" s="117">
        <f t="shared" si="308"/>
        <v>0</v>
      </c>
      <c r="BH253" s="117">
        <f t="shared" si="309"/>
        <v>0</v>
      </c>
      <c r="BI253" s="117">
        <f t="shared" si="310"/>
        <v>0</v>
      </c>
      <c r="BJ253" s="117">
        <f t="shared" si="311"/>
        <v>0</v>
      </c>
      <c r="BK253" s="117">
        <f t="shared" si="312"/>
        <v>0</v>
      </c>
      <c r="BL253" s="117">
        <f t="shared" si="313"/>
        <v>0</v>
      </c>
      <c r="BM253" s="117">
        <f t="shared" si="314"/>
        <v>0</v>
      </c>
      <c r="BN253" s="117">
        <f t="shared" si="271"/>
        <v>0</v>
      </c>
      <c r="BO253" s="117">
        <f t="shared" si="315"/>
        <v>0</v>
      </c>
      <c r="BP253" s="117">
        <f t="shared" si="272"/>
        <v>0</v>
      </c>
      <c r="BQ253" s="117">
        <f t="shared" si="273"/>
        <v>0</v>
      </c>
      <c r="BR253" s="117">
        <f t="shared" si="274"/>
        <v>0</v>
      </c>
      <c r="BS253" s="117">
        <f t="shared" si="275"/>
        <v>0</v>
      </c>
      <c r="BT253" s="117">
        <f t="shared" si="276"/>
        <v>0</v>
      </c>
      <c r="BU253" s="117">
        <f t="shared" si="277"/>
        <v>0</v>
      </c>
      <c r="BV253" s="117">
        <f t="shared" si="278"/>
        <v>0</v>
      </c>
      <c r="BW253" s="117">
        <f t="shared" si="279"/>
        <v>0</v>
      </c>
      <c r="BX253" s="117">
        <f t="shared" si="280"/>
        <v>0</v>
      </c>
      <c r="BY253" s="117">
        <f t="shared" si="281"/>
        <v>0</v>
      </c>
      <c r="BZ253" s="117">
        <f t="shared" si="282"/>
        <v>0</v>
      </c>
      <c r="CA253" s="117">
        <f t="shared" si="283"/>
        <v>0</v>
      </c>
      <c r="CB253" s="117">
        <f t="shared" si="284"/>
        <v>0</v>
      </c>
      <c r="CC253" s="117">
        <f t="shared" si="285"/>
        <v>0</v>
      </c>
      <c r="CD253" s="117">
        <f t="shared" si="286"/>
        <v>0</v>
      </c>
      <c r="CE253" s="117">
        <f t="shared" si="287"/>
        <v>0</v>
      </c>
      <c r="CF253" s="117">
        <f t="shared" si="288"/>
        <v>0</v>
      </c>
      <c r="CG253" s="117">
        <f t="shared" si="289"/>
        <v>0</v>
      </c>
      <c r="CH253" s="117">
        <f t="shared" si="290"/>
        <v>0</v>
      </c>
      <c r="CI253" s="117">
        <f t="shared" si="291"/>
        <v>0</v>
      </c>
      <c r="CJ253" s="117">
        <f t="shared" si="292"/>
        <v>0</v>
      </c>
      <c r="CK253" s="117">
        <f t="shared" si="293"/>
        <v>0</v>
      </c>
      <c r="CL253" s="117">
        <f t="shared" si="294"/>
        <v>0</v>
      </c>
      <c r="CM253" s="117">
        <f t="shared" si="295"/>
        <v>0</v>
      </c>
      <c r="CN253" s="117">
        <f t="shared" si="296"/>
        <v>0</v>
      </c>
      <c r="CO253" s="117">
        <f t="shared" si="297"/>
        <v>0</v>
      </c>
      <c r="CP253" s="117">
        <f t="shared" si="298"/>
        <v>0</v>
      </c>
      <c r="CQ253" s="117">
        <f t="shared" si="299"/>
        <v>0</v>
      </c>
      <c r="CR253" s="117">
        <f t="shared" si="300"/>
        <v>0</v>
      </c>
      <c r="CS253" s="117">
        <f t="shared" si="301"/>
        <v>0</v>
      </c>
      <c r="CT253" s="82"/>
      <c r="CU253" s="82"/>
      <c r="CV253" s="39"/>
      <c r="CW253" s="39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GS253" s="1"/>
      <c r="GT253" s="1"/>
      <c r="GU253" s="1"/>
      <c r="GV253" s="1"/>
      <c r="GW253" s="1"/>
    </row>
    <row r="254" spans="1:205">
      <c r="A254" s="33">
        <v>248</v>
      </c>
      <c r="B254" s="71"/>
      <c r="C254" s="351"/>
      <c r="D254" s="75"/>
      <c r="E254" s="74"/>
      <c r="F254" s="74"/>
      <c r="G254" s="74"/>
      <c r="H254" s="74"/>
      <c r="I254" s="65"/>
      <c r="J254" s="65"/>
      <c r="K254" s="65"/>
      <c r="L254" s="209"/>
      <c r="M254" s="209"/>
      <c r="N254" s="65"/>
      <c r="O254" s="65"/>
      <c r="P254" s="65"/>
      <c r="Q254" s="368" t="str">
        <f t="shared" si="239"/>
        <v/>
      </c>
      <c r="R254" s="34">
        <f t="shared" si="240"/>
        <v>0</v>
      </c>
      <c r="S254" s="47">
        <f t="shared" si="316"/>
        <v>0</v>
      </c>
      <c r="T254" s="46">
        <f t="shared" si="238"/>
        <v>0</v>
      </c>
      <c r="U254" s="82">
        <f t="shared" si="241"/>
        <v>0</v>
      </c>
      <c r="V254" s="46">
        <f t="shared" si="242"/>
        <v>0</v>
      </c>
      <c r="W254" s="82">
        <f t="shared" si="243"/>
        <v>0</v>
      </c>
      <c r="X254" s="81">
        <f t="shared" si="244"/>
        <v>0</v>
      </c>
      <c r="Y254" s="81">
        <f t="shared" si="302"/>
        <v>0</v>
      </c>
      <c r="Z254" s="81">
        <f t="shared" si="303"/>
        <v>0</v>
      </c>
      <c r="AA254" s="81">
        <f t="shared" si="245"/>
        <v>0</v>
      </c>
      <c r="AB254" s="81">
        <f t="shared" si="246"/>
        <v>0</v>
      </c>
      <c r="AC254" s="81">
        <f t="shared" si="304"/>
        <v>0</v>
      </c>
      <c r="AD254" s="81">
        <f t="shared" si="305"/>
        <v>0</v>
      </c>
      <c r="AE254" s="81">
        <f t="shared" si="306"/>
        <v>0</v>
      </c>
      <c r="AF254" s="81">
        <f t="shared" si="247"/>
        <v>0</v>
      </c>
      <c r="AG254" s="81">
        <f t="shared" si="248"/>
        <v>0</v>
      </c>
      <c r="AH254" s="81">
        <f t="shared" si="249"/>
        <v>0</v>
      </c>
      <c r="AI254" s="81">
        <f t="shared" si="250"/>
        <v>0</v>
      </c>
      <c r="AJ254" s="81">
        <f t="shared" si="251"/>
        <v>0</v>
      </c>
      <c r="AK254" s="81">
        <f t="shared" si="252"/>
        <v>0</v>
      </c>
      <c r="AL254" s="81">
        <f t="shared" si="253"/>
        <v>0</v>
      </c>
      <c r="AM254" s="81">
        <f t="shared" si="254"/>
        <v>0</v>
      </c>
      <c r="AN254" s="81">
        <f t="shared" si="255"/>
        <v>0</v>
      </c>
      <c r="AO254" s="81">
        <f t="shared" si="256"/>
        <v>0</v>
      </c>
      <c r="AP254" s="81">
        <f t="shared" si="257"/>
        <v>0</v>
      </c>
      <c r="AQ254" s="81">
        <f t="shared" si="258"/>
        <v>0</v>
      </c>
      <c r="AR254" s="81">
        <f t="shared" si="259"/>
        <v>0</v>
      </c>
      <c r="AS254" s="81">
        <f t="shared" si="260"/>
        <v>0</v>
      </c>
      <c r="AT254" s="81">
        <f t="shared" si="261"/>
        <v>0</v>
      </c>
      <c r="AU254" s="81">
        <f t="shared" si="262"/>
        <v>0</v>
      </c>
      <c r="AV254" s="81">
        <f t="shared" si="263"/>
        <v>0</v>
      </c>
      <c r="AW254" s="46">
        <f t="shared" si="264"/>
        <v>0</v>
      </c>
      <c r="AX254" s="46">
        <f t="shared" si="265"/>
        <v>0</v>
      </c>
      <c r="AY254" s="46">
        <f t="shared" si="266"/>
        <v>0</v>
      </c>
      <c r="AZ254" s="46">
        <f t="shared" si="267"/>
        <v>0</v>
      </c>
      <c r="BA254" s="46">
        <f t="shared" si="268"/>
        <v>0</v>
      </c>
      <c r="BB254" s="46">
        <f t="shared" si="269"/>
        <v>0</v>
      </c>
      <c r="BC254" s="46">
        <f t="shared" si="270"/>
        <v>0</v>
      </c>
      <c r="BD254" s="81"/>
      <c r="BE254" s="81"/>
      <c r="BF254" s="117">
        <f t="shared" si="307"/>
        <v>0</v>
      </c>
      <c r="BG254" s="117">
        <f t="shared" si="308"/>
        <v>0</v>
      </c>
      <c r="BH254" s="117">
        <f t="shared" si="309"/>
        <v>0</v>
      </c>
      <c r="BI254" s="117">
        <f t="shared" si="310"/>
        <v>0</v>
      </c>
      <c r="BJ254" s="117">
        <f t="shared" si="311"/>
        <v>0</v>
      </c>
      <c r="BK254" s="117">
        <f t="shared" si="312"/>
        <v>0</v>
      </c>
      <c r="BL254" s="117">
        <f t="shared" si="313"/>
        <v>0</v>
      </c>
      <c r="BM254" s="117">
        <f t="shared" si="314"/>
        <v>0</v>
      </c>
      <c r="BN254" s="117">
        <f t="shared" si="271"/>
        <v>0</v>
      </c>
      <c r="BO254" s="117">
        <f t="shared" si="315"/>
        <v>0</v>
      </c>
      <c r="BP254" s="117">
        <f t="shared" si="272"/>
        <v>0</v>
      </c>
      <c r="BQ254" s="117">
        <f t="shared" si="273"/>
        <v>0</v>
      </c>
      <c r="BR254" s="117">
        <f t="shared" si="274"/>
        <v>0</v>
      </c>
      <c r="BS254" s="117">
        <f t="shared" si="275"/>
        <v>0</v>
      </c>
      <c r="BT254" s="117">
        <f t="shared" si="276"/>
        <v>0</v>
      </c>
      <c r="BU254" s="117">
        <f t="shared" si="277"/>
        <v>0</v>
      </c>
      <c r="BV254" s="117">
        <f t="shared" si="278"/>
        <v>0</v>
      </c>
      <c r="BW254" s="117">
        <f t="shared" si="279"/>
        <v>0</v>
      </c>
      <c r="BX254" s="117">
        <f t="shared" si="280"/>
        <v>0</v>
      </c>
      <c r="BY254" s="117">
        <f t="shared" si="281"/>
        <v>0</v>
      </c>
      <c r="BZ254" s="117">
        <f t="shared" si="282"/>
        <v>0</v>
      </c>
      <c r="CA254" s="117">
        <f t="shared" si="283"/>
        <v>0</v>
      </c>
      <c r="CB254" s="117">
        <f t="shared" si="284"/>
        <v>0</v>
      </c>
      <c r="CC254" s="117">
        <f t="shared" si="285"/>
        <v>0</v>
      </c>
      <c r="CD254" s="117">
        <f t="shared" si="286"/>
        <v>0</v>
      </c>
      <c r="CE254" s="117">
        <f t="shared" si="287"/>
        <v>0</v>
      </c>
      <c r="CF254" s="117">
        <f t="shared" si="288"/>
        <v>0</v>
      </c>
      <c r="CG254" s="117">
        <f t="shared" si="289"/>
        <v>0</v>
      </c>
      <c r="CH254" s="117">
        <f t="shared" si="290"/>
        <v>0</v>
      </c>
      <c r="CI254" s="117">
        <f t="shared" si="291"/>
        <v>0</v>
      </c>
      <c r="CJ254" s="117">
        <f t="shared" si="292"/>
        <v>0</v>
      </c>
      <c r="CK254" s="117">
        <f t="shared" si="293"/>
        <v>0</v>
      </c>
      <c r="CL254" s="117">
        <f t="shared" si="294"/>
        <v>0</v>
      </c>
      <c r="CM254" s="117">
        <f t="shared" si="295"/>
        <v>0</v>
      </c>
      <c r="CN254" s="117">
        <f t="shared" si="296"/>
        <v>0</v>
      </c>
      <c r="CO254" s="117">
        <f t="shared" si="297"/>
        <v>0</v>
      </c>
      <c r="CP254" s="117">
        <f t="shared" si="298"/>
        <v>0</v>
      </c>
      <c r="CQ254" s="117">
        <f t="shared" si="299"/>
        <v>0</v>
      </c>
      <c r="CR254" s="117">
        <f t="shared" si="300"/>
        <v>0</v>
      </c>
      <c r="CS254" s="117">
        <f t="shared" si="301"/>
        <v>0</v>
      </c>
      <c r="CT254" s="82"/>
      <c r="CU254" s="82"/>
      <c r="CV254" s="39"/>
      <c r="CW254" s="39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GS254" s="1"/>
      <c r="GT254" s="1"/>
      <c r="GU254" s="1"/>
      <c r="GV254" s="1"/>
      <c r="GW254" s="1"/>
    </row>
    <row r="255" spans="1:205">
      <c r="A255" s="33">
        <v>249</v>
      </c>
      <c r="B255" s="71"/>
      <c r="C255" s="351"/>
      <c r="D255" s="75"/>
      <c r="E255" s="74"/>
      <c r="F255" s="74"/>
      <c r="G255" s="74"/>
      <c r="H255" s="74"/>
      <c r="I255" s="65"/>
      <c r="J255" s="65"/>
      <c r="K255" s="65"/>
      <c r="L255" s="209"/>
      <c r="M255" s="209"/>
      <c r="N255" s="65"/>
      <c r="O255" s="65"/>
      <c r="P255" s="65"/>
      <c r="Q255" s="368" t="str">
        <f t="shared" si="239"/>
        <v/>
      </c>
      <c r="R255" s="34">
        <f t="shared" si="240"/>
        <v>0</v>
      </c>
      <c r="S255" s="47">
        <f t="shared" si="316"/>
        <v>0</v>
      </c>
      <c r="T255" s="46">
        <f t="shared" si="238"/>
        <v>0</v>
      </c>
      <c r="U255" s="82">
        <f t="shared" si="241"/>
        <v>0</v>
      </c>
      <c r="V255" s="46">
        <f t="shared" si="242"/>
        <v>0</v>
      </c>
      <c r="W255" s="82">
        <f t="shared" si="243"/>
        <v>0</v>
      </c>
      <c r="X255" s="81">
        <f t="shared" si="244"/>
        <v>0</v>
      </c>
      <c r="Y255" s="81">
        <f t="shared" si="302"/>
        <v>0</v>
      </c>
      <c r="Z255" s="81">
        <f t="shared" si="303"/>
        <v>0</v>
      </c>
      <c r="AA255" s="81">
        <f t="shared" si="245"/>
        <v>0</v>
      </c>
      <c r="AB255" s="81">
        <f t="shared" si="246"/>
        <v>0</v>
      </c>
      <c r="AC255" s="81">
        <f t="shared" si="304"/>
        <v>0</v>
      </c>
      <c r="AD255" s="81">
        <f t="shared" si="305"/>
        <v>0</v>
      </c>
      <c r="AE255" s="81">
        <f t="shared" si="306"/>
        <v>0</v>
      </c>
      <c r="AF255" s="81">
        <f t="shared" si="247"/>
        <v>0</v>
      </c>
      <c r="AG255" s="81">
        <f t="shared" si="248"/>
        <v>0</v>
      </c>
      <c r="AH255" s="81">
        <f t="shared" si="249"/>
        <v>0</v>
      </c>
      <c r="AI255" s="81">
        <f t="shared" si="250"/>
        <v>0</v>
      </c>
      <c r="AJ255" s="81">
        <f t="shared" si="251"/>
        <v>0</v>
      </c>
      <c r="AK255" s="81">
        <f t="shared" si="252"/>
        <v>0</v>
      </c>
      <c r="AL255" s="81">
        <f t="shared" si="253"/>
        <v>0</v>
      </c>
      <c r="AM255" s="81">
        <f t="shared" si="254"/>
        <v>0</v>
      </c>
      <c r="AN255" s="81">
        <f t="shared" si="255"/>
        <v>0</v>
      </c>
      <c r="AO255" s="81">
        <f t="shared" si="256"/>
        <v>0</v>
      </c>
      <c r="AP255" s="81">
        <f t="shared" si="257"/>
        <v>0</v>
      </c>
      <c r="AQ255" s="81">
        <f t="shared" si="258"/>
        <v>0</v>
      </c>
      <c r="AR255" s="81">
        <f t="shared" si="259"/>
        <v>0</v>
      </c>
      <c r="AS255" s="81">
        <f t="shared" si="260"/>
        <v>0</v>
      </c>
      <c r="AT255" s="81">
        <f t="shared" si="261"/>
        <v>0</v>
      </c>
      <c r="AU255" s="81">
        <f t="shared" si="262"/>
        <v>0</v>
      </c>
      <c r="AV255" s="81">
        <f t="shared" si="263"/>
        <v>0</v>
      </c>
      <c r="AW255" s="46">
        <f t="shared" si="264"/>
        <v>0</v>
      </c>
      <c r="AX255" s="46">
        <f t="shared" si="265"/>
        <v>0</v>
      </c>
      <c r="AY255" s="46">
        <f t="shared" si="266"/>
        <v>0</v>
      </c>
      <c r="AZ255" s="46">
        <f t="shared" si="267"/>
        <v>0</v>
      </c>
      <c r="BA255" s="46">
        <f t="shared" si="268"/>
        <v>0</v>
      </c>
      <c r="BB255" s="46">
        <f t="shared" si="269"/>
        <v>0</v>
      </c>
      <c r="BC255" s="46">
        <f t="shared" si="270"/>
        <v>0</v>
      </c>
      <c r="BD255" s="81"/>
      <c r="BE255" s="81"/>
      <c r="BF255" s="117">
        <f t="shared" si="307"/>
        <v>0</v>
      </c>
      <c r="BG255" s="117">
        <f t="shared" si="308"/>
        <v>0</v>
      </c>
      <c r="BH255" s="117">
        <f t="shared" si="309"/>
        <v>0</v>
      </c>
      <c r="BI255" s="117">
        <f t="shared" si="310"/>
        <v>0</v>
      </c>
      <c r="BJ255" s="117">
        <f t="shared" si="311"/>
        <v>0</v>
      </c>
      <c r="BK255" s="117">
        <f t="shared" si="312"/>
        <v>0</v>
      </c>
      <c r="BL255" s="117">
        <f t="shared" si="313"/>
        <v>0</v>
      </c>
      <c r="BM255" s="117">
        <f t="shared" si="314"/>
        <v>0</v>
      </c>
      <c r="BN255" s="117">
        <f t="shared" si="271"/>
        <v>0</v>
      </c>
      <c r="BO255" s="117">
        <f t="shared" si="315"/>
        <v>0</v>
      </c>
      <c r="BP255" s="117">
        <f t="shared" si="272"/>
        <v>0</v>
      </c>
      <c r="BQ255" s="117">
        <f t="shared" si="273"/>
        <v>0</v>
      </c>
      <c r="BR255" s="117">
        <f t="shared" si="274"/>
        <v>0</v>
      </c>
      <c r="BS255" s="117">
        <f t="shared" si="275"/>
        <v>0</v>
      </c>
      <c r="BT255" s="117">
        <f t="shared" si="276"/>
        <v>0</v>
      </c>
      <c r="BU255" s="117">
        <f t="shared" si="277"/>
        <v>0</v>
      </c>
      <c r="BV255" s="117">
        <f t="shared" si="278"/>
        <v>0</v>
      </c>
      <c r="BW255" s="117">
        <f t="shared" si="279"/>
        <v>0</v>
      </c>
      <c r="BX255" s="117">
        <f t="shared" si="280"/>
        <v>0</v>
      </c>
      <c r="BY255" s="117">
        <f t="shared" si="281"/>
        <v>0</v>
      </c>
      <c r="BZ255" s="117">
        <f t="shared" si="282"/>
        <v>0</v>
      </c>
      <c r="CA255" s="117">
        <f t="shared" si="283"/>
        <v>0</v>
      </c>
      <c r="CB255" s="117">
        <f t="shared" si="284"/>
        <v>0</v>
      </c>
      <c r="CC255" s="117">
        <f t="shared" si="285"/>
        <v>0</v>
      </c>
      <c r="CD255" s="117">
        <f t="shared" si="286"/>
        <v>0</v>
      </c>
      <c r="CE255" s="117">
        <f t="shared" si="287"/>
        <v>0</v>
      </c>
      <c r="CF255" s="117">
        <f t="shared" si="288"/>
        <v>0</v>
      </c>
      <c r="CG255" s="117">
        <f t="shared" si="289"/>
        <v>0</v>
      </c>
      <c r="CH255" s="117">
        <f t="shared" si="290"/>
        <v>0</v>
      </c>
      <c r="CI255" s="117">
        <f t="shared" si="291"/>
        <v>0</v>
      </c>
      <c r="CJ255" s="117">
        <f t="shared" si="292"/>
        <v>0</v>
      </c>
      <c r="CK255" s="117">
        <f t="shared" si="293"/>
        <v>0</v>
      </c>
      <c r="CL255" s="117">
        <f t="shared" si="294"/>
        <v>0</v>
      </c>
      <c r="CM255" s="117">
        <f t="shared" si="295"/>
        <v>0</v>
      </c>
      <c r="CN255" s="117">
        <f t="shared" si="296"/>
        <v>0</v>
      </c>
      <c r="CO255" s="117">
        <f t="shared" si="297"/>
        <v>0</v>
      </c>
      <c r="CP255" s="117">
        <f t="shared" si="298"/>
        <v>0</v>
      </c>
      <c r="CQ255" s="117">
        <f t="shared" si="299"/>
        <v>0</v>
      </c>
      <c r="CR255" s="117">
        <f t="shared" si="300"/>
        <v>0</v>
      </c>
      <c r="CS255" s="117">
        <f t="shared" si="301"/>
        <v>0</v>
      </c>
      <c r="CT255" s="82"/>
      <c r="CU255" s="82"/>
      <c r="CV255" s="39"/>
      <c r="CW255" s="39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GS255" s="1"/>
      <c r="GT255" s="1"/>
      <c r="GU255" s="1"/>
      <c r="GV255" s="1"/>
      <c r="GW255" s="1"/>
    </row>
    <row r="256" spans="1:205">
      <c r="A256" s="33">
        <v>250</v>
      </c>
      <c r="B256" s="71"/>
      <c r="C256" s="351"/>
      <c r="D256" s="75"/>
      <c r="E256" s="74"/>
      <c r="F256" s="74"/>
      <c r="G256" s="74"/>
      <c r="H256" s="74"/>
      <c r="I256" s="65"/>
      <c r="J256" s="65"/>
      <c r="K256" s="65"/>
      <c r="L256" s="209"/>
      <c r="M256" s="209"/>
      <c r="N256" s="65"/>
      <c r="O256" s="65"/>
      <c r="P256" s="65"/>
      <c r="Q256" s="368" t="str">
        <f t="shared" si="239"/>
        <v/>
      </c>
      <c r="R256" s="34">
        <f t="shared" si="240"/>
        <v>0</v>
      </c>
      <c r="S256" s="47">
        <f t="shared" si="316"/>
        <v>0</v>
      </c>
      <c r="T256" s="46">
        <f t="shared" si="238"/>
        <v>0</v>
      </c>
      <c r="U256" s="82">
        <f t="shared" si="241"/>
        <v>0</v>
      </c>
      <c r="V256" s="46">
        <f t="shared" si="242"/>
        <v>0</v>
      </c>
      <c r="W256" s="82">
        <f t="shared" si="243"/>
        <v>0</v>
      </c>
      <c r="X256" s="81">
        <f t="shared" si="244"/>
        <v>0</v>
      </c>
      <c r="Y256" s="81">
        <f t="shared" si="302"/>
        <v>0</v>
      </c>
      <c r="Z256" s="81">
        <f t="shared" si="303"/>
        <v>0</v>
      </c>
      <c r="AA256" s="81">
        <f t="shared" si="245"/>
        <v>0</v>
      </c>
      <c r="AB256" s="81">
        <f t="shared" si="246"/>
        <v>0</v>
      </c>
      <c r="AC256" s="81">
        <f t="shared" si="304"/>
        <v>0</v>
      </c>
      <c r="AD256" s="81">
        <f t="shared" si="305"/>
        <v>0</v>
      </c>
      <c r="AE256" s="81">
        <f t="shared" si="306"/>
        <v>0</v>
      </c>
      <c r="AF256" s="81">
        <f t="shared" si="247"/>
        <v>0</v>
      </c>
      <c r="AG256" s="81">
        <f t="shared" si="248"/>
        <v>0</v>
      </c>
      <c r="AH256" s="81">
        <f t="shared" si="249"/>
        <v>0</v>
      </c>
      <c r="AI256" s="81">
        <f t="shared" si="250"/>
        <v>0</v>
      </c>
      <c r="AJ256" s="81">
        <f t="shared" si="251"/>
        <v>0</v>
      </c>
      <c r="AK256" s="81">
        <f t="shared" si="252"/>
        <v>0</v>
      </c>
      <c r="AL256" s="81">
        <f t="shared" si="253"/>
        <v>0</v>
      </c>
      <c r="AM256" s="81">
        <f t="shared" si="254"/>
        <v>0</v>
      </c>
      <c r="AN256" s="81">
        <f t="shared" si="255"/>
        <v>0</v>
      </c>
      <c r="AO256" s="81">
        <f t="shared" si="256"/>
        <v>0</v>
      </c>
      <c r="AP256" s="81">
        <f t="shared" si="257"/>
        <v>0</v>
      </c>
      <c r="AQ256" s="81">
        <f t="shared" si="258"/>
        <v>0</v>
      </c>
      <c r="AR256" s="81">
        <f t="shared" si="259"/>
        <v>0</v>
      </c>
      <c r="AS256" s="81">
        <f t="shared" si="260"/>
        <v>0</v>
      </c>
      <c r="AT256" s="81">
        <f t="shared" si="261"/>
        <v>0</v>
      </c>
      <c r="AU256" s="81">
        <f t="shared" si="262"/>
        <v>0</v>
      </c>
      <c r="AV256" s="81">
        <f t="shared" si="263"/>
        <v>0</v>
      </c>
      <c r="AW256" s="46">
        <f t="shared" si="264"/>
        <v>0</v>
      </c>
      <c r="AX256" s="46">
        <f t="shared" si="265"/>
        <v>0</v>
      </c>
      <c r="AY256" s="46">
        <f t="shared" si="266"/>
        <v>0</v>
      </c>
      <c r="AZ256" s="46">
        <f t="shared" si="267"/>
        <v>0</v>
      </c>
      <c r="BA256" s="46">
        <f t="shared" si="268"/>
        <v>0</v>
      </c>
      <c r="BB256" s="46">
        <f t="shared" si="269"/>
        <v>0</v>
      </c>
      <c r="BC256" s="46">
        <f t="shared" si="270"/>
        <v>0</v>
      </c>
      <c r="BD256" s="81"/>
      <c r="BE256" s="81"/>
      <c r="BF256" s="117">
        <f t="shared" si="307"/>
        <v>0</v>
      </c>
      <c r="BG256" s="117">
        <f t="shared" si="308"/>
        <v>0</v>
      </c>
      <c r="BH256" s="117">
        <f t="shared" si="309"/>
        <v>0</v>
      </c>
      <c r="BI256" s="117">
        <f t="shared" si="310"/>
        <v>0</v>
      </c>
      <c r="BJ256" s="117">
        <f t="shared" si="311"/>
        <v>0</v>
      </c>
      <c r="BK256" s="117">
        <f t="shared" si="312"/>
        <v>0</v>
      </c>
      <c r="BL256" s="117">
        <f t="shared" si="313"/>
        <v>0</v>
      </c>
      <c r="BM256" s="117">
        <f t="shared" si="314"/>
        <v>0</v>
      </c>
      <c r="BN256" s="117">
        <f t="shared" si="271"/>
        <v>0</v>
      </c>
      <c r="BO256" s="117">
        <f t="shared" si="315"/>
        <v>0</v>
      </c>
      <c r="BP256" s="117">
        <f t="shared" si="272"/>
        <v>0</v>
      </c>
      <c r="BQ256" s="117">
        <f t="shared" si="273"/>
        <v>0</v>
      </c>
      <c r="BR256" s="117">
        <f t="shared" si="274"/>
        <v>0</v>
      </c>
      <c r="BS256" s="117">
        <f t="shared" si="275"/>
        <v>0</v>
      </c>
      <c r="BT256" s="117">
        <f t="shared" si="276"/>
        <v>0</v>
      </c>
      <c r="BU256" s="117">
        <f t="shared" si="277"/>
        <v>0</v>
      </c>
      <c r="BV256" s="117">
        <f t="shared" si="278"/>
        <v>0</v>
      </c>
      <c r="BW256" s="117">
        <f t="shared" si="279"/>
        <v>0</v>
      </c>
      <c r="BX256" s="117">
        <f t="shared" si="280"/>
        <v>0</v>
      </c>
      <c r="BY256" s="117">
        <f t="shared" si="281"/>
        <v>0</v>
      </c>
      <c r="BZ256" s="117">
        <f t="shared" si="282"/>
        <v>0</v>
      </c>
      <c r="CA256" s="117">
        <f t="shared" si="283"/>
        <v>0</v>
      </c>
      <c r="CB256" s="117">
        <f t="shared" si="284"/>
        <v>0</v>
      </c>
      <c r="CC256" s="117">
        <f t="shared" si="285"/>
        <v>0</v>
      </c>
      <c r="CD256" s="117">
        <f t="shared" si="286"/>
        <v>0</v>
      </c>
      <c r="CE256" s="117">
        <f t="shared" si="287"/>
        <v>0</v>
      </c>
      <c r="CF256" s="117">
        <f t="shared" si="288"/>
        <v>0</v>
      </c>
      <c r="CG256" s="117">
        <f t="shared" si="289"/>
        <v>0</v>
      </c>
      <c r="CH256" s="117">
        <f t="shared" si="290"/>
        <v>0</v>
      </c>
      <c r="CI256" s="117">
        <f t="shared" si="291"/>
        <v>0</v>
      </c>
      <c r="CJ256" s="117">
        <f t="shared" si="292"/>
        <v>0</v>
      </c>
      <c r="CK256" s="117">
        <f t="shared" si="293"/>
        <v>0</v>
      </c>
      <c r="CL256" s="117">
        <f t="shared" si="294"/>
        <v>0</v>
      </c>
      <c r="CM256" s="117">
        <f t="shared" si="295"/>
        <v>0</v>
      </c>
      <c r="CN256" s="117">
        <f t="shared" si="296"/>
        <v>0</v>
      </c>
      <c r="CO256" s="117">
        <f t="shared" si="297"/>
        <v>0</v>
      </c>
      <c r="CP256" s="117">
        <f t="shared" si="298"/>
        <v>0</v>
      </c>
      <c r="CQ256" s="117">
        <f t="shared" si="299"/>
        <v>0</v>
      </c>
      <c r="CR256" s="117">
        <f t="shared" si="300"/>
        <v>0</v>
      </c>
      <c r="CS256" s="117">
        <f t="shared" si="301"/>
        <v>0</v>
      </c>
      <c r="CT256" s="82"/>
      <c r="CU256" s="82"/>
      <c r="CV256" s="39"/>
      <c r="CW256" s="39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GS256" s="1"/>
      <c r="GT256" s="1"/>
      <c r="GU256" s="1"/>
      <c r="GV256" s="1"/>
      <c r="GW256" s="1"/>
    </row>
    <row r="257" spans="1:205">
      <c r="A257" s="33">
        <v>251</v>
      </c>
      <c r="B257" s="71"/>
      <c r="C257" s="351"/>
      <c r="D257" s="75"/>
      <c r="E257" s="74"/>
      <c r="F257" s="74"/>
      <c r="G257" s="74"/>
      <c r="H257" s="74"/>
      <c r="I257" s="65"/>
      <c r="J257" s="65"/>
      <c r="K257" s="65"/>
      <c r="L257" s="209"/>
      <c r="M257" s="209"/>
      <c r="N257" s="65"/>
      <c r="O257" s="65"/>
      <c r="P257" s="65"/>
      <c r="Q257" s="368" t="str">
        <f t="shared" si="239"/>
        <v/>
      </c>
      <c r="R257" s="34">
        <f t="shared" si="240"/>
        <v>0</v>
      </c>
      <c r="S257" s="47">
        <f t="shared" si="316"/>
        <v>0</v>
      </c>
      <c r="T257" s="46">
        <f t="shared" si="238"/>
        <v>0</v>
      </c>
      <c r="U257" s="82">
        <f t="shared" si="241"/>
        <v>0</v>
      </c>
      <c r="V257" s="46">
        <f t="shared" si="242"/>
        <v>0</v>
      </c>
      <c r="W257" s="82">
        <f t="shared" si="243"/>
        <v>0</v>
      </c>
      <c r="X257" s="81">
        <f t="shared" si="244"/>
        <v>0</v>
      </c>
      <c r="Y257" s="81">
        <f t="shared" si="302"/>
        <v>0</v>
      </c>
      <c r="Z257" s="81">
        <f t="shared" si="303"/>
        <v>0</v>
      </c>
      <c r="AA257" s="81">
        <f t="shared" si="245"/>
        <v>0</v>
      </c>
      <c r="AB257" s="81">
        <f t="shared" si="246"/>
        <v>0</v>
      </c>
      <c r="AC257" s="81">
        <f t="shared" si="304"/>
        <v>0</v>
      </c>
      <c r="AD257" s="81">
        <f t="shared" si="305"/>
        <v>0</v>
      </c>
      <c r="AE257" s="81">
        <f t="shared" si="306"/>
        <v>0</v>
      </c>
      <c r="AF257" s="81">
        <f t="shared" si="247"/>
        <v>0</v>
      </c>
      <c r="AG257" s="81">
        <f t="shared" si="248"/>
        <v>0</v>
      </c>
      <c r="AH257" s="81">
        <f t="shared" si="249"/>
        <v>0</v>
      </c>
      <c r="AI257" s="81">
        <f t="shared" si="250"/>
        <v>0</v>
      </c>
      <c r="AJ257" s="81">
        <f t="shared" si="251"/>
        <v>0</v>
      </c>
      <c r="AK257" s="81">
        <f t="shared" si="252"/>
        <v>0</v>
      </c>
      <c r="AL257" s="81">
        <f t="shared" si="253"/>
        <v>0</v>
      </c>
      <c r="AM257" s="81">
        <f t="shared" si="254"/>
        <v>0</v>
      </c>
      <c r="AN257" s="81">
        <f t="shared" si="255"/>
        <v>0</v>
      </c>
      <c r="AO257" s="81">
        <f t="shared" si="256"/>
        <v>0</v>
      </c>
      <c r="AP257" s="81">
        <f t="shared" si="257"/>
        <v>0</v>
      </c>
      <c r="AQ257" s="81">
        <f t="shared" si="258"/>
        <v>0</v>
      </c>
      <c r="AR257" s="81">
        <f t="shared" si="259"/>
        <v>0</v>
      </c>
      <c r="AS257" s="81">
        <f t="shared" si="260"/>
        <v>0</v>
      </c>
      <c r="AT257" s="81">
        <f t="shared" si="261"/>
        <v>0</v>
      </c>
      <c r="AU257" s="81">
        <f t="shared" si="262"/>
        <v>0</v>
      </c>
      <c r="AV257" s="81">
        <f t="shared" si="263"/>
        <v>0</v>
      </c>
      <c r="AW257" s="46">
        <f t="shared" si="264"/>
        <v>0</v>
      </c>
      <c r="AX257" s="46">
        <f t="shared" si="265"/>
        <v>0</v>
      </c>
      <c r="AY257" s="46">
        <f t="shared" si="266"/>
        <v>0</v>
      </c>
      <c r="AZ257" s="46">
        <f t="shared" si="267"/>
        <v>0</v>
      </c>
      <c r="BA257" s="46">
        <f t="shared" si="268"/>
        <v>0</v>
      </c>
      <c r="BB257" s="46">
        <f t="shared" si="269"/>
        <v>0</v>
      </c>
      <c r="BC257" s="46">
        <f t="shared" si="270"/>
        <v>0</v>
      </c>
      <c r="BD257" s="81"/>
      <c r="BE257" s="81"/>
      <c r="BF257" s="117">
        <f t="shared" si="307"/>
        <v>0</v>
      </c>
      <c r="BG257" s="117">
        <f t="shared" si="308"/>
        <v>0</v>
      </c>
      <c r="BH257" s="117">
        <f t="shared" si="309"/>
        <v>0</v>
      </c>
      <c r="BI257" s="117">
        <f t="shared" si="310"/>
        <v>0</v>
      </c>
      <c r="BJ257" s="117">
        <f t="shared" si="311"/>
        <v>0</v>
      </c>
      <c r="BK257" s="117">
        <f t="shared" si="312"/>
        <v>0</v>
      </c>
      <c r="BL257" s="117">
        <f t="shared" si="313"/>
        <v>0</v>
      </c>
      <c r="BM257" s="117">
        <f t="shared" si="314"/>
        <v>0</v>
      </c>
      <c r="BN257" s="117">
        <f t="shared" si="271"/>
        <v>0</v>
      </c>
      <c r="BO257" s="117">
        <f t="shared" si="315"/>
        <v>0</v>
      </c>
      <c r="BP257" s="117">
        <f t="shared" si="272"/>
        <v>0</v>
      </c>
      <c r="BQ257" s="117">
        <f t="shared" si="273"/>
        <v>0</v>
      </c>
      <c r="BR257" s="117">
        <f t="shared" si="274"/>
        <v>0</v>
      </c>
      <c r="BS257" s="117">
        <f t="shared" si="275"/>
        <v>0</v>
      </c>
      <c r="BT257" s="117">
        <f t="shared" si="276"/>
        <v>0</v>
      </c>
      <c r="BU257" s="117">
        <f t="shared" si="277"/>
        <v>0</v>
      </c>
      <c r="BV257" s="117">
        <f t="shared" si="278"/>
        <v>0</v>
      </c>
      <c r="BW257" s="117">
        <f t="shared" si="279"/>
        <v>0</v>
      </c>
      <c r="BX257" s="117">
        <f t="shared" si="280"/>
        <v>0</v>
      </c>
      <c r="BY257" s="117">
        <f t="shared" si="281"/>
        <v>0</v>
      </c>
      <c r="BZ257" s="117">
        <f t="shared" si="282"/>
        <v>0</v>
      </c>
      <c r="CA257" s="117">
        <f t="shared" si="283"/>
        <v>0</v>
      </c>
      <c r="CB257" s="117">
        <f t="shared" si="284"/>
        <v>0</v>
      </c>
      <c r="CC257" s="117">
        <f t="shared" si="285"/>
        <v>0</v>
      </c>
      <c r="CD257" s="117">
        <f t="shared" si="286"/>
        <v>0</v>
      </c>
      <c r="CE257" s="117">
        <f t="shared" si="287"/>
        <v>0</v>
      </c>
      <c r="CF257" s="117">
        <f t="shared" si="288"/>
        <v>0</v>
      </c>
      <c r="CG257" s="117">
        <f t="shared" si="289"/>
        <v>0</v>
      </c>
      <c r="CH257" s="117">
        <f t="shared" si="290"/>
        <v>0</v>
      </c>
      <c r="CI257" s="117">
        <f t="shared" si="291"/>
        <v>0</v>
      </c>
      <c r="CJ257" s="117">
        <f t="shared" si="292"/>
        <v>0</v>
      </c>
      <c r="CK257" s="117">
        <f t="shared" si="293"/>
        <v>0</v>
      </c>
      <c r="CL257" s="117">
        <f t="shared" si="294"/>
        <v>0</v>
      </c>
      <c r="CM257" s="117">
        <f t="shared" si="295"/>
        <v>0</v>
      </c>
      <c r="CN257" s="117">
        <f t="shared" si="296"/>
        <v>0</v>
      </c>
      <c r="CO257" s="117">
        <f t="shared" si="297"/>
        <v>0</v>
      </c>
      <c r="CP257" s="117">
        <f t="shared" si="298"/>
        <v>0</v>
      </c>
      <c r="CQ257" s="117">
        <f t="shared" si="299"/>
        <v>0</v>
      </c>
      <c r="CR257" s="117">
        <f t="shared" si="300"/>
        <v>0</v>
      </c>
      <c r="CS257" s="117">
        <f t="shared" si="301"/>
        <v>0</v>
      </c>
      <c r="CT257" s="82"/>
      <c r="CU257" s="82"/>
      <c r="CV257" s="39"/>
      <c r="CW257" s="39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GS257" s="1"/>
      <c r="GT257" s="1"/>
      <c r="GU257" s="1"/>
      <c r="GV257" s="1"/>
      <c r="GW257" s="1"/>
    </row>
    <row r="258" spans="1:205">
      <c r="A258" s="33">
        <v>252</v>
      </c>
      <c r="B258" s="71"/>
      <c r="C258" s="351"/>
      <c r="D258" s="75"/>
      <c r="E258" s="74"/>
      <c r="F258" s="74"/>
      <c r="G258" s="74"/>
      <c r="H258" s="74"/>
      <c r="I258" s="65"/>
      <c r="J258" s="65"/>
      <c r="K258" s="65"/>
      <c r="L258" s="209"/>
      <c r="M258" s="209"/>
      <c r="N258" s="65"/>
      <c r="O258" s="65"/>
      <c r="P258" s="65"/>
      <c r="Q258" s="368" t="str">
        <f t="shared" si="239"/>
        <v/>
      </c>
      <c r="R258" s="34">
        <f t="shared" si="240"/>
        <v>0</v>
      </c>
      <c r="S258" s="47">
        <f t="shared" si="316"/>
        <v>0</v>
      </c>
      <c r="T258" s="46">
        <f t="shared" si="238"/>
        <v>0</v>
      </c>
      <c r="U258" s="82">
        <f t="shared" si="241"/>
        <v>0</v>
      </c>
      <c r="V258" s="46">
        <f t="shared" si="242"/>
        <v>0</v>
      </c>
      <c r="W258" s="82">
        <f t="shared" si="243"/>
        <v>0</v>
      </c>
      <c r="X258" s="81">
        <f t="shared" si="244"/>
        <v>0</v>
      </c>
      <c r="Y258" s="81">
        <f t="shared" si="302"/>
        <v>0</v>
      </c>
      <c r="Z258" s="81">
        <f t="shared" si="303"/>
        <v>0</v>
      </c>
      <c r="AA258" s="81">
        <f t="shared" si="245"/>
        <v>0</v>
      </c>
      <c r="AB258" s="81">
        <f t="shared" si="246"/>
        <v>0</v>
      </c>
      <c r="AC258" s="81">
        <f t="shared" si="304"/>
        <v>0</v>
      </c>
      <c r="AD258" s="81">
        <f t="shared" si="305"/>
        <v>0</v>
      </c>
      <c r="AE258" s="81">
        <f t="shared" si="306"/>
        <v>0</v>
      </c>
      <c r="AF258" s="81">
        <f t="shared" si="247"/>
        <v>0</v>
      </c>
      <c r="AG258" s="81">
        <f t="shared" si="248"/>
        <v>0</v>
      </c>
      <c r="AH258" s="81">
        <f t="shared" si="249"/>
        <v>0</v>
      </c>
      <c r="AI258" s="81">
        <f t="shared" si="250"/>
        <v>0</v>
      </c>
      <c r="AJ258" s="81">
        <f t="shared" si="251"/>
        <v>0</v>
      </c>
      <c r="AK258" s="81">
        <f t="shared" si="252"/>
        <v>0</v>
      </c>
      <c r="AL258" s="81">
        <f t="shared" si="253"/>
        <v>0</v>
      </c>
      <c r="AM258" s="81">
        <f t="shared" si="254"/>
        <v>0</v>
      </c>
      <c r="AN258" s="81">
        <f t="shared" si="255"/>
        <v>0</v>
      </c>
      <c r="AO258" s="81">
        <f t="shared" si="256"/>
        <v>0</v>
      </c>
      <c r="AP258" s="81">
        <f t="shared" si="257"/>
        <v>0</v>
      </c>
      <c r="AQ258" s="81">
        <f t="shared" si="258"/>
        <v>0</v>
      </c>
      <c r="AR258" s="81">
        <f t="shared" si="259"/>
        <v>0</v>
      </c>
      <c r="AS258" s="81">
        <f t="shared" si="260"/>
        <v>0</v>
      </c>
      <c r="AT258" s="81">
        <f t="shared" si="261"/>
        <v>0</v>
      </c>
      <c r="AU258" s="81">
        <f t="shared" si="262"/>
        <v>0</v>
      </c>
      <c r="AV258" s="81">
        <f t="shared" si="263"/>
        <v>0</v>
      </c>
      <c r="AW258" s="46">
        <f t="shared" si="264"/>
        <v>0</v>
      </c>
      <c r="AX258" s="46">
        <f t="shared" si="265"/>
        <v>0</v>
      </c>
      <c r="AY258" s="46">
        <f t="shared" si="266"/>
        <v>0</v>
      </c>
      <c r="AZ258" s="46">
        <f t="shared" si="267"/>
        <v>0</v>
      </c>
      <c r="BA258" s="46">
        <f t="shared" si="268"/>
        <v>0</v>
      </c>
      <c r="BB258" s="46">
        <f t="shared" si="269"/>
        <v>0</v>
      </c>
      <c r="BC258" s="46">
        <f t="shared" si="270"/>
        <v>0</v>
      </c>
      <c r="BD258" s="81"/>
      <c r="BE258" s="81"/>
      <c r="BF258" s="117">
        <f t="shared" si="307"/>
        <v>0</v>
      </c>
      <c r="BG258" s="117">
        <f t="shared" si="308"/>
        <v>0</v>
      </c>
      <c r="BH258" s="117">
        <f t="shared" si="309"/>
        <v>0</v>
      </c>
      <c r="BI258" s="117">
        <f t="shared" si="310"/>
        <v>0</v>
      </c>
      <c r="BJ258" s="117">
        <f t="shared" si="311"/>
        <v>0</v>
      </c>
      <c r="BK258" s="117">
        <f t="shared" si="312"/>
        <v>0</v>
      </c>
      <c r="BL258" s="117">
        <f t="shared" si="313"/>
        <v>0</v>
      </c>
      <c r="BM258" s="117">
        <f t="shared" si="314"/>
        <v>0</v>
      </c>
      <c r="BN258" s="117">
        <f t="shared" si="271"/>
        <v>0</v>
      </c>
      <c r="BO258" s="117">
        <f t="shared" si="315"/>
        <v>0</v>
      </c>
      <c r="BP258" s="117">
        <f t="shared" si="272"/>
        <v>0</v>
      </c>
      <c r="BQ258" s="117">
        <f t="shared" si="273"/>
        <v>0</v>
      </c>
      <c r="BR258" s="117">
        <f t="shared" si="274"/>
        <v>0</v>
      </c>
      <c r="BS258" s="117">
        <f t="shared" si="275"/>
        <v>0</v>
      </c>
      <c r="BT258" s="117">
        <f t="shared" si="276"/>
        <v>0</v>
      </c>
      <c r="BU258" s="117">
        <f t="shared" si="277"/>
        <v>0</v>
      </c>
      <c r="BV258" s="117">
        <f t="shared" si="278"/>
        <v>0</v>
      </c>
      <c r="BW258" s="117">
        <f t="shared" si="279"/>
        <v>0</v>
      </c>
      <c r="BX258" s="117">
        <f t="shared" si="280"/>
        <v>0</v>
      </c>
      <c r="BY258" s="117">
        <f t="shared" si="281"/>
        <v>0</v>
      </c>
      <c r="BZ258" s="117">
        <f t="shared" si="282"/>
        <v>0</v>
      </c>
      <c r="CA258" s="117">
        <f t="shared" si="283"/>
        <v>0</v>
      </c>
      <c r="CB258" s="117">
        <f t="shared" si="284"/>
        <v>0</v>
      </c>
      <c r="CC258" s="117">
        <f t="shared" si="285"/>
        <v>0</v>
      </c>
      <c r="CD258" s="117">
        <f t="shared" si="286"/>
        <v>0</v>
      </c>
      <c r="CE258" s="117">
        <f t="shared" si="287"/>
        <v>0</v>
      </c>
      <c r="CF258" s="117">
        <f t="shared" si="288"/>
        <v>0</v>
      </c>
      <c r="CG258" s="117">
        <f t="shared" si="289"/>
        <v>0</v>
      </c>
      <c r="CH258" s="117">
        <f t="shared" si="290"/>
        <v>0</v>
      </c>
      <c r="CI258" s="117">
        <f t="shared" si="291"/>
        <v>0</v>
      </c>
      <c r="CJ258" s="117">
        <f t="shared" si="292"/>
        <v>0</v>
      </c>
      <c r="CK258" s="117">
        <f t="shared" si="293"/>
        <v>0</v>
      </c>
      <c r="CL258" s="117">
        <f t="shared" si="294"/>
        <v>0</v>
      </c>
      <c r="CM258" s="117">
        <f t="shared" si="295"/>
        <v>0</v>
      </c>
      <c r="CN258" s="117">
        <f t="shared" si="296"/>
        <v>0</v>
      </c>
      <c r="CO258" s="117">
        <f t="shared" si="297"/>
        <v>0</v>
      </c>
      <c r="CP258" s="117">
        <f t="shared" si="298"/>
        <v>0</v>
      </c>
      <c r="CQ258" s="117">
        <f t="shared" si="299"/>
        <v>0</v>
      </c>
      <c r="CR258" s="117">
        <f t="shared" si="300"/>
        <v>0</v>
      </c>
      <c r="CS258" s="117">
        <f t="shared" si="301"/>
        <v>0</v>
      </c>
      <c r="CT258" s="82"/>
      <c r="CU258" s="82"/>
      <c r="CV258" s="39"/>
      <c r="CW258" s="39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GS258" s="1"/>
      <c r="GT258" s="1"/>
      <c r="GU258" s="1"/>
      <c r="GV258" s="1"/>
      <c r="GW258" s="1"/>
    </row>
    <row r="259" spans="1:205">
      <c r="A259" s="33">
        <v>253</v>
      </c>
      <c r="B259" s="71"/>
      <c r="C259" s="351"/>
      <c r="D259" s="75"/>
      <c r="E259" s="74"/>
      <c r="F259" s="74"/>
      <c r="G259" s="74"/>
      <c r="H259" s="74"/>
      <c r="I259" s="65"/>
      <c r="J259" s="65"/>
      <c r="K259" s="65"/>
      <c r="L259" s="209"/>
      <c r="M259" s="209"/>
      <c r="N259" s="65"/>
      <c r="O259" s="65"/>
      <c r="P259" s="65"/>
      <c r="Q259" s="368" t="str">
        <f t="shared" si="239"/>
        <v/>
      </c>
      <c r="R259" s="34">
        <f t="shared" si="240"/>
        <v>0</v>
      </c>
      <c r="S259" s="47">
        <f t="shared" si="316"/>
        <v>0</v>
      </c>
      <c r="T259" s="46">
        <f t="shared" si="238"/>
        <v>0</v>
      </c>
      <c r="U259" s="82">
        <f t="shared" si="241"/>
        <v>0</v>
      </c>
      <c r="V259" s="46">
        <f t="shared" si="242"/>
        <v>0</v>
      </c>
      <c r="W259" s="82">
        <f t="shared" si="243"/>
        <v>0</v>
      </c>
      <c r="X259" s="81">
        <f t="shared" si="244"/>
        <v>0</v>
      </c>
      <c r="Y259" s="81">
        <f t="shared" si="302"/>
        <v>0</v>
      </c>
      <c r="Z259" s="81">
        <f t="shared" si="303"/>
        <v>0</v>
      </c>
      <c r="AA259" s="81">
        <f t="shared" si="245"/>
        <v>0</v>
      </c>
      <c r="AB259" s="81">
        <f t="shared" si="246"/>
        <v>0</v>
      </c>
      <c r="AC259" s="81">
        <f t="shared" si="304"/>
        <v>0</v>
      </c>
      <c r="AD259" s="81">
        <f t="shared" si="305"/>
        <v>0</v>
      </c>
      <c r="AE259" s="81">
        <f t="shared" si="306"/>
        <v>0</v>
      </c>
      <c r="AF259" s="81">
        <f t="shared" si="247"/>
        <v>0</v>
      </c>
      <c r="AG259" s="81">
        <f t="shared" si="248"/>
        <v>0</v>
      </c>
      <c r="AH259" s="81">
        <f t="shared" si="249"/>
        <v>0</v>
      </c>
      <c r="AI259" s="81">
        <f t="shared" si="250"/>
        <v>0</v>
      </c>
      <c r="AJ259" s="81">
        <f t="shared" si="251"/>
        <v>0</v>
      </c>
      <c r="AK259" s="81">
        <f t="shared" si="252"/>
        <v>0</v>
      </c>
      <c r="AL259" s="81">
        <f t="shared" si="253"/>
        <v>0</v>
      </c>
      <c r="AM259" s="81">
        <f t="shared" si="254"/>
        <v>0</v>
      </c>
      <c r="AN259" s="81">
        <f t="shared" si="255"/>
        <v>0</v>
      </c>
      <c r="AO259" s="81">
        <f t="shared" si="256"/>
        <v>0</v>
      </c>
      <c r="AP259" s="81">
        <f t="shared" si="257"/>
        <v>0</v>
      </c>
      <c r="AQ259" s="81">
        <f t="shared" si="258"/>
        <v>0</v>
      </c>
      <c r="AR259" s="81">
        <f t="shared" si="259"/>
        <v>0</v>
      </c>
      <c r="AS259" s="81">
        <f t="shared" si="260"/>
        <v>0</v>
      </c>
      <c r="AT259" s="81">
        <f t="shared" si="261"/>
        <v>0</v>
      </c>
      <c r="AU259" s="81">
        <f t="shared" si="262"/>
        <v>0</v>
      </c>
      <c r="AV259" s="81">
        <f t="shared" si="263"/>
        <v>0</v>
      </c>
      <c r="AW259" s="46">
        <f t="shared" si="264"/>
        <v>0</v>
      </c>
      <c r="AX259" s="46">
        <f t="shared" si="265"/>
        <v>0</v>
      </c>
      <c r="AY259" s="46">
        <f t="shared" si="266"/>
        <v>0</v>
      </c>
      <c r="AZ259" s="46">
        <f t="shared" si="267"/>
        <v>0</v>
      </c>
      <c r="BA259" s="46">
        <f t="shared" si="268"/>
        <v>0</v>
      </c>
      <c r="BB259" s="46">
        <f t="shared" si="269"/>
        <v>0</v>
      </c>
      <c r="BC259" s="46">
        <f t="shared" si="270"/>
        <v>0</v>
      </c>
      <c r="BD259" s="81"/>
      <c r="BE259" s="81"/>
      <c r="BF259" s="117">
        <f t="shared" si="307"/>
        <v>0</v>
      </c>
      <c r="BG259" s="117">
        <f t="shared" si="308"/>
        <v>0</v>
      </c>
      <c r="BH259" s="117">
        <f t="shared" si="309"/>
        <v>0</v>
      </c>
      <c r="BI259" s="117">
        <f t="shared" si="310"/>
        <v>0</v>
      </c>
      <c r="BJ259" s="117">
        <f t="shared" si="311"/>
        <v>0</v>
      </c>
      <c r="BK259" s="117">
        <f t="shared" si="312"/>
        <v>0</v>
      </c>
      <c r="BL259" s="117">
        <f t="shared" si="313"/>
        <v>0</v>
      </c>
      <c r="BM259" s="117">
        <f t="shared" si="314"/>
        <v>0</v>
      </c>
      <c r="BN259" s="117">
        <f t="shared" si="271"/>
        <v>0</v>
      </c>
      <c r="BO259" s="117">
        <f t="shared" si="315"/>
        <v>0</v>
      </c>
      <c r="BP259" s="117">
        <f t="shared" si="272"/>
        <v>0</v>
      </c>
      <c r="BQ259" s="117">
        <f t="shared" si="273"/>
        <v>0</v>
      </c>
      <c r="BR259" s="117">
        <f t="shared" si="274"/>
        <v>0</v>
      </c>
      <c r="BS259" s="117">
        <f t="shared" si="275"/>
        <v>0</v>
      </c>
      <c r="BT259" s="117">
        <f t="shared" si="276"/>
        <v>0</v>
      </c>
      <c r="BU259" s="117">
        <f t="shared" si="277"/>
        <v>0</v>
      </c>
      <c r="BV259" s="117">
        <f t="shared" si="278"/>
        <v>0</v>
      </c>
      <c r="BW259" s="117">
        <f t="shared" si="279"/>
        <v>0</v>
      </c>
      <c r="BX259" s="117">
        <f t="shared" si="280"/>
        <v>0</v>
      </c>
      <c r="BY259" s="117">
        <f t="shared" si="281"/>
        <v>0</v>
      </c>
      <c r="BZ259" s="117">
        <f t="shared" si="282"/>
        <v>0</v>
      </c>
      <c r="CA259" s="117">
        <f t="shared" si="283"/>
        <v>0</v>
      </c>
      <c r="CB259" s="117">
        <f t="shared" si="284"/>
        <v>0</v>
      </c>
      <c r="CC259" s="117">
        <f t="shared" si="285"/>
        <v>0</v>
      </c>
      <c r="CD259" s="117">
        <f t="shared" si="286"/>
        <v>0</v>
      </c>
      <c r="CE259" s="117">
        <f t="shared" si="287"/>
        <v>0</v>
      </c>
      <c r="CF259" s="117">
        <f t="shared" si="288"/>
        <v>0</v>
      </c>
      <c r="CG259" s="117">
        <f t="shared" si="289"/>
        <v>0</v>
      </c>
      <c r="CH259" s="117">
        <f t="shared" si="290"/>
        <v>0</v>
      </c>
      <c r="CI259" s="117">
        <f t="shared" si="291"/>
        <v>0</v>
      </c>
      <c r="CJ259" s="117">
        <f t="shared" si="292"/>
        <v>0</v>
      </c>
      <c r="CK259" s="117">
        <f t="shared" si="293"/>
        <v>0</v>
      </c>
      <c r="CL259" s="117">
        <f t="shared" si="294"/>
        <v>0</v>
      </c>
      <c r="CM259" s="117">
        <f t="shared" si="295"/>
        <v>0</v>
      </c>
      <c r="CN259" s="117">
        <f t="shared" si="296"/>
        <v>0</v>
      </c>
      <c r="CO259" s="117">
        <f t="shared" si="297"/>
        <v>0</v>
      </c>
      <c r="CP259" s="117">
        <f t="shared" si="298"/>
        <v>0</v>
      </c>
      <c r="CQ259" s="117">
        <f t="shared" si="299"/>
        <v>0</v>
      </c>
      <c r="CR259" s="117">
        <f t="shared" si="300"/>
        <v>0</v>
      </c>
      <c r="CS259" s="117">
        <f t="shared" si="301"/>
        <v>0</v>
      </c>
      <c r="CT259" s="82"/>
      <c r="CU259" s="82"/>
      <c r="CV259" s="39"/>
      <c r="CW259" s="39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GS259" s="1"/>
      <c r="GT259" s="1"/>
      <c r="GU259" s="1"/>
      <c r="GV259" s="1"/>
      <c r="GW259" s="1"/>
    </row>
    <row r="260" spans="1:205">
      <c r="A260" s="33">
        <v>254</v>
      </c>
      <c r="B260" s="71"/>
      <c r="C260" s="351"/>
      <c r="D260" s="75"/>
      <c r="E260" s="74"/>
      <c r="F260" s="74"/>
      <c r="G260" s="74"/>
      <c r="H260" s="74"/>
      <c r="I260" s="65"/>
      <c r="J260" s="65"/>
      <c r="K260" s="65"/>
      <c r="L260" s="209"/>
      <c r="M260" s="209"/>
      <c r="N260" s="65"/>
      <c r="O260" s="65"/>
      <c r="P260" s="65"/>
      <c r="Q260" s="368" t="str">
        <f t="shared" si="239"/>
        <v/>
      </c>
      <c r="R260" s="34">
        <f t="shared" si="240"/>
        <v>0</v>
      </c>
      <c r="S260" s="47">
        <f t="shared" si="316"/>
        <v>0</v>
      </c>
      <c r="T260" s="46">
        <f t="shared" si="238"/>
        <v>0</v>
      </c>
      <c r="U260" s="82">
        <f t="shared" si="241"/>
        <v>0</v>
      </c>
      <c r="V260" s="46">
        <f t="shared" si="242"/>
        <v>0</v>
      </c>
      <c r="W260" s="82">
        <f t="shared" si="243"/>
        <v>0</v>
      </c>
      <c r="X260" s="81">
        <f t="shared" si="244"/>
        <v>0</v>
      </c>
      <c r="Y260" s="81">
        <f t="shared" si="302"/>
        <v>0</v>
      </c>
      <c r="Z260" s="81">
        <f t="shared" si="303"/>
        <v>0</v>
      </c>
      <c r="AA260" s="81">
        <f t="shared" si="245"/>
        <v>0</v>
      </c>
      <c r="AB260" s="81">
        <f t="shared" si="246"/>
        <v>0</v>
      </c>
      <c r="AC260" s="81">
        <f t="shared" si="304"/>
        <v>0</v>
      </c>
      <c r="AD260" s="81">
        <f t="shared" si="305"/>
        <v>0</v>
      </c>
      <c r="AE260" s="81">
        <f t="shared" si="306"/>
        <v>0</v>
      </c>
      <c r="AF260" s="81">
        <f t="shared" si="247"/>
        <v>0</v>
      </c>
      <c r="AG260" s="81">
        <f t="shared" si="248"/>
        <v>0</v>
      </c>
      <c r="AH260" s="81">
        <f t="shared" si="249"/>
        <v>0</v>
      </c>
      <c r="AI260" s="81">
        <f t="shared" si="250"/>
        <v>0</v>
      </c>
      <c r="AJ260" s="81">
        <f t="shared" si="251"/>
        <v>0</v>
      </c>
      <c r="AK260" s="81">
        <f t="shared" si="252"/>
        <v>0</v>
      </c>
      <c r="AL260" s="81">
        <f t="shared" si="253"/>
        <v>0</v>
      </c>
      <c r="AM260" s="81">
        <f t="shared" si="254"/>
        <v>0</v>
      </c>
      <c r="AN260" s="81">
        <f t="shared" si="255"/>
        <v>0</v>
      </c>
      <c r="AO260" s="81">
        <f t="shared" si="256"/>
        <v>0</v>
      </c>
      <c r="AP260" s="81">
        <f t="shared" si="257"/>
        <v>0</v>
      </c>
      <c r="AQ260" s="81">
        <f t="shared" si="258"/>
        <v>0</v>
      </c>
      <c r="AR260" s="81">
        <f t="shared" si="259"/>
        <v>0</v>
      </c>
      <c r="AS260" s="81">
        <f t="shared" si="260"/>
        <v>0</v>
      </c>
      <c r="AT260" s="81">
        <f t="shared" si="261"/>
        <v>0</v>
      </c>
      <c r="AU260" s="81">
        <f t="shared" si="262"/>
        <v>0</v>
      </c>
      <c r="AV260" s="81">
        <f t="shared" si="263"/>
        <v>0</v>
      </c>
      <c r="AW260" s="46">
        <f t="shared" si="264"/>
        <v>0</v>
      </c>
      <c r="AX260" s="46">
        <f t="shared" si="265"/>
        <v>0</v>
      </c>
      <c r="AY260" s="46">
        <f t="shared" si="266"/>
        <v>0</v>
      </c>
      <c r="AZ260" s="46">
        <f t="shared" si="267"/>
        <v>0</v>
      </c>
      <c r="BA260" s="46">
        <f t="shared" si="268"/>
        <v>0</v>
      </c>
      <c r="BB260" s="46">
        <f t="shared" si="269"/>
        <v>0</v>
      </c>
      <c r="BC260" s="46">
        <f t="shared" si="270"/>
        <v>0</v>
      </c>
      <c r="BD260" s="81"/>
      <c r="BE260" s="81"/>
      <c r="BF260" s="117">
        <f t="shared" si="307"/>
        <v>0</v>
      </c>
      <c r="BG260" s="117">
        <f t="shared" si="308"/>
        <v>0</v>
      </c>
      <c r="BH260" s="117">
        <f t="shared" si="309"/>
        <v>0</v>
      </c>
      <c r="BI260" s="117">
        <f t="shared" si="310"/>
        <v>0</v>
      </c>
      <c r="BJ260" s="117">
        <f t="shared" si="311"/>
        <v>0</v>
      </c>
      <c r="BK260" s="117">
        <f t="shared" si="312"/>
        <v>0</v>
      </c>
      <c r="BL260" s="117">
        <f t="shared" si="313"/>
        <v>0</v>
      </c>
      <c r="BM260" s="117">
        <f t="shared" si="314"/>
        <v>0</v>
      </c>
      <c r="BN260" s="117">
        <f t="shared" si="271"/>
        <v>0</v>
      </c>
      <c r="BO260" s="117">
        <f t="shared" si="315"/>
        <v>0</v>
      </c>
      <c r="BP260" s="117">
        <f t="shared" si="272"/>
        <v>0</v>
      </c>
      <c r="BQ260" s="117">
        <f t="shared" si="273"/>
        <v>0</v>
      </c>
      <c r="BR260" s="117">
        <f t="shared" si="274"/>
        <v>0</v>
      </c>
      <c r="BS260" s="117">
        <f t="shared" si="275"/>
        <v>0</v>
      </c>
      <c r="BT260" s="117">
        <f t="shared" si="276"/>
        <v>0</v>
      </c>
      <c r="BU260" s="117">
        <f t="shared" si="277"/>
        <v>0</v>
      </c>
      <c r="BV260" s="117">
        <f t="shared" si="278"/>
        <v>0</v>
      </c>
      <c r="BW260" s="117">
        <f t="shared" si="279"/>
        <v>0</v>
      </c>
      <c r="BX260" s="117">
        <f t="shared" si="280"/>
        <v>0</v>
      </c>
      <c r="BY260" s="117">
        <f t="shared" si="281"/>
        <v>0</v>
      </c>
      <c r="BZ260" s="117">
        <f t="shared" si="282"/>
        <v>0</v>
      </c>
      <c r="CA260" s="117">
        <f t="shared" si="283"/>
        <v>0</v>
      </c>
      <c r="CB260" s="117">
        <f t="shared" si="284"/>
        <v>0</v>
      </c>
      <c r="CC260" s="117">
        <f t="shared" si="285"/>
        <v>0</v>
      </c>
      <c r="CD260" s="117">
        <f t="shared" si="286"/>
        <v>0</v>
      </c>
      <c r="CE260" s="117">
        <f t="shared" si="287"/>
        <v>0</v>
      </c>
      <c r="CF260" s="117">
        <f t="shared" si="288"/>
        <v>0</v>
      </c>
      <c r="CG260" s="117">
        <f t="shared" si="289"/>
        <v>0</v>
      </c>
      <c r="CH260" s="117">
        <f t="shared" si="290"/>
        <v>0</v>
      </c>
      <c r="CI260" s="117">
        <f t="shared" si="291"/>
        <v>0</v>
      </c>
      <c r="CJ260" s="117">
        <f t="shared" si="292"/>
        <v>0</v>
      </c>
      <c r="CK260" s="117">
        <f t="shared" si="293"/>
        <v>0</v>
      </c>
      <c r="CL260" s="117">
        <f t="shared" si="294"/>
        <v>0</v>
      </c>
      <c r="CM260" s="117">
        <f t="shared" si="295"/>
        <v>0</v>
      </c>
      <c r="CN260" s="117">
        <f t="shared" si="296"/>
        <v>0</v>
      </c>
      <c r="CO260" s="117">
        <f t="shared" si="297"/>
        <v>0</v>
      </c>
      <c r="CP260" s="117">
        <f t="shared" si="298"/>
        <v>0</v>
      </c>
      <c r="CQ260" s="117">
        <f t="shared" si="299"/>
        <v>0</v>
      </c>
      <c r="CR260" s="117">
        <f t="shared" si="300"/>
        <v>0</v>
      </c>
      <c r="CS260" s="117">
        <f t="shared" si="301"/>
        <v>0</v>
      </c>
      <c r="CT260" s="82"/>
      <c r="CU260" s="82"/>
      <c r="CV260" s="39"/>
      <c r="CW260" s="39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GS260" s="1"/>
      <c r="GT260" s="1"/>
      <c r="GU260" s="1"/>
      <c r="GV260" s="1"/>
      <c r="GW260" s="1"/>
    </row>
    <row r="261" spans="1:205">
      <c r="A261" s="33">
        <v>255</v>
      </c>
      <c r="B261" s="71"/>
      <c r="C261" s="351"/>
      <c r="D261" s="75"/>
      <c r="E261" s="74"/>
      <c r="F261" s="74"/>
      <c r="G261" s="74"/>
      <c r="H261" s="74"/>
      <c r="I261" s="65"/>
      <c r="J261" s="65"/>
      <c r="K261" s="65"/>
      <c r="L261" s="209"/>
      <c r="M261" s="209"/>
      <c r="N261" s="65"/>
      <c r="O261" s="65"/>
      <c r="P261" s="65"/>
      <c r="Q261" s="368" t="str">
        <f t="shared" si="239"/>
        <v/>
      </c>
      <c r="R261" s="34">
        <f t="shared" si="240"/>
        <v>0</v>
      </c>
      <c r="S261" s="47">
        <f t="shared" si="316"/>
        <v>0</v>
      </c>
      <c r="T261" s="46">
        <f t="shared" si="238"/>
        <v>0</v>
      </c>
      <c r="U261" s="82">
        <f t="shared" si="241"/>
        <v>0</v>
      </c>
      <c r="V261" s="46">
        <f t="shared" si="242"/>
        <v>0</v>
      </c>
      <c r="W261" s="82">
        <f t="shared" si="243"/>
        <v>0</v>
      </c>
      <c r="X261" s="81">
        <f t="shared" si="244"/>
        <v>0</v>
      </c>
      <c r="Y261" s="81">
        <f t="shared" si="302"/>
        <v>0</v>
      </c>
      <c r="Z261" s="81">
        <f t="shared" si="303"/>
        <v>0</v>
      </c>
      <c r="AA261" s="81">
        <f t="shared" si="245"/>
        <v>0</v>
      </c>
      <c r="AB261" s="81">
        <f t="shared" si="246"/>
        <v>0</v>
      </c>
      <c r="AC261" s="81">
        <f t="shared" si="304"/>
        <v>0</v>
      </c>
      <c r="AD261" s="81">
        <f t="shared" si="305"/>
        <v>0</v>
      </c>
      <c r="AE261" s="81">
        <f t="shared" si="306"/>
        <v>0</v>
      </c>
      <c r="AF261" s="81">
        <f t="shared" si="247"/>
        <v>0</v>
      </c>
      <c r="AG261" s="81">
        <f t="shared" si="248"/>
        <v>0</v>
      </c>
      <c r="AH261" s="81">
        <f t="shared" si="249"/>
        <v>0</v>
      </c>
      <c r="AI261" s="81">
        <f t="shared" si="250"/>
        <v>0</v>
      </c>
      <c r="AJ261" s="81">
        <f t="shared" si="251"/>
        <v>0</v>
      </c>
      <c r="AK261" s="81">
        <f t="shared" si="252"/>
        <v>0</v>
      </c>
      <c r="AL261" s="81">
        <f t="shared" si="253"/>
        <v>0</v>
      </c>
      <c r="AM261" s="81">
        <f t="shared" si="254"/>
        <v>0</v>
      </c>
      <c r="AN261" s="81">
        <f t="shared" si="255"/>
        <v>0</v>
      </c>
      <c r="AO261" s="81">
        <f t="shared" si="256"/>
        <v>0</v>
      </c>
      <c r="AP261" s="81">
        <f t="shared" si="257"/>
        <v>0</v>
      </c>
      <c r="AQ261" s="81">
        <f t="shared" si="258"/>
        <v>0</v>
      </c>
      <c r="AR261" s="81">
        <f t="shared" si="259"/>
        <v>0</v>
      </c>
      <c r="AS261" s="81">
        <f t="shared" si="260"/>
        <v>0</v>
      </c>
      <c r="AT261" s="81">
        <f t="shared" si="261"/>
        <v>0</v>
      </c>
      <c r="AU261" s="81">
        <f t="shared" si="262"/>
        <v>0</v>
      </c>
      <c r="AV261" s="81">
        <f t="shared" si="263"/>
        <v>0</v>
      </c>
      <c r="AW261" s="46">
        <f t="shared" si="264"/>
        <v>0</v>
      </c>
      <c r="AX261" s="46">
        <f t="shared" si="265"/>
        <v>0</v>
      </c>
      <c r="AY261" s="46">
        <f t="shared" si="266"/>
        <v>0</v>
      </c>
      <c r="AZ261" s="46">
        <f t="shared" si="267"/>
        <v>0</v>
      </c>
      <c r="BA261" s="46">
        <f t="shared" si="268"/>
        <v>0</v>
      </c>
      <c r="BB261" s="46">
        <f t="shared" si="269"/>
        <v>0</v>
      </c>
      <c r="BC261" s="46">
        <f t="shared" si="270"/>
        <v>0</v>
      </c>
      <c r="BD261" s="81"/>
      <c r="BE261" s="81"/>
      <c r="BF261" s="117">
        <f t="shared" si="307"/>
        <v>0</v>
      </c>
      <c r="BG261" s="117">
        <f t="shared" si="308"/>
        <v>0</v>
      </c>
      <c r="BH261" s="117">
        <f t="shared" si="309"/>
        <v>0</v>
      </c>
      <c r="BI261" s="117">
        <f t="shared" si="310"/>
        <v>0</v>
      </c>
      <c r="BJ261" s="117">
        <f t="shared" si="311"/>
        <v>0</v>
      </c>
      <c r="BK261" s="117">
        <f t="shared" si="312"/>
        <v>0</v>
      </c>
      <c r="BL261" s="117">
        <f t="shared" si="313"/>
        <v>0</v>
      </c>
      <c r="BM261" s="117">
        <f t="shared" si="314"/>
        <v>0</v>
      </c>
      <c r="BN261" s="117">
        <f t="shared" si="271"/>
        <v>0</v>
      </c>
      <c r="BO261" s="117">
        <f t="shared" si="315"/>
        <v>0</v>
      </c>
      <c r="BP261" s="117">
        <f t="shared" si="272"/>
        <v>0</v>
      </c>
      <c r="BQ261" s="117">
        <f t="shared" si="273"/>
        <v>0</v>
      </c>
      <c r="BR261" s="117">
        <f t="shared" si="274"/>
        <v>0</v>
      </c>
      <c r="BS261" s="117">
        <f t="shared" si="275"/>
        <v>0</v>
      </c>
      <c r="BT261" s="117">
        <f t="shared" si="276"/>
        <v>0</v>
      </c>
      <c r="BU261" s="117">
        <f t="shared" si="277"/>
        <v>0</v>
      </c>
      <c r="BV261" s="117">
        <f t="shared" si="278"/>
        <v>0</v>
      </c>
      <c r="BW261" s="117">
        <f t="shared" si="279"/>
        <v>0</v>
      </c>
      <c r="BX261" s="117">
        <f t="shared" si="280"/>
        <v>0</v>
      </c>
      <c r="BY261" s="117">
        <f t="shared" si="281"/>
        <v>0</v>
      </c>
      <c r="BZ261" s="117">
        <f t="shared" si="282"/>
        <v>0</v>
      </c>
      <c r="CA261" s="117">
        <f t="shared" si="283"/>
        <v>0</v>
      </c>
      <c r="CB261" s="117">
        <f t="shared" si="284"/>
        <v>0</v>
      </c>
      <c r="CC261" s="117">
        <f t="shared" si="285"/>
        <v>0</v>
      </c>
      <c r="CD261" s="117">
        <f t="shared" si="286"/>
        <v>0</v>
      </c>
      <c r="CE261" s="117">
        <f t="shared" si="287"/>
        <v>0</v>
      </c>
      <c r="CF261" s="117">
        <f t="shared" si="288"/>
        <v>0</v>
      </c>
      <c r="CG261" s="117">
        <f t="shared" si="289"/>
        <v>0</v>
      </c>
      <c r="CH261" s="117">
        <f t="shared" si="290"/>
        <v>0</v>
      </c>
      <c r="CI261" s="117">
        <f t="shared" si="291"/>
        <v>0</v>
      </c>
      <c r="CJ261" s="117">
        <f t="shared" si="292"/>
        <v>0</v>
      </c>
      <c r="CK261" s="117">
        <f t="shared" si="293"/>
        <v>0</v>
      </c>
      <c r="CL261" s="117">
        <f t="shared" si="294"/>
        <v>0</v>
      </c>
      <c r="CM261" s="117">
        <f t="shared" si="295"/>
        <v>0</v>
      </c>
      <c r="CN261" s="117">
        <f t="shared" si="296"/>
        <v>0</v>
      </c>
      <c r="CO261" s="117">
        <f t="shared" si="297"/>
        <v>0</v>
      </c>
      <c r="CP261" s="117">
        <f t="shared" si="298"/>
        <v>0</v>
      </c>
      <c r="CQ261" s="117">
        <f t="shared" si="299"/>
        <v>0</v>
      </c>
      <c r="CR261" s="117">
        <f t="shared" si="300"/>
        <v>0</v>
      </c>
      <c r="CS261" s="117">
        <f t="shared" si="301"/>
        <v>0</v>
      </c>
      <c r="CT261" s="82"/>
      <c r="CU261" s="82"/>
      <c r="CV261" s="39"/>
      <c r="CW261" s="39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GS261" s="1"/>
      <c r="GT261" s="1"/>
      <c r="GU261" s="1"/>
      <c r="GV261" s="1"/>
      <c r="GW261" s="1"/>
    </row>
    <row r="262" spans="1:205">
      <c r="A262" s="33">
        <v>256</v>
      </c>
      <c r="B262" s="71"/>
      <c r="C262" s="351"/>
      <c r="D262" s="75"/>
      <c r="E262" s="74"/>
      <c r="F262" s="74"/>
      <c r="G262" s="74"/>
      <c r="H262" s="74"/>
      <c r="I262" s="65"/>
      <c r="J262" s="65"/>
      <c r="K262" s="65"/>
      <c r="L262" s="209"/>
      <c r="M262" s="209"/>
      <c r="N262" s="65"/>
      <c r="O262" s="65"/>
      <c r="P262" s="65"/>
      <c r="Q262" s="368" t="str">
        <f t="shared" si="239"/>
        <v/>
      </c>
      <c r="R262" s="34">
        <f t="shared" si="240"/>
        <v>0</v>
      </c>
      <c r="S262" s="47">
        <f t="shared" si="316"/>
        <v>0</v>
      </c>
      <c r="T262" s="46">
        <f t="shared" si="238"/>
        <v>0</v>
      </c>
      <c r="U262" s="82">
        <f t="shared" si="241"/>
        <v>0</v>
      </c>
      <c r="V262" s="46">
        <f t="shared" si="242"/>
        <v>0</v>
      </c>
      <c r="W262" s="82">
        <f t="shared" si="243"/>
        <v>0</v>
      </c>
      <c r="X262" s="81">
        <f t="shared" si="244"/>
        <v>0</v>
      </c>
      <c r="Y262" s="81">
        <f t="shared" si="302"/>
        <v>0</v>
      </c>
      <c r="Z262" s="81">
        <f t="shared" si="303"/>
        <v>0</v>
      </c>
      <c r="AA262" s="81">
        <f t="shared" si="245"/>
        <v>0</v>
      </c>
      <c r="AB262" s="81">
        <f t="shared" si="246"/>
        <v>0</v>
      </c>
      <c r="AC262" s="81">
        <f t="shared" si="304"/>
        <v>0</v>
      </c>
      <c r="AD262" s="81">
        <f t="shared" si="305"/>
        <v>0</v>
      </c>
      <c r="AE262" s="81">
        <f t="shared" si="306"/>
        <v>0</v>
      </c>
      <c r="AF262" s="81">
        <f t="shared" si="247"/>
        <v>0</v>
      </c>
      <c r="AG262" s="81">
        <f t="shared" si="248"/>
        <v>0</v>
      </c>
      <c r="AH262" s="81">
        <f t="shared" si="249"/>
        <v>0</v>
      </c>
      <c r="AI262" s="81">
        <f t="shared" si="250"/>
        <v>0</v>
      </c>
      <c r="AJ262" s="81">
        <f t="shared" si="251"/>
        <v>0</v>
      </c>
      <c r="AK262" s="81">
        <f t="shared" si="252"/>
        <v>0</v>
      </c>
      <c r="AL262" s="81">
        <f t="shared" si="253"/>
        <v>0</v>
      </c>
      <c r="AM262" s="81">
        <f t="shared" si="254"/>
        <v>0</v>
      </c>
      <c r="AN262" s="81">
        <f t="shared" si="255"/>
        <v>0</v>
      </c>
      <c r="AO262" s="81">
        <f t="shared" si="256"/>
        <v>0</v>
      </c>
      <c r="AP262" s="81">
        <f t="shared" si="257"/>
        <v>0</v>
      </c>
      <c r="AQ262" s="81">
        <f t="shared" si="258"/>
        <v>0</v>
      </c>
      <c r="AR262" s="81">
        <f t="shared" si="259"/>
        <v>0</v>
      </c>
      <c r="AS262" s="81">
        <f t="shared" si="260"/>
        <v>0</v>
      </c>
      <c r="AT262" s="81">
        <f t="shared" si="261"/>
        <v>0</v>
      </c>
      <c r="AU262" s="81">
        <f t="shared" si="262"/>
        <v>0</v>
      </c>
      <c r="AV262" s="81">
        <f t="shared" si="263"/>
        <v>0</v>
      </c>
      <c r="AW262" s="46">
        <f t="shared" si="264"/>
        <v>0</v>
      </c>
      <c r="AX262" s="46">
        <f t="shared" si="265"/>
        <v>0</v>
      </c>
      <c r="AY262" s="46">
        <f t="shared" si="266"/>
        <v>0</v>
      </c>
      <c r="AZ262" s="46">
        <f t="shared" si="267"/>
        <v>0</v>
      </c>
      <c r="BA262" s="46">
        <f t="shared" si="268"/>
        <v>0</v>
      </c>
      <c r="BB262" s="46">
        <f t="shared" si="269"/>
        <v>0</v>
      </c>
      <c r="BC262" s="46">
        <f t="shared" si="270"/>
        <v>0</v>
      </c>
      <c r="BD262" s="81"/>
      <c r="BE262" s="81"/>
      <c r="BF262" s="117">
        <f t="shared" si="307"/>
        <v>0</v>
      </c>
      <c r="BG262" s="117">
        <f t="shared" si="308"/>
        <v>0</v>
      </c>
      <c r="BH262" s="117">
        <f t="shared" si="309"/>
        <v>0</v>
      </c>
      <c r="BI262" s="117">
        <f t="shared" si="310"/>
        <v>0</v>
      </c>
      <c r="BJ262" s="117">
        <f t="shared" si="311"/>
        <v>0</v>
      </c>
      <c r="BK262" s="117">
        <f t="shared" si="312"/>
        <v>0</v>
      </c>
      <c r="BL262" s="117">
        <f t="shared" si="313"/>
        <v>0</v>
      </c>
      <c r="BM262" s="117">
        <f t="shared" si="314"/>
        <v>0</v>
      </c>
      <c r="BN262" s="117">
        <f t="shared" si="271"/>
        <v>0</v>
      </c>
      <c r="BO262" s="117">
        <f t="shared" si="315"/>
        <v>0</v>
      </c>
      <c r="BP262" s="117">
        <f t="shared" si="272"/>
        <v>0</v>
      </c>
      <c r="BQ262" s="117">
        <f t="shared" si="273"/>
        <v>0</v>
      </c>
      <c r="BR262" s="117">
        <f t="shared" si="274"/>
        <v>0</v>
      </c>
      <c r="BS262" s="117">
        <f t="shared" si="275"/>
        <v>0</v>
      </c>
      <c r="BT262" s="117">
        <f t="shared" si="276"/>
        <v>0</v>
      </c>
      <c r="BU262" s="117">
        <f t="shared" si="277"/>
        <v>0</v>
      </c>
      <c r="BV262" s="117">
        <f t="shared" si="278"/>
        <v>0</v>
      </c>
      <c r="BW262" s="117">
        <f t="shared" si="279"/>
        <v>0</v>
      </c>
      <c r="BX262" s="117">
        <f t="shared" si="280"/>
        <v>0</v>
      </c>
      <c r="BY262" s="117">
        <f t="shared" si="281"/>
        <v>0</v>
      </c>
      <c r="BZ262" s="117">
        <f t="shared" si="282"/>
        <v>0</v>
      </c>
      <c r="CA262" s="117">
        <f t="shared" si="283"/>
        <v>0</v>
      </c>
      <c r="CB262" s="117">
        <f t="shared" si="284"/>
        <v>0</v>
      </c>
      <c r="CC262" s="117">
        <f t="shared" si="285"/>
        <v>0</v>
      </c>
      <c r="CD262" s="117">
        <f t="shared" si="286"/>
        <v>0</v>
      </c>
      <c r="CE262" s="117">
        <f t="shared" si="287"/>
        <v>0</v>
      </c>
      <c r="CF262" s="117">
        <f t="shared" si="288"/>
        <v>0</v>
      </c>
      <c r="CG262" s="117">
        <f t="shared" si="289"/>
        <v>0</v>
      </c>
      <c r="CH262" s="117">
        <f t="shared" si="290"/>
        <v>0</v>
      </c>
      <c r="CI262" s="117">
        <f t="shared" si="291"/>
        <v>0</v>
      </c>
      <c r="CJ262" s="117">
        <f t="shared" si="292"/>
        <v>0</v>
      </c>
      <c r="CK262" s="117">
        <f t="shared" si="293"/>
        <v>0</v>
      </c>
      <c r="CL262" s="117">
        <f t="shared" si="294"/>
        <v>0</v>
      </c>
      <c r="CM262" s="117">
        <f t="shared" si="295"/>
        <v>0</v>
      </c>
      <c r="CN262" s="117">
        <f t="shared" si="296"/>
        <v>0</v>
      </c>
      <c r="CO262" s="117">
        <f t="shared" si="297"/>
        <v>0</v>
      </c>
      <c r="CP262" s="117">
        <f t="shared" si="298"/>
        <v>0</v>
      </c>
      <c r="CQ262" s="117">
        <f t="shared" si="299"/>
        <v>0</v>
      </c>
      <c r="CR262" s="117">
        <f t="shared" si="300"/>
        <v>0</v>
      </c>
      <c r="CS262" s="117">
        <f t="shared" si="301"/>
        <v>0</v>
      </c>
      <c r="CT262" s="82"/>
      <c r="CU262" s="82"/>
      <c r="CV262" s="39"/>
      <c r="CW262" s="39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GS262" s="1"/>
      <c r="GT262" s="1"/>
      <c r="GU262" s="1"/>
      <c r="GV262" s="1"/>
      <c r="GW262" s="1"/>
    </row>
    <row r="263" spans="1:205">
      <c r="A263" s="33">
        <v>257</v>
      </c>
      <c r="B263" s="71"/>
      <c r="C263" s="351"/>
      <c r="D263" s="75"/>
      <c r="E263" s="74"/>
      <c r="F263" s="74"/>
      <c r="G263" s="74"/>
      <c r="H263" s="74"/>
      <c r="I263" s="65"/>
      <c r="J263" s="65"/>
      <c r="K263" s="65"/>
      <c r="L263" s="209"/>
      <c r="M263" s="209"/>
      <c r="N263" s="65"/>
      <c r="O263" s="65"/>
      <c r="P263" s="65"/>
      <c r="Q263" s="368" t="str">
        <f t="shared" si="239"/>
        <v/>
      </c>
      <c r="R263" s="34">
        <f t="shared" si="240"/>
        <v>0</v>
      </c>
      <c r="S263" s="47">
        <f t="shared" si="316"/>
        <v>0</v>
      </c>
      <c r="T263" s="46">
        <f t="shared" ref="T263:T326" si="317">IF(OR($B263=0,$C263=0,$D263=0),0,IF(OR(AND($S263&lt;=25,$S263&gt;=7),AND($S263&gt;25,$E263=1)),1,0))</f>
        <v>0</v>
      </c>
      <c r="U263" s="82">
        <f t="shared" si="241"/>
        <v>0</v>
      </c>
      <c r="V263" s="46">
        <f t="shared" si="242"/>
        <v>0</v>
      </c>
      <c r="W263" s="82">
        <f t="shared" si="243"/>
        <v>0</v>
      </c>
      <c r="X263" s="81">
        <f t="shared" si="244"/>
        <v>0</v>
      </c>
      <c r="Y263" s="81">
        <f t="shared" si="302"/>
        <v>0</v>
      </c>
      <c r="Z263" s="81">
        <f t="shared" si="303"/>
        <v>0</v>
      </c>
      <c r="AA263" s="81">
        <f t="shared" si="245"/>
        <v>0</v>
      </c>
      <c r="AB263" s="81">
        <f t="shared" si="246"/>
        <v>0</v>
      </c>
      <c r="AC263" s="81">
        <f t="shared" si="304"/>
        <v>0</v>
      </c>
      <c r="AD263" s="81">
        <f t="shared" si="305"/>
        <v>0</v>
      </c>
      <c r="AE263" s="81">
        <f t="shared" si="306"/>
        <v>0</v>
      </c>
      <c r="AF263" s="81">
        <f t="shared" si="247"/>
        <v>0</v>
      </c>
      <c r="AG263" s="81">
        <f t="shared" si="248"/>
        <v>0</v>
      </c>
      <c r="AH263" s="81">
        <f t="shared" si="249"/>
        <v>0</v>
      </c>
      <c r="AI263" s="81">
        <f t="shared" si="250"/>
        <v>0</v>
      </c>
      <c r="AJ263" s="81">
        <f t="shared" si="251"/>
        <v>0</v>
      </c>
      <c r="AK263" s="81">
        <f t="shared" si="252"/>
        <v>0</v>
      </c>
      <c r="AL263" s="81">
        <f t="shared" si="253"/>
        <v>0</v>
      </c>
      <c r="AM263" s="81">
        <f t="shared" si="254"/>
        <v>0</v>
      </c>
      <c r="AN263" s="81">
        <f t="shared" si="255"/>
        <v>0</v>
      </c>
      <c r="AO263" s="81">
        <f t="shared" si="256"/>
        <v>0</v>
      </c>
      <c r="AP263" s="81">
        <f t="shared" si="257"/>
        <v>0</v>
      </c>
      <c r="AQ263" s="81">
        <f t="shared" si="258"/>
        <v>0</v>
      </c>
      <c r="AR263" s="81">
        <f t="shared" si="259"/>
        <v>0</v>
      </c>
      <c r="AS263" s="81">
        <f t="shared" si="260"/>
        <v>0</v>
      </c>
      <c r="AT263" s="81">
        <f t="shared" si="261"/>
        <v>0</v>
      </c>
      <c r="AU263" s="81">
        <f t="shared" si="262"/>
        <v>0</v>
      </c>
      <c r="AV263" s="81">
        <f t="shared" si="263"/>
        <v>0</v>
      </c>
      <c r="AW263" s="46">
        <f t="shared" si="264"/>
        <v>0</v>
      </c>
      <c r="AX263" s="46">
        <f t="shared" si="265"/>
        <v>0</v>
      </c>
      <c r="AY263" s="46">
        <f t="shared" si="266"/>
        <v>0</v>
      </c>
      <c r="AZ263" s="46">
        <f t="shared" si="267"/>
        <v>0</v>
      </c>
      <c r="BA263" s="46">
        <f t="shared" si="268"/>
        <v>0</v>
      </c>
      <c r="BB263" s="46">
        <f t="shared" si="269"/>
        <v>0</v>
      </c>
      <c r="BC263" s="46">
        <f t="shared" si="270"/>
        <v>0</v>
      </c>
      <c r="BD263" s="81"/>
      <c r="BE263" s="81"/>
      <c r="BF263" s="117">
        <f t="shared" si="307"/>
        <v>0</v>
      </c>
      <c r="BG263" s="117">
        <f t="shared" si="308"/>
        <v>0</v>
      </c>
      <c r="BH263" s="117">
        <f t="shared" si="309"/>
        <v>0</v>
      </c>
      <c r="BI263" s="117">
        <f t="shared" si="310"/>
        <v>0</v>
      </c>
      <c r="BJ263" s="117">
        <f t="shared" si="311"/>
        <v>0</v>
      </c>
      <c r="BK263" s="117">
        <f t="shared" si="312"/>
        <v>0</v>
      </c>
      <c r="BL263" s="117">
        <f t="shared" si="313"/>
        <v>0</v>
      </c>
      <c r="BM263" s="117">
        <f t="shared" si="314"/>
        <v>0</v>
      </c>
      <c r="BN263" s="117">
        <f t="shared" si="271"/>
        <v>0</v>
      </c>
      <c r="BO263" s="117">
        <f t="shared" si="315"/>
        <v>0</v>
      </c>
      <c r="BP263" s="117">
        <f t="shared" si="272"/>
        <v>0</v>
      </c>
      <c r="BQ263" s="117">
        <f t="shared" si="273"/>
        <v>0</v>
      </c>
      <c r="BR263" s="117">
        <f t="shared" si="274"/>
        <v>0</v>
      </c>
      <c r="BS263" s="117">
        <f t="shared" si="275"/>
        <v>0</v>
      </c>
      <c r="BT263" s="117">
        <f t="shared" si="276"/>
        <v>0</v>
      </c>
      <c r="BU263" s="117">
        <f t="shared" si="277"/>
        <v>0</v>
      </c>
      <c r="BV263" s="117">
        <f t="shared" si="278"/>
        <v>0</v>
      </c>
      <c r="BW263" s="117">
        <f t="shared" si="279"/>
        <v>0</v>
      </c>
      <c r="BX263" s="117">
        <f t="shared" si="280"/>
        <v>0</v>
      </c>
      <c r="BY263" s="117">
        <f t="shared" si="281"/>
        <v>0</v>
      </c>
      <c r="BZ263" s="117">
        <f t="shared" si="282"/>
        <v>0</v>
      </c>
      <c r="CA263" s="117">
        <f t="shared" si="283"/>
        <v>0</v>
      </c>
      <c r="CB263" s="117">
        <f t="shared" si="284"/>
        <v>0</v>
      </c>
      <c r="CC263" s="117">
        <f t="shared" si="285"/>
        <v>0</v>
      </c>
      <c r="CD263" s="117">
        <f t="shared" si="286"/>
        <v>0</v>
      </c>
      <c r="CE263" s="117">
        <f t="shared" si="287"/>
        <v>0</v>
      </c>
      <c r="CF263" s="117">
        <f t="shared" si="288"/>
        <v>0</v>
      </c>
      <c r="CG263" s="117">
        <f t="shared" si="289"/>
        <v>0</v>
      </c>
      <c r="CH263" s="117">
        <f t="shared" si="290"/>
        <v>0</v>
      </c>
      <c r="CI263" s="117">
        <f t="shared" si="291"/>
        <v>0</v>
      </c>
      <c r="CJ263" s="117">
        <f t="shared" si="292"/>
        <v>0</v>
      </c>
      <c r="CK263" s="117">
        <f t="shared" si="293"/>
        <v>0</v>
      </c>
      <c r="CL263" s="117">
        <f t="shared" si="294"/>
        <v>0</v>
      </c>
      <c r="CM263" s="117">
        <f t="shared" si="295"/>
        <v>0</v>
      </c>
      <c r="CN263" s="117">
        <f t="shared" si="296"/>
        <v>0</v>
      </c>
      <c r="CO263" s="117">
        <f t="shared" si="297"/>
        <v>0</v>
      </c>
      <c r="CP263" s="117">
        <f t="shared" si="298"/>
        <v>0</v>
      </c>
      <c r="CQ263" s="117">
        <f t="shared" si="299"/>
        <v>0</v>
      </c>
      <c r="CR263" s="117">
        <f t="shared" si="300"/>
        <v>0</v>
      </c>
      <c r="CS263" s="117">
        <f t="shared" si="301"/>
        <v>0</v>
      </c>
      <c r="CT263" s="82"/>
      <c r="CU263" s="82"/>
      <c r="CV263" s="39"/>
      <c r="CW263" s="39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GS263" s="1"/>
      <c r="GT263" s="1"/>
      <c r="GU263" s="1"/>
      <c r="GV263" s="1"/>
      <c r="GW263" s="1"/>
    </row>
    <row r="264" spans="1:205">
      <c r="A264" s="33">
        <v>258</v>
      </c>
      <c r="B264" s="71"/>
      <c r="C264" s="351"/>
      <c r="D264" s="75"/>
      <c r="E264" s="74"/>
      <c r="F264" s="74"/>
      <c r="G264" s="74"/>
      <c r="H264" s="74"/>
      <c r="I264" s="65"/>
      <c r="J264" s="65"/>
      <c r="K264" s="65"/>
      <c r="L264" s="209"/>
      <c r="M264" s="209"/>
      <c r="N264" s="65"/>
      <c r="O264" s="65"/>
      <c r="P264" s="65"/>
      <c r="Q264" s="368" t="str">
        <f t="shared" ref="Q264:Q327" si="318">MID(C264,1,4)</f>
        <v/>
      </c>
      <c r="R264" s="34">
        <f t="shared" ref="R264:R327" si="319">IF(C264&gt;0,C264,0)</f>
        <v>0</v>
      </c>
      <c r="S264" s="47">
        <f t="shared" si="316"/>
        <v>0</v>
      </c>
      <c r="T264" s="46">
        <f t="shared" si="317"/>
        <v>0</v>
      </c>
      <c r="U264" s="82">
        <f t="shared" ref="U264:U327" si="320">IF(OR($B264=0,$C264=0,$D264=0,F264=100),0,IF(OR(AND($S264&lt;=$DE$36,$S264&gt;=$DE$37),AND($S264&lt;=$DE$41,$S264&gt;=$DE$42,$E264=1)),1,0))</f>
        <v>0</v>
      </c>
      <c r="V264" s="46">
        <f t="shared" ref="V264:V327" si="321">MAX(X264:BE264)</f>
        <v>0</v>
      </c>
      <c r="W264" s="82">
        <f t="shared" ref="W264:W327" si="322">MAX(BF264:CU264)</f>
        <v>0</v>
      </c>
      <c r="X264" s="81">
        <f t="shared" ref="X264:X327" si="323">IF(AND($D264=1,OR($S264=6,$S264=7,$S264=8,$S264=9,$S264=10,$S264=11,$S264=12)),1,0)*X$6</f>
        <v>0</v>
      </c>
      <c r="Y264" s="81">
        <f t="shared" si="302"/>
        <v>0</v>
      </c>
      <c r="Z264" s="81">
        <f t="shared" si="303"/>
        <v>0</v>
      </c>
      <c r="AA264" s="81">
        <f t="shared" ref="AA264:AA327" si="324">IF(AND($D264=1,OR($S264=21,$S264=22,$S264=23,$S264=24,$S264=25)),1,0)*AA$6</f>
        <v>0</v>
      </c>
      <c r="AB264" s="81">
        <f t="shared" ref="AB264:AB327" si="325">IF($E264=1,0,IF(AND($D264=1,AND($S264&gt;25,$S264&lt;=35)),1,0)*AB$6)</f>
        <v>0</v>
      </c>
      <c r="AC264" s="81">
        <f t="shared" si="304"/>
        <v>0</v>
      </c>
      <c r="AD264" s="81">
        <f t="shared" si="305"/>
        <v>0</v>
      </c>
      <c r="AE264" s="81">
        <f t="shared" si="306"/>
        <v>0</v>
      </c>
      <c r="AF264" s="81">
        <f t="shared" ref="AF264:AF327" si="326">IF(AND($D264=1,$E264=1,OR($S264-6,$S264=7,$S264=8,$S264=9,$S264=10,$S264=11,$S264=12)),1,0)*AF$6</f>
        <v>0</v>
      </c>
      <c r="AG264" s="81">
        <f t="shared" ref="AG264:AG327" si="327">IF(AND($D264=1,$E264=1,OR($S264=13,$S264=14,$S264=15,$S264=16)),1,0)*AG$6</f>
        <v>0</v>
      </c>
      <c r="AH264" s="81">
        <f t="shared" ref="AH264:AH327" si="328">IF(AND($D264=1,$E264=1,OR($S264=17,$S264=18,$S264=19,$S264=20)),1,0)*AH$6</f>
        <v>0</v>
      </c>
      <c r="AI264" s="81">
        <f t="shared" ref="AI264:AI327" si="329">IF(AND($D264=1,$E264=1,OR($S264=21,$S264=22,$S264=23,$S264=24,$S264=25)),1,0)*AI$6</f>
        <v>0</v>
      </c>
      <c r="AJ264" s="81">
        <f t="shared" ref="AJ264:AJ327" si="330">IF(AND($D264=1,$E264=1,AND($S264&gt;25,$S264&lt;=35)),1,0)*AJ$6</f>
        <v>0</v>
      </c>
      <c r="AK264" s="81">
        <f t="shared" ref="AK264:AK327" si="331">IF(AND($D264=1,$E264=1,AND($S264&gt;35,$S264&lt;=50)),1,0)*AK$6</f>
        <v>0</v>
      </c>
      <c r="AL264" s="81">
        <f t="shared" ref="AL264:AL327" si="332">IF(AND($D264=1,$E264=1,AND($S264&gt;50,$S264&lt;=65)),1,0)*AL$6</f>
        <v>0</v>
      </c>
      <c r="AM264" s="81">
        <f t="shared" ref="AM264:AM327" si="333">IF(AND($D264=1,$E264=1,AND($S264&gt;65)),1,0)*AM$6</f>
        <v>0</v>
      </c>
      <c r="AN264" s="81">
        <f t="shared" ref="AN264:AN327" si="334">IF(AND($D264=2,OR($S264=6,$S264=7,$S264=8,$S264=9,$S264=10,$S264=11,$S264=12)),1,0)*AN$6</f>
        <v>0</v>
      </c>
      <c r="AO264" s="81">
        <f t="shared" ref="AO264:AO327" si="335">IF(AND($D264=2,OR($S264=13,$S264=14,$S264=15,$S264=16)),1,0)*AO$6</f>
        <v>0</v>
      </c>
      <c r="AP264" s="81">
        <f t="shared" ref="AP264:AP327" si="336">IF(AND($D264=2,OR($S264=17,$S264=18,$S264=19,$S264=20)),1,0)*AP$6</f>
        <v>0</v>
      </c>
      <c r="AQ264" s="81">
        <f t="shared" ref="AQ264:AQ327" si="337">IF(AND($D264=2,OR($S264=21,$S264=22,$S264=23,$S264=24,$S264=25)),1,0)*AQ$6</f>
        <v>0</v>
      </c>
      <c r="AR264" s="81">
        <f t="shared" ref="AR264:AR327" si="338">IF($E264=1,0,IF(AND($D264=2,AND($S264&gt;25,$S264&lt;=35)),1,0)*AR$6)</f>
        <v>0</v>
      </c>
      <c r="AS264" s="81">
        <f t="shared" ref="AS264:AS327" si="339">IF($E264=1,0,IF(AND($D264=2,AND($S264&gt;35,$S264&lt;=50)),1,0)*AS$6)</f>
        <v>0</v>
      </c>
      <c r="AT264" s="81">
        <f t="shared" ref="AT264:AT327" si="340">IF($E264=1,0,IF(AND($D264=2,AND($S264&gt;50,$S264&lt;=65)),1,0)*AT$6)</f>
        <v>0</v>
      </c>
      <c r="AU264" s="81">
        <f t="shared" ref="AU264:AU327" si="341">IF($E264=1,0,IF(AND($D264=2,AND($S264&gt;65)),1,0)*AU$6)</f>
        <v>0</v>
      </c>
      <c r="AV264" s="81">
        <f t="shared" ref="AV264:AV327" si="342">IF(AND($D264=2,$E264=1,OR($S264=6,$S264=7,$S264=8,$S264=9,$S264=10,$S264=11,$S264=12)),1,0)*AV$6</f>
        <v>0</v>
      </c>
      <c r="AW264" s="46">
        <f t="shared" ref="AW264:AW327" si="343">IF(AND($D264=2,$E264=1,OR($S264=13,$S264=14,$S264=15,$S264=16)),1,0)*AW$6</f>
        <v>0</v>
      </c>
      <c r="AX264" s="46">
        <f t="shared" ref="AX264:AX327" si="344">IF(AND($D264=2,$E264=1,OR($S264=17,$S264=18,$S264=19,$S264=20)),1,0)*AX$6</f>
        <v>0</v>
      </c>
      <c r="AY264" s="46">
        <f t="shared" ref="AY264:AY327" si="345">IF(AND($D264=2,$E264=1,OR($S264=21,$S264=22,$S264=23,$S264=24,$S264=25)),1,0)*AY$6</f>
        <v>0</v>
      </c>
      <c r="AZ264" s="46">
        <f t="shared" ref="AZ264:AZ327" si="346">IF(AND($D264=2,$E264=1,AND($S264&gt;25,$S264&lt;=35)),1,0)*AZ$6</f>
        <v>0</v>
      </c>
      <c r="BA264" s="46">
        <f t="shared" ref="BA264:BA327" si="347">IF(AND($D264=2,$E264=1,AND($S264&gt;35,$S264&lt;=50)),1,0)*BA$6</f>
        <v>0</v>
      </c>
      <c r="BB264" s="46">
        <f t="shared" ref="BB264:BB327" si="348">IF(AND($D264=2,$E264=1,AND($S264&gt;50,$S264&lt;=65)),1,0)*BB$6</f>
        <v>0</v>
      </c>
      <c r="BC264" s="46">
        <f t="shared" ref="BC264:BC327" si="349">IF(AND($D264=2,$E264=1,AND($S264&gt;65)),1,0)*BC$6</f>
        <v>0</v>
      </c>
      <c r="BD264" s="81"/>
      <c r="BE264" s="81"/>
      <c r="BF264" s="117">
        <f t="shared" si="307"/>
        <v>0</v>
      </c>
      <c r="BG264" s="117">
        <f t="shared" si="308"/>
        <v>0</v>
      </c>
      <c r="BH264" s="117">
        <f t="shared" si="309"/>
        <v>0</v>
      </c>
      <c r="BI264" s="117">
        <f t="shared" si="310"/>
        <v>0</v>
      </c>
      <c r="BJ264" s="117">
        <f t="shared" si="311"/>
        <v>0</v>
      </c>
      <c r="BK264" s="117">
        <f t="shared" si="312"/>
        <v>0</v>
      </c>
      <c r="BL264" s="117">
        <f t="shared" si="313"/>
        <v>0</v>
      </c>
      <c r="BM264" s="117">
        <f t="shared" si="314"/>
        <v>0</v>
      </c>
      <c r="BN264" s="117">
        <f t="shared" ref="BN264:BN327" si="350">IF($E264=1,0,IF(AND($D264=1,AND($S264&gt;=51,$S264&lt;=65)),1,0)*BN$6)</f>
        <v>0</v>
      </c>
      <c r="BO264" s="117">
        <f t="shared" si="315"/>
        <v>0</v>
      </c>
      <c r="BP264" s="117">
        <f t="shared" ref="BP264:BP327" si="351">IF(AND($D264=1,$E264=1,OR($S264=1,$S264=2,$S264=3,$S264=4,$S264=5,$S264=6)),1,0)*BP$6</f>
        <v>0</v>
      </c>
      <c r="BQ264" s="117">
        <f t="shared" ref="BQ264:BQ327" si="352">IF(AND($D264=1,$E264=1,OR($S264=7,$S264=8,$S264=9)),1,0)*BQ$6</f>
        <v>0</v>
      </c>
      <c r="BR264" s="117">
        <f t="shared" ref="BR264:BR327" si="353">IF(AND($D264=1,$E264=1,OR($S264=10,$S264=11,$S264=12)),1,0)*BR$6</f>
        <v>0</v>
      </c>
      <c r="BS264" s="117">
        <f t="shared" ref="BS264:BS327" si="354">IF(AND($D264=1,$E264=1,OR($S264=13,$S264=14,$S264=15,$S264=16)),1,0)*BS$6</f>
        <v>0</v>
      </c>
      <c r="BT264" s="117">
        <f t="shared" ref="BT264:BT327" si="355">IF(AND($D264=1,$E264=1,OR($S264=17,$S264=18,$S264=19,$S264=20)),1,0)*BT$6</f>
        <v>0</v>
      </c>
      <c r="BU264" s="117">
        <f t="shared" ref="BU264:BU327" si="356">IF(AND($D264=1,$E264=1,OR($S264=21,$S264=22,$S264=23,$S264=24,$S264=25)),1,0)*BU$6</f>
        <v>0</v>
      </c>
      <c r="BV264" s="117">
        <f t="shared" ref="BV264:BV327" si="357">IF(AND($D264=1,$E264=1,AND($S264&gt;25,$S264&lt;=35)),1,0)*BV$6</f>
        <v>0</v>
      </c>
      <c r="BW264" s="117">
        <f t="shared" ref="BW264:BW327" si="358">IF(AND($D264=1,$E264=1,AND($S264&gt;35,$S264&lt;=50)),1,0)*BW$6</f>
        <v>0</v>
      </c>
      <c r="BX264" s="117">
        <f t="shared" ref="BX264:BX327" si="359">IF(AND($D264=1,$E264=1,AND($S264&gt;=51,$S264&lt;=65)),1,0)*BX$6</f>
        <v>0</v>
      </c>
      <c r="BY264" s="117">
        <f t="shared" ref="BY264:BY327" si="360">IF(AND($D264=1,$E264=1,AND($S264&gt;65)),1,0)*BY$6</f>
        <v>0</v>
      </c>
      <c r="BZ264" s="117">
        <f t="shared" ref="BZ264:BZ327" si="361">IF(AND($D264=2,OR($S264=1,$S264=2,$S264=3,$S264=4,$S264=5,$S264=6)),1,0)*BZ$6</f>
        <v>0</v>
      </c>
      <c r="CA264" s="117">
        <f t="shared" ref="CA264:CA327" si="362">IF(AND($D264=2,OR($S264=7,$S264=8,$S264=9)),1,0)*CA$6</f>
        <v>0</v>
      </c>
      <c r="CB264" s="117">
        <f t="shared" ref="CB264:CB327" si="363">IF(AND($D264=2,OR($S264=10,$S264=11,$S264=12)),1,0)*CB$6</f>
        <v>0</v>
      </c>
      <c r="CC264" s="117">
        <f t="shared" ref="CC264:CC327" si="364">IF(AND($D264=2,OR($S264=13,$S264=14,$S264=15,$S264=16)),1,0)*CC$6</f>
        <v>0</v>
      </c>
      <c r="CD264" s="117">
        <f t="shared" ref="CD264:CD327" si="365">IF(AND($D264=2,OR($S264=17,$S264=18,$S264=19,$S264=20)),1,0)*CD$6</f>
        <v>0</v>
      </c>
      <c r="CE264" s="117">
        <f t="shared" ref="CE264:CE327" si="366">IF(AND($D264=2,OR($S264=21,$S264=22,$S264=23,$S264=24,$S264=25)),1,0)*CE$6</f>
        <v>0</v>
      </c>
      <c r="CF264" s="117">
        <f t="shared" ref="CF264:CF327" si="367">IF($E264=1,0,IF(AND($D264=2,AND($S264&gt;25,$S264&lt;=35)),1,0)*CF$6)</f>
        <v>0</v>
      </c>
      <c r="CG264" s="117">
        <f t="shared" ref="CG264:CG327" si="368">IF($E264=1,0,IF(AND($D264=2,AND($S264&gt;35,$S264&lt;=50)),1,0)*CG$6)</f>
        <v>0</v>
      </c>
      <c r="CH264" s="117">
        <f t="shared" ref="CH264:CH327" si="369">IF($E264=1,0,IF(AND($D264=2,AND($S264&gt;=51,$S264&lt;=65)),1,0)*CH$6)</f>
        <v>0</v>
      </c>
      <c r="CI264" s="117">
        <f t="shared" ref="CI264:CI327" si="370">IF($E264=1,0,IF(AND($D264=2,AND($S264&gt;65)),1,0)*CI$6)</f>
        <v>0</v>
      </c>
      <c r="CJ264" s="117">
        <f t="shared" ref="CJ264:CJ327" si="371">IF(AND($D264=2,$E264=1,OR($S264=1,$S264=2,$S264=3,$S264=4,$S264=5,$S264=6)),1,0)*CJ$6</f>
        <v>0</v>
      </c>
      <c r="CK264" s="117">
        <f t="shared" ref="CK264:CK327" si="372">IF(AND($D264=2,$E264=1,OR($S264=7,$S264=8,$S264=9)),1,0)*CK$6</f>
        <v>0</v>
      </c>
      <c r="CL264" s="117">
        <f t="shared" ref="CL264:CL327" si="373">IF(AND($D264=2,$E264=1,OR($S264=10,$S264=11,$S264=12)),1,0)*CL$6</f>
        <v>0</v>
      </c>
      <c r="CM264" s="117">
        <f t="shared" ref="CM264:CM327" si="374">IF(AND($D264=2,$E264=1,OR($S264=13,$S264=14,$S264=15,$S264=16)),1,0)*CM$6</f>
        <v>0</v>
      </c>
      <c r="CN264" s="117">
        <f t="shared" ref="CN264:CN327" si="375">IF(AND($D264=2,$E264=1,OR($S264=17,$S264=18,$S264=19,$S264=20)),1,0)*CN$6</f>
        <v>0</v>
      </c>
      <c r="CO264" s="117">
        <f t="shared" ref="CO264:CO327" si="376">IF(AND($D264=2,$E264=1,OR($S264=21,$S264=22,$S264=23,$S264=24,$S264=25)),1,0)*CO$6</f>
        <v>0</v>
      </c>
      <c r="CP264" s="117">
        <f t="shared" ref="CP264:CP327" si="377">IF(AND($D264=2,$E264=1,AND($S264&gt;25,$S264&lt;=35)),1,0)*CP$6</f>
        <v>0</v>
      </c>
      <c r="CQ264" s="117">
        <f t="shared" ref="CQ264:CQ327" si="378">IF(AND($D264=2,$E264=1,AND($S264&gt;35,$S264&lt;=50)),1,0)*CQ$6</f>
        <v>0</v>
      </c>
      <c r="CR264" s="117">
        <f t="shared" ref="CR264:CR327" si="379">IF(AND($D264=2,$E264=1,AND($S264&gt;=51,$S264&lt;=65)),1,0)*CR$6</f>
        <v>0</v>
      </c>
      <c r="CS264" s="117">
        <f t="shared" ref="CS264:CS327" si="380">IF(AND($D264=2,$E264=1,AND($S264&gt;65)),1,0)*CS$6</f>
        <v>0</v>
      </c>
      <c r="CT264" s="82"/>
      <c r="CU264" s="82"/>
      <c r="CV264" s="39"/>
      <c r="CW264" s="39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GS264" s="1"/>
      <c r="GT264" s="1"/>
      <c r="GU264" s="1"/>
      <c r="GV264" s="1"/>
      <c r="GW264" s="1"/>
    </row>
    <row r="265" spans="1:205">
      <c r="A265" s="33">
        <v>259</v>
      </c>
      <c r="B265" s="71"/>
      <c r="C265" s="351"/>
      <c r="D265" s="75"/>
      <c r="E265" s="74"/>
      <c r="F265" s="74"/>
      <c r="G265" s="74"/>
      <c r="H265" s="74"/>
      <c r="I265" s="65"/>
      <c r="J265" s="65"/>
      <c r="K265" s="65"/>
      <c r="L265" s="209"/>
      <c r="M265" s="209"/>
      <c r="N265" s="65"/>
      <c r="O265" s="65"/>
      <c r="P265" s="65"/>
      <c r="Q265" s="368" t="str">
        <f t="shared" si="318"/>
        <v/>
      </c>
      <c r="R265" s="34">
        <f t="shared" si="319"/>
        <v>0</v>
      </c>
      <c r="S265" s="47">
        <f t="shared" si="316"/>
        <v>0</v>
      </c>
      <c r="T265" s="46">
        <f t="shared" si="317"/>
        <v>0</v>
      </c>
      <c r="U265" s="82">
        <f t="shared" si="320"/>
        <v>0</v>
      </c>
      <c r="V265" s="46">
        <f t="shared" si="321"/>
        <v>0</v>
      </c>
      <c r="W265" s="82">
        <f t="shared" si="322"/>
        <v>0</v>
      </c>
      <c r="X265" s="81">
        <f t="shared" si="323"/>
        <v>0</v>
      </c>
      <c r="Y265" s="81">
        <f t="shared" si="302"/>
        <v>0</v>
      </c>
      <c r="Z265" s="81">
        <f t="shared" si="303"/>
        <v>0</v>
      </c>
      <c r="AA265" s="81">
        <f t="shared" si="324"/>
        <v>0</v>
      </c>
      <c r="AB265" s="81">
        <f t="shared" si="325"/>
        <v>0</v>
      </c>
      <c r="AC265" s="81">
        <f t="shared" si="304"/>
        <v>0</v>
      </c>
      <c r="AD265" s="81">
        <f t="shared" si="305"/>
        <v>0</v>
      </c>
      <c r="AE265" s="81">
        <f t="shared" si="306"/>
        <v>0</v>
      </c>
      <c r="AF265" s="81">
        <f t="shared" si="326"/>
        <v>0</v>
      </c>
      <c r="AG265" s="81">
        <f t="shared" si="327"/>
        <v>0</v>
      </c>
      <c r="AH265" s="81">
        <f t="shared" si="328"/>
        <v>0</v>
      </c>
      <c r="AI265" s="81">
        <f t="shared" si="329"/>
        <v>0</v>
      </c>
      <c r="AJ265" s="81">
        <f t="shared" si="330"/>
        <v>0</v>
      </c>
      <c r="AK265" s="81">
        <f t="shared" si="331"/>
        <v>0</v>
      </c>
      <c r="AL265" s="81">
        <f t="shared" si="332"/>
        <v>0</v>
      </c>
      <c r="AM265" s="81">
        <f t="shared" si="333"/>
        <v>0</v>
      </c>
      <c r="AN265" s="81">
        <f t="shared" si="334"/>
        <v>0</v>
      </c>
      <c r="AO265" s="81">
        <f t="shared" si="335"/>
        <v>0</v>
      </c>
      <c r="AP265" s="81">
        <f t="shared" si="336"/>
        <v>0</v>
      </c>
      <c r="AQ265" s="81">
        <f t="shared" si="337"/>
        <v>0</v>
      </c>
      <c r="AR265" s="81">
        <f t="shared" si="338"/>
        <v>0</v>
      </c>
      <c r="AS265" s="81">
        <f t="shared" si="339"/>
        <v>0</v>
      </c>
      <c r="AT265" s="81">
        <f t="shared" si="340"/>
        <v>0</v>
      </c>
      <c r="AU265" s="81">
        <f t="shared" si="341"/>
        <v>0</v>
      </c>
      <c r="AV265" s="81">
        <f t="shared" si="342"/>
        <v>0</v>
      </c>
      <c r="AW265" s="46">
        <f t="shared" si="343"/>
        <v>0</v>
      </c>
      <c r="AX265" s="46">
        <f t="shared" si="344"/>
        <v>0</v>
      </c>
      <c r="AY265" s="46">
        <f t="shared" si="345"/>
        <v>0</v>
      </c>
      <c r="AZ265" s="46">
        <f t="shared" si="346"/>
        <v>0</v>
      </c>
      <c r="BA265" s="46">
        <f t="shared" si="347"/>
        <v>0</v>
      </c>
      <c r="BB265" s="46">
        <f t="shared" si="348"/>
        <v>0</v>
      </c>
      <c r="BC265" s="46">
        <f t="shared" si="349"/>
        <v>0</v>
      </c>
      <c r="BD265" s="81"/>
      <c r="BE265" s="81"/>
      <c r="BF265" s="117">
        <f t="shared" si="307"/>
        <v>0</v>
      </c>
      <c r="BG265" s="117">
        <f t="shared" si="308"/>
        <v>0</v>
      </c>
      <c r="BH265" s="117">
        <f t="shared" si="309"/>
        <v>0</v>
      </c>
      <c r="BI265" s="117">
        <f t="shared" si="310"/>
        <v>0</v>
      </c>
      <c r="BJ265" s="117">
        <f t="shared" si="311"/>
        <v>0</v>
      </c>
      <c r="BK265" s="117">
        <f t="shared" si="312"/>
        <v>0</v>
      </c>
      <c r="BL265" s="117">
        <f t="shared" si="313"/>
        <v>0</v>
      </c>
      <c r="BM265" s="117">
        <f t="shared" si="314"/>
        <v>0</v>
      </c>
      <c r="BN265" s="117">
        <f t="shared" si="350"/>
        <v>0</v>
      </c>
      <c r="BO265" s="117">
        <f t="shared" si="315"/>
        <v>0</v>
      </c>
      <c r="BP265" s="117">
        <f t="shared" si="351"/>
        <v>0</v>
      </c>
      <c r="BQ265" s="117">
        <f t="shared" si="352"/>
        <v>0</v>
      </c>
      <c r="BR265" s="117">
        <f t="shared" si="353"/>
        <v>0</v>
      </c>
      <c r="BS265" s="117">
        <f t="shared" si="354"/>
        <v>0</v>
      </c>
      <c r="BT265" s="117">
        <f t="shared" si="355"/>
        <v>0</v>
      </c>
      <c r="BU265" s="117">
        <f t="shared" si="356"/>
        <v>0</v>
      </c>
      <c r="BV265" s="117">
        <f t="shared" si="357"/>
        <v>0</v>
      </c>
      <c r="BW265" s="117">
        <f t="shared" si="358"/>
        <v>0</v>
      </c>
      <c r="BX265" s="117">
        <f t="shared" si="359"/>
        <v>0</v>
      </c>
      <c r="BY265" s="117">
        <f t="shared" si="360"/>
        <v>0</v>
      </c>
      <c r="BZ265" s="117">
        <f t="shared" si="361"/>
        <v>0</v>
      </c>
      <c r="CA265" s="117">
        <f t="shared" si="362"/>
        <v>0</v>
      </c>
      <c r="CB265" s="117">
        <f t="shared" si="363"/>
        <v>0</v>
      </c>
      <c r="CC265" s="117">
        <f t="shared" si="364"/>
        <v>0</v>
      </c>
      <c r="CD265" s="117">
        <f t="shared" si="365"/>
        <v>0</v>
      </c>
      <c r="CE265" s="117">
        <f t="shared" si="366"/>
        <v>0</v>
      </c>
      <c r="CF265" s="117">
        <f t="shared" si="367"/>
        <v>0</v>
      </c>
      <c r="CG265" s="117">
        <f t="shared" si="368"/>
        <v>0</v>
      </c>
      <c r="CH265" s="117">
        <f t="shared" si="369"/>
        <v>0</v>
      </c>
      <c r="CI265" s="117">
        <f t="shared" si="370"/>
        <v>0</v>
      </c>
      <c r="CJ265" s="117">
        <f t="shared" si="371"/>
        <v>0</v>
      </c>
      <c r="CK265" s="117">
        <f t="shared" si="372"/>
        <v>0</v>
      </c>
      <c r="CL265" s="117">
        <f t="shared" si="373"/>
        <v>0</v>
      </c>
      <c r="CM265" s="117">
        <f t="shared" si="374"/>
        <v>0</v>
      </c>
      <c r="CN265" s="117">
        <f t="shared" si="375"/>
        <v>0</v>
      </c>
      <c r="CO265" s="117">
        <f t="shared" si="376"/>
        <v>0</v>
      </c>
      <c r="CP265" s="117">
        <f t="shared" si="377"/>
        <v>0</v>
      </c>
      <c r="CQ265" s="117">
        <f t="shared" si="378"/>
        <v>0</v>
      </c>
      <c r="CR265" s="117">
        <f t="shared" si="379"/>
        <v>0</v>
      </c>
      <c r="CS265" s="117">
        <f t="shared" si="380"/>
        <v>0</v>
      </c>
      <c r="CT265" s="82"/>
      <c r="CU265" s="82"/>
      <c r="CV265" s="39"/>
      <c r="CW265" s="39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GS265" s="1"/>
      <c r="GT265" s="1"/>
      <c r="GU265" s="1"/>
      <c r="GV265" s="1"/>
      <c r="GW265" s="1"/>
    </row>
    <row r="266" spans="1:205">
      <c r="A266" s="33">
        <v>260</v>
      </c>
      <c r="B266" s="71"/>
      <c r="C266" s="351"/>
      <c r="D266" s="75"/>
      <c r="E266" s="74"/>
      <c r="F266" s="74"/>
      <c r="G266" s="74"/>
      <c r="H266" s="74"/>
      <c r="I266" s="65"/>
      <c r="J266" s="65"/>
      <c r="K266" s="65"/>
      <c r="L266" s="209"/>
      <c r="M266" s="209"/>
      <c r="N266" s="65"/>
      <c r="O266" s="65"/>
      <c r="P266" s="65"/>
      <c r="Q266" s="368" t="str">
        <f t="shared" si="318"/>
        <v/>
      </c>
      <c r="R266" s="34">
        <f t="shared" si="319"/>
        <v>0</v>
      </c>
      <c r="S266" s="47">
        <f t="shared" si="316"/>
        <v>0</v>
      </c>
      <c r="T266" s="46">
        <f t="shared" si="317"/>
        <v>0</v>
      </c>
      <c r="U266" s="82">
        <f t="shared" si="320"/>
        <v>0</v>
      </c>
      <c r="V266" s="46">
        <f t="shared" si="321"/>
        <v>0</v>
      </c>
      <c r="W266" s="82">
        <f t="shared" si="322"/>
        <v>0</v>
      </c>
      <c r="X266" s="81">
        <f t="shared" si="323"/>
        <v>0</v>
      </c>
      <c r="Y266" s="81">
        <f t="shared" si="302"/>
        <v>0</v>
      </c>
      <c r="Z266" s="81">
        <f t="shared" si="303"/>
        <v>0</v>
      </c>
      <c r="AA266" s="81">
        <f t="shared" si="324"/>
        <v>0</v>
      </c>
      <c r="AB266" s="81">
        <f t="shared" si="325"/>
        <v>0</v>
      </c>
      <c r="AC266" s="81">
        <f t="shared" si="304"/>
        <v>0</v>
      </c>
      <c r="AD266" s="81">
        <f t="shared" si="305"/>
        <v>0</v>
      </c>
      <c r="AE266" s="81">
        <f t="shared" si="306"/>
        <v>0</v>
      </c>
      <c r="AF266" s="81">
        <f t="shared" si="326"/>
        <v>0</v>
      </c>
      <c r="AG266" s="81">
        <f t="shared" si="327"/>
        <v>0</v>
      </c>
      <c r="AH266" s="81">
        <f t="shared" si="328"/>
        <v>0</v>
      </c>
      <c r="AI266" s="81">
        <f t="shared" si="329"/>
        <v>0</v>
      </c>
      <c r="AJ266" s="81">
        <f t="shared" si="330"/>
        <v>0</v>
      </c>
      <c r="AK266" s="81">
        <f t="shared" si="331"/>
        <v>0</v>
      </c>
      <c r="AL266" s="81">
        <f t="shared" si="332"/>
        <v>0</v>
      </c>
      <c r="AM266" s="81">
        <f t="shared" si="333"/>
        <v>0</v>
      </c>
      <c r="AN266" s="81">
        <f t="shared" si="334"/>
        <v>0</v>
      </c>
      <c r="AO266" s="81">
        <f t="shared" si="335"/>
        <v>0</v>
      </c>
      <c r="AP266" s="81">
        <f t="shared" si="336"/>
        <v>0</v>
      </c>
      <c r="AQ266" s="81">
        <f t="shared" si="337"/>
        <v>0</v>
      </c>
      <c r="AR266" s="81">
        <f t="shared" si="338"/>
        <v>0</v>
      </c>
      <c r="AS266" s="81">
        <f t="shared" si="339"/>
        <v>0</v>
      </c>
      <c r="AT266" s="81">
        <f t="shared" si="340"/>
        <v>0</v>
      </c>
      <c r="AU266" s="81">
        <f t="shared" si="341"/>
        <v>0</v>
      </c>
      <c r="AV266" s="81">
        <f t="shared" si="342"/>
        <v>0</v>
      </c>
      <c r="AW266" s="46">
        <f t="shared" si="343"/>
        <v>0</v>
      </c>
      <c r="AX266" s="46">
        <f t="shared" si="344"/>
        <v>0</v>
      </c>
      <c r="AY266" s="46">
        <f t="shared" si="345"/>
        <v>0</v>
      </c>
      <c r="AZ266" s="46">
        <f t="shared" si="346"/>
        <v>0</v>
      </c>
      <c r="BA266" s="46">
        <f t="shared" si="347"/>
        <v>0</v>
      </c>
      <c r="BB266" s="46">
        <f t="shared" si="348"/>
        <v>0</v>
      </c>
      <c r="BC266" s="46">
        <f t="shared" si="349"/>
        <v>0</v>
      </c>
      <c r="BD266" s="81"/>
      <c r="BE266" s="81"/>
      <c r="BF266" s="117">
        <f t="shared" si="307"/>
        <v>0</v>
      </c>
      <c r="BG266" s="117">
        <f t="shared" si="308"/>
        <v>0</v>
      </c>
      <c r="BH266" s="117">
        <f t="shared" si="309"/>
        <v>0</v>
      </c>
      <c r="BI266" s="117">
        <f t="shared" si="310"/>
        <v>0</v>
      </c>
      <c r="BJ266" s="117">
        <f t="shared" si="311"/>
        <v>0</v>
      </c>
      <c r="BK266" s="117">
        <f t="shared" si="312"/>
        <v>0</v>
      </c>
      <c r="BL266" s="117">
        <f t="shared" si="313"/>
        <v>0</v>
      </c>
      <c r="BM266" s="117">
        <f t="shared" si="314"/>
        <v>0</v>
      </c>
      <c r="BN266" s="117">
        <f t="shared" si="350"/>
        <v>0</v>
      </c>
      <c r="BO266" s="117">
        <f t="shared" si="315"/>
        <v>0</v>
      </c>
      <c r="BP266" s="117">
        <f t="shared" si="351"/>
        <v>0</v>
      </c>
      <c r="BQ266" s="117">
        <f t="shared" si="352"/>
        <v>0</v>
      </c>
      <c r="BR266" s="117">
        <f t="shared" si="353"/>
        <v>0</v>
      </c>
      <c r="BS266" s="117">
        <f t="shared" si="354"/>
        <v>0</v>
      </c>
      <c r="BT266" s="117">
        <f t="shared" si="355"/>
        <v>0</v>
      </c>
      <c r="BU266" s="117">
        <f t="shared" si="356"/>
        <v>0</v>
      </c>
      <c r="BV266" s="117">
        <f t="shared" si="357"/>
        <v>0</v>
      </c>
      <c r="BW266" s="117">
        <f t="shared" si="358"/>
        <v>0</v>
      </c>
      <c r="BX266" s="117">
        <f t="shared" si="359"/>
        <v>0</v>
      </c>
      <c r="BY266" s="117">
        <f t="shared" si="360"/>
        <v>0</v>
      </c>
      <c r="BZ266" s="117">
        <f t="shared" si="361"/>
        <v>0</v>
      </c>
      <c r="CA266" s="117">
        <f t="shared" si="362"/>
        <v>0</v>
      </c>
      <c r="CB266" s="117">
        <f t="shared" si="363"/>
        <v>0</v>
      </c>
      <c r="CC266" s="117">
        <f t="shared" si="364"/>
        <v>0</v>
      </c>
      <c r="CD266" s="117">
        <f t="shared" si="365"/>
        <v>0</v>
      </c>
      <c r="CE266" s="117">
        <f t="shared" si="366"/>
        <v>0</v>
      </c>
      <c r="CF266" s="117">
        <f t="shared" si="367"/>
        <v>0</v>
      </c>
      <c r="CG266" s="117">
        <f t="shared" si="368"/>
        <v>0</v>
      </c>
      <c r="CH266" s="117">
        <f t="shared" si="369"/>
        <v>0</v>
      </c>
      <c r="CI266" s="117">
        <f t="shared" si="370"/>
        <v>0</v>
      </c>
      <c r="CJ266" s="117">
        <f t="shared" si="371"/>
        <v>0</v>
      </c>
      <c r="CK266" s="117">
        <f t="shared" si="372"/>
        <v>0</v>
      </c>
      <c r="CL266" s="117">
        <f t="shared" si="373"/>
        <v>0</v>
      </c>
      <c r="CM266" s="117">
        <f t="shared" si="374"/>
        <v>0</v>
      </c>
      <c r="CN266" s="117">
        <f t="shared" si="375"/>
        <v>0</v>
      </c>
      <c r="CO266" s="117">
        <f t="shared" si="376"/>
        <v>0</v>
      </c>
      <c r="CP266" s="117">
        <f t="shared" si="377"/>
        <v>0</v>
      </c>
      <c r="CQ266" s="117">
        <f t="shared" si="378"/>
        <v>0</v>
      </c>
      <c r="CR266" s="117">
        <f t="shared" si="379"/>
        <v>0</v>
      </c>
      <c r="CS266" s="117">
        <f t="shared" si="380"/>
        <v>0</v>
      </c>
      <c r="CT266" s="82"/>
      <c r="CU266" s="82"/>
      <c r="CV266" s="39"/>
      <c r="CW266" s="39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GS266" s="1"/>
      <c r="GT266" s="1"/>
      <c r="GU266" s="1"/>
      <c r="GV266" s="1"/>
      <c r="GW266" s="1"/>
    </row>
    <row r="267" spans="1:205">
      <c r="A267" s="33">
        <v>261</v>
      </c>
      <c r="B267" s="71"/>
      <c r="C267" s="351"/>
      <c r="D267" s="75"/>
      <c r="E267" s="74"/>
      <c r="F267" s="74"/>
      <c r="G267" s="74"/>
      <c r="H267" s="74"/>
      <c r="I267" s="65"/>
      <c r="J267" s="65"/>
      <c r="K267" s="65"/>
      <c r="L267" s="209"/>
      <c r="M267" s="209"/>
      <c r="N267" s="65"/>
      <c r="O267" s="65"/>
      <c r="P267" s="65"/>
      <c r="Q267" s="368" t="str">
        <f t="shared" si="318"/>
        <v/>
      </c>
      <c r="R267" s="34">
        <f t="shared" si="319"/>
        <v>0</v>
      </c>
      <c r="S267" s="47">
        <f t="shared" si="316"/>
        <v>0</v>
      </c>
      <c r="T267" s="46">
        <f t="shared" si="317"/>
        <v>0</v>
      </c>
      <c r="U267" s="82">
        <f t="shared" si="320"/>
        <v>0</v>
      </c>
      <c r="V267" s="46">
        <f t="shared" si="321"/>
        <v>0</v>
      </c>
      <c r="W267" s="82">
        <f t="shared" si="322"/>
        <v>0</v>
      </c>
      <c r="X267" s="81">
        <f t="shared" si="323"/>
        <v>0</v>
      </c>
      <c r="Y267" s="81">
        <f t="shared" ref="Y267:Y330" si="381">IF(AND($D267=1,OR($S267=13,$S267=14,$S267=15,$S267=16)),1,0)*Y$6</f>
        <v>0</v>
      </c>
      <c r="Z267" s="81">
        <f t="shared" ref="Z267:Z330" si="382">IF(AND($D267=1,OR($S267=17,$S267=18,$S267=19,$S267=20)),1,0)*Z$6</f>
        <v>0</v>
      </c>
      <c r="AA267" s="81">
        <f t="shared" si="324"/>
        <v>0</v>
      </c>
      <c r="AB267" s="81">
        <f t="shared" si="325"/>
        <v>0</v>
      </c>
      <c r="AC267" s="81">
        <f t="shared" ref="AC267:AC330" si="383">IF($E267=1,0,IF(AND($D267=1,AND($S267&gt;35,$S267&lt;=50)),1,0)*AC$6)</f>
        <v>0</v>
      </c>
      <c r="AD267" s="81">
        <f t="shared" ref="AD267:AD330" si="384">IF($E267=1,0,IF(AND($D267=1,AND($S267&gt;50,$S267&lt;=65)),1,0)*AD$6)</f>
        <v>0</v>
      </c>
      <c r="AE267" s="81">
        <f t="shared" ref="AE267:AE330" si="385">IF($E267=1,0,IF(AND($D267=1,AND($S267&gt;65)),1,0)*AE$6)</f>
        <v>0</v>
      </c>
      <c r="AF267" s="81">
        <f t="shared" si="326"/>
        <v>0</v>
      </c>
      <c r="AG267" s="81">
        <f t="shared" si="327"/>
        <v>0</v>
      </c>
      <c r="AH267" s="81">
        <f t="shared" si="328"/>
        <v>0</v>
      </c>
      <c r="AI267" s="81">
        <f t="shared" si="329"/>
        <v>0</v>
      </c>
      <c r="AJ267" s="81">
        <f t="shared" si="330"/>
        <v>0</v>
      </c>
      <c r="AK267" s="81">
        <f t="shared" si="331"/>
        <v>0</v>
      </c>
      <c r="AL267" s="81">
        <f t="shared" si="332"/>
        <v>0</v>
      </c>
      <c r="AM267" s="81">
        <f t="shared" si="333"/>
        <v>0</v>
      </c>
      <c r="AN267" s="81">
        <f t="shared" si="334"/>
        <v>0</v>
      </c>
      <c r="AO267" s="81">
        <f t="shared" si="335"/>
        <v>0</v>
      </c>
      <c r="AP267" s="81">
        <f t="shared" si="336"/>
        <v>0</v>
      </c>
      <c r="AQ267" s="81">
        <f t="shared" si="337"/>
        <v>0</v>
      </c>
      <c r="AR267" s="81">
        <f t="shared" si="338"/>
        <v>0</v>
      </c>
      <c r="AS267" s="81">
        <f t="shared" si="339"/>
        <v>0</v>
      </c>
      <c r="AT267" s="81">
        <f t="shared" si="340"/>
        <v>0</v>
      </c>
      <c r="AU267" s="81">
        <f t="shared" si="341"/>
        <v>0</v>
      </c>
      <c r="AV267" s="81">
        <f t="shared" si="342"/>
        <v>0</v>
      </c>
      <c r="AW267" s="46">
        <f t="shared" si="343"/>
        <v>0</v>
      </c>
      <c r="AX267" s="46">
        <f t="shared" si="344"/>
        <v>0</v>
      </c>
      <c r="AY267" s="46">
        <f t="shared" si="345"/>
        <v>0</v>
      </c>
      <c r="AZ267" s="46">
        <f t="shared" si="346"/>
        <v>0</v>
      </c>
      <c r="BA267" s="46">
        <f t="shared" si="347"/>
        <v>0</v>
      </c>
      <c r="BB267" s="46">
        <f t="shared" si="348"/>
        <v>0</v>
      </c>
      <c r="BC267" s="46">
        <f t="shared" si="349"/>
        <v>0</v>
      </c>
      <c r="BD267" s="81"/>
      <c r="BE267" s="81"/>
      <c r="BF267" s="117">
        <f t="shared" ref="BF267:BF330" si="386">IF(AND($D267=1,OR($S267=1,$S267=2,$S267=3,$S267=4,$S267=5,$S267=6)),1,0)*BF$6</f>
        <v>0</v>
      </c>
      <c r="BG267" s="117">
        <f t="shared" ref="BG267:BG330" si="387">IF(AND($D267=1,OR($S267=7,$S267=8,$S267=9)),1,0)*BG$6</f>
        <v>0</v>
      </c>
      <c r="BH267" s="117">
        <f t="shared" ref="BH267:BH330" si="388">IF(AND($D267=1,OR($S267=10,$S267=11,$S267=12)),1,0)*BH$6</f>
        <v>0</v>
      </c>
      <c r="BI267" s="117">
        <f t="shared" ref="BI267:BI330" si="389">IF(AND($D267=1,OR($S267=13,$S267=14,$S267=15,$S267=16)),1,0)*BI$6</f>
        <v>0</v>
      </c>
      <c r="BJ267" s="117">
        <f t="shared" ref="BJ267:BJ330" si="390">IF(AND($D267=1,OR($S267=17,$S267=18,$S267=19,$S267=20)),1,0)*BJ$6</f>
        <v>0</v>
      </c>
      <c r="BK267" s="117">
        <f t="shared" ref="BK267:BK330" si="391">IF(AND($D267=1,OR($S267=21,$S267=22,$S267=23,$S267=24,$S267=25)),1,0)*BK$6</f>
        <v>0</v>
      </c>
      <c r="BL267" s="117">
        <f t="shared" ref="BL267:BL330" si="392">IF($E267=1,0,IF(AND($D267=1,AND($S267&gt;25,$S267&lt;=35)),1,0)*BL$6)</f>
        <v>0</v>
      </c>
      <c r="BM267" s="117">
        <f t="shared" ref="BM267:BM330" si="393">IF($E267=1,0,IF(AND($D267=1,AND($S267&gt;35,$S267&lt;=50)),1,0)*BM$6)</f>
        <v>0</v>
      </c>
      <c r="BN267" s="117">
        <f t="shared" si="350"/>
        <v>0</v>
      </c>
      <c r="BO267" s="117">
        <f t="shared" ref="BO267:BO330" si="394">IF($E267=1,0,IF(AND($D267=1,AND($S267&gt;65)),1,0)*BO$6)</f>
        <v>0</v>
      </c>
      <c r="BP267" s="117">
        <f t="shared" si="351"/>
        <v>0</v>
      </c>
      <c r="BQ267" s="117">
        <f t="shared" si="352"/>
        <v>0</v>
      </c>
      <c r="BR267" s="117">
        <f t="shared" si="353"/>
        <v>0</v>
      </c>
      <c r="BS267" s="117">
        <f t="shared" si="354"/>
        <v>0</v>
      </c>
      <c r="BT267" s="117">
        <f t="shared" si="355"/>
        <v>0</v>
      </c>
      <c r="BU267" s="117">
        <f t="shared" si="356"/>
        <v>0</v>
      </c>
      <c r="BV267" s="117">
        <f t="shared" si="357"/>
        <v>0</v>
      </c>
      <c r="BW267" s="117">
        <f t="shared" si="358"/>
        <v>0</v>
      </c>
      <c r="BX267" s="117">
        <f t="shared" si="359"/>
        <v>0</v>
      </c>
      <c r="BY267" s="117">
        <f t="shared" si="360"/>
        <v>0</v>
      </c>
      <c r="BZ267" s="117">
        <f t="shared" si="361"/>
        <v>0</v>
      </c>
      <c r="CA267" s="117">
        <f t="shared" si="362"/>
        <v>0</v>
      </c>
      <c r="CB267" s="117">
        <f t="shared" si="363"/>
        <v>0</v>
      </c>
      <c r="CC267" s="117">
        <f t="shared" si="364"/>
        <v>0</v>
      </c>
      <c r="CD267" s="117">
        <f t="shared" si="365"/>
        <v>0</v>
      </c>
      <c r="CE267" s="117">
        <f t="shared" si="366"/>
        <v>0</v>
      </c>
      <c r="CF267" s="117">
        <f t="shared" si="367"/>
        <v>0</v>
      </c>
      <c r="CG267" s="117">
        <f t="shared" si="368"/>
        <v>0</v>
      </c>
      <c r="CH267" s="117">
        <f t="shared" si="369"/>
        <v>0</v>
      </c>
      <c r="CI267" s="117">
        <f t="shared" si="370"/>
        <v>0</v>
      </c>
      <c r="CJ267" s="117">
        <f t="shared" si="371"/>
        <v>0</v>
      </c>
      <c r="CK267" s="117">
        <f t="shared" si="372"/>
        <v>0</v>
      </c>
      <c r="CL267" s="117">
        <f t="shared" si="373"/>
        <v>0</v>
      </c>
      <c r="CM267" s="117">
        <f t="shared" si="374"/>
        <v>0</v>
      </c>
      <c r="CN267" s="117">
        <f t="shared" si="375"/>
        <v>0</v>
      </c>
      <c r="CO267" s="117">
        <f t="shared" si="376"/>
        <v>0</v>
      </c>
      <c r="CP267" s="117">
        <f t="shared" si="377"/>
        <v>0</v>
      </c>
      <c r="CQ267" s="117">
        <f t="shared" si="378"/>
        <v>0</v>
      </c>
      <c r="CR267" s="117">
        <f t="shared" si="379"/>
        <v>0</v>
      </c>
      <c r="CS267" s="117">
        <f t="shared" si="380"/>
        <v>0</v>
      </c>
      <c r="CT267" s="82"/>
      <c r="CU267" s="82"/>
      <c r="CV267" s="39"/>
      <c r="CW267" s="39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GS267" s="1"/>
      <c r="GT267" s="1"/>
      <c r="GU267" s="1"/>
      <c r="GV267" s="1"/>
      <c r="GW267" s="1"/>
    </row>
    <row r="268" spans="1:205">
      <c r="A268" s="33">
        <v>262</v>
      </c>
      <c r="B268" s="71"/>
      <c r="C268" s="351"/>
      <c r="D268" s="75"/>
      <c r="E268" s="74"/>
      <c r="F268" s="74"/>
      <c r="G268" s="74"/>
      <c r="H268" s="74"/>
      <c r="I268" s="65"/>
      <c r="J268" s="65"/>
      <c r="K268" s="65"/>
      <c r="L268" s="209"/>
      <c r="M268" s="209"/>
      <c r="N268" s="65"/>
      <c r="O268" s="65"/>
      <c r="P268" s="65"/>
      <c r="Q268" s="368" t="str">
        <f t="shared" si="318"/>
        <v/>
      </c>
      <c r="R268" s="34">
        <f t="shared" si="319"/>
        <v>0</v>
      </c>
      <c r="S268" s="47">
        <f t="shared" si="316"/>
        <v>0</v>
      </c>
      <c r="T268" s="46">
        <f t="shared" si="317"/>
        <v>0</v>
      </c>
      <c r="U268" s="82">
        <f t="shared" si="320"/>
        <v>0</v>
      </c>
      <c r="V268" s="46">
        <f t="shared" si="321"/>
        <v>0</v>
      </c>
      <c r="W268" s="82">
        <f t="shared" si="322"/>
        <v>0</v>
      </c>
      <c r="X268" s="81">
        <f t="shared" si="323"/>
        <v>0</v>
      </c>
      <c r="Y268" s="81">
        <f t="shared" si="381"/>
        <v>0</v>
      </c>
      <c r="Z268" s="81">
        <f t="shared" si="382"/>
        <v>0</v>
      </c>
      <c r="AA268" s="81">
        <f t="shared" si="324"/>
        <v>0</v>
      </c>
      <c r="AB268" s="81">
        <f t="shared" si="325"/>
        <v>0</v>
      </c>
      <c r="AC268" s="81">
        <f t="shared" si="383"/>
        <v>0</v>
      </c>
      <c r="AD268" s="81">
        <f t="shared" si="384"/>
        <v>0</v>
      </c>
      <c r="AE268" s="81">
        <f t="shared" si="385"/>
        <v>0</v>
      </c>
      <c r="AF268" s="81">
        <f t="shared" si="326"/>
        <v>0</v>
      </c>
      <c r="AG268" s="81">
        <f t="shared" si="327"/>
        <v>0</v>
      </c>
      <c r="AH268" s="81">
        <f t="shared" si="328"/>
        <v>0</v>
      </c>
      <c r="AI268" s="81">
        <f t="shared" si="329"/>
        <v>0</v>
      </c>
      <c r="AJ268" s="81">
        <f t="shared" si="330"/>
        <v>0</v>
      </c>
      <c r="AK268" s="81">
        <f t="shared" si="331"/>
        <v>0</v>
      </c>
      <c r="AL268" s="81">
        <f t="shared" si="332"/>
        <v>0</v>
      </c>
      <c r="AM268" s="81">
        <f t="shared" si="333"/>
        <v>0</v>
      </c>
      <c r="AN268" s="81">
        <f t="shared" si="334"/>
        <v>0</v>
      </c>
      <c r="AO268" s="81">
        <f t="shared" si="335"/>
        <v>0</v>
      </c>
      <c r="AP268" s="81">
        <f t="shared" si="336"/>
        <v>0</v>
      </c>
      <c r="AQ268" s="81">
        <f t="shared" si="337"/>
        <v>0</v>
      </c>
      <c r="AR268" s="81">
        <f t="shared" si="338"/>
        <v>0</v>
      </c>
      <c r="AS268" s="81">
        <f t="shared" si="339"/>
        <v>0</v>
      </c>
      <c r="AT268" s="81">
        <f t="shared" si="340"/>
        <v>0</v>
      </c>
      <c r="AU268" s="81">
        <f t="shared" si="341"/>
        <v>0</v>
      </c>
      <c r="AV268" s="81">
        <f t="shared" si="342"/>
        <v>0</v>
      </c>
      <c r="AW268" s="46">
        <f t="shared" si="343"/>
        <v>0</v>
      </c>
      <c r="AX268" s="46">
        <f t="shared" si="344"/>
        <v>0</v>
      </c>
      <c r="AY268" s="46">
        <f t="shared" si="345"/>
        <v>0</v>
      </c>
      <c r="AZ268" s="46">
        <f t="shared" si="346"/>
        <v>0</v>
      </c>
      <c r="BA268" s="46">
        <f t="shared" si="347"/>
        <v>0</v>
      </c>
      <c r="BB268" s="46">
        <f t="shared" si="348"/>
        <v>0</v>
      </c>
      <c r="BC268" s="46">
        <f t="shared" si="349"/>
        <v>0</v>
      </c>
      <c r="BD268" s="81"/>
      <c r="BE268" s="81"/>
      <c r="BF268" s="117">
        <f t="shared" si="386"/>
        <v>0</v>
      </c>
      <c r="BG268" s="117">
        <f t="shared" si="387"/>
        <v>0</v>
      </c>
      <c r="BH268" s="117">
        <f t="shared" si="388"/>
        <v>0</v>
      </c>
      <c r="BI268" s="117">
        <f t="shared" si="389"/>
        <v>0</v>
      </c>
      <c r="BJ268" s="117">
        <f t="shared" si="390"/>
        <v>0</v>
      </c>
      <c r="BK268" s="117">
        <f t="shared" si="391"/>
        <v>0</v>
      </c>
      <c r="BL268" s="117">
        <f t="shared" si="392"/>
        <v>0</v>
      </c>
      <c r="BM268" s="117">
        <f t="shared" si="393"/>
        <v>0</v>
      </c>
      <c r="BN268" s="117">
        <f t="shared" si="350"/>
        <v>0</v>
      </c>
      <c r="BO268" s="117">
        <f t="shared" si="394"/>
        <v>0</v>
      </c>
      <c r="BP268" s="117">
        <f t="shared" si="351"/>
        <v>0</v>
      </c>
      <c r="BQ268" s="117">
        <f t="shared" si="352"/>
        <v>0</v>
      </c>
      <c r="BR268" s="117">
        <f t="shared" si="353"/>
        <v>0</v>
      </c>
      <c r="BS268" s="117">
        <f t="shared" si="354"/>
        <v>0</v>
      </c>
      <c r="BT268" s="117">
        <f t="shared" si="355"/>
        <v>0</v>
      </c>
      <c r="BU268" s="117">
        <f t="shared" si="356"/>
        <v>0</v>
      </c>
      <c r="BV268" s="117">
        <f t="shared" si="357"/>
        <v>0</v>
      </c>
      <c r="BW268" s="117">
        <f t="shared" si="358"/>
        <v>0</v>
      </c>
      <c r="BX268" s="117">
        <f t="shared" si="359"/>
        <v>0</v>
      </c>
      <c r="BY268" s="117">
        <f t="shared" si="360"/>
        <v>0</v>
      </c>
      <c r="BZ268" s="117">
        <f t="shared" si="361"/>
        <v>0</v>
      </c>
      <c r="CA268" s="117">
        <f t="shared" si="362"/>
        <v>0</v>
      </c>
      <c r="CB268" s="117">
        <f t="shared" si="363"/>
        <v>0</v>
      </c>
      <c r="CC268" s="117">
        <f t="shared" si="364"/>
        <v>0</v>
      </c>
      <c r="CD268" s="117">
        <f t="shared" si="365"/>
        <v>0</v>
      </c>
      <c r="CE268" s="117">
        <f t="shared" si="366"/>
        <v>0</v>
      </c>
      <c r="CF268" s="117">
        <f t="shared" si="367"/>
        <v>0</v>
      </c>
      <c r="CG268" s="117">
        <f t="shared" si="368"/>
        <v>0</v>
      </c>
      <c r="CH268" s="117">
        <f t="shared" si="369"/>
        <v>0</v>
      </c>
      <c r="CI268" s="117">
        <f t="shared" si="370"/>
        <v>0</v>
      </c>
      <c r="CJ268" s="117">
        <f t="shared" si="371"/>
        <v>0</v>
      </c>
      <c r="CK268" s="117">
        <f t="shared" si="372"/>
        <v>0</v>
      </c>
      <c r="CL268" s="117">
        <f t="shared" si="373"/>
        <v>0</v>
      </c>
      <c r="CM268" s="117">
        <f t="shared" si="374"/>
        <v>0</v>
      </c>
      <c r="CN268" s="117">
        <f t="shared" si="375"/>
        <v>0</v>
      </c>
      <c r="CO268" s="117">
        <f t="shared" si="376"/>
        <v>0</v>
      </c>
      <c r="CP268" s="117">
        <f t="shared" si="377"/>
        <v>0</v>
      </c>
      <c r="CQ268" s="117">
        <f t="shared" si="378"/>
        <v>0</v>
      </c>
      <c r="CR268" s="117">
        <f t="shared" si="379"/>
        <v>0</v>
      </c>
      <c r="CS268" s="117">
        <f t="shared" si="380"/>
        <v>0</v>
      </c>
      <c r="CT268" s="82"/>
      <c r="CU268" s="82"/>
      <c r="CV268" s="39"/>
      <c r="CW268" s="39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GS268" s="1"/>
      <c r="GT268" s="1"/>
      <c r="GU268" s="1"/>
      <c r="GV268" s="1"/>
      <c r="GW268" s="1"/>
    </row>
    <row r="269" spans="1:205">
      <c r="A269" s="33">
        <v>263</v>
      </c>
      <c r="B269" s="71"/>
      <c r="C269" s="351"/>
      <c r="D269" s="75"/>
      <c r="E269" s="74"/>
      <c r="F269" s="74"/>
      <c r="G269" s="74"/>
      <c r="H269" s="74"/>
      <c r="I269" s="65"/>
      <c r="J269" s="65"/>
      <c r="K269" s="65"/>
      <c r="L269" s="209"/>
      <c r="M269" s="209"/>
      <c r="N269" s="65"/>
      <c r="O269" s="65"/>
      <c r="P269" s="65"/>
      <c r="Q269" s="368" t="str">
        <f t="shared" si="318"/>
        <v/>
      </c>
      <c r="R269" s="34">
        <f t="shared" si="319"/>
        <v>0</v>
      </c>
      <c r="S269" s="47">
        <f t="shared" si="316"/>
        <v>0</v>
      </c>
      <c r="T269" s="46">
        <f t="shared" si="317"/>
        <v>0</v>
      </c>
      <c r="U269" s="82">
        <f t="shared" si="320"/>
        <v>0</v>
      </c>
      <c r="V269" s="46">
        <f t="shared" si="321"/>
        <v>0</v>
      </c>
      <c r="W269" s="82">
        <f t="shared" si="322"/>
        <v>0</v>
      </c>
      <c r="X269" s="81">
        <f t="shared" si="323"/>
        <v>0</v>
      </c>
      <c r="Y269" s="81">
        <f t="shared" si="381"/>
        <v>0</v>
      </c>
      <c r="Z269" s="81">
        <f t="shared" si="382"/>
        <v>0</v>
      </c>
      <c r="AA269" s="81">
        <f t="shared" si="324"/>
        <v>0</v>
      </c>
      <c r="AB269" s="81">
        <f t="shared" si="325"/>
        <v>0</v>
      </c>
      <c r="AC269" s="81">
        <f t="shared" si="383"/>
        <v>0</v>
      </c>
      <c r="AD269" s="81">
        <f t="shared" si="384"/>
        <v>0</v>
      </c>
      <c r="AE269" s="81">
        <f t="shared" si="385"/>
        <v>0</v>
      </c>
      <c r="AF269" s="81">
        <f t="shared" si="326"/>
        <v>0</v>
      </c>
      <c r="AG269" s="81">
        <f t="shared" si="327"/>
        <v>0</v>
      </c>
      <c r="AH269" s="81">
        <f t="shared" si="328"/>
        <v>0</v>
      </c>
      <c r="AI269" s="81">
        <f t="shared" si="329"/>
        <v>0</v>
      </c>
      <c r="AJ269" s="81">
        <f t="shared" si="330"/>
        <v>0</v>
      </c>
      <c r="AK269" s="81">
        <f t="shared" si="331"/>
        <v>0</v>
      </c>
      <c r="AL269" s="81">
        <f t="shared" si="332"/>
        <v>0</v>
      </c>
      <c r="AM269" s="81">
        <f t="shared" si="333"/>
        <v>0</v>
      </c>
      <c r="AN269" s="81">
        <f t="shared" si="334"/>
        <v>0</v>
      </c>
      <c r="AO269" s="81">
        <f t="shared" si="335"/>
        <v>0</v>
      </c>
      <c r="AP269" s="81">
        <f t="shared" si="336"/>
        <v>0</v>
      </c>
      <c r="AQ269" s="81">
        <f t="shared" si="337"/>
        <v>0</v>
      </c>
      <c r="AR269" s="81">
        <f t="shared" si="338"/>
        <v>0</v>
      </c>
      <c r="AS269" s="81">
        <f t="shared" si="339"/>
        <v>0</v>
      </c>
      <c r="AT269" s="81">
        <f t="shared" si="340"/>
        <v>0</v>
      </c>
      <c r="AU269" s="81">
        <f t="shared" si="341"/>
        <v>0</v>
      </c>
      <c r="AV269" s="81">
        <f t="shared" si="342"/>
        <v>0</v>
      </c>
      <c r="AW269" s="46">
        <f t="shared" si="343"/>
        <v>0</v>
      </c>
      <c r="AX269" s="46">
        <f t="shared" si="344"/>
        <v>0</v>
      </c>
      <c r="AY269" s="46">
        <f t="shared" si="345"/>
        <v>0</v>
      </c>
      <c r="AZ269" s="46">
        <f t="shared" si="346"/>
        <v>0</v>
      </c>
      <c r="BA269" s="46">
        <f t="shared" si="347"/>
        <v>0</v>
      </c>
      <c r="BB269" s="46">
        <f t="shared" si="348"/>
        <v>0</v>
      </c>
      <c r="BC269" s="46">
        <f t="shared" si="349"/>
        <v>0</v>
      </c>
      <c r="BD269" s="81"/>
      <c r="BE269" s="81"/>
      <c r="BF269" s="117">
        <f t="shared" si="386"/>
        <v>0</v>
      </c>
      <c r="BG269" s="117">
        <f t="shared" si="387"/>
        <v>0</v>
      </c>
      <c r="BH269" s="117">
        <f t="shared" si="388"/>
        <v>0</v>
      </c>
      <c r="BI269" s="117">
        <f t="shared" si="389"/>
        <v>0</v>
      </c>
      <c r="BJ269" s="117">
        <f t="shared" si="390"/>
        <v>0</v>
      </c>
      <c r="BK269" s="117">
        <f t="shared" si="391"/>
        <v>0</v>
      </c>
      <c r="BL269" s="117">
        <f t="shared" si="392"/>
        <v>0</v>
      </c>
      <c r="BM269" s="117">
        <f t="shared" si="393"/>
        <v>0</v>
      </c>
      <c r="BN269" s="117">
        <f t="shared" si="350"/>
        <v>0</v>
      </c>
      <c r="BO269" s="117">
        <f t="shared" si="394"/>
        <v>0</v>
      </c>
      <c r="BP269" s="117">
        <f t="shared" si="351"/>
        <v>0</v>
      </c>
      <c r="BQ269" s="117">
        <f t="shared" si="352"/>
        <v>0</v>
      </c>
      <c r="BR269" s="117">
        <f t="shared" si="353"/>
        <v>0</v>
      </c>
      <c r="BS269" s="117">
        <f t="shared" si="354"/>
        <v>0</v>
      </c>
      <c r="BT269" s="117">
        <f t="shared" si="355"/>
        <v>0</v>
      </c>
      <c r="BU269" s="117">
        <f t="shared" si="356"/>
        <v>0</v>
      </c>
      <c r="BV269" s="117">
        <f t="shared" si="357"/>
        <v>0</v>
      </c>
      <c r="BW269" s="117">
        <f t="shared" si="358"/>
        <v>0</v>
      </c>
      <c r="BX269" s="117">
        <f t="shared" si="359"/>
        <v>0</v>
      </c>
      <c r="BY269" s="117">
        <f t="shared" si="360"/>
        <v>0</v>
      </c>
      <c r="BZ269" s="117">
        <f t="shared" si="361"/>
        <v>0</v>
      </c>
      <c r="CA269" s="117">
        <f t="shared" si="362"/>
        <v>0</v>
      </c>
      <c r="CB269" s="117">
        <f t="shared" si="363"/>
        <v>0</v>
      </c>
      <c r="CC269" s="117">
        <f t="shared" si="364"/>
        <v>0</v>
      </c>
      <c r="CD269" s="117">
        <f t="shared" si="365"/>
        <v>0</v>
      </c>
      <c r="CE269" s="117">
        <f t="shared" si="366"/>
        <v>0</v>
      </c>
      <c r="CF269" s="117">
        <f t="shared" si="367"/>
        <v>0</v>
      </c>
      <c r="CG269" s="117">
        <f t="shared" si="368"/>
        <v>0</v>
      </c>
      <c r="CH269" s="117">
        <f t="shared" si="369"/>
        <v>0</v>
      </c>
      <c r="CI269" s="117">
        <f t="shared" si="370"/>
        <v>0</v>
      </c>
      <c r="CJ269" s="117">
        <f t="shared" si="371"/>
        <v>0</v>
      </c>
      <c r="CK269" s="117">
        <f t="shared" si="372"/>
        <v>0</v>
      </c>
      <c r="CL269" s="117">
        <f t="shared" si="373"/>
        <v>0</v>
      </c>
      <c r="CM269" s="117">
        <f t="shared" si="374"/>
        <v>0</v>
      </c>
      <c r="CN269" s="117">
        <f t="shared" si="375"/>
        <v>0</v>
      </c>
      <c r="CO269" s="117">
        <f t="shared" si="376"/>
        <v>0</v>
      </c>
      <c r="CP269" s="117">
        <f t="shared" si="377"/>
        <v>0</v>
      </c>
      <c r="CQ269" s="117">
        <f t="shared" si="378"/>
        <v>0</v>
      </c>
      <c r="CR269" s="117">
        <f t="shared" si="379"/>
        <v>0</v>
      </c>
      <c r="CS269" s="117">
        <f t="shared" si="380"/>
        <v>0</v>
      </c>
      <c r="CT269" s="82"/>
      <c r="CU269" s="82"/>
      <c r="CV269" s="39"/>
      <c r="CW269" s="39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GS269" s="1"/>
      <c r="GT269" s="1"/>
      <c r="GU269" s="1"/>
      <c r="GV269" s="1"/>
      <c r="GW269" s="1"/>
    </row>
    <row r="270" spans="1:205">
      <c r="A270" s="33">
        <v>264</v>
      </c>
      <c r="B270" s="71"/>
      <c r="C270" s="351"/>
      <c r="D270" s="75"/>
      <c r="E270" s="74"/>
      <c r="F270" s="74"/>
      <c r="G270" s="74"/>
      <c r="H270" s="74"/>
      <c r="I270" s="65"/>
      <c r="J270" s="65"/>
      <c r="K270" s="65"/>
      <c r="L270" s="209"/>
      <c r="M270" s="209"/>
      <c r="N270" s="65"/>
      <c r="O270" s="65"/>
      <c r="P270" s="65"/>
      <c r="Q270" s="368" t="str">
        <f t="shared" si="318"/>
        <v/>
      </c>
      <c r="R270" s="34">
        <f t="shared" si="319"/>
        <v>0</v>
      </c>
      <c r="S270" s="47">
        <f t="shared" si="316"/>
        <v>0</v>
      </c>
      <c r="T270" s="46">
        <f t="shared" si="317"/>
        <v>0</v>
      </c>
      <c r="U270" s="82">
        <f t="shared" si="320"/>
        <v>0</v>
      </c>
      <c r="V270" s="46">
        <f t="shared" si="321"/>
        <v>0</v>
      </c>
      <c r="W270" s="82">
        <f t="shared" si="322"/>
        <v>0</v>
      </c>
      <c r="X270" s="81">
        <f t="shared" si="323"/>
        <v>0</v>
      </c>
      <c r="Y270" s="81">
        <f t="shared" si="381"/>
        <v>0</v>
      </c>
      <c r="Z270" s="81">
        <f t="shared" si="382"/>
        <v>0</v>
      </c>
      <c r="AA270" s="81">
        <f t="shared" si="324"/>
        <v>0</v>
      </c>
      <c r="AB270" s="81">
        <f t="shared" si="325"/>
        <v>0</v>
      </c>
      <c r="AC270" s="81">
        <f t="shared" si="383"/>
        <v>0</v>
      </c>
      <c r="AD270" s="81">
        <f t="shared" si="384"/>
        <v>0</v>
      </c>
      <c r="AE270" s="81">
        <f t="shared" si="385"/>
        <v>0</v>
      </c>
      <c r="AF270" s="81">
        <f t="shared" si="326"/>
        <v>0</v>
      </c>
      <c r="AG270" s="81">
        <f t="shared" si="327"/>
        <v>0</v>
      </c>
      <c r="AH270" s="81">
        <f t="shared" si="328"/>
        <v>0</v>
      </c>
      <c r="AI270" s="81">
        <f t="shared" si="329"/>
        <v>0</v>
      </c>
      <c r="AJ270" s="81">
        <f t="shared" si="330"/>
        <v>0</v>
      </c>
      <c r="AK270" s="81">
        <f t="shared" si="331"/>
        <v>0</v>
      </c>
      <c r="AL270" s="81">
        <f t="shared" si="332"/>
        <v>0</v>
      </c>
      <c r="AM270" s="81">
        <f t="shared" si="333"/>
        <v>0</v>
      </c>
      <c r="AN270" s="81">
        <f t="shared" si="334"/>
        <v>0</v>
      </c>
      <c r="AO270" s="81">
        <f t="shared" si="335"/>
        <v>0</v>
      </c>
      <c r="AP270" s="81">
        <f t="shared" si="336"/>
        <v>0</v>
      </c>
      <c r="AQ270" s="81">
        <f t="shared" si="337"/>
        <v>0</v>
      </c>
      <c r="AR270" s="81">
        <f t="shared" si="338"/>
        <v>0</v>
      </c>
      <c r="AS270" s="81">
        <f t="shared" si="339"/>
        <v>0</v>
      </c>
      <c r="AT270" s="81">
        <f t="shared" si="340"/>
        <v>0</v>
      </c>
      <c r="AU270" s="81">
        <f t="shared" si="341"/>
        <v>0</v>
      </c>
      <c r="AV270" s="81">
        <f t="shared" si="342"/>
        <v>0</v>
      </c>
      <c r="AW270" s="46">
        <f t="shared" si="343"/>
        <v>0</v>
      </c>
      <c r="AX270" s="46">
        <f t="shared" si="344"/>
        <v>0</v>
      </c>
      <c r="AY270" s="46">
        <f t="shared" si="345"/>
        <v>0</v>
      </c>
      <c r="AZ270" s="46">
        <f t="shared" si="346"/>
        <v>0</v>
      </c>
      <c r="BA270" s="46">
        <f t="shared" si="347"/>
        <v>0</v>
      </c>
      <c r="BB270" s="46">
        <f t="shared" si="348"/>
        <v>0</v>
      </c>
      <c r="BC270" s="46">
        <f t="shared" si="349"/>
        <v>0</v>
      </c>
      <c r="BD270" s="81"/>
      <c r="BE270" s="81"/>
      <c r="BF270" s="117">
        <f t="shared" si="386"/>
        <v>0</v>
      </c>
      <c r="BG270" s="117">
        <f t="shared" si="387"/>
        <v>0</v>
      </c>
      <c r="BH270" s="117">
        <f t="shared" si="388"/>
        <v>0</v>
      </c>
      <c r="BI270" s="117">
        <f t="shared" si="389"/>
        <v>0</v>
      </c>
      <c r="BJ270" s="117">
        <f t="shared" si="390"/>
        <v>0</v>
      </c>
      <c r="BK270" s="117">
        <f t="shared" si="391"/>
        <v>0</v>
      </c>
      <c r="BL270" s="117">
        <f t="shared" si="392"/>
        <v>0</v>
      </c>
      <c r="BM270" s="117">
        <f t="shared" si="393"/>
        <v>0</v>
      </c>
      <c r="BN270" s="117">
        <f t="shared" si="350"/>
        <v>0</v>
      </c>
      <c r="BO270" s="117">
        <f t="shared" si="394"/>
        <v>0</v>
      </c>
      <c r="BP270" s="117">
        <f t="shared" si="351"/>
        <v>0</v>
      </c>
      <c r="BQ270" s="117">
        <f t="shared" si="352"/>
        <v>0</v>
      </c>
      <c r="BR270" s="117">
        <f t="shared" si="353"/>
        <v>0</v>
      </c>
      <c r="BS270" s="117">
        <f t="shared" si="354"/>
        <v>0</v>
      </c>
      <c r="BT270" s="117">
        <f t="shared" si="355"/>
        <v>0</v>
      </c>
      <c r="BU270" s="117">
        <f t="shared" si="356"/>
        <v>0</v>
      </c>
      <c r="BV270" s="117">
        <f t="shared" si="357"/>
        <v>0</v>
      </c>
      <c r="BW270" s="117">
        <f t="shared" si="358"/>
        <v>0</v>
      </c>
      <c r="BX270" s="117">
        <f t="shared" si="359"/>
        <v>0</v>
      </c>
      <c r="BY270" s="117">
        <f t="shared" si="360"/>
        <v>0</v>
      </c>
      <c r="BZ270" s="117">
        <f t="shared" si="361"/>
        <v>0</v>
      </c>
      <c r="CA270" s="117">
        <f t="shared" si="362"/>
        <v>0</v>
      </c>
      <c r="CB270" s="117">
        <f t="shared" si="363"/>
        <v>0</v>
      </c>
      <c r="CC270" s="117">
        <f t="shared" si="364"/>
        <v>0</v>
      </c>
      <c r="CD270" s="117">
        <f t="shared" si="365"/>
        <v>0</v>
      </c>
      <c r="CE270" s="117">
        <f t="shared" si="366"/>
        <v>0</v>
      </c>
      <c r="CF270" s="117">
        <f t="shared" si="367"/>
        <v>0</v>
      </c>
      <c r="CG270" s="117">
        <f t="shared" si="368"/>
        <v>0</v>
      </c>
      <c r="CH270" s="117">
        <f t="shared" si="369"/>
        <v>0</v>
      </c>
      <c r="CI270" s="117">
        <f t="shared" si="370"/>
        <v>0</v>
      </c>
      <c r="CJ270" s="117">
        <f t="shared" si="371"/>
        <v>0</v>
      </c>
      <c r="CK270" s="117">
        <f t="shared" si="372"/>
        <v>0</v>
      </c>
      <c r="CL270" s="117">
        <f t="shared" si="373"/>
        <v>0</v>
      </c>
      <c r="CM270" s="117">
        <f t="shared" si="374"/>
        <v>0</v>
      </c>
      <c r="CN270" s="117">
        <f t="shared" si="375"/>
        <v>0</v>
      </c>
      <c r="CO270" s="117">
        <f t="shared" si="376"/>
        <v>0</v>
      </c>
      <c r="CP270" s="117">
        <f t="shared" si="377"/>
        <v>0</v>
      </c>
      <c r="CQ270" s="117">
        <f t="shared" si="378"/>
        <v>0</v>
      </c>
      <c r="CR270" s="117">
        <f t="shared" si="379"/>
        <v>0</v>
      </c>
      <c r="CS270" s="117">
        <f t="shared" si="380"/>
        <v>0</v>
      </c>
      <c r="CT270" s="82"/>
      <c r="CU270" s="82"/>
      <c r="CV270" s="39"/>
      <c r="CW270" s="39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GS270" s="1"/>
      <c r="GT270" s="1"/>
      <c r="GU270" s="1"/>
      <c r="GV270" s="1"/>
      <c r="GW270" s="1"/>
    </row>
    <row r="271" spans="1:205">
      <c r="A271" s="33">
        <v>265</v>
      </c>
      <c r="B271" s="71"/>
      <c r="C271" s="351"/>
      <c r="D271" s="75"/>
      <c r="E271" s="74"/>
      <c r="F271" s="74"/>
      <c r="G271" s="74"/>
      <c r="H271" s="74"/>
      <c r="I271" s="65"/>
      <c r="J271" s="65"/>
      <c r="K271" s="65"/>
      <c r="L271" s="209"/>
      <c r="M271" s="209"/>
      <c r="N271" s="65"/>
      <c r="O271" s="65"/>
      <c r="P271" s="65"/>
      <c r="Q271" s="368" t="str">
        <f t="shared" si="318"/>
        <v/>
      </c>
      <c r="R271" s="34">
        <f t="shared" si="319"/>
        <v>0</v>
      </c>
      <c r="S271" s="47">
        <f t="shared" si="316"/>
        <v>0</v>
      </c>
      <c r="T271" s="46">
        <f t="shared" si="317"/>
        <v>0</v>
      </c>
      <c r="U271" s="82">
        <f t="shared" si="320"/>
        <v>0</v>
      </c>
      <c r="V271" s="46">
        <f t="shared" si="321"/>
        <v>0</v>
      </c>
      <c r="W271" s="82">
        <f t="shared" si="322"/>
        <v>0</v>
      </c>
      <c r="X271" s="81">
        <f t="shared" si="323"/>
        <v>0</v>
      </c>
      <c r="Y271" s="81">
        <f t="shared" si="381"/>
        <v>0</v>
      </c>
      <c r="Z271" s="81">
        <f t="shared" si="382"/>
        <v>0</v>
      </c>
      <c r="AA271" s="81">
        <f t="shared" si="324"/>
        <v>0</v>
      </c>
      <c r="AB271" s="81">
        <f t="shared" si="325"/>
        <v>0</v>
      </c>
      <c r="AC271" s="81">
        <f t="shared" si="383"/>
        <v>0</v>
      </c>
      <c r="AD271" s="81">
        <f t="shared" si="384"/>
        <v>0</v>
      </c>
      <c r="AE271" s="81">
        <f t="shared" si="385"/>
        <v>0</v>
      </c>
      <c r="AF271" s="81">
        <f t="shared" si="326"/>
        <v>0</v>
      </c>
      <c r="AG271" s="81">
        <f t="shared" si="327"/>
        <v>0</v>
      </c>
      <c r="AH271" s="81">
        <f t="shared" si="328"/>
        <v>0</v>
      </c>
      <c r="AI271" s="81">
        <f t="shared" si="329"/>
        <v>0</v>
      </c>
      <c r="AJ271" s="81">
        <f t="shared" si="330"/>
        <v>0</v>
      </c>
      <c r="AK271" s="81">
        <f t="shared" si="331"/>
        <v>0</v>
      </c>
      <c r="AL271" s="81">
        <f t="shared" si="332"/>
        <v>0</v>
      </c>
      <c r="AM271" s="81">
        <f t="shared" si="333"/>
        <v>0</v>
      </c>
      <c r="AN271" s="81">
        <f t="shared" si="334"/>
        <v>0</v>
      </c>
      <c r="AO271" s="81">
        <f t="shared" si="335"/>
        <v>0</v>
      </c>
      <c r="AP271" s="81">
        <f t="shared" si="336"/>
        <v>0</v>
      </c>
      <c r="AQ271" s="81">
        <f t="shared" si="337"/>
        <v>0</v>
      </c>
      <c r="AR271" s="81">
        <f t="shared" si="338"/>
        <v>0</v>
      </c>
      <c r="AS271" s="81">
        <f t="shared" si="339"/>
        <v>0</v>
      </c>
      <c r="AT271" s="81">
        <f t="shared" si="340"/>
        <v>0</v>
      </c>
      <c r="AU271" s="81">
        <f t="shared" si="341"/>
        <v>0</v>
      </c>
      <c r="AV271" s="81">
        <f t="shared" si="342"/>
        <v>0</v>
      </c>
      <c r="AW271" s="46">
        <f t="shared" si="343"/>
        <v>0</v>
      </c>
      <c r="AX271" s="46">
        <f t="shared" si="344"/>
        <v>0</v>
      </c>
      <c r="AY271" s="46">
        <f t="shared" si="345"/>
        <v>0</v>
      </c>
      <c r="AZ271" s="46">
        <f t="shared" si="346"/>
        <v>0</v>
      </c>
      <c r="BA271" s="46">
        <f t="shared" si="347"/>
        <v>0</v>
      </c>
      <c r="BB271" s="46">
        <f t="shared" si="348"/>
        <v>0</v>
      </c>
      <c r="BC271" s="46">
        <f t="shared" si="349"/>
        <v>0</v>
      </c>
      <c r="BD271" s="81"/>
      <c r="BE271" s="81"/>
      <c r="BF271" s="117">
        <f t="shared" si="386"/>
        <v>0</v>
      </c>
      <c r="BG271" s="117">
        <f t="shared" si="387"/>
        <v>0</v>
      </c>
      <c r="BH271" s="117">
        <f t="shared" si="388"/>
        <v>0</v>
      </c>
      <c r="BI271" s="117">
        <f t="shared" si="389"/>
        <v>0</v>
      </c>
      <c r="BJ271" s="117">
        <f t="shared" si="390"/>
        <v>0</v>
      </c>
      <c r="BK271" s="117">
        <f t="shared" si="391"/>
        <v>0</v>
      </c>
      <c r="BL271" s="117">
        <f t="shared" si="392"/>
        <v>0</v>
      </c>
      <c r="BM271" s="117">
        <f t="shared" si="393"/>
        <v>0</v>
      </c>
      <c r="BN271" s="117">
        <f t="shared" si="350"/>
        <v>0</v>
      </c>
      <c r="BO271" s="117">
        <f t="shared" si="394"/>
        <v>0</v>
      </c>
      <c r="BP271" s="117">
        <f t="shared" si="351"/>
        <v>0</v>
      </c>
      <c r="BQ271" s="117">
        <f t="shared" si="352"/>
        <v>0</v>
      </c>
      <c r="BR271" s="117">
        <f t="shared" si="353"/>
        <v>0</v>
      </c>
      <c r="BS271" s="117">
        <f t="shared" si="354"/>
        <v>0</v>
      </c>
      <c r="BT271" s="117">
        <f t="shared" si="355"/>
        <v>0</v>
      </c>
      <c r="BU271" s="117">
        <f t="shared" si="356"/>
        <v>0</v>
      </c>
      <c r="BV271" s="117">
        <f t="shared" si="357"/>
        <v>0</v>
      </c>
      <c r="BW271" s="117">
        <f t="shared" si="358"/>
        <v>0</v>
      </c>
      <c r="BX271" s="117">
        <f t="shared" si="359"/>
        <v>0</v>
      </c>
      <c r="BY271" s="117">
        <f t="shared" si="360"/>
        <v>0</v>
      </c>
      <c r="BZ271" s="117">
        <f t="shared" si="361"/>
        <v>0</v>
      </c>
      <c r="CA271" s="117">
        <f t="shared" si="362"/>
        <v>0</v>
      </c>
      <c r="CB271" s="117">
        <f t="shared" si="363"/>
        <v>0</v>
      </c>
      <c r="CC271" s="117">
        <f t="shared" si="364"/>
        <v>0</v>
      </c>
      <c r="CD271" s="117">
        <f t="shared" si="365"/>
        <v>0</v>
      </c>
      <c r="CE271" s="117">
        <f t="shared" si="366"/>
        <v>0</v>
      </c>
      <c r="CF271" s="117">
        <f t="shared" si="367"/>
        <v>0</v>
      </c>
      <c r="CG271" s="117">
        <f t="shared" si="368"/>
        <v>0</v>
      </c>
      <c r="CH271" s="117">
        <f t="shared" si="369"/>
        <v>0</v>
      </c>
      <c r="CI271" s="117">
        <f t="shared" si="370"/>
        <v>0</v>
      </c>
      <c r="CJ271" s="117">
        <f t="shared" si="371"/>
        <v>0</v>
      </c>
      <c r="CK271" s="117">
        <f t="shared" si="372"/>
        <v>0</v>
      </c>
      <c r="CL271" s="117">
        <f t="shared" si="373"/>
        <v>0</v>
      </c>
      <c r="CM271" s="117">
        <f t="shared" si="374"/>
        <v>0</v>
      </c>
      <c r="CN271" s="117">
        <f t="shared" si="375"/>
        <v>0</v>
      </c>
      <c r="CO271" s="117">
        <f t="shared" si="376"/>
        <v>0</v>
      </c>
      <c r="CP271" s="117">
        <f t="shared" si="377"/>
        <v>0</v>
      </c>
      <c r="CQ271" s="117">
        <f t="shared" si="378"/>
        <v>0</v>
      </c>
      <c r="CR271" s="117">
        <f t="shared" si="379"/>
        <v>0</v>
      </c>
      <c r="CS271" s="117">
        <f t="shared" si="380"/>
        <v>0</v>
      </c>
      <c r="CT271" s="82"/>
      <c r="CU271" s="82"/>
      <c r="CV271" s="39"/>
      <c r="CW271" s="39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GS271" s="1"/>
      <c r="GT271" s="1"/>
      <c r="GU271" s="1"/>
      <c r="GV271" s="1"/>
      <c r="GW271" s="1"/>
    </row>
    <row r="272" spans="1:205">
      <c r="A272" s="33">
        <v>266</v>
      </c>
      <c r="B272" s="71"/>
      <c r="C272" s="351"/>
      <c r="D272" s="75"/>
      <c r="E272" s="74"/>
      <c r="F272" s="74"/>
      <c r="G272" s="74"/>
      <c r="H272" s="74"/>
      <c r="I272" s="65"/>
      <c r="J272" s="65"/>
      <c r="K272" s="65"/>
      <c r="L272" s="209"/>
      <c r="M272" s="209"/>
      <c r="N272" s="65"/>
      <c r="O272" s="65"/>
      <c r="P272" s="65"/>
      <c r="Q272" s="368" t="str">
        <f t="shared" si="318"/>
        <v/>
      </c>
      <c r="R272" s="34">
        <f t="shared" si="319"/>
        <v>0</v>
      </c>
      <c r="S272" s="47">
        <f t="shared" si="316"/>
        <v>0</v>
      </c>
      <c r="T272" s="46">
        <f t="shared" si="317"/>
        <v>0</v>
      </c>
      <c r="U272" s="82">
        <f t="shared" si="320"/>
        <v>0</v>
      </c>
      <c r="V272" s="46">
        <f t="shared" si="321"/>
        <v>0</v>
      </c>
      <c r="W272" s="82">
        <f t="shared" si="322"/>
        <v>0</v>
      </c>
      <c r="X272" s="81">
        <f t="shared" si="323"/>
        <v>0</v>
      </c>
      <c r="Y272" s="81">
        <f t="shared" si="381"/>
        <v>0</v>
      </c>
      <c r="Z272" s="81">
        <f t="shared" si="382"/>
        <v>0</v>
      </c>
      <c r="AA272" s="81">
        <f t="shared" si="324"/>
        <v>0</v>
      </c>
      <c r="AB272" s="81">
        <f t="shared" si="325"/>
        <v>0</v>
      </c>
      <c r="AC272" s="81">
        <f t="shared" si="383"/>
        <v>0</v>
      </c>
      <c r="AD272" s="81">
        <f t="shared" si="384"/>
        <v>0</v>
      </c>
      <c r="AE272" s="81">
        <f t="shared" si="385"/>
        <v>0</v>
      </c>
      <c r="AF272" s="81">
        <f t="shared" si="326"/>
        <v>0</v>
      </c>
      <c r="AG272" s="81">
        <f t="shared" si="327"/>
        <v>0</v>
      </c>
      <c r="AH272" s="81">
        <f t="shared" si="328"/>
        <v>0</v>
      </c>
      <c r="AI272" s="81">
        <f t="shared" si="329"/>
        <v>0</v>
      </c>
      <c r="AJ272" s="81">
        <f t="shared" si="330"/>
        <v>0</v>
      </c>
      <c r="AK272" s="81">
        <f t="shared" si="331"/>
        <v>0</v>
      </c>
      <c r="AL272" s="81">
        <f t="shared" si="332"/>
        <v>0</v>
      </c>
      <c r="AM272" s="81">
        <f t="shared" si="333"/>
        <v>0</v>
      </c>
      <c r="AN272" s="81">
        <f t="shared" si="334"/>
        <v>0</v>
      </c>
      <c r="AO272" s="81">
        <f t="shared" si="335"/>
        <v>0</v>
      </c>
      <c r="AP272" s="81">
        <f t="shared" si="336"/>
        <v>0</v>
      </c>
      <c r="AQ272" s="81">
        <f t="shared" si="337"/>
        <v>0</v>
      </c>
      <c r="AR272" s="81">
        <f t="shared" si="338"/>
        <v>0</v>
      </c>
      <c r="AS272" s="81">
        <f t="shared" si="339"/>
        <v>0</v>
      </c>
      <c r="AT272" s="81">
        <f t="shared" si="340"/>
        <v>0</v>
      </c>
      <c r="AU272" s="81">
        <f t="shared" si="341"/>
        <v>0</v>
      </c>
      <c r="AV272" s="81">
        <f t="shared" si="342"/>
        <v>0</v>
      </c>
      <c r="AW272" s="46">
        <f t="shared" si="343"/>
        <v>0</v>
      </c>
      <c r="AX272" s="46">
        <f t="shared" si="344"/>
        <v>0</v>
      </c>
      <c r="AY272" s="46">
        <f t="shared" si="345"/>
        <v>0</v>
      </c>
      <c r="AZ272" s="46">
        <f t="shared" si="346"/>
        <v>0</v>
      </c>
      <c r="BA272" s="46">
        <f t="shared" si="347"/>
        <v>0</v>
      </c>
      <c r="BB272" s="46">
        <f t="shared" si="348"/>
        <v>0</v>
      </c>
      <c r="BC272" s="46">
        <f t="shared" si="349"/>
        <v>0</v>
      </c>
      <c r="BD272" s="81"/>
      <c r="BE272" s="81"/>
      <c r="BF272" s="117">
        <f t="shared" si="386"/>
        <v>0</v>
      </c>
      <c r="BG272" s="117">
        <f t="shared" si="387"/>
        <v>0</v>
      </c>
      <c r="BH272" s="117">
        <f t="shared" si="388"/>
        <v>0</v>
      </c>
      <c r="BI272" s="117">
        <f t="shared" si="389"/>
        <v>0</v>
      </c>
      <c r="BJ272" s="117">
        <f t="shared" si="390"/>
        <v>0</v>
      </c>
      <c r="BK272" s="117">
        <f t="shared" si="391"/>
        <v>0</v>
      </c>
      <c r="BL272" s="117">
        <f t="shared" si="392"/>
        <v>0</v>
      </c>
      <c r="BM272" s="117">
        <f t="shared" si="393"/>
        <v>0</v>
      </c>
      <c r="BN272" s="117">
        <f t="shared" si="350"/>
        <v>0</v>
      </c>
      <c r="BO272" s="117">
        <f t="shared" si="394"/>
        <v>0</v>
      </c>
      <c r="BP272" s="117">
        <f t="shared" si="351"/>
        <v>0</v>
      </c>
      <c r="BQ272" s="117">
        <f t="shared" si="352"/>
        <v>0</v>
      </c>
      <c r="BR272" s="117">
        <f t="shared" si="353"/>
        <v>0</v>
      </c>
      <c r="BS272" s="117">
        <f t="shared" si="354"/>
        <v>0</v>
      </c>
      <c r="BT272" s="117">
        <f t="shared" si="355"/>
        <v>0</v>
      </c>
      <c r="BU272" s="117">
        <f t="shared" si="356"/>
        <v>0</v>
      </c>
      <c r="BV272" s="117">
        <f t="shared" si="357"/>
        <v>0</v>
      </c>
      <c r="BW272" s="117">
        <f t="shared" si="358"/>
        <v>0</v>
      </c>
      <c r="BX272" s="117">
        <f t="shared" si="359"/>
        <v>0</v>
      </c>
      <c r="BY272" s="117">
        <f t="shared" si="360"/>
        <v>0</v>
      </c>
      <c r="BZ272" s="117">
        <f t="shared" si="361"/>
        <v>0</v>
      </c>
      <c r="CA272" s="117">
        <f t="shared" si="362"/>
        <v>0</v>
      </c>
      <c r="CB272" s="117">
        <f t="shared" si="363"/>
        <v>0</v>
      </c>
      <c r="CC272" s="117">
        <f t="shared" si="364"/>
        <v>0</v>
      </c>
      <c r="CD272" s="117">
        <f t="shared" si="365"/>
        <v>0</v>
      </c>
      <c r="CE272" s="117">
        <f t="shared" si="366"/>
        <v>0</v>
      </c>
      <c r="CF272" s="117">
        <f t="shared" si="367"/>
        <v>0</v>
      </c>
      <c r="CG272" s="117">
        <f t="shared" si="368"/>
        <v>0</v>
      </c>
      <c r="CH272" s="117">
        <f t="shared" si="369"/>
        <v>0</v>
      </c>
      <c r="CI272" s="117">
        <f t="shared" si="370"/>
        <v>0</v>
      </c>
      <c r="CJ272" s="117">
        <f t="shared" si="371"/>
        <v>0</v>
      </c>
      <c r="CK272" s="117">
        <f t="shared" si="372"/>
        <v>0</v>
      </c>
      <c r="CL272" s="117">
        <f t="shared" si="373"/>
        <v>0</v>
      </c>
      <c r="CM272" s="117">
        <f t="shared" si="374"/>
        <v>0</v>
      </c>
      <c r="CN272" s="117">
        <f t="shared" si="375"/>
        <v>0</v>
      </c>
      <c r="CO272" s="117">
        <f t="shared" si="376"/>
        <v>0</v>
      </c>
      <c r="CP272" s="117">
        <f t="shared" si="377"/>
        <v>0</v>
      </c>
      <c r="CQ272" s="117">
        <f t="shared" si="378"/>
        <v>0</v>
      </c>
      <c r="CR272" s="117">
        <f t="shared" si="379"/>
        <v>0</v>
      </c>
      <c r="CS272" s="117">
        <f t="shared" si="380"/>
        <v>0</v>
      </c>
      <c r="CT272" s="82"/>
      <c r="CU272" s="82"/>
      <c r="CV272" s="39"/>
      <c r="CW272" s="39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GS272" s="1"/>
      <c r="GT272" s="1"/>
      <c r="GU272" s="1"/>
      <c r="GV272" s="1"/>
      <c r="GW272" s="1"/>
    </row>
    <row r="273" spans="1:205">
      <c r="A273" s="33">
        <v>267</v>
      </c>
      <c r="B273" s="71"/>
      <c r="C273" s="351"/>
      <c r="D273" s="75"/>
      <c r="E273" s="74"/>
      <c r="F273" s="74"/>
      <c r="G273" s="74"/>
      <c r="H273" s="74"/>
      <c r="I273" s="65"/>
      <c r="J273" s="65"/>
      <c r="K273" s="65"/>
      <c r="L273" s="209"/>
      <c r="M273" s="209"/>
      <c r="N273" s="65"/>
      <c r="O273" s="65"/>
      <c r="P273" s="65"/>
      <c r="Q273" s="368" t="str">
        <f t="shared" si="318"/>
        <v/>
      </c>
      <c r="R273" s="34">
        <f t="shared" si="319"/>
        <v>0</v>
      </c>
      <c r="S273" s="47">
        <f t="shared" si="316"/>
        <v>0</v>
      </c>
      <c r="T273" s="46">
        <f t="shared" si="317"/>
        <v>0</v>
      </c>
      <c r="U273" s="82">
        <f t="shared" si="320"/>
        <v>0</v>
      </c>
      <c r="V273" s="46">
        <f t="shared" si="321"/>
        <v>0</v>
      </c>
      <c r="W273" s="82">
        <f t="shared" si="322"/>
        <v>0</v>
      </c>
      <c r="X273" s="81">
        <f t="shared" si="323"/>
        <v>0</v>
      </c>
      <c r="Y273" s="81">
        <f t="shared" si="381"/>
        <v>0</v>
      </c>
      <c r="Z273" s="81">
        <f t="shared" si="382"/>
        <v>0</v>
      </c>
      <c r="AA273" s="81">
        <f t="shared" si="324"/>
        <v>0</v>
      </c>
      <c r="AB273" s="81">
        <f t="shared" si="325"/>
        <v>0</v>
      </c>
      <c r="AC273" s="81">
        <f t="shared" si="383"/>
        <v>0</v>
      </c>
      <c r="AD273" s="81">
        <f t="shared" si="384"/>
        <v>0</v>
      </c>
      <c r="AE273" s="81">
        <f t="shared" si="385"/>
        <v>0</v>
      </c>
      <c r="AF273" s="81">
        <f t="shared" si="326"/>
        <v>0</v>
      </c>
      <c r="AG273" s="81">
        <f t="shared" si="327"/>
        <v>0</v>
      </c>
      <c r="AH273" s="81">
        <f t="shared" si="328"/>
        <v>0</v>
      </c>
      <c r="AI273" s="81">
        <f t="shared" si="329"/>
        <v>0</v>
      </c>
      <c r="AJ273" s="81">
        <f t="shared" si="330"/>
        <v>0</v>
      </c>
      <c r="AK273" s="81">
        <f t="shared" si="331"/>
        <v>0</v>
      </c>
      <c r="AL273" s="81">
        <f t="shared" si="332"/>
        <v>0</v>
      </c>
      <c r="AM273" s="81">
        <f t="shared" si="333"/>
        <v>0</v>
      </c>
      <c r="AN273" s="81">
        <f t="shared" si="334"/>
        <v>0</v>
      </c>
      <c r="AO273" s="81">
        <f t="shared" si="335"/>
        <v>0</v>
      </c>
      <c r="AP273" s="81">
        <f t="shared" si="336"/>
        <v>0</v>
      </c>
      <c r="AQ273" s="81">
        <f t="shared" si="337"/>
        <v>0</v>
      </c>
      <c r="AR273" s="81">
        <f t="shared" si="338"/>
        <v>0</v>
      </c>
      <c r="AS273" s="81">
        <f t="shared" si="339"/>
        <v>0</v>
      </c>
      <c r="AT273" s="81">
        <f t="shared" si="340"/>
        <v>0</v>
      </c>
      <c r="AU273" s="81">
        <f t="shared" si="341"/>
        <v>0</v>
      </c>
      <c r="AV273" s="81">
        <f t="shared" si="342"/>
        <v>0</v>
      </c>
      <c r="AW273" s="46">
        <f t="shared" si="343"/>
        <v>0</v>
      </c>
      <c r="AX273" s="46">
        <f t="shared" si="344"/>
        <v>0</v>
      </c>
      <c r="AY273" s="46">
        <f t="shared" si="345"/>
        <v>0</v>
      </c>
      <c r="AZ273" s="46">
        <f t="shared" si="346"/>
        <v>0</v>
      </c>
      <c r="BA273" s="46">
        <f t="shared" si="347"/>
        <v>0</v>
      </c>
      <c r="BB273" s="46">
        <f t="shared" si="348"/>
        <v>0</v>
      </c>
      <c r="BC273" s="46">
        <f t="shared" si="349"/>
        <v>0</v>
      </c>
      <c r="BD273" s="81"/>
      <c r="BE273" s="81"/>
      <c r="BF273" s="117">
        <f t="shared" si="386"/>
        <v>0</v>
      </c>
      <c r="BG273" s="117">
        <f t="shared" si="387"/>
        <v>0</v>
      </c>
      <c r="BH273" s="117">
        <f t="shared" si="388"/>
        <v>0</v>
      </c>
      <c r="BI273" s="117">
        <f t="shared" si="389"/>
        <v>0</v>
      </c>
      <c r="BJ273" s="117">
        <f t="shared" si="390"/>
        <v>0</v>
      </c>
      <c r="BK273" s="117">
        <f t="shared" si="391"/>
        <v>0</v>
      </c>
      <c r="BL273" s="117">
        <f t="shared" si="392"/>
        <v>0</v>
      </c>
      <c r="BM273" s="117">
        <f t="shared" si="393"/>
        <v>0</v>
      </c>
      <c r="BN273" s="117">
        <f t="shared" si="350"/>
        <v>0</v>
      </c>
      <c r="BO273" s="117">
        <f t="shared" si="394"/>
        <v>0</v>
      </c>
      <c r="BP273" s="117">
        <f t="shared" si="351"/>
        <v>0</v>
      </c>
      <c r="BQ273" s="117">
        <f t="shared" si="352"/>
        <v>0</v>
      </c>
      <c r="BR273" s="117">
        <f t="shared" si="353"/>
        <v>0</v>
      </c>
      <c r="BS273" s="117">
        <f t="shared" si="354"/>
        <v>0</v>
      </c>
      <c r="BT273" s="117">
        <f t="shared" si="355"/>
        <v>0</v>
      </c>
      <c r="BU273" s="117">
        <f t="shared" si="356"/>
        <v>0</v>
      </c>
      <c r="BV273" s="117">
        <f t="shared" si="357"/>
        <v>0</v>
      </c>
      <c r="BW273" s="117">
        <f t="shared" si="358"/>
        <v>0</v>
      </c>
      <c r="BX273" s="117">
        <f t="shared" si="359"/>
        <v>0</v>
      </c>
      <c r="BY273" s="117">
        <f t="shared" si="360"/>
        <v>0</v>
      </c>
      <c r="BZ273" s="117">
        <f t="shared" si="361"/>
        <v>0</v>
      </c>
      <c r="CA273" s="117">
        <f t="shared" si="362"/>
        <v>0</v>
      </c>
      <c r="CB273" s="117">
        <f t="shared" si="363"/>
        <v>0</v>
      </c>
      <c r="CC273" s="117">
        <f t="shared" si="364"/>
        <v>0</v>
      </c>
      <c r="CD273" s="117">
        <f t="shared" si="365"/>
        <v>0</v>
      </c>
      <c r="CE273" s="117">
        <f t="shared" si="366"/>
        <v>0</v>
      </c>
      <c r="CF273" s="117">
        <f t="shared" si="367"/>
        <v>0</v>
      </c>
      <c r="CG273" s="117">
        <f t="shared" si="368"/>
        <v>0</v>
      </c>
      <c r="CH273" s="117">
        <f t="shared" si="369"/>
        <v>0</v>
      </c>
      <c r="CI273" s="117">
        <f t="shared" si="370"/>
        <v>0</v>
      </c>
      <c r="CJ273" s="117">
        <f t="shared" si="371"/>
        <v>0</v>
      </c>
      <c r="CK273" s="117">
        <f t="shared" si="372"/>
        <v>0</v>
      </c>
      <c r="CL273" s="117">
        <f t="shared" si="373"/>
        <v>0</v>
      </c>
      <c r="CM273" s="117">
        <f t="shared" si="374"/>
        <v>0</v>
      </c>
      <c r="CN273" s="117">
        <f t="shared" si="375"/>
        <v>0</v>
      </c>
      <c r="CO273" s="117">
        <f t="shared" si="376"/>
        <v>0</v>
      </c>
      <c r="CP273" s="117">
        <f t="shared" si="377"/>
        <v>0</v>
      </c>
      <c r="CQ273" s="117">
        <f t="shared" si="378"/>
        <v>0</v>
      </c>
      <c r="CR273" s="117">
        <f t="shared" si="379"/>
        <v>0</v>
      </c>
      <c r="CS273" s="117">
        <f t="shared" si="380"/>
        <v>0</v>
      </c>
      <c r="CT273" s="82"/>
      <c r="CU273" s="82"/>
      <c r="CV273" s="39"/>
      <c r="CW273" s="39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GS273" s="1"/>
      <c r="GT273" s="1"/>
      <c r="GU273" s="1"/>
      <c r="GV273" s="1"/>
      <c r="GW273" s="1"/>
    </row>
    <row r="274" spans="1:205">
      <c r="A274" s="33">
        <v>268</v>
      </c>
      <c r="B274" s="71"/>
      <c r="C274" s="351"/>
      <c r="D274" s="75"/>
      <c r="E274" s="74"/>
      <c r="F274" s="74"/>
      <c r="G274" s="74"/>
      <c r="H274" s="74"/>
      <c r="I274" s="65"/>
      <c r="J274" s="65"/>
      <c r="K274" s="65"/>
      <c r="L274" s="209"/>
      <c r="M274" s="209"/>
      <c r="N274" s="65"/>
      <c r="O274" s="65"/>
      <c r="P274" s="65"/>
      <c r="Q274" s="368" t="str">
        <f t="shared" si="318"/>
        <v/>
      </c>
      <c r="R274" s="34">
        <f t="shared" si="319"/>
        <v>0</v>
      </c>
      <c r="S274" s="47">
        <f t="shared" si="316"/>
        <v>0</v>
      </c>
      <c r="T274" s="46">
        <f t="shared" si="317"/>
        <v>0</v>
      </c>
      <c r="U274" s="82">
        <f t="shared" si="320"/>
        <v>0</v>
      </c>
      <c r="V274" s="46">
        <f t="shared" si="321"/>
        <v>0</v>
      </c>
      <c r="W274" s="82">
        <f t="shared" si="322"/>
        <v>0</v>
      </c>
      <c r="X274" s="81">
        <f t="shared" si="323"/>
        <v>0</v>
      </c>
      <c r="Y274" s="81">
        <f t="shared" si="381"/>
        <v>0</v>
      </c>
      <c r="Z274" s="81">
        <f t="shared" si="382"/>
        <v>0</v>
      </c>
      <c r="AA274" s="81">
        <f t="shared" si="324"/>
        <v>0</v>
      </c>
      <c r="AB274" s="81">
        <f t="shared" si="325"/>
        <v>0</v>
      </c>
      <c r="AC274" s="81">
        <f t="shared" si="383"/>
        <v>0</v>
      </c>
      <c r="AD274" s="81">
        <f t="shared" si="384"/>
        <v>0</v>
      </c>
      <c r="AE274" s="81">
        <f t="shared" si="385"/>
        <v>0</v>
      </c>
      <c r="AF274" s="81">
        <f t="shared" si="326"/>
        <v>0</v>
      </c>
      <c r="AG274" s="81">
        <f t="shared" si="327"/>
        <v>0</v>
      </c>
      <c r="AH274" s="81">
        <f t="shared" si="328"/>
        <v>0</v>
      </c>
      <c r="AI274" s="81">
        <f t="shared" si="329"/>
        <v>0</v>
      </c>
      <c r="AJ274" s="81">
        <f t="shared" si="330"/>
        <v>0</v>
      </c>
      <c r="AK274" s="81">
        <f t="shared" si="331"/>
        <v>0</v>
      </c>
      <c r="AL274" s="81">
        <f t="shared" si="332"/>
        <v>0</v>
      </c>
      <c r="AM274" s="81">
        <f t="shared" si="333"/>
        <v>0</v>
      </c>
      <c r="AN274" s="81">
        <f t="shared" si="334"/>
        <v>0</v>
      </c>
      <c r="AO274" s="81">
        <f t="shared" si="335"/>
        <v>0</v>
      </c>
      <c r="AP274" s="81">
        <f t="shared" si="336"/>
        <v>0</v>
      </c>
      <c r="AQ274" s="81">
        <f t="shared" si="337"/>
        <v>0</v>
      </c>
      <c r="AR274" s="81">
        <f t="shared" si="338"/>
        <v>0</v>
      </c>
      <c r="AS274" s="81">
        <f t="shared" si="339"/>
        <v>0</v>
      </c>
      <c r="AT274" s="81">
        <f t="shared" si="340"/>
        <v>0</v>
      </c>
      <c r="AU274" s="81">
        <f t="shared" si="341"/>
        <v>0</v>
      </c>
      <c r="AV274" s="81">
        <f t="shared" si="342"/>
        <v>0</v>
      </c>
      <c r="AW274" s="46">
        <f t="shared" si="343"/>
        <v>0</v>
      </c>
      <c r="AX274" s="46">
        <f t="shared" si="344"/>
        <v>0</v>
      </c>
      <c r="AY274" s="46">
        <f t="shared" si="345"/>
        <v>0</v>
      </c>
      <c r="AZ274" s="46">
        <f t="shared" si="346"/>
        <v>0</v>
      </c>
      <c r="BA274" s="46">
        <f t="shared" si="347"/>
        <v>0</v>
      </c>
      <c r="BB274" s="46">
        <f t="shared" si="348"/>
        <v>0</v>
      </c>
      <c r="BC274" s="46">
        <f t="shared" si="349"/>
        <v>0</v>
      </c>
      <c r="BD274" s="81"/>
      <c r="BE274" s="81"/>
      <c r="BF274" s="117">
        <f t="shared" si="386"/>
        <v>0</v>
      </c>
      <c r="BG274" s="117">
        <f t="shared" si="387"/>
        <v>0</v>
      </c>
      <c r="BH274" s="117">
        <f t="shared" si="388"/>
        <v>0</v>
      </c>
      <c r="BI274" s="117">
        <f t="shared" si="389"/>
        <v>0</v>
      </c>
      <c r="BJ274" s="117">
        <f t="shared" si="390"/>
        <v>0</v>
      </c>
      <c r="BK274" s="117">
        <f t="shared" si="391"/>
        <v>0</v>
      </c>
      <c r="BL274" s="117">
        <f t="shared" si="392"/>
        <v>0</v>
      </c>
      <c r="BM274" s="117">
        <f t="shared" si="393"/>
        <v>0</v>
      </c>
      <c r="BN274" s="117">
        <f t="shared" si="350"/>
        <v>0</v>
      </c>
      <c r="BO274" s="117">
        <f t="shared" si="394"/>
        <v>0</v>
      </c>
      <c r="BP274" s="117">
        <f t="shared" si="351"/>
        <v>0</v>
      </c>
      <c r="BQ274" s="117">
        <f t="shared" si="352"/>
        <v>0</v>
      </c>
      <c r="BR274" s="117">
        <f t="shared" si="353"/>
        <v>0</v>
      </c>
      <c r="BS274" s="117">
        <f t="shared" si="354"/>
        <v>0</v>
      </c>
      <c r="BT274" s="117">
        <f t="shared" si="355"/>
        <v>0</v>
      </c>
      <c r="BU274" s="117">
        <f t="shared" si="356"/>
        <v>0</v>
      </c>
      <c r="BV274" s="117">
        <f t="shared" si="357"/>
        <v>0</v>
      </c>
      <c r="BW274" s="117">
        <f t="shared" si="358"/>
        <v>0</v>
      </c>
      <c r="BX274" s="117">
        <f t="shared" si="359"/>
        <v>0</v>
      </c>
      <c r="BY274" s="117">
        <f t="shared" si="360"/>
        <v>0</v>
      </c>
      <c r="BZ274" s="117">
        <f t="shared" si="361"/>
        <v>0</v>
      </c>
      <c r="CA274" s="117">
        <f t="shared" si="362"/>
        <v>0</v>
      </c>
      <c r="CB274" s="117">
        <f t="shared" si="363"/>
        <v>0</v>
      </c>
      <c r="CC274" s="117">
        <f t="shared" si="364"/>
        <v>0</v>
      </c>
      <c r="CD274" s="117">
        <f t="shared" si="365"/>
        <v>0</v>
      </c>
      <c r="CE274" s="117">
        <f t="shared" si="366"/>
        <v>0</v>
      </c>
      <c r="CF274" s="117">
        <f t="shared" si="367"/>
        <v>0</v>
      </c>
      <c r="CG274" s="117">
        <f t="shared" si="368"/>
        <v>0</v>
      </c>
      <c r="CH274" s="117">
        <f t="shared" si="369"/>
        <v>0</v>
      </c>
      <c r="CI274" s="117">
        <f t="shared" si="370"/>
        <v>0</v>
      </c>
      <c r="CJ274" s="117">
        <f t="shared" si="371"/>
        <v>0</v>
      </c>
      <c r="CK274" s="117">
        <f t="shared" si="372"/>
        <v>0</v>
      </c>
      <c r="CL274" s="117">
        <f t="shared" si="373"/>
        <v>0</v>
      </c>
      <c r="CM274" s="117">
        <f t="shared" si="374"/>
        <v>0</v>
      </c>
      <c r="CN274" s="117">
        <f t="shared" si="375"/>
        <v>0</v>
      </c>
      <c r="CO274" s="117">
        <f t="shared" si="376"/>
        <v>0</v>
      </c>
      <c r="CP274" s="117">
        <f t="shared" si="377"/>
        <v>0</v>
      </c>
      <c r="CQ274" s="117">
        <f t="shared" si="378"/>
        <v>0</v>
      </c>
      <c r="CR274" s="117">
        <f t="shared" si="379"/>
        <v>0</v>
      </c>
      <c r="CS274" s="117">
        <f t="shared" si="380"/>
        <v>0</v>
      </c>
      <c r="CT274" s="82"/>
      <c r="CU274" s="82"/>
      <c r="CV274" s="39"/>
      <c r="CW274" s="39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GS274" s="1"/>
      <c r="GT274" s="1"/>
      <c r="GU274" s="1"/>
      <c r="GV274" s="1"/>
      <c r="GW274" s="1"/>
    </row>
    <row r="275" spans="1:205">
      <c r="A275" s="33">
        <v>269</v>
      </c>
      <c r="B275" s="71"/>
      <c r="C275" s="351"/>
      <c r="D275" s="75"/>
      <c r="E275" s="74"/>
      <c r="F275" s="74"/>
      <c r="G275" s="74"/>
      <c r="H275" s="74"/>
      <c r="I275" s="65"/>
      <c r="J275" s="65"/>
      <c r="K275" s="65"/>
      <c r="L275" s="209"/>
      <c r="M275" s="209"/>
      <c r="N275" s="65"/>
      <c r="O275" s="65"/>
      <c r="P275" s="65"/>
      <c r="Q275" s="368" t="str">
        <f t="shared" si="318"/>
        <v/>
      </c>
      <c r="R275" s="34">
        <f t="shared" si="319"/>
        <v>0</v>
      </c>
      <c r="S275" s="47">
        <f t="shared" si="316"/>
        <v>0</v>
      </c>
      <c r="T275" s="46">
        <f t="shared" si="317"/>
        <v>0</v>
      </c>
      <c r="U275" s="82">
        <f t="shared" si="320"/>
        <v>0</v>
      </c>
      <c r="V275" s="46">
        <f t="shared" si="321"/>
        <v>0</v>
      </c>
      <c r="W275" s="82">
        <f t="shared" si="322"/>
        <v>0</v>
      </c>
      <c r="X275" s="81">
        <f t="shared" si="323"/>
        <v>0</v>
      </c>
      <c r="Y275" s="81">
        <f t="shared" si="381"/>
        <v>0</v>
      </c>
      <c r="Z275" s="81">
        <f t="shared" si="382"/>
        <v>0</v>
      </c>
      <c r="AA275" s="81">
        <f t="shared" si="324"/>
        <v>0</v>
      </c>
      <c r="AB275" s="81">
        <f t="shared" si="325"/>
        <v>0</v>
      </c>
      <c r="AC275" s="81">
        <f t="shared" si="383"/>
        <v>0</v>
      </c>
      <c r="AD275" s="81">
        <f t="shared" si="384"/>
        <v>0</v>
      </c>
      <c r="AE275" s="81">
        <f t="shared" si="385"/>
        <v>0</v>
      </c>
      <c r="AF275" s="81">
        <f t="shared" si="326"/>
        <v>0</v>
      </c>
      <c r="AG275" s="81">
        <f t="shared" si="327"/>
        <v>0</v>
      </c>
      <c r="AH275" s="81">
        <f t="shared" si="328"/>
        <v>0</v>
      </c>
      <c r="AI275" s="81">
        <f t="shared" si="329"/>
        <v>0</v>
      </c>
      <c r="AJ275" s="81">
        <f t="shared" si="330"/>
        <v>0</v>
      </c>
      <c r="AK275" s="81">
        <f t="shared" si="331"/>
        <v>0</v>
      </c>
      <c r="AL275" s="81">
        <f t="shared" si="332"/>
        <v>0</v>
      </c>
      <c r="AM275" s="81">
        <f t="shared" si="333"/>
        <v>0</v>
      </c>
      <c r="AN275" s="81">
        <f t="shared" si="334"/>
        <v>0</v>
      </c>
      <c r="AO275" s="81">
        <f t="shared" si="335"/>
        <v>0</v>
      </c>
      <c r="AP275" s="81">
        <f t="shared" si="336"/>
        <v>0</v>
      </c>
      <c r="AQ275" s="81">
        <f t="shared" si="337"/>
        <v>0</v>
      </c>
      <c r="AR275" s="81">
        <f t="shared" si="338"/>
        <v>0</v>
      </c>
      <c r="AS275" s="81">
        <f t="shared" si="339"/>
        <v>0</v>
      </c>
      <c r="AT275" s="81">
        <f t="shared" si="340"/>
        <v>0</v>
      </c>
      <c r="AU275" s="81">
        <f t="shared" si="341"/>
        <v>0</v>
      </c>
      <c r="AV275" s="81">
        <f t="shared" si="342"/>
        <v>0</v>
      </c>
      <c r="AW275" s="46">
        <f t="shared" si="343"/>
        <v>0</v>
      </c>
      <c r="AX275" s="46">
        <f t="shared" si="344"/>
        <v>0</v>
      </c>
      <c r="AY275" s="46">
        <f t="shared" si="345"/>
        <v>0</v>
      </c>
      <c r="AZ275" s="46">
        <f t="shared" si="346"/>
        <v>0</v>
      </c>
      <c r="BA275" s="46">
        <f t="shared" si="347"/>
        <v>0</v>
      </c>
      <c r="BB275" s="46">
        <f t="shared" si="348"/>
        <v>0</v>
      </c>
      <c r="BC275" s="46">
        <f t="shared" si="349"/>
        <v>0</v>
      </c>
      <c r="BD275" s="81"/>
      <c r="BE275" s="81"/>
      <c r="BF275" s="117">
        <f t="shared" si="386"/>
        <v>0</v>
      </c>
      <c r="BG275" s="117">
        <f t="shared" si="387"/>
        <v>0</v>
      </c>
      <c r="BH275" s="117">
        <f t="shared" si="388"/>
        <v>0</v>
      </c>
      <c r="BI275" s="117">
        <f t="shared" si="389"/>
        <v>0</v>
      </c>
      <c r="BJ275" s="117">
        <f t="shared" si="390"/>
        <v>0</v>
      </c>
      <c r="BK275" s="117">
        <f t="shared" si="391"/>
        <v>0</v>
      </c>
      <c r="BL275" s="117">
        <f t="shared" si="392"/>
        <v>0</v>
      </c>
      <c r="BM275" s="117">
        <f t="shared" si="393"/>
        <v>0</v>
      </c>
      <c r="BN275" s="117">
        <f t="shared" si="350"/>
        <v>0</v>
      </c>
      <c r="BO275" s="117">
        <f t="shared" si="394"/>
        <v>0</v>
      </c>
      <c r="BP275" s="117">
        <f t="shared" si="351"/>
        <v>0</v>
      </c>
      <c r="BQ275" s="117">
        <f t="shared" si="352"/>
        <v>0</v>
      </c>
      <c r="BR275" s="117">
        <f t="shared" si="353"/>
        <v>0</v>
      </c>
      <c r="BS275" s="117">
        <f t="shared" si="354"/>
        <v>0</v>
      </c>
      <c r="BT275" s="117">
        <f t="shared" si="355"/>
        <v>0</v>
      </c>
      <c r="BU275" s="117">
        <f t="shared" si="356"/>
        <v>0</v>
      </c>
      <c r="BV275" s="117">
        <f t="shared" si="357"/>
        <v>0</v>
      </c>
      <c r="BW275" s="117">
        <f t="shared" si="358"/>
        <v>0</v>
      </c>
      <c r="BX275" s="117">
        <f t="shared" si="359"/>
        <v>0</v>
      </c>
      <c r="BY275" s="117">
        <f t="shared" si="360"/>
        <v>0</v>
      </c>
      <c r="BZ275" s="117">
        <f t="shared" si="361"/>
        <v>0</v>
      </c>
      <c r="CA275" s="117">
        <f t="shared" si="362"/>
        <v>0</v>
      </c>
      <c r="CB275" s="117">
        <f t="shared" si="363"/>
        <v>0</v>
      </c>
      <c r="CC275" s="117">
        <f t="shared" si="364"/>
        <v>0</v>
      </c>
      <c r="CD275" s="117">
        <f t="shared" si="365"/>
        <v>0</v>
      </c>
      <c r="CE275" s="117">
        <f t="shared" si="366"/>
        <v>0</v>
      </c>
      <c r="CF275" s="117">
        <f t="shared" si="367"/>
        <v>0</v>
      </c>
      <c r="CG275" s="117">
        <f t="shared" si="368"/>
        <v>0</v>
      </c>
      <c r="CH275" s="117">
        <f t="shared" si="369"/>
        <v>0</v>
      </c>
      <c r="CI275" s="117">
        <f t="shared" si="370"/>
        <v>0</v>
      </c>
      <c r="CJ275" s="117">
        <f t="shared" si="371"/>
        <v>0</v>
      </c>
      <c r="CK275" s="117">
        <f t="shared" si="372"/>
        <v>0</v>
      </c>
      <c r="CL275" s="117">
        <f t="shared" si="373"/>
        <v>0</v>
      </c>
      <c r="CM275" s="117">
        <f t="shared" si="374"/>
        <v>0</v>
      </c>
      <c r="CN275" s="117">
        <f t="shared" si="375"/>
        <v>0</v>
      </c>
      <c r="CO275" s="117">
        <f t="shared" si="376"/>
        <v>0</v>
      </c>
      <c r="CP275" s="117">
        <f t="shared" si="377"/>
        <v>0</v>
      </c>
      <c r="CQ275" s="117">
        <f t="shared" si="378"/>
        <v>0</v>
      </c>
      <c r="CR275" s="117">
        <f t="shared" si="379"/>
        <v>0</v>
      </c>
      <c r="CS275" s="117">
        <f t="shared" si="380"/>
        <v>0</v>
      </c>
      <c r="CT275" s="82"/>
      <c r="CU275" s="82"/>
      <c r="CV275" s="39"/>
      <c r="CW275" s="39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GS275" s="1"/>
      <c r="GT275" s="1"/>
      <c r="GU275" s="1"/>
      <c r="GV275" s="1"/>
      <c r="GW275" s="1"/>
    </row>
    <row r="276" spans="1:205">
      <c r="A276" s="33">
        <v>270</v>
      </c>
      <c r="B276" s="71"/>
      <c r="C276" s="351"/>
      <c r="D276" s="75"/>
      <c r="E276" s="74"/>
      <c r="F276" s="74"/>
      <c r="G276" s="74"/>
      <c r="H276" s="74"/>
      <c r="I276" s="65"/>
      <c r="J276" s="65"/>
      <c r="K276" s="65"/>
      <c r="L276" s="209"/>
      <c r="M276" s="209"/>
      <c r="N276" s="65"/>
      <c r="O276" s="65"/>
      <c r="P276" s="65"/>
      <c r="Q276" s="368" t="str">
        <f t="shared" si="318"/>
        <v/>
      </c>
      <c r="R276" s="34">
        <f t="shared" si="319"/>
        <v>0</v>
      </c>
      <c r="S276" s="47">
        <f t="shared" si="316"/>
        <v>0</v>
      </c>
      <c r="T276" s="46">
        <f t="shared" si="317"/>
        <v>0</v>
      </c>
      <c r="U276" s="82">
        <f t="shared" si="320"/>
        <v>0</v>
      </c>
      <c r="V276" s="46">
        <f t="shared" si="321"/>
        <v>0</v>
      </c>
      <c r="W276" s="82">
        <f t="shared" si="322"/>
        <v>0</v>
      </c>
      <c r="X276" s="81">
        <f t="shared" si="323"/>
        <v>0</v>
      </c>
      <c r="Y276" s="81">
        <f t="shared" si="381"/>
        <v>0</v>
      </c>
      <c r="Z276" s="81">
        <f t="shared" si="382"/>
        <v>0</v>
      </c>
      <c r="AA276" s="81">
        <f t="shared" si="324"/>
        <v>0</v>
      </c>
      <c r="AB276" s="81">
        <f t="shared" si="325"/>
        <v>0</v>
      </c>
      <c r="AC276" s="81">
        <f t="shared" si="383"/>
        <v>0</v>
      </c>
      <c r="AD276" s="81">
        <f t="shared" si="384"/>
        <v>0</v>
      </c>
      <c r="AE276" s="81">
        <f t="shared" si="385"/>
        <v>0</v>
      </c>
      <c r="AF276" s="81">
        <f t="shared" si="326"/>
        <v>0</v>
      </c>
      <c r="AG276" s="81">
        <f t="shared" si="327"/>
        <v>0</v>
      </c>
      <c r="AH276" s="81">
        <f t="shared" si="328"/>
        <v>0</v>
      </c>
      <c r="AI276" s="81">
        <f t="shared" si="329"/>
        <v>0</v>
      </c>
      <c r="AJ276" s="81">
        <f t="shared" si="330"/>
        <v>0</v>
      </c>
      <c r="AK276" s="81">
        <f t="shared" si="331"/>
        <v>0</v>
      </c>
      <c r="AL276" s="81">
        <f t="shared" si="332"/>
        <v>0</v>
      </c>
      <c r="AM276" s="81">
        <f t="shared" si="333"/>
        <v>0</v>
      </c>
      <c r="AN276" s="81">
        <f t="shared" si="334"/>
        <v>0</v>
      </c>
      <c r="AO276" s="81">
        <f t="shared" si="335"/>
        <v>0</v>
      </c>
      <c r="AP276" s="81">
        <f t="shared" si="336"/>
        <v>0</v>
      </c>
      <c r="AQ276" s="81">
        <f t="shared" si="337"/>
        <v>0</v>
      </c>
      <c r="AR276" s="81">
        <f t="shared" si="338"/>
        <v>0</v>
      </c>
      <c r="AS276" s="81">
        <f t="shared" si="339"/>
        <v>0</v>
      </c>
      <c r="AT276" s="81">
        <f t="shared" si="340"/>
        <v>0</v>
      </c>
      <c r="AU276" s="81">
        <f t="shared" si="341"/>
        <v>0</v>
      </c>
      <c r="AV276" s="81">
        <f t="shared" si="342"/>
        <v>0</v>
      </c>
      <c r="AW276" s="46">
        <f t="shared" si="343"/>
        <v>0</v>
      </c>
      <c r="AX276" s="46">
        <f t="shared" si="344"/>
        <v>0</v>
      </c>
      <c r="AY276" s="46">
        <f t="shared" si="345"/>
        <v>0</v>
      </c>
      <c r="AZ276" s="46">
        <f t="shared" si="346"/>
        <v>0</v>
      </c>
      <c r="BA276" s="46">
        <f t="shared" si="347"/>
        <v>0</v>
      </c>
      <c r="BB276" s="46">
        <f t="shared" si="348"/>
        <v>0</v>
      </c>
      <c r="BC276" s="46">
        <f t="shared" si="349"/>
        <v>0</v>
      </c>
      <c r="BD276" s="81"/>
      <c r="BE276" s="81"/>
      <c r="BF276" s="117">
        <f t="shared" si="386"/>
        <v>0</v>
      </c>
      <c r="BG276" s="117">
        <f t="shared" si="387"/>
        <v>0</v>
      </c>
      <c r="BH276" s="117">
        <f t="shared" si="388"/>
        <v>0</v>
      </c>
      <c r="BI276" s="117">
        <f t="shared" si="389"/>
        <v>0</v>
      </c>
      <c r="BJ276" s="117">
        <f t="shared" si="390"/>
        <v>0</v>
      </c>
      <c r="BK276" s="117">
        <f t="shared" si="391"/>
        <v>0</v>
      </c>
      <c r="BL276" s="117">
        <f t="shared" si="392"/>
        <v>0</v>
      </c>
      <c r="BM276" s="117">
        <f t="shared" si="393"/>
        <v>0</v>
      </c>
      <c r="BN276" s="117">
        <f t="shared" si="350"/>
        <v>0</v>
      </c>
      <c r="BO276" s="117">
        <f t="shared" si="394"/>
        <v>0</v>
      </c>
      <c r="BP276" s="117">
        <f t="shared" si="351"/>
        <v>0</v>
      </c>
      <c r="BQ276" s="117">
        <f t="shared" si="352"/>
        <v>0</v>
      </c>
      <c r="BR276" s="117">
        <f t="shared" si="353"/>
        <v>0</v>
      </c>
      <c r="BS276" s="117">
        <f t="shared" si="354"/>
        <v>0</v>
      </c>
      <c r="BT276" s="117">
        <f t="shared" si="355"/>
        <v>0</v>
      </c>
      <c r="BU276" s="117">
        <f t="shared" si="356"/>
        <v>0</v>
      </c>
      <c r="BV276" s="117">
        <f t="shared" si="357"/>
        <v>0</v>
      </c>
      <c r="BW276" s="117">
        <f t="shared" si="358"/>
        <v>0</v>
      </c>
      <c r="BX276" s="117">
        <f t="shared" si="359"/>
        <v>0</v>
      </c>
      <c r="BY276" s="117">
        <f t="shared" si="360"/>
        <v>0</v>
      </c>
      <c r="BZ276" s="117">
        <f t="shared" si="361"/>
        <v>0</v>
      </c>
      <c r="CA276" s="117">
        <f t="shared" si="362"/>
        <v>0</v>
      </c>
      <c r="CB276" s="117">
        <f t="shared" si="363"/>
        <v>0</v>
      </c>
      <c r="CC276" s="117">
        <f t="shared" si="364"/>
        <v>0</v>
      </c>
      <c r="CD276" s="117">
        <f t="shared" si="365"/>
        <v>0</v>
      </c>
      <c r="CE276" s="117">
        <f t="shared" si="366"/>
        <v>0</v>
      </c>
      <c r="CF276" s="117">
        <f t="shared" si="367"/>
        <v>0</v>
      </c>
      <c r="CG276" s="117">
        <f t="shared" si="368"/>
        <v>0</v>
      </c>
      <c r="CH276" s="117">
        <f t="shared" si="369"/>
        <v>0</v>
      </c>
      <c r="CI276" s="117">
        <f t="shared" si="370"/>
        <v>0</v>
      </c>
      <c r="CJ276" s="117">
        <f t="shared" si="371"/>
        <v>0</v>
      </c>
      <c r="CK276" s="117">
        <f t="shared" si="372"/>
        <v>0</v>
      </c>
      <c r="CL276" s="117">
        <f t="shared" si="373"/>
        <v>0</v>
      </c>
      <c r="CM276" s="117">
        <f t="shared" si="374"/>
        <v>0</v>
      </c>
      <c r="CN276" s="117">
        <f t="shared" si="375"/>
        <v>0</v>
      </c>
      <c r="CO276" s="117">
        <f t="shared" si="376"/>
        <v>0</v>
      </c>
      <c r="CP276" s="117">
        <f t="shared" si="377"/>
        <v>0</v>
      </c>
      <c r="CQ276" s="117">
        <f t="shared" si="378"/>
        <v>0</v>
      </c>
      <c r="CR276" s="117">
        <f t="shared" si="379"/>
        <v>0</v>
      </c>
      <c r="CS276" s="117">
        <f t="shared" si="380"/>
        <v>0</v>
      </c>
      <c r="CT276" s="82"/>
      <c r="CU276" s="82"/>
      <c r="CV276" s="39"/>
      <c r="CW276" s="39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GS276" s="1"/>
      <c r="GT276" s="1"/>
      <c r="GU276" s="1"/>
      <c r="GV276" s="1"/>
      <c r="GW276" s="1"/>
    </row>
    <row r="277" spans="1:205">
      <c r="A277" s="33">
        <v>271</v>
      </c>
      <c r="B277" s="71"/>
      <c r="C277" s="351"/>
      <c r="D277" s="75"/>
      <c r="E277" s="74"/>
      <c r="F277" s="74"/>
      <c r="G277" s="74"/>
      <c r="H277" s="74"/>
      <c r="I277" s="65"/>
      <c r="J277" s="65"/>
      <c r="K277" s="65"/>
      <c r="L277" s="209"/>
      <c r="M277" s="209"/>
      <c r="N277" s="65"/>
      <c r="O277" s="65"/>
      <c r="P277" s="65"/>
      <c r="Q277" s="368" t="str">
        <f t="shared" si="318"/>
        <v/>
      </c>
      <c r="R277" s="34">
        <f t="shared" si="319"/>
        <v>0</v>
      </c>
      <c r="S277" s="47">
        <f t="shared" si="316"/>
        <v>0</v>
      </c>
      <c r="T277" s="46">
        <f t="shared" si="317"/>
        <v>0</v>
      </c>
      <c r="U277" s="82">
        <f t="shared" si="320"/>
        <v>0</v>
      </c>
      <c r="V277" s="46">
        <f t="shared" si="321"/>
        <v>0</v>
      </c>
      <c r="W277" s="82">
        <f t="shared" si="322"/>
        <v>0</v>
      </c>
      <c r="X277" s="81">
        <f t="shared" si="323"/>
        <v>0</v>
      </c>
      <c r="Y277" s="81">
        <f t="shared" si="381"/>
        <v>0</v>
      </c>
      <c r="Z277" s="81">
        <f t="shared" si="382"/>
        <v>0</v>
      </c>
      <c r="AA277" s="81">
        <f t="shared" si="324"/>
        <v>0</v>
      </c>
      <c r="AB277" s="81">
        <f t="shared" si="325"/>
        <v>0</v>
      </c>
      <c r="AC277" s="81">
        <f t="shared" si="383"/>
        <v>0</v>
      </c>
      <c r="AD277" s="81">
        <f t="shared" si="384"/>
        <v>0</v>
      </c>
      <c r="AE277" s="81">
        <f t="shared" si="385"/>
        <v>0</v>
      </c>
      <c r="AF277" s="81">
        <f t="shared" si="326"/>
        <v>0</v>
      </c>
      <c r="AG277" s="81">
        <f t="shared" si="327"/>
        <v>0</v>
      </c>
      <c r="AH277" s="81">
        <f t="shared" si="328"/>
        <v>0</v>
      </c>
      <c r="AI277" s="81">
        <f t="shared" si="329"/>
        <v>0</v>
      </c>
      <c r="AJ277" s="81">
        <f t="shared" si="330"/>
        <v>0</v>
      </c>
      <c r="AK277" s="81">
        <f t="shared" si="331"/>
        <v>0</v>
      </c>
      <c r="AL277" s="81">
        <f t="shared" si="332"/>
        <v>0</v>
      </c>
      <c r="AM277" s="81">
        <f t="shared" si="333"/>
        <v>0</v>
      </c>
      <c r="AN277" s="81">
        <f t="shared" si="334"/>
        <v>0</v>
      </c>
      <c r="AO277" s="81">
        <f t="shared" si="335"/>
        <v>0</v>
      </c>
      <c r="AP277" s="81">
        <f t="shared" si="336"/>
        <v>0</v>
      </c>
      <c r="AQ277" s="81">
        <f t="shared" si="337"/>
        <v>0</v>
      </c>
      <c r="AR277" s="81">
        <f t="shared" si="338"/>
        <v>0</v>
      </c>
      <c r="AS277" s="81">
        <f t="shared" si="339"/>
        <v>0</v>
      </c>
      <c r="AT277" s="81">
        <f t="shared" si="340"/>
        <v>0</v>
      </c>
      <c r="AU277" s="81">
        <f t="shared" si="341"/>
        <v>0</v>
      </c>
      <c r="AV277" s="81">
        <f t="shared" si="342"/>
        <v>0</v>
      </c>
      <c r="AW277" s="46">
        <f t="shared" si="343"/>
        <v>0</v>
      </c>
      <c r="AX277" s="46">
        <f t="shared" si="344"/>
        <v>0</v>
      </c>
      <c r="AY277" s="46">
        <f t="shared" si="345"/>
        <v>0</v>
      </c>
      <c r="AZ277" s="46">
        <f t="shared" si="346"/>
        <v>0</v>
      </c>
      <c r="BA277" s="46">
        <f t="shared" si="347"/>
        <v>0</v>
      </c>
      <c r="BB277" s="46">
        <f t="shared" si="348"/>
        <v>0</v>
      </c>
      <c r="BC277" s="46">
        <f t="shared" si="349"/>
        <v>0</v>
      </c>
      <c r="BD277" s="81"/>
      <c r="BE277" s="81"/>
      <c r="BF277" s="117">
        <f t="shared" si="386"/>
        <v>0</v>
      </c>
      <c r="BG277" s="117">
        <f t="shared" si="387"/>
        <v>0</v>
      </c>
      <c r="BH277" s="117">
        <f t="shared" si="388"/>
        <v>0</v>
      </c>
      <c r="BI277" s="117">
        <f t="shared" si="389"/>
        <v>0</v>
      </c>
      <c r="BJ277" s="117">
        <f t="shared" si="390"/>
        <v>0</v>
      </c>
      <c r="BK277" s="117">
        <f t="shared" si="391"/>
        <v>0</v>
      </c>
      <c r="BL277" s="117">
        <f t="shared" si="392"/>
        <v>0</v>
      </c>
      <c r="BM277" s="117">
        <f t="shared" si="393"/>
        <v>0</v>
      </c>
      <c r="BN277" s="117">
        <f t="shared" si="350"/>
        <v>0</v>
      </c>
      <c r="BO277" s="117">
        <f t="shared" si="394"/>
        <v>0</v>
      </c>
      <c r="BP277" s="117">
        <f t="shared" si="351"/>
        <v>0</v>
      </c>
      <c r="BQ277" s="117">
        <f t="shared" si="352"/>
        <v>0</v>
      </c>
      <c r="BR277" s="117">
        <f t="shared" si="353"/>
        <v>0</v>
      </c>
      <c r="BS277" s="117">
        <f t="shared" si="354"/>
        <v>0</v>
      </c>
      <c r="BT277" s="117">
        <f t="shared" si="355"/>
        <v>0</v>
      </c>
      <c r="BU277" s="117">
        <f t="shared" si="356"/>
        <v>0</v>
      </c>
      <c r="BV277" s="117">
        <f t="shared" si="357"/>
        <v>0</v>
      </c>
      <c r="BW277" s="117">
        <f t="shared" si="358"/>
        <v>0</v>
      </c>
      <c r="BX277" s="117">
        <f t="shared" si="359"/>
        <v>0</v>
      </c>
      <c r="BY277" s="117">
        <f t="shared" si="360"/>
        <v>0</v>
      </c>
      <c r="BZ277" s="117">
        <f t="shared" si="361"/>
        <v>0</v>
      </c>
      <c r="CA277" s="117">
        <f t="shared" si="362"/>
        <v>0</v>
      </c>
      <c r="CB277" s="117">
        <f t="shared" si="363"/>
        <v>0</v>
      </c>
      <c r="CC277" s="117">
        <f t="shared" si="364"/>
        <v>0</v>
      </c>
      <c r="CD277" s="117">
        <f t="shared" si="365"/>
        <v>0</v>
      </c>
      <c r="CE277" s="117">
        <f t="shared" si="366"/>
        <v>0</v>
      </c>
      <c r="CF277" s="117">
        <f t="shared" si="367"/>
        <v>0</v>
      </c>
      <c r="CG277" s="117">
        <f t="shared" si="368"/>
        <v>0</v>
      </c>
      <c r="CH277" s="117">
        <f t="shared" si="369"/>
        <v>0</v>
      </c>
      <c r="CI277" s="117">
        <f t="shared" si="370"/>
        <v>0</v>
      </c>
      <c r="CJ277" s="117">
        <f t="shared" si="371"/>
        <v>0</v>
      </c>
      <c r="CK277" s="117">
        <f t="shared" si="372"/>
        <v>0</v>
      </c>
      <c r="CL277" s="117">
        <f t="shared" si="373"/>
        <v>0</v>
      </c>
      <c r="CM277" s="117">
        <f t="shared" si="374"/>
        <v>0</v>
      </c>
      <c r="CN277" s="117">
        <f t="shared" si="375"/>
        <v>0</v>
      </c>
      <c r="CO277" s="117">
        <f t="shared" si="376"/>
        <v>0</v>
      </c>
      <c r="CP277" s="117">
        <f t="shared" si="377"/>
        <v>0</v>
      </c>
      <c r="CQ277" s="117">
        <f t="shared" si="378"/>
        <v>0</v>
      </c>
      <c r="CR277" s="117">
        <f t="shared" si="379"/>
        <v>0</v>
      </c>
      <c r="CS277" s="117">
        <f t="shared" si="380"/>
        <v>0</v>
      </c>
      <c r="CT277" s="82"/>
      <c r="CU277" s="82"/>
      <c r="CV277" s="39"/>
      <c r="CW277" s="39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GS277" s="1"/>
      <c r="GT277" s="1"/>
      <c r="GU277" s="1"/>
      <c r="GV277" s="1"/>
      <c r="GW277" s="1"/>
    </row>
    <row r="278" spans="1:205">
      <c r="A278" s="33">
        <v>272</v>
      </c>
      <c r="B278" s="71"/>
      <c r="C278" s="351"/>
      <c r="D278" s="75"/>
      <c r="E278" s="74"/>
      <c r="F278" s="74"/>
      <c r="G278" s="74"/>
      <c r="H278" s="74"/>
      <c r="I278" s="65"/>
      <c r="J278" s="65"/>
      <c r="K278" s="65"/>
      <c r="L278" s="209"/>
      <c r="M278" s="209"/>
      <c r="N278" s="65"/>
      <c r="O278" s="65"/>
      <c r="P278" s="65"/>
      <c r="Q278" s="368" t="str">
        <f t="shared" si="318"/>
        <v/>
      </c>
      <c r="R278" s="34">
        <f t="shared" si="319"/>
        <v>0</v>
      </c>
      <c r="S278" s="47">
        <f t="shared" si="316"/>
        <v>0</v>
      </c>
      <c r="T278" s="46">
        <f t="shared" si="317"/>
        <v>0</v>
      </c>
      <c r="U278" s="82">
        <f t="shared" si="320"/>
        <v>0</v>
      </c>
      <c r="V278" s="46">
        <f t="shared" si="321"/>
        <v>0</v>
      </c>
      <c r="W278" s="82">
        <f t="shared" si="322"/>
        <v>0</v>
      </c>
      <c r="X278" s="81">
        <f t="shared" si="323"/>
        <v>0</v>
      </c>
      <c r="Y278" s="81">
        <f t="shared" si="381"/>
        <v>0</v>
      </c>
      <c r="Z278" s="81">
        <f t="shared" si="382"/>
        <v>0</v>
      </c>
      <c r="AA278" s="81">
        <f t="shared" si="324"/>
        <v>0</v>
      </c>
      <c r="AB278" s="81">
        <f t="shared" si="325"/>
        <v>0</v>
      </c>
      <c r="AC278" s="81">
        <f t="shared" si="383"/>
        <v>0</v>
      </c>
      <c r="AD278" s="81">
        <f t="shared" si="384"/>
        <v>0</v>
      </c>
      <c r="AE278" s="81">
        <f t="shared" si="385"/>
        <v>0</v>
      </c>
      <c r="AF278" s="81">
        <f t="shared" si="326"/>
        <v>0</v>
      </c>
      <c r="AG278" s="81">
        <f t="shared" si="327"/>
        <v>0</v>
      </c>
      <c r="AH278" s="81">
        <f t="shared" si="328"/>
        <v>0</v>
      </c>
      <c r="AI278" s="81">
        <f t="shared" si="329"/>
        <v>0</v>
      </c>
      <c r="AJ278" s="81">
        <f t="shared" si="330"/>
        <v>0</v>
      </c>
      <c r="AK278" s="81">
        <f t="shared" si="331"/>
        <v>0</v>
      </c>
      <c r="AL278" s="81">
        <f t="shared" si="332"/>
        <v>0</v>
      </c>
      <c r="AM278" s="81">
        <f t="shared" si="333"/>
        <v>0</v>
      </c>
      <c r="AN278" s="81">
        <f t="shared" si="334"/>
        <v>0</v>
      </c>
      <c r="AO278" s="81">
        <f t="shared" si="335"/>
        <v>0</v>
      </c>
      <c r="AP278" s="81">
        <f t="shared" si="336"/>
        <v>0</v>
      </c>
      <c r="AQ278" s="81">
        <f t="shared" si="337"/>
        <v>0</v>
      </c>
      <c r="AR278" s="81">
        <f t="shared" si="338"/>
        <v>0</v>
      </c>
      <c r="AS278" s="81">
        <f t="shared" si="339"/>
        <v>0</v>
      </c>
      <c r="AT278" s="81">
        <f t="shared" si="340"/>
        <v>0</v>
      </c>
      <c r="AU278" s="81">
        <f t="shared" si="341"/>
        <v>0</v>
      </c>
      <c r="AV278" s="81">
        <f t="shared" si="342"/>
        <v>0</v>
      </c>
      <c r="AW278" s="46">
        <f t="shared" si="343"/>
        <v>0</v>
      </c>
      <c r="AX278" s="46">
        <f t="shared" si="344"/>
        <v>0</v>
      </c>
      <c r="AY278" s="46">
        <f t="shared" si="345"/>
        <v>0</v>
      </c>
      <c r="AZ278" s="46">
        <f t="shared" si="346"/>
        <v>0</v>
      </c>
      <c r="BA278" s="46">
        <f t="shared" si="347"/>
        <v>0</v>
      </c>
      <c r="BB278" s="46">
        <f t="shared" si="348"/>
        <v>0</v>
      </c>
      <c r="BC278" s="46">
        <f t="shared" si="349"/>
        <v>0</v>
      </c>
      <c r="BD278" s="81"/>
      <c r="BE278" s="81"/>
      <c r="BF278" s="117">
        <f t="shared" si="386"/>
        <v>0</v>
      </c>
      <c r="BG278" s="117">
        <f t="shared" si="387"/>
        <v>0</v>
      </c>
      <c r="BH278" s="117">
        <f t="shared" si="388"/>
        <v>0</v>
      </c>
      <c r="BI278" s="117">
        <f t="shared" si="389"/>
        <v>0</v>
      </c>
      <c r="BJ278" s="117">
        <f t="shared" si="390"/>
        <v>0</v>
      </c>
      <c r="BK278" s="117">
        <f t="shared" si="391"/>
        <v>0</v>
      </c>
      <c r="BL278" s="117">
        <f t="shared" si="392"/>
        <v>0</v>
      </c>
      <c r="BM278" s="117">
        <f t="shared" si="393"/>
        <v>0</v>
      </c>
      <c r="BN278" s="117">
        <f t="shared" si="350"/>
        <v>0</v>
      </c>
      <c r="BO278" s="117">
        <f t="shared" si="394"/>
        <v>0</v>
      </c>
      <c r="BP278" s="117">
        <f t="shared" si="351"/>
        <v>0</v>
      </c>
      <c r="BQ278" s="117">
        <f t="shared" si="352"/>
        <v>0</v>
      </c>
      <c r="BR278" s="117">
        <f t="shared" si="353"/>
        <v>0</v>
      </c>
      <c r="BS278" s="117">
        <f t="shared" si="354"/>
        <v>0</v>
      </c>
      <c r="BT278" s="117">
        <f t="shared" si="355"/>
        <v>0</v>
      </c>
      <c r="BU278" s="117">
        <f t="shared" si="356"/>
        <v>0</v>
      </c>
      <c r="BV278" s="117">
        <f t="shared" si="357"/>
        <v>0</v>
      </c>
      <c r="BW278" s="117">
        <f t="shared" si="358"/>
        <v>0</v>
      </c>
      <c r="BX278" s="117">
        <f t="shared" si="359"/>
        <v>0</v>
      </c>
      <c r="BY278" s="117">
        <f t="shared" si="360"/>
        <v>0</v>
      </c>
      <c r="BZ278" s="117">
        <f t="shared" si="361"/>
        <v>0</v>
      </c>
      <c r="CA278" s="117">
        <f t="shared" si="362"/>
        <v>0</v>
      </c>
      <c r="CB278" s="117">
        <f t="shared" si="363"/>
        <v>0</v>
      </c>
      <c r="CC278" s="117">
        <f t="shared" si="364"/>
        <v>0</v>
      </c>
      <c r="CD278" s="117">
        <f t="shared" si="365"/>
        <v>0</v>
      </c>
      <c r="CE278" s="117">
        <f t="shared" si="366"/>
        <v>0</v>
      </c>
      <c r="CF278" s="117">
        <f t="shared" si="367"/>
        <v>0</v>
      </c>
      <c r="CG278" s="117">
        <f t="shared" si="368"/>
        <v>0</v>
      </c>
      <c r="CH278" s="117">
        <f t="shared" si="369"/>
        <v>0</v>
      </c>
      <c r="CI278" s="117">
        <f t="shared" si="370"/>
        <v>0</v>
      </c>
      <c r="CJ278" s="117">
        <f t="shared" si="371"/>
        <v>0</v>
      </c>
      <c r="CK278" s="117">
        <f t="shared" si="372"/>
        <v>0</v>
      </c>
      <c r="CL278" s="117">
        <f t="shared" si="373"/>
        <v>0</v>
      </c>
      <c r="CM278" s="117">
        <f t="shared" si="374"/>
        <v>0</v>
      </c>
      <c r="CN278" s="117">
        <f t="shared" si="375"/>
        <v>0</v>
      </c>
      <c r="CO278" s="117">
        <f t="shared" si="376"/>
        <v>0</v>
      </c>
      <c r="CP278" s="117">
        <f t="shared" si="377"/>
        <v>0</v>
      </c>
      <c r="CQ278" s="117">
        <f t="shared" si="378"/>
        <v>0</v>
      </c>
      <c r="CR278" s="117">
        <f t="shared" si="379"/>
        <v>0</v>
      </c>
      <c r="CS278" s="117">
        <f t="shared" si="380"/>
        <v>0</v>
      </c>
      <c r="CT278" s="82"/>
      <c r="CU278" s="82"/>
      <c r="CV278" s="39"/>
      <c r="CW278" s="39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GS278" s="1"/>
      <c r="GT278" s="1"/>
      <c r="GU278" s="1"/>
      <c r="GV278" s="1"/>
      <c r="GW278" s="1"/>
    </row>
    <row r="279" spans="1:205">
      <c r="A279" s="33">
        <v>273</v>
      </c>
      <c r="B279" s="71"/>
      <c r="C279" s="351"/>
      <c r="D279" s="75"/>
      <c r="E279" s="74"/>
      <c r="F279" s="74"/>
      <c r="G279" s="74"/>
      <c r="H279" s="74"/>
      <c r="I279" s="65"/>
      <c r="J279" s="65"/>
      <c r="K279" s="65"/>
      <c r="L279" s="209"/>
      <c r="M279" s="209"/>
      <c r="N279" s="65"/>
      <c r="O279" s="65"/>
      <c r="P279" s="65"/>
      <c r="Q279" s="368" t="str">
        <f t="shared" si="318"/>
        <v/>
      </c>
      <c r="R279" s="34">
        <f t="shared" si="319"/>
        <v>0</v>
      </c>
      <c r="S279" s="47">
        <f t="shared" si="316"/>
        <v>0</v>
      </c>
      <c r="T279" s="46">
        <f t="shared" si="317"/>
        <v>0</v>
      </c>
      <c r="U279" s="82">
        <f t="shared" si="320"/>
        <v>0</v>
      </c>
      <c r="V279" s="46">
        <f t="shared" si="321"/>
        <v>0</v>
      </c>
      <c r="W279" s="82">
        <f t="shared" si="322"/>
        <v>0</v>
      </c>
      <c r="X279" s="81">
        <f t="shared" si="323"/>
        <v>0</v>
      </c>
      <c r="Y279" s="81">
        <f t="shared" si="381"/>
        <v>0</v>
      </c>
      <c r="Z279" s="81">
        <f t="shared" si="382"/>
        <v>0</v>
      </c>
      <c r="AA279" s="81">
        <f t="shared" si="324"/>
        <v>0</v>
      </c>
      <c r="AB279" s="81">
        <f t="shared" si="325"/>
        <v>0</v>
      </c>
      <c r="AC279" s="81">
        <f t="shared" si="383"/>
        <v>0</v>
      </c>
      <c r="AD279" s="81">
        <f t="shared" si="384"/>
        <v>0</v>
      </c>
      <c r="AE279" s="81">
        <f t="shared" si="385"/>
        <v>0</v>
      </c>
      <c r="AF279" s="81">
        <f t="shared" si="326"/>
        <v>0</v>
      </c>
      <c r="AG279" s="81">
        <f t="shared" si="327"/>
        <v>0</v>
      </c>
      <c r="AH279" s="81">
        <f t="shared" si="328"/>
        <v>0</v>
      </c>
      <c r="AI279" s="81">
        <f t="shared" si="329"/>
        <v>0</v>
      </c>
      <c r="AJ279" s="81">
        <f t="shared" si="330"/>
        <v>0</v>
      </c>
      <c r="AK279" s="81">
        <f t="shared" si="331"/>
        <v>0</v>
      </c>
      <c r="AL279" s="81">
        <f t="shared" si="332"/>
        <v>0</v>
      </c>
      <c r="AM279" s="81">
        <f t="shared" si="333"/>
        <v>0</v>
      </c>
      <c r="AN279" s="81">
        <f t="shared" si="334"/>
        <v>0</v>
      </c>
      <c r="AO279" s="81">
        <f t="shared" si="335"/>
        <v>0</v>
      </c>
      <c r="AP279" s="81">
        <f t="shared" si="336"/>
        <v>0</v>
      </c>
      <c r="AQ279" s="81">
        <f t="shared" si="337"/>
        <v>0</v>
      </c>
      <c r="AR279" s="81">
        <f t="shared" si="338"/>
        <v>0</v>
      </c>
      <c r="AS279" s="81">
        <f t="shared" si="339"/>
        <v>0</v>
      </c>
      <c r="AT279" s="81">
        <f t="shared" si="340"/>
        <v>0</v>
      </c>
      <c r="AU279" s="81">
        <f t="shared" si="341"/>
        <v>0</v>
      </c>
      <c r="AV279" s="81">
        <f t="shared" si="342"/>
        <v>0</v>
      </c>
      <c r="AW279" s="46">
        <f t="shared" si="343"/>
        <v>0</v>
      </c>
      <c r="AX279" s="46">
        <f t="shared" si="344"/>
        <v>0</v>
      </c>
      <c r="AY279" s="46">
        <f t="shared" si="345"/>
        <v>0</v>
      </c>
      <c r="AZ279" s="46">
        <f t="shared" si="346"/>
        <v>0</v>
      </c>
      <c r="BA279" s="46">
        <f t="shared" si="347"/>
        <v>0</v>
      </c>
      <c r="BB279" s="46">
        <f t="shared" si="348"/>
        <v>0</v>
      </c>
      <c r="BC279" s="46">
        <f t="shared" si="349"/>
        <v>0</v>
      </c>
      <c r="BD279" s="81"/>
      <c r="BE279" s="81"/>
      <c r="BF279" s="117">
        <f t="shared" si="386"/>
        <v>0</v>
      </c>
      <c r="BG279" s="117">
        <f t="shared" si="387"/>
        <v>0</v>
      </c>
      <c r="BH279" s="117">
        <f t="shared" si="388"/>
        <v>0</v>
      </c>
      <c r="BI279" s="117">
        <f t="shared" si="389"/>
        <v>0</v>
      </c>
      <c r="BJ279" s="117">
        <f t="shared" si="390"/>
        <v>0</v>
      </c>
      <c r="BK279" s="117">
        <f t="shared" si="391"/>
        <v>0</v>
      </c>
      <c r="BL279" s="117">
        <f t="shared" si="392"/>
        <v>0</v>
      </c>
      <c r="BM279" s="117">
        <f t="shared" si="393"/>
        <v>0</v>
      </c>
      <c r="BN279" s="117">
        <f t="shared" si="350"/>
        <v>0</v>
      </c>
      <c r="BO279" s="117">
        <f t="shared" si="394"/>
        <v>0</v>
      </c>
      <c r="BP279" s="117">
        <f t="shared" si="351"/>
        <v>0</v>
      </c>
      <c r="BQ279" s="117">
        <f t="shared" si="352"/>
        <v>0</v>
      </c>
      <c r="BR279" s="117">
        <f t="shared" si="353"/>
        <v>0</v>
      </c>
      <c r="BS279" s="117">
        <f t="shared" si="354"/>
        <v>0</v>
      </c>
      <c r="BT279" s="117">
        <f t="shared" si="355"/>
        <v>0</v>
      </c>
      <c r="BU279" s="117">
        <f t="shared" si="356"/>
        <v>0</v>
      </c>
      <c r="BV279" s="117">
        <f t="shared" si="357"/>
        <v>0</v>
      </c>
      <c r="BW279" s="117">
        <f t="shared" si="358"/>
        <v>0</v>
      </c>
      <c r="BX279" s="117">
        <f t="shared" si="359"/>
        <v>0</v>
      </c>
      <c r="BY279" s="117">
        <f t="shared" si="360"/>
        <v>0</v>
      </c>
      <c r="BZ279" s="117">
        <f t="shared" si="361"/>
        <v>0</v>
      </c>
      <c r="CA279" s="117">
        <f t="shared" si="362"/>
        <v>0</v>
      </c>
      <c r="CB279" s="117">
        <f t="shared" si="363"/>
        <v>0</v>
      </c>
      <c r="CC279" s="117">
        <f t="shared" si="364"/>
        <v>0</v>
      </c>
      <c r="CD279" s="117">
        <f t="shared" si="365"/>
        <v>0</v>
      </c>
      <c r="CE279" s="117">
        <f t="shared" si="366"/>
        <v>0</v>
      </c>
      <c r="CF279" s="117">
        <f t="shared" si="367"/>
        <v>0</v>
      </c>
      <c r="CG279" s="117">
        <f t="shared" si="368"/>
        <v>0</v>
      </c>
      <c r="CH279" s="117">
        <f t="shared" si="369"/>
        <v>0</v>
      </c>
      <c r="CI279" s="117">
        <f t="shared" si="370"/>
        <v>0</v>
      </c>
      <c r="CJ279" s="117">
        <f t="shared" si="371"/>
        <v>0</v>
      </c>
      <c r="CK279" s="117">
        <f t="shared" si="372"/>
        <v>0</v>
      </c>
      <c r="CL279" s="117">
        <f t="shared" si="373"/>
        <v>0</v>
      </c>
      <c r="CM279" s="117">
        <f t="shared" si="374"/>
        <v>0</v>
      </c>
      <c r="CN279" s="117">
        <f t="shared" si="375"/>
        <v>0</v>
      </c>
      <c r="CO279" s="117">
        <f t="shared" si="376"/>
        <v>0</v>
      </c>
      <c r="CP279" s="117">
        <f t="shared" si="377"/>
        <v>0</v>
      </c>
      <c r="CQ279" s="117">
        <f t="shared" si="378"/>
        <v>0</v>
      </c>
      <c r="CR279" s="117">
        <f t="shared" si="379"/>
        <v>0</v>
      </c>
      <c r="CS279" s="117">
        <f t="shared" si="380"/>
        <v>0</v>
      </c>
      <c r="CT279" s="82"/>
      <c r="CU279" s="82"/>
      <c r="CV279" s="39"/>
      <c r="CW279" s="39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GS279" s="1"/>
      <c r="GT279" s="1"/>
      <c r="GU279" s="1"/>
      <c r="GV279" s="1"/>
      <c r="GW279" s="1"/>
    </row>
    <row r="280" spans="1:205">
      <c r="A280" s="33">
        <v>274</v>
      </c>
      <c r="B280" s="71"/>
      <c r="C280" s="351"/>
      <c r="D280" s="75"/>
      <c r="E280" s="74"/>
      <c r="F280" s="74"/>
      <c r="G280" s="74"/>
      <c r="H280" s="74"/>
      <c r="I280" s="65"/>
      <c r="J280" s="65"/>
      <c r="K280" s="65"/>
      <c r="L280" s="209"/>
      <c r="M280" s="209"/>
      <c r="N280" s="65"/>
      <c r="O280" s="65"/>
      <c r="P280" s="65"/>
      <c r="Q280" s="368" t="str">
        <f t="shared" si="318"/>
        <v/>
      </c>
      <c r="R280" s="34">
        <f t="shared" si="319"/>
        <v>0</v>
      </c>
      <c r="S280" s="47">
        <f t="shared" si="316"/>
        <v>0</v>
      </c>
      <c r="T280" s="46">
        <f t="shared" si="317"/>
        <v>0</v>
      </c>
      <c r="U280" s="82">
        <f t="shared" si="320"/>
        <v>0</v>
      </c>
      <c r="V280" s="46">
        <f t="shared" si="321"/>
        <v>0</v>
      </c>
      <c r="W280" s="82">
        <f t="shared" si="322"/>
        <v>0</v>
      </c>
      <c r="X280" s="81">
        <f t="shared" si="323"/>
        <v>0</v>
      </c>
      <c r="Y280" s="81">
        <f t="shared" si="381"/>
        <v>0</v>
      </c>
      <c r="Z280" s="81">
        <f t="shared" si="382"/>
        <v>0</v>
      </c>
      <c r="AA280" s="81">
        <f t="shared" si="324"/>
        <v>0</v>
      </c>
      <c r="AB280" s="81">
        <f t="shared" si="325"/>
        <v>0</v>
      </c>
      <c r="AC280" s="81">
        <f t="shared" si="383"/>
        <v>0</v>
      </c>
      <c r="AD280" s="81">
        <f t="shared" si="384"/>
        <v>0</v>
      </c>
      <c r="AE280" s="81">
        <f t="shared" si="385"/>
        <v>0</v>
      </c>
      <c r="AF280" s="81">
        <f t="shared" si="326"/>
        <v>0</v>
      </c>
      <c r="AG280" s="81">
        <f t="shared" si="327"/>
        <v>0</v>
      </c>
      <c r="AH280" s="81">
        <f t="shared" si="328"/>
        <v>0</v>
      </c>
      <c r="AI280" s="81">
        <f t="shared" si="329"/>
        <v>0</v>
      </c>
      <c r="AJ280" s="81">
        <f t="shared" si="330"/>
        <v>0</v>
      </c>
      <c r="AK280" s="81">
        <f t="shared" si="331"/>
        <v>0</v>
      </c>
      <c r="AL280" s="81">
        <f t="shared" si="332"/>
        <v>0</v>
      </c>
      <c r="AM280" s="81">
        <f t="shared" si="333"/>
        <v>0</v>
      </c>
      <c r="AN280" s="81">
        <f t="shared" si="334"/>
        <v>0</v>
      </c>
      <c r="AO280" s="81">
        <f t="shared" si="335"/>
        <v>0</v>
      </c>
      <c r="AP280" s="81">
        <f t="shared" si="336"/>
        <v>0</v>
      </c>
      <c r="AQ280" s="81">
        <f t="shared" si="337"/>
        <v>0</v>
      </c>
      <c r="AR280" s="81">
        <f t="shared" si="338"/>
        <v>0</v>
      </c>
      <c r="AS280" s="81">
        <f t="shared" si="339"/>
        <v>0</v>
      </c>
      <c r="AT280" s="81">
        <f t="shared" si="340"/>
        <v>0</v>
      </c>
      <c r="AU280" s="81">
        <f t="shared" si="341"/>
        <v>0</v>
      </c>
      <c r="AV280" s="81">
        <f t="shared" si="342"/>
        <v>0</v>
      </c>
      <c r="AW280" s="46">
        <f t="shared" si="343"/>
        <v>0</v>
      </c>
      <c r="AX280" s="46">
        <f t="shared" si="344"/>
        <v>0</v>
      </c>
      <c r="AY280" s="46">
        <f t="shared" si="345"/>
        <v>0</v>
      </c>
      <c r="AZ280" s="46">
        <f t="shared" si="346"/>
        <v>0</v>
      </c>
      <c r="BA280" s="46">
        <f t="shared" si="347"/>
        <v>0</v>
      </c>
      <c r="BB280" s="46">
        <f t="shared" si="348"/>
        <v>0</v>
      </c>
      <c r="BC280" s="46">
        <f t="shared" si="349"/>
        <v>0</v>
      </c>
      <c r="BD280" s="81"/>
      <c r="BE280" s="81"/>
      <c r="BF280" s="117">
        <f t="shared" si="386"/>
        <v>0</v>
      </c>
      <c r="BG280" s="117">
        <f t="shared" si="387"/>
        <v>0</v>
      </c>
      <c r="BH280" s="117">
        <f t="shared" si="388"/>
        <v>0</v>
      </c>
      <c r="BI280" s="117">
        <f t="shared" si="389"/>
        <v>0</v>
      </c>
      <c r="BJ280" s="117">
        <f t="shared" si="390"/>
        <v>0</v>
      </c>
      <c r="BK280" s="117">
        <f t="shared" si="391"/>
        <v>0</v>
      </c>
      <c r="BL280" s="117">
        <f t="shared" si="392"/>
        <v>0</v>
      </c>
      <c r="BM280" s="117">
        <f t="shared" si="393"/>
        <v>0</v>
      </c>
      <c r="BN280" s="117">
        <f t="shared" si="350"/>
        <v>0</v>
      </c>
      <c r="BO280" s="117">
        <f t="shared" si="394"/>
        <v>0</v>
      </c>
      <c r="BP280" s="117">
        <f t="shared" si="351"/>
        <v>0</v>
      </c>
      <c r="BQ280" s="117">
        <f t="shared" si="352"/>
        <v>0</v>
      </c>
      <c r="BR280" s="117">
        <f t="shared" si="353"/>
        <v>0</v>
      </c>
      <c r="BS280" s="117">
        <f t="shared" si="354"/>
        <v>0</v>
      </c>
      <c r="BT280" s="117">
        <f t="shared" si="355"/>
        <v>0</v>
      </c>
      <c r="BU280" s="117">
        <f t="shared" si="356"/>
        <v>0</v>
      </c>
      <c r="BV280" s="117">
        <f t="shared" si="357"/>
        <v>0</v>
      </c>
      <c r="BW280" s="117">
        <f t="shared" si="358"/>
        <v>0</v>
      </c>
      <c r="BX280" s="117">
        <f t="shared" si="359"/>
        <v>0</v>
      </c>
      <c r="BY280" s="117">
        <f t="shared" si="360"/>
        <v>0</v>
      </c>
      <c r="BZ280" s="117">
        <f t="shared" si="361"/>
        <v>0</v>
      </c>
      <c r="CA280" s="117">
        <f t="shared" si="362"/>
        <v>0</v>
      </c>
      <c r="CB280" s="117">
        <f t="shared" si="363"/>
        <v>0</v>
      </c>
      <c r="CC280" s="117">
        <f t="shared" si="364"/>
        <v>0</v>
      </c>
      <c r="CD280" s="117">
        <f t="shared" si="365"/>
        <v>0</v>
      </c>
      <c r="CE280" s="117">
        <f t="shared" si="366"/>
        <v>0</v>
      </c>
      <c r="CF280" s="117">
        <f t="shared" si="367"/>
        <v>0</v>
      </c>
      <c r="CG280" s="117">
        <f t="shared" si="368"/>
        <v>0</v>
      </c>
      <c r="CH280" s="117">
        <f t="shared" si="369"/>
        <v>0</v>
      </c>
      <c r="CI280" s="117">
        <f t="shared" si="370"/>
        <v>0</v>
      </c>
      <c r="CJ280" s="117">
        <f t="shared" si="371"/>
        <v>0</v>
      </c>
      <c r="CK280" s="117">
        <f t="shared" si="372"/>
        <v>0</v>
      </c>
      <c r="CL280" s="117">
        <f t="shared" si="373"/>
        <v>0</v>
      </c>
      <c r="CM280" s="117">
        <f t="shared" si="374"/>
        <v>0</v>
      </c>
      <c r="CN280" s="117">
        <f t="shared" si="375"/>
        <v>0</v>
      </c>
      <c r="CO280" s="117">
        <f t="shared" si="376"/>
        <v>0</v>
      </c>
      <c r="CP280" s="117">
        <f t="shared" si="377"/>
        <v>0</v>
      </c>
      <c r="CQ280" s="117">
        <f t="shared" si="378"/>
        <v>0</v>
      </c>
      <c r="CR280" s="117">
        <f t="shared" si="379"/>
        <v>0</v>
      </c>
      <c r="CS280" s="117">
        <f t="shared" si="380"/>
        <v>0</v>
      </c>
      <c r="CT280" s="82"/>
      <c r="CU280" s="82"/>
      <c r="CV280" s="39"/>
      <c r="CW280" s="39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GS280" s="1"/>
      <c r="GT280" s="1"/>
      <c r="GU280" s="1"/>
      <c r="GV280" s="1"/>
      <c r="GW280" s="1"/>
    </row>
    <row r="281" spans="1:205">
      <c r="A281" s="33">
        <v>275</v>
      </c>
      <c r="B281" s="71"/>
      <c r="C281" s="351"/>
      <c r="D281" s="75"/>
      <c r="E281" s="74"/>
      <c r="F281" s="74"/>
      <c r="G281" s="74"/>
      <c r="H281" s="74"/>
      <c r="I281" s="65"/>
      <c r="J281" s="65"/>
      <c r="K281" s="65"/>
      <c r="L281" s="209"/>
      <c r="M281" s="209"/>
      <c r="N281" s="65"/>
      <c r="O281" s="65"/>
      <c r="P281" s="65"/>
      <c r="Q281" s="368" t="str">
        <f t="shared" si="318"/>
        <v/>
      </c>
      <c r="R281" s="34">
        <f t="shared" si="319"/>
        <v>0</v>
      </c>
      <c r="S281" s="47">
        <f t="shared" si="316"/>
        <v>0</v>
      </c>
      <c r="T281" s="46">
        <f t="shared" si="317"/>
        <v>0</v>
      </c>
      <c r="U281" s="82">
        <f t="shared" si="320"/>
        <v>0</v>
      </c>
      <c r="V281" s="46">
        <f t="shared" si="321"/>
        <v>0</v>
      </c>
      <c r="W281" s="82">
        <f t="shared" si="322"/>
        <v>0</v>
      </c>
      <c r="X281" s="81">
        <f t="shared" si="323"/>
        <v>0</v>
      </c>
      <c r="Y281" s="81">
        <f t="shared" si="381"/>
        <v>0</v>
      </c>
      <c r="Z281" s="81">
        <f t="shared" si="382"/>
        <v>0</v>
      </c>
      <c r="AA281" s="81">
        <f t="shared" si="324"/>
        <v>0</v>
      </c>
      <c r="AB281" s="81">
        <f t="shared" si="325"/>
        <v>0</v>
      </c>
      <c r="AC281" s="81">
        <f t="shared" si="383"/>
        <v>0</v>
      </c>
      <c r="AD281" s="81">
        <f t="shared" si="384"/>
        <v>0</v>
      </c>
      <c r="AE281" s="81">
        <f t="shared" si="385"/>
        <v>0</v>
      </c>
      <c r="AF281" s="81">
        <f t="shared" si="326"/>
        <v>0</v>
      </c>
      <c r="AG281" s="81">
        <f t="shared" si="327"/>
        <v>0</v>
      </c>
      <c r="AH281" s="81">
        <f t="shared" si="328"/>
        <v>0</v>
      </c>
      <c r="AI281" s="81">
        <f t="shared" si="329"/>
        <v>0</v>
      </c>
      <c r="AJ281" s="81">
        <f t="shared" si="330"/>
        <v>0</v>
      </c>
      <c r="AK281" s="81">
        <f t="shared" si="331"/>
        <v>0</v>
      </c>
      <c r="AL281" s="81">
        <f t="shared" si="332"/>
        <v>0</v>
      </c>
      <c r="AM281" s="81">
        <f t="shared" si="333"/>
        <v>0</v>
      </c>
      <c r="AN281" s="81">
        <f t="shared" si="334"/>
        <v>0</v>
      </c>
      <c r="AO281" s="81">
        <f t="shared" si="335"/>
        <v>0</v>
      </c>
      <c r="AP281" s="81">
        <f t="shared" si="336"/>
        <v>0</v>
      </c>
      <c r="AQ281" s="81">
        <f t="shared" si="337"/>
        <v>0</v>
      </c>
      <c r="AR281" s="81">
        <f t="shared" si="338"/>
        <v>0</v>
      </c>
      <c r="AS281" s="81">
        <f t="shared" si="339"/>
        <v>0</v>
      </c>
      <c r="AT281" s="81">
        <f t="shared" si="340"/>
        <v>0</v>
      </c>
      <c r="AU281" s="81">
        <f t="shared" si="341"/>
        <v>0</v>
      </c>
      <c r="AV281" s="81">
        <f t="shared" si="342"/>
        <v>0</v>
      </c>
      <c r="AW281" s="46">
        <f t="shared" si="343"/>
        <v>0</v>
      </c>
      <c r="AX281" s="46">
        <f t="shared" si="344"/>
        <v>0</v>
      </c>
      <c r="AY281" s="46">
        <f t="shared" si="345"/>
        <v>0</v>
      </c>
      <c r="AZ281" s="46">
        <f t="shared" si="346"/>
        <v>0</v>
      </c>
      <c r="BA281" s="46">
        <f t="shared" si="347"/>
        <v>0</v>
      </c>
      <c r="BB281" s="46">
        <f t="shared" si="348"/>
        <v>0</v>
      </c>
      <c r="BC281" s="46">
        <f t="shared" si="349"/>
        <v>0</v>
      </c>
      <c r="BD281" s="81"/>
      <c r="BE281" s="81"/>
      <c r="BF281" s="117">
        <f t="shared" si="386"/>
        <v>0</v>
      </c>
      <c r="BG281" s="117">
        <f t="shared" si="387"/>
        <v>0</v>
      </c>
      <c r="BH281" s="117">
        <f t="shared" si="388"/>
        <v>0</v>
      </c>
      <c r="BI281" s="117">
        <f t="shared" si="389"/>
        <v>0</v>
      </c>
      <c r="BJ281" s="117">
        <f t="shared" si="390"/>
        <v>0</v>
      </c>
      <c r="BK281" s="117">
        <f t="shared" si="391"/>
        <v>0</v>
      </c>
      <c r="BL281" s="117">
        <f t="shared" si="392"/>
        <v>0</v>
      </c>
      <c r="BM281" s="117">
        <f t="shared" si="393"/>
        <v>0</v>
      </c>
      <c r="BN281" s="117">
        <f t="shared" si="350"/>
        <v>0</v>
      </c>
      <c r="BO281" s="117">
        <f t="shared" si="394"/>
        <v>0</v>
      </c>
      <c r="BP281" s="117">
        <f t="shared" si="351"/>
        <v>0</v>
      </c>
      <c r="BQ281" s="117">
        <f t="shared" si="352"/>
        <v>0</v>
      </c>
      <c r="BR281" s="117">
        <f t="shared" si="353"/>
        <v>0</v>
      </c>
      <c r="BS281" s="117">
        <f t="shared" si="354"/>
        <v>0</v>
      </c>
      <c r="BT281" s="117">
        <f t="shared" si="355"/>
        <v>0</v>
      </c>
      <c r="BU281" s="117">
        <f t="shared" si="356"/>
        <v>0</v>
      </c>
      <c r="BV281" s="117">
        <f t="shared" si="357"/>
        <v>0</v>
      </c>
      <c r="BW281" s="117">
        <f t="shared" si="358"/>
        <v>0</v>
      </c>
      <c r="BX281" s="117">
        <f t="shared" si="359"/>
        <v>0</v>
      </c>
      <c r="BY281" s="117">
        <f t="shared" si="360"/>
        <v>0</v>
      </c>
      <c r="BZ281" s="117">
        <f t="shared" si="361"/>
        <v>0</v>
      </c>
      <c r="CA281" s="117">
        <f t="shared" si="362"/>
        <v>0</v>
      </c>
      <c r="CB281" s="117">
        <f t="shared" si="363"/>
        <v>0</v>
      </c>
      <c r="CC281" s="117">
        <f t="shared" si="364"/>
        <v>0</v>
      </c>
      <c r="CD281" s="117">
        <f t="shared" si="365"/>
        <v>0</v>
      </c>
      <c r="CE281" s="117">
        <f t="shared" si="366"/>
        <v>0</v>
      </c>
      <c r="CF281" s="117">
        <f t="shared" si="367"/>
        <v>0</v>
      </c>
      <c r="CG281" s="117">
        <f t="shared" si="368"/>
        <v>0</v>
      </c>
      <c r="CH281" s="117">
        <f t="shared" si="369"/>
        <v>0</v>
      </c>
      <c r="CI281" s="117">
        <f t="shared" si="370"/>
        <v>0</v>
      </c>
      <c r="CJ281" s="117">
        <f t="shared" si="371"/>
        <v>0</v>
      </c>
      <c r="CK281" s="117">
        <f t="shared" si="372"/>
        <v>0</v>
      </c>
      <c r="CL281" s="117">
        <f t="shared" si="373"/>
        <v>0</v>
      </c>
      <c r="CM281" s="117">
        <f t="shared" si="374"/>
        <v>0</v>
      </c>
      <c r="CN281" s="117">
        <f t="shared" si="375"/>
        <v>0</v>
      </c>
      <c r="CO281" s="117">
        <f t="shared" si="376"/>
        <v>0</v>
      </c>
      <c r="CP281" s="117">
        <f t="shared" si="377"/>
        <v>0</v>
      </c>
      <c r="CQ281" s="117">
        <f t="shared" si="378"/>
        <v>0</v>
      </c>
      <c r="CR281" s="117">
        <f t="shared" si="379"/>
        <v>0</v>
      </c>
      <c r="CS281" s="117">
        <f t="shared" si="380"/>
        <v>0</v>
      </c>
      <c r="CT281" s="82"/>
      <c r="CU281" s="82"/>
      <c r="CV281" s="39"/>
      <c r="CW281" s="39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GS281" s="1"/>
      <c r="GT281" s="1"/>
      <c r="GU281" s="1"/>
      <c r="GV281" s="1"/>
      <c r="GW281" s="1"/>
    </row>
    <row r="282" spans="1:205">
      <c r="A282" s="33">
        <v>276</v>
      </c>
      <c r="B282" s="71"/>
      <c r="C282" s="351"/>
      <c r="D282" s="75"/>
      <c r="E282" s="74"/>
      <c r="F282" s="74"/>
      <c r="G282" s="74"/>
      <c r="H282" s="74"/>
      <c r="I282" s="65"/>
      <c r="J282" s="65"/>
      <c r="K282" s="65"/>
      <c r="L282" s="209"/>
      <c r="M282" s="209"/>
      <c r="N282" s="65"/>
      <c r="O282" s="65"/>
      <c r="P282" s="65"/>
      <c r="Q282" s="368" t="str">
        <f t="shared" si="318"/>
        <v/>
      </c>
      <c r="R282" s="34">
        <f t="shared" si="319"/>
        <v>0</v>
      </c>
      <c r="S282" s="47">
        <f t="shared" si="316"/>
        <v>0</v>
      </c>
      <c r="T282" s="46">
        <f t="shared" si="317"/>
        <v>0</v>
      </c>
      <c r="U282" s="82">
        <f t="shared" si="320"/>
        <v>0</v>
      </c>
      <c r="V282" s="46">
        <f t="shared" si="321"/>
        <v>0</v>
      </c>
      <c r="W282" s="82">
        <f t="shared" si="322"/>
        <v>0</v>
      </c>
      <c r="X282" s="81">
        <f t="shared" si="323"/>
        <v>0</v>
      </c>
      <c r="Y282" s="81">
        <f t="shared" si="381"/>
        <v>0</v>
      </c>
      <c r="Z282" s="81">
        <f t="shared" si="382"/>
        <v>0</v>
      </c>
      <c r="AA282" s="81">
        <f t="shared" si="324"/>
        <v>0</v>
      </c>
      <c r="AB282" s="81">
        <f t="shared" si="325"/>
        <v>0</v>
      </c>
      <c r="AC282" s="81">
        <f t="shared" si="383"/>
        <v>0</v>
      </c>
      <c r="AD282" s="81">
        <f t="shared" si="384"/>
        <v>0</v>
      </c>
      <c r="AE282" s="81">
        <f t="shared" si="385"/>
        <v>0</v>
      </c>
      <c r="AF282" s="81">
        <f t="shared" si="326"/>
        <v>0</v>
      </c>
      <c r="AG282" s="81">
        <f t="shared" si="327"/>
        <v>0</v>
      </c>
      <c r="AH282" s="81">
        <f t="shared" si="328"/>
        <v>0</v>
      </c>
      <c r="AI282" s="81">
        <f t="shared" si="329"/>
        <v>0</v>
      </c>
      <c r="AJ282" s="81">
        <f t="shared" si="330"/>
        <v>0</v>
      </c>
      <c r="AK282" s="81">
        <f t="shared" si="331"/>
        <v>0</v>
      </c>
      <c r="AL282" s="81">
        <f t="shared" si="332"/>
        <v>0</v>
      </c>
      <c r="AM282" s="81">
        <f t="shared" si="333"/>
        <v>0</v>
      </c>
      <c r="AN282" s="81">
        <f t="shared" si="334"/>
        <v>0</v>
      </c>
      <c r="AO282" s="81">
        <f t="shared" si="335"/>
        <v>0</v>
      </c>
      <c r="AP282" s="81">
        <f t="shared" si="336"/>
        <v>0</v>
      </c>
      <c r="AQ282" s="81">
        <f t="shared" si="337"/>
        <v>0</v>
      </c>
      <c r="AR282" s="81">
        <f t="shared" si="338"/>
        <v>0</v>
      </c>
      <c r="AS282" s="81">
        <f t="shared" si="339"/>
        <v>0</v>
      </c>
      <c r="AT282" s="81">
        <f t="shared" si="340"/>
        <v>0</v>
      </c>
      <c r="AU282" s="81">
        <f t="shared" si="341"/>
        <v>0</v>
      </c>
      <c r="AV282" s="81">
        <f t="shared" si="342"/>
        <v>0</v>
      </c>
      <c r="AW282" s="46">
        <f t="shared" si="343"/>
        <v>0</v>
      </c>
      <c r="AX282" s="46">
        <f t="shared" si="344"/>
        <v>0</v>
      </c>
      <c r="AY282" s="46">
        <f t="shared" si="345"/>
        <v>0</v>
      </c>
      <c r="AZ282" s="46">
        <f t="shared" si="346"/>
        <v>0</v>
      </c>
      <c r="BA282" s="46">
        <f t="shared" si="347"/>
        <v>0</v>
      </c>
      <c r="BB282" s="46">
        <f t="shared" si="348"/>
        <v>0</v>
      </c>
      <c r="BC282" s="46">
        <f t="shared" si="349"/>
        <v>0</v>
      </c>
      <c r="BD282" s="81"/>
      <c r="BE282" s="81"/>
      <c r="BF282" s="117">
        <f t="shared" si="386"/>
        <v>0</v>
      </c>
      <c r="BG282" s="117">
        <f t="shared" si="387"/>
        <v>0</v>
      </c>
      <c r="BH282" s="117">
        <f t="shared" si="388"/>
        <v>0</v>
      </c>
      <c r="BI282" s="117">
        <f t="shared" si="389"/>
        <v>0</v>
      </c>
      <c r="BJ282" s="117">
        <f t="shared" si="390"/>
        <v>0</v>
      </c>
      <c r="BK282" s="117">
        <f t="shared" si="391"/>
        <v>0</v>
      </c>
      <c r="BL282" s="117">
        <f t="shared" si="392"/>
        <v>0</v>
      </c>
      <c r="BM282" s="117">
        <f t="shared" si="393"/>
        <v>0</v>
      </c>
      <c r="BN282" s="117">
        <f t="shared" si="350"/>
        <v>0</v>
      </c>
      <c r="BO282" s="117">
        <f t="shared" si="394"/>
        <v>0</v>
      </c>
      <c r="BP282" s="117">
        <f t="shared" si="351"/>
        <v>0</v>
      </c>
      <c r="BQ282" s="117">
        <f t="shared" si="352"/>
        <v>0</v>
      </c>
      <c r="BR282" s="117">
        <f t="shared" si="353"/>
        <v>0</v>
      </c>
      <c r="BS282" s="117">
        <f t="shared" si="354"/>
        <v>0</v>
      </c>
      <c r="BT282" s="117">
        <f t="shared" si="355"/>
        <v>0</v>
      </c>
      <c r="BU282" s="117">
        <f t="shared" si="356"/>
        <v>0</v>
      </c>
      <c r="BV282" s="117">
        <f t="shared" si="357"/>
        <v>0</v>
      </c>
      <c r="BW282" s="117">
        <f t="shared" si="358"/>
        <v>0</v>
      </c>
      <c r="BX282" s="117">
        <f t="shared" si="359"/>
        <v>0</v>
      </c>
      <c r="BY282" s="117">
        <f t="shared" si="360"/>
        <v>0</v>
      </c>
      <c r="BZ282" s="117">
        <f t="shared" si="361"/>
        <v>0</v>
      </c>
      <c r="CA282" s="117">
        <f t="shared" si="362"/>
        <v>0</v>
      </c>
      <c r="CB282" s="117">
        <f t="shared" si="363"/>
        <v>0</v>
      </c>
      <c r="CC282" s="117">
        <f t="shared" si="364"/>
        <v>0</v>
      </c>
      <c r="CD282" s="117">
        <f t="shared" si="365"/>
        <v>0</v>
      </c>
      <c r="CE282" s="117">
        <f t="shared" si="366"/>
        <v>0</v>
      </c>
      <c r="CF282" s="117">
        <f t="shared" si="367"/>
        <v>0</v>
      </c>
      <c r="CG282" s="117">
        <f t="shared" si="368"/>
        <v>0</v>
      </c>
      <c r="CH282" s="117">
        <f t="shared" si="369"/>
        <v>0</v>
      </c>
      <c r="CI282" s="117">
        <f t="shared" si="370"/>
        <v>0</v>
      </c>
      <c r="CJ282" s="117">
        <f t="shared" si="371"/>
        <v>0</v>
      </c>
      <c r="CK282" s="117">
        <f t="shared" si="372"/>
        <v>0</v>
      </c>
      <c r="CL282" s="117">
        <f t="shared" si="373"/>
        <v>0</v>
      </c>
      <c r="CM282" s="117">
        <f t="shared" si="374"/>
        <v>0</v>
      </c>
      <c r="CN282" s="117">
        <f t="shared" si="375"/>
        <v>0</v>
      </c>
      <c r="CO282" s="117">
        <f t="shared" si="376"/>
        <v>0</v>
      </c>
      <c r="CP282" s="117">
        <f t="shared" si="377"/>
        <v>0</v>
      </c>
      <c r="CQ282" s="117">
        <f t="shared" si="378"/>
        <v>0</v>
      </c>
      <c r="CR282" s="117">
        <f t="shared" si="379"/>
        <v>0</v>
      </c>
      <c r="CS282" s="117">
        <f t="shared" si="380"/>
        <v>0</v>
      </c>
      <c r="CT282" s="82"/>
      <c r="CU282" s="82"/>
      <c r="CV282" s="39"/>
      <c r="CW282" s="39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GS282" s="1"/>
      <c r="GT282" s="1"/>
      <c r="GU282" s="1"/>
      <c r="GV282" s="1"/>
      <c r="GW282" s="1"/>
    </row>
    <row r="283" spans="1:205">
      <c r="A283" s="33">
        <v>277</v>
      </c>
      <c r="B283" s="71"/>
      <c r="C283" s="351"/>
      <c r="D283" s="75"/>
      <c r="E283" s="74"/>
      <c r="F283" s="74"/>
      <c r="G283" s="74"/>
      <c r="H283" s="74"/>
      <c r="I283" s="65"/>
      <c r="J283" s="65"/>
      <c r="K283" s="65"/>
      <c r="L283" s="209"/>
      <c r="M283" s="209"/>
      <c r="N283" s="65"/>
      <c r="O283" s="65"/>
      <c r="P283" s="65"/>
      <c r="Q283" s="368" t="str">
        <f t="shared" si="318"/>
        <v/>
      </c>
      <c r="R283" s="34">
        <f t="shared" si="319"/>
        <v>0</v>
      </c>
      <c r="S283" s="47">
        <f t="shared" si="316"/>
        <v>0</v>
      </c>
      <c r="T283" s="46">
        <f t="shared" si="317"/>
        <v>0</v>
      </c>
      <c r="U283" s="82">
        <f t="shared" si="320"/>
        <v>0</v>
      </c>
      <c r="V283" s="46">
        <f t="shared" si="321"/>
        <v>0</v>
      </c>
      <c r="W283" s="82">
        <f t="shared" si="322"/>
        <v>0</v>
      </c>
      <c r="X283" s="81">
        <f t="shared" si="323"/>
        <v>0</v>
      </c>
      <c r="Y283" s="81">
        <f t="shared" si="381"/>
        <v>0</v>
      </c>
      <c r="Z283" s="81">
        <f t="shared" si="382"/>
        <v>0</v>
      </c>
      <c r="AA283" s="81">
        <f t="shared" si="324"/>
        <v>0</v>
      </c>
      <c r="AB283" s="81">
        <f t="shared" si="325"/>
        <v>0</v>
      </c>
      <c r="AC283" s="81">
        <f t="shared" si="383"/>
        <v>0</v>
      </c>
      <c r="AD283" s="81">
        <f t="shared" si="384"/>
        <v>0</v>
      </c>
      <c r="AE283" s="81">
        <f t="shared" si="385"/>
        <v>0</v>
      </c>
      <c r="AF283" s="81">
        <f t="shared" si="326"/>
        <v>0</v>
      </c>
      <c r="AG283" s="81">
        <f t="shared" si="327"/>
        <v>0</v>
      </c>
      <c r="AH283" s="81">
        <f t="shared" si="328"/>
        <v>0</v>
      </c>
      <c r="AI283" s="81">
        <f t="shared" si="329"/>
        <v>0</v>
      </c>
      <c r="AJ283" s="81">
        <f t="shared" si="330"/>
        <v>0</v>
      </c>
      <c r="AK283" s="81">
        <f t="shared" si="331"/>
        <v>0</v>
      </c>
      <c r="AL283" s="81">
        <f t="shared" si="332"/>
        <v>0</v>
      </c>
      <c r="AM283" s="81">
        <f t="shared" si="333"/>
        <v>0</v>
      </c>
      <c r="AN283" s="81">
        <f t="shared" si="334"/>
        <v>0</v>
      </c>
      <c r="AO283" s="81">
        <f t="shared" si="335"/>
        <v>0</v>
      </c>
      <c r="AP283" s="81">
        <f t="shared" si="336"/>
        <v>0</v>
      </c>
      <c r="AQ283" s="81">
        <f t="shared" si="337"/>
        <v>0</v>
      </c>
      <c r="AR283" s="81">
        <f t="shared" si="338"/>
        <v>0</v>
      </c>
      <c r="AS283" s="81">
        <f t="shared" si="339"/>
        <v>0</v>
      </c>
      <c r="AT283" s="81">
        <f t="shared" si="340"/>
        <v>0</v>
      </c>
      <c r="AU283" s="81">
        <f t="shared" si="341"/>
        <v>0</v>
      </c>
      <c r="AV283" s="81">
        <f t="shared" si="342"/>
        <v>0</v>
      </c>
      <c r="AW283" s="46">
        <f t="shared" si="343"/>
        <v>0</v>
      </c>
      <c r="AX283" s="46">
        <f t="shared" si="344"/>
        <v>0</v>
      </c>
      <c r="AY283" s="46">
        <f t="shared" si="345"/>
        <v>0</v>
      </c>
      <c r="AZ283" s="46">
        <f t="shared" si="346"/>
        <v>0</v>
      </c>
      <c r="BA283" s="46">
        <f t="shared" si="347"/>
        <v>0</v>
      </c>
      <c r="BB283" s="46">
        <f t="shared" si="348"/>
        <v>0</v>
      </c>
      <c r="BC283" s="46">
        <f t="shared" si="349"/>
        <v>0</v>
      </c>
      <c r="BD283" s="81"/>
      <c r="BE283" s="81"/>
      <c r="BF283" s="117">
        <f t="shared" si="386"/>
        <v>0</v>
      </c>
      <c r="BG283" s="117">
        <f t="shared" si="387"/>
        <v>0</v>
      </c>
      <c r="BH283" s="117">
        <f t="shared" si="388"/>
        <v>0</v>
      </c>
      <c r="BI283" s="117">
        <f t="shared" si="389"/>
        <v>0</v>
      </c>
      <c r="BJ283" s="117">
        <f t="shared" si="390"/>
        <v>0</v>
      </c>
      <c r="BK283" s="117">
        <f t="shared" si="391"/>
        <v>0</v>
      </c>
      <c r="BL283" s="117">
        <f t="shared" si="392"/>
        <v>0</v>
      </c>
      <c r="BM283" s="117">
        <f t="shared" si="393"/>
        <v>0</v>
      </c>
      <c r="BN283" s="117">
        <f t="shared" si="350"/>
        <v>0</v>
      </c>
      <c r="BO283" s="117">
        <f t="shared" si="394"/>
        <v>0</v>
      </c>
      <c r="BP283" s="117">
        <f t="shared" si="351"/>
        <v>0</v>
      </c>
      <c r="BQ283" s="117">
        <f t="shared" si="352"/>
        <v>0</v>
      </c>
      <c r="BR283" s="117">
        <f t="shared" si="353"/>
        <v>0</v>
      </c>
      <c r="BS283" s="117">
        <f t="shared" si="354"/>
        <v>0</v>
      </c>
      <c r="BT283" s="117">
        <f t="shared" si="355"/>
        <v>0</v>
      </c>
      <c r="BU283" s="117">
        <f t="shared" si="356"/>
        <v>0</v>
      </c>
      <c r="BV283" s="117">
        <f t="shared" si="357"/>
        <v>0</v>
      </c>
      <c r="BW283" s="117">
        <f t="shared" si="358"/>
        <v>0</v>
      </c>
      <c r="BX283" s="117">
        <f t="shared" si="359"/>
        <v>0</v>
      </c>
      <c r="BY283" s="117">
        <f t="shared" si="360"/>
        <v>0</v>
      </c>
      <c r="BZ283" s="117">
        <f t="shared" si="361"/>
        <v>0</v>
      </c>
      <c r="CA283" s="117">
        <f t="shared" si="362"/>
        <v>0</v>
      </c>
      <c r="CB283" s="117">
        <f t="shared" si="363"/>
        <v>0</v>
      </c>
      <c r="CC283" s="117">
        <f t="shared" si="364"/>
        <v>0</v>
      </c>
      <c r="CD283" s="117">
        <f t="shared" si="365"/>
        <v>0</v>
      </c>
      <c r="CE283" s="117">
        <f t="shared" si="366"/>
        <v>0</v>
      </c>
      <c r="CF283" s="117">
        <f t="shared" si="367"/>
        <v>0</v>
      </c>
      <c r="CG283" s="117">
        <f t="shared" si="368"/>
        <v>0</v>
      </c>
      <c r="CH283" s="117">
        <f t="shared" si="369"/>
        <v>0</v>
      </c>
      <c r="CI283" s="117">
        <f t="shared" si="370"/>
        <v>0</v>
      </c>
      <c r="CJ283" s="117">
        <f t="shared" si="371"/>
        <v>0</v>
      </c>
      <c r="CK283" s="117">
        <f t="shared" si="372"/>
        <v>0</v>
      </c>
      <c r="CL283" s="117">
        <f t="shared" si="373"/>
        <v>0</v>
      </c>
      <c r="CM283" s="117">
        <f t="shared" si="374"/>
        <v>0</v>
      </c>
      <c r="CN283" s="117">
        <f t="shared" si="375"/>
        <v>0</v>
      </c>
      <c r="CO283" s="117">
        <f t="shared" si="376"/>
        <v>0</v>
      </c>
      <c r="CP283" s="117">
        <f t="shared" si="377"/>
        <v>0</v>
      </c>
      <c r="CQ283" s="117">
        <f t="shared" si="378"/>
        <v>0</v>
      </c>
      <c r="CR283" s="117">
        <f t="shared" si="379"/>
        <v>0</v>
      </c>
      <c r="CS283" s="117">
        <f t="shared" si="380"/>
        <v>0</v>
      </c>
      <c r="CT283" s="82"/>
      <c r="CU283" s="82"/>
      <c r="CV283" s="39"/>
      <c r="CW283" s="39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GS283" s="1"/>
      <c r="GT283" s="1"/>
      <c r="GU283" s="1"/>
      <c r="GV283" s="1"/>
      <c r="GW283" s="1"/>
    </row>
    <row r="284" spans="1:205">
      <c r="A284" s="33">
        <v>278</v>
      </c>
      <c r="B284" s="71"/>
      <c r="C284" s="351"/>
      <c r="D284" s="75"/>
      <c r="E284" s="74"/>
      <c r="F284" s="74"/>
      <c r="G284" s="74"/>
      <c r="H284" s="74"/>
      <c r="I284" s="65"/>
      <c r="J284" s="65"/>
      <c r="K284" s="65"/>
      <c r="L284" s="209"/>
      <c r="M284" s="209"/>
      <c r="N284" s="65"/>
      <c r="O284" s="65"/>
      <c r="P284" s="65"/>
      <c r="Q284" s="368" t="str">
        <f t="shared" si="318"/>
        <v/>
      </c>
      <c r="R284" s="34">
        <f t="shared" si="319"/>
        <v>0</v>
      </c>
      <c r="S284" s="47">
        <f t="shared" si="316"/>
        <v>0</v>
      </c>
      <c r="T284" s="46">
        <f t="shared" si="317"/>
        <v>0</v>
      </c>
      <c r="U284" s="82">
        <f t="shared" si="320"/>
        <v>0</v>
      </c>
      <c r="V284" s="46">
        <f t="shared" si="321"/>
        <v>0</v>
      </c>
      <c r="W284" s="82">
        <f t="shared" si="322"/>
        <v>0</v>
      </c>
      <c r="X284" s="81">
        <f t="shared" si="323"/>
        <v>0</v>
      </c>
      <c r="Y284" s="81">
        <f t="shared" si="381"/>
        <v>0</v>
      </c>
      <c r="Z284" s="81">
        <f t="shared" si="382"/>
        <v>0</v>
      </c>
      <c r="AA284" s="81">
        <f t="shared" si="324"/>
        <v>0</v>
      </c>
      <c r="AB284" s="81">
        <f t="shared" si="325"/>
        <v>0</v>
      </c>
      <c r="AC284" s="81">
        <f t="shared" si="383"/>
        <v>0</v>
      </c>
      <c r="AD284" s="81">
        <f t="shared" si="384"/>
        <v>0</v>
      </c>
      <c r="AE284" s="81">
        <f t="shared" si="385"/>
        <v>0</v>
      </c>
      <c r="AF284" s="81">
        <f t="shared" si="326"/>
        <v>0</v>
      </c>
      <c r="AG284" s="81">
        <f t="shared" si="327"/>
        <v>0</v>
      </c>
      <c r="AH284" s="81">
        <f t="shared" si="328"/>
        <v>0</v>
      </c>
      <c r="AI284" s="81">
        <f t="shared" si="329"/>
        <v>0</v>
      </c>
      <c r="AJ284" s="81">
        <f t="shared" si="330"/>
        <v>0</v>
      </c>
      <c r="AK284" s="81">
        <f t="shared" si="331"/>
        <v>0</v>
      </c>
      <c r="AL284" s="81">
        <f t="shared" si="332"/>
        <v>0</v>
      </c>
      <c r="AM284" s="81">
        <f t="shared" si="333"/>
        <v>0</v>
      </c>
      <c r="AN284" s="81">
        <f t="shared" si="334"/>
        <v>0</v>
      </c>
      <c r="AO284" s="81">
        <f t="shared" si="335"/>
        <v>0</v>
      </c>
      <c r="AP284" s="81">
        <f t="shared" si="336"/>
        <v>0</v>
      </c>
      <c r="AQ284" s="81">
        <f t="shared" si="337"/>
        <v>0</v>
      </c>
      <c r="AR284" s="81">
        <f t="shared" si="338"/>
        <v>0</v>
      </c>
      <c r="AS284" s="81">
        <f t="shared" si="339"/>
        <v>0</v>
      </c>
      <c r="AT284" s="81">
        <f t="shared" si="340"/>
        <v>0</v>
      </c>
      <c r="AU284" s="81">
        <f t="shared" si="341"/>
        <v>0</v>
      </c>
      <c r="AV284" s="81">
        <f t="shared" si="342"/>
        <v>0</v>
      </c>
      <c r="AW284" s="46">
        <f t="shared" si="343"/>
        <v>0</v>
      </c>
      <c r="AX284" s="46">
        <f t="shared" si="344"/>
        <v>0</v>
      </c>
      <c r="AY284" s="46">
        <f t="shared" si="345"/>
        <v>0</v>
      </c>
      <c r="AZ284" s="46">
        <f t="shared" si="346"/>
        <v>0</v>
      </c>
      <c r="BA284" s="46">
        <f t="shared" si="347"/>
        <v>0</v>
      </c>
      <c r="BB284" s="46">
        <f t="shared" si="348"/>
        <v>0</v>
      </c>
      <c r="BC284" s="46">
        <f t="shared" si="349"/>
        <v>0</v>
      </c>
      <c r="BD284" s="81"/>
      <c r="BE284" s="81"/>
      <c r="BF284" s="117">
        <f t="shared" si="386"/>
        <v>0</v>
      </c>
      <c r="BG284" s="117">
        <f t="shared" si="387"/>
        <v>0</v>
      </c>
      <c r="BH284" s="117">
        <f t="shared" si="388"/>
        <v>0</v>
      </c>
      <c r="BI284" s="117">
        <f t="shared" si="389"/>
        <v>0</v>
      </c>
      <c r="BJ284" s="117">
        <f t="shared" si="390"/>
        <v>0</v>
      </c>
      <c r="BK284" s="117">
        <f t="shared" si="391"/>
        <v>0</v>
      </c>
      <c r="BL284" s="117">
        <f t="shared" si="392"/>
        <v>0</v>
      </c>
      <c r="BM284" s="117">
        <f t="shared" si="393"/>
        <v>0</v>
      </c>
      <c r="BN284" s="117">
        <f t="shared" si="350"/>
        <v>0</v>
      </c>
      <c r="BO284" s="117">
        <f t="shared" si="394"/>
        <v>0</v>
      </c>
      <c r="BP284" s="117">
        <f t="shared" si="351"/>
        <v>0</v>
      </c>
      <c r="BQ284" s="117">
        <f t="shared" si="352"/>
        <v>0</v>
      </c>
      <c r="BR284" s="117">
        <f t="shared" si="353"/>
        <v>0</v>
      </c>
      <c r="BS284" s="117">
        <f t="shared" si="354"/>
        <v>0</v>
      </c>
      <c r="BT284" s="117">
        <f t="shared" si="355"/>
        <v>0</v>
      </c>
      <c r="BU284" s="117">
        <f t="shared" si="356"/>
        <v>0</v>
      </c>
      <c r="BV284" s="117">
        <f t="shared" si="357"/>
        <v>0</v>
      </c>
      <c r="BW284" s="117">
        <f t="shared" si="358"/>
        <v>0</v>
      </c>
      <c r="BX284" s="117">
        <f t="shared" si="359"/>
        <v>0</v>
      </c>
      <c r="BY284" s="117">
        <f t="shared" si="360"/>
        <v>0</v>
      </c>
      <c r="BZ284" s="117">
        <f t="shared" si="361"/>
        <v>0</v>
      </c>
      <c r="CA284" s="117">
        <f t="shared" si="362"/>
        <v>0</v>
      </c>
      <c r="CB284" s="117">
        <f t="shared" si="363"/>
        <v>0</v>
      </c>
      <c r="CC284" s="117">
        <f t="shared" si="364"/>
        <v>0</v>
      </c>
      <c r="CD284" s="117">
        <f t="shared" si="365"/>
        <v>0</v>
      </c>
      <c r="CE284" s="117">
        <f t="shared" si="366"/>
        <v>0</v>
      </c>
      <c r="CF284" s="117">
        <f t="shared" si="367"/>
        <v>0</v>
      </c>
      <c r="CG284" s="117">
        <f t="shared" si="368"/>
        <v>0</v>
      </c>
      <c r="CH284" s="117">
        <f t="shared" si="369"/>
        <v>0</v>
      </c>
      <c r="CI284" s="117">
        <f t="shared" si="370"/>
        <v>0</v>
      </c>
      <c r="CJ284" s="117">
        <f t="shared" si="371"/>
        <v>0</v>
      </c>
      <c r="CK284" s="117">
        <f t="shared" si="372"/>
        <v>0</v>
      </c>
      <c r="CL284" s="117">
        <f t="shared" si="373"/>
        <v>0</v>
      </c>
      <c r="CM284" s="117">
        <f t="shared" si="374"/>
        <v>0</v>
      </c>
      <c r="CN284" s="117">
        <f t="shared" si="375"/>
        <v>0</v>
      </c>
      <c r="CO284" s="117">
        <f t="shared" si="376"/>
        <v>0</v>
      </c>
      <c r="CP284" s="117">
        <f t="shared" si="377"/>
        <v>0</v>
      </c>
      <c r="CQ284" s="117">
        <f t="shared" si="378"/>
        <v>0</v>
      </c>
      <c r="CR284" s="117">
        <f t="shared" si="379"/>
        <v>0</v>
      </c>
      <c r="CS284" s="117">
        <f t="shared" si="380"/>
        <v>0</v>
      </c>
      <c r="CT284" s="82"/>
      <c r="CU284" s="82"/>
      <c r="CV284" s="39"/>
      <c r="CW284" s="39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GS284" s="1"/>
      <c r="GT284" s="1"/>
      <c r="GU284" s="1"/>
      <c r="GV284" s="1"/>
      <c r="GW284" s="1"/>
    </row>
    <row r="285" spans="1:205">
      <c r="A285" s="33">
        <v>279</v>
      </c>
      <c r="B285" s="71"/>
      <c r="C285" s="351"/>
      <c r="D285" s="75"/>
      <c r="E285" s="74"/>
      <c r="F285" s="74"/>
      <c r="G285" s="74"/>
      <c r="H285" s="74"/>
      <c r="I285" s="65"/>
      <c r="J285" s="65"/>
      <c r="K285" s="65"/>
      <c r="L285" s="209"/>
      <c r="M285" s="209"/>
      <c r="N285" s="65"/>
      <c r="O285" s="65"/>
      <c r="P285" s="65"/>
      <c r="Q285" s="368" t="str">
        <f t="shared" si="318"/>
        <v/>
      </c>
      <c r="R285" s="34">
        <f t="shared" si="319"/>
        <v>0</v>
      </c>
      <c r="S285" s="47">
        <f t="shared" si="316"/>
        <v>0</v>
      </c>
      <c r="T285" s="46">
        <f t="shared" si="317"/>
        <v>0</v>
      </c>
      <c r="U285" s="82">
        <f t="shared" si="320"/>
        <v>0</v>
      </c>
      <c r="V285" s="46">
        <f t="shared" si="321"/>
        <v>0</v>
      </c>
      <c r="W285" s="82">
        <f t="shared" si="322"/>
        <v>0</v>
      </c>
      <c r="X285" s="81">
        <f t="shared" si="323"/>
        <v>0</v>
      </c>
      <c r="Y285" s="81">
        <f t="shared" si="381"/>
        <v>0</v>
      </c>
      <c r="Z285" s="81">
        <f t="shared" si="382"/>
        <v>0</v>
      </c>
      <c r="AA285" s="81">
        <f t="shared" si="324"/>
        <v>0</v>
      </c>
      <c r="AB285" s="81">
        <f t="shared" si="325"/>
        <v>0</v>
      </c>
      <c r="AC285" s="81">
        <f t="shared" si="383"/>
        <v>0</v>
      </c>
      <c r="AD285" s="81">
        <f t="shared" si="384"/>
        <v>0</v>
      </c>
      <c r="AE285" s="81">
        <f t="shared" si="385"/>
        <v>0</v>
      </c>
      <c r="AF285" s="81">
        <f t="shared" si="326"/>
        <v>0</v>
      </c>
      <c r="AG285" s="81">
        <f t="shared" si="327"/>
        <v>0</v>
      </c>
      <c r="AH285" s="81">
        <f t="shared" si="328"/>
        <v>0</v>
      </c>
      <c r="AI285" s="81">
        <f t="shared" si="329"/>
        <v>0</v>
      </c>
      <c r="AJ285" s="81">
        <f t="shared" si="330"/>
        <v>0</v>
      </c>
      <c r="AK285" s="81">
        <f t="shared" si="331"/>
        <v>0</v>
      </c>
      <c r="AL285" s="81">
        <f t="shared" si="332"/>
        <v>0</v>
      </c>
      <c r="AM285" s="81">
        <f t="shared" si="333"/>
        <v>0</v>
      </c>
      <c r="AN285" s="81">
        <f t="shared" si="334"/>
        <v>0</v>
      </c>
      <c r="AO285" s="81">
        <f t="shared" si="335"/>
        <v>0</v>
      </c>
      <c r="AP285" s="81">
        <f t="shared" si="336"/>
        <v>0</v>
      </c>
      <c r="AQ285" s="81">
        <f t="shared" si="337"/>
        <v>0</v>
      </c>
      <c r="AR285" s="81">
        <f t="shared" si="338"/>
        <v>0</v>
      </c>
      <c r="AS285" s="81">
        <f t="shared" si="339"/>
        <v>0</v>
      </c>
      <c r="AT285" s="81">
        <f t="shared" si="340"/>
        <v>0</v>
      </c>
      <c r="AU285" s="81">
        <f t="shared" si="341"/>
        <v>0</v>
      </c>
      <c r="AV285" s="81">
        <f t="shared" si="342"/>
        <v>0</v>
      </c>
      <c r="AW285" s="46">
        <f t="shared" si="343"/>
        <v>0</v>
      </c>
      <c r="AX285" s="46">
        <f t="shared" si="344"/>
        <v>0</v>
      </c>
      <c r="AY285" s="46">
        <f t="shared" si="345"/>
        <v>0</v>
      </c>
      <c r="AZ285" s="46">
        <f t="shared" si="346"/>
        <v>0</v>
      </c>
      <c r="BA285" s="46">
        <f t="shared" si="347"/>
        <v>0</v>
      </c>
      <c r="BB285" s="46">
        <f t="shared" si="348"/>
        <v>0</v>
      </c>
      <c r="BC285" s="46">
        <f t="shared" si="349"/>
        <v>0</v>
      </c>
      <c r="BD285" s="81"/>
      <c r="BE285" s="81"/>
      <c r="BF285" s="117">
        <f t="shared" si="386"/>
        <v>0</v>
      </c>
      <c r="BG285" s="117">
        <f t="shared" si="387"/>
        <v>0</v>
      </c>
      <c r="BH285" s="117">
        <f t="shared" si="388"/>
        <v>0</v>
      </c>
      <c r="BI285" s="117">
        <f t="shared" si="389"/>
        <v>0</v>
      </c>
      <c r="BJ285" s="117">
        <f t="shared" si="390"/>
        <v>0</v>
      </c>
      <c r="BK285" s="117">
        <f t="shared" si="391"/>
        <v>0</v>
      </c>
      <c r="BL285" s="117">
        <f t="shared" si="392"/>
        <v>0</v>
      </c>
      <c r="BM285" s="117">
        <f t="shared" si="393"/>
        <v>0</v>
      </c>
      <c r="BN285" s="117">
        <f t="shared" si="350"/>
        <v>0</v>
      </c>
      <c r="BO285" s="117">
        <f t="shared" si="394"/>
        <v>0</v>
      </c>
      <c r="BP285" s="117">
        <f t="shared" si="351"/>
        <v>0</v>
      </c>
      <c r="BQ285" s="117">
        <f t="shared" si="352"/>
        <v>0</v>
      </c>
      <c r="BR285" s="117">
        <f t="shared" si="353"/>
        <v>0</v>
      </c>
      <c r="BS285" s="117">
        <f t="shared" si="354"/>
        <v>0</v>
      </c>
      <c r="BT285" s="117">
        <f t="shared" si="355"/>
        <v>0</v>
      </c>
      <c r="BU285" s="117">
        <f t="shared" si="356"/>
        <v>0</v>
      </c>
      <c r="BV285" s="117">
        <f t="shared" si="357"/>
        <v>0</v>
      </c>
      <c r="BW285" s="117">
        <f t="shared" si="358"/>
        <v>0</v>
      </c>
      <c r="BX285" s="117">
        <f t="shared" si="359"/>
        <v>0</v>
      </c>
      <c r="BY285" s="117">
        <f t="shared" si="360"/>
        <v>0</v>
      </c>
      <c r="BZ285" s="117">
        <f t="shared" si="361"/>
        <v>0</v>
      </c>
      <c r="CA285" s="117">
        <f t="shared" si="362"/>
        <v>0</v>
      </c>
      <c r="CB285" s="117">
        <f t="shared" si="363"/>
        <v>0</v>
      </c>
      <c r="CC285" s="117">
        <f t="shared" si="364"/>
        <v>0</v>
      </c>
      <c r="CD285" s="117">
        <f t="shared" si="365"/>
        <v>0</v>
      </c>
      <c r="CE285" s="117">
        <f t="shared" si="366"/>
        <v>0</v>
      </c>
      <c r="CF285" s="117">
        <f t="shared" si="367"/>
        <v>0</v>
      </c>
      <c r="CG285" s="117">
        <f t="shared" si="368"/>
        <v>0</v>
      </c>
      <c r="CH285" s="117">
        <f t="shared" si="369"/>
        <v>0</v>
      </c>
      <c r="CI285" s="117">
        <f t="shared" si="370"/>
        <v>0</v>
      </c>
      <c r="CJ285" s="117">
        <f t="shared" si="371"/>
        <v>0</v>
      </c>
      <c r="CK285" s="117">
        <f t="shared" si="372"/>
        <v>0</v>
      </c>
      <c r="CL285" s="117">
        <f t="shared" si="373"/>
        <v>0</v>
      </c>
      <c r="CM285" s="117">
        <f t="shared" si="374"/>
        <v>0</v>
      </c>
      <c r="CN285" s="117">
        <f t="shared" si="375"/>
        <v>0</v>
      </c>
      <c r="CO285" s="117">
        <f t="shared" si="376"/>
        <v>0</v>
      </c>
      <c r="CP285" s="117">
        <f t="shared" si="377"/>
        <v>0</v>
      </c>
      <c r="CQ285" s="117">
        <f t="shared" si="378"/>
        <v>0</v>
      </c>
      <c r="CR285" s="117">
        <f t="shared" si="379"/>
        <v>0</v>
      </c>
      <c r="CS285" s="117">
        <f t="shared" si="380"/>
        <v>0</v>
      </c>
      <c r="CT285" s="82"/>
      <c r="CU285" s="82"/>
      <c r="CV285" s="39"/>
      <c r="CW285" s="39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GS285" s="1"/>
      <c r="GT285" s="1"/>
      <c r="GU285" s="1"/>
      <c r="GV285" s="1"/>
      <c r="GW285" s="1"/>
    </row>
    <row r="286" spans="1:205">
      <c r="A286" s="33">
        <v>280</v>
      </c>
      <c r="B286" s="71"/>
      <c r="C286" s="351"/>
      <c r="D286" s="75"/>
      <c r="E286" s="74"/>
      <c r="F286" s="74"/>
      <c r="G286" s="74"/>
      <c r="H286" s="74"/>
      <c r="I286" s="65"/>
      <c r="J286" s="65"/>
      <c r="K286" s="65"/>
      <c r="L286" s="209"/>
      <c r="M286" s="209"/>
      <c r="N286" s="65"/>
      <c r="O286" s="65"/>
      <c r="P286" s="65"/>
      <c r="Q286" s="368" t="str">
        <f t="shared" si="318"/>
        <v/>
      </c>
      <c r="R286" s="34">
        <f t="shared" si="319"/>
        <v>0</v>
      </c>
      <c r="S286" s="47">
        <f t="shared" si="316"/>
        <v>0</v>
      </c>
      <c r="T286" s="46">
        <f t="shared" si="317"/>
        <v>0</v>
      </c>
      <c r="U286" s="82">
        <f t="shared" si="320"/>
        <v>0</v>
      </c>
      <c r="V286" s="46">
        <f t="shared" si="321"/>
        <v>0</v>
      </c>
      <c r="W286" s="82">
        <f t="shared" si="322"/>
        <v>0</v>
      </c>
      <c r="X286" s="81">
        <f t="shared" si="323"/>
        <v>0</v>
      </c>
      <c r="Y286" s="81">
        <f t="shared" si="381"/>
        <v>0</v>
      </c>
      <c r="Z286" s="81">
        <f t="shared" si="382"/>
        <v>0</v>
      </c>
      <c r="AA286" s="81">
        <f t="shared" si="324"/>
        <v>0</v>
      </c>
      <c r="AB286" s="81">
        <f t="shared" si="325"/>
        <v>0</v>
      </c>
      <c r="AC286" s="81">
        <f t="shared" si="383"/>
        <v>0</v>
      </c>
      <c r="AD286" s="81">
        <f t="shared" si="384"/>
        <v>0</v>
      </c>
      <c r="AE286" s="81">
        <f t="shared" si="385"/>
        <v>0</v>
      </c>
      <c r="AF286" s="81">
        <f t="shared" si="326"/>
        <v>0</v>
      </c>
      <c r="AG286" s="81">
        <f t="shared" si="327"/>
        <v>0</v>
      </c>
      <c r="AH286" s="81">
        <f t="shared" si="328"/>
        <v>0</v>
      </c>
      <c r="AI286" s="81">
        <f t="shared" si="329"/>
        <v>0</v>
      </c>
      <c r="AJ286" s="81">
        <f t="shared" si="330"/>
        <v>0</v>
      </c>
      <c r="AK286" s="81">
        <f t="shared" si="331"/>
        <v>0</v>
      </c>
      <c r="AL286" s="81">
        <f t="shared" si="332"/>
        <v>0</v>
      </c>
      <c r="AM286" s="81">
        <f t="shared" si="333"/>
        <v>0</v>
      </c>
      <c r="AN286" s="81">
        <f t="shared" si="334"/>
        <v>0</v>
      </c>
      <c r="AO286" s="81">
        <f t="shared" si="335"/>
        <v>0</v>
      </c>
      <c r="AP286" s="81">
        <f t="shared" si="336"/>
        <v>0</v>
      </c>
      <c r="AQ286" s="81">
        <f t="shared" si="337"/>
        <v>0</v>
      </c>
      <c r="AR286" s="81">
        <f t="shared" si="338"/>
        <v>0</v>
      </c>
      <c r="AS286" s="81">
        <f t="shared" si="339"/>
        <v>0</v>
      </c>
      <c r="AT286" s="81">
        <f t="shared" si="340"/>
        <v>0</v>
      </c>
      <c r="AU286" s="81">
        <f t="shared" si="341"/>
        <v>0</v>
      </c>
      <c r="AV286" s="81">
        <f t="shared" si="342"/>
        <v>0</v>
      </c>
      <c r="AW286" s="46">
        <f t="shared" si="343"/>
        <v>0</v>
      </c>
      <c r="AX286" s="46">
        <f t="shared" si="344"/>
        <v>0</v>
      </c>
      <c r="AY286" s="46">
        <f t="shared" si="345"/>
        <v>0</v>
      </c>
      <c r="AZ286" s="46">
        <f t="shared" si="346"/>
        <v>0</v>
      </c>
      <c r="BA286" s="46">
        <f t="shared" si="347"/>
        <v>0</v>
      </c>
      <c r="BB286" s="46">
        <f t="shared" si="348"/>
        <v>0</v>
      </c>
      <c r="BC286" s="46">
        <f t="shared" si="349"/>
        <v>0</v>
      </c>
      <c r="BD286" s="81"/>
      <c r="BE286" s="81"/>
      <c r="BF286" s="117">
        <f t="shared" si="386"/>
        <v>0</v>
      </c>
      <c r="BG286" s="117">
        <f t="shared" si="387"/>
        <v>0</v>
      </c>
      <c r="BH286" s="117">
        <f t="shared" si="388"/>
        <v>0</v>
      </c>
      <c r="BI286" s="117">
        <f t="shared" si="389"/>
        <v>0</v>
      </c>
      <c r="BJ286" s="117">
        <f t="shared" si="390"/>
        <v>0</v>
      </c>
      <c r="BK286" s="117">
        <f t="shared" si="391"/>
        <v>0</v>
      </c>
      <c r="BL286" s="117">
        <f t="shared" si="392"/>
        <v>0</v>
      </c>
      <c r="BM286" s="117">
        <f t="shared" si="393"/>
        <v>0</v>
      </c>
      <c r="BN286" s="117">
        <f t="shared" si="350"/>
        <v>0</v>
      </c>
      <c r="BO286" s="117">
        <f t="shared" si="394"/>
        <v>0</v>
      </c>
      <c r="BP286" s="117">
        <f t="shared" si="351"/>
        <v>0</v>
      </c>
      <c r="BQ286" s="117">
        <f t="shared" si="352"/>
        <v>0</v>
      </c>
      <c r="BR286" s="117">
        <f t="shared" si="353"/>
        <v>0</v>
      </c>
      <c r="BS286" s="117">
        <f t="shared" si="354"/>
        <v>0</v>
      </c>
      <c r="BT286" s="117">
        <f t="shared" si="355"/>
        <v>0</v>
      </c>
      <c r="BU286" s="117">
        <f t="shared" si="356"/>
        <v>0</v>
      </c>
      <c r="BV286" s="117">
        <f t="shared" si="357"/>
        <v>0</v>
      </c>
      <c r="BW286" s="117">
        <f t="shared" si="358"/>
        <v>0</v>
      </c>
      <c r="BX286" s="117">
        <f t="shared" si="359"/>
        <v>0</v>
      </c>
      <c r="BY286" s="117">
        <f t="shared" si="360"/>
        <v>0</v>
      </c>
      <c r="BZ286" s="117">
        <f t="shared" si="361"/>
        <v>0</v>
      </c>
      <c r="CA286" s="117">
        <f t="shared" si="362"/>
        <v>0</v>
      </c>
      <c r="CB286" s="117">
        <f t="shared" si="363"/>
        <v>0</v>
      </c>
      <c r="CC286" s="117">
        <f t="shared" si="364"/>
        <v>0</v>
      </c>
      <c r="CD286" s="117">
        <f t="shared" si="365"/>
        <v>0</v>
      </c>
      <c r="CE286" s="117">
        <f t="shared" si="366"/>
        <v>0</v>
      </c>
      <c r="CF286" s="117">
        <f t="shared" si="367"/>
        <v>0</v>
      </c>
      <c r="CG286" s="117">
        <f t="shared" si="368"/>
        <v>0</v>
      </c>
      <c r="CH286" s="117">
        <f t="shared" si="369"/>
        <v>0</v>
      </c>
      <c r="CI286" s="117">
        <f t="shared" si="370"/>
        <v>0</v>
      </c>
      <c r="CJ286" s="117">
        <f t="shared" si="371"/>
        <v>0</v>
      </c>
      <c r="CK286" s="117">
        <f t="shared" si="372"/>
        <v>0</v>
      </c>
      <c r="CL286" s="117">
        <f t="shared" si="373"/>
        <v>0</v>
      </c>
      <c r="CM286" s="117">
        <f t="shared" si="374"/>
        <v>0</v>
      </c>
      <c r="CN286" s="117">
        <f t="shared" si="375"/>
        <v>0</v>
      </c>
      <c r="CO286" s="117">
        <f t="shared" si="376"/>
        <v>0</v>
      </c>
      <c r="CP286" s="117">
        <f t="shared" si="377"/>
        <v>0</v>
      </c>
      <c r="CQ286" s="117">
        <f t="shared" si="378"/>
        <v>0</v>
      </c>
      <c r="CR286" s="117">
        <f t="shared" si="379"/>
        <v>0</v>
      </c>
      <c r="CS286" s="117">
        <f t="shared" si="380"/>
        <v>0</v>
      </c>
      <c r="CT286" s="82"/>
      <c r="CU286" s="82"/>
      <c r="CV286" s="39"/>
      <c r="CW286" s="39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GS286" s="1"/>
      <c r="GT286" s="1"/>
      <c r="GU286" s="1"/>
      <c r="GV286" s="1"/>
      <c r="GW286" s="1"/>
    </row>
    <row r="287" spans="1:205">
      <c r="A287" s="33">
        <v>281</v>
      </c>
      <c r="B287" s="71"/>
      <c r="C287" s="351"/>
      <c r="D287" s="75"/>
      <c r="E287" s="74"/>
      <c r="F287" s="74"/>
      <c r="G287" s="74"/>
      <c r="H287" s="74"/>
      <c r="I287" s="65"/>
      <c r="J287" s="65"/>
      <c r="K287" s="65"/>
      <c r="L287" s="209"/>
      <c r="M287" s="209"/>
      <c r="N287" s="65"/>
      <c r="O287" s="65"/>
      <c r="P287" s="65"/>
      <c r="Q287" s="368" t="str">
        <f t="shared" si="318"/>
        <v/>
      </c>
      <c r="R287" s="34">
        <f t="shared" si="319"/>
        <v>0</v>
      </c>
      <c r="S287" s="47">
        <f t="shared" si="316"/>
        <v>0</v>
      </c>
      <c r="T287" s="46">
        <f t="shared" si="317"/>
        <v>0</v>
      </c>
      <c r="U287" s="82">
        <f t="shared" si="320"/>
        <v>0</v>
      </c>
      <c r="V287" s="46">
        <f t="shared" si="321"/>
        <v>0</v>
      </c>
      <c r="W287" s="82">
        <f t="shared" si="322"/>
        <v>0</v>
      </c>
      <c r="X287" s="81">
        <f t="shared" si="323"/>
        <v>0</v>
      </c>
      <c r="Y287" s="81">
        <f t="shared" si="381"/>
        <v>0</v>
      </c>
      <c r="Z287" s="81">
        <f t="shared" si="382"/>
        <v>0</v>
      </c>
      <c r="AA287" s="81">
        <f t="shared" si="324"/>
        <v>0</v>
      </c>
      <c r="AB287" s="81">
        <f t="shared" si="325"/>
        <v>0</v>
      </c>
      <c r="AC287" s="81">
        <f t="shared" si="383"/>
        <v>0</v>
      </c>
      <c r="AD287" s="81">
        <f t="shared" si="384"/>
        <v>0</v>
      </c>
      <c r="AE287" s="81">
        <f t="shared" si="385"/>
        <v>0</v>
      </c>
      <c r="AF287" s="81">
        <f t="shared" si="326"/>
        <v>0</v>
      </c>
      <c r="AG287" s="81">
        <f t="shared" si="327"/>
        <v>0</v>
      </c>
      <c r="AH287" s="81">
        <f t="shared" si="328"/>
        <v>0</v>
      </c>
      <c r="AI287" s="81">
        <f t="shared" si="329"/>
        <v>0</v>
      </c>
      <c r="AJ287" s="81">
        <f t="shared" si="330"/>
        <v>0</v>
      </c>
      <c r="AK287" s="81">
        <f t="shared" si="331"/>
        <v>0</v>
      </c>
      <c r="AL287" s="81">
        <f t="shared" si="332"/>
        <v>0</v>
      </c>
      <c r="AM287" s="81">
        <f t="shared" si="333"/>
        <v>0</v>
      </c>
      <c r="AN287" s="81">
        <f t="shared" si="334"/>
        <v>0</v>
      </c>
      <c r="AO287" s="81">
        <f t="shared" si="335"/>
        <v>0</v>
      </c>
      <c r="AP287" s="81">
        <f t="shared" si="336"/>
        <v>0</v>
      </c>
      <c r="AQ287" s="81">
        <f t="shared" si="337"/>
        <v>0</v>
      </c>
      <c r="AR287" s="81">
        <f t="shared" si="338"/>
        <v>0</v>
      </c>
      <c r="AS287" s="81">
        <f t="shared" si="339"/>
        <v>0</v>
      </c>
      <c r="AT287" s="81">
        <f t="shared" si="340"/>
        <v>0</v>
      </c>
      <c r="AU287" s="81">
        <f t="shared" si="341"/>
        <v>0</v>
      </c>
      <c r="AV287" s="81">
        <f t="shared" si="342"/>
        <v>0</v>
      </c>
      <c r="AW287" s="46">
        <f t="shared" si="343"/>
        <v>0</v>
      </c>
      <c r="AX287" s="46">
        <f t="shared" si="344"/>
        <v>0</v>
      </c>
      <c r="AY287" s="46">
        <f t="shared" si="345"/>
        <v>0</v>
      </c>
      <c r="AZ287" s="46">
        <f t="shared" si="346"/>
        <v>0</v>
      </c>
      <c r="BA287" s="46">
        <f t="shared" si="347"/>
        <v>0</v>
      </c>
      <c r="BB287" s="46">
        <f t="shared" si="348"/>
        <v>0</v>
      </c>
      <c r="BC287" s="46">
        <f t="shared" si="349"/>
        <v>0</v>
      </c>
      <c r="BD287" s="81"/>
      <c r="BE287" s="81"/>
      <c r="BF287" s="117">
        <f t="shared" si="386"/>
        <v>0</v>
      </c>
      <c r="BG287" s="117">
        <f t="shared" si="387"/>
        <v>0</v>
      </c>
      <c r="BH287" s="117">
        <f t="shared" si="388"/>
        <v>0</v>
      </c>
      <c r="BI287" s="117">
        <f t="shared" si="389"/>
        <v>0</v>
      </c>
      <c r="BJ287" s="117">
        <f t="shared" si="390"/>
        <v>0</v>
      </c>
      <c r="BK287" s="117">
        <f t="shared" si="391"/>
        <v>0</v>
      </c>
      <c r="BL287" s="117">
        <f t="shared" si="392"/>
        <v>0</v>
      </c>
      <c r="BM287" s="117">
        <f t="shared" si="393"/>
        <v>0</v>
      </c>
      <c r="BN287" s="117">
        <f t="shared" si="350"/>
        <v>0</v>
      </c>
      <c r="BO287" s="117">
        <f t="shared" si="394"/>
        <v>0</v>
      </c>
      <c r="BP287" s="117">
        <f t="shared" si="351"/>
        <v>0</v>
      </c>
      <c r="BQ287" s="117">
        <f t="shared" si="352"/>
        <v>0</v>
      </c>
      <c r="BR287" s="117">
        <f t="shared" si="353"/>
        <v>0</v>
      </c>
      <c r="BS287" s="117">
        <f t="shared" si="354"/>
        <v>0</v>
      </c>
      <c r="BT287" s="117">
        <f t="shared" si="355"/>
        <v>0</v>
      </c>
      <c r="BU287" s="117">
        <f t="shared" si="356"/>
        <v>0</v>
      </c>
      <c r="BV287" s="117">
        <f t="shared" si="357"/>
        <v>0</v>
      </c>
      <c r="BW287" s="117">
        <f t="shared" si="358"/>
        <v>0</v>
      </c>
      <c r="BX287" s="117">
        <f t="shared" si="359"/>
        <v>0</v>
      </c>
      <c r="BY287" s="117">
        <f t="shared" si="360"/>
        <v>0</v>
      </c>
      <c r="BZ287" s="117">
        <f t="shared" si="361"/>
        <v>0</v>
      </c>
      <c r="CA287" s="117">
        <f t="shared" si="362"/>
        <v>0</v>
      </c>
      <c r="CB287" s="117">
        <f t="shared" si="363"/>
        <v>0</v>
      </c>
      <c r="CC287" s="117">
        <f t="shared" si="364"/>
        <v>0</v>
      </c>
      <c r="CD287" s="117">
        <f t="shared" si="365"/>
        <v>0</v>
      </c>
      <c r="CE287" s="117">
        <f t="shared" si="366"/>
        <v>0</v>
      </c>
      <c r="CF287" s="117">
        <f t="shared" si="367"/>
        <v>0</v>
      </c>
      <c r="CG287" s="117">
        <f t="shared" si="368"/>
        <v>0</v>
      </c>
      <c r="CH287" s="117">
        <f t="shared" si="369"/>
        <v>0</v>
      </c>
      <c r="CI287" s="117">
        <f t="shared" si="370"/>
        <v>0</v>
      </c>
      <c r="CJ287" s="117">
        <f t="shared" si="371"/>
        <v>0</v>
      </c>
      <c r="CK287" s="117">
        <f t="shared" si="372"/>
        <v>0</v>
      </c>
      <c r="CL287" s="117">
        <f t="shared" si="373"/>
        <v>0</v>
      </c>
      <c r="CM287" s="117">
        <f t="shared" si="374"/>
        <v>0</v>
      </c>
      <c r="CN287" s="117">
        <f t="shared" si="375"/>
        <v>0</v>
      </c>
      <c r="CO287" s="117">
        <f t="shared" si="376"/>
        <v>0</v>
      </c>
      <c r="CP287" s="117">
        <f t="shared" si="377"/>
        <v>0</v>
      </c>
      <c r="CQ287" s="117">
        <f t="shared" si="378"/>
        <v>0</v>
      </c>
      <c r="CR287" s="117">
        <f t="shared" si="379"/>
        <v>0</v>
      </c>
      <c r="CS287" s="117">
        <f t="shared" si="380"/>
        <v>0</v>
      </c>
      <c r="CT287" s="82"/>
      <c r="CU287" s="82"/>
      <c r="CV287" s="39"/>
      <c r="CW287" s="39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GS287" s="1"/>
      <c r="GT287" s="1"/>
      <c r="GU287" s="1"/>
      <c r="GV287" s="1"/>
      <c r="GW287" s="1"/>
    </row>
    <row r="288" spans="1:205">
      <c r="A288" s="33">
        <v>282</v>
      </c>
      <c r="B288" s="71"/>
      <c r="C288" s="351"/>
      <c r="D288" s="75"/>
      <c r="E288" s="74"/>
      <c r="F288" s="74"/>
      <c r="G288" s="74"/>
      <c r="H288" s="74"/>
      <c r="I288" s="65"/>
      <c r="J288" s="65"/>
      <c r="K288" s="65"/>
      <c r="L288" s="209"/>
      <c r="M288" s="209"/>
      <c r="N288" s="65"/>
      <c r="O288" s="65"/>
      <c r="P288" s="65"/>
      <c r="Q288" s="368" t="str">
        <f t="shared" si="318"/>
        <v/>
      </c>
      <c r="R288" s="34">
        <f t="shared" si="319"/>
        <v>0</v>
      </c>
      <c r="S288" s="47">
        <f t="shared" si="316"/>
        <v>0</v>
      </c>
      <c r="T288" s="46">
        <f t="shared" si="317"/>
        <v>0</v>
      </c>
      <c r="U288" s="82">
        <f t="shared" si="320"/>
        <v>0</v>
      </c>
      <c r="V288" s="46">
        <f t="shared" si="321"/>
        <v>0</v>
      </c>
      <c r="W288" s="82">
        <f t="shared" si="322"/>
        <v>0</v>
      </c>
      <c r="X288" s="81">
        <f t="shared" si="323"/>
        <v>0</v>
      </c>
      <c r="Y288" s="81">
        <f t="shared" si="381"/>
        <v>0</v>
      </c>
      <c r="Z288" s="81">
        <f t="shared" si="382"/>
        <v>0</v>
      </c>
      <c r="AA288" s="81">
        <f t="shared" si="324"/>
        <v>0</v>
      </c>
      <c r="AB288" s="81">
        <f t="shared" si="325"/>
        <v>0</v>
      </c>
      <c r="AC288" s="81">
        <f t="shared" si="383"/>
        <v>0</v>
      </c>
      <c r="AD288" s="81">
        <f t="shared" si="384"/>
        <v>0</v>
      </c>
      <c r="AE288" s="81">
        <f t="shared" si="385"/>
        <v>0</v>
      </c>
      <c r="AF288" s="81">
        <f t="shared" si="326"/>
        <v>0</v>
      </c>
      <c r="AG288" s="81">
        <f t="shared" si="327"/>
        <v>0</v>
      </c>
      <c r="AH288" s="81">
        <f t="shared" si="328"/>
        <v>0</v>
      </c>
      <c r="AI288" s="81">
        <f t="shared" si="329"/>
        <v>0</v>
      </c>
      <c r="AJ288" s="81">
        <f t="shared" si="330"/>
        <v>0</v>
      </c>
      <c r="AK288" s="81">
        <f t="shared" si="331"/>
        <v>0</v>
      </c>
      <c r="AL288" s="81">
        <f t="shared" si="332"/>
        <v>0</v>
      </c>
      <c r="AM288" s="81">
        <f t="shared" si="333"/>
        <v>0</v>
      </c>
      <c r="AN288" s="81">
        <f t="shared" si="334"/>
        <v>0</v>
      </c>
      <c r="AO288" s="81">
        <f t="shared" si="335"/>
        <v>0</v>
      </c>
      <c r="AP288" s="81">
        <f t="shared" si="336"/>
        <v>0</v>
      </c>
      <c r="AQ288" s="81">
        <f t="shared" si="337"/>
        <v>0</v>
      </c>
      <c r="AR288" s="81">
        <f t="shared" si="338"/>
        <v>0</v>
      </c>
      <c r="AS288" s="81">
        <f t="shared" si="339"/>
        <v>0</v>
      </c>
      <c r="AT288" s="81">
        <f t="shared" si="340"/>
        <v>0</v>
      </c>
      <c r="AU288" s="81">
        <f t="shared" si="341"/>
        <v>0</v>
      </c>
      <c r="AV288" s="81">
        <f t="shared" si="342"/>
        <v>0</v>
      </c>
      <c r="AW288" s="46">
        <f t="shared" si="343"/>
        <v>0</v>
      </c>
      <c r="AX288" s="46">
        <f t="shared" si="344"/>
        <v>0</v>
      </c>
      <c r="AY288" s="46">
        <f t="shared" si="345"/>
        <v>0</v>
      </c>
      <c r="AZ288" s="46">
        <f t="shared" si="346"/>
        <v>0</v>
      </c>
      <c r="BA288" s="46">
        <f t="shared" si="347"/>
        <v>0</v>
      </c>
      <c r="BB288" s="46">
        <f t="shared" si="348"/>
        <v>0</v>
      </c>
      <c r="BC288" s="46">
        <f t="shared" si="349"/>
        <v>0</v>
      </c>
      <c r="BD288" s="81"/>
      <c r="BE288" s="81"/>
      <c r="BF288" s="117">
        <f t="shared" si="386"/>
        <v>0</v>
      </c>
      <c r="BG288" s="117">
        <f t="shared" si="387"/>
        <v>0</v>
      </c>
      <c r="BH288" s="117">
        <f t="shared" si="388"/>
        <v>0</v>
      </c>
      <c r="BI288" s="117">
        <f t="shared" si="389"/>
        <v>0</v>
      </c>
      <c r="BJ288" s="117">
        <f t="shared" si="390"/>
        <v>0</v>
      </c>
      <c r="BK288" s="117">
        <f t="shared" si="391"/>
        <v>0</v>
      </c>
      <c r="BL288" s="117">
        <f t="shared" si="392"/>
        <v>0</v>
      </c>
      <c r="BM288" s="117">
        <f t="shared" si="393"/>
        <v>0</v>
      </c>
      <c r="BN288" s="117">
        <f t="shared" si="350"/>
        <v>0</v>
      </c>
      <c r="BO288" s="117">
        <f t="shared" si="394"/>
        <v>0</v>
      </c>
      <c r="BP288" s="117">
        <f t="shared" si="351"/>
        <v>0</v>
      </c>
      <c r="BQ288" s="117">
        <f t="shared" si="352"/>
        <v>0</v>
      </c>
      <c r="BR288" s="117">
        <f t="shared" si="353"/>
        <v>0</v>
      </c>
      <c r="BS288" s="117">
        <f t="shared" si="354"/>
        <v>0</v>
      </c>
      <c r="BT288" s="117">
        <f t="shared" si="355"/>
        <v>0</v>
      </c>
      <c r="BU288" s="117">
        <f t="shared" si="356"/>
        <v>0</v>
      </c>
      <c r="BV288" s="117">
        <f t="shared" si="357"/>
        <v>0</v>
      </c>
      <c r="BW288" s="117">
        <f t="shared" si="358"/>
        <v>0</v>
      </c>
      <c r="BX288" s="117">
        <f t="shared" si="359"/>
        <v>0</v>
      </c>
      <c r="BY288" s="117">
        <f t="shared" si="360"/>
        <v>0</v>
      </c>
      <c r="BZ288" s="117">
        <f t="shared" si="361"/>
        <v>0</v>
      </c>
      <c r="CA288" s="117">
        <f t="shared" si="362"/>
        <v>0</v>
      </c>
      <c r="CB288" s="117">
        <f t="shared" si="363"/>
        <v>0</v>
      </c>
      <c r="CC288" s="117">
        <f t="shared" si="364"/>
        <v>0</v>
      </c>
      <c r="CD288" s="117">
        <f t="shared" si="365"/>
        <v>0</v>
      </c>
      <c r="CE288" s="117">
        <f t="shared" si="366"/>
        <v>0</v>
      </c>
      <c r="CF288" s="117">
        <f t="shared" si="367"/>
        <v>0</v>
      </c>
      <c r="CG288" s="117">
        <f t="shared" si="368"/>
        <v>0</v>
      </c>
      <c r="CH288" s="117">
        <f t="shared" si="369"/>
        <v>0</v>
      </c>
      <c r="CI288" s="117">
        <f t="shared" si="370"/>
        <v>0</v>
      </c>
      <c r="CJ288" s="117">
        <f t="shared" si="371"/>
        <v>0</v>
      </c>
      <c r="CK288" s="117">
        <f t="shared" si="372"/>
        <v>0</v>
      </c>
      <c r="CL288" s="117">
        <f t="shared" si="373"/>
        <v>0</v>
      </c>
      <c r="CM288" s="117">
        <f t="shared" si="374"/>
        <v>0</v>
      </c>
      <c r="CN288" s="117">
        <f t="shared" si="375"/>
        <v>0</v>
      </c>
      <c r="CO288" s="117">
        <f t="shared" si="376"/>
        <v>0</v>
      </c>
      <c r="CP288" s="117">
        <f t="shared" si="377"/>
        <v>0</v>
      </c>
      <c r="CQ288" s="117">
        <f t="shared" si="378"/>
        <v>0</v>
      </c>
      <c r="CR288" s="117">
        <f t="shared" si="379"/>
        <v>0</v>
      </c>
      <c r="CS288" s="117">
        <f t="shared" si="380"/>
        <v>0</v>
      </c>
      <c r="CT288" s="82"/>
      <c r="CU288" s="82"/>
      <c r="CV288" s="39"/>
      <c r="CW288" s="39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GS288" s="1"/>
      <c r="GT288" s="1"/>
      <c r="GU288" s="1"/>
      <c r="GV288" s="1"/>
      <c r="GW288" s="1"/>
    </row>
    <row r="289" spans="1:205">
      <c r="A289" s="33">
        <v>283</v>
      </c>
      <c r="B289" s="71"/>
      <c r="C289" s="351"/>
      <c r="D289" s="75"/>
      <c r="E289" s="74"/>
      <c r="F289" s="74"/>
      <c r="G289" s="74"/>
      <c r="H289" s="74"/>
      <c r="I289" s="65"/>
      <c r="J289" s="65"/>
      <c r="K289" s="65"/>
      <c r="L289" s="209"/>
      <c r="M289" s="209"/>
      <c r="N289" s="65"/>
      <c r="O289" s="65"/>
      <c r="P289" s="65"/>
      <c r="Q289" s="368" t="str">
        <f t="shared" si="318"/>
        <v/>
      </c>
      <c r="R289" s="34">
        <f t="shared" si="319"/>
        <v>0</v>
      </c>
      <c r="S289" s="47">
        <f t="shared" si="316"/>
        <v>0</v>
      </c>
      <c r="T289" s="46">
        <f t="shared" si="317"/>
        <v>0</v>
      </c>
      <c r="U289" s="82">
        <f t="shared" si="320"/>
        <v>0</v>
      </c>
      <c r="V289" s="46">
        <f t="shared" si="321"/>
        <v>0</v>
      </c>
      <c r="W289" s="82">
        <f t="shared" si="322"/>
        <v>0</v>
      </c>
      <c r="X289" s="81">
        <f t="shared" si="323"/>
        <v>0</v>
      </c>
      <c r="Y289" s="81">
        <f t="shared" si="381"/>
        <v>0</v>
      </c>
      <c r="Z289" s="81">
        <f t="shared" si="382"/>
        <v>0</v>
      </c>
      <c r="AA289" s="81">
        <f t="shared" si="324"/>
        <v>0</v>
      </c>
      <c r="AB289" s="81">
        <f t="shared" si="325"/>
        <v>0</v>
      </c>
      <c r="AC289" s="81">
        <f t="shared" si="383"/>
        <v>0</v>
      </c>
      <c r="AD289" s="81">
        <f t="shared" si="384"/>
        <v>0</v>
      </c>
      <c r="AE289" s="81">
        <f t="shared" si="385"/>
        <v>0</v>
      </c>
      <c r="AF289" s="81">
        <f t="shared" si="326"/>
        <v>0</v>
      </c>
      <c r="AG289" s="81">
        <f t="shared" si="327"/>
        <v>0</v>
      </c>
      <c r="AH289" s="81">
        <f t="shared" si="328"/>
        <v>0</v>
      </c>
      <c r="AI289" s="81">
        <f t="shared" si="329"/>
        <v>0</v>
      </c>
      <c r="AJ289" s="81">
        <f t="shared" si="330"/>
        <v>0</v>
      </c>
      <c r="AK289" s="81">
        <f t="shared" si="331"/>
        <v>0</v>
      </c>
      <c r="AL289" s="81">
        <f t="shared" si="332"/>
        <v>0</v>
      </c>
      <c r="AM289" s="81">
        <f t="shared" si="333"/>
        <v>0</v>
      </c>
      <c r="AN289" s="81">
        <f t="shared" si="334"/>
        <v>0</v>
      </c>
      <c r="AO289" s="81">
        <f t="shared" si="335"/>
        <v>0</v>
      </c>
      <c r="AP289" s="81">
        <f t="shared" si="336"/>
        <v>0</v>
      </c>
      <c r="AQ289" s="81">
        <f t="shared" si="337"/>
        <v>0</v>
      </c>
      <c r="AR289" s="81">
        <f t="shared" si="338"/>
        <v>0</v>
      </c>
      <c r="AS289" s="81">
        <f t="shared" si="339"/>
        <v>0</v>
      </c>
      <c r="AT289" s="81">
        <f t="shared" si="340"/>
        <v>0</v>
      </c>
      <c r="AU289" s="81">
        <f t="shared" si="341"/>
        <v>0</v>
      </c>
      <c r="AV289" s="81">
        <f t="shared" si="342"/>
        <v>0</v>
      </c>
      <c r="AW289" s="46">
        <f t="shared" si="343"/>
        <v>0</v>
      </c>
      <c r="AX289" s="46">
        <f t="shared" si="344"/>
        <v>0</v>
      </c>
      <c r="AY289" s="46">
        <f t="shared" si="345"/>
        <v>0</v>
      </c>
      <c r="AZ289" s="46">
        <f t="shared" si="346"/>
        <v>0</v>
      </c>
      <c r="BA289" s="46">
        <f t="shared" si="347"/>
        <v>0</v>
      </c>
      <c r="BB289" s="46">
        <f t="shared" si="348"/>
        <v>0</v>
      </c>
      <c r="BC289" s="46">
        <f t="shared" si="349"/>
        <v>0</v>
      </c>
      <c r="BD289" s="81"/>
      <c r="BE289" s="81"/>
      <c r="BF289" s="117">
        <f t="shared" si="386"/>
        <v>0</v>
      </c>
      <c r="BG289" s="117">
        <f t="shared" si="387"/>
        <v>0</v>
      </c>
      <c r="BH289" s="117">
        <f t="shared" si="388"/>
        <v>0</v>
      </c>
      <c r="BI289" s="117">
        <f t="shared" si="389"/>
        <v>0</v>
      </c>
      <c r="BJ289" s="117">
        <f t="shared" si="390"/>
        <v>0</v>
      </c>
      <c r="BK289" s="117">
        <f t="shared" si="391"/>
        <v>0</v>
      </c>
      <c r="BL289" s="117">
        <f t="shared" si="392"/>
        <v>0</v>
      </c>
      <c r="BM289" s="117">
        <f t="shared" si="393"/>
        <v>0</v>
      </c>
      <c r="BN289" s="117">
        <f t="shared" si="350"/>
        <v>0</v>
      </c>
      <c r="BO289" s="117">
        <f t="shared" si="394"/>
        <v>0</v>
      </c>
      <c r="BP289" s="117">
        <f t="shared" si="351"/>
        <v>0</v>
      </c>
      <c r="BQ289" s="117">
        <f t="shared" si="352"/>
        <v>0</v>
      </c>
      <c r="BR289" s="117">
        <f t="shared" si="353"/>
        <v>0</v>
      </c>
      <c r="BS289" s="117">
        <f t="shared" si="354"/>
        <v>0</v>
      </c>
      <c r="BT289" s="117">
        <f t="shared" si="355"/>
        <v>0</v>
      </c>
      <c r="BU289" s="117">
        <f t="shared" si="356"/>
        <v>0</v>
      </c>
      <c r="BV289" s="117">
        <f t="shared" si="357"/>
        <v>0</v>
      </c>
      <c r="BW289" s="117">
        <f t="shared" si="358"/>
        <v>0</v>
      </c>
      <c r="BX289" s="117">
        <f t="shared" si="359"/>
        <v>0</v>
      </c>
      <c r="BY289" s="117">
        <f t="shared" si="360"/>
        <v>0</v>
      </c>
      <c r="BZ289" s="117">
        <f t="shared" si="361"/>
        <v>0</v>
      </c>
      <c r="CA289" s="117">
        <f t="shared" si="362"/>
        <v>0</v>
      </c>
      <c r="CB289" s="117">
        <f t="shared" si="363"/>
        <v>0</v>
      </c>
      <c r="CC289" s="117">
        <f t="shared" si="364"/>
        <v>0</v>
      </c>
      <c r="CD289" s="117">
        <f t="shared" si="365"/>
        <v>0</v>
      </c>
      <c r="CE289" s="117">
        <f t="shared" si="366"/>
        <v>0</v>
      </c>
      <c r="CF289" s="117">
        <f t="shared" si="367"/>
        <v>0</v>
      </c>
      <c r="CG289" s="117">
        <f t="shared" si="368"/>
        <v>0</v>
      </c>
      <c r="CH289" s="117">
        <f t="shared" si="369"/>
        <v>0</v>
      </c>
      <c r="CI289" s="117">
        <f t="shared" si="370"/>
        <v>0</v>
      </c>
      <c r="CJ289" s="117">
        <f t="shared" si="371"/>
        <v>0</v>
      </c>
      <c r="CK289" s="117">
        <f t="shared" si="372"/>
        <v>0</v>
      </c>
      <c r="CL289" s="117">
        <f t="shared" si="373"/>
        <v>0</v>
      </c>
      <c r="CM289" s="117">
        <f t="shared" si="374"/>
        <v>0</v>
      </c>
      <c r="CN289" s="117">
        <f t="shared" si="375"/>
        <v>0</v>
      </c>
      <c r="CO289" s="117">
        <f t="shared" si="376"/>
        <v>0</v>
      </c>
      <c r="CP289" s="117">
        <f t="shared" si="377"/>
        <v>0</v>
      </c>
      <c r="CQ289" s="117">
        <f t="shared" si="378"/>
        <v>0</v>
      </c>
      <c r="CR289" s="117">
        <f t="shared" si="379"/>
        <v>0</v>
      </c>
      <c r="CS289" s="117">
        <f t="shared" si="380"/>
        <v>0</v>
      </c>
      <c r="CT289" s="82"/>
      <c r="CU289" s="82"/>
      <c r="CV289" s="39"/>
      <c r="CW289" s="39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GS289" s="1"/>
      <c r="GT289" s="1"/>
      <c r="GU289" s="1"/>
      <c r="GV289" s="1"/>
      <c r="GW289" s="1"/>
    </row>
    <row r="290" spans="1:205">
      <c r="A290" s="33">
        <v>284</v>
      </c>
      <c r="B290" s="71"/>
      <c r="C290" s="351"/>
      <c r="D290" s="75"/>
      <c r="E290" s="74"/>
      <c r="F290" s="74"/>
      <c r="G290" s="74"/>
      <c r="H290" s="74"/>
      <c r="I290" s="65"/>
      <c r="J290" s="65"/>
      <c r="K290" s="65"/>
      <c r="L290" s="209"/>
      <c r="M290" s="209"/>
      <c r="N290" s="65"/>
      <c r="O290" s="65"/>
      <c r="P290" s="65"/>
      <c r="Q290" s="368" t="str">
        <f t="shared" si="318"/>
        <v/>
      </c>
      <c r="R290" s="34">
        <f t="shared" si="319"/>
        <v>0</v>
      </c>
      <c r="S290" s="47">
        <f t="shared" si="316"/>
        <v>0</v>
      </c>
      <c r="T290" s="46">
        <f t="shared" si="317"/>
        <v>0</v>
      </c>
      <c r="U290" s="82">
        <f t="shared" si="320"/>
        <v>0</v>
      </c>
      <c r="V290" s="46">
        <f t="shared" si="321"/>
        <v>0</v>
      </c>
      <c r="W290" s="82">
        <f t="shared" si="322"/>
        <v>0</v>
      </c>
      <c r="X290" s="81">
        <f t="shared" si="323"/>
        <v>0</v>
      </c>
      <c r="Y290" s="81">
        <f t="shared" si="381"/>
        <v>0</v>
      </c>
      <c r="Z290" s="81">
        <f t="shared" si="382"/>
        <v>0</v>
      </c>
      <c r="AA290" s="81">
        <f t="shared" si="324"/>
        <v>0</v>
      </c>
      <c r="AB290" s="81">
        <f t="shared" si="325"/>
        <v>0</v>
      </c>
      <c r="AC290" s="81">
        <f t="shared" si="383"/>
        <v>0</v>
      </c>
      <c r="AD290" s="81">
        <f t="shared" si="384"/>
        <v>0</v>
      </c>
      <c r="AE290" s="81">
        <f t="shared" si="385"/>
        <v>0</v>
      </c>
      <c r="AF290" s="81">
        <f t="shared" si="326"/>
        <v>0</v>
      </c>
      <c r="AG290" s="81">
        <f t="shared" si="327"/>
        <v>0</v>
      </c>
      <c r="AH290" s="81">
        <f t="shared" si="328"/>
        <v>0</v>
      </c>
      <c r="AI290" s="81">
        <f t="shared" si="329"/>
        <v>0</v>
      </c>
      <c r="AJ290" s="81">
        <f t="shared" si="330"/>
        <v>0</v>
      </c>
      <c r="AK290" s="81">
        <f t="shared" si="331"/>
        <v>0</v>
      </c>
      <c r="AL290" s="81">
        <f t="shared" si="332"/>
        <v>0</v>
      </c>
      <c r="AM290" s="81">
        <f t="shared" si="333"/>
        <v>0</v>
      </c>
      <c r="AN290" s="81">
        <f t="shared" si="334"/>
        <v>0</v>
      </c>
      <c r="AO290" s="81">
        <f t="shared" si="335"/>
        <v>0</v>
      </c>
      <c r="AP290" s="81">
        <f t="shared" si="336"/>
        <v>0</v>
      </c>
      <c r="AQ290" s="81">
        <f t="shared" si="337"/>
        <v>0</v>
      </c>
      <c r="AR290" s="81">
        <f t="shared" si="338"/>
        <v>0</v>
      </c>
      <c r="AS290" s="81">
        <f t="shared" si="339"/>
        <v>0</v>
      </c>
      <c r="AT290" s="81">
        <f t="shared" si="340"/>
        <v>0</v>
      </c>
      <c r="AU290" s="81">
        <f t="shared" si="341"/>
        <v>0</v>
      </c>
      <c r="AV290" s="81">
        <f t="shared" si="342"/>
        <v>0</v>
      </c>
      <c r="AW290" s="46">
        <f t="shared" si="343"/>
        <v>0</v>
      </c>
      <c r="AX290" s="46">
        <f t="shared" si="344"/>
        <v>0</v>
      </c>
      <c r="AY290" s="46">
        <f t="shared" si="345"/>
        <v>0</v>
      </c>
      <c r="AZ290" s="46">
        <f t="shared" si="346"/>
        <v>0</v>
      </c>
      <c r="BA290" s="46">
        <f t="shared" si="347"/>
        <v>0</v>
      </c>
      <c r="BB290" s="46">
        <f t="shared" si="348"/>
        <v>0</v>
      </c>
      <c r="BC290" s="46">
        <f t="shared" si="349"/>
        <v>0</v>
      </c>
      <c r="BD290" s="81"/>
      <c r="BE290" s="81"/>
      <c r="BF290" s="117">
        <f t="shared" si="386"/>
        <v>0</v>
      </c>
      <c r="BG290" s="117">
        <f t="shared" si="387"/>
        <v>0</v>
      </c>
      <c r="BH290" s="117">
        <f t="shared" si="388"/>
        <v>0</v>
      </c>
      <c r="BI290" s="117">
        <f t="shared" si="389"/>
        <v>0</v>
      </c>
      <c r="BJ290" s="117">
        <f t="shared" si="390"/>
        <v>0</v>
      </c>
      <c r="BK290" s="117">
        <f t="shared" si="391"/>
        <v>0</v>
      </c>
      <c r="BL290" s="117">
        <f t="shared" si="392"/>
        <v>0</v>
      </c>
      <c r="BM290" s="117">
        <f t="shared" si="393"/>
        <v>0</v>
      </c>
      <c r="BN290" s="117">
        <f t="shared" si="350"/>
        <v>0</v>
      </c>
      <c r="BO290" s="117">
        <f t="shared" si="394"/>
        <v>0</v>
      </c>
      <c r="BP290" s="117">
        <f t="shared" si="351"/>
        <v>0</v>
      </c>
      <c r="BQ290" s="117">
        <f t="shared" si="352"/>
        <v>0</v>
      </c>
      <c r="BR290" s="117">
        <f t="shared" si="353"/>
        <v>0</v>
      </c>
      <c r="BS290" s="117">
        <f t="shared" si="354"/>
        <v>0</v>
      </c>
      <c r="BT290" s="117">
        <f t="shared" si="355"/>
        <v>0</v>
      </c>
      <c r="BU290" s="117">
        <f t="shared" si="356"/>
        <v>0</v>
      </c>
      <c r="BV290" s="117">
        <f t="shared" si="357"/>
        <v>0</v>
      </c>
      <c r="BW290" s="117">
        <f t="shared" si="358"/>
        <v>0</v>
      </c>
      <c r="BX290" s="117">
        <f t="shared" si="359"/>
        <v>0</v>
      </c>
      <c r="BY290" s="117">
        <f t="shared" si="360"/>
        <v>0</v>
      </c>
      <c r="BZ290" s="117">
        <f t="shared" si="361"/>
        <v>0</v>
      </c>
      <c r="CA290" s="117">
        <f t="shared" si="362"/>
        <v>0</v>
      </c>
      <c r="CB290" s="117">
        <f t="shared" si="363"/>
        <v>0</v>
      </c>
      <c r="CC290" s="117">
        <f t="shared" si="364"/>
        <v>0</v>
      </c>
      <c r="CD290" s="117">
        <f t="shared" si="365"/>
        <v>0</v>
      </c>
      <c r="CE290" s="117">
        <f t="shared" si="366"/>
        <v>0</v>
      </c>
      <c r="CF290" s="117">
        <f t="shared" si="367"/>
        <v>0</v>
      </c>
      <c r="CG290" s="117">
        <f t="shared" si="368"/>
        <v>0</v>
      </c>
      <c r="CH290" s="117">
        <f t="shared" si="369"/>
        <v>0</v>
      </c>
      <c r="CI290" s="117">
        <f t="shared" si="370"/>
        <v>0</v>
      </c>
      <c r="CJ290" s="117">
        <f t="shared" si="371"/>
        <v>0</v>
      </c>
      <c r="CK290" s="117">
        <f t="shared" si="372"/>
        <v>0</v>
      </c>
      <c r="CL290" s="117">
        <f t="shared" si="373"/>
        <v>0</v>
      </c>
      <c r="CM290" s="117">
        <f t="shared" si="374"/>
        <v>0</v>
      </c>
      <c r="CN290" s="117">
        <f t="shared" si="375"/>
        <v>0</v>
      </c>
      <c r="CO290" s="117">
        <f t="shared" si="376"/>
        <v>0</v>
      </c>
      <c r="CP290" s="117">
        <f t="shared" si="377"/>
        <v>0</v>
      </c>
      <c r="CQ290" s="117">
        <f t="shared" si="378"/>
        <v>0</v>
      </c>
      <c r="CR290" s="117">
        <f t="shared" si="379"/>
        <v>0</v>
      </c>
      <c r="CS290" s="117">
        <f t="shared" si="380"/>
        <v>0</v>
      </c>
      <c r="CT290" s="82"/>
      <c r="CU290" s="82"/>
      <c r="CV290" s="39"/>
      <c r="CW290" s="39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GS290" s="1"/>
      <c r="GT290" s="1"/>
      <c r="GU290" s="1"/>
      <c r="GV290" s="1"/>
      <c r="GW290" s="1"/>
    </row>
    <row r="291" spans="1:205">
      <c r="A291" s="33">
        <v>285</v>
      </c>
      <c r="B291" s="71"/>
      <c r="C291" s="351"/>
      <c r="D291" s="75"/>
      <c r="E291" s="74"/>
      <c r="F291" s="74"/>
      <c r="G291" s="74"/>
      <c r="H291" s="74"/>
      <c r="I291" s="65"/>
      <c r="J291" s="65"/>
      <c r="K291" s="65"/>
      <c r="L291" s="209"/>
      <c r="M291" s="209"/>
      <c r="N291" s="65"/>
      <c r="O291" s="65"/>
      <c r="P291" s="65"/>
      <c r="Q291" s="368" t="str">
        <f t="shared" si="318"/>
        <v/>
      </c>
      <c r="R291" s="34">
        <f t="shared" si="319"/>
        <v>0</v>
      </c>
      <c r="S291" s="47">
        <f t="shared" si="316"/>
        <v>0</v>
      </c>
      <c r="T291" s="46">
        <f t="shared" si="317"/>
        <v>0</v>
      </c>
      <c r="U291" s="82">
        <f t="shared" si="320"/>
        <v>0</v>
      </c>
      <c r="V291" s="46">
        <f t="shared" si="321"/>
        <v>0</v>
      </c>
      <c r="W291" s="82">
        <f t="shared" si="322"/>
        <v>0</v>
      </c>
      <c r="X291" s="81">
        <f t="shared" si="323"/>
        <v>0</v>
      </c>
      <c r="Y291" s="81">
        <f t="shared" si="381"/>
        <v>0</v>
      </c>
      <c r="Z291" s="81">
        <f t="shared" si="382"/>
        <v>0</v>
      </c>
      <c r="AA291" s="81">
        <f t="shared" si="324"/>
        <v>0</v>
      </c>
      <c r="AB291" s="81">
        <f t="shared" si="325"/>
        <v>0</v>
      </c>
      <c r="AC291" s="81">
        <f t="shared" si="383"/>
        <v>0</v>
      </c>
      <c r="AD291" s="81">
        <f t="shared" si="384"/>
        <v>0</v>
      </c>
      <c r="AE291" s="81">
        <f t="shared" si="385"/>
        <v>0</v>
      </c>
      <c r="AF291" s="81">
        <f t="shared" si="326"/>
        <v>0</v>
      </c>
      <c r="AG291" s="81">
        <f t="shared" si="327"/>
        <v>0</v>
      </c>
      <c r="AH291" s="81">
        <f t="shared" si="328"/>
        <v>0</v>
      </c>
      <c r="AI291" s="81">
        <f t="shared" si="329"/>
        <v>0</v>
      </c>
      <c r="AJ291" s="81">
        <f t="shared" si="330"/>
        <v>0</v>
      </c>
      <c r="AK291" s="81">
        <f t="shared" si="331"/>
        <v>0</v>
      </c>
      <c r="AL291" s="81">
        <f t="shared" si="332"/>
        <v>0</v>
      </c>
      <c r="AM291" s="81">
        <f t="shared" si="333"/>
        <v>0</v>
      </c>
      <c r="AN291" s="81">
        <f t="shared" si="334"/>
        <v>0</v>
      </c>
      <c r="AO291" s="81">
        <f t="shared" si="335"/>
        <v>0</v>
      </c>
      <c r="AP291" s="81">
        <f t="shared" si="336"/>
        <v>0</v>
      </c>
      <c r="AQ291" s="81">
        <f t="shared" si="337"/>
        <v>0</v>
      </c>
      <c r="AR291" s="81">
        <f t="shared" si="338"/>
        <v>0</v>
      </c>
      <c r="AS291" s="81">
        <f t="shared" si="339"/>
        <v>0</v>
      </c>
      <c r="AT291" s="81">
        <f t="shared" si="340"/>
        <v>0</v>
      </c>
      <c r="AU291" s="81">
        <f t="shared" si="341"/>
        <v>0</v>
      </c>
      <c r="AV291" s="81">
        <f t="shared" si="342"/>
        <v>0</v>
      </c>
      <c r="AW291" s="46">
        <f t="shared" si="343"/>
        <v>0</v>
      </c>
      <c r="AX291" s="46">
        <f t="shared" si="344"/>
        <v>0</v>
      </c>
      <c r="AY291" s="46">
        <f t="shared" si="345"/>
        <v>0</v>
      </c>
      <c r="AZ291" s="46">
        <f t="shared" si="346"/>
        <v>0</v>
      </c>
      <c r="BA291" s="46">
        <f t="shared" si="347"/>
        <v>0</v>
      </c>
      <c r="BB291" s="46">
        <f t="shared" si="348"/>
        <v>0</v>
      </c>
      <c r="BC291" s="46">
        <f t="shared" si="349"/>
        <v>0</v>
      </c>
      <c r="BD291" s="81"/>
      <c r="BE291" s="81"/>
      <c r="BF291" s="117">
        <f t="shared" si="386"/>
        <v>0</v>
      </c>
      <c r="BG291" s="117">
        <f t="shared" si="387"/>
        <v>0</v>
      </c>
      <c r="BH291" s="117">
        <f t="shared" si="388"/>
        <v>0</v>
      </c>
      <c r="BI291" s="117">
        <f t="shared" si="389"/>
        <v>0</v>
      </c>
      <c r="BJ291" s="117">
        <f t="shared" si="390"/>
        <v>0</v>
      </c>
      <c r="BK291" s="117">
        <f t="shared" si="391"/>
        <v>0</v>
      </c>
      <c r="BL291" s="117">
        <f t="shared" si="392"/>
        <v>0</v>
      </c>
      <c r="BM291" s="117">
        <f t="shared" si="393"/>
        <v>0</v>
      </c>
      <c r="BN291" s="117">
        <f t="shared" si="350"/>
        <v>0</v>
      </c>
      <c r="BO291" s="117">
        <f t="shared" si="394"/>
        <v>0</v>
      </c>
      <c r="BP291" s="117">
        <f t="shared" si="351"/>
        <v>0</v>
      </c>
      <c r="BQ291" s="117">
        <f t="shared" si="352"/>
        <v>0</v>
      </c>
      <c r="BR291" s="117">
        <f t="shared" si="353"/>
        <v>0</v>
      </c>
      <c r="BS291" s="117">
        <f t="shared" si="354"/>
        <v>0</v>
      </c>
      <c r="BT291" s="117">
        <f t="shared" si="355"/>
        <v>0</v>
      </c>
      <c r="BU291" s="117">
        <f t="shared" si="356"/>
        <v>0</v>
      </c>
      <c r="BV291" s="117">
        <f t="shared" si="357"/>
        <v>0</v>
      </c>
      <c r="BW291" s="117">
        <f t="shared" si="358"/>
        <v>0</v>
      </c>
      <c r="BX291" s="117">
        <f t="shared" si="359"/>
        <v>0</v>
      </c>
      <c r="BY291" s="117">
        <f t="shared" si="360"/>
        <v>0</v>
      </c>
      <c r="BZ291" s="117">
        <f t="shared" si="361"/>
        <v>0</v>
      </c>
      <c r="CA291" s="117">
        <f t="shared" si="362"/>
        <v>0</v>
      </c>
      <c r="CB291" s="117">
        <f t="shared" si="363"/>
        <v>0</v>
      </c>
      <c r="CC291" s="117">
        <f t="shared" si="364"/>
        <v>0</v>
      </c>
      <c r="CD291" s="117">
        <f t="shared" si="365"/>
        <v>0</v>
      </c>
      <c r="CE291" s="117">
        <f t="shared" si="366"/>
        <v>0</v>
      </c>
      <c r="CF291" s="117">
        <f t="shared" si="367"/>
        <v>0</v>
      </c>
      <c r="CG291" s="117">
        <f t="shared" si="368"/>
        <v>0</v>
      </c>
      <c r="CH291" s="117">
        <f t="shared" si="369"/>
        <v>0</v>
      </c>
      <c r="CI291" s="117">
        <f t="shared" si="370"/>
        <v>0</v>
      </c>
      <c r="CJ291" s="117">
        <f t="shared" si="371"/>
        <v>0</v>
      </c>
      <c r="CK291" s="117">
        <f t="shared" si="372"/>
        <v>0</v>
      </c>
      <c r="CL291" s="117">
        <f t="shared" si="373"/>
        <v>0</v>
      </c>
      <c r="CM291" s="117">
        <f t="shared" si="374"/>
        <v>0</v>
      </c>
      <c r="CN291" s="117">
        <f t="shared" si="375"/>
        <v>0</v>
      </c>
      <c r="CO291" s="117">
        <f t="shared" si="376"/>
        <v>0</v>
      </c>
      <c r="CP291" s="117">
        <f t="shared" si="377"/>
        <v>0</v>
      </c>
      <c r="CQ291" s="117">
        <f t="shared" si="378"/>
        <v>0</v>
      </c>
      <c r="CR291" s="117">
        <f t="shared" si="379"/>
        <v>0</v>
      </c>
      <c r="CS291" s="117">
        <f t="shared" si="380"/>
        <v>0</v>
      </c>
      <c r="CT291" s="82"/>
      <c r="CU291" s="82"/>
      <c r="CV291" s="39"/>
      <c r="CW291" s="39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GS291" s="1"/>
      <c r="GT291" s="1"/>
      <c r="GU291" s="1"/>
      <c r="GV291" s="1"/>
      <c r="GW291" s="1"/>
    </row>
    <row r="292" spans="1:205">
      <c r="A292" s="33">
        <v>286</v>
      </c>
      <c r="B292" s="71"/>
      <c r="C292" s="351"/>
      <c r="D292" s="75"/>
      <c r="E292" s="74"/>
      <c r="F292" s="74"/>
      <c r="G292" s="74"/>
      <c r="H292" s="74"/>
      <c r="I292" s="65"/>
      <c r="J292" s="65"/>
      <c r="K292" s="65"/>
      <c r="L292" s="209"/>
      <c r="M292" s="209"/>
      <c r="N292" s="65"/>
      <c r="O292" s="65"/>
      <c r="P292" s="65"/>
      <c r="Q292" s="368" t="str">
        <f t="shared" si="318"/>
        <v/>
      </c>
      <c r="R292" s="34">
        <f t="shared" si="319"/>
        <v>0</v>
      </c>
      <c r="S292" s="47">
        <f t="shared" si="316"/>
        <v>0</v>
      </c>
      <c r="T292" s="46">
        <f t="shared" si="317"/>
        <v>0</v>
      </c>
      <c r="U292" s="82">
        <f t="shared" si="320"/>
        <v>0</v>
      </c>
      <c r="V292" s="46">
        <f t="shared" si="321"/>
        <v>0</v>
      </c>
      <c r="W292" s="82">
        <f t="shared" si="322"/>
        <v>0</v>
      </c>
      <c r="X292" s="81">
        <f t="shared" si="323"/>
        <v>0</v>
      </c>
      <c r="Y292" s="81">
        <f t="shared" si="381"/>
        <v>0</v>
      </c>
      <c r="Z292" s="81">
        <f t="shared" si="382"/>
        <v>0</v>
      </c>
      <c r="AA292" s="81">
        <f t="shared" si="324"/>
        <v>0</v>
      </c>
      <c r="AB292" s="81">
        <f t="shared" si="325"/>
        <v>0</v>
      </c>
      <c r="AC292" s="81">
        <f t="shared" si="383"/>
        <v>0</v>
      </c>
      <c r="AD292" s="81">
        <f t="shared" si="384"/>
        <v>0</v>
      </c>
      <c r="AE292" s="81">
        <f t="shared" si="385"/>
        <v>0</v>
      </c>
      <c r="AF292" s="81">
        <f t="shared" si="326"/>
        <v>0</v>
      </c>
      <c r="AG292" s="81">
        <f t="shared" si="327"/>
        <v>0</v>
      </c>
      <c r="AH292" s="81">
        <f t="shared" si="328"/>
        <v>0</v>
      </c>
      <c r="AI292" s="81">
        <f t="shared" si="329"/>
        <v>0</v>
      </c>
      <c r="AJ292" s="81">
        <f t="shared" si="330"/>
        <v>0</v>
      </c>
      <c r="AK292" s="81">
        <f t="shared" si="331"/>
        <v>0</v>
      </c>
      <c r="AL292" s="81">
        <f t="shared" si="332"/>
        <v>0</v>
      </c>
      <c r="AM292" s="81">
        <f t="shared" si="333"/>
        <v>0</v>
      </c>
      <c r="AN292" s="81">
        <f t="shared" si="334"/>
        <v>0</v>
      </c>
      <c r="AO292" s="81">
        <f t="shared" si="335"/>
        <v>0</v>
      </c>
      <c r="AP292" s="81">
        <f t="shared" si="336"/>
        <v>0</v>
      </c>
      <c r="AQ292" s="81">
        <f t="shared" si="337"/>
        <v>0</v>
      </c>
      <c r="AR292" s="81">
        <f t="shared" si="338"/>
        <v>0</v>
      </c>
      <c r="AS292" s="81">
        <f t="shared" si="339"/>
        <v>0</v>
      </c>
      <c r="AT292" s="81">
        <f t="shared" si="340"/>
        <v>0</v>
      </c>
      <c r="AU292" s="81">
        <f t="shared" si="341"/>
        <v>0</v>
      </c>
      <c r="AV292" s="81">
        <f t="shared" si="342"/>
        <v>0</v>
      </c>
      <c r="AW292" s="46">
        <f t="shared" si="343"/>
        <v>0</v>
      </c>
      <c r="AX292" s="46">
        <f t="shared" si="344"/>
        <v>0</v>
      </c>
      <c r="AY292" s="46">
        <f t="shared" si="345"/>
        <v>0</v>
      </c>
      <c r="AZ292" s="46">
        <f t="shared" si="346"/>
        <v>0</v>
      </c>
      <c r="BA292" s="46">
        <f t="shared" si="347"/>
        <v>0</v>
      </c>
      <c r="BB292" s="46">
        <f t="shared" si="348"/>
        <v>0</v>
      </c>
      <c r="BC292" s="46">
        <f t="shared" si="349"/>
        <v>0</v>
      </c>
      <c r="BD292" s="81"/>
      <c r="BE292" s="81"/>
      <c r="BF292" s="117">
        <f t="shared" si="386"/>
        <v>0</v>
      </c>
      <c r="BG292" s="117">
        <f t="shared" si="387"/>
        <v>0</v>
      </c>
      <c r="BH292" s="117">
        <f t="shared" si="388"/>
        <v>0</v>
      </c>
      <c r="BI292" s="117">
        <f t="shared" si="389"/>
        <v>0</v>
      </c>
      <c r="BJ292" s="117">
        <f t="shared" si="390"/>
        <v>0</v>
      </c>
      <c r="BK292" s="117">
        <f t="shared" si="391"/>
        <v>0</v>
      </c>
      <c r="BL292" s="117">
        <f t="shared" si="392"/>
        <v>0</v>
      </c>
      <c r="BM292" s="117">
        <f t="shared" si="393"/>
        <v>0</v>
      </c>
      <c r="BN292" s="117">
        <f t="shared" si="350"/>
        <v>0</v>
      </c>
      <c r="BO292" s="117">
        <f t="shared" si="394"/>
        <v>0</v>
      </c>
      <c r="BP292" s="117">
        <f t="shared" si="351"/>
        <v>0</v>
      </c>
      <c r="BQ292" s="117">
        <f t="shared" si="352"/>
        <v>0</v>
      </c>
      <c r="BR292" s="117">
        <f t="shared" si="353"/>
        <v>0</v>
      </c>
      <c r="BS292" s="117">
        <f t="shared" si="354"/>
        <v>0</v>
      </c>
      <c r="BT292" s="117">
        <f t="shared" si="355"/>
        <v>0</v>
      </c>
      <c r="BU292" s="117">
        <f t="shared" si="356"/>
        <v>0</v>
      </c>
      <c r="BV292" s="117">
        <f t="shared" si="357"/>
        <v>0</v>
      </c>
      <c r="BW292" s="117">
        <f t="shared" si="358"/>
        <v>0</v>
      </c>
      <c r="BX292" s="117">
        <f t="shared" si="359"/>
        <v>0</v>
      </c>
      <c r="BY292" s="117">
        <f t="shared" si="360"/>
        <v>0</v>
      </c>
      <c r="BZ292" s="117">
        <f t="shared" si="361"/>
        <v>0</v>
      </c>
      <c r="CA292" s="117">
        <f t="shared" si="362"/>
        <v>0</v>
      </c>
      <c r="CB292" s="117">
        <f t="shared" si="363"/>
        <v>0</v>
      </c>
      <c r="CC292" s="117">
        <f t="shared" si="364"/>
        <v>0</v>
      </c>
      <c r="CD292" s="117">
        <f t="shared" si="365"/>
        <v>0</v>
      </c>
      <c r="CE292" s="117">
        <f t="shared" si="366"/>
        <v>0</v>
      </c>
      <c r="CF292" s="117">
        <f t="shared" si="367"/>
        <v>0</v>
      </c>
      <c r="CG292" s="117">
        <f t="shared" si="368"/>
        <v>0</v>
      </c>
      <c r="CH292" s="117">
        <f t="shared" si="369"/>
        <v>0</v>
      </c>
      <c r="CI292" s="117">
        <f t="shared" si="370"/>
        <v>0</v>
      </c>
      <c r="CJ292" s="117">
        <f t="shared" si="371"/>
        <v>0</v>
      </c>
      <c r="CK292" s="117">
        <f t="shared" si="372"/>
        <v>0</v>
      </c>
      <c r="CL292" s="117">
        <f t="shared" si="373"/>
        <v>0</v>
      </c>
      <c r="CM292" s="117">
        <f t="shared" si="374"/>
        <v>0</v>
      </c>
      <c r="CN292" s="117">
        <f t="shared" si="375"/>
        <v>0</v>
      </c>
      <c r="CO292" s="117">
        <f t="shared" si="376"/>
        <v>0</v>
      </c>
      <c r="CP292" s="117">
        <f t="shared" si="377"/>
        <v>0</v>
      </c>
      <c r="CQ292" s="117">
        <f t="shared" si="378"/>
        <v>0</v>
      </c>
      <c r="CR292" s="117">
        <f t="shared" si="379"/>
        <v>0</v>
      </c>
      <c r="CS292" s="117">
        <f t="shared" si="380"/>
        <v>0</v>
      </c>
      <c r="CT292" s="82"/>
      <c r="CU292" s="82"/>
      <c r="CV292" s="39"/>
      <c r="CW292" s="39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GS292" s="1"/>
      <c r="GT292" s="1"/>
      <c r="GU292" s="1"/>
      <c r="GV292" s="1"/>
      <c r="GW292" s="1"/>
    </row>
    <row r="293" spans="1:205">
      <c r="A293" s="33">
        <v>287</v>
      </c>
      <c r="B293" s="71"/>
      <c r="C293" s="351"/>
      <c r="D293" s="75"/>
      <c r="E293" s="74"/>
      <c r="F293" s="74"/>
      <c r="G293" s="74"/>
      <c r="H293" s="74"/>
      <c r="I293" s="65"/>
      <c r="J293" s="65"/>
      <c r="K293" s="65"/>
      <c r="L293" s="209"/>
      <c r="M293" s="209"/>
      <c r="N293" s="65"/>
      <c r="O293" s="65"/>
      <c r="P293" s="65"/>
      <c r="Q293" s="368" t="str">
        <f t="shared" si="318"/>
        <v/>
      </c>
      <c r="R293" s="34">
        <f t="shared" si="319"/>
        <v>0</v>
      </c>
      <c r="S293" s="47">
        <f t="shared" si="316"/>
        <v>0</v>
      </c>
      <c r="T293" s="46">
        <f t="shared" si="317"/>
        <v>0</v>
      </c>
      <c r="U293" s="82">
        <f t="shared" si="320"/>
        <v>0</v>
      </c>
      <c r="V293" s="46">
        <f t="shared" si="321"/>
        <v>0</v>
      </c>
      <c r="W293" s="82">
        <f t="shared" si="322"/>
        <v>0</v>
      </c>
      <c r="X293" s="81">
        <f t="shared" si="323"/>
        <v>0</v>
      </c>
      <c r="Y293" s="81">
        <f t="shared" si="381"/>
        <v>0</v>
      </c>
      <c r="Z293" s="81">
        <f t="shared" si="382"/>
        <v>0</v>
      </c>
      <c r="AA293" s="81">
        <f t="shared" si="324"/>
        <v>0</v>
      </c>
      <c r="AB293" s="81">
        <f t="shared" si="325"/>
        <v>0</v>
      </c>
      <c r="AC293" s="81">
        <f t="shared" si="383"/>
        <v>0</v>
      </c>
      <c r="AD293" s="81">
        <f t="shared" si="384"/>
        <v>0</v>
      </c>
      <c r="AE293" s="81">
        <f t="shared" si="385"/>
        <v>0</v>
      </c>
      <c r="AF293" s="81">
        <f t="shared" si="326"/>
        <v>0</v>
      </c>
      <c r="AG293" s="81">
        <f t="shared" si="327"/>
        <v>0</v>
      </c>
      <c r="AH293" s="81">
        <f t="shared" si="328"/>
        <v>0</v>
      </c>
      <c r="AI293" s="81">
        <f t="shared" si="329"/>
        <v>0</v>
      </c>
      <c r="AJ293" s="81">
        <f t="shared" si="330"/>
        <v>0</v>
      </c>
      <c r="AK293" s="81">
        <f t="shared" si="331"/>
        <v>0</v>
      </c>
      <c r="AL293" s="81">
        <f t="shared" si="332"/>
        <v>0</v>
      </c>
      <c r="AM293" s="81">
        <f t="shared" si="333"/>
        <v>0</v>
      </c>
      <c r="AN293" s="81">
        <f t="shared" si="334"/>
        <v>0</v>
      </c>
      <c r="AO293" s="81">
        <f t="shared" si="335"/>
        <v>0</v>
      </c>
      <c r="AP293" s="81">
        <f t="shared" si="336"/>
        <v>0</v>
      </c>
      <c r="AQ293" s="81">
        <f t="shared" si="337"/>
        <v>0</v>
      </c>
      <c r="AR293" s="81">
        <f t="shared" si="338"/>
        <v>0</v>
      </c>
      <c r="AS293" s="81">
        <f t="shared" si="339"/>
        <v>0</v>
      </c>
      <c r="AT293" s="81">
        <f t="shared" si="340"/>
        <v>0</v>
      </c>
      <c r="AU293" s="81">
        <f t="shared" si="341"/>
        <v>0</v>
      </c>
      <c r="AV293" s="81">
        <f t="shared" si="342"/>
        <v>0</v>
      </c>
      <c r="AW293" s="46">
        <f t="shared" si="343"/>
        <v>0</v>
      </c>
      <c r="AX293" s="46">
        <f t="shared" si="344"/>
        <v>0</v>
      </c>
      <c r="AY293" s="46">
        <f t="shared" si="345"/>
        <v>0</v>
      </c>
      <c r="AZ293" s="46">
        <f t="shared" si="346"/>
        <v>0</v>
      </c>
      <c r="BA293" s="46">
        <f t="shared" si="347"/>
        <v>0</v>
      </c>
      <c r="BB293" s="46">
        <f t="shared" si="348"/>
        <v>0</v>
      </c>
      <c r="BC293" s="46">
        <f t="shared" si="349"/>
        <v>0</v>
      </c>
      <c r="BD293" s="81"/>
      <c r="BE293" s="81"/>
      <c r="BF293" s="117">
        <f t="shared" si="386"/>
        <v>0</v>
      </c>
      <c r="BG293" s="117">
        <f t="shared" si="387"/>
        <v>0</v>
      </c>
      <c r="BH293" s="117">
        <f t="shared" si="388"/>
        <v>0</v>
      </c>
      <c r="BI293" s="117">
        <f t="shared" si="389"/>
        <v>0</v>
      </c>
      <c r="BJ293" s="117">
        <f t="shared" si="390"/>
        <v>0</v>
      </c>
      <c r="BK293" s="117">
        <f t="shared" si="391"/>
        <v>0</v>
      </c>
      <c r="BL293" s="117">
        <f t="shared" si="392"/>
        <v>0</v>
      </c>
      <c r="BM293" s="117">
        <f t="shared" si="393"/>
        <v>0</v>
      </c>
      <c r="BN293" s="117">
        <f t="shared" si="350"/>
        <v>0</v>
      </c>
      <c r="BO293" s="117">
        <f t="shared" si="394"/>
        <v>0</v>
      </c>
      <c r="BP293" s="117">
        <f t="shared" si="351"/>
        <v>0</v>
      </c>
      <c r="BQ293" s="117">
        <f t="shared" si="352"/>
        <v>0</v>
      </c>
      <c r="BR293" s="117">
        <f t="shared" si="353"/>
        <v>0</v>
      </c>
      <c r="BS293" s="117">
        <f t="shared" si="354"/>
        <v>0</v>
      </c>
      <c r="BT293" s="117">
        <f t="shared" si="355"/>
        <v>0</v>
      </c>
      <c r="BU293" s="117">
        <f t="shared" si="356"/>
        <v>0</v>
      </c>
      <c r="BV293" s="117">
        <f t="shared" si="357"/>
        <v>0</v>
      </c>
      <c r="BW293" s="117">
        <f t="shared" si="358"/>
        <v>0</v>
      </c>
      <c r="BX293" s="117">
        <f t="shared" si="359"/>
        <v>0</v>
      </c>
      <c r="BY293" s="117">
        <f t="shared" si="360"/>
        <v>0</v>
      </c>
      <c r="BZ293" s="117">
        <f t="shared" si="361"/>
        <v>0</v>
      </c>
      <c r="CA293" s="117">
        <f t="shared" si="362"/>
        <v>0</v>
      </c>
      <c r="CB293" s="117">
        <f t="shared" si="363"/>
        <v>0</v>
      </c>
      <c r="CC293" s="117">
        <f t="shared" si="364"/>
        <v>0</v>
      </c>
      <c r="CD293" s="117">
        <f t="shared" si="365"/>
        <v>0</v>
      </c>
      <c r="CE293" s="117">
        <f t="shared" si="366"/>
        <v>0</v>
      </c>
      <c r="CF293" s="117">
        <f t="shared" si="367"/>
        <v>0</v>
      </c>
      <c r="CG293" s="117">
        <f t="shared" si="368"/>
        <v>0</v>
      </c>
      <c r="CH293" s="117">
        <f t="shared" si="369"/>
        <v>0</v>
      </c>
      <c r="CI293" s="117">
        <f t="shared" si="370"/>
        <v>0</v>
      </c>
      <c r="CJ293" s="117">
        <f t="shared" si="371"/>
        <v>0</v>
      </c>
      <c r="CK293" s="117">
        <f t="shared" si="372"/>
        <v>0</v>
      </c>
      <c r="CL293" s="117">
        <f t="shared" si="373"/>
        <v>0</v>
      </c>
      <c r="CM293" s="117">
        <f t="shared" si="374"/>
        <v>0</v>
      </c>
      <c r="CN293" s="117">
        <f t="shared" si="375"/>
        <v>0</v>
      </c>
      <c r="CO293" s="117">
        <f t="shared" si="376"/>
        <v>0</v>
      </c>
      <c r="CP293" s="117">
        <f t="shared" si="377"/>
        <v>0</v>
      </c>
      <c r="CQ293" s="117">
        <f t="shared" si="378"/>
        <v>0</v>
      </c>
      <c r="CR293" s="117">
        <f t="shared" si="379"/>
        <v>0</v>
      </c>
      <c r="CS293" s="117">
        <f t="shared" si="380"/>
        <v>0</v>
      </c>
      <c r="CT293" s="82"/>
      <c r="CU293" s="82"/>
      <c r="CV293" s="39"/>
      <c r="CW293" s="39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GS293" s="1"/>
      <c r="GT293" s="1"/>
      <c r="GU293" s="1"/>
      <c r="GV293" s="1"/>
      <c r="GW293" s="1"/>
    </row>
    <row r="294" spans="1:205">
      <c r="A294" s="33">
        <v>288</v>
      </c>
      <c r="B294" s="71"/>
      <c r="C294" s="351"/>
      <c r="D294" s="75"/>
      <c r="E294" s="74"/>
      <c r="F294" s="74"/>
      <c r="G294" s="74"/>
      <c r="H294" s="74"/>
      <c r="I294" s="65"/>
      <c r="J294" s="65"/>
      <c r="K294" s="65"/>
      <c r="L294" s="209"/>
      <c r="M294" s="209"/>
      <c r="N294" s="65"/>
      <c r="O294" s="65"/>
      <c r="P294" s="65"/>
      <c r="Q294" s="368" t="str">
        <f t="shared" si="318"/>
        <v/>
      </c>
      <c r="R294" s="34">
        <f t="shared" si="319"/>
        <v>0</v>
      </c>
      <c r="S294" s="47">
        <f t="shared" si="316"/>
        <v>0</v>
      </c>
      <c r="T294" s="46">
        <f t="shared" si="317"/>
        <v>0</v>
      </c>
      <c r="U294" s="82">
        <f t="shared" si="320"/>
        <v>0</v>
      </c>
      <c r="V294" s="46">
        <f t="shared" si="321"/>
        <v>0</v>
      </c>
      <c r="W294" s="82">
        <f t="shared" si="322"/>
        <v>0</v>
      </c>
      <c r="X294" s="81">
        <f t="shared" si="323"/>
        <v>0</v>
      </c>
      <c r="Y294" s="81">
        <f t="shared" si="381"/>
        <v>0</v>
      </c>
      <c r="Z294" s="81">
        <f t="shared" si="382"/>
        <v>0</v>
      </c>
      <c r="AA294" s="81">
        <f t="shared" si="324"/>
        <v>0</v>
      </c>
      <c r="AB294" s="81">
        <f t="shared" si="325"/>
        <v>0</v>
      </c>
      <c r="AC294" s="81">
        <f t="shared" si="383"/>
        <v>0</v>
      </c>
      <c r="AD294" s="81">
        <f t="shared" si="384"/>
        <v>0</v>
      </c>
      <c r="AE294" s="81">
        <f t="shared" si="385"/>
        <v>0</v>
      </c>
      <c r="AF294" s="81">
        <f t="shared" si="326"/>
        <v>0</v>
      </c>
      <c r="AG294" s="81">
        <f t="shared" si="327"/>
        <v>0</v>
      </c>
      <c r="AH294" s="81">
        <f t="shared" si="328"/>
        <v>0</v>
      </c>
      <c r="AI294" s="81">
        <f t="shared" si="329"/>
        <v>0</v>
      </c>
      <c r="AJ294" s="81">
        <f t="shared" si="330"/>
        <v>0</v>
      </c>
      <c r="AK294" s="81">
        <f t="shared" si="331"/>
        <v>0</v>
      </c>
      <c r="AL294" s="81">
        <f t="shared" si="332"/>
        <v>0</v>
      </c>
      <c r="AM294" s="81">
        <f t="shared" si="333"/>
        <v>0</v>
      </c>
      <c r="AN294" s="81">
        <f t="shared" si="334"/>
        <v>0</v>
      </c>
      <c r="AO294" s="81">
        <f t="shared" si="335"/>
        <v>0</v>
      </c>
      <c r="AP294" s="81">
        <f t="shared" si="336"/>
        <v>0</v>
      </c>
      <c r="AQ294" s="81">
        <f t="shared" si="337"/>
        <v>0</v>
      </c>
      <c r="AR294" s="81">
        <f t="shared" si="338"/>
        <v>0</v>
      </c>
      <c r="AS294" s="81">
        <f t="shared" si="339"/>
        <v>0</v>
      </c>
      <c r="AT294" s="81">
        <f t="shared" si="340"/>
        <v>0</v>
      </c>
      <c r="AU294" s="81">
        <f t="shared" si="341"/>
        <v>0</v>
      </c>
      <c r="AV294" s="81">
        <f t="shared" si="342"/>
        <v>0</v>
      </c>
      <c r="AW294" s="46">
        <f t="shared" si="343"/>
        <v>0</v>
      </c>
      <c r="AX294" s="46">
        <f t="shared" si="344"/>
        <v>0</v>
      </c>
      <c r="AY294" s="46">
        <f t="shared" si="345"/>
        <v>0</v>
      </c>
      <c r="AZ294" s="46">
        <f t="shared" si="346"/>
        <v>0</v>
      </c>
      <c r="BA294" s="46">
        <f t="shared" si="347"/>
        <v>0</v>
      </c>
      <c r="BB294" s="46">
        <f t="shared" si="348"/>
        <v>0</v>
      </c>
      <c r="BC294" s="46">
        <f t="shared" si="349"/>
        <v>0</v>
      </c>
      <c r="BD294" s="81"/>
      <c r="BE294" s="81"/>
      <c r="BF294" s="117">
        <f t="shared" si="386"/>
        <v>0</v>
      </c>
      <c r="BG294" s="117">
        <f t="shared" si="387"/>
        <v>0</v>
      </c>
      <c r="BH294" s="117">
        <f t="shared" si="388"/>
        <v>0</v>
      </c>
      <c r="BI294" s="117">
        <f t="shared" si="389"/>
        <v>0</v>
      </c>
      <c r="BJ294" s="117">
        <f t="shared" si="390"/>
        <v>0</v>
      </c>
      <c r="BK294" s="117">
        <f t="shared" si="391"/>
        <v>0</v>
      </c>
      <c r="BL294" s="117">
        <f t="shared" si="392"/>
        <v>0</v>
      </c>
      <c r="BM294" s="117">
        <f t="shared" si="393"/>
        <v>0</v>
      </c>
      <c r="BN294" s="117">
        <f t="shared" si="350"/>
        <v>0</v>
      </c>
      <c r="BO294" s="117">
        <f t="shared" si="394"/>
        <v>0</v>
      </c>
      <c r="BP294" s="117">
        <f t="shared" si="351"/>
        <v>0</v>
      </c>
      <c r="BQ294" s="117">
        <f t="shared" si="352"/>
        <v>0</v>
      </c>
      <c r="BR294" s="117">
        <f t="shared" si="353"/>
        <v>0</v>
      </c>
      <c r="BS294" s="117">
        <f t="shared" si="354"/>
        <v>0</v>
      </c>
      <c r="BT294" s="117">
        <f t="shared" si="355"/>
        <v>0</v>
      </c>
      <c r="BU294" s="117">
        <f t="shared" si="356"/>
        <v>0</v>
      </c>
      <c r="BV294" s="117">
        <f t="shared" si="357"/>
        <v>0</v>
      </c>
      <c r="BW294" s="117">
        <f t="shared" si="358"/>
        <v>0</v>
      </c>
      <c r="BX294" s="117">
        <f t="shared" si="359"/>
        <v>0</v>
      </c>
      <c r="BY294" s="117">
        <f t="shared" si="360"/>
        <v>0</v>
      </c>
      <c r="BZ294" s="117">
        <f t="shared" si="361"/>
        <v>0</v>
      </c>
      <c r="CA294" s="117">
        <f t="shared" si="362"/>
        <v>0</v>
      </c>
      <c r="CB294" s="117">
        <f t="shared" si="363"/>
        <v>0</v>
      </c>
      <c r="CC294" s="117">
        <f t="shared" si="364"/>
        <v>0</v>
      </c>
      <c r="CD294" s="117">
        <f t="shared" si="365"/>
        <v>0</v>
      </c>
      <c r="CE294" s="117">
        <f t="shared" si="366"/>
        <v>0</v>
      </c>
      <c r="CF294" s="117">
        <f t="shared" si="367"/>
        <v>0</v>
      </c>
      <c r="CG294" s="117">
        <f t="shared" si="368"/>
        <v>0</v>
      </c>
      <c r="CH294" s="117">
        <f t="shared" si="369"/>
        <v>0</v>
      </c>
      <c r="CI294" s="117">
        <f t="shared" si="370"/>
        <v>0</v>
      </c>
      <c r="CJ294" s="117">
        <f t="shared" si="371"/>
        <v>0</v>
      </c>
      <c r="CK294" s="117">
        <f t="shared" si="372"/>
        <v>0</v>
      </c>
      <c r="CL294" s="117">
        <f t="shared" si="373"/>
        <v>0</v>
      </c>
      <c r="CM294" s="117">
        <f t="shared" si="374"/>
        <v>0</v>
      </c>
      <c r="CN294" s="117">
        <f t="shared" si="375"/>
        <v>0</v>
      </c>
      <c r="CO294" s="117">
        <f t="shared" si="376"/>
        <v>0</v>
      </c>
      <c r="CP294" s="117">
        <f t="shared" si="377"/>
        <v>0</v>
      </c>
      <c r="CQ294" s="117">
        <f t="shared" si="378"/>
        <v>0</v>
      </c>
      <c r="CR294" s="117">
        <f t="shared" si="379"/>
        <v>0</v>
      </c>
      <c r="CS294" s="117">
        <f t="shared" si="380"/>
        <v>0</v>
      </c>
      <c r="CT294" s="82"/>
      <c r="CU294" s="82"/>
      <c r="CV294" s="39"/>
      <c r="CW294" s="39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GS294" s="1"/>
      <c r="GT294" s="1"/>
      <c r="GU294" s="1"/>
      <c r="GV294" s="1"/>
      <c r="GW294" s="1"/>
    </row>
    <row r="295" spans="1:205">
      <c r="A295" s="33">
        <v>289</v>
      </c>
      <c r="B295" s="71"/>
      <c r="C295" s="351"/>
      <c r="D295" s="75"/>
      <c r="E295" s="74"/>
      <c r="F295" s="74"/>
      <c r="G295" s="74"/>
      <c r="H295" s="74"/>
      <c r="I295" s="65"/>
      <c r="J295" s="65"/>
      <c r="K295" s="65"/>
      <c r="L295" s="209"/>
      <c r="M295" s="209"/>
      <c r="N295" s="65"/>
      <c r="O295" s="65"/>
      <c r="P295" s="65"/>
      <c r="Q295" s="368" t="str">
        <f t="shared" si="318"/>
        <v/>
      </c>
      <c r="R295" s="34">
        <f t="shared" si="319"/>
        <v>0</v>
      </c>
      <c r="S295" s="47">
        <f t="shared" si="316"/>
        <v>0</v>
      </c>
      <c r="T295" s="46">
        <f t="shared" si="317"/>
        <v>0</v>
      </c>
      <c r="U295" s="82">
        <f t="shared" si="320"/>
        <v>0</v>
      </c>
      <c r="V295" s="46">
        <f t="shared" si="321"/>
        <v>0</v>
      </c>
      <c r="W295" s="82">
        <f t="shared" si="322"/>
        <v>0</v>
      </c>
      <c r="X295" s="81">
        <f t="shared" si="323"/>
        <v>0</v>
      </c>
      <c r="Y295" s="81">
        <f t="shared" si="381"/>
        <v>0</v>
      </c>
      <c r="Z295" s="81">
        <f t="shared" si="382"/>
        <v>0</v>
      </c>
      <c r="AA295" s="81">
        <f t="shared" si="324"/>
        <v>0</v>
      </c>
      <c r="AB295" s="81">
        <f t="shared" si="325"/>
        <v>0</v>
      </c>
      <c r="AC295" s="81">
        <f t="shared" si="383"/>
        <v>0</v>
      </c>
      <c r="AD295" s="81">
        <f t="shared" si="384"/>
        <v>0</v>
      </c>
      <c r="AE295" s="81">
        <f t="shared" si="385"/>
        <v>0</v>
      </c>
      <c r="AF295" s="81">
        <f t="shared" si="326"/>
        <v>0</v>
      </c>
      <c r="AG295" s="81">
        <f t="shared" si="327"/>
        <v>0</v>
      </c>
      <c r="AH295" s="81">
        <f t="shared" si="328"/>
        <v>0</v>
      </c>
      <c r="AI295" s="81">
        <f t="shared" si="329"/>
        <v>0</v>
      </c>
      <c r="AJ295" s="81">
        <f t="shared" si="330"/>
        <v>0</v>
      </c>
      <c r="AK295" s="81">
        <f t="shared" si="331"/>
        <v>0</v>
      </c>
      <c r="AL295" s="81">
        <f t="shared" si="332"/>
        <v>0</v>
      </c>
      <c r="AM295" s="81">
        <f t="shared" si="333"/>
        <v>0</v>
      </c>
      <c r="AN295" s="81">
        <f t="shared" si="334"/>
        <v>0</v>
      </c>
      <c r="AO295" s="81">
        <f t="shared" si="335"/>
        <v>0</v>
      </c>
      <c r="AP295" s="81">
        <f t="shared" si="336"/>
        <v>0</v>
      </c>
      <c r="AQ295" s="81">
        <f t="shared" si="337"/>
        <v>0</v>
      </c>
      <c r="AR295" s="81">
        <f t="shared" si="338"/>
        <v>0</v>
      </c>
      <c r="AS295" s="81">
        <f t="shared" si="339"/>
        <v>0</v>
      </c>
      <c r="AT295" s="81">
        <f t="shared" si="340"/>
        <v>0</v>
      </c>
      <c r="AU295" s="81">
        <f t="shared" si="341"/>
        <v>0</v>
      </c>
      <c r="AV295" s="81">
        <f t="shared" si="342"/>
        <v>0</v>
      </c>
      <c r="AW295" s="46">
        <f t="shared" si="343"/>
        <v>0</v>
      </c>
      <c r="AX295" s="46">
        <f t="shared" si="344"/>
        <v>0</v>
      </c>
      <c r="AY295" s="46">
        <f t="shared" si="345"/>
        <v>0</v>
      </c>
      <c r="AZ295" s="46">
        <f t="shared" si="346"/>
        <v>0</v>
      </c>
      <c r="BA295" s="46">
        <f t="shared" si="347"/>
        <v>0</v>
      </c>
      <c r="BB295" s="46">
        <f t="shared" si="348"/>
        <v>0</v>
      </c>
      <c r="BC295" s="46">
        <f t="shared" si="349"/>
        <v>0</v>
      </c>
      <c r="BD295" s="81"/>
      <c r="BE295" s="81"/>
      <c r="BF295" s="117">
        <f t="shared" si="386"/>
        <v>0</v>
      </c>
      <c r="BG295" s="117">
        <f t="shared" si="387"/>
        <v>0</v>
      </c>
      <c r="BH295" s="117">
        <f t="shared" si="388"/>
        <v>0</v>
      </c>
      <c r="BI295" s="117">
        <f t="shared" si="389"/>
        <v>0</v>
      </c>
      <c r="BJ295" s="117">
        <f t="shared" si="390"/>
        <v>0</v>
      </c>
      <c r="BK295" s="117">
        <f t="shared" si="391"/>
        <v>0</v>
      </c>
      <c r="BL295" s="117">
        <f t="shared" si="392"/>
        <v>0</v>
      </c>
      <c r="BM295" s="117">
        <f t="shared" si="393"/>
        <v>0</v>
      </c>
      <c r="BN295" s="117">
        <f t="shared" si="350"/>
        <v>0</v>
      </c>
      <c r="BO295" s="117">
        <f t="shared" si="394"/>
        <v>0</v>
      </c>
      <c r="BP295" s="117">
        <f t="shared" si="351"/>
        <v>0</v>
      </c>
      <c r="BQ295" s="117">
        <f t="shared" si="352"/>
        <v>0</v>
      </c>
      <c r="BR295" s="117">
        <f t="shared" si="353"/>
        <v>0</v>
      </c>
      <c r="BS295" s="117">
        <f t="shared" si="354"/>
        <v>0</v>
      </c>
      <c r="BT295" s="117">
        <f t="shared" si="355"/>
        <v>0</v>
      </c>
      <c r="BU295" s="117">
        <f t="shared" si="356"/>
        <v>0</v>
      </c>
      <c r="BV295" s="117">
        <f t="shared" si="357"/>
        <v>0</v>
      </c>
      <c r="BW295" s="117">
        <f t="shared" si="358"/>
        <v>0</v>
      </c>
      <c r="BX295" s="117">
        <f t="shared" si="359"/>
        <v>0</v>
      </c>
      <c r="BY295" s="117">
        <f t="shared" si="360"/>
        <v>0</v>
      </c>
      <c r="BZ295" s="117">
        <f t="shared" si="361"/>
        <v>0</v>
      </c>
      <c r="CA295" s="117">
        <f t="shared" si="362"/>
        <v>0</v>
      </c>
      <c r="CB295" s="117">
        <f t="shared" si="363"/>
        <v>0</v>
      </c>
      <c r="CC295" s="117">
        <f t="shared" si="364"/>
        <v>0</v>
      </c>
      <c r="CD295" s="117">
        <f t="shared" si="365"/>
        <v>0</v>
      </c>
      <c r="CE295" s="117">
        <f t="shared" si="366"/>
        <v>0</v>
      </c>
      <c r="CF295" s="117">
        <f t="shared" si="367"/>
        <v>0</v>
      </c>
      <c r="CG295" s="117">
        <f t="shared" si="368"/>
        <v>0</v>
      </c>
      <c r="CH295" s="117">
        <f t="shared" si="369"/>
        <v>0</v>
      </c>
      <c r="CI295" s="117">
        <f t="shared" si="370"/>
        <v>0</v>
      </c>
      <c r="CJ295" s="117">
        <f t="shared" si="371"/>
        <v>0</v>
      </c>
      <c r="CK295" s="117">
        <f t="shared" si="372"/>
        <v>0</v>
      </c>
      <c r="CL295" s="117">
        <f t="shared" si="373"/>
        <v>0</v>
      </c>
      <c r="CM295" s="117">
        <f t="shared" si="374"/>
        <v>0</v>
      </c>
      <c r="CN295" s="117">
        <f t="shared" si="375"/>
        <v>0</v>
      </c>
      <c r="CO295" s="117">
        <f t="shared" si="376"/>
        <v>0</v>
      </c>
      <c r="CP295" s="117">
        <f t="shared" si="377"/>
        <v>0</v>
      </c>
      <c r="CQ295" s="117">
        <f t="shared" si="378"/>
        <v>0</v>
      </c>
      <c r="CR295" s="117">
        <f t="shared" si="379"/>
        <v>0</v>
      </c>
      <c r="CS295" s="117">
        <f t="shared" si="380"/>
        <v>0</v>
      </c>
      <c r="CT295" s="82"/>
      <c r="CU295" s="82"/>
      <c r="CV295" s="39"/>
      <c r="CW295" s="39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GS295" s="1"/>
      <c r="GT295" s="1"/>
      <c r="GU295" s="1"/>
      <c r="GV295" s="1"/>
      <c r="GW295" s="1"/>
    </row>
    <row r="296" spans="1:205">
      <c r="A296" s="33">
        <v>290</v>
      </c>
      <c r="B296" s="71"/>
      <c r="C296" s="351"/>
      <c r="D296" s="75"/>
      <c r="E296" s="74"/>
      <c r="F296" s="74"/>
      <c r="G296" s="74"/>
      <c r="H296" s="74"/>
      <c r="I296" s="65"/>
      <c r="J296" s="65"/>
      <c r="K296" s="65"/>
      <c r="L296" s="209"/>
      <c r="M296" s="209"/>
      <c r="N296" s="65"/>
      <c r="O296" s="65"/>
      <c r="P296" s="65"/>
      <c r="Q296" s="368" t="str">
        <f t="shared" si="318"/>
        <v/>
      </c>
      <c r="R296" s="34">
        <f t="shared" si="319"/>
        <v>0</v>
      </c>
      <c r="S296" s="47">
        <f t="shared" si="316"/>
        <v>0</v>
      </c>
      <c r="T296" s="46">
        <f t="shared" si="317"/>
        <v>0</v>
      </c>
      <c r="U296" s="82">
        <f t="shared" si="320"/>
        <v>0</v>
      </c>
      <c r="V296" s="46">
        <f t="shared" si="321"/>
        <v>0</v>
      </c>
      <c r="W296" s="82">
        <f t="shared" si="322"/>
        <v>0</v>
      </c>
      <c r="X296" s="81">
        <f t="shared" si="323"/>
        <v>0</v>
      </c>
      <c r="Y296" s="81">
        <f t="shared" si="381"/>
        <v>0</v>
      </c>
      <c r="Z296" s="81">
        <f t="shared" si="382"/>
        <v>0</v>
      </c>
      <c r="AA296" s="81">
        <f t="shared" si="324"/>
        <v>0</v>
      </c>
      <c r="AB296" s="81">
        <f t="shared" si="325"/>
        <v>0</v>
      </c>
      <c r="AC296" s="81">
        <f t="shared" si="383"/>
        <v>0</v>
      </c>
      <c r="AD296" s="81">
        <f t="shared" si="384"/>
        <v>0</v>
      </c>
      <c r="AE296" s="81">
        <f t="shared" si="385"/>
        <v>0</v>
      </c>
      <c r="AF296" s="81">
        <f t="shared" si="326"/>
        <v>0</v>
      </c>
      <c r="AG296" s="81">
        <f t="shared" si="327"/>
        <v>0</v>
      </c>
      <c r="AH296" s="81">
        <f t="shared" si="328"/>
        <v>0</v>
      </c>
      <c r="AI296" s="81">
        <f t="shared" si="329"/>
        <v>0</v>
      </c>
      <c r="AJ296" s="81">
        <f t="shared" si="330"/>
        <v>0</v>
      </c>
      <c r="AK296" s="81">
        <f t="shared" si="331"/>
        <v>0</v>
      </c>
      <c r="AL296" s="81">
        <f t="shared" si="332"/>
        <v>0</v>
      </c>
      <c r="AM296" s="81">
        <f t="shared" si="333"/>
        <v>0</v>
      </c>
      <c r="AN296" s="81">
        <f t="shared" si="334"/>
        <v>0</v>
      </c>
      <c r="AO296" s="81">
        <f t="shared" si="335"/>
        <v>0</v>
      </c>
      <c r="AP296" s="81">
        <f t="shared" si="336"/>
        <v>0</v>
      </c>
      <c r="AQ296" s="81">
        <f t="shared" si="337"/>
        <v>0</v>
      </c>
      <c r="AR296" s="81">
        <f t="shared" si="338"/>
        <v>0</v>
      </c>
      <c r="AS296" s="81">
        <f t="shared" si="339"/>
        <v>0</v>
      </c>
      <c r="AT296" s="81">
        <f t="shared" si="340"/>
        <v>0</v>
      </c>
      <c r="AU296" s="81">
        <f t="shared" si="341"/>
        <v>0</v>
      </c>
      <c r="AV296" s="81">
        <f t="shared" si="342"/>
        <v>0</v>
      </c>
      <c r="AW296" s="46">
        <f t="shared" si="343"/>
        <v>0</v>
      </c>
      <c r="AX296" s="46">
        <f t="shared" si="344"/>
        <v>0</v>
      </c>
      <c r="AY296" s="46">
        <f t="shared" si="345"/>
        <v>0</v>
      </c>
      <c r="AZ296" s="46">
        <f t="shared" si="346"/>
        <v>0</v>
      </c>
      <c r="BA296" s="46">
        <f t="shared" si="347"/>
        <v>0</v>
      </c>
      <c r="BB296" s="46">
        <f t="shared" si="348"/>
        <v>0</v>
      </c>
      <c r="BC296" s="46">
        <f t="shared" si="349"/>
        <v>0</v>
      </c>
      <c r="BD296" s="81"/>
      <c r="BE296" s="81"/>
      <c r="BF296" s="117">
        <f t="shared" si="386"/>
        <v>0</v>
      </c>
      <c r="BG296" s="117">
        <f t="shared" si="387"/>
        <v>0</v>
      </c>
      <c r="BH296" s="117">
        <f t="shared" si="388"/>
        <v>0</v>
      </c>
      <c r="BI296" s="117">
        <f t="shared" si="389"/>
        <v>0</v>
      </c>
      <c r="BJ296" s="117">
        <f t="shared" si="390"/>
        <v>0</v>
      </c>
      <c r="BK296" s="117">
        <f t="shared" si="391"/>
        <v>0</v>
      </c>
      <c r="BL296" s="117">
        <f t="shared" si="392"/>
        <v>0</v>
      </c>
      <c r="BM296" s="117">
        <f t="shared" si="393"/>
        <v>0</v>
      </c>
      <c r="BN296" s="117">
        <f t="shared" si="350"/>
        <v>0</v>
      </c>
      <c r="BO296" s="117">
        <f t="shared" si="394"/>
        <v>0</v>
      </c>
      <c r="BP296" s="117">
        <f t="shared" si="351"/>
        <v>0</v>
      </c>
      <c r="BQ296" s="117">
        <f t="shared" si="352"/>
        <v>0</v>
      </c>
      <c r="BR296" s="117">
        <f t="shared" si="353"/>
        <v>0</v>
      </c>
      <c r="BS296" s="117">
        <f t="shared" si="354"/>
        <v>0</v>
      </c>
      <c r="BT296" s="117">
        <f t="shared" si="355"/>
        <v>0</v>
      </c>
      <c r="BU296" s="117">
        <f t="shared" si="356"/>
        <v>0</v>
      </c>
      <c r="BV296" s="117">
        <f t="shared" si="357"/>
        <v>0</v>
      </c>
      <c r="BW296" s="117">
        <f t="shared" si="358"/>
        <v>0</v>
      </c>
      <c r="BX296" s="117">
        <f t="shared" si="359"/>
        <v>0</v>
      </c>
      <c r="BY296" s="117">
        <f t="shared" si="360"/>
        <v>0</v>
      </c>
      <c r="BZ296" s="117">
        <f t="shared" si="361"/>
        <v>0</v>
      </c>
      <c r="CA296" s="117">
        <f t="shared" si="362"/>
        <v>0</v>
      </c>
      <c r="CB296" s="117">
        <f t="shared" si="363"/>
        <v>0</v>
      </c>
      <c r="CC296" s="117">
        <f t="shared" si="364"/>
        <v>0</v>
      </c>
      <c r="CD296" s="117">
        <f t="shared" si="365"/>
        <v>0</v>
      </c>
      <c r="CE296" s="117">
        <f t="shared" si="366"/>
        <v>0</v>
      </c>
      <c r="CF296" s="117">
        <f t="shared" si="367"/>
        <v>0</v>
      </c>
      <c r="CG296" s="117">
        <f t="shared" si="368"/>
        <v>0</v>
      </c>
      <c r="CH296" s="117">
        <f t="shared" si="369"/>
        <v>0</v>
      </c>
      <c r="CI296" s="117">
        <f t="shared" si="370"/>
        <v>0</v>
      </c>
      <c r="CJ296" s="117">
        <f t="shared" si="371"/>
        <v>0</v>
      </c>
      <c r="CK296" s="117">
        <f t="shared" si="372"/>
        <v>0</v>
      </c>
      <c r="CL296" s="117">
        <f t="shared" si="373"/>
        <v>0</v>
      </c>
      <c r="CM296" s="117">
        <f t="shared" si="374"/>
        <v>0</v>
      </c>
      <c r="CN296" s="117">
        <f t="shared" si="375"/>
        <v>0</v>
      </c>
      <c r="CO296" s="117">
        <f t="shared" si="376"/>
        <v>0</v>
      </c>
      <c r="CP296" s="117">
        <f t="shared" si="377"/>
        <v>0</v>
      </c>
      <c r="CQ296" s="117">
        <f t="shared" si="378"/>
        <v>0</v>
      </c>
      <c r="CR296" s="117">
        <f t="shared" si="379"/>
        <v>0</v>
      </c>
      <c r="CS296" s="117">
        <f t="shared" si="380"/>
        <v>0</v>
      </c>
      <c r="CT296" s="82"/>
      <c r="CU296" s="82"/>
      <c r="CV296" s="39"/>
      <c r="CW296" s="39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GS296" s="1"/>
      <c r="GT296" s="1"/>
      <c r="GU296" s="1"/>
      <c r="GV296" s="1"/>
      <c r="GW296" s="1"/>
    </row>
    <row r="297" spans="1:205">
      <c r="A297" s="33">
        <v>291</v>
      </c>
      <c r="B297" s="71"/>
      <c r="C297" s="351"/>
      <c r="D297" s="75"/>
      <c r="E297" s="74"/>
      <c r="F297" s="74"/>
      <c r="G297" s="74"/>
      <c r="H297" s="74"/>
      <c r="I297" s="65"/>
      <c r="J297" s="65"/>
      <c r="K297" s="65"/>
      <c r="L297" s="209"/>
      <c r="M297" s="209"/>
      <c r="N297" s="65"/>
      <c r="O297" s="65"/>
      <c r="P297" s="65"/>
      <c r="Q297" s="368" t="str">
        <f t="shared" si="318"/>
        <v/>
      </c>
      <c r="R297" s="34">
        <f t="shared" si="319"/>
        <v>0</v>
      </c>
      <c r="S297" s="47">
        <f t="shared" si="316"/>
        <v>0</v>
      </c>
      <c r="T297" s="46">
        <f t="shared" si="317"/>
        <v>0</v>
      </c>
      <c r="U297" s="82">
        <f t="shared" si="320"/>
        <v>0</v>
      </c>
      <c r="V297" s="46">
        <f t="shared" si="321"/>
        <v>0</v>
      </c>
      <c r="W297" s="82">
        <f t="shared" si="322"/>
        <v>0</v>
      </c>
      <c r="X297" s="81">
        <f t="shared" si="323"/>
        <v>0</v>
      </c>
      <c r="Y297" s="81">
        <f t="shared" si="381"/>
        <v>0</v>
      </c>
      <c r="Z297" s="81">
        <f t="shared" si="382"/>
        <v>0</v>
      </c>
      <c r="AA297" s="81">
        <f t="shared" si="324"/>
        <v>0</v>
      </c>
      <c r="AB297" s="81">
        <f t="shared" si="325"/>
        <v>0</v>
      </c>
      <c r="AC297" s="81">
        <f t="shared" si="383"/>
        <v>0</v>
      </c>
      <c r="AD297" s="81">
        <f t="shared" si="384"/>
        <v>0</v>
      </c>
      <c r="AE297" s="81">
        <f t="shared" si="385"/>
        <v>0</v>
      </c>
      <c r="AF297" s="81">
        <f t="shared" si="326"/>
        <v>0</v>
      </c>
      <c r="AG297" s="81">
        <f t="shared" si="327"/>
        <v>0</v>
      </c>
      <c r="AH297" s="81">
        <f t="shared" si="328"/>
        <v>0</v>
      </c>
      <c r="AI297" s="81">
        <f t="shared" si="329"/>
        <v>0</v>
      </c>
      <c r="AJ297" s="81">
        <f t="shared" si="330"/>
        <v>0</v>
      </c>
      <c r="AK297" s="81">
        <f t="shared" si="331"/>
        <v>0</v>
      </c>
      <c r="AL297" s="81">
        <f t="shared" si="332"/>
        <v>0</v>
      </c>
      <c r="AM297" s="81">
        <f t="shared" si="333"/>
        <v>0</v>
      </c>
      <c r="AN297" s="81">
        <f t="shared" si="334"/>
        <v>0</v>
      </c>
      <c r="AO297" s="81">
        <f t="shared" si="335"/>
        <v>0</v>
      </c>
      <c r="AP297" s="81">
        <f t="shared" si="336"/>
        <v>0</v>
      </c>
      <c r="AQ297" s="81">
        <f t="shared" si="337"/>
        <v>0</v>
      </c>
      <c r="AR297" s="81">
        <f t="shared" si="338"/>
        <v>0</v>
      </c>
      <c r="AS297" s="81">
        <f t="shared" si="339"/>
        <v>0</v>
      </c>
      <c r="AT297" s="81">
        <f t="shared" si="340"/>
        <v>0</v>
      </c>
      <c r="AU297" s="81">
        <f t="shared" si="341"/>
        <v>0</v>
      </c>
      <c r="AV297" s="81">
        <f t="shared" si="342"/>
        <v>0</v>
      </c>
      <c r="AW297" s="46">
        <f t="shared" si="343"/>
        <v>0</v>
      </c>
      <c r="AX297" s="46">
        <f t="shared" si="344"/>
        <v>0</v>
      </c>
      <c r="AY297" s="46">
        <f t="shared" si="345"/>
        <v>0</v>
      </c>
      <c r="AZ297" s="46">
        <f t="shared" si="346"/>
        <v>0</v>
      </c>
      <c r="BA297" s="46">
        <f t="shared" si="347"/>
        <v>0</v>
      </c>
      <c r="BB297" s="46">
        <f t="shared" si="348"/>
        <v>0</v>
      </c>
      <c r="BC297" s="46">
        <f t="shared" si="349"/>
        <v>0</v>
      </c>
      <c r="BD297" s="81"/>
      <c r="BE297" s="81"/>
      <c r="BF297" s="117">
        <f t="shared" si="386"/>
        <v>0</v>
      </c>
      <c r="BG297" s="117">
        <f t="shared" si="387"/>
        <v>0</v>
      </c>
      <c r="BH297" s="117">
        <f t="shared" si="388"/>
        <v>0</v>
      </c>
      <c r="BI297" s="117">
        <f t="shared" si="389"/>
        <v>0</v>
      </c>
      <c r="BJ297" s="117">
        <f t="shared" si="390"/>
        <v>0</v>
      </c>
      <c r="BK297" s="117">
        <f t="shared" si="391"/>
        <v>0</v>
      </c>
      <c r="BL297" s="117">
        <f t="shared" si="392"/>
        <v>0</v>
      </c>
      <c r="BM297" s="117">
        <f t="shared" si="393"/>
        <v>0</v>
      </c>
      <c r="BN297" s="117">
        <f t="shared" si="350"/>
        <v>0</v>
      </c>
      <c r="BO297" s="117">
        <f t="shared" si="394"/>
        <v>0</v>
      </c>
      <c r="BP297" s="117">
        <f t="shared" si="351"/>
        <v>0</v>
      </c>
      <c r="BQ297" s="117">
        <f t="shared" si="352"/>
        <v>0</v>
      </c>
      <c r="BR297" s="117">
        <f t="shared" si="353"/>
        <v>0</v>
      </c>
      <c r="BS297" s="117">
        <f t="shared" si="354"/>
        <v>0</v>
      </c>
      <c r="BT297" s="117">
        <f t="shared" si="355"/>
        <v>0</v>
      </c>
      <c r="BU297" s="117">
        <f t="shared" si="356"/>
        <v>0</v>
      </c>
      <c r="BV297" s="117">
        <f t="shared" si="357"/>
        <v>0</v>
      </c>
      <c r="BW297" s="117">
        <f t="shared" si="358"/>
        <v>0</v>
      </c>
      <c r="BX297" s="117">
        <f t="shared" si="359"/>
        <v>0</v>
      </c>
      <c r="BY297" s="117">
        <f t="shared" si="360"/>
        <v>0</v>
      </c>
      <c r="BZ297" s="117">
        <f t="shared" si="361"/>
        <v>0</v>
      </c>
      <c r="CA297" s="117">
        <f t="shared" si="362"/>
        <v>0</v>
      </c>
      <c r="CB297" s="117">
        <f t="shared" si="363"/>
        <v>0</v>
      </c>
      <c r="CC297" s="117">
        <f t="shared" si="364"/>
        <v>0</v>
      </c>
      <c r="CD297" s="117">
        <f t="shared" si="365"/>
        <v>0</v>
      </c>
      <c r="CE297" s="117">
        <f t="shared" si="366"/>
        <v>0</v>
      </c>
      <c r="CF297" s="117">
        <f t="shared" si="367"/>
        <v>0</v>
      </c>
      <c r="CG297" s="117">
        <f t="shared" si="368"/>
        <v>0</v>
      </c>
      <c r="CH297" s="117">
        <f t="shared" si="369"/>
        <v>0</v>
      </c>
      <c r="CI297" s="117">
        <f t="shared" si="370"/>
        <v>0</v>
      </c>
      <c r="CJ297" s="117">
        <f t="shared" si="371"/>
        <v>0</v>
      </c>
      <c r="CK297" s="117">
        <f t="shared" si="372"/>
        <v>0</v>
      </c>
      <c r="CL297" s="117">
        <f t="shared" si="373"/>
        <v>0</v>
      </c>
      <c r="CM297" s="117">
        <f t="shared" si="374"/>
        <v>0</v>
      </c>
      <c r="CN297" s="117">
        <f t="shared" si="375"/>
        <v>0</v>
      </c>
      <c r="CO297" s="117">
        <f t="shared" si="376"/>
        <v>0</v>
      </c>
      <c r="CP297" s="117">
        <f t="shared" si="377"/>
        <v>0</v>
      </c>
      <c r="CQ297" s="117">
        <f t="shared" si="378"/>
        <v>0</v>
      </c>
      <c r="CR297" s="117">
        <f t="shared" si="379"/>
        <v>0</v>
      </c>
      <c r="CS297" s="117">
        <f t="shared" si="380"/>
        <v>0</v>
      </c>
      <c r="CT297" s="82"/>
      <c r="CU297" s="82"/>
      <c r="CV297" s="39"/>
      <c r="CW297" s="39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GS297" s="1"/>
      <c r="GT297" s="1"/>
      <c r="GU297" s="1"/>
      <c r="GV297" s="1"/>
      <c r="GW297" s="1"/>
    </row>
    <row r="298" spans="1:205">
      <c r="A298" s="33">
        <v>292</v>
      </c>
      <c r="B298" s="71"/>
      <c r="C298" s="351"/>
      <c r="D298" s="75"/>
      <c r="E298" s="74"/>
      <c r="F298" s="74"/>
      <c r="G298" s="74"/>
      <c r="H298" s="74"/>
      <c r="I298" s="65"/>
      <c r="J298" s="65"/>
      <c r="K298" s="65"/>
      <c r="L298" s="209"/>
      <c r="M298" s="209"/>
      <c r="N298" s="65"/>
      <c r="O298" s="65"/>
      <c r="P298" s="65"/>
      <c r="Q298" s="368" t="str">
        <f t="shared" si="318"/>
        <v/>
      </c>
      <c r="R298" s="34">
        <f t="shared" si="319"/>
        <v>0</v>
      </c>
      <c r="S298" s="47">
        <f t="shared" si="316"/>
        <v>0</v>
      </c>
      <c r="T298" s="46">
        <f t="shared" si="317"/>
        <v>0</v>
      </c>
      <c r="U298" s="82">
        <f t="shared" si="320"/>
        <v>0</v>
      </c>
      <c r="V298" s="46">
        <f t="shared" si="321"/>
        <v>0</v>
      </c>
      <c r="W298" s="82">
        <f t="shared" si="322"/>
        <v>0</v>
      </c>
      <c r="X298" s="81">
        <f t="shared" si="323"/>
        <v>0</v>
      </c>
      <c r="Y298" s="81">
        <f t="shared" si="381"/>
        <v>0</v>
      </c>
      <c r="Z298" s="81">
        <f t="shared" si="382"/>
        <v>0</v>
      </c>
      <c r="AA298" s="81">
        <f t="shared" si="324"/>
        <v>0</v>
      </c>
      <c r="AB298" s="81">
        <f t="shared" si="325"/>
        <v>0</v>
      </c>
      <c r="AC298" s="81">
        <f t="shared" si="383"/>
        <v>0</v>
      </c>
      <c r="AD298" s="81">
        <f t="shared" si="384"/>
        <v>0</v>
      </c>
      <c r="AE298" s="81">
        <f t="shared" si="385"/>
        <v>0</v>
      </c>
      <c r="AF298" s="81">
        <f t="shared" si="326"/>
        <v>0</v>
      </c>
      <c r="AG298" s="81">
        <f t="shared" si="327"/>
        <v>0</v>
      </c>
      <c r="AH298" s="81">
        <f t="shared" si="328"/>
        <v>0</v>
      </c>
      <c r="AI298" s="81">
        <f t="shared" si="329"/>
        <v>0</v>
      </c>
      <c r="AJ298" s="81">
        <f t="shared" si="330"/>
        <v>0</v>
      </c>
      <c r="AK298" s="81">
        <f t="shared" si="331"/>
        <v>0</v>
      </c>
      <c r="AL298" s="81">
        <f t="shared" si="332"/>
        <v>0</v>
      </c>
      <c r="AM298" s="81">
        <f t="shared" si="333"/>
        <v>0</v>
      </c>
      <c r="AN298" s="81">
        <f t="shared" si="334"/>
        <v>0</v>
      </c>
      <c r="AO298" s="81">
        <f t="shared" si="335"/>
        <v>0</v>
      </c>
      <c r="AP298" s="81">
        <f t="shared" si="336"/>
        <v>0</v>
      </c>
      <c r="AQ298" s="81">
        <f t="shared" si="337"/>
        <v>0</v>
      </c>
      <c r="AR298" s="81">
        <f t="shared" si="338"/>
        <v>0</v>
      </c>
      <c r="AS298" s="81">
        <f t="shared" si="339"/>
        <v>0</v>
      </c>
      <c r="AT298" s="81">
        <f t="shared" si="340"/>
        <v>0</v>
      </c>
      <c r="AU298" s="81">
        <f t="shared" si="341"/>
        <v>0</v>
      </c>
      <c r="AV298" s="81">
        <f t="shared" si="342"/>
        <v>0</v>
      </c>
      <c r="AW298" s="46">
        <f t="shared" si="343"/>
        <v>0</v>
      </c>
      <c r="AX298" s="46">
        <f t="shared" si="344"/>
        <v>0</v>
      </c>
      <c r="AY298" s="46">
        <f t="shared" si="345"/>
        <v>0</v>
      </c>
      <c r="AZ298" s="46">
        <f t="shared" si="346"/>
        <v>0</v>
      </c>
      <c r="BA298" s="46">
        <f t="shared" si="347"/>
        <v>0</v>
      </c>
      <c r="BB298" s="46">
        <f t="shared" si="348"/>
        <v>0</v>
      </c>
      <c r="BC298" s="46">
        <f t="shared" si="349"/>
        <v>0</v>
      </c>
      <c r="BD298" s="81"/>
      <c r="BE298" s="81"/>
      <c r="BF298" s="117">
        <f t="shared" si="386"/>
        <v>0</v>
      </c>
      <c r="BG298" s="117">
        <f t="shared" si="387"/>
        <v>0</v>
      </c>
      <c r="BH298" s="117">
        <f t="shared" si="388"/>
        <v>0</v>
      </c>
      <c r="BI298" s="117">
        <f t="shared" si="389"/>
        <v>0</v>
      </c>
      <c r="BJ298" s="117">
        <f t="shared" si="390"/>
        <v>0</v>
      </c>
      <c r="BK298" s="117">
        <f t="shared" si="391"/>
        <v>0</v>
      </c>
      <c r="BL298" s="117">
        <f t="shared" si="392"/>
        <v>0</v>
      </c>
      <c r="BM298" s="117">
        <f t="shared" si="393"/>
        <v>0</v>
      </c>
      <c r="BN298" s="117">
        <f t="shared" si="350"/>
        <v>0</v>
      </c>
      <c r="BO298" s="117">
        <f t="shared" si="394"/>
        <v>0</v>
      </c>
      <c r="BP298" s="117">
        <f t="shared" si="351"/>
        <v>0</v>
      </c>
      <c r="BQ298" s="117">
        <f t="shared" si="352"/>
        <v>0</v>
      </c>
      <c r="BR298" s="117">
        <f t="shared" si="353"/>
        <v>0</v>
      </c>
      <c r="BS298" s="117">
        <f t="shared" si="354"/>
        <v>0</v>
      </c>
      <c r="BT298" s="117">
        <f t="shared" si="355"/>
        <v>0</v>
      </c>
      <c r="BU298" s="117">
        <f t="shared" si="356"/>
        <v>0</v>
      </c>
      <c r="BV298" s="117">
        <f t="shared" si="357"/>
        <v>0</v>
      </c>
      <c r="BW298" s="117">
        <f t="shared" si="358"/>
        <v>0</v>
      </c>
      <c r="BX298" s="117">
        <f t="shared" si="359"/>
        <v>0</v>
      </c>
      <c r="BY298" s="117">
        <f t="shared" si="360"/>
        <v>0</v>
      </c>
      <c r="BZ298" s="117">
        <f t="shared" si="361"/>
        <v>0</v>
      </c>
      <c r="CA298" s="117">
        <f t="shared" si="362"/>
        <v>0</v>
      </c>
      <c r="CB298" s="117">
        <f t="shared" si="363"/>
        <v>0</v>
      </c>
      <c r="CC298" s="117">
        <f t="shared" si="364"/>
        <v>0</v>
      </c>
      <c r="CD298" s="117">
        <f t="shared" si="365"/>
        <v>0</v>
      </c>
      <c r="CE298" s="117">
        <f t="shared" si="366"/>
        <v>0</v>
      </c>
      <c r="CF298" s="117">
        <f t="shared" si="367"/>
        <v>0</v>
      </c>
      <c r="CG298" s="117">
        <f t="shared" si="368"/>
        <v>0</v>
      </c>
      <c r="CH298" s="117">
        <f t="shared" si="369"/>
        <v>0</v>
      </c>
      <c r="CI298" s="117">
        <f t="shared" si="370"/>
        <v>0</v>
      </c>
      <c r="CJ298" s="117">
        <f t="shared" si="371"/>
        <v>0</v>
      </c>
      <c r="CK298" s="117">
        <f t="shared" si="372"/>
        <v>0</v>
      </c>
      <c r="CL298" s="117">
        <f t="shared" si="373"/>
        <v>0</v>
      </c>
      <c r="CM298" s="117">
        <f t="shared" si="374"/>
        <v>0</v>
      </c>
      <c r="CN298" s="117">
        <f t="shared" si="375"/>
        <v>0</v>
      </c>
      <c r="CO298" s="117">
        <f t="shared" si="376"/>
        <v>0</v>
      </c>
      <c r="CP298" s="117">
        <f t="shared" si="377"/>
        <v>0</v>
      </c>
      <c r="CQ298" s="117">
        <f t="shared" si="378"/>
        <v>0</v>
      </c>
      <c r="CR298" s="117">
        <f t="shared" si="379"/>
        <v>0</v>
      </c>
      <c r="CS298" s="117">
        <f t="shared" si="380"/>
        <v>0</v>
      </c>
      <c r="CT298" s="82"/>
      <c r="CU298" s="82"/>
      <c r="CV298" s="39"/>
      <c r="CW298" s="39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GS298" s="1"/>
      <c r="GT298" s="1"/>
      <c r="GU298" s="1"/>
      <c r="GV298" s="1"/>
      <c r="GW298" s="1"/>
    </row>
    <row r="299" spans="1:205">
      <c r="A299" s="33">
        <v>293</v>
      </c>
      <c r="B299" s="71"/>
      <c r="C299" s="351"/>
      <c r="D299" s="75"/>
      <c r="E299" s="74"/>
      <c r="F299" s="74"/>
      <c r="G299" s="74"/>
      <c r="H299" s="74"/>
      <c r="I299" s="65"/>
      <c r="J299" s="65"/>
      <c r="K299" s="65"/>
      <c r="L299" s="209"/>
      <c r="M299" s="209"/>
      <c r="N299" s="65"/>
      <c r="O299" s="65"/>
      <c r="P299" s="65"/>
      <c r="Q299" s="368" t="str">
        <f t="shared" si="318"/>
        <v/>
      </c>
      <c r="R299" s="34">
        <f t="shared" si="319"/>
        <v>0</v>
      </c>
      <c r="S299" s="47">
        <f t="shared" si="316"/>
        <v>0</v>
      </c>
      <c r="T299" s="46">
        <f t="shared" si="317"/>
        <v>0</v>
      </c>
      <c r="U299" s="82">
        <f t="shared" si="320"/>
        <v>0</v>
      </c>
      <c r="V299" s="46">
        <f t="shared" si="321"/>
        <v>0</v>
      </c>
      <c r="W299" s="82">
        <f t="shared" si="322"/>
        <v>0</v>
      </c>
      <c r="X299" s="81">
        <f t="shared" si="323"/>
        <v>0</v>
      </c>
      <c r="Y299" s="81">
        <f t="shared" si="381"/>
        <v>0</v>
      </c>
      <c r="Z299" s="81">
        <f t="shared" si="382"/>
        <v>0</v>
      </c>
      <c r="AA299" s="81">
        <f t="shared" si="324"/>
        <v>0</v>
      </c>
      <c r="AB299" s="81">
        <f t="shared" si="325"/>
        <v>0</v>
      </c>
      <c r="AC299" s="81">
        <f t="shared" si="383"/>
        <v>0</v>
      </c>
      <c r="AD299" s="81">
        <f t="shared" si="384"/>
        <v>0</v>
      </c>
      <c r="AE299" s="81">
        <f t="shared" si="385"/>
        <v>0</v>
      </c>
      <c r="AF299" s="81">
        <f t="shared" si="326"/>
        <v>0</v>
      </c>
      <c r="AG299" s="81">
        <f t="shared" si="327"/>
        <v>0</v>
      </c>
      <c r="AH299" s="81">
        <f t="shared" si="328"/>
        <v>0</v>
      </c>
      <c r="AI299" s="81">
        <f t="shared" si="329"/>
        <v>0</v>
      </c>
      <c r="AJ299" s="81">
        <f t="shared" si="330"/>
        <v>0</v>
      </c>
      <c r="AK299" s="81">
        <f t="shared" si="331"/>
        <v>0</v>
      </c>
      <c r="AL299" s="81">
        <f t="shared" si="332"/>
        <v>0</v>
      </c>
      <c r="AM299" s="81">
        <f t="shared" si="333"/>
        <v>0</v>
      </c>
      <c r="AN299" s="81">
        <f t="shared" si="334"/>
        <v>0</v>
      </c>
      <c r="AO299" s="81">
        <f t="shared" si="335"/>
        <v>0</v>
      </c>
      <c r="AP299" s="81">
        <f t="shared" si="336"/>
        <v>0</v>
      </c>
      <c r="AQ299" s="81">
        <f t="shared" si="337"/>
        <v>0</v>
      </c>
      <c r="AR299" s="81">
        <f t="shared" si="338"/>
        <v>0</v>
      </c>
      <c r="AS299" s="81">
        <f t="shared" si="339"/>
        <v>0</v>
      </c>
      <c r="AT299" s="81">
        <f t="shared" si="340"/>
        <v>0</v>
      </c>
      <c r="AU299" s="81">
        <f t="shared" si="341"/>
        <v>0</v>
      </c>
      <c r="AV299" s="81">
        <f t="shared" si="342"/>
        <v>0</v>
      </c>
      <c r="AW299" s="46">
        <f t="shared" si="343"/>
        <v>0</v>
      </c>
      <c r="AX299" s="46">
        <f t="shared" si="344"/>
        <v>0</v>
      </c>
      <c r="AY299" s="46">
        <f t="shared" si="345"/>
        <v>0</v>
      </c>
      <c r="AZ299" s="46">
        <f t="shared" si="346"/>
        <v>0</v>
      </c>
      <c r="BA299" s="46">
        <f t="shared" si="347"/>
        <v>0</v>
      </c>
      <c r="BB299" s="46">
        <f t="shared" si="348"/>
        <v>0</v>
      </c>
      <c r="BC299" s="46">
        <f t="shared" si="349"/>
        <v>0</v>
      </c>
      <c r="BD299" s="81"/>
      <c r="BE299" s="81"/>
      <c r="BF299" s="117">
        <f t="shared" si="386"/>
        <v>0</v>
      </c>
      <c r="BG299" s="117">
        <f t="shared" si="387"/>
        <v>0</v>
      </c>
      <c r="BH299" s="117">
        <f t="shared" si="388"/>
        <v>0</v>
      </c>
      <c r="BI299" s="117">
        <f t="shared" si="389"/>
        <v>0</v>
      </c>
      <c r="BJ299" s="117">
        <f t="shared" si="390"/>
        <v>0</v>
      </c>
      <c r="BK299" s="117">
        <f t="shared" si="391"/>
        <v>0</v>
      </c>
      <c r="BL299" s="117">
        <f t="shared" si="392"/>
        <v>0</v>
      </c>
      <c r="BM299" s="117">
        <f t="shared" si="393"/>
        <v>0</v>
      </c>
      <c r="BN299" s="117">
        <f t="shared" si="350"/>
        <v>0</v>
      </c>
      <c r="BO299" s="117">
        <f t="shared" si="394"/>
        <v>0</v>
      </c>
      <c r="BP299" s="117">
        <f t="shared" si="351"/>
        <v>0</v>
      </c>
      <c r="BQ299" s="117">
        <f t="shared" si="352"/>
        <v>0</v>
      </c>
      <c r="BR299" s="117">
        <f t="shared" si="353"/>
        <v>0</v>
      </c>
      <c r="BS299" s="117">
        <f t="shared" si="354"/>
        <v>0</v>
      </c>
      <c r="BT299" s="117">
        <f t="shared" si="355"/>
        <v>0</v>
      </c>
      <c r="BU299" s="117">
        <f t="shared" si="356"/>
        <v>0</v>
      </c>
      <c r="BV299" s="117">
        <f t="shared" si="357"/>
        <v>0</v>
      </c>
      <c r="BW299" s="117">
        <f t="shared" si="358"/>
        <v>0</v>
      </c>
      <c r="BX299" s="117">
        <f t="shared" si="359"/>
        <v>0</v>
      </c>
      <c r="BY299" s="117">
        <f t="shared" si="360"/>
        <v>0</v>
      </c>
      <c r="BZ299" s="117">
        <f t="shared" si="361"/>
        <v>0</v>
      </c>
      <c r="CA299" s="117">
        <f t="shared" si="362"/>
        <v>0</v>
      </c>
      <c r="CB299" s="117">
        <f t="shared" si="363"/>
        <v>0</v>
      </c>
      <c r="CC299" s="117">
        <f t="shared" si="364"/>
        <v>0</v>
      </c>
      <c r="CD299" s="117">
        <f t="shared" si="365"/>
        <v>0</v>
      </c>
      <c r="CE299" s="117">
        <f t="shared" si="366"/>
        <v>0</v>
      </c>
      <c r="CF299" s="117">
        <f t="shared" si="367"/>
        <v>0</v>
      </c>
      <c r="CG299" s="117">
        <f t="shared" si="368"/>
        <v>0</v>
      </c>
      <c r="CH299" s="117">
        <f t="shared" si="369"/>
        <v>0</v>
      </c>
      <c r="CI299" s="117">
        <f t="shared" si="370"/>
        <v>0</v>
      </c>
      <c r="CJ299" s="117">
        <f t="shared" si="371"/>
        <v>0</v>
      </c>
      <c r="CK299" s="117">
        <f t="shared" si="372"/>
        <v>0</v>
      </c>
      <c r="CL299" s="117">
        <f t="shared" si="373"/>
        <v>0</v>
      </c>
      <c r="CM299" s="117">
        <f t="shared" si="374"/>
        <v>0</v>
      </c>
      <c r="CN299" s="117">
        <f t="shared" si="375"/>
        <v>0</v>
      </c>
      <c r="CO299" s="117">
        <f t="shared" si="376"/>
        <v>0</v>
      </c>
      <c r="CP299" s="117">
        <f t="shared" si="377"/>
        <v>0</v>
      </c>
      <c r="CQ299" s="117">
        <f t="shared" si="378"/>
        <v>0</v>
      </c>
      <c r="CR299" s="117">
        <f t="shared" si="379"/>
        <v>0</v>
      </c>
      <c r="CS299" s="117">
        <f t="shared" si="380"/>
        <v>0</v>
      </c>
      <c r="CT299" s="82"/>
      <c r="CU299" s="82"/>
      <c r="CV299" s="39"/>
      <c r="CW299" s="39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GS299" s="1"/>
      <c r="GT299" s="1"/>
      <c r="GU299" s="1"/>
      <c r="GV299" s="1"/>
      <c r="GW299" s="1"/>
    </row>
    <row r="300" spans="1:205">
      <c r="A300" s="33">
        <v>294</v>
      </c>
      <c r="B300" s="71"/>
      <c r="C300" s="351"/>
      <c r="D300" s="75"/>
      <c r="E300" s="74"/>
      <c r="F300" s="74"/>
      <c r="G300" s="74"/>
      <c r="H300" s="74"/>
      <c r="I300" s="65"/>
      <c r="J300" s="65"/>
      <c r="K300" s="65"/>
      <c r="L300" s="209"/>
      <c r="M300" s="209"/>
      <c r="N300" s="65"/>
      <c r="O300" s="65"/>
      <c r="P300" s="65"/>
      <c r="Q300" s="368" t="str">
        <f t="shared" si="318"/>
        <v/>
      </c>
      <c r="R300" s="34">
        <f t="shared" si="319"/>
        <v>0</v>
      </c>
      <c r="S300" s="47">
        <f t="shared" ref="S300:S363" si="395">IF(R300=0,0,+$R$6-Q300)</f>
        <v>0</v>
      </c>
      <c r="T300" s="46">
        <f t="shared" si="317"/>
        <v>0</v>
      </c>
      <c r="U300" s="82">
        <f t="shared" si="320"/>
        <v>0</v>
      </c>
      <c r="V300" s="46">
        <f t="shared" si="321"/>
        <v>0</v>
      </c>
      <c r="W300" s="82">
        <f t="shared" si="322"/>
        <v>0</v>
      </c>
      <c r="X300" s="81">
        <f t="shared" si="323"/>
        <v>0</v>
      </c>
      <c r="Y300" s="81">
        <f t="shared" si="381"/>
        <v>0</v>
      </c>
      <c r="Z300" s="81">
        <f t="shared" si="382"/>
        <v>0</v>
      </c>
      <c r="AA300" s="81">
        <f t="shared" si="324"/>
        <v>0</v>
      </c>
      <c r="AB300" s="81">
        <f t="shared" si="325"/>
        <v>0</v>
      </c>
      <c r="AC300" s="81">
        <f t="shared" si="383"/>
        <v>0</v>
      </c>
      <c r="AD300" s="81">
        <f t="shared" si="384"/>
        <v>0</v>
      </c>
      <c r="AE300" s="81">
        <f t="shared" si="385"/>
        <v>0</v>
      </c>
      <c r="AF300" s="81">
        <f t="shared" si="326"/>
        <v>0</v>
      </c>
      <c r="AG300" s="81">
        <f t="shared" si="327"/>
        <v>0</v>
      </c>
      <c r="AH300" s="81">
        <f t="shared" si="328"/>
        <v>0</v>
      </c>
      <c r="AI300" s="81">
        <f t="shared" si="329"/>
        <v>0</v>
      </c>
      <c r="AJ300" s="81">
        <f t="shared" si="330"/>
        <v>0</v>
      </c>
      <c r="AK300" s="81">
        <f t="shared" si="331"/>
        <v>0</v>
      </c>
      <c r="AL300" s="81">
        <f t="shared" si="332"/>
        <v>0</v>
      </c>
      <c r="AM300" s="81">
        <f t="shared" si="333"/>
        <v>0</v>
      </c>
      <c r="AN300" s="81">
        <f t="shared" si="334"/>
        <v>0</v>
      </c>
      <c r="AO300" s="81">
        <f t="shared" si="335"/>
        <v>0</v>
      </c>
      <c r="AP300" s="81">
        <f t="shared" si="336"/>
        <v>0</v>
      </c>
      <c r="AQ300" s="81">
        <f t="shared" si="337"/>
        <v>0</v>
      </c>
      <c r="AR300" s="81">
        <f t="shared" si="338"/>
        <v>0</v>
      </c>
      <c r="AS300" s="81">
        <f t="shared" si="339"/>
        <v>0</v>
      </c>
      <c r="AT300" s="81">
        <f t="shared" si="340"/>
        <v>0</v>
      </c>
      <c r="AU300" s="81">
        <f t="shared" si="341"/>
        <v>0</v>
      </c>
      <c r="AV300" s="81">
        <f t="shared" si="342"/>
        <v>0</v>
      </c>
      <c r="AW300" s="46">
        <f t="shared" si="343"/>
        <v>0</v>
      </c>
      <c r="AX300" s="46">
        <f t="shared" si="344"/>
        <v>0</v>
      </c>
      <c r="AY300" s="46">
        <f t="shared" si="345"/>
        <v>0</v>
      </c>
      <c r="AZ300" s="46">
        <f t="shared" si="346"/>
        <v>0</v>
      </c>
      <c r="BA300" s="46">
        <f t="shared" si="347"/>
        <v>0</v>
      </c>
      <c r="BB300" s="46">
        <f t="shared" si="348"/>
        <v>0</v>
      </c>
      <c r="BC300" s="46">
        <f t="shared" si="349"/>
        <v>0</v>
      </c>
      <c r="BD300" s="81"/>
      <c r="BE300" s="81"/>
      <c r="BF300" s="117">
        <f t="shared" si="386"/>
        <v>0</v>
      </c>
      <c r="BG300" s="117">
        <f t="shared" si="387"/>
        <v>0</v>
      </c>
      <c r="BH300" s="117">
        <f t="shared" si="388"/>
        <v>0</v>
      </c>
      <c r="BI300" s="117">
        <f t="shared" si="389"/>
        <v>0</v>
      </c>
      <c r="BJ300" s="117">
        <f t="shared" si="390"/>
        <v>0</v>
      </c>
      <c r="BK300" s="117">
        <f t="shared" si="391"/>
        <v>0</v>
      </c>
      <c r="BL300" s="117">
        <f t="shared" si="392"/>
        <v>0</v>
      </c>
      <c r="BM300" s="117">
        <f t="shared" si="393"/>
        <v>0</v>
      </c>
      <c r="BN300" s="117">
        <f t="shared" si="350"/>
        <v>0</v>
      </c>
      <c r="BO300" s="117">
        <f t="shared" si="394"/>
        <v>0</v>
      </c>
      <c r="BP300" s="117">
        <f t="shared" si="351"/>
        <v>0</v>
      </c>
      <c r="BQ300" s="117">
        <f t="shared" si="352"/>
        <v>0</v>
      </c>
      <c r="BR300" s="117">
        <f t="shared" si="353"/>
        <v>0</v>
      </c>
      <c r="BS300" s="117">
        <f t="shared" si="354"/>
        <v>0</v>
      </c>
      <c r="BT300" s="117">
        <f t="shared" si="355"/>
        <v>0</v>
      </c>
      <c r="BU300" s="117">
        <f t="shared" si="356"/>
        <v>0</v>
      </c>
      <c r="BV300" s="117">
        <f t="shared" si="357"/>
        <v>0</v>
      </c>
      <c r="BW300" s="117">
        <f t="shared" si="358"/>
        <v>0</v>
      </c>
      <c r="BX300" s="117">
        <f t="shared" si="359"/>
        <v>0</v>
      </c>
      <c r="BY300" s="117">
        <f t="shared" si="360"/>
        <v>0</v>
      </c>
      <c r="BZ300" s="117">
        <f t="shared" si="361"/>
        <v>0</v>
      </c>
      <c r="CA300" s="117">
        <f t="shared" si="362"/>
        <v>0</v>
      </c>
      <c r="CB300" s="117">
        <f t="shared" si="363"/>
        <v>0</v>
      </c>
      <c r="CC300" s="117">
        <f t="shared" si="364"/>
        <v>0</v>
      </c>
      <c r="CD300" s="117">
        <f t="shared" si="365"/>
        <v>0</v>
      </c>
      <c r="CE300" s="117">
        <f t="shared" si="366"/>
        <v>0</v>
      </c>
      <c r="CF300" s="117">
        <f t="shared" si="367"/>
        <v>0</v>
      </c>
      <c r="CG300" s="117">
        <f t="shared" si="368"/>
        <v>0</v>
      </c>
      <c r="CH300" s="117">
        <f t="shared" si="369"/>
        <v>0</v>
      </c>
      <c r="CI300" s="117">
        <f t="shared" si="370"/>
        <v>0</v>
      </c>
      <c r="CJ300" s="117">
        <f t="shared" si="371"/>
        <v>0</v>
      </c>
      <c r="CK300" s="117">
        <f t="shared" si="372"/>
        <v>0</v>
      </c>
      <c r="CL300" s="117">
        <f t="shared" si="373"/>
        <v>0</v>
      </c>
      <c r="CM300" s="117">
        <f t="shared" si="374"/>
        <v>0</v>
      </c>
      <c r="CN300" s="117">
        <f t="shared" si="375"/>
        <v>0</v>
      </c>
      <c r="CO300" s="117">
        <f t="shared" si="376"/>
        <v>0</v>
      </c>
      <c r="CP300" s="117">
        <f t="shared" si="377"/>
        <v>0</v>
      </c>
      <c r="CQ300" s="117">
        <f t="shared" si="378"/>
        <v>0</v>
      </c>
      <c r="CR300" s="117">
        <f t="shared" si="379"/>
        <v>0</v>
      </c>
      <c r="CS300" s="117">
        <f t="shared" si="380"/>
        <v>0</v>
      </c>
      <c r="CT300" s="82"/>
      <c r="CU300" s="82"/>
      <c r="CV300" s="39"/>
      <c r="CW300" s="39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GS300" s="1"/>
      <c r="GT300" s="1"/>
      <c r="GU300" s="1"/>
      <c r="GV300" s="1"/>
      <c r="GW300" s="1"/>
    </row>
    <row r="301" spans="1:205">
      <c r="A301" s="33">
        <v>295</v>
      </c>
      <c r="B301" s="71"/>
      <c r="C301" s="351"/>
      <c r="D301" s="75"/>
      <c r="E301" s="74"/>
      <c r="F301" s="74"/>
      <c r="G301" s="74"/>
      <c r="H301" s="74"/>
      <c r="I301" s="65"/>
      <c r="J301" s="65"/>
      <c r="K301" s="65"/>
      <c r="L301" s="209"/>
      <c r="M301" s="209"/>
      <c r="N301" s="65"/>
      <c r="O301" s="65"/>
      <c r="P301" s="65"/>
      <c r="Q301" s="368" t="str">
        <f t="shared" si="318"/>
        <v/>
      </c>
      <c r="R301" s="34">
        <f t="shared" si="319"/>
        <v>0</v>
      </c>
      <c r="S301" s="47">
        <f t="shared" si="395"/>
        <v>0</v>
      </c>
      <c r="T301" s="46">
        <f t="shared" si="317"/>
        <v>0</v>
      </c>
      <c r="U301" s="82">
        <f t="shared" si="320"/>
        <v>0</v>
      </c>
      <c r="V301" s="46">
        <f t="shared" si="321"/>
        <v>0</v>
      </c>
      <c r="W301" s="82">
        <f t="shared" si="322"/>
        <v>0</v>
      </c>
      <c r="X301" s="81">
        <f t="shared" si="323"/>
        <v>0</v>
      </c>
      <c r="Y301" s="81">
        <f t="shared" si="381"/>
        <v>0</v>
      </c>
      <c r="Z301" s="81">
        <f t="shared" si="382"/>
        <v>0</v>
      </c>
      <c r="AA301" s="81">
        <f t="shared" si="324"/>
        <v>0</v>
      </c>
      <c r="AB301" s="81">
        <f t="shared" si="325"/>
        <v>0</v>
      </c>
      <c r="AC301" s="81">
        <f t="shared" si="383"/>
        <v>0</v>
      </c>
      <c r="AD301" s="81">
        <f t="shared" si="384"/>
        <v>0</v>
      </c>
      <c r="AE301" s="81">
        <f t="shared" si="385"/>
        <v>0</v>
      </c>
      <c r="AF301" s="81">
        <f t="shared" si="326"/>
        <v>0</v>
      </c>
      <c r="AG301" s="81">
        <f t="shared" si="327"/>
        <v>0</v>
      </c>
      <c r="AH301" s="81">
        <f t="shared" si="328"/>
        <v>0</v>
      </c>
      <c r="AI301" s="81">
        <f t="shared" si="329"/>
        <v>0</v>
      </c>
      <c r="AJ301" s="81">
        <f t="shared" si="330"/>
        <v>0</v>
      </c>
      <c r="AK301" s="81">
        <f t="shared" si="331"/>
        <v>0</v>
      </c>
      <c r="AL301" s="81">
        <f t="shared" si="332"/>
        <v>0</v>
      </c>
      <c r="AM301" s="81">
        <f t="shared" si="333"/>
        <v>0</v>
      </c>
      <c r="AN301" s="81">
        <f t="shared" si="334"/>
        <v>0</v>
      </c>
      <c r="AO301" s="81">
        <f t="shared" si="335"/>
        <v>0</v>
      </c>
      <c r="AP301" s="81">
        <f t="shared" si="336"/>
        <v>0</v>
      </c>
      <c r="AQ301" s="81">
        <f t="shared" si="337"/>
        <v>0</v>
      </c>
      <c r="AR301" s="81">
        <f t="shared" si="338"/>
        <v>0</v>
      </c>
      <c r="AS301" s="81">
        <f t="shared" si="339"/>
        <v>0</v>
      </c>
      <c r="AT301" s="81">
        <f t="shared" si="340"/>
        <v>0</v>
      </c>
      <c r="AU301" s="81">
        <f t="shared" si="341"/>
        <v>0</v>
      </c>
      <c r="AV301" s="81">
        <f t="shared" si="342"/>
        <v>0</v>
      </c>
      <c r="AW301" s="46">
        <f t="shared" si="343"/>
        <v>0</v>
      </c>
      <c r="AX301" s="46">
        <f t="shared" si="344"/>
        <v>0</v>
      </c>
      <c r="AY301" s="46">
        <f t="shared" si="345"/>
        <v>0</v>
      </c>
      <c r="AZ301" s="46">
        <f t="shared" si="346"/>
        <v>0</v>
      </c>
      <c r="BA301" s="46">
        <f t="shared" si="347"/>
        <v>0</v>
      </c>
      <c r="BB301" s="46">
        <f t="shared" si="348"/>
        <v>0</v>
      </c>
      <c r="BC301" s="46">
        <f t="shared" si="349"/>
        <v>0</v>
      </c>
      <c r="BD301" s="81"/>
      <c r="BE301" s="81"/>
      <c r="BF301" s="117">
        <f t="shared" si="386"/>
        <v>0</v>
      </c>
      <c r="BG301" s="117">
        <f t="shared" si="387"/>
        <v>0</v>
      </c>
      <c r="BH301" s="117">
        <f t="shared" si="388"/>
        <v>0</v>
      </c>
      <c r="BI301" s="117">
        <f t="shared" si="389"/>
        <v>0</v>
      </c>
      <c r="BJ301" s="117">
        <f t="shared" si="390"/>
        <v>0</v>
      </c>
      <c r="BK301" s="117">
        <f t="shared" si="391"/>
        <v>0</v>
      </c>
      <c r="BL301" s="117">
        <f t="shared" si="392"/>
        <v>0</v>
      </c>
      <c r="BM301" s="117">
        <f t="shared" si="393"/>
        <v>0</v>
      </c>
      <c r="BN301" s="117">
        <f t="shared" si="350"/>
        <v>0</v>
      </c>
      <c r="BO301" s="117">
        <f t="shared" si="394"/>
        <v>0</v>
      </c>
      <c r="BP301" s="117">
        <f t="shared" si="351"/>
        <v>0</v>
      </c>
      <c r="BQ301" s="117">
        <f t="shared" si="352"/>
        <v>0</v>
      </c>
      <c r="BR301" s="117">
        <f t="shared" si="353"/>
        <v>0</v>
      </c>
      <c r="BS301" s="117">
        <f t="shared" si="354"/>
        <v>0</v>
      </c>
      <c r="BT301" s="117">
        <f t="shared" si="355"/>
        <v>0</v>
      </c>
      <c r="BU301" s="117">
        <f t="shared" si="356"/>
        <v>0</v>
      </c>
      <c r="BV301" s="117">
        <f t="shared" si="357"/>
        <v>0</v>
      </c>
      <c r="BW301" s="117">
        <f t="shared" si="358"/>
        <v>0</v>
      </c>
      <c r="BX301" s="117">
        <f t="shared" si="359"/>
        <v>0</v>
      </c>
      <c r="BY301" s="117">
        <f t="shared" si="360"/>
        <v>0</v>
      </c>
      <c r="BZ301" s="117">
        <f t="shared" si="361"/>
        <v>0</v>
      </c>
      <c r="CA301" s="117">
        <f t="shared" si="362"/>
        <v>0</v>
      </c>
      <c r="CB301" s="117">
        <f t="shared" si="363"/>
        <v>0</v>
      </c>
      <c r="CC301" s="117">
        <f t="shared" si="364"/>
        <v>0</v>
      </c>
      <c r="CD301" s="117">
        <f t="shared" si="365"/>
        <v>0</v>
      </c>
      <c r="CE301" s="117">
        <f t="shared" si="366"/>
        <v>0</v>
      </c>
      <c r="CF301" s="117">
        <f t="shared" si="367"/>
        <v>0</v>
      </c>
      <c r="CG301" s="117">
        <f t="shared" si="368"/>
        <v>0</v>
      </c>
      <c r="CH301" s="117">
        <f t="shared" si="369"/>
        <v>0</v>
      </c>
      <c r="CI301" s="117">
        <f t="shared" si="370"/>
        <v>0</v>
      </c>
      <c r="CJ301" s="117">
        <f t="shared" si="371"/>
        <v>0</v>
      </c>
      <c r="CK301" s="117">
        <f t="shared" si="372"/>
        <v>0</v>
      </c>
      <c r="CL301" s="117">
        <f t="shared" si="373"/>
        <v>0</v>
      </c>
      <c r="CM301" s="117">
        <f t="shared" si="374"/>
        <v>0</v>
      </c>
      <c r="CN301" s="117">
        <f t="shared" si="375"/>
        <v>0</v>
      </c>
      <c r="CO301" s="117">
        <f t="shared" si="376"/>
        <v>0</v>
      </c>
      <c r="CP301" s="117">
        <f t="shared" si="377"/>
        <v>0</v>
      </c>
      <c r="CQ301" s="117">
        <f t="shared" si="378"/>
        <v>0</v>
      </c>
      <c r="CR301" s="117">
        <f t="shared" si="379"/>
        <v>0</v>
      </c>
      <c r="CS301" s="117">
        <f t="shared" si="380"/>
        <v>0</v>
      </c>
      <c r="CT301" s="82"/>
      <c r="CU301" s="82"/>
      <c r="CV301" s="39"/>
      <c r="CW301" s="39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GS301" s="1"/>
      <c r="GT301" s="1"/>
      <c r="GU301" s="1"/>
      <c r="GV301" s="1"/>
      <c r="GW301" s="1"/>
    </row>
    <row r="302" spans="1:205">
      <c r="A302" s="33">
        <v>296</v>
      </c>
      <c r="B302" s="71"/>
      <c r="C302" s="351"/>
      <c r="D302" s="75"/>
      <c r="E302" s="74"/>
      <c r="F302" s="74"/>
      <c r="G302" s="74"/>
      <c r="H302" s="74"/>
      <c r="I302" s="65"/>
      <c r="J302" s="65"/>
      <c r="K302" s="65"/>
      <c r="L302" s="209"/>
      <c r="M302" s="209"/>
      <c r="N302" s="65"/>
      <c r="O302" s="65"/>
      <c r="P302" s="65"/>
      <c r="Q302" s="368" t="str">
        <f t="shared" si="318"/>
        <v/>
      </c>
      <c r="R302" s="34">
        <f t="shared" si="319"/>
        <v>0</v>
      </c>
      <c r="S302" s="47">
        <f t="shared" si="395"/>
        <v>0</v>
      </c>
      <c r="T302" s="46">
        <f t="shared" si="317"/>
        <v>0</v>
      </c>
      <c r="U302" s="82">
        <f t="shared" si="320"/>
        <v>0</v>
      </c>
      <c r="V302" s="46">
        <f t="shared" si="321"/>
        <v>0</v>
      </c>
      <c r="W302" s="82">
        <f t="shared" si="322"/>
        <v>0</v>
      </c>
      <c r="X302" s="81">
        <f t="shared" si="323"/>
        <v>0</v>
      </c>
      <c r="Y302" s="81">
        <f t="shared" si="381"/>
        <v>0</v>
      </c>
      <c r="Z302" s="81">
        <f t="shared" si="382"/>
        <v>0</v>
      </c>
      <c r="AA302" s="81">
        <f t="shared" si="324"/>
        <v>0</v>
      </c>
      <c r="AB302" s="81">
        <f t="shared" si="325"/>
        <v>0</v>
      </c>
      <c r="AC302" s="81">
        <f t="shared" si="383"/>
        <v>0</v>
      </c>
      <c r="AD302" s="81">
        <f t="shared" si="384"/>
        <v>0</v>
      </c>
      <c r="AE302" s="81">
        <f t="shared" si="385"/>
        <v>0</v>
      </c>
      <c r="AF302" s="81">
        <f t="shared" si="326"/>
        <v>0</v>
      </c>
      <c r="AG302" s="81">
        <f t="shared" si="327"/>
        <v>0</v>
      </c>
      <c r="AH302" s="81">
        <f t="shared" si="328"/>
        <v>0</v>
      </c>
      <c r="AI302" s="81">
        <f t="shared" si="329"/>
        <v>0</v>
      </c>
      <c r="AJ302" s="81">
        <f t="shared" si="330"/>
        <v>0</v>
      </c>
      <c r="AK302" s="81">
        <f t="shared" si="331"/>
        <v>0</v>
      </c>
      <c r="AL302" s="81">
        <f t="shared" si="332"/>
        <v>0</v>
      </c>
      <c r="AM302" s="81">
        <f t="shared" si="333"/>
        <v>0</v>
      </c>
      <c r="AN302" s="81">
        <f t="shared" si="334"/>
        <v>0</v>
      </c>
      <c r="AO302" s="81">
        <f t="shared" si="335"/>
        <v>0</v>
      </c>
      <c r="AP302" s="81">
        <f t="shared" si="336"/>
        <v>0</v>
      </c>
      <c r="AQ302" s="81">
        <f t="shared" si="337"/>
        <v>0</v>
      </c>
      <c r="AR302" s="81">
        <f t="shared" si="338"/>
        <v>0</v>
      </c>
      <c r="AS302" s="81">
        <f t="shared" si="339"/>
        <v>0</v>
      </c>
      <c r="AT302" s="81">
        <f t="shared" si="340"/>
        <v>0</v>
      </c>
      <c r="AU302" s="81">
        <f t="shared" si="341"/>
        <v>0</v>
      </c>
      <c r="AV302" s="81">
        <f t="shared" si="342"/>
        <v>0</v>
      </c>
      <c r="AW302" s="46">
        <f t="shared" si="343"/>
        <v>0</v>
      </c>
      <c r="AX302" s="46">
        <f t="shared" si="344"/>
        <v>0</v>
      </c>
      <c r="AY302" s="46">
        <f t="shared" si="345"/>
        <v>0</v>
      </c>
      <c r="AZ302" s="46">
        <f t="shared" si="346"/>
        <v>0</v>
      </c>
      <c r="BA302" s="46">
        <f t="shared" si="347"/>
        <v>0</v>
      </c>
      <c r="BB302" s="46">
        <f t="shared" si="348"/>
        <v>0</v>
      </c>
      <c r="BC302" s="46">
        <f t="shared" si="349"/>
        <v>0</v>
      </c>
      <c r="BD302" s="81"/>
      <c r="BE302" s="81"/>
      <c r="BF302" s="117">
        <f t="shared" si="386"/>
        <v>0</v>
      </c>
      <c r="BG302" s="117">
        <f t="shared" si="387"/>
        <v>0</v>
      </c>
      <c r="BH302" s="117">
        <f t="shared" si="388"/>
        <v>0</v>
      </c>
      <c r="BI302" s="117">
        <f t="shared" si="389"/>
        <v>0</v>
      </c>
      <c r="BJ302" s="117">
        <f t="shared" si="390"/>
        <v>0</v>
      </c>
      <c r="BK302" s="117">
        <f t="shared" si="391"/>
        <v>0</v>
      </c>
      <c r="BL302" s="117">
        <f t="shared" si="392"/>
        <v>0</v>
      </c>
      <c r="BM302" s="117">
        <f t="shared" si="393"/>
        <v>0</v>
      </c>
      <c r="BN302" s="117">
        <f t="shared" si="350"/>
        <v>0</v>
      </c>
      <c r="BO302" s="117">
        <f t="shared" si="394"/>
        <v>0</v>
      </c>
      <c r="BP302" s="117">
        <f t="shared" si="351"/>
        <v>0</v>
      </c>
      <c r="BQ302" s="117">
        <f t="shared" si="352"/>
        <v>0</v>
      </c>
      <c r="BR302" s="117">
        <f t="shared" si="353"/>
        <v>0</v>
      </c>
      <c r="BS302" s="117">
        <f t="shared" si="354"/>
        <v>0</v>
      </c>
      <c r="BT302" s="117">
        <f t="shared" si="355"/>
        <v>0</v>
      </c>
      <c r="BU302" s="117">
        <f t="shared" si="356"/>
        <v>0</v>
      </c>
      <c r="BV302" s="117">
        <f t="shared" si="357"/>
        <v>0</v>
      </c>
      <c r="BW302" s="117">
        <f t="shared" si="358"/>
        <v>0</v>
      </c>
      <c r="BX302" s="117">
        <f t="shared" si="359"/>
        <v>0</v>
      </c>
      <c r="BY302" s="117">
        <f t="shared" si="360"/>
        <v>0</v>
      </c>
      <c r="BZ302" s="117">
        <f t="shared" si="361"/>
        <v>0</v>
      </c>
      <c r="CA302" s="117">
        <f t="shared" si="362"/>
        <v>0</v>
      </c>
      <c r="CB302" s="117">
        <f t="shared" si="363"/>
        <v>0</v>
      </c>
      <c r="CC302" s="117">
        <f t="shared" si="364"/>
        <v>0</v>
      </c>
      <c r="CD302" s="117">
        <f t="shared" si="365"/>
        <v>0</v>
      </c>
      <c r="CE302" s="117">
        <f t="shared" si="366"/>
        <v>0</v>
      </c>
      <c r="CF302" s="117">
        <f t="shared" si="367"/>
        <v>0</v>
      </c>
      <c r="CG302" s="117">
        <f t="shared" si="368"/>
        <v>0</v>
      </c>
      <c r="CH302" s="117">
        <f t="shared" si="369"/>
        <v>0</v>
      </c>
      <c r="CI302" s="117">
        <f t="shared" si="370"/>
        <v>0</v>
      </c>
      <c r="CJ302" s="117">
        <f t="shared" si="371"/>
        <v>0</v>
      </c>
      <c r="CK302" s="117">
        <f t="shared" si="372"/>
        <v>0</v>
      </c>
      <c r="CL302" s="117">
        <f t="shared" si="373"/>
        <v>0</v>
      </c>
      <c r="CM302" s="117">
        <f t="shared" si="374"/>
        <v>0</v>
      </c>
      <c r="CN302" s="117">
        <f t="shared" si="375"/>
        <v>0</v>
      </c>
      <c r="CO302" s="117">
        <f t="shared" si="376"/>
        <v>0</v>
      </c>
      <c r="CP302" s="117">
        <f t="shared" si="377"/>
        <v>0</v>
      </c>
      <c r="CQ302" s="117">
        <f t="shared" si="378"/>
        <v>0</v>
      </c>
      <c r="CR302" s="117">
        <f t="shared" si="379"/>
        <v>0</v>
      </c>
      <c r="CS302" s="117">
        <f t="shared" si="380"/>
        <v>0</v>
      </c>
      <c r="CT302" s="82"/>
      <c r="CU302" s="82"/>
      <c r="CV302" s="39"/>
      <c r="CW302" s="39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GS302" s="1"/>
      <c r="GT302" s="1"/>
      <c r="GU302" s="1"/>
      <c r="GV302" s="1"/>
      <c r="GW302" s="1"/>
    </row>
    <row r="303" spans="1:205">
      <c r="A303" s="33">
        <v>297</v>
      </c>
      <c r="B303" s="71"/>
      <c r="C303" s="351"/>
      <c r="D303" s="75"/>
      <c r="E303" s="74"/>
      <c r="F303" s="74"/>
      <c r="G303" s="74"/>
      <c r="H303" s="74"/>
      <c r="I303" s="65"/>
      <c r="J303" s="65"/>
      <c r="K303" s="65"/>
      <c r="L303" s="209"/>
      <c r="M303" s="209"/>
      <c r="N303" s="65"/>
      <c r="O303" s="65"/>
      <c r="P303" s="65"/>
      <c r="Q303" s="368" t="str">
        <f t="shared" si="318"/>
        <v/>
      </c>
      <c r="R303" s="34">
        <f t="shared" si="319"/>
        <v>0</v>
      </c>
      <c r="S303" s="47">
        <f t="shared" si="395"/>
        <v>0</v>
      </c>
      <c r="T303" s="46">
        <f t="shared" si="317"/>
        <v>0</v>
      </c>
      <c r="U303" s="82">
        <f t="shared" si="320"/>
        <v>0</v>
      </c>
      <c r="V303" s="46">
        <f t="shared" si="321"/>
        <v>0</v>
      </c>
      <c r="W303" s="82">
        <f t="shared" si="322"/>
        <v>0</v>
      </c>
      <c r="X303" s="81">
        <f t="shared" si="323"/>
        <v>0</v>
      </c>
      <c r="Y303" s="81">
        <f t="shared" si="381"/>
        <v>0</v>
      </c>
      <c r="Z303" s="81">
        <f t="shared" si="382"/>
        <v>0</v>
      </c>
      <c r="AA303" s="81">
        <f t="shared" si="324"/>
        <v>0</v>
      </c>
      <c r="AB303" s="81">
        <f t="shared" si="325"/>
        <v>0</v>
      </c>
      <c r="AC303" s="81">
        <f t="shared" si="383"/>
        <v>0</v>
      </c>
      <c r="AD303" s="81">
        <f t="shared" si="384"/>
        <v>0</v>
      </c>
      <c r="AE303" s="81">
        <f t="shared" si="385"/>
        <v>0</v>
      </c>
      <c r="AF303" s="81">
        <f t="shared" si="326"/>
        <v>0</v>
      </c>
      <c r="AG303" s="81">
        <f t="shared" si="327"/>
        <v>0</v>
      </c>
      <c r="AH303" s="81">
        <f t="shared" si="328"/>
        <v>0</v>
      </c>
      <c r="AI303" s="81">
        <f t="shared" si="329"/>
        <v>0</v>
      </c>
      <c r="AJ303" s="81">
        <f t="shared" si="330"/>
        <v>0</v>
      </c>
      <c r="AK303" s="81">
        <f t="shared" si="331"/>
        <v>0</v>
      </c>
      <c r="AL303" s="81">
        <f t="shared" si="332"/>
        <v>0</v>
      </c>
      <c r="AM303" s="81">
        <f t="shared" si="333"/>
        <v>0</v>
      </c>
      <c r="AN303" s="81">
        <f t="shared" si="334"/>
        <v>0</v>
      </c>
      <c r="AO303" s="81">
        <f t="shared" si="335"/>
        <v>0</v>
      </c>
      <c r="AP303" s="81">
        <f t="shared" si="336"/>
        <v>0</v>
      </c>
      <c r="AQ303" s="81">
        <f t="shared" si="337"/>
        <v>0</v>
      </c>
      <c r="AR303" s="81">
        <f t="shared" si="338"/>
        <v>0</v>
      </c>
      <c r="AS303" s="81">
        <f t="shared" si="339"/>
        <v>0</v>
      </c>
      <c r="AT303" s="81">
        <f t="shared" si="340"/>
        <v>0</v>
      </c>
      <c r="AU303" s="81">
        <f t="shared" si="341"/>
        <v>0</v>
      </c>
      <c r="AV303" s="81">
        <f t="shared" si="342"/>
        <v>0</v>
      </c>
      <c r="AW303" s="46">
        <f t="shared" si="343"/>
        <v>0</v>
      </c>
      <c r="AX303" s="46">
        <f t="shared" si="344"/>
        <v>0</v>
      </c>
      <c r="AY303" s="46">
        <f t="shared" si="345"/>
        <v>0</v>
      </c>
      <c r="AZ303" s="46">
        <f t="shared" si="346"/>
        <v>0</v>
      </c>
      <c r="BA303" s="46">
        <f t="shared" si="347"/>
        <v>0</v>
      </c>
      <c r="BB303" s="46">
        <f t="shared" si="348"/>
        <v>0</v>
      </c>
      <c r="BC303" s="46">
        <f t="shared" si="349"/>
        <v>0</v>
      </c>
      <c r="BD303" s="81"/>
      <c r="BE303" s="81"/>
      <c r="BF303" s="117">
        <f t="shared" si="386"/>
        <v>0</v>
      </c>
      <c r="BG303" s="117">
        <f t="shared" si="387"/>
        <v>0</v>
      </c>
      <c r="BH303" s="117">
        <f t="shared" si="388"/>
        <v>0</v>
      </c>
      <c r="BI303" s="117">
        <f t="shared" si="389"/>
        <v>0</v>
      </c>
      <c r="BJ303" s="117">
        <f t="shared" si="390"/>
        <v>0</v>
      </c>
      <c r="BK303" s="117">
        <f t="shared" si="391"/>
        <v>0</v>
      </c>
      <c r="BL303" s="117">
        <f t="shared" si="392"/>
        <v>0</v>
      </c>
      <c r="BM303" s="117">
        <f t="shared" si="393"/>
        <v>0</v>
      </c>
      <c r="BN303" s="117">
        <f t="shared" si="350"/>
        <v>0</v>
      </c>
      <c r="BO303" s="117">
        <f t="shared" si="394"/>
        <v>0</v>
      </c>
      <c r="BP303" s="117">
        <f t="shared" si="351"/>
        <v>0</v>
      </c>
      <c r="BQ303" s="117">
        <f t="shared" si="352"/>
        <v>0</v>
      </c>
      <c r="BR303" s="117">
        <f t="shared" si="353"/>
        <v>0</v>
      </c>
      <c r="BS303" s="117">
        <f t="shared" si="354"/>
        <v>0</v>
      </c>
      <c r="BT303" s="117">
        <f t="shared" si="355"/>
        <v>0</v>
      </c>
      <c r="BU303" s="117">
        <f t="shared" si="356"/>
        <v>0</v>
      </c>
      <c r="BV303" s="117">
        <f t="shared" si="357"/>
        <v>0</v>
      </c>
      <c r="BW303" s="117">
        <f t="shared" si="358"/>
        <v>0</v>
      </c>
      <c r="BX303" s="117">
        <f t="shared" si="359"/>
        <v>0</v>
      </c>
      <c r="BY303" s="117">
        <f t="shared" si="360"/>
        <v>0</v>
      </c>
      <c r="BZ303" s="117">
        <f t="shared" si="361"/>
        <v>0</v>
      </c>
      <c r="CA303" s="117">
        <f t="shared" si="362"/>
        <v>0</v>
      </c>
      <c r="CB303" s="117">
        <f t="shared" si="363"/>
        <v>0</v>
      </c>
      <c r="CC303" s="117">
        <f t="shared" si="364"/>
        <v>0</v>
      </c>
      <c r="CD303" s="117">
        <f t="shared" si="365"/>
        <v>0</v>
      </c>
      <c r="CE303" s="117">
        <f t="shared" si="366"/>
        <v>0</v>
      </c>
      <c r="CF303" s="117">
        <f t="shared" si="367"/>
        <v>0</v>
      </c>
      <c r="CG303" s="117">
        <f t="shared" si="368"/>
        <v>0</v>
      </c>
      <c r="CH303" s="117">
        <f t="shared" si="369"/>
        <v>0</v>
      </c>
      <c r="CI303" s="117">
        <f t="shared" si="370"/>
        <v>0</v>
      </c>
      <c r="CJ303" s="117">
        <f t="shared" si="371"/>
        <v>0</v>
      </c>
      <c r="CK303" s="117">
        <f t="shared" si="372"/>
        <v>0</v>
      </c>
      <c r="CL303" s="117">
        <f t="shared" si="373"/>
        <v>0</v>
      </c>
      <c r="CM303" s="117">
        <f t="shared" si="374"/>
        <v>0</v>
      </c>
      <c r="CN303" s="117">
        <f t="shared" si="375"/>
        <v>0</v>
      </c>
      <c r="CO303" s="117">
        <f t="shared" si="376"/>
        <v>0</v>
      </c>
      <c r="CP303" s="117">
        <f t="shared" si="377"/>
        <v>0</v>
      </c>
      <c r="CQ303" s="117">
        <f t="shared" si="378"/>
        <v>0</v>
      </c>
      <c r="CR303" s="117">
        <f t="shared" si="379"/>
        <v>0</v>
      </c>
      <c r="CS303" s="117">
        <f t="shared" si="380"/>
        <v>0</v>
      </c>
      <c r="CT303" s="82"/>
      <c r="CU303" s="82"/>
      <c r="CV303" s="39"/>
      <c r="CW303" s="39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GS303" s="1"/>
      <c r="GT303" s="1"/>
      <c r="GU303" s="1"/>
      <c r="GV303" s="1"/>
      <c r="GW303" s="1"/>
    </row>
    <row r="304" spans="1:205">
      <c r="A304" s="33">
        <v>298</v>
      </c>
      <c r="B304" s="71"/>
      <c r="C304" s="351"/>
      <c r="D304" s="75"/>
      <c r="E304" s="74"/>
      <c r="F304" s="74"/>
      <c r="G304" s="74"/>
      <c r="H304" s="74"/>
      <c r="I304" s="65"/>
      <c r="J304" s="65"/>
      <c r="K304" s="65"/>
      <c r="L304" s="209"/>
      <c r="M304" s="209"/>
      <c r="N304" s="65"/>
      <c r="O304" s="65"/>
      <c r="P304" s="65"/>
      <c r="Q304" s="368" t="str">
        <f t="shared" si="318"/>
        <v/>
      </c>
      <c r="R304" s="34">
        <f t="shared" si="319"/>
        <v>0</v>
      </c>
      <c r="S304" s="47">
        <f t="shared" si="395"/>
        <v>0</v>
      </c>
      <c r="T304" s="46">
        <f t="shared" si="317"/>
        <v>0</v>
      </c>
      <c r="U304" s="82">
        <f t="shared" si="320"/>
        <v>0</v>
      </c>
      <c r="V304" s="46">
        <f t="shared" si="321"/>
        <v>0</v>
      </c>
      <c r="W304" s="82">
        <f t="shared" si="322"/>
        <v>0</v>
      </c>
      <c r="X304" s="81">
        <f t="shared" si="323"/>
        <v>0</v>
      </c>
      <c r="Y304" s="81">
        <f t="shared" si="381"/>
        <v>0</v>
      </c>
      <c r="Z304" s="81">
        <f t="shared" si="382"/>
        <v>0</v>
      </c>
      <c r="AA304" s="81">
        <f t="shared" si="324"/>
        <v>0</v>
      </c>
      <c r="AB304" s="81">
        <f t="shared" si="325"/>
        <v>0</v>
      </c>
      <c r="AC304" s="81">
        <f t="shared" si="383"/>
        <v>0</v>
      </c>
      <c r="AD304" s="81">
        <f t="shared" si="384"/>
        <v>0</v>
      </c>
      <c r="AE304" s="81">
        <f t="shared" si="385"/>
        <v>0</v>
      </c>
      <c r="AF304" s="81">
        <f t="shared" si="326"/>
        <v>0</v>
      </c>
      <c r="AG304" s="81">
        <f t="shared" si="327"/>
        <v>0</v>
      </c>
      <c r="AH304" s="81">
        <f t="shared" si="328"/>
        <v>0</v>
      </c>
      <c r="AI304" s="81">
        <f t="shared" si="329"/>
        <v>0</v>
      </c>
      <c r="AJ304" s="81">
        <f t="shared" si="330"/>
        <v>0</v>
      </c>
      <c r="AK304" s="81">
        <f t="shared" si="331"/>
        <v>0</v>
      </c>
      <c r="AL304" s="81">
        <f t="shared" si="332"/>
        <v>0</v>
      </c>
      <c r="AM304" s="81">
        <f t="shared" si="333"/>
        <v>0</v>
      </c>
      <c r="AN304" s="81">
        <f t="shared" si="334"/>
        <v>0</v>
      </c>
      <c r="AO304" s="81">
        <f t="shared" si="335"/>
        <v>0</v>
      </c>
      <c r="AP304" s="81">
        <f t="shared" si="336"/>
        <v>0</v>
      </c>
      <c r="AQ304" s="81">
        <f t="shared" si="337"/>
        <v>0</v>
      </c>
      <c r="AR304" s="81">
        <f t="shared" si="338"/>
        <v>0</v>
      </c>
      <c r="AS304" s="81">
        <f t="shared" si="339"/>
        <v>0</v>
      </c>
      <c r="AT304" s="81">
        <f t="shared" si="340"/>
        <v>0</v>
      </c>
      <c r="AU304" s="81">
        <f t="shared" si="341"/>
        <v>0</v>
      </c>
      <c r="AV304" s="81">
        <f t="shared" si="342"/>
        <v>0</v>
      </c>
      <c r="AW304" s="46">
        <f t="shared" si="343"/>
        <v>0</v>
      </c>
      <c r="AX304" s="46">
        <f t="shared" si="344"/>
        <v>0</v>
      </c>
      <c r="AY304" s="46">
        <f t="shared" si="345"/>
        <v>0</v>
      </c>
      <c r="AZ304" s="46">
        <f t="shared" si="346"/>
        <v>0</v>
      </c>
      <c r="BA304" s="46">
        <f t="shared" si="347"/>
        <v>0</v>
      </c>
      <c r="BB304" s="46">
        <f t="shared" si="348"/>
        <v>0</v>
      </c>
      <c r="BC304" s="46">
        <f t="shared" si="349"/>
        <v>0</v>
      </c>
      <c r="BD304" s="81"/>
      <c r="BE304" s="81"/>
      <c r="BF304" s="117">
        <f t="shared" si="386"/>
        <v>0</v>
      </c>
      <c r="BG304" s="117">
        <f t="shared" si="387"/>
        <v>0</v>
      </c>
      <c r="BH304" s="117">
        <f t="shared" si="388"/>
        <v>0</v>
      </c>
      <c r="BI304" s="117">
        <f t="shared" si="389"/>
        <v>0</v>
      </c>
      <c r="BJ304" s="117">
        <f t="shared" si="390"/>
        <v>0</v>
      </c>
      <c r="BK304" s="117">
        <f t="shared" si="391"/>
        <v>0</v>
      </c>
      <c r="BL304" s="117">
        <f t="shared" si="392"/>
        <v>0</v>
      </c>
      <c r="BM304" s="117">
        <f t="shared" si="393"/>
        <v>0</v>
      </c>
      <c r="BN304" s="117">
        <f t="shared" si="350"/>
        <v>0</v>
      </c>
      <c r="BO304" s="117">
        <f t="shared" si="394"/>
        <v>0</v>
      </c>
      <c r="BP304" s="117">
        <f t="shared" si="351"/>
        <v>0</v>
      </c>
      <c r="BQ304" s="117">
        <f t="shared" si="352"/>
        <v>0</v>
      </c>
      <c r="BR304" s="117">
        <f t="shared" si="353"/>
        <v>0</v>
      </c>
      <c r="BS304" s="117">
        <f t="shared" si="354"/>
        <v>0</v>
      </c>
      <c r="BT304" s="117">
        <f t="shared" si="355"/>
        <v>0</v>
      </c>
      <c r="BU304" s="117">
        <f t="shared" si="356"/>
        <v>0</v>
      </c>
      <c r="BV304" s="117">
        <f t="shared" si="357"/>
        <v>0</v>
      </c>
      <c r="BW304" s="117">
        <f t="shared" si="358"/>
        <v>0</v>
      </c>
      <c r="BX304" s="117">
        <f t="shared" si="359"/>
        <v>0</v>
      </c>
      <c r="BY304" s="117">
        <f t="shared" si="360"/>
        <v>0</v>
      </c>
      <c r="BZ304" s="117">
        <f t="shared" si="361"/>
        <v>0</v>
      </c>
      <c r="CA304" s="117">
        <f t="shared" si="362"/>
        <v>0</v>
      </c>
      <c r="CB304" s="117">
        <f t="shared" si="363"/>
        <v>0</v>
      </c>
      <c r="CC304" s="117">
        <f t="shared" si="364"/>
        <v>0</v>
      </c>
      <c r="CD304" s="117">
        <f t="shared" si="365"/>
        <v>0</v>
      </c>
      <c r="CE304" s="117">
        <f t="shared" si="366"/>
        <v>0</v>
      </c>
      <c r="CF304" s="117">
        <f t="shared" si="367"/>
        <v>0</v>
      </c>
      <c r="CG304" s="117">
        <f t="shared" si="368"/>
        <v>0</v>
      </c>
      <c r="CH304" s="117">
        <f t="shared" si="369"/>
        <v>0</v>
      </c>
      <c r="CI304" s="117">
        <f t="shared" si="370"/>
        <v>0</v>
      </c>
      <c r="CJ304" s="117">
        <f t="shared" si="371"/>
        <v>0</v>
      </c>
      <c r="CK304" s="117">
        <f t="shared" si="372"/>
        <v>0</v>
      </c>
      <c r="CL304" s="117">
        <f t="shared" si="373"/>
        <v>0</v>
      </c>
      <c r="CM304" s="117">
        <f t="shared" si="374"/>
        <v>0</v>
      </c>
      <c r="CN304" s="117">
        <f t="shared" si="375"/>
        <v>0</v>
      </c>
      <c r="CO304" s="117">
        <f t="shared" si="376"/>
        <v>0</v>
      </c>
      <c r="CP304" s="117">
        <f t="shared" si="377"/>
        <v>0</v>
      </c>
      <c r="CQ304" s="117">
        <f t="shared" si="378"/>
        <v>0</v>
      </c>
      <c r="CR304" s="117">
        <f t="shared" si="379"/>
        <v>0</v>
      </c>
      <c r="CS304" s="117">
        <f t="shared" si="380"/>
        <v>0</v>
      </c>
      <c r="CT304" s="82"/>
      <c r="CU304" s="82"/>
      <c r="CV304" s="39"/>
      <c r="CW304" s="39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GS304" s="1"/>
      <c r="GT304" s="1"/>
      <c r="GU304" s="1"/>
      <c r="GV304" s="1"/>
      <c r="GW304" s="1"/>
    </row>
    <row r="305" spans="1:205">
      <c r="A305" s="33">
        <v>299</v>
      </c>
      <c r="B305" s="71"/>
      <c r="C305" s="351"/>
      <c r="D305" s="75"/>
      <c r="E305" s="74"/>
      <c r="F305" s="74"/>
      <c r="G305" s="74"/>
      <c r="H305" s="74"/>
      <c r="I305" s="65"/>
      <c r="J305" s="65"/>
      <c r="K305" s="65"/>
      <c r="L305" s="209"/>
      <c r="M305" s="209"/>
      <c r="N305" s="65"/>
      <c r="O305" s="65"/>
      <c r="P305" s="65"/>
      <c r="Q305" s="368" t="str">
        <f t="shared" si="318"/>
        <v/>
      </c>
      <c r="R305" s="34">
        <f t="shared" si="319"/>
        <v>0</v>
      </c>
      <c r="S305" s="47">
        <f t="shared" si="395"/>
        <v>0</v>
      </c>
      <c r="T305" s="46">
        <f t="shared" si="317"/>
        <v>0</v>
      </c>
      <c r="U305" s="82">
        <f t="shared" si="320"/>
        <v>0</v>
      </c>
      <c r="V305" s="46">
        <f t="shared" si="321"/>
        <v>0</v>
      </c>
      <c r="W305" s="82">
        <f t="shared" si="322"/>
        <v>0</v>
      </c>
      <c r="X305" s="81">
        <f t="shared" si="323"/>
        <v>0</v>
      </c>
      <c r="Y305" s="81">
        <f t="shared" si="381"/>
        <v>0</v>
      </c>
      <c r="Z305" s="81">
        <f t="shared" si="382"/>
        <v>0</v>
      </c>
      <c r="AA305" s="81">
        <f t="shared" si="324"/>
        <v>0</v>
      </c>
      <c r="AB305" s="81">
        <f t="shared" si="325"/>
        <v>0</v>
      </c>
      <c r="AC305" s="81">
        <f t="shared" si="383"/>
        <v>0</v>
      </c>
      <c r="AD305" s="81">
        <f t="shared" si="384"/>
        <v>0</v>
      </c>
      <c r="AE305" s="81">
        <f t="shared" si="385"/>
        <v>0</v>
      </c>
      <c r="AF305" s="81">
        <f t="shared" si="326"/>
        <v>0</v>
      </c>
      <c r="AG305" s="81">
        <f t="shared" si="327"/>
        <v>0</v>
      </c>
      <c r="AH305" s="81">
        <f t="shared" si="328"/>
        <v>0</v>
      </c>
      <c r="AI305" s="81">
        <f t="shared" si="329"/>
        <v>0</v>
      </c>
      <c r="AJ305" s="81">
        <f t="shared" si="330"/>
        <v>0</v>
      </c>
      <c r="AK305" s="81">
        <f t="shared" si="331"/>
        <v>0</v>
      </c>
      <c r="AL305" s="81">
        <f t="shared" si="332"/>
        <v>0</v>
      </c>
      <c r="AM305" s="81">
        <f t="shared" si="333"/>
        <v>0</v>
      </c>
      <c r="AN305" s="81">
        <f t="shared" si="334"/>
        <v>0</v>
      </c>
      <c r="AO305" s="81">
        <f t="shared" si="335"/>
        <v>0</v>
      </c>
      <c r="AP305" s="81">
        <f t="shared" si="336"/>
        <v>0</v>
      </c>
      <c r="AQ305" s="81">
        <f t="shared" si="337"/>
        <v>0</v>
      </c>
      <c r="AR305" s="81">
        <f t="shared" si="338"/>
        <v>0</v>
      </c>
      <c r="AS305" s="81">
        <f t="shared" si="339"/>
        <v>0</v>
      </c>
      <c r="AT305" s="81">
        <f t="shared" si="340"/>
        <v>0</v>
      </c>
      <c r="AU305" s="81">
        <f t="shared" si="341"/>
        <v>0</v>
      </c>
      <c r="AV305" s="81">
        <f t="shared" si="342"/>
        <v>0</v>
      </c>
      <c r="AW305" s="46">
        <f t="shared" si="343"/>
        <v>0</v>
      </c>
      <c r="AX305" s="46">
        <f t="shared" si="344"/>
        <v>0</v>
      </c>
      <c r="AY305" s="46">
        <f t="shared" si="345"/>
        <v>0</v>
      </c>
      <c r="AZ305" s="46">
        <f t="shared" si="346"/>
        <v>0</v>
      </c>
      <c r="BA305" s="46">
        <f t="shared" si="347"/>
        <v>0</v>
      </c>
      <c r="BB305" s="46">
        <f t="shared" si="348"/>
        <v>0</v>
      </c>
      <c r="BC305" s="46">
        <f t="shared" si="349"/>
        <v>0</v>
      </c>
      <c r="BD305" s="81"/>
      <c r="BE305" s="81"/>
      <c r="BF305" s="117">
        <f t="shared" si="386"/>
        <v>0</v>
      </c>
      <c r="BG305" s="117">
        <f t="shared" si="387"/>
        <v>0</v>
      </c>
      <c r="BH305" s="117">
        <f t="shared" si="388"/>
        <v>0</v>
      </c>
      <c r="BI305" s="117">
        <f t="shared" si="389"/>
        <v>0</v>
      </c>
      <c r="BJ305" s="117">
        <f t="shared" si="390"/>
        <v>0</v>
      </c>
      <c r="BK305" s="117">
        <f t="shared" si="391"/>
        <v>0</v>
      </c>
      <c r="BL305" s="117">
        <f t="shared" si="392"/>
        <v>0</v>
      </c>
      <c r="BM305" s="117">
        <f t="shared" si="393"/>
        <v>0</v>
      </c>
      <c r="BN305" s="117">
        <f t="shared" si="350"/>
        <v>0</v>
      </c>
      <c r="BO305" s="117">
        <f t="shared" si="394"/>
        <v>0</v>
      </c>
      <c r="BP305" s="117">
        <f t="shared" si="351"/>
        <v>0</v>
      </c>
      <c r="BQ305" s="117">
        <f t="shared" si="352"/>
        <v>0</v>
      </c>
      <c r="BR305" s="117">
        <f t="shared" si="353"/>
        <v>0</v>
      </c>
      <c r="BS305" s="117">
        <f t="shared" si="354"/>
        <v>0</v>
      </c>
      <c r="BT305" s="117">
        <f t="shared" si="355"/>
        <v>0</v>
      </c>
      <c r="BU305" s="117">
        <f t="shared" si="356"/>
        <v>0</v>
      </c>
      <c r="BV305" s="117">
        <f t="shared" si="357"/>
        <v>0</v>
      </c>
      <c r="BW305" s="117">
        <f t="shared" si="358"/>
        <v>0</v>
      </c>
      <c r="BX305" s="117">
        <f t="shared" si="359"/>
        <v>0</v>
      </c>
      <c r="BY305" s="117">
        <f t="shared" si="360"/>
        <v>0</v>
      </c>
      <c r="BZ305" s="117">
        <f t="shared" si="361"/>
        <v>0</v>
      </c>
      <c r="CA305" s="117">
        <f t="shared" si="362"/>
        <v>0</v>
      </c>
      <c r="CB305" s="117">
        <f t="shared" si="363"/>
        <v>0</v>
      </c>
      <c r="CC305" s="117">
        <f t="shared" si="364"/>
        <v>0</v>
      </c>
      <c r="CD305" s="117">
        <f t="shared" si="365"/>
        <v>0</v>
      </c>
      <c r="CE305" s="117">
        <f t="shared" si="366"/>
        <v>0</v>
      </c>
      <c r="CF305" s="117">
        <f t="shared" si="367"/>
        <v>0</v>
      </c>
      <c r="CG305" s="117">
        <f t="shared" si="368"/>
        <v>0</v>
      </c>
      <c r="CH305" s="117">
        <f t="shared" si="369"/>
        <v>0</v>
      </c>
      <c r="CI305" s="117">
        <f t="shared" si="370"/>
        <v>0</v>
      </c>
      <c r="CJ305" s="117">
        <f t="shared" si="371"/>
        <v>0</v>
      </c>
      <c r="CK305" s="117">
        <f t="shared" si="372"/>
        <v>0</v>
      </c>
      <c r="CL305" s="117">
        <f t="shared" si="373"/>
        <v>0</v>
      </c>
      <c r="CM305" s="117">
        <f t="shared" si="374"/>
        <v>0</v>
      </c>
      <c r="CN305" s="117">
        <f t="shared" si="375"/>
        <v>0</v>
      </c>
      <c r="CO305" s="117">
        <f t="shared" si="376"/>
        <v>0</v>
      </c>
      <c r="CP305" s="117">
        <f t="shared" si="377"/>
        <v>0</v>
      </c>
      <c r="CQ305" s="117">
        <f t="shared" si="378"/>
        <v>0</v>
      </c>
      <c r="CR305" s="117">
        <f t="shared" si="379"/>
        <v>0</v>
      </c>
      <c r="CS305" s="117">
        <f t="shared" si="380"/>
        <v>0</v>
      </c>
      <c r="CT305" s="82"/>
      <c r="CU305" s="82"/>
      <c r="CV305" s="39"/>
      <c r="CW305" s="39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GS305" s="1"/>
      <c r="GT305" s="1"/>
      <c r="GU305" s="1"/>
      <c r="GV305" s="1"/>
      <c r="GW305" s="1"/>
    </row>
    <row r="306" spans="1:205">
      <c r="A306" s="33">
        <v>300</v>
      </c>
      <c r="B306" s="71"/>
      <c r="C306" s="351"/>
      <c r="D306" s="75"/>
      <c r="E306" s="74"/>
      <c r="F306" s="74"/>
      <c r="G306" s="74"/>
      <c r="H306" s="74"/>
      <c r="I306" s="65"/>
      <c r="J306" s="65"/>
      <c r="K306" s="65"/>
      <c r="L306" s="209"/>
      <c r="M306" s="209"/>
      <c r="N306" s="65"/>
      <c r="O306" s="65"/>
      <c r="P306" s="65"/>
      <c r="Q306" s="368" t="str">
        <f t="shared" si="318"/>
        <v/>
      </c>
      <c r="R306" s="34">
        <f t="shared" si="319"/>
        <v>0</v>
      </c>
      <c r="S306" s="47">
        <f t="shared" si="395"/>
        <v>0</v>
      </c>
      <c r="T306" s="46">
        <f t="shared" si="317"/>
        <v>0</v>
      </c>
      <c r="U306" s="82">
        <f t="shared" si="320"/>
        <v>0</v>
      </c>
      <c r="V306" s="46">
        <f t="shared" si="321"/>
        <v>0</v>
      </c>
      <c r="W306" s="82">
        <f t="shared" si="322"/>
        <v>0</v>
      </c>
      <c r="X306" s="81">
        <f t="shared" si="323"/>
        <v>0</v>
      </c>
      <c r="Y306" s="81">
        <f t="shared" si="381"/>
        <v>0</v>
      </c>
      <c r="Z306" s="81">
        <f t="shared" si="382"/>
        <v>0</v>
      </c>
      <c r="AA306" s="81">
        <f t="shared" si="324"/>
        <v>0</v>
      </c>
      <c r="AB306" s="81">
        <f t="shared" si="325"/>
        <v>0</v>
      </c>
      <c r="AC306" s="81">
        <f t="shared" si="383"/>
        <v>0</v>
      </c>
      <c r="AD306" s="81">
        <f t="shared" si="384"/>
        <v>0</v>
      </c>
      <c r="AE306" s="81">
        <f t="shared" si="385"/>
        <v>0</v>
      </c>
      <c r="AF306" s="81">
        <f t="shared" si="326"/>
        <v>0</v>
      </c>
      <c r="AG306" s="81">
        <f t="shared" si="327"/>
        <v>0</v>
      </c>
      <c r="AH306" s="81">
        <f t="shared" si="328"/>
        <v>0</v>
      </c>
      <c r="AI306" s="81">
        <f t="shared" si="329"/>
        <v>0</v>
      </c>
      <c r="AJ306" s="81">
        <f t="shared" si="330"/>
        <v>0</v>
      </c>
      <c r="AK306" s="81">
        <f t="shared" si="331"/>
        <v>0</v>
      </c>
      <c r="AL306" s="81">
        <f t="shared" si="332"/>
        <v>0</v>
      </c>
      <c r="AM306" s="81">
        <f t="shared" si="333"/>
        <v>0</v>
      </c>
      <c r="AN306" s="81">
        <f t="shared" si="334"/>
        <v>0</v>
      </c>
      <c r="AO306" s="81">
        <f t="shared" si="335"/>
        <v>0</v>
      </c>
      <c r="AP306" s="81">
        <f t="shared" si="336"/>
        <v>0</v>
      </c>
      <c r="AQ306" s="81">
        <f t="shared" si="337"/>
        <v>0</v>
      </c>
      <c r="AR306" s="81">
        <f t="shared" si="338"/>
        <v>0</v>
      </c>
      <c r="AS306" s="81">
        <f t="shared" si="339"/>
        <v>0</v>
      </c>
      <c r="AT306" s="81">
        <f t="shared" si="340"/>
        <v>0</v>
      </c>
      <c r="AU306" s="81">
        <f t="shared" si="341"/>
        <v>0</v>
      </c>
      <c r="AV306" s="81">
        <f t="shared" si="342"/>
        <v>0</v>
      </c>
      <c r="AW306" s="46">
        <f t="shared" si="343"/>
        <v>0</v>
      </c>
      <c r="AX306" s="46">
        <f t="shared" si="344"/>
        <v>0</v>
      </c>
      <c r="AY306" s="46">
        <f t="shared" si="345"/>
        <v>0</v>
      </c>
      <c r="AZ306" s="46">
        <f t="shared" si="346"/>
        <v>0</v>
      </c>
      <c r="BA306" s="46">
        <f t="shared" si="347"/>
        <v>0</v>
      </c>
      <c r="BB306" s="46">
        <f t="shared" si="348"/>
        <v>0</v>
      </c>
      <c r="BC306" s="46">
        <f t="shared" si="349"/>
        <v>0</v>
      </c>
      <c r="BD306" s="81"/>
      <c r="BE306" s="81"/>
      <c r="BF306" s="117">
        <f t="shared" si="386"/>
        <v>0</v>
      </c>
      <c r="BG306" s="117">
        <f t="shared" si="387"/>
        <v>0</v>
      </c>
      <c r="BH306" s="117">
        <f t="shared" si="388"/>
        <v>0</v>
      </c>
      <c r="BI306" s="117">
        <f t="shared" si="389"/>
        <v>0</v>
      </c>
      <c r="BJ306" s="117">
        <f t="shared" si="390"/>
        <v>0</v>
      </c>
      <c r="BK306" s="117">
        <f t="shared" si="391"/>
        <v>0</v>
      </c>
      <c r="BL306" s="117">
        <f t="shared" si="392"/>
        <v>0</v>
      </c>
      <c r="BM306" s="117">
        <f t="shared" si="393"/>
        <v>0</v>
      </c>
      <c r="BN306" s="117">
        <f t="shared" si="350"/>
        <v>0</v>
      </c>
      <c r="BO306" s="117">
        <f t="shared" si="394"/>
        <v>0</v>
      </c>
      <c r="BP306" s="117">
        <f t="shared" si="351"/>
        <v>0</v>
      </c>
      <c r="BQ306" s="117">
        <f t="shared" si="352"/>
        <v>0</v>
      </c>
      <c r="BR306" s="117">
        <f t="shared" si="353"/>
        <v>0</v>
      </c>
      <c r="BS306" s="117">
        <f t="shared" si="354"/>
        <v>0</v>
      </c>
      <c r="BT306" s="117">
        <f t="shared" si="355"/>
        <v>0</v>
      </c>
      <c r="BU306" s="117">
        <f t="shared" si="356"/>
        <v>0</v>
      </c>
      <c r="BV306" s="117">
        <f t="shared" si="357"/>
        <v>0</v>
      </c>
      <c r="BW306" s="117">
        <f t="shared" si="358"/>
        <v>0</v>
      </c>
      <c r="BX306" s="117">
        <f t="shared" si="359"/>
        <v>0</v>
      </c>
      <c r="BY306" s="117">
        <f t="shared" si="360"/>
        <v>0</v>
      </c>
      <c r="BZ306" s="117">
        <f t="shared" si="361"/>
        <v>0</v>
      </c>
      <c r="CA306" s="117">
        <f t="shared" si="362"/>
        <v>0</v>
      </c>
      <c r="CB306" s="117">
        <f t="shared" si="363"/>
        <v>0</v>
      </c>
      <c r="CC306" s="117">
        <f t="shared" si="364"/>
        <v>0</v>
      </c>
      <c r="CD306" s="117">
        <f t="shared" si="365"/>
        <v>0</v>
      </c>
      <c r="CE306" s="117">
        <f t="shared" si="366"/>
        <v>0</v>
      </c>
      <c r="CF306" s="117">
        <f t="shared" si="367"/>
        <v>0</v>
      </c>
      <c r="CG306" s="117">
        <f t="shared" si="368"/>
        <v>0</v>
      </c>
      <c r="CH306" s="117">
        <f t="shared" si="369"/>
        <v>0</v>
      </c>
      <c r="CI306" s="117">
        <f t="shared" si="370"/>
        <v>0</v>
      </c>
      <c r="CJ306" s="117">
        <f t="shared" si="371"/>
        <v>0</v>
      </c>
      <c r="CK306" s="117">
        <f t="shared" si="372"/>
        <v>0</v>
      </c>
      <c r="CL306" s="117">
        <f t="shared" si="373"/>
        <v>0</v>
      </c>
      <c r="CM306" s="117">
        <f t="shared" si="374"/>
        <v>0</v>
      </c>
      <c r="CN306" s="117">
        <f t="shared" si="375"/>
        <v>0</v>
      </c>
      <c r="CO306" s="117">
        <f t="shared" si="376"/>
        <v>0</v>
      </c>
      <c r="CP306" s="117">
        <f t="shared" si="377"/>
        <v>0</v>
      </c>
      <c r="CQ306" s="117">
        <f t="shared" si="378"/>
        <v>0</v>
      </c>
      <c r="CR306" s="117">
        <f t="shared" si="379"/>
        <v>0</v>
      </c>
      <c r="CS306" s="117">
        <f t="shared" si="380"/>
        <v>0</v>
      </c>
      <c r="CT306" s="82"/>
      <c r="CU306" s="82"/>
      <c r="CV306" s="39"/>
      <c r="CW306" s="39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GS306" s="1"/>
      <c r="GT306" s="1"/>
      <c r="GU306" s="1"/>
      <c r="GV306" s="1"/>
      <c r="GW306" s="1"/>
    </row>
    <row r="307" spans="1:205">
      <c r="A307" s="33">
        <v>301</v>
      </c>
      <c r="B307" s="71"/>
      <c r="C307" s="351"/>
      <c r="D307" s="75"/>
      <c r="E307" s="74"/>
      <c r="F307" s="74"/>
      <c r="G307" s="74"/>
      <c r="H307" s="74"/>
      <c r="I307" s="65"/>
      <c r="J307" s="65"/>
      <c r="K307" s="65"/>
      <c r="L307" s="209"/>
      <c r="M307" s="209"/>
      <c r="N307" s="65"/>
      <c r="O307" s="65"/>
      <c r="P307" s="65"/>
      <c r="Q307" s="368" t="str">
        <f t="shared" si="318"/>
        <v/>
      </c>
      <c r="R307" s="34">
        <f t="shared" si="319"/>
        <v>0</v>
      </c>
      <c r="S307" s="47">
        <f t="shared" si="395"/>
        <v>0</v>
      </c>
      <c r="T307" s="46">
        <f t="shared" si="317"/>
        <v>0</v>
      </c>
      <c r="U307" s="82">
        <f t="shared" si="320"/>
        <v>0</v>
      </c>
      <c r="V307" s="46">
        <f t="shared" si="321"/>
        <v>0</v>
      </c>
      <c r="W307" s="82">
        <f t="shared" si="322"/>
        <v>0</v>
      </c>
      <c r="X307" s="81">
        <f t="shared" si="323"/>
        <v>0</v>
      </c>
      <c r="Y307" s="81">
        <f t="shared" si="381"/>
        <v>0</v>
      </c>
      <c r="Z307" s="81">
        <f t="shared" si="382"/>
        <v>0</v>
      </c>
      <c r="AA307" s="81">
        <f t="shared" si="324"/>
        <v>0</v>
      </c>
      <c r="AB307" s="81">
        <f t="shared" si="325"/>
        <v>0</v>
      </c>
      <c r="AC307" s="81">
        <f t="shared" si="383"/>
        <v>0</v>
      </c>
      <c r="AD307" s="81">
        <f t="shared" si="384"/>
        <v>0</v>
      </c>
      <c r="AE307" s="81">
        <f t="shared" si="385"/>
        <v>0</v>
      </c>
      <c r="AF307" s="81">
        <f t="shared" si="326"/>
        <v>0</v>
      </c>
      <c r="AG307" s="81">
        <f t="shared" si="327"/>
        <v>0</v>
      </c>
      <c r="AH307" s="81">
        <f t="shared" si="328"/>
        <v>0</v>
      </c>
      <c r="AI307" s="81">
        <f t="shared" si="329"/>
        <v>0</v>
      </c>
      <c r="AJ307" s="81">
        <f t="shared" si="330"/>
        <v>0</v>
      </c>
      <c r="AK307" s="81">
        <f t="shared" si="331"/>
        <v>0</v>
      </c>
      <c r="AL307" s="81">
        <f t="shared" si="332"/>
        <v>0</v>
      </c>
      <c r="AM307" s="81">
        <f t="shared" si="333"/>
        <v>0</v>
      </c>
      <c r="AN307" s="81">
        <f t="shared" si="334"/>
        <v>0</v>
      </c>
      <c r="AO307" s="81">
        <f t="shared" si="335"/>
        <v>0</v>
      </c>
      <c r="AP307" s="81">
        <f t="shared" si="336"/>
        <v>0</v>
      </c>
      <c r="AQ307" s="81">
        <f t="shared" si="337"/>
        <v>0</v>
      </c>
      <c r="AR307" s="81">
        <f t="shared" si="338"/>
        <v>0</v>
      </c>
      <c r="AS307" s="81">
        <f t="shared" si="339"/>
        <v>0</v>
      </c>
      <c r="AT307" s="81">
        <f t="shared" si="340"/>
        <v>0</v>
      </c>
      <c r="AU307" s="81">
        <f t="shared" si="341"/>
        <v>0</v>
      </c>
      <c r="AV307" s="81">
        <f t="shared" si="342"/>
        <v>0</v>
      </c>
      <c r="AW307" s="46">
        <f t="shared" si="343"/>
        <v>0</v>
      </c>
      <c r="AX307" s="46">
        <f t="shared" si="344"/>
        <v>0</v>
      </c>
      <c r="AY307" s="46">
        <f t="shared" si="345"/>
        <v>0</v>
      </c>
      <c r="AZ307" s="46">
        <f t="shared" si="346"/>
        <v>0</v>
      </c>
      <c r="BA307" s="46">
        <f t="shared" si="347"/>
        <v>0</v>
      </c>
      <c r="BB307" s="46">
        <f t="shared" si="348"/>
        <v>0</v>
      </c>
      <c r="BC307" s="46">
        <f t="shared" si="349"/>
        <v>0</v>
      </c>
      <c r="BD307" s="81"/>
      <c r="BE307" s="81"/>
      <c r="BF307" s="117">
        <f t="shared" si="386"/>
        <v>0</v>
      </c>
      <c r="BG307" s="117">
        <f t="shared" si="387"/>
        <v>0</v>
      </c>
      <c r="BH307" s="117">
        <f t="shared" si="388"/>
        <v>0</v>
      </c>
      <c r="BI307" s="117">
        <f t="shared" si="389"/>
        <v>0</v>
      </c>
      <c r="BJ307" s="117">
        <f t="shared" si="390"/>
        <v>0</v>
      </c>
      <c r="BK307" s="117">
        <f t="shared" si="391"/>
        <v>0</v>
      </c>
      <c r="BL307" s="117">
        <f t="shared" si="392"/>
        <v>0</v>
      </c>
      <c r="BM307" s="117">
        <f t="shared" si="393"/>
        <v>0</v>
      </c>
      <c r="BN307" s="117">
        <f t="shared" si="350"/>
        <v>0</v>
      </c>
      <c r="BO307" s="117">
        <f t="shared" si="394"/>
        <v>0</v>
      </c>
      <c r="BP307" s="117">
        <f t="shared" si="351"/>
        <v>0</v>
      </c>
      <c r="BQ307" s="117">
        <f t="shared" si="352"/>
        <v>0</v>
      </c>
      <c r="BR307" s="117">
        <f t="shared" si="353"/>
        <v>0</v>
      </c>
      <c r="BS307" s="117">
        <f t="shared" si="354"/>
        <v>0</v>
      </c>
      <c r="BT307" s="117">
        <f t="shared" si="355"/>
        <v>0</v>
      </c>
      <c r="BU307" s="117">
        <f t="shared" si="356"/>
        <v>0</v>
      </c>
      <c r="BV307" s="117">
        <f t="shared" si="357"/>
        <v>0</v>
      </c>
      <c r="BW307" s="117">
        <f t="shared" si="358"/>
        <v>0</v>
      </c>
      <c r="BX307" s="117">
        <f t="shared" si="359"/>
        <v>0</v>
      </c>
      <c r="BY307" s="117">
        <f t="shared" si="360"/>
        <v>0</v>
      </c>
      <c r="BZ307" s="117">
        <f t="shared" si="361"/>
        <v>0</v>
      </c>
      <c r="CA307" s="117">
        <f t="shared" si="362"/>
        <v>0</v>
      </c>
      <c r="CB307" s="117">
        <f t="shared" si="363"/>
        <v>0</v>
      </c>
      <c r="CC307" s="117">
        <f t="shared" si="364"/>
        <v>0</v>
      </c>
      <c r="CD307" s="117">
        <f t="shared" si="365"/>
        <v>0</v>
      </c>
      <c r="CE307" s="117">
        <f t="shared" si="366"/>
        <v>0</v>
      </c>
      <c r="CF307" s="117">
        <f t="shared" si="367"/>
        <v>0</v>
      </c>
      <c r="CG307" s="117">
        <f t="shared" si="368"/>
        <v>0</v>
      </c>
      <c r="CH307" s="117">
        <f t="shared" si="369"/>
        <v>0</v>
      </c>
      <c r="CI307" s="117">
        <f t="shared" si="370"/>
        <v>0</v>
      </c>
      <c r="CJ307" s="117">
        <f t="shared" si="371"/>
        <v>0</v>
      </c>
      <c r="CK307" s="117">
        <f t="shared" si="372"/>
        <v>0</v>
      </c>
      <c r="CL307" s="117">
        <f t="shared" si="373"/>
        <v>0</v>
      </c>
      <c r="CM307" s="117">
        <f t="shared" si="374"/>
        <v>0</v>
      </c>
      <c r="CN307" s="117">
        <f t="shared" si="375"/>
        <v>0</v>
      </c>
      <c r="CO307" s="117">
        <f t="shared" si="376"/>
        <v>0</v>
      </c>
      <c r="CP307" s="117">
        <f t="shared" si="377"/>
        <v>0</v>
      </c>
      <c r="CQ307" s="117">
        <f t="shared" si="378"/>
        <v>0</v>
      </c>
      <c r="CR307" s="117">
        <f t="shared" si="379"/>
        <v>0</v>
      </c>
      <c r="CS307" s="117">
        <f t="shared" si="380"/>
        <v>0</v>
      </c>
      <c r="CT307" s="82"/>
      <c r="CU307" s="82"/>
      <c r="CV307" s="39"/>
      <c r="CW307" s="39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GS307" s="1"/>
      <c r="GT307" s="1"/>
      <c r="GU307" s="1"/>
      <c r="GV307" s="1"/>
      <c r="GW307" s="1"/>
    </row>
    <row r="308" spans="1:205">
      <c r="A308" s="33">
        <v>302</v>
      </c>
      <c r="B308" s="71"/>
      <c r="C308" s="351"/>
      <c r="D308" s="75"/>
      <c r="E308" s="74"/>
      <c r="F308" s="74"/>
      <c r="G308" s="74"/>
      <c r="H308" s="74"/>
      <c r="I308" s="65"/>
      <c r="J308" s="65"/>
      <c r="K308" s="65"/>
      <c r="L308" s="209"/>
      <c r="M308" s="209"/>
      <c r="N308" s="65"/>
      <c r="O308" s="65"/>
      <c r="P308" s="65"/>
      <c r="Q308" s="368" t="str">
        <f t="shared" si="318"/>
        <v/>
      </c>
      <c r="R308" s="34">
        <f t="shared" si="319"/>
        <v>0</v>
      </c>
      <c r="S308" s="47">
        <f t="shared" si="395"/>
        <v>0</v>
      </c>
      <c r="T308" s="46">
        <f t="shared" si="317"/>
        <v>0</v>
      </c>
      <c r="U308" s="82">
        <f t="shared" si="320"/>
        <v>0</v>
      </c>
      <c r="V308" s="46">
        <f t="shared" si="321"/>
        <v>0</v>
      </c>
      <c r="W308" s="82">
        <f t="shared" si="322"/>
        <v>0</v>
      </c>
      <c r="X308" s="81">
        <f t="shared" si="323"/>
        <v>0</v>
      </c>
      <c r="Y308" s="81">
        <f t="shared" si="381"/>
        <v>0</v>
      </c>
      <c r="Z308" s="81">
        <f t="shared" si="382"/>
        <v>0</v>
      </c>
      <c r="AA308" s="81">
        <f t="shared" si="324"/>
        <v>0</v>
      </c>
      <c r="AB308" s="81">
        <f t="shared" si="325"/>
        <v>0</v>
      </c>
      <c r="AC308" s="81">
        <f t="shared" si="383"/>
        <v>0</v>
      </c>
      <c r="AD308" s="81">
        <f t="shared" si="384"/>
        <v>0</v>
      </c>
      <c r="AE308" s="81">
        <f t="shared" si="385"/>
        <v>0</v>
      </c>
      <c r="AF308" s="81">
        <f t="shared" si="326"/>
        <v>0</v>
      </c>
      <c r="AG308" s="81">
        <f t="shared" si="327"/>
        <v>0</v>
      </c>
      <c r="AH308" s="81">
        <f t="shared" si="328"/>
        <v>0</v>
      </c>
      <c r="AI308" s="81">
        <f t="shared" si="329"/>
        <v>0</v>
      </c>
      <c r="AJ308" s="81">
        <f t="shared" si="330"/>
        <v>0</v>
      </c>
      <c r="AK308" s="81">
        <f t="shared" si="331"/>
        <v>0</v>
      </c>
      <c r="AL308" s="81">
        <f t="shared" si="332"/>
        <v>0</v>
      </c>
      <c r="AM308" s="81">
        <f t="shared" si="333"/>
        <v>0</v>
      </c>
      <c r="AN308" s="81">
        <f t="shared" si="334"/>
        <v>0</v>
      </c>
      <c r="AO308" s="81">
        <f t="shared" si="335"/>
        <v>0</v>
      </c>
      <c r="AP308" s="81">
        <f t="shared" si="336"/>
        <v>0</v>
      </c>
      <c r="AQ308" s="81">
        <f t="shared" si="337"/>
        <v>0</v>
      </c>
      <c r="AR308" s="81">
        <f t="shared" si="338"/>
        <v>0</v>
      </c>
      <c r="AS308" s="81">
        <f t="shared" si="339"/>
        <v>0</v>
      </c>
      <c r="AT308" s="81">
        <f t="shared" si="340"/>
        <v>0</v>
      </c>
      <c r="AU308" s="81">
        <f t="shared" si="341"/>
        <v>0</v>
      </c>
      <c r="AV308" s="81">
        <f t="shared" si="342"/>
        <v>0</v>
      </c>
      <c r="AW308" s="46">
        <f t="shared" si="343"/>
        <v>0</v>
      </c>
      <c r="AX308" s="46">
        <f t="shared" si="344"/>
        <v>0</v>
      </c>
      <c r="AY308" s="46">
        <f t="shared" si="345"/>
        <v>0</v>
      </c>
      <c r="AZ308" s="46">
        <f t="shared" si="346"/>
        <v>0</v>
      </c>
      <c r="BA308" s="46">
        <f t="shared" si="347"/>
        <v>0</v>
      </c>
      <c r="BB308" s="46">
        <f t="shared" si="348"/>
        <v>0</v>
      </c>
      <c r="BC308" s="46">
        <f t="shared" si="349"/>
        <v>0</v>
      </c>
      <c r="BD308" s="81"/>
      <c r="BE308" s="81"/>
      <c r="BF308" s="117">
        <f t="shared" si="386"/>
        <v>0</v>
      </c>
      <c r="BG308" s="117">
        <f t="shared" si="387"/>
        <v>0</v>
      </c>
      <c r="BH308" s="117">
        <f t="shared" si="388"/>
        <v>0</v>
      </c>
      <c r="BI308" s="117">
        <f t="shared" si="389"/>
        <v>0</v>
      </c>
      <c r="BJ308" s="117">
        <f t="shared" si="390"/>
        <v>0</v>
      </c>
      <c r="BK308" s="117">
        <f t="shared" si="391"/>
        <v>0</v>
      </c>
      <c r="BL308" s="117">
        <f t="shared" si="392"/>
        <v>0</v>
      </c>
      <c r="BM308" s="117">
        <f t="shared" si="393"/>
        <v>0</v>
      </c>
      <c r="BN308" s="117">
        <f t="shared" si="350"/>
        <v>0</v>
      </c>
      <c r="BO308" s="117">
        <f t="shared" si="394"/>
        <v>0</v>
      </c>
      <c r="BP308" s="117">
        <f t="shared" si="351"/>
        <v>0</v>
      </c>
      <c r="BQ308" s="117">
        <f t="shared" si="352"/>
        <v>0</v>
      </c>
      <c r="BR308" s="117">
        <f t="shared" si="353"/>
        <v>0</v>
      </c>
      <c r="BS308" s="117">
        <f t="shared" si="354"/>
        <v>0</v>
      </c>
      <c r="BT308" s="117">
        <f t="shared" si="355"/>
        <v>0</v>
      </c>
      <c r="BU308" s="117">
        <f t="shared" si="356"/>
        <v>0</v>
      </c>
      <c r="BV308" s="117">
        <f t="shared" si="357"/>
        <v>0</v>
      </c>
      <c r="BW308" s="117">
        <f t="shared" si="358"/>
        <v>0</v>
      </c>
      <c r="BX308" s="117">
        <f t="shared" si="359"/>
        <v>0</v>
      </c>
      <c r="BY308" s="117">
        <f t="shared" si="360"/>
        <v>0</v>
      </c>
      <c r="BZ308" s="117">
        <f t="shared" si="361"/>
        <v>0</v>
      </c>
      <c r="CA308" s="117">
        <f t="shared" si="362"/>
        <v>0</v>
      </c>
      <c r="CB308" s="117">
        <f t="shared" si="363"/>
        <v>0</v>
      </c>
      <c r="CC308" s="117">
        <f t="shared" si="364"/>
        <v>0</v>
      </c>
      <c r="CD308" s="117">
        <f t="shared" si="365"/>
        <v>0</v>
      </c>
      <c r="CE308" s="117">
        <f t="shared" si="366"/>
        <v>0</v>
      </c>
      <c r="CF308" s="117">
        <f t="shared" si="367"/>
        <v>0</v>
      </c>
      <c r="CG308" s="117">
        <f t="shared" si="368"/>
        <v>0</v>
      </c>
      <c r="CH308" s="117">
        <f t="shared" si="369"/>
        <v>0</v>
      </c>
      <c r="CI308" s="117">
        <f t="shared" si="370"/>
        <v>0</v>
      </c>
      <c r="CJ308" s="117">
        <f t="shared" si="371"/>
        <v>0</v>
      </c>
      <c r="CK308" s="117">
        <f t="shared" si="372"/>
        <v>0</v>
      </c>
      <c r="CL308" s="117">
        <f t="shared" si="373"/>
        <v>0</v>
      </c>
      <c r="CM308" s="117">
        <f t="shared" si="374"/>
        <v>0</v>
      </c>
      <c r="CN308" s="117">
        <f t="shared" si="375"/>
        <v>0</v>
      </c>
      <c r="CO308" s="117">
        <f t="shared" si="376"/>
        <v>0</v>
      </c>
      <c r="CP308" s="117">
        <f t="shared" si="377"/>
        <v>0</v>
      </c>
      <c r="CQ308" s="117">
        <f t="shared" si="378"/>
        <v>0</v>
      </c>
      <c r="CR308" s="117">
        <f t="shared" si="379"/>
        <v>0</v>
      </c>
      <c r="CS308" s="117">
        <f t="shared" si="380"/>
        <v>0</v>
      </c>
      <c r="CT308" s="82"/>
      <c r="CU308" s="82"/>
      <c r="CV308" s="39"/>
      <c r="CW308" s="39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GS308" s="1"/>
      <c r="GT308" s="1"/>
      <c r="GU308" s="1"/>
      <c r="GV308" s="1"/>
      <c r="GW308" s="1"/>
    </row>
    <row r="309" spans="1:205">
      <c r="A309" s="33">
        <v>303</v>
      </c>
      <c r="B309" s="71"/>
      <c r="C309" s="351"/>
      <c r="D309" s="75"/>
      <c r="E309" s="74"/>
      <c r="F309" s="74"/>
      <c r="G309" s="74"/>
      <c r="H309" s="74"/>
      <c r="I309" s="65"/>
      <c r="J309" s="65"/>
      <c r="K309" s="65"/>
      <c r="L309" s="209"/>
      <c r="M309" s="209"/>
      <c r="N309" s="65"/>
      <c r="O309" s="65"/>
      <c r="P309" s="65"/>
      <c r="Q309" s="368" t="str">
        <f t="shared" si="318"/>
        <v/>
      </c>
      <c r="R309" s="34">
        <f t="shared" si="319"/>
        <v>0</v>
      </c>
      <c r="S309" s="47">
        <f t="shared" si="395"/>
        <v>0</v>
      </c>
      <c r="T309" s="46">
        <f t="shared" si="317"/>
        <v>0</v>
      </c>
      <c r="U309" s="82">
        <f t="shared" si="320"/>
        <v>0</v>
      </c>
      <c r="V309" s="46">
        <f t="shared" si="321"/>
        <v>0</v>
      </c>
      <c r="W309" s="82">
        <f t="shared" si="322"/>
        <v>0</v>
      </c>
      <c r="X309" s="81">
        <f t="shared" si="323"/>
        <v>0</v>
      </c>
      <c r="Y309" s="81">
        <f t="shared" si="381"/>
        <v>0</v>
      </c>
      <c r="Z309" s="81">
        <f t="shared" si="382"/>
        <v>0</v>
      </c>
      <c r="AA309" s="81">
        <f t="shared" si="324"/>
        <v>0</v>
      </c>
      <c r="AB309" s="81">
        <f t="shared" si="325"/>
        <v>0</v>
      </c>
      <c r="AC309" s="81">
        <f t="shared" si="383"/>
        <v>0</v>
      </c>
      <c r="AD309" s="81">
        <f t="shared" si="384"/>
        <v>0</v>
      </c>
      <c r="AE309" s="81">
        <f t="shared" si="385"/>
        <v>0</v>
      </c>
      <c r="AF309" s="81">
        <f t="shared" si="326"/>
        <v>0</v>
      </c>
      <c r="AG309" s="81">
        <f t="shared" si="327"/>
        <v>0</v>
      </c>
      <c r="AH309" s="81">
        <f t="shared" si="328"/>
        <v>0</v>
      </c>
      <c r="AI309" s="81">
        <f t="shared" si="329"/>
        <v>0</v>
      </c>
      <c r="AJ309" s="81">
        <f t="shared" si="330"/>
        <v>0</v>
      </c>
      <c r="AK309" s="81">
        <f t="shared" si="331"/>
        <v>0</v>
      </c>
      <c r="AL309" s="81">
        <f t="shared" si="332"/>
        <v>0</v>
      </c>
      <c r="AM309" s="81">
        <f t="shared" si="333"/>
        <v>0</v>
      </c>
      <c r="AN309" s="81">
        <f t="shared" si="334"/>
        <v>0</v>
      </c>
      <c r="AO309" s="81">
        <f t="shared" si="335"/>
        <v>0</v>
      </c>
      <c r="AP309" s="81">
        <f t="shared" si="336"/>
        <v>0</v>
      </c>
      <c r="AQ309" s="81">
        <f t="shared" si="337"/>
        <v>0</v>
      </c>
      <c r="AR309" s="81">
        <f t="shared" si="338"/>
        <v>0</v>
      </c>
      <c r="AS309" s="81">
        <f t="shared" si="339"/>
        <v>0</v>
      </c>
      <c r="AT309" s="81">
        <f t="shared" si="340"/>
        <v>0</v>
      </c>
      <c r="AU309" s="81">
        <f t="shared" si="341"/>
        <v>0</v>
      </c>
      <c r="AV309" s="81">
        <f t="shared" si="342"/>
        <v>0</v>
      </c>
      <c r="AW309" s="46">
        <f t="shared" si="343"/>
        <v>0</v>
      </c>
      <c r="AX309" s="46">
        <f t="shared" si="344"/>
        <v>0</v>
      </c>
      <c r="AY309" s="46">
        <f t="shared" si="345"/>
        <v>0</v>
      </c>
      <c r="AZ309" s="46">
        <f t="shared" si="346"/>
        <v>0</v>
      </c>
      <c r="BA309" s="46">
        <f t="shared" si="347"/>
        <v>0</v>
      </c>
      <c r="BB309" s="46">
        <f t="shared" si="348"/>
        <v>0</v>
      </c>
      <c r="BC309" s="46">
        <f t="shared" si="349"/>
        <v>0</v>
      </c>
      <c r="BD309" s="81"/>
      <c r="BE309" s="81"/>
      <c r="BF309" s="117">
        <f t="shared" si="386"/>
        <v>0</v>
      </c>
      <c r="BG309" s="117">
        <f t="shared" si="387"/>
        <v>0</v>
      </c>
      <c r="BH309" s="117">
        <f t="shared" si="388"/>
        <v>0</v>
      </c>
      <c r="BI309" s="117">
        <f t="shared" si="389"/>
        <v>0</v>
      </c>
      <c r="BJ309" s="117">
        <f t="shared" si="390"/>
        <v>0</v>
      </c>
      <c r="BK309" s="117">
        <f t="shared" si="391"/>
        <v>0</v>
      </c>
      <c r="BL309" s="117">
        <f t="shared" si="392"/>
        <v>0</v>
      </c>
      <c r="BM309" s="117">
        <f t="shared" si="393"/>
        <v>0</v>
      </c>
      <c r="BN309" s="117">
        <f t="shared" si="350"/>
        <v>0</v>
      </c>
      <c r="BO309" s="117">
        <f t="shared" si="394"/>
        <v>0</v>
      </c>
      <c r="BP309" s="117">
        <f t="shared" si="351"/>
        <v>0</v>
      </c>
      <c r="BQ309" s="117">
        <f t="shared" si="352"/>
        <v>0</v>
      </c>
      <c r="BR309" s="117">
        <f t="shared" si="353"/>
        <v>0</v>
      </c>
      <c r="BS309" s="117">
        <f t="shared" si="354"/>
        <v>0</v>
      </c>
      <c r="BT309" s="117">
        <f t="shared" si="355"/>
        <v>0</v>
      </c>
      <c r="BU309" s="117">
        <f t="shared" si="356"/>
        <v>0</v>
      </c>
      <c r="BV309" s="117">
        <f t="shared" si="357"/>
        <v>0</v>
      </c>
      <c r="BW309" s="117">
        <f t="shared" si="358"/>
        <v>0</v>
      </c>
      <c r="BX309" s="117">
        <f t="shared" si="359"/>
        <v>0</v>
      </c>
      <c r="BY309" s="117">
        <f t="shared" si="360"/>
        <v>0</v>
      </c>
      <c r="BZ309" s="117">
        <f t="shared" si="361"/>
        <v>0</v>
      </c>
      <c r="CA309" s="117">
        <f t="shared" si="362"/>
        <v>0</v>
      </c>
      <c r="CB309" s="117">
        <f t="shared" si="363"/>
        <v>0</v>
      </c>
      <c r="CC309" s="117">
        <f t="shared" si="364"/>
        <v>0</v>
      </c>
      <c r="CD309" s="117">
        <f t="shared" si="365"/>
        <v>0</v>
      </c>
      <c r="CE309" s="117">
        <f t="shared" si="366"/>
        <v>0</v>
      </c>
      <c r="CF309" s="117">
        <f t="shared" si="367"/>
        <v>0</v>
      </c>
      <c r="CG309" s="117">
        <f t="shared" si="368"/>
        <v>0</v>
      </c>
      <c r="CH309" s="117">
        <f t="shared" si="369"/>
        <v>0</v>
      </c>
      <c r="CI309" s="117">
        <f t="shared" si="370"/>
        <v>0</v>
      </c>
      <c r="CJ309" s="117">
        <f t="shared" si="371"/>
        <v>0</v>
      </c>
      <c r="CK309" s="117">
        <f t="shared" si="372"/>
        <v>0</v>
      </c>
      <c r="CL309" s="117">
        <f t="shared" si="373"/>
        <v>0</v>
      </c>
      <c r="CM309" s="117">
        <f t="shared" si="374"/>
        <v>0</v>
      </c>
      <c r="CN309" s="117">
        <f t="shared" si="375"/>
        <v>0</v>
      </c>
      <c r="CO309" s="117">
        <f t="shared" si="376"/>
        <v>0</v>
      </c>
      <c r="CP309" s="117">
        <f t="shared" si="377"/>
        <v>0</v>
      </c>
      <c r="CQ309" s="117">
        <f t="shared" si="378"/>
        <v>0</v>
      </c>
      <c r="CR309" s="117">
        <f t="shared" si="379"/>
        <v>0</v>
      </c>
      <c r="CS309" s="117">
        <f t="shared" si="380"/>
        <v>0</v>
      </c>
      <c r="CT309" s="82"/>
      <c r="CU309" s="82"/>
      <c r="CV309" s="39"/>
      <c r="CW309" s="39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GS309" s="1"/>
      <c r="GT309" s="1"/>
      <c r="GU309" s="1"/>
      <c r="GV309" s="1"/>
      <c r="GW309" s="1"/>
    </row>
    <row r="310" spans="1:205">
      <c r="A310" s="33">
        <v>304</v>
      </c>
      <c r="B310" s="71"/>
      <c r="C310" s="351"/>
      <c r="D310" s="75"/>
      <c r="E310" s="74"/>
      <c r="F310" s="74"/>
      <c r="G310" s="74"/>
      <c r="H310" s="74"/>
      <c r="I310" s="65"/>
      <c r="J310" s="65"/>
      <c r="K310" s="65"/>
      <c r="L310" s="209"/>
      <c r="M310" s="209"/>
      <c r="N310" s="65"/>
      <c r="O310" s="65"/>
      <c r="P310" s="65"/>
      <c r="Q310" s="368" t="str">
        <f t="shared" si="318"/>
        <v/>
      </c>
      <c r="R310" s="34">
        <f t="shared" si="319"/>
        <v>0</v>
      </c>
      <c r="S310" s="47">
        <f t="shared" si="395"/>
        <v>0</v>
      </c>
      <c r="T310" s="46">
        <f t="shared" si="317"/>
        <v>0</v>
      </c>
      <c r="U310" s="82">
        <f t="shared" si="320"/>
        <v>0</v>
      </c>
      <c r="V310" s="46">
        <f t="shared" si="321"/>
        <v>0</v>
      </c>
      <c r="W310" s="82">
        <f t="shared" si="322"/>
        <v>0</v>
      </c>
      <c r="X310" s="81">
        <f t="shared" si="323"/>
        <v>0</v>
      </c>
      <c r="Y310" s="81">
        <f t="shared" si="381"/>
        <v>0</v>
      </c>
      <c r="Z310" s="81">
        <f t="shared" si="382"/>
        <v>0</v>
      </c>
      <c r="AA310" s="81">
        <f t="shared" si="324"/>
        <v>0</v>
      </c>
      <c r="AB310" s="81">
        <f t="shared" si="325"/>
        <v>0</v>
      </c>
      <c r="AC310" s="81">
        <f t="shared" si="383"/>
        <v>0</v>
      </c>
      <c r="AD310" s="81">
        <f t="shared" si="384"/>
        <v>0</v>
      </c>
      <c r="AE310" s="81">
        <f t="shared" si="385"/>
        <v>0</v>
      </c>
      <c r="AF310" s="81">
        <f t="shared" si="326"/>
        <v>0</v>
      </c>
      <c r="AG310" s="81">
        <f t="shared" si="327"/>
        <v>0</v>
      </c>
      <c r="AH310" s="81">
        <f t="shared" si="328"/>
        <v>0</v>
      </c>
      <c r="AI310" s="81">
        <f t="shared" si="329"/>
        <v>0</v>
      </c>
      <c r="AJ310" s="81">
        <f t="shared" si="330"/>
        <v>0</v>
      </c>
      <c r="AK310" s="81">
        <f t="shared" si="331"/>
        <v>0</v>
      </c>
      <c r="AL310" s="81">
        <f t="shared" si="332"/>
        <v>0</v>
      </c>
      <c r="AM310" s="81">
        <f t="shared" si="333"/>
        <v>0</v>
      </c>
      <c r="AN310" s="81">
        <f t="shared" si="334"/>
        <v>0</v>
      </c>
      <c r="AO310" s="81">
        <f t="shared" si="335"/>
        <v>0</v>
      </c>
      <c r="AP310" s="81">
        <f t="shared" si="336"/>
        <v>0</v>
      </c>
      <c r="AQ310" s="81">
        <f t="shared" si="337"/>
        <v>0</v>
      </c>
      <c r="AR310" s="81">
        <f t="shared" si="338"/>
        <v>0</v>
      </c>
      <c r="AS310" s="81">
        <f t="shared" si="339"/>
        <v>0</v>
      </c>
      <c r="AT310" s="81">
        <f t="shared" si="340"/>
        <v>0</v>
      </c>
      <c r="AU310" s="81">
        <f t="shared" si="341"/>
        <v>0</v>
      </c>
      <c r="AV310" s="81">
        <f t="shared" si="342"/>
        <v>0</v>
      </c>
      <c r="AW310" s="46">
        <f t="shared" si="343"/>
        <v>0</v>
      </c>
      <c r="AX310" s="46">
        <f t="shared" si="344"/>
        <v>0</v>
      </c>
      <c r="AY310" s="46">
        <f t="shared" si="345"/>
        <v>0</v>
      </c>
      <c r="AZ310" s="46">
        <f t="shared" si="346"/>
        <v>0</v>
      </c>
      <c r="BA310" s="46">
        <f t="shared" si="347"/>
        <v>0</v>
      </c>
      <c r="BB310" s="46">
        <f t="shared" si="348"/>
        <v>0</v>
      </c>
      <c r="BC310" s="46">
        <f t="shared" si="349"/>
        <v>0</v>
      </c>
      <c r="BD310" s="81"/>
      <c r="BE310" s="81"/>
      <c r="BF310" s="117">
        <f t="shared" si="386"/>
        <v>0</v>
      </c>
      <c r="BG310" s="117">
        <f t="shared" si="387"/>
        <v>0</v>
      </c>
      <c r="BH310" s="117">
        <f t="shared" si="388"/>
        <v>0</v>
      </c>
      <c r="BI310" s="117">
        <f t="shared" si="389"/>
        <v>0</v>
      </c>
      <c r="BJ310" s="117">
        <f t="shared" si="390"/>
        <v>0</v>
      </c>
      <c r="BK310" s="117">
        <f t="shared" si="391"/>
        <v>0</v>
      </c>
      <c r="BL310" s="117">
        <f t="shared" si="392"/>
        <v>0</v>
      </c>
      <c r="BM310" s="117">
        <f t="shared" si="393"/>
        <v>0</v>
      </c>
      <c r="BN310" s="117">
        <f t="shared" si="350"/>
        <v>0</v>
      </c>
      <c r="BO310" s="117">
        <f t="shared" si="394"/>
        <v>0</v>
      </c>
      <c r="BP310" s="117">
        <f t="shared" si="351"/>
        <v>0</v>
      </c>
      <c r="BQ310" s="117">
        <f t="shared" si="352"/>
        <v>0</v>
      </c>
      <c r="BR310" s="117">
        <f t="shared" si="353"/>
        <v>0</v>
      </c>
      <c r="BS310" s="117">
        <f t="shared" si="354"/>
        <v>0</v>
      </c>
      <c r="BT310" s="117">
        <f t="shared" si="355"/>
        <v>0</v>
      </c>
      <c r="BU310" s="117">
        <f t="shared" si="356"/>
        <v>0</v>
      </c>
      <c r="BV310" s="117">
        <f t="shared" si="357"/>
        <v>0</v>
      </c>
      <c r="BW310" s="117">
        <f t="shared" si="358"/>
        <v>0</v>
      </c>
      <c r="BX310" s="117">
        <f t="shared" si="359"/>
        <v>0</v>
      </c>
      <c r="BY310" s="117">
        <f t="shared" si="360"/>
        <v>0</v>
      </c>
      <c r="BZ310" s="117">
        <f t="shared" si="361"/>
        <v>0</v>
      </c>
      <c r="CA310" s="117">
        <f t="shared" si="362"/>
        <v>0</v>
      </c>
      <c r="CB310" s="117">
        <f t="shared" si="363"/>
        <v>0</v>
      </c>
      <c r="CC310" s="117">
        <f t="shared" si="364"/>
        <v>0</v>
      </c>
      <c r="CD310" s="117">
        <f t="shared" si="365"/>
        <v>0</v>
      </c>
      <c r="CE310" s="117">
        <f t="shared" si="366"/>
        <v>0</v>
      </c>
      <c r="CF310" s="117">
        <f t="shared" si="367"/>
        <v>0</v>
      </c>
      <c r="CG310" s="117">
        <f t="shared" si="368"/>
        <v>0</v>
      </c>
      <c r="CH310" s="117">
        <f t="shared" si="369"/>
        <v>0</v>
      </c>
      <c r="CI310" s="117">
        <f t="shared" si="370"/>
        <v>0</v>
      </c>
      <c r="CJ310" s="117">
        <f t="shared" si="371"/>
        <v>0</v>
      </c>
      <c r="CK310" s="117">
        <f t="shared" si="372"/>
        <v>0</v>
      </c>
      <c r="CL310" s="117">
        <f t="shared" si="373"/>
        <v>0</v>
      </c>
      <c r="CM310" s="117">
        <f t="shared" si="374"/>
        <v>0</v>
      </c>
      <c r="CN310" s="117">
        <f t="shared" si="375"/>
        <v>0</v>
      </c>
      <c r="CO310" s="117">
        <f t="shared" si="376"/>
        <v>0</v>
      </c>
      <c r="CP310" s="117">
        <f t="shared" si="377"/>
        <v>0</v>
      </c>
      <c r="CQ310" s="117">
        <f t="shared" si="378"/>
        <v>0</v>
      </c>
      <c r="CR310" s="117">
        <f t="shared" si="379"/>
        <v>0</v>
      </c>
      <c r="CS310" s="117">
        <f t="shared" si="380"/>
        <v>0</v>
      </c>
      <c r="CT310" s="82"/>
      <c r="CU310" s="82"/>
      <c r="CV310" s="39"/>
      <c r="CW310" s="39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GS310" s="1"/>
      <c r="GT310" s="1"/>
      <c r="GU310" s="1"/>
      <c r="GV310" s="1"/>
      <c r="GW310" s="1"/>
    </row>
    <row r="311" spans="1:205">
      <c r="A311" s="33">
        <v>305</v>
      </c>
      <c r="B311" s="71"/>
      <c r="C311" s="351"/>
      <c r="D311" s="75"/>
      <c r="E311" s="74"/>
      <c r="F311" s="74"/>
      <c r="G311" s="74"/>
      <c r="H311" s="74"/>
      <c r="I311" s="65"/>
      <c r="J311" s="65"/>
      <c r="K311" s="65"/>
      <c r="L311" s="209"/>
      <c r="M311" s="209"/>
      <c r="N311" s="65"/>
      <c r="O311" s="65"/>
      <c r="P311" s="65"/>
      <c r="Q311" s="368" t="str">
        <f t="shared" si="318"/>
        <v/>
      </c>
      <c r="R311" s="34">
        <f t="shared" si="319"/>
        <v>0</v>
      </c>
      <c r="S311" s="47">
        <f t="shared" si="395"/>
        <v>0</v>
      </c>
      <c r="T311" s="46">
        <f t="shared" si="317"/>
        <v>0</v>
      </c>
      <c r="U311" s="82">
        <f t="shared" si="320"/>
        <v>0</v>
      </c>
      <c r="V311" s="46">
        <f t="shared" si="321"/>
        <v>0</v>
      </c>
      <c r="W311" s="82">
        <f t="shared" si="322"/>
        <v>0</v>
      </c>
      <c r="X311" s="81">
        <f t="shared" si="323"/>
        <v>0</v>
      </c>
      <c r="Y311" s="81">
        <f t="shared" si="381"/>
        <v>0</v>
      </c>
      <c r="Z311" s="81">
        <f t="shared" si="382"/>
        <v>0</v>
      </c>
      <c r="AA311" s="81">
        <f t="shared" si="324"/>
        <v>0</v>
      </c>
      <c r="AB311" s="81">
        <f t="shared" si="325"/>
        <v>0</v>
      </c>
      <c r="AC311" s="81">
        <f t="shared" si="383"/>
        <v>0</v>
      </c>
      <c r="AD311" s="81">
        <f t="shared" si="384"/>
        <v>0</v>
      </c>
      <c r="AE311" s="81">
        <f t="shared" si="385"/>
        <v>0</v>
      </c>
      <c r="AF311" s="81">
        <f t="shared" si="326"/>
        <v>0</v>
      </c>
      <c r="AG311" s="81">
        <f t="shared" si="327"/>
        <v>0</v>
      </c>
      <c r="AH311" s="81">
        <f t="shared" si="328"/>
        <v>0</v>
      </c>
      <c r="AI311" s="81">
        <f t="shared" si="329"/>
        <v>0</v>
      </c>
      <c r="AJ311" s="81">
        <f t="shared" si="330"/>
        <v>0</v>
      </c>
      <c r="AK311" s="81">
        <f t="shared" si="331"/>
        <v>0</v>
      </c>
      <c r="AL311" s="81">
        <f t="shared" si="332"/>
        <v>0</v>
      </c>
      <c r="AM311" s="81">
        <f t="shared" si="333"/>
        <v>0</v>
      </c>
      <c r="AN311" s="81">
        <f t="shared" si="334"/>
        <v>0</v>
      </c>
      <c r="AO311" s="81">
        <f t="shared" si="335"/>
        <v>0</v>
      </c>
      <c r="AP311" s="81">
        <f t="shared" si="336"/>
        <v>0</v>
      </c>
      <c r="AQ311" s="81">
        <f t="shared" si="337"/>
        <v>0</v>
      </c>
      <c r="AR311" s="81">
        <f t="shared" si="338"/>
        <v>0</v>
      </c>
      <c r="AS311" s="81">
        <f t="shared" si="339"/>
        <v>0</v>
      </c>
      <c r="AT311" s="81">
        <f t="shared" si="340"/>
        <v>0</v>
      </c>
      <c r="AU311" s="81">
        <f t="shared" si="341"/>
        <v>0</v>
      </c>
      <c r="AV311" s="81">
        <f t="shared" si="342"/>
        <v>0</v>
      </c>
      <c r="AW311" s="46">
        <f t="shared" si="343"/>
        <v>0</v>
      </c>
      <c r="AX311" s="46">
        <f t="shared" si="344"/>
        <v>0</v>
      </c>
      <c r="AY311" s="46">
        <f t="shared" si="345"/>
        <v>0</v>
      </c>
      <c r="AZ311" s="46">
        <f t="shared" si="346"/>
        <v>0</v>
      </c>
      <c r="BA311" s="46">
        <f t="shared" si="347"/>
        <v>0</v>
      </c>
      <c r="BB311" s="46">
        <f t="shared" si="348"/>
        <v>0</v>
      </c>
      <c r="BC311" s="46">
        <f t="shared" si="349"/>
        <v>0</v>
      </c>
      <c r="BD311" s="81"/>
      <c r="BE311" s="81"/>
      <c r="BF311" s="117">
        <f t="shared" si="386"/>
        <v>0</v>
      </c>
      <c r="BG311" s="117">
        <f t="shared" si="387"/>
        <v>0</v>
      </c>
      <c r="BH311" s="117">
        <f t="shared" si="388"/>
        <v>0</v>
      </c>
      <c r="BI311" s="117">
        <f t="shared" si="389"/>
        <v>0</v>
      </c>
      <c r="BJ311" s="117">
        <f t="shared" si="390"/>
        <v>0</v>
      </c>
      <c r="BK311" s="117">
        <f t="shared" si="391"/>
        <v>0</v>
      </c>
      <c r="BL311" s="117">
        <f t="shared" si="392"/>
        <v>0</v>
      </c>
      <c r="BM311" s="117">
        <f t="shared" si="393"/>
        <v>0</v>
      </c>
      <c r="BN311" s="117">
        <f t="shared" si="350"/>
        <v>0</v>
      </c>
      <c r="BO311" s="117">
        <f t="shared" si="394"/>
        <v>0</v>
      </c>
      <c r="BP311" s="117">
        <f t="shared" si="351"/>
        <v>0</v>
      </c>
      <c r="BQ311" s="117">
        <f t="shared" si="352"/>
        <v>0</v>
      </c>
      <c r="BR311" s="117">
        <f t="shared" si="353"/>
        <v>0</v>
      </c>
      <c r="BS311" s="117">
        <f t="shared" si="354"/>
        <v>0</v>
      </c>
      <c r="BT311" s="117">
        <f t="shared" si="355"/>
        <v>0</v>
      </c>
      <c r="BU311" s="117">
        <f t="shared" si="356"/>
        <v>0</v>
      </c>
      <c r="BV311" s="117">
        <f t="shared" si="357"/>
        <v>0</v>
      </c>
      <c r="BW311" s="117">
        <f t="shared" si="358"/>
        <v>0</v>
      </c>
      <c r="BX311" s="117">
        <f t="shared" si="359"/>
        <v>0</v>
      </c>
      <c r="BY311" s="117">
        <f t="shared" si="360"/>
        <v>0</v>
      </c>
      <c r="BZ311" s="117">
        <f t="shared" si="361"/>
        <v>0</v>
      </c>
      <c r="CA311" s="117">
        <f t="shared" si="362"/>
        <v>0</v>
      </c>
      <c r="CB311" s="117">
        <f t="shared" si="363"/>
        <v>0</v>
      </c>
      <c r="CC311" s="117">
        <f t="shared" si="364"/>
        <v>0</v>
      </c>
      <c r="CD311" s="117">
        <f t="shared" si="365"/>
        <v>0</v>
      </c>
      <c r="CE311" s="117">
        <f t="shared" si="366"/>
        <v>0</v>
      </c>
      <c r="CF311" s="117">
        <f t="shared" si="367"/>
        <v>0</v>
      </c>
      <c r="CG311" s="117">
        <f t="shared" si="368"/>
        <v>0</v>
      </c>
      <c r="CH311" s="117">
        <f t="shared" si="369"/>
        <v>0</v>
      </c>
      <c r="CI311" s="117">
        <f t="shared" si="370"/>
        <v>0</v>
      </c>
      <c r="CJ311" s="117">
        <f t="shared" si="371"/>
        <v>0</v>
      </c>
      <c r="CK311" s="117">
        <f t="shared" si="372"/>
        <v>0</v>
      </c>
      <c r="CL311" s="117">
        <f t="shared" si="373"/>
        <v>0</v>
      </c>
      <c r="CM311" s="117">
        <f t="shared" si="374"/>
        <v>0</v>
      </c>
      <c r="CN311" s="117">
        <f t="shared" si="375"/>
        <v>0</v>
      </c>
      <c r="CO311" s="117">
        <f t="shared" si="376"/>
        <v>0</v>
      </c>
      <c r="CP311" s="117">
        <f t="shared" si="377"/>
        <v>0</v>
      </c>
      <c r="CQ311" s="117">
        <f t="shared" si="378"/>
        <v>0</v>
      </c>
      <c r="CR311" s="117">
        <f t="shared" si="379"/>
        <v>0</v>
      </c>
      <c r="CS311" s="117">
        <f t="shared" si="380"/>
        <v>0</v>
      </c>
      <c r="CT311" s="82"/>
      <c r="CU311" s="82"/>
      <c r="CV311" s="39"/>
      <c r="CW311" s="39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GS311" s="1"/>
      <c r="GT311" s="1"/>
      <c r="GU311" s="1"/>
      <c r="GV311" s="1"/>
      <c r="GW311" s="1"/>
    </row>
    <row r="312" spans="1:205">
      <c r="A312" s="33">
        <v>306</v>
      </c>
      <c r="B312" s="71"/>
      <c r="C312" s="351"/>
      <c r="D312" s="75"/>
      <c r="E312" s="74"/>
      <c r="F312" s="74"/>
      <c r="G312" s="74"/>
      <c r="H312" s="74"/>
      <c r="I312" s="65"/>
      <c r="J312" s="65"/>
      <c r="K312" s="65"/>
      <c r="L312" s="209"/>
      <c r="M312" s="209"/>
      <c r="N312" s="65"/>
      <c r="O312" s="65"/>
      <c r="P312" s="65"/>
      <c r="Q312" s="368" t="str">
        <f t="shared" si="318"/>
        <v/>
      </c>
      <c r="R312" s="34">
        <f t="shared" si="319"/>
        <v>0</v>
      </c>
      <c r="S312" s="47">
        <f t="shared" si="395"/>
        <v>0</v>
      </c>
      <c r="T312" s="46">
        <f t="shared" si="317"/>
        <v>0</v>
      </c>
      <c r="U312" s="82">
        <f t="shared" si="320"/>
        <v>0</v>
      </c>
      <c r="V312" s="46">
        <f t="shared" si="321"/>
        <v>0</v>
      </c>
      <c r="W312" s="82">
        <f t="shared" si="322"/>
        <v>0</v>
      </c>
      <c r="X312" s="81">
        <f t="shared" si="323"/>
        <v>0</v>
      </c>
      <c r="Y312" s="81">
        <f t="shared" si="381"/>
        <v>0</v>
      </c>
      <c r="Z312" s="81">
        <f t="shared" si="382"/>
        <v>0</v>
      </c>
      <c r="AA312" s="81">
        <f t="shared" si="324"/>
        <v>0</v>
      </c>
      <c r="AB312" s="81">
        <f t="shared" si="325"/>
        <v>0</v>
      </c>
      <c r="AC312" s="81">
        <f t="shared" si="383"/>
        <v>0</v>
      </c>
      <c r="AD312" s="81">
        <f t="shared" si="384"/>
        <v>0</v>
      </c>
      <c r="AE312" s="81">
        <f t="shared" si="385"/>
        <v>0</v>
      </c>
      <c r="AF312" s="81">
        <f t="shared" si="326"/>
        <v>0</v>
      </c>
      <c r="AG312" s="81">
        <f t="shared" si="327"/>
        <v>0</v>
      </c>
      <c r="AH312" s="81">
        <f t="shared" si="328"/>
        <v>0</v>
      </c>
      <c r="AI312" s="81">
        <f t="shared" si="329"/>
        <v>0</v>
      </c>
      <c r="AJ312" s="81">
        <f t="shared" si="330"/>
        <v>0</v>
      </c>
      <c r="AK312" s="81">
        <f t="shared" si="331"/>
        <v>0</v>
      </c>
      <c r="AL312" s="81">
        <f t="shared" si="332"/>
        <v>0</v>
      </c>
      <c r="AM312" s="81">
        <f t="shared" si="333"/>
        <v>0</v>
      </c>
      <c r="AN312" s="81">
        <f t="shared" si="334"/>
        <v>0</v>
      </c>
      <c r="AO312" s="81">
        <f t="shared" si="335"/>
        <v>0</v>
      </c>
      <c r="AP312" s="81">
        <f t="shared" si="336"/>
        <v>0</v>
      </c>
      <c r="AQ312" s="81">
        <f t="shared" si="337"/>
        <v>0</v>
      </c>
      <c r="AR312" s="81">
        <f t="shared" si="338"/>
        <v>0</v>
      </c>
      <c r="AS312" s="81">
        <f t="shared" si="339"/>
        <v>0</v>
      </c>
      <c r="AT312" s="81">
        <f t="shared" si="340"/>
        <v>0</v>
      </c>
      <c r="AU312" s="81">
        <f t="shared" si="341"/>
        <v>0</v>
      </c>
      <c r="AV312" s="81">
        <f t="shared" si="342"/>
        <v>0</v>
      </c>
      <c r="AW312" s="46">
        <f t="shared" si="343"/>
        <v>0</v>
      </c>
      <c r="AX312" s="46">
        <f t="shared" si="344"/>
        <v>0</v>
      </c>
      <c r="AY312" s="46">
        <f t="shared" si="345"/>
        <v>0</v>
      </c>
      <c r="AZ312" s="46">
        <f t="shared" si="346"/>
        <v>0</v>
      </c>
      <c r="BA312" s="46">
        <f t="shared" si="347"/>
        <v>0</v>
      </c>
      <c r="BB312" s="46">
        <f t="shared" si="348"/>
        <v>0</v>
      </c>
      <c r="BC312" s="46">
        <f t="shared" si="349"/>
        <v>0</v>
      </c>
      <c r="BD312" s="81"/>
      <c r="BE312" s="81"/>
      <c r="BF312" s="117">
        <f t="shared" si="386"/>
        <v>0</v>
      </c>
      <c r="BG312" s="117">
        <f t="shared" si="387"/>
        <v>0</v>
      </c>
      <c r="BH312" s="117">
        <f t="shared" si="388"/>
        <v>0</v>
      </c>
      <c r="BI312" s="117">
        <f t="shared" si="389"/>
        <v>0</v>
      </c>
      <c r="BJ312" s="117">
        <f t="shared" si="390"/>
        <v>0</v>
      </c>
      <c r="BK312" s="117">
        <f t="shared" si="391"/>
        <v>0</v>
      </c>
      <c r="BL312" s="117">
        <f t="shared" si="392"/>
        <v>0</v>
      </c>
      <c r="BM312" s="117">
        <f t="shared" si="393"/>
        <v>0</v>
      </c>
      <c r="BN312" s="117">
        <f t="shared" si="350"/>
        <v>0</v>
      </c>
      <c r="BO312" s="117">
        <f t="shared" si="394"/>
        <v>0</v>
      </c>
      <c r="BP312" s="117">
        <f t="shared" si="351"/>
        <v>0</v>
      </c>
      <c r="BQ312" s="117">
        <f t="shared" si="352"/>
        <v>0</v>
      </c>
      <c r="BR312" s="117">
        <f t="shared" si="353"/>
        <v>0</v>
      </c>
      <c r="BS312" s="117">
        <f t="shared" si="354"/>
        <v>0</v>
      </c>
      <c r="BT312" s="117">
        <f t="shared" si="355"/>
        <v>0</v>
      </c>
      <c r="BU312" s="117">
        <f t="shared" si="356"/>
        <v>0</v>
      </c>
      <c r="BV312" s="117">
        <f t="shared" si="357"/>
        <v>0</v>
      </c>
      <c r="BW312" s="117">
        <f t="shared" si="358"/>
        <v>0</v>
      </c>
      <c r="BX312" s="117">
        <f t="shared" si="359"/>
        <v>0</v>
      </c>
      <c r="BY312" s="117">
        <f t="shared" si="360"/>
        <v>0</v>
      </c>
      <c r="BZ312" s="117">
        <f t="shared" si="361"/>
        <v>0</v>
      </c>
      <c r="CA312" s="117">
        <f t="shared" si="362"/>
        <v>0</v>
      </c>
      <c r="CB312" s="117">
        <f t="shared" si="363"/>
        <v>0</v>
      </c>
      <c r="CC312" s="117">
        <f t="shared" si="364"/>
        <v>0</v>
      </c>
      <c r="CD312" s="117">
        <f t="shared" si="365"/>
        <v>0</v>
      </c>
      <c r="CE312" s="117">
        <f t="shared" si="366"/>
        <v>0</v>
      </c>
      <c r="CF312" s="117">
        <f t="shared" si="367"/>
        <v>0</v>
      </c>
      <c r="CG312" s="117">
        <f t="shared" si="368"/>
        <v>0</v>
      </c>
      <c r="CH312" s="117">
        <f t="shared" si="369"/>
        <v>0</v>
      </c>
      <c r="CI312" s="117">
        <f t="shared" si="370"/>
        <v>0</v>
      </c>
      <c r="CJ312" s="117">
        <f t="shared" si="371"/>
        <v>0</v>
      </c>
      <c r="CK312" s="117">
        <f t="shared" si="372"/>
        <v>0</v>
      </c>
      <c r="CL312" s="117">
        <f t="shared" si="373"/>
        <v>0</v>
      </c>
      <c r="CM312" s="117">
        <f t="shared" si="374"/>
        <v>0</v>
      </c>
      <c r="CN312" s="117">
        <f t="shared" si="375"/>
        <v>0</v>
      </c>
      <c r="CO312" s="117">
        <f t="shared" si="376"/>
        <v>0</v>
      </c>
      <c r="CP312" s="117">
        <f t="shared" si="377"/>
        <v>0</v>
      </c>
      <c r="CQ312" s="117">
        <f t="shared" si="378"/>
        <v>0</v>
      </c>
      <c r="CR312" s="117">
        <f t="shared" si="379"/>
        <v>0</v>
      </c>
      <c r="CS312" s="117">
        <f t="shared" si="380"/>
        <v>0</v>
      </c>
      <c r="CT312" s="82"/>
      <c r="CU312" s="82"/>
      <c r="CV312" s="39"/>
      <c r="CW312" s="39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GS312" s="1"/>
      <c r="GT312" s="1"/>
      <c r="GU312" s="1"/>
      <c r="GV312" s="1"/>
      <c r="GW312" s="1"/>
    </row>
    <row r="313" spans="1:205">
      <c r="A313" s="33">
        <v>307</v>
      </c>
      <c r="B313" s="71"/>
      <c r="C313" s="351"/>
      <c r="D313" s="75"/>
      <c r="E313" s="74"/>
      <c r="F313" s="74"/>
      <c r="G313" s="74"/>
      <c r="H313" s="74"/>
      <c r="I313" s="65"/>
      <c r="J313" s="65"/>
      <c r="K313" s="65"/>
      <c r="L313" s="209"/>
      <c r="M313" s="209"/>
      <c r="N313" s="65"/>
      <c r="O313" s="65"/>
      <c r="P313" s="65"/>
      <c r="Q313" s="368" t="str">
        <f t="shared" si="318"/>
        <v/>
      </c>
      <c r="R313" s="34">
        <f t="shared" si="319"/>
        <v>0</v>
      </c>
      <c r="S313" s="47">
        <f t="shared" si="395"/>
        <v>0</v>
      </c>
      <c r="T313" s="46">
        <f t="shared" si="317"/>
        <v>0</v>
      </c>
      <c r="U313" s="82">
        <f t="shared" si="320"/>
        <v>0</v>
      </c>
      <c r="V313" s="46">
        <f t="shared" si="321"/>
        <v>0</v>
      </c>
      <c r="W313" s="82">
        <f t="shared" si="322"/>
        <v>0</v>
      </c>
      <c r="X313" s="81">
        <f t="shared" si="323"/>
        <v>0</v>
      </c>
      <c r="Y313" s="81">
        <f t="shared" si="381"/>
        <v>0</v>
      </c>
      <c r="Z313" s="81">
        <f t="shared" si="382"/>
        <v>0</v>
      </c>
      <c r="AA313" s="81">
        <f t="shared" si="324"/>
        <v>0</v>
      </c>
      <c r="AB313" s="81">
        <f t="shared" si="325"/>
        <v>0</v>
      </c>
      <c r="AC313" s="81">
        <f t="shared" si="383"/>
        <v>0</v>
      </c>
      <c r="AD313" s="81">
        <f t="shared" si="384"/>
        <v>0</v>
      </c>
      <c r="AE313" s="81">
        <f t="shared" si="385"/>
        <v>0</v>
      </c>
      <c r="AF313" s="81">
        <f t="shared" si="326"/>
        <v>0</v>
      </c>
      <c r="AG313" s="81">
        <f t="shared" si="327"/>
        <v>0</v>
      </c>
      <c r="AH313" s="81">
        <f t="shared" si="328"/>
        <v>0</v>
      </c>
      <c r="AI313" s="81">
        <f t="shared" si="329"/>
        <v>0</v>
      </c>
      <c r="AJ313" s="81">
        <f t="shared" si="330"/>
        <v>0</v>
      </c>
      <c r="AK313" s="81">
        <f t="shared" si="331"/>
        <v>0</v>
      </c>
      <c r="AL313" s="81">
        <f t="shared" si="332"/>
        <v>0</v>
      </c>
      <c r="AM313" s="81">
        <f t="shared" si="333"/>
        <v>0</v>
      </c>
      <c r="AN313" s="81">
        <f t="shared" si="334"/>
        <v>0</v>
      </c>
      <c r="AO313" s="81">
        <f t="shared" si="335"/>
        <v>0</v>
      </c>
      <c r="AP313" s="81">
        <f t="shared" si="336"/>
        <v>0</v>
      </c>
      <c r="AQ313" s="81">
        <f t="shared" si="337"/>
        <v>0</v>
      </c>
      <c r="AR313" s="81">
        <f t="shared" si="338"/>
        <v>0</v>
      </c>
      <c r="AS313" s="81">
        <f t="shared" si="339"/>
        <v>0</v>
      </c>
      <c r="AT313" s="81">
        <f t="shared" si="340"/>
        <v>0</v>
      </c>
      <c r="AU313" s="81">
        <f t="shared" si="341"/>
        <v>0</v>
      </c>
      <c r="AV313" s="81">
        <f t="shared" si="342"/>
        <v>0</v>
      </c>
      <c r="AW313" s="46">
        <f t="shared" si="343"/>
        <v>0</v>
      </c>
      <c r="AX313" s="46">
        <f t="shared" si="344"/>
        <v>0</v>
      </c>
      <c r="AY313" s="46">
        <f t="shared" si="345"/>
        <v>0</v>
      </c>
      <c r="AZ313" s="46">
        <f t="shared" si="346"/>
        <v>0</v>
      </c>
      <c r="BA313" s="46">
        <f t="shared" si="347"/>
        <v>0</v>
      </c>
      <c r="BB313" s="46">
        <f t="shared" si="348"/>
        <v>0</v>
      </c>
      <c r="BC313" s="46">
        <f t="shared" si="349"/>
        <v>0</v>
      </c>
      <c r="BD313" s="81"/>
      <c r="BE313" s="81"/>
      <c r="BF313" s="117">
        <f t="shared" si="386"/>
        <v>0</v>
      </c>
      <c r="BG313" s="117">
        <f t="shared" si="387"/>
        <v>0</v>
      </c>
      <c r="BH313" s="117">
        <f t="shared" si="388"/>
        <v>0</v>
      </c>
      <c r="BI313" s="117">
        <f t="shared" si="389"/>
        <v>0</v>
      </c>
      <c r="BJ313" s="117">
        <f t="shared" si="390"/>
        <v>0</v>
      </c>
      <c r="BK313" s="117">
        <f t="shared" si="391"/>
        <v>0</v>
      </c>
      <c r="BL313" s="117">
        <f t="shared" si="392"/>
        <v>0</v>
      </c>
      <c r="BM313" s="117">
        <f t="shared" si="393"/>
        <v>0</v>
      </c>
      <c r="BN313" s="117">
        <f t="shared" si="350"/>
        <v>0</v>
      </c>
      <c r="BO313" s="117">
        <f t="shared" si="394"/>
        <v>0</v>
      </c>
      <c r="BP313" s="117">
        <f t="shared" si="351"/>
        <v>0</v>
      </c>
      <c r="BQ313" s="117">
        <f t="shared" si="352"/>
        <v>0</v>
      </c>
      <c r="BR313" s="117">
        <f t="shared" si="353"/>
        <v>0</v>
      </c>
      <c r="BS313" s="117">
        <f t="shared" si="354"/>
        <v>0</v>
      </c>
      <c r="BT313" s="117">
        <f t="shared" si="355"/>
        <v>0</v>
      </c>
      <c r="BU313" s="117">
        <f t="shared" si="356"/>
        <v>0</v>
      </c>
      <c r="BV313" s="117">
        <f t="shared" si="357"/>
        <v>0</v>
      </c>
      <c r="BW313" s="117">
        <f t="shared" si="358"/>
        <v>0</v>
      </c>
      <c r="BX313" s="117">
        <f t="shared" si="359"/>
        <v>0</v>
      </c>
      <c r="BY313" s="117">
        <f t="shared" si="360"/>
        <v>0</v>
      </c>
      <c r="BZ313" s="117">
        <f t="shared" si="361"/>
        <v>0</v>
      </c>
      <c r="CA313" s="117">
        <f t="shared" si="362"/>
        <v>0</v>
      </c>
      <c r="CB313" s="117">
        <f t="shared" si="363"/>
        <v>0</v>
      </c>
      <c r="CC313" s="117">
        <f t="shared" si="364"/>
        <v>0</v>
      </c>
      <c r="CD313" s="117">
        <f t="shared" si="365"/>
        <v>0</v>
      </c>
      <c r="CE313" s="117">
        <f t="shared" si="366"/>
        <v>0</v>
      </c>
      <c r="CF313" s="117">
        <f t="shared" si="367"/>
        <v>0</v>
      </c>
      <c r="CG313" s="117">
        <f t="shared" si="368"/>
        <v>0</v>
      </c>
      <c r="CH313" s="117">
        <f t="shared" si="369"/>
        <v>0</v>
      </c>
      <c r="CI313" s="117">
        <f t="shared" si="370"/>
        <v>0</v>
      </c>
      <c r="CJ313" s="117">
        <f t="shared" si="371"/>
        <v>0</v>
      </c>
      <c r="CK313" s="117">
        <f t="shared" si="372"/>
        <v>0</v>
      </c>
      <c r="CL313" s="117">
        <f t="shared" si="373"/>
        <v>0</v>
      </c>
      <c r="CM313" s="117">
        <f t="shared" si="374"/>
        <v>0</v>
      </c>
      <c r="CN313" s="117">
        <f t="shared" si="375"/>
        <v>0</v>
      </c>
      <c r="CO313" s="117">
        <f t="shared" si="376"/>
        <v>0</v>
      </c>
      <c r="CP313" s="117">
        <f t="shared" si="377"/>
        <v>0</v>
      </c>
      <c r="CQ313" s="117">
        <f t="shared" si="378"/>
        <v>0</v>
      </c>
      <c r="CR313" s="117">
        <f t="shared" si="379"/>
        <v>0</v>
      </c>
      <c r="CS313" s="117">
        <f t="shared" si="380"/>
        <v>0</v>
      </c>
      <c r="CT313" s="82"/>
      <c r="CU313" s="82"/>
      <c r="CV313" s="39"/>
      <c r="CW313" s="39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GS313" s="1"/>
      <c r="GT313" s="1"/>
      <c r="GU313" s="1"/>
      <c r="GV313" s="1"/>
      <c r="GW313" s="1"/>
    </row>
    <row r="314" spans="1:205">
      <c r="A314" s="33">
        <v>308</v>
      </c>
      <c r="B314" s="71"/>
      <c r="C314" s="351"/>
      <c r="D314" s="75"/>
      <c r="E314" s="74"/>
      <c r="F314" s="74"/>
      <c r="G314" s="74"/>
      <c r="H314" s="74"/>
      <c r="I314" s="65"/>
      <c r="J314" s="65"/>
      <c r="K314" s="65"/>
      <c r="L314" s="209"/>
      <c r="M314" s="209"/>
      <c r="N314" s="65"/>
      <c r="O314" s="65"/>
      <c r="P314" s="65"/>
      <c r="Q314" s="368" t="str">
        <f t="shared" si="318"/>
        <v/>
      </c>
      <c r="R314" s="34">
        <f t="shared" si="319"/>
        <v>0</v>
      </c>
      <c r="S314" s="47">
        <f t="shared" si="395"/>
        <v>0</v>
      </c>
      <c r="T314" s="46">
        <f t="shared" si="317"/>
        <v>0</v>
      </c>
      <c r="U314" s="82">
        <f t="shared" si="320"/>
        <v>0</v>
      </c>
      <c r="V314" s="46">
        <f t="shared" si="321"/>
        <v>0</v>
      </c>
      <c r="W314" s="82">
        <f t="shared" si="322"/>
        <v>0</v>
      </c>
      <c r="X314" s="81">
        <f t="shared" si="323"/>
        <v>0</v>
      </c>
      <c r="Y314" s="81">
        <f t="shared" si="381"/>
        <v>0</v>
      </c>
      <c r="Z314" s="81">
        <f t="shared" si="382"/>
        <v>0</v>
      </c>
      <c r="AA314" s="81">
        <f t="shared" si="324"/>
        <v>0</v>
      </c>
      <c r="AB314" s="81">
        <f t="shared" si="325"/>
        <v>0</v>
      </c>
      <c r="AC314" s="81">
        <f t="shared" si="383"/>
        <v>0</v>
      </c>
      <c r="AD314" s="81">
        <f t="shared" si="384"/>
        <v>0</v>
      </c>
      <c r="AE314" s="81">
        <f t="shared" si="385"/>
        <v>0</v>
      </c>
      <c r="AF314" s="81">
        <f t="shared" si="326"/>
        <v>0</v>
      </c>
      <c r="AG314" s="81">
        <f t="shared" si="327"/>
        <v>0</v>
      </c>
      <c r="AH314" s="81">
        <f t="shared" si="328"/>
        <v>0</v>
      </c>
      <c r="AI314" s="81">
        <f t="shared" si="329"/>
        <v>0</v>
      </c>
      <c r="AJ314" s="81">
        <f t="shared" si="330"/>
        <v>0</v>
      </c>
      <c r="AK314" s="81">
        <f t="shared" si="331"/>
        <v>0</v>
      </c>
      <c r="AL314" s="81">
        <f t="shared" si="332"/>
        <v>0</v>
      </c>
      <c r="AM314" s="81">
        <f t="shared" si="333"/>
        <v>0</v>
      </c>
      <c r="AN314" s="81">
        <f t="shared" si="334"/>
        <v>0</v>
      </c>
      <c r="AO314" s="81">
        <f t="shared" si="335"/>
        <v>0</v>
      </c>
      <c r="AP314" s="81">
        <f t="shared" si="336"/>
        <v>0</v>
      </c>
      <c r="AQ314" s="81">
        <f t="shared" si="337"/>
        <v>0</v>
      </c>
      <c r="AR314" s="81">
        <f t="shared" si="338"/>
        <v>0</v>
      </c>
      <c r="AS314" s="81">
        <f t="shared" si="339"/>
        <v>0</v>
      </c>
      <c r="AT314" s="81">
        <f t="shared" si="340"/>
        <v>0</v>
      </c>
      <c r="AU314" s="81">
        <f t="shared" si="341"/>
        <v>0</v>
      </c>
      <c r="AV314" s="81">
        <f t="shared" si="342"/>
        <v>0</v>
      </c>
      <c r="AW314" s="46">
        <f t="shared" si="343"/>
        <v>0</v>
      </c>
      <c r="AX314" s="46">
        <f t="shared" si="344"/>
        <v>0</v>
      </c>
      <c r="AY314" s="46">
        <f t="shared" si="345"/>
        <v>0</v>
      </c>
      <c r="AZ314" s="46">
        <f t="shared" si="346"/>
        <v>0</v>
      </c>
      <c r="BA314" s="46">
        <f t="shared" si="347"/>
        <v>0</v>
      </c>
      <c r="BB314" s="46">
        <f t="shared" si="348"/>
        <v>0</v>
      </c>
      <c r="BC314" s="46">
        <f t="shared" si="349"/>
        <v>0</v>
      </c>
      <c r="BD314" s="81"/>
      <c r="BE314" s="81"/>
      <c r="BF314" s="117">
        <f t="shared" si="386"/>
        <v>0</v>
      </c>
      <c r="BG314" s="117">
        <f t="shared" si="387"/>
        <v>0</v>
      </c>
      <c r="BH314" s="117">
        <f t="shared" si="388"/>
        <v>0</v>
      </c>
      <c r="BI314" s="117">
        <f t="shared" si="389"/>
        <v>0</v>
      </c>
      <c r="BJ314" s="117">
        <f t="shared" si="390"/>
        <v>0</v>
      </c>
      <c r="BK314" s="117">
        <f t="shared" si="391"/>
        <v>0</v>
      </c>
      <c r="BL314" s="117">
        <f t="shared" si="392"/>
        <v>0</v>
      </c>
      <c r="BM314" s="117">
        <f t="shared" si="393"/>
        <v>0</v>
      </c>
      <c r="BN314" s="117">
        <f t="shared" si="350"/>
        <v>0</v>
      </c>
      <c r="BO314" s="117">
        <f t="shared" si="394"/>
        <v>0</v>
      </c>
      <c r="BP314" s="117">
        <f t="shared" si="351"/>
        <v>0</v>
      </c>
      <c r="BQ314" s="117">
        <f t="shared" si="352"/>
        <v>0</v>
      </c>
      <c r="BR314" s="117">
        <f t="shared" si="353"/>
        <v>0</v>
      </c>
      <c r="BS314" s="117">
        <f t="shared" si="354"/>
        <v>0</v>
      </c>
      <c r="BT314" s="117">
        <f t="shared" si="355"/>
        <v>0</v>
      </c>
      <c r="BU314" s="117">
        <f t="shared" si="356"/>
        <v>0</v>
      </c>
      <c r="BV314" s="117">
        <f t="shared" si="357"/>
        <v>0</v>
      </c>
      <c r="BW314" s="117">
        <f t="shared" si="358"/>
        <v>0</v>
      </c>
      <c r="BX314" s="117">
        <f t="shared" si="359"/>
        <v>0</v>
      </c>
      <c r="BY314" s="117">
        <f t="shared" si="360"/>
        <v>0</v>
      </c>
      <c r="BZ314" s="117">
        <f t="shared" si="361"/>
        <v>0</v>
      </c>
      <c r="CA314" s="117">
        <f t="shared" si="362"/>
        <v>0</v>
      </c>
      <c r="CB314" s="117">
        <f t="shared" si="363"/>
        <v>0</v>
      </c>
      <c r="CC314" s="117">
        <f t="shared" si="364"/>
        <v>0</v>
      </c>
      <c r="CD314" s="117">
        <f t="shared" si="365"/>
        <v>0</v>
      </c>
      <c r="CE314" s="117">
        <f t="shared" si="366"/>
        <v>0</v>
      </c>
      <c r="CF314" s="117">
        <f t="shared" si="367"/>
        <v>0</v>
      </c>
      <c r="CG314" s="117">
        <f t="shared" si="368"/>
        <v>0</v>
      </c>
      <c r="CH314" s="117">
        <f t="shared" si="369"/>
        <v>0</v>
      </c>
      <c r="CI314" s="117">
        <f t="shared" si="370"/>
        <v>0</v>
      </c>
      <c r="CJ314" s="117">
        <f t="shared" si="371"/>
        <v>0</v>
      </c>
      <c r="CK314" s="117">
        <f t="shared" si="372"/>
        <v>0</v>
      </c>
      <c r="CL314" s="117">
        <f t="shared" si="373"/>
        <v>0</v>
      </c>
      <c r="CM314" s="117">
        <f t="shared" si="374"/>
        <v>0</v>
      </c>
      <c r="CN314" s="117">
        <f t="shared" si="375"/>
        <v>0</v>
      </c>
      <c r="CO314" s="117">
        <f t="shared" si="376"/>
        <v>0</v>
      </c>
      <c r="CP314" s="117">
        <f t="shared" si="377"/>
        <v>0</v>
      </c>
      <c r="CQ314" s="117">
        <f t="shared" si="378"/>
        <v>0</v>
      </c>
      <c r="CR314" s="117">
        <f t="shared" si="379"/>
        <v>0</v>
      </c>
      <c r="CS314" s="117">
        <f t="shared" si="380"/>
        <v>0</v>
      </c>
      <c r="CT314" s="82"/>
      <c r="CU314" s="82"/>
      <c r="CV314" s="39"/>
      <c r="CW314" s="39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GS314" s="1"/>
      <c r="GT314" s="1"/>
      <c r="GU314" s="1"/>
      <c r="GV314" s="1"/>
      <c r="GW314" s="1"/>
    </row>
    <row r="315" spans="1:205">
      <c r="A315" s="33">
        <v>309</v>
      </c>
      <c r="B315" s="71"/>
      <c r="C315" s="351"/>
      <c r="D315" s="75"/>
      <c r="E315" s="74"/>
      <c r="F315" s="74"/>
      <c r="G315" s="74"/>
      <c r="H315" s="74"/>
      <c r="I315" s="65"/>
      <c r="J315" s="65"/>
      <c r="K315" s="65"/>
      <c r="L315" s="209"/>
      <c r="M315" s="209"/>
      <c r="N315" s="65"/>
      <c r="O315" s="65"/>
      <c r="P315" s="65"/>
      <c r="Q315" s="368" t="str">
        <f t="shared" si="318"/>
        <v/>
      </c>
      <c r="R315" s="34">
        <f t="shared" si="319"/>
        <v>0</v>
      </c>
      <c r="S315" s="47">
        <f t="shared" si="395"/>
        <v>0</v>
      </c>
      <c r="T315" s="46">
        <f t="shared" si="317"/>
        <v>0</v>
      </c>
      <c r="U315" s="82">
        <f t="shared" si="320"/>
        <v>0</v>
      </c>
      <c r="V315" s="46">
        <f t="shared" si="321"/>
        <v>0</v>
      </c>
      <c r="W315" s="82">
        <f t="shared" si="322"/>
        <v>0</v>
      </c>
      <c r="X315" s="81">
        <f t="shared" si="323"/>
        <v>0</v>
      </c>
      <c r="Y315" s="81">
        <f t="shared" si="381"/>
        <v>0</v>
      </c>
      <c r="Z315" s="81">
        <f t="shared" si="382"/>
        <v>0</v>
      </c>
      <c r="AA315" s="81">
        <f t="shared" si="324"/>
        <v>0</v>
      </c>
      <c r="AB315" s="81">
        <f t="shared" si="325"/>
        <v>0</v>
      </c>
      <c r="AC315" s="81">
        <f t="shared" si="383"/>
        <v>0</v>
      </c>
      <c r="AD315" s="81">
        <f t="shared" si="384"/>
        <v>0</v>
      </c>
      <c r="AE315" s="81">
        <f t="shared" si="385"/>
        <v>0</v>
      </c>
      <c r="AF315" s="81">
        <f t="shared" si="326"/>
        <v>0</v>
      </c>
      <c r="AG315" s="81">
        <f t="shared" si="327"/>
        <v>0</v>
      </c>
      <c r="AH315" s="81">
        <f t="shared" si="328"/>
        <v>0</v>
      </c>
      <c r="AI315" s="81">
        <f t="shared" si="329"/>
        <v>0</v>
      </c>
      <c r="AJ315" s="81">
        <f t="shared" si="330"/>
        <v>0</v>
      </c>
      <c r="AK315" s="81">
        <f t="shared" si="331"/>
        <v>0</v>
      </c>
      <c r="AL315" s="81">
        <f t="shared" si="332"/>
        <v>0</v>
      </c>
      <c r="AM315" s="81">
        <f t="shared" si="333"/>
        <v>0</v>
      </c>
      <c r="AN315" s="81">
        <f t="shared" si="334"/>
        <v>0</v>
      </c>
      <c r="AO315" s="81">
        <f t="shared" si="335"/>
        <v>0</v>
      </c>
      <c r="AP315" s="81">
        <f t="shared" si="336"/>
        <v>0</v>
      </c>
      <c r="AQ315" s="81">
        <f t="shared" si="337"/>
        <v>0</v>
      </c>
      <c r="AR315" s="81">
        <f t="shared" si="338"/>
        <v>0</v>
      </c>
      <c r="AS315" s="81">
        <f t="shared" si="339"/>
        <v>0</v>
      </c>
      <c r="AT315" s="81">
        <f t="shared" si="340"/>
        <v>0</v>
      </c>
      <c r="AU315" s="81">
        <f t="shared" si="341"/>
        <v>0</v>
      </c>
      <c r="AV315" s="81">
        <f t="shared" si="342"/>
        <v>0</v>
      </c>
      <c r="AW315" s="46">
        <f t="shared" si="343"/>
        <v>0</v>
      </c>
      <c r="AX315" s="46">
        <f t="shared" si="344"/>
        <v>0</v>
      </c>
      <c r="AY315" s="46">
        <f t="shared" si="345"/>
        <v>0</v>
      </c>
      <c r="AZ315" s="46">
        <f t="shared" si="346"/>
        <v>0</v>
      </c>
      <c r="BA315" s="46">
        <f t="shared" si="347"/>
        <v>0</v>
      </c>
      <c r="BB315" s="46">
        <f t="shared" si="348"/>
        <v>0</v>
      </c>
      <c r="BC315" s="46">
        <f t="shared" si="349"/>
        <v>0</v>
      </c>
      <c r="BD315" s="81"/>
      <c r="BE315" s="81"/>
      <c r="BF315" s="117">
        <f t="shared" si="386"/>
        <v>0</v>
      </c>
      <c r="BG315" s="117">
        <f t="shared" si="387"/>
        <v>0</v>
      </c>
      <c r="BH315" s="117">
        <f t="shared" si="388"/>
        <v>0</v>
      </c>
      <c r="BI315" s="117">
        <f t="shared" si="389"/>
        <v>0</v>
      </c>
      <c r="BJ315" s="117">
        <f t="shared" si="390"/>
        <v>0</v>
      </c>
      <c r="BK315" s="117">
        <f t="shared" si="391"/>
        <v>0</v>
      </c>
      <c r="BL315" s="117">
        <f t="shared" si="392"/>
        <v>0</v>
      </c>
      <c r="BM315" s="117">
        <f t="shared" si="393"/>
        <v>0</v>
      </c>
      <c r="BN315" s="117">
        <f t="shared" si="350"/>
        <v>0</v>
      </c>
      <c r="BO315" s="117">
        <f t="shared" si="394"/>
        <v>0</v>
      </c>
      <c r="BP315" s="117">
        <f t="shared" si="351"/>
        <v>0</v>
      </c>
      <c r="BQ315" s="117">
        <f t="shared" si="352"/>
        <v>0</v>
      </c>
      <c r="BR315" s="117">
        <f t="shared" si="353"/>
        <v>0</v>
      </c>
      <c r="BS315" s="117">
        <f t="shared" si="354"/>
        <v>0</v>
      </c>
      <c r="BT315" s="117">
        <f t="shared" si="355"/>
        <v>0</v>
      </c>
      <c r="BU315" s="117">
        <f t="shared" si="356"/>
        <v>0</v>
      </c>
      <c r="BV315" s="117">
        <f t="shared" si="357"/>
        <v>0</v>
      </c>
      <c r="BW315" s="117">
        <f t="shared" si="358"/>
        <v>0</v>
      </c>
      <c r="BX315" s="117">
        <f t="shared" si="359"/>
        <v>0</v>
      </c>
      <c r="BY315" s="117">
        <f t="shared" si="360"/>
        <v>0</v>
      </c>
      <c r="BZ315" s="117">
        <f t="shared" si="361"/>
        <v>0</v>
      </c>
      <c r="CA315" s="117">
        <f t="shared" si="362"/>
        <v>0</v>
      </c>
      <c r="CB315" s="117">
        <f t="shared" si="363"/>
        <v>0</v>
      </c>
      <c r="CC315" s="117">
        <f t="shared" si="364"/>
        <v>0</v>
      </c>
      <c r="CD315" s="117">
        <f t="shared" si="365"/>
        <v>0</v>
      </c>
      <c r="CE315" s="117">
        <f t="shared" si="366"/>
        <v>0</v>
      </c>
      <c r="CF315" s="117">
        <f t="shared" si="367"/>
        <v>0</v>
      </c>
      <c r="CG315" s="117">
        <f t="shared" si="368"/>
        <v>0</v>
      </c>
      <c r="CH315" s="117">
        <f t="shared" si="369"/>
        <v>0</v>
      </c>
      <c r="CI315" s="117">
        <f t="shared" si="370"/>
        <v>0</v>
      </c>
      <c r="CJ315" s="117">
        <f t="shared" si="371"/>
        <v>0</v>
      </c>
      <c r="CK315" s="117">
        <f t="shared" si="372"/>
        <v>0</v>
      </c>
      <c r="CL315" s="117">
        <f t="shared" si="373"/>
        <v>0</v>
      </c>
      <c r="CM315" s="117">
        <f t="shared" si="374"/>
        <v>0</v>
      </c>
      <c r="CN315" s="117">
        <f t="shared" si="375"/>
        <v>0</v>
      </c>
      <c r="CO315" s="117">
        <f t="shared" si="376"/>
        <v>0</v>
      </c>
      <c r="CP315" s="117">
        <f t="shared" si="377"/>
        <v>0</v>
      </c>
      <c r="CQ315" s="117">
        <f t="shared" si="378"/>
        <v>0</v>
      </c>
      <c r="CR315" s="117">
        <f t="shared" si="379"/>
        <v>0</v>
      </c>
      <c r="CS315" s="117">
        <f t="shared" si="380"/>
        <v>0</v>
      </c>
      <c r="CT315" s="82"/>
      <c r="CU315" s="82"/>
      <c r="CV315" s="39"/>
      <c r="CW315" s="39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GS315" s="1"/>
      <c r="GT315" s="1"/>
      <c r="GU315" s="1"/>
      <c r="GV315" s="1"/>
      <c r="GW315" s="1"/>
    </row>
    <row r="316" spans="1:205">
      <c r="A316" s="33">
        <v>310</v>
      </c>
      <c r="B316" s="71"/>
      <c r="C316" s="351"/>
      <c r="D316" s="75"/>
      <c r="E316" s="74"/>
      <c r="F316" s="74"/>
      <c r="G316" s="74"/>
      <c r="H316" s="74"/>
      <c r="I316" s="65"/>
      <c r="J316" s="65"/>
      <c r="K316" s="65"/>
      <c r="L316" s="209"/>
      <c r="M316" s="209"/>
      <c r="N316" s="65"/>
      <c r="O316" s="65"/>
      <c r="P316" s="65"/>
      <c r="Q316" s="368" t="str">
        <f t="shared" si="318"/>
        <v/>
      </c>
      <c r="R316" s="34">
        <f t="shared" si="319"/>
        <v>0</v>
      </c>
      <c r="S316" s="47">
        <f t="shared" si="395"/>
        <v>0</v>
      </c>
      <c r="T316" s="46">
        <f t="shared" si="317"/>
        <v>0</v>
      </c>
      <c r="U316" s="82">
        <f t="shared" si="320"/>
        <v>0</v>
      </c>
      <c r="V316" s="46">
        <f t="shared" si="321"/>
        <v>0</v>
      </c>
      <c r="W316" s="82">
        <f t="shared" si="322"/>
        <v>0</v>
      </c>
      <c r="X316" s="81">
        <f t="shared" si="323"/>
        <v>0</v>
      </c>
      <c r="Y316" s="81">
        <f t="shared" si="381"/>
        <v>0</v>
      </c>
      <c r="Z316" s="81">
        <f t="shared" si="382"/>
        <v>0</v>
      </c>
      <c r="AA316" s="81">
        <f t="shared" si="324"/>
        <v>0</v>
      </c>
      <c r="AB316" s="81">
        <f t="shared" si="325"/>
        <v>0</v>
      </c>
      <c r="AC316" s="81">
        <f t="shared" si="383"/>
        <v>0</v>
      </c>
      <c r="AD316" s="81">
        <f t="shared" si="384"/>
        <v>0</v>
      </c>
      <c r="AE316" s="81">
        <f t="shared" si="385"/>
        <v>0</v>
      </c>
      <c r="AF316" s="81">
        <f t="shared" si="326"/>
        <v>0</v>
      </c>
      <c r="AG316" s="81">
        <f t="shared" si="327"/>
        <v>0</v>
      </c>
      <c r="AH316" s="81">
        <f t="shared" si="328"/>
        <v>0</v>
      </c>
      <c r="AI316" s="81">
        <f t="shared" si="329"/>
        <v>0</v>
      </c>
      <c r="AJ316" s="81">
        <f t="shared" si="330"/>
        <v>0</v>
      </c>
      <c r="AK316" s="81">
        <f t="shared" si="331"/>
        <v>0</v>
      </c>
      <c r="AL316" s="81">
        <f t="shared" si="332"/>
        <v>0</v>
      </c>
      <c r="AM316" s="81">
        <f t="shared" si="333"/>
        <v>0</v>
      </c>
      <c r="AN316" s="81">
        <f t="shared" si="334"/>
        <v>0</v>
      </c>
      <c r="AO316" s="81">
        <f t="shared" si="335"/>
        <v>0</v>
      </c>
      <c r="AP316" s="81">
        <f t="shared" si="336"/>
        <v>0</v>
      </c>
      <c r="AQ316" s="81">
        <f t="shared" si="337"/>
        <v>0</v>
      </c>
      <c r="AR316" s="81">
        <f t="shared" si="338"/>
        <v>0</v>
      </c>
      <c r="AS316" s="81">
        <f t="shared" si="339"/>
        <v>0</v>
      </c>
      <c r="AT316" s="81">
        <f t="shared" si="340"/>
        <v>0</v>
      </c>
      <c r="AU316" s="81">
        <f t="shared" si="341"/>
        <v>0</v>
      </c>
      <c r="AV316" s="81">
        <f t="shared" si="342"/>
        <v>0</v>
      </c>
      <c r="AW316" s="46">
        <f t="shared" si="343"/>
        <v>0</v>
      </c>
      <c r="AX316" s="46">
        <f t="shared" si="344"/>
        <v>0</v>
      </c>
      <c r="AY316" s="46">
        <f t="shared" si="345"/>
        <v>0</v>
      </c>
      <c r="AZ316" s="46">
        <f t="shared" si="346"/>
        <v>0</v>
      </c>
      <c r="BA316" s="46">
        <f t="shared" si="347"/>
        <v>0</v>
      </c>
      <c r="BB316" s="46">
        <f t="shared" si="348"/>
        <v>0</v>
      </c>
      <c r="BC316" s="46">
        <f t="shared" si="349"/>
        <v>0</v>
      </c>
      <c r="BD316" s="81"/>
      <c r="BE316" s="81"/>
      <c r="BF316" s="117">
        <f t="shared" si="386"/>
        <v>0</v>
      </c>
      <c r="BG316" s="117">
        <f t="shared" si="387"/>
        <v>0</v>
      </c>
      <c r="BH316" s="117">
        <f t="shared" si="388"/>
        <v>0</v>
      </c>
      <c r="BI316" s="117">
        <f t="shared" si="389"/>
        <v>0</v>
      </c>
      <c r="BJ316" s="117">
        <f t="shared" si="390"/>
        <v>0</v>
      </c>
      <c r="BK316" s="117">
        <f t="shared" si="391"/>
        <v>0</v>
      </c>
      <c r="BL316" s="117">
        <f t="shared" si="392"/>
        <v>0</v>
      </c>
      <c r="BM316" s="117">
        <f t="shared" si="393"/>
        <v>0</v>
      </c>
      <c r="BN316" s="117">
        <f t="shared" si="350"/>
        <v>0</v>
      </c>
      <c r="BO316" s="117">
        <f t="shared" si="394"/>
        <v>0</v>
      </c>
      <c r="BP316" s="117">
        <f t="shared" si="351"/>
        <v>0</v>
      </c>
      <c r="BQ316" s="117">
        <f t="shared" si="352"/>
        <v>0</v>
      </c>
      <c r="BR316" s="117">
        <f t="shared" si="353"/>
        <v>0</v>
      </c>
      <c r="BS316" s="117">
        <f t="shared" si="354"/>
        <v>0</v>
      </c>
      <c r="BT316" s="117">
        <f t="shared" si="355"/>
        <v>0</v>
      </c>
      <c r="BU316" s="117">
        <f t="shared" si="356"/>
        <v>0</v>
      </c>
      <c r="BV316" s="117">
        <f t="shared" si="357"/>
        <v>0</v>
      </c>
      <c r="BW316" s="117">
        <f t="shared" si="358"/>
        <v>0</v>
      </c>
      <c r="BX316" s="117">
        <f t="shared" si="359"/>
        <v>0</v>
      </c>
      <c r="BY316" s="117">
        <f t="shared" si="360"/>
        <v>0</v>
      </c>
      <c r="BZ316" s="117">
        <f t="shared" si="361"/>
        <v>0</v>
      </c>
      <c r="CA316" s="117">
        <f t="shared" si="362"/>
        <v>0</v>
      </c>
      <c r="CB316" s="117">
        <f t="shared" si="363"/>
        <v>0</v>
      </c>
      <c r="CC316" s="117">
        <f t="shared" si="364"/>
        <v>0</v>
      </c>
      <c r="CD316" s="117">
        <f t="shared" si="365"/>
        <v>0</v>
      </c>
      <c r="CE316" s="117">
        <f t="shared" si="366"/>
        <v>0</v>
      </c>
      <c r="CF316" s="117">
        <f t="shared" si="367"/>
        <v>0</v>
      </c>
      <c r="CG316" s="117">
        <f t="shared" si="368"/>
        <v>0</v>
      </c>
      <c r="CH316" s="117">
        <f t="shared" si="369"/>
        <v>0</v>
      </c>
      <c r="CI316" s="117">
        <f t="shared" si="370"/>
        <v>0</v>
      </c>
      <c r="CJ316" s="117">
        <f t="shared" si="371"/>
        <v>0</v>
      </c>
      <c r="CK316" s="117">
        <f t="shared" si="372"/>
        <v>0</v>
      </c>
      <c r="CL316" s="117">
        <f t="shared" si="373"/>
        <v>0</v>
      </c>
      <c r="CM316" s="117">
        <f t="shared" si="374"/>
        <v>0</v>
      </c>
      <c r="CN316" s="117">
        <f t="shared" si="375"/>
        <v>0</v>
      </c>
      <c r="CO316" s="117">
        <f t="shared" si="376"/>
        <v>0</v>
      </c>
      <c r="CP316" s="117">
        <f t="shared" si="377"/>
        <v>0</v>
      </c>
      <c r="CQ316" s="117">
        <f t="shared" si="378"/>
        <v>0</v>
      </c>
      <c r="CR316" s="117">
        <f t="shared" si="379"/>
        <v>0</v>
      </c>
      <c r="CS316" s="117">
        <f t="shared" si="380"/>
        <v>0</v>
      </c>
      <c r="CT316" s="82"/>
      <c r="CU316" s="82"/>
      <c r="CV316" s="39"/>
      <c r="CW316" s="39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GS316" s="1"/>
      <c r="GT316" s="1"/>
      <c r="GU316" s="1"/>
      <c r="GV316" s="1"/>
      <c r="GW316" s="1"/>
    </row>
    <row r="317" spans="1:205">
      <c r="A317" s="33">
        <v>311</v>
      </c>
      <c r="B317" s="71"/>
      <c r="C317" s="351"/>
      <c r="D317" s="75"/>
      <c r="E317" s="74"/>
      <c r="F317" s="74"/>
      <c r="G317" s="74"/>
      <c r="H317" s="74"/>
      <c r="I317" s="65"/>
      <c r="J317" s="65"/>
      <c r="K317" s="65"/>
      <c r="L317" s="209"/>
      <c r="M317" s="209"/>
      <c r="N317" s="65"/>
      <c r="O317" s="65"/>
      <c r="P317" s="65"/>
      <c r="Q317" s="368" t="str">
        <f t="shared" si="318"/>
        <v/>
      </c>
      <c r="R317" s="34">
        <f t="shared" si="319"/>
        <v>0</v>
      </c>
      <c r="S317" s="47">
        <f t="shared" si="395"/>
        <v>0</v>
      </c>
      <c r="T317" s="46">
        <f t="shared" si="317"/>
        <v>0</v>
      </c>
      <c r="U317" s="82">
        <f t="shared" si="320"/>
        <v>0</v>
      </c>
      <c r="V317" s="46">
        <f t="shared" si="321"/>
        <v>0</v>
      </c>
      <c r="W317" s="82">
        <f t="shared" si="322"/>
        <v>0</v>
      </c>
      <c r="X317" s="81">
        <f t="shared" si="323"/>
        <v>0</v>
      </c>
      <c r="Y317" s="81">
        <f t="shared" si="381"/>
        <v>0</v>
      </c>
      <c r="Z317" s="81">
        <f t="shared" si="382"/>
        <v>0</v>
      </c>
      <c r="AA317" s="81">
        <f t="shared" si="324"/>
        <v>0</v>
      </c>
      <c r="AB317" s="81">
        <f t="shared" si="325"/>
        <v>0</v>
      </c>
      <c r="AC317" s="81">
        <f t="shared" si="383"/>
        <v>0</v>
      </c>
      <c r="AD317" s="81">
        <f t="shared" si="384"/>
        <v>0</v>
      </c>
      <c r="AE317" s="81">
        <f t="shared" si="385"/>
        <v>0</v>
      </c>
      <c r="AF317" s="81">
        <f t="shared" si="326"/>
        <v>0</v>
      </c>
      <c r="AG317" s="81">
        <f t="shared" si="327"/>
        <v>0</v>
      </c>
      <c r="AH317" s="81">
        <f t="shared" si="328"/>
        <v>0</v>
      </c>
      <c r="AI317" s="81">
        <f t="shared" si="329"/>
        <v>0</v>
      </c>
      <c r="AJ317" s="81">
        <f t="shared" si="330"/>
        <v>0</v>
      </c>
      <c r="AK317" s="81">
        <f t="shared" si="331"/>
        <v>0</v>
      </c>
      <c r="AL317" s="81">
        <f t="shared" si="332"/>
        <v>0</v>
      </c>
      <c r="AM317" s="81">
        <f t="shared" si="333"/>
        <v>0</v>
      </c>
      <c r="AN317" s="81">
        <f t="shared" si="334"/>
        <v>0</v>
      </c>
      <c r="AO317" s="81">
        <f t="shared" si="335"/>
        <v>0</v>
      </c>
      <c r="AP317" s="81">
        <f t="shared" si="336"/>
        <v>0</v>
      </c>
      <c r="AQ317" s="81">
        <f t="shared" si="337"/>
        <v>0</v>
      </c>
      <c r="AR317" s="81">
        <f t="shared" si="338"/>
        <v>0</v>
      </c>
      <c r="AS317" s="81">
        <f t="shared" si="339"/>
        <v>0</v>
      </c>
      <c r="AT317" s="81">
        <f t="shared" si="340"/>
        <v>0</v>
      </c>
      <c r="AU317" s="81">
        <f t="shared" si="341"/>
        <v>0</v>
      </c>
      <c r="AV317" s="81">
        <f t="shared" si="342"/>
        <v>0</v>
      </c>
      <c r="AW317" s="46">
        <f t="shared" si="343"/>
        <v>0</v>
      </c>
      <c r="AX317" s="46">
        <f t="shared" si="344"/>
        <v>0</v>
      </c>
      <c r="AY317" s="46">
        <f t="shared" si="345"/>
        <v>0</v>
      </c>
      <c r="AZ317" s="46">
        <f t="shared" si="346"/>
        <v>0</v>
      </c>
      <c r="BA317" s="46">
        <f t="shared" si="347"/>
        <v>0</v>
      </c>
      <c r="BB317" s="46">
        <f t="shared" si="348"/>
        <v>0</v>
      </c>
      <c r="BC317" s="46">
        <f t="shared" si="349"/>
        <v>0</v>
      </c>
      <c r="BD317" s="81"/>
      <c r="BE317" s="81"/>
      <c r="BF317" s="117">
        <f t="shared" si="386"/>
        <v>0</v>
      </c>
      <c r="BG317" s="117">
        <f t="shared" si="387"/>
        <v>0</v>
      </c>
      <c r="BH317" s="117">
        <f t="shared" si="388"/>
        <v>0</v>
      </c>
      <c r="BI317" s="117">
        <f t="shared" si="389"/>
        <v>0</v>
      </c>
      <c r="BJ317" s="117">
        <f t="shared" si="390"/>
        <v>0</v>
      </c>
      <c r="BK317" s="117">
        <f t="shared" si="391"/>
        <v>0</v>
      </c>
      <c r="BL317" s="117">
        <f t="shared" si="392"/>
        <v>0</v>
      </c>
      <c r="BM317" s="117">
        <f t="shared" si="393"/>
        <v>0</v>
      </c>
      <c r="BN317" s="117">
        <f t="shared" si="350"/>
        <v>0</v>
      </c>
      <c r="BO317" s="117">
        <f t="shared" si="394"/>
        <v>0</v>
      </c>
      <c r="BP317" s="117">
        <f t="shared" si="351"/>
        <v>0</v>
      </c>
      <c r="BQ317" s="117">
        <f t="shared" si="352"/>
        <v>0</v>
      </c>
      <c r="BR317" s="117">
        <f t="shared" si="353"/>
        <v>0</v>
      </c>
      <c r="BS317" s="117">
        <f t="shared" si="354"/>
        <v>0</v>
      </c>
      <c r="BT317" s="117">
        <f t="shared" si="355"/>
        <v>0</v>
      </c>
      <c r="BU317" s="117">
        <f t="shared" si="356"/>
        <v>0</v>
      </c>
      <c r="BV317" s="117">
        <f t="shared" si="357"/>
        <v>0</v>
      </c>
      <c r="BW317" s="117">
        <f t="shared" si="358"/>
        <v>0</v>
      </c>
      <c r="BX317" s="117">
        <f t="shared" si="359"/>
        <v>0</v>
      </c>
      <c r="BY317" s="117">
        <f t="shared" si="360"/>
        <v>0</v>
      </c>
      <c r="BZ317" s="117">
        <f t="shared" si="361"/>
        <v>0</v>
      </c>
      <c r="CA317" s="117">
        <f t="shared" si="362"/>
        <v>0</v>
      </c>
      <c r="CB317" s="117">
        <f t="shared" si="363"/>
        <v>0</v>
      </c>
      <c r="CC317" s="117">
        <f t="shared" si="364"/>
        <v>0</v>
      </c>
      <c r="CD317" s="117">
        <f t="shared" si="365"/>
        <v>0</v>
      </c>
      <c r="CE317" s="117">
        <f t="shared" si="366"/>
        <v>0</v>
      </c>
      <c r="CF317" s="117">
        <f t="shared" si="367"/>
        <v>0</v>
      </c>
      <c r="CG317" s="117">
        <f t="shared" si="368"/>
        <v>0</v>
      </c>
      <c r="CH317" s="117">
        <f t="shared" si="369"/>
        <v>0</v>
      </c>
      <c r="CI317" s="117">
        <f t="shared" si="370"/>
        <v>0</v>
      </c>
      <c r="CJ317" s="117">
        <f t="shared" si="371"/>
        <v>0</v>
      </c>
      <c r="CK317" s="117">
        <f t="shared" si="372"/>
        <v>0</v>
      </c>
      <c r="CL317" s="117">
        <f t="shared" si="373"/>
        <v>0</v>
      </c>
      <c r="CM317" s="117">
        <f t="shared" si="374"/>
        <v>0</v>
      </c>
      <c r="CN317" s="117">
        <f t="shared" si="375"/>
        <v>0</v>
      </c>
      <c r="CO317" s="117">
        <f t="shared" si="376"/>
        <v>0</v>
      </c>
      <c r="CP317" s="117">
        <f t="shared" si="377"/>
        <v>0</v>
      </c>
      <c r="CQ317" s="117">
        <f t="shared" si="378"/>
        <v>0</v>
      </c>
      <c r="CR317" s="117">
        <f t="shared" si="379"/>
        <v>0</v>
      </c>
      <c r="CS317" s="117">
        <f t="shared" si="380"/>
        <v>0</v>
      </c>
      <c r="CT317" s="82"/>
      <c r="CU317" s="82"/>
      <c r="CV317" s="39"/>
      <c r="CW317" s="39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GS317" s="1"/>
      <c r="GT317" s="1"/>
      <c r="GU317" s="1"/>
      <c r="GV317" s="1"/>
      <c r="GW317" s="1"/>
    </row>
    <row r="318" spans="1:205">
      <c r="A318" s="33">
        <v>312</v>
      </c>
      <c r="B318" s="71"/>
      <c r="C318" s="351"/>
      <c r="D318" s="75"/>
      <c r="E318" s="74"/>
      <c r="F318" s="74"/>
      <c r="G318" s="74"/>
      <c r="H318" s="74"/>
      <c r="I318" s="65"/>
      <c r="J318" s="65"/>
      <c r="K318" s="65"/>
      <c r="L318" s="209"/>
      <c r="M318" s="209"/>
      <c r="N318" s="65"/>
      <c r="O318" s="65"/>
      <c r="P318" s="65"/>
      <c r="Q318" s="368" t="str">
        <f t="shared" si="318"/>
        <v/>
      </c>
      <c r="R318" s="34">
        <f t="shared" si="319"/>
        <v>0</v>
      </c>
      <c r="S318" s="47">
        <f t="shared" si="395"/>
        <v>0</v>
      </c>
      <c r="T318" s="46">
        <f t="shared" si="317"/>
        <v>0</v>
      </c>
      <c r="U318" s="82">
        <f t="shared" si="320"/>
        <v>0</v>
      </c>
      <c r="V318" s="46">
        <f t="shared" si="321"/>
        <v>0</v>
      </c>
      <c r="W318" s="82">
        <f t="shared" si="322"/>
        <v>0</v>
      </c>
      <c r="X318" s="81">
        <f t="shared" si="323"/>
        <v>0</v>
      </c>
      <c r="Y318" s="81">
        <f t="shared" si="381"/>
        <v>0</v>
      </c>
      <c r="Z318" s="81">
        <f t="shared" si="382"/>
        <v>0</v>
      </c>
      <c r="AA318" s="81">
        <f t="shared" si="324"/>
        <v>0</v>
      </c>
      <c r="AB318" s="81">
        <f t="shared" si="325"/>
        <v>0</v>
      </c>
      <c r="AC318" s="81">
        <f t="shared" si="383"/>
        <v>0</v>
      </c>
      <c r="AD318" s="81">
        <f t="shared" si="384"/>
        <v>0</v>
      </c>
      <c r="AE318" s="81">
        <f t="shared" si="385"/>
        <v>0</v>
      </c>
      <c r="AF318" s="81">
        <f t="shared" si="326"/>
        <v>0</v>
      </c>
      <c r="AG318" s="81">
        <f t="shared" si="327"/>
        <v>0</v>
      </c>
      <c r="AH318" s="81">
        <f t="shared" si="328"/>
        <v>0</v>
      </c>
      <c r="AI318" s="81">
        <f t="shared" si="329"/>
        <v>0</v>
      </c>
      <c r="AJ318" s="81">
        <f t="shared" si="330"/>
        <v>0</v>
      </c>
      <c r="AK318" s="81">
        <f t="shared" si="331"/>
        <v>0</v>
      </c>
      <c r="AL318" s="81">
        <f t="shared" si="332"/>
        <v>0</v>
      </c>
      <c r="AM318" s="81">
        <f t="shared" si="333"/>
        <v>0</v>
      </c>
      <c r="AN318" s="81">
        <f t="shared" si="334"/>
        <v>0</v>
      </c>
      <c r="AO318" s="81">
        <f t="shared" si="335"/>
        <v>0</v>
      </c>
      <c r="AP318" s="81">
        <f t="shared" si="336"/>
        <v>0</v>
      </c>
      <c r="AQ318" s="81">
        <f t="shared" si="337"/>
        <v>0</v>
      </c>
      <c r="AR318" s="81">
        <f t="shared" si="338"/>
        <v>0</v>
      </c>
      <c r="AS318" s="81">
        <f t="shared" si="339"/>
        <v>0</v>
      </c>
      <c r="AT318" s="81">
        <f t="shared" si="340"/>
        <v>0</v>
      </c>
      <c r="AU318" s="81">
        <f t="shared" si="341"/>
        <v>0</v>
      </c>
      <c r="AV318" s="81">
        <f t="shared" si="342"/>
        <v>0</v>
      </c>
      <c r="AW318" s="46">
        <f t="shared" si="343"/>
        <v>0</v>
      </c>
      <c r="AX318" s="46">
        <f t="shared" si="344"/>
        <v>0</v>
      </c>
      <c r="AY318" s="46">
        <f t="shared" si="345"/>
        <v>0</v>
      </c>
      <c r="AZ318" s="46">
        <f t="shared" si="346"/>
        <v>0</v>
      </c>
      <c r="BA318" s="46">
        <f t="shared" si="347"/>
        <v>0</v>
      </c>
      <c r="BB318" s="46">
        <f t="shared" si="348"/>
        <v>0</v>
      </c>
      <c r="BC318" s="46">
        <f t="shared" si="349"/>
        <v>0</v>
      </c>
      <c r="BD318" s="81"/>
      <c r="BE318" s="81"/>
      <c r="BF318" s="117">
        <f t="shared" si="386"/>
        <v>0</v>
      </c>
      <c r="BG318" s="117">
        <f t="shared" si="387"/>
        <v>0</v>
      </c>
      <c r="BH318" s="117">
        <f t="shared" si="388"/>
        <v>0</v>
      </c>
      <c r="BI318" s="117">
        <f t="shared" si="389"/>
        <v>0</v>
      </c>
      <c r="BJ318" s="117">
        <f t="shared" si="390"/>
        <v>0</v>
      </c>
      <c r="BK318" s="117">
        <f t="shared" si="391"/>
        <v>0</v>
      </c>
      <c r="BL318" s="117">
        <f t="shared" si="392"/>
        <v>0</v>
      </c>
      <c r="BM318" s="117">
        <f t="shared" si="393"/>
        <v>0</v>
      </c>
      <c r="BN318" s="117">
        <f t="shared" si="350"/>
        <v>0</v>
      </c>
      <c r="BO318" s="117">
        <f t="shared" si="394"/>
        <v>0</v>
      </c>
      <c r="BP318" s="117">
        <f t="shared" si="351"/>
        <v>0</v>
      </c>
      <c r="BQ318" s="117">
        <f t="shared" si="352"/>
        <v>0</v>
      </c>
      <c r="BR318" s="117">
        <f t="shared" si="353"/>
        <v>0</v>
      </c>
      <c r="BS318" s="117">
        <f t="shared" si="354"/>
        <v>0</v>
      </c>
      <c r="BT318" s="117">
        <f t="shared" si="355"/>
        <v>0</v>
      </c>
      <c r="BU318" s="117">
        <f t="shared" si="356"/>
        <v>0</v>
      </c>
      <c r="BV318" s="117">
        <f t="shared" si="357"/>
        <v>0</v>
      </c>
      <c r="BW318" s="117">
        <f t="shared" si="358"/>
        <v>0</v>
      </c>
      <c r="BX318" s="117">
        <f t="shared" si="359"/>
        <v>0</v>
      </c>
      <c r="BY318" s="117">
        <f t="shared" si="360"/>
        <v>0</v>
      </c>
      <c r="BZ318" s="117">
        <f t="shared" si="361"/>
        <v>0</v>
      </c>
      <c r="CA318" s="117">
        <f t="shared" si="362"/>
        <v>0</v>
      </c>
      <c r="CB318" s="117">
        <f t="shared" si="363"/>
        <v>0</v>
      </c>
      <c r="CC318" s="117">
        <f t="shared" si="364"/>
        <v>0</v>
      </c>
      <c r="CD318" s="117">
        <f t="shared" si="365"/>
        <v>0</v>
      </c>
      <c r="CE318" s="117">
        <f t="shared" si="366"/>
        <v>0</v>
      </c>
      <c r="CF318" s="117">
        <f t="shared" si="367"/>
        <v>0</v>
      </c>
      <c r="CG318" s="117">
        <f t="shared" si="368"/>
        <v>0</v>
      </c>
      <c r="CH318" s="117">
        <f t="shared" si="369"/>
        <v>0</v>
      </c>
      <c r="CI318" s="117">
        <f t="shared" si="370"/>
        <v>0</v>
      </c>
      <c r="CJ318" s="117">
        <f t="shared" si="371"/>
        <v>0</v>
      </c>
      <c r="CK318" s="117">
        <f t="shared" si="372"/>
        <v>0</v>
      </c>
      <c r="CL318" s="117">
        <f t="shared" si="373"/>
        <v>0</v>
      </c>
      <c r="CM318" s="117">
        <f t="shared" si="374"/>
        <v>0</v>
      </c>
      <c r="CN318" s="117">
        <f t="shared" si="375"/>
        <v>0</v>
      </c>
      <c r="CO318" s="117">
        <f t="shared" si="376"/>
        <v>0</v>
      </c>
      <c r="CP318" s="117">
        <f t="shared" si="377"/>
        <v>0</v>
      </c>
      <c r="CQ318" s="117">
        <f t="shared" si="378"/>
        <v>0</v>
      </c>
      <c r="CR318" s="117">
        <f t="shared" si="379"/>
        <v>0</v>
      </c>
      <c r="CS318" s="117">
        <f t="shared" si="380"/>
        <v>0</v>
      </c>
      <c r="CT318" s="82"/>
      <c r="CU318" s="82"/>
      <c r="CV318" s="39"/>
      <c r="CW318" s="39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GS318" s="1"/>
      <c r="GT318" s="1"/>
      <c r="GU318" s="1"/>
      <c r="GV318" s="1"/>
      <c r="GW318" s="1"/>
    </row>
    <row r="319" spans="1:205">
      <c r="A319" s="33">
        <v>313</v>
      </c>
      <c r="B319" s="71"/>
      <c r="C319" s="351"/>
      <c r="D319" s="75"/>
      <c r="E319" s="74"/>
      <c r="F319" s="74"/>
      <c r="G319" s="74"/>
      <c r="H319" s="74"/>
      <c r="I319" s="65"/>
      <c r="J319" s="65"/>
      <c r="K319" s="65"/>
      <c r="L319" s="209"/>
      <c r="M319" s="209"/>
      <c r="N319" s="65"/>
      <c r="O319" s="65"/>
      <c r="P319" s="65"/>
      <c r="Q319" s="368" t="str">
        <f t="shared" si="318"/>
        <v/>
      </c>
      <c r="R319" s="34">
        <f t="shared" si="319"/>
        <v>0</v>
      </c>
      <c r="S319" s="47">
        <f t="shared" si="395"/>
        <v>0</v>
      </c>
      <c r="T319" s="46">
        <f t="shared" si="317"/>
        <v>0</v>
      </c>
      <c r="U319" s="82">
        <f t="shared" si="320"/>
        <v>0</v>
      </c>
      <c r="V319" s="46">
        <f t="shared" si="321"/>
        <v>0</v>
      </c>
      <c r="W319" s="82">
        <f t="shared" si="322"/>
        <v>0</v>
      </c>
      <c r="X319" s="81">
        <f t="shared" si="323"/>
        <v>0</v>
      </c>
      <c r="Y319" s="81">
        <f t="shared" si="381"/>
        <v>0</v>
      </c>
      <c r="Z319" s="81">
        <f t="shared" si="382"/>
        <v>0</v>
      </c>
      <c r="AA319" s="81">
        <f t="shared" si="324"/>
        <v>0</v>
      </c>
      <c r="AB319" s="81">
        <f t="shared" si="325"/>
        <v>0</v>
      </c>
      <c r="AC319" s="81">
        <f t="shared" si="383"/>
        <v>0</v>
      </c>
      <c r="AD319" s="81">
        <f t="shared" si="384"/>
        <v>0</v>
      </c>
      <c r="AE319" s="81">
        <f t="shared" si="385"/>
        <v>0</v>
      </c>
      <c r="AF319" s="81">
        <f t="shared" si="326"/>
        <v>0</v>
      </c>
      <c r="AG319" s="81">
        <f t="shared" si="327"/>
        <v>0</v>
      </c>
      <c r="AH319" s="81">
        <f t="shared" si="328"/>
        <v>0</v>
      </c>
      <c r="AI319" s="81">
        <f t="shared" si="329"/>
        <v>0</v>
      </c>
      <c r="AJ319" s="81">
        <f t="shared" si="330"/>
        <v>0</v>
      </c>
      <c r="AK319" s="81">
        <f t="shared" si="331"/>
        <v>0</v>
      </c>
      <c r="AL319" s="81">
        <f t="shared" si="332"/>
        <v>0</v>
      </c>
      <c r="AM319" s="81">
        <f t="shared" si="333"/>
        <v>0</v>
      </c>
      <c r="AN319" s="81">
        <f t="shared" si="334"/>
        <v>0</v>
      </c>
      <c r="AO319" s="81">
        <f t="shared" si="335"/>
        <v>0</v>
      </c>
      <c r="AP319" s="81">
        <f t="shared" si="336"/>
        <v>0</v>
      </c>
      <c r="AQ319" s="81">
        <f t="shared" si="337"/>
        <v>0</v>
      </c>
      <c r="AR319" s="81">
        <f t="shared" si="338"/>
        <v>0</v>
      </c>
      <c r="AS319" s="81">
        <f t="shared" si="339"/>
        <v>0</v>
      </c>
      <c r="AT319" s="81">
        <f t="shared" si="340"/>
        <v>0</v>
      </c>
      <c r="AU319" s="81">
        <f t="shared" si="341"/>
        <v>0</v>
      </c>
      <c r="AV319" s="81">
        <f t="shared" si="342"/>
        <v>0</v>
      </c>
      <c r="AW319" s="46">
        <f t="shared" si="343"/>
        <v>0</v>
      </c>
      <c r="AX319" s="46">
        <f t="shared" si="344"/>
        <v>0</v>
      </c>
      <c r="AY319" s="46">
        <f t="shared" si="345"/>
        <v>0</v>
      </c>
      <c r="AZ319" s="46">
        <f t="shared" si="346"/>
        <v>0</v>
      </c>
      <c r="BA319" s="46">
        <f t="shared" si="347"/>
        <v>0</v>
      </c>
      <c r="BB319" s="46">
        <f t="shared" si="348"/>
        <v>0</v>
      </c>
      <c r="BC319" s="46">
        <f t="shared" si="349"/>
        <v>0</v>
      </c>
      <c r="BD319" s="81"/>
      <c r="BE319" s="81"/>
      <c r="BF319" s="117">
        <f t="shared" si="386"/>
        <v>0</v>
      </c>
      <c r="BG319" s="117">
        <f t="shared" si="387"/>
        <v>0</v>
      </c>
      <c r="BH319" s="117">
        <f t="shared" si="388"/>
        <v>0</v>
      </c>
      <c r="BI319" s="117">
        <f t="shared" si="389"/>
        <v>0</v>
      </c>
      <c r="BJ319" s="117">
        <f t="shared" si="390"/>
        <v>0</v>
      </c>
      <c r="BK319" s="117">
        <f t="shared" si="391"/>
        <v>0</v>
      </c>
      <c r="BL319" s="117">
        <f t="shared" si="392"/>
        <v>0</v>
      </c>
      <c r="BM319" s="117">
        <f t="shared" si="393"/>
        <v>0</v>
      </c>
      <c r="BN319" s="117">
        <f t="shared" si="350"/>
        <v>0</v>
      </c>
      <c r="BO319" s="117">
        <f t="shared" si="394"/>
        <v>0</v>
      </c>
      <c r="BP319" s="117">
        <f t="shared" si="351"/>
        <v>0</v>
      </c>
      <c r="BQ319" s="117">
        <f t="shared" si="352"/>
        <v>0</v>
      </c>
      <c r="BR319" s="117">
        <f t="shared" si="353"/>
        <v>0</v>
      </c>
      <c r="BS319" s="117">
        <f t="shared" si="354"/>
        <v>0</v>
      </c>
      <c r="BT319" s="117">
        <f t="shared" si="355"/>
        <v>0</v>
      </c>
      <c r="BU319" s="117">
        <f t="shared" si="356"/>
        <v>0</v>
      </c>
      <c r="BV319" s="117">
        <f t="shared" si="357"/>
        <v>0</v>
      </c>
      <c r="BW319" s="117">
        <f t="shared" si="358"/>
        <v>0</v>
      </c>
      <c r="BX319" s="117">
        <f t="shared" si="359"/>
        <v>0</v>
      </c>
      <c r="BY319" s="117">
        <f t="shared" si="360"/>
        <v>0</v>
      </c>
      <c r="BZ319" s="117">
        <f t="shared" si="361"/>
        <v>0</v>
      </c>
      <c r="CA319" s="117">
        <f t="shared" si="362"/>
        <v>0</v>
      </c>
      <c r="CB319" s="117">
        <f t="shared" si="363"/>
        <v>0</v>
      </c>
      <c r="CC319" s="117">
        <f t="shared" si="364"/>
        <v>0</v>
      </c>
      <c r="CD319" s="117">
        <f t="shared" si="365"/>
        <v>0</v>
      </c>
      <c r="CE319" s="117">
        <f t="shared" si="366"/>
        <v>0</v>
      </c>
      <c r="CF319" s="117">
        <f t="shared" si="367"/>
        <v>0</v>
      </c>
      <c r="CG319" s="117">
        <f t="shared" si="368"/>
        <v>0</v>
      </c>
      <c r="CH319" s="117">
        <f t="shared" si="369"/>
        <v>0</v>
      </c>
      <c r="CI319" s="117">
        <f t="shared" si="370"/>
        <v>0</v>
      </c>
      <c r="CJ319" s="117">
        <f t="shared" si="371"/>
        <v>0</v>
      </c>
      <c r="CK319" s="117">
        <f t="shared" si="372"/>
        <v>0</v>
      </c>
      <c r="CL319" s="117">
        <f t="shared" si="373"/>
        <v>0</v>
      </c>
      <c r="CM319" s="117">
        <f t="shared" si="374"/>
        <v>0</v>
      </c>
      <c r="CN319" s="117">
        <f t="shared" si="375"/>
        <v>0</v>
      </c>
      <c r="CO319" s="117">
        <f t="shared" si="376"/>
        <v>0</v>
      </c>
      <c r="CP319" s="117">
        <f t="shared" si="377"/>
        <v>0</v>
      </c>
      <c r="CQ319" s="117">
        <f t="shared" si="378"/>
        <v>0</v>
      </c>
      <c r="CR319" s="117">
        <f t="shared" si="379"/>
        <v>0</v>
      </c>
      <c r="CS319" s="117">
        <f t="shared" si="380"/>
        <v>0</v>
      </c>
      <c r="CT319" s="82"/>
      <c r="CU319" s="82"/>
      <c r="CV319" s="39"/>
      <c r="CW319" s="39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GS319" s="1"/>
      <c r="GT319" s="1"/>
      <c r="GU319" s="1"/>
      <c r="GV319" s="1"/>
      <c r="GW319" s="1"/>
    </row>
    <row r="320" spans="1:205">
      <c r="A320" s="33">
        <v>314</v>
      </c>
      <c r="B320" s="71"/>
      <c r="C320" s="351"/>
      <c r="D320" s="75"/>
      <c r="E320" s="74"/>
      <c r="F320" s="74"/>
      <c r="G320" s="74"/>
      <c r="H320" s="74"/>
      <c r="I320" s="65"/>
      <c r="J320" s="65"/>
      <c r="K320" s="65"/>
      <c r="L320" s="209"/>
      <c r="M320" s="209"/>
      <c r="N320" s="65"/>
      <c r="O320" s="65"/>
      <c r="P320" s="65"/>
      <c r="Q320" s="368" t="str">
        <f t="shared" si="318"/>
        <v/>
      </c>
      <c r="R320" s="34">
        <f t="shared" si="319"/>
        <v>0</v>
      </c>
      <c r="S320" s="47">
        <f t="shared" si="395"/>
        <v>0</v>
      </c>
      <c r="T320" s="46">
        <f t="shared" si="317"/>
        <v>0</v>
      </c>
      <c r="U320" s="82">
        <f t="shared" si="320"/>
        <v>0</v>
      </c>
      <c r="V320" s="46">
        <f t="shared" si="321"/>
        <v>0</v>
      </c>
      <c r="W320" s="82">
        <f t="shared" si="322"/>
        <v>0</v>
      </c>
      <c r="X320" s="81">
        <f t="shared" si="323"/>
        <v>0</v>
      </c>
      <c r="Y320" s="81">
        <f t="shared" si="381"/>
        <v>0</v>
      </c>
      <c r="Z320" s="81">
        <f t="shared" si="382"/>
        <v>0</v>
      </c>
      <c r="AA320" s="81">
        <f t="shared" si="324"/>
        <v>0</v>
      </c>
      <c r="AB320" s="81">
        <f t="shared" si="325"/>
        <v>0</v>
      </c>
      <c r="AC320" s="81">
        <f t="shared" si="383"/>
        <v>0</v>
      </c>
      <c r="AD320" s="81">
        <f t="shared" si="384"/>
        <v>0</v>
      </c>
      <c r="AE320" s="81">
        <f t="shared" si="385"/>
        <v>0</v>
      </c>
      <c r="AF320" s="81">
        <f t="shared" si="326"/>
        <v>0</v>
      </c>
      <c r="AG320" s="81">
        <f t="shared" si="327"/>
        <v>0</v>
      </c>
      <c r="AH320" s="81">
        <f t="shared" si="328"/>
        <v>0</v>
      </c>
      <c r="AI320" s="81">
        <f t="shared" si="329"/>
        <v>0</v>
      </c>
      <c r="AJ320" s="81">
        <f t="shared" si="330"/>
        <v>0</v>
      </c>
      <c r="AK320" s="81">
        <f t="shared" si="331"/>
        <v>0</v>
      </c>
      <c r="AL320" s="81">
        <f t="shared" si="332"/>
        <v>0</v>
      </c>
      <c r="AM320" s="81">
        <f t="shared" si="333"/>
        <v>0</v>
      </c>
      <c r="AN320" s="81">
        <f t="shared" si="334"/>
        <v>0</v>
      </c>
      <c r="AO320" s="81">
        <f t="shared" si="335"/>
        <v>0</v>
      </c>
      <c r="AP320" s="81">
        <f t="shared" si="336"/>
        <v>0</v>
      </c>
      <c r="AQ320" s="81">
        <f t="shared" si="337"/>
        <v>0</v>
      </c>
      <c r="AR320" s="81">
        <f t="shared" si="338"/>
        <v>0</v>
      </c>
      <c r="AS320" s="81">
        <f t="shared" si="339"/>
        <v>0</v>
      </c>
      <c r="AT320" s="81">
        <f t="shared" si="340"/>
        <v>0</v>
      </c>
      <c r="AU320" s="81">
        <f t="shared" si="341"/>
        <v>0</v>
      </c>
      <c r="AV320" s="81">
        <f t="shared" si="342"/>
        <v>0</v>
      </c>
      <c r="AW320" s="46">
        <f t="shared" si="343"/>
        <v>0</v>
      </c>
      <c r="AX320" s="46">
        <f t="shared" si="344"/>
        <v>0</v>
      </c>
      <c r="AY320" s="46">
        <f t="shared" si="345"/>
        <v>0</v>
      </c>
      <c r="AZ320" s="46">
        <f t="shared" si="346"/>
        <v>0</v>
      </c>
      <c r="BA320" s="46">
        <f t="shared" si="347"/>
        <v>0</v>
      </c>
      <c r="BB320" s="46">
        <f t="shared" si="348"/>
        <v>0</v>
      </c>
      <c r="BC320" s="46">
        <f t="shared" si="349"/>
        <v>0</v>
      </c>
      <c r="BD320" s="81"/>
      <c r="BE320" s="81"/>
      <c r="BF320" s="117">
        <f t="shared" si="386"/>
        <v>0</v>
      </c>
      <c r="BG320" s="117">
        <f t="shared" si="387"/>
        <v>0</v>
      </c>
      <c r="BH320" s="117">
        <f t="shared" si="388"/>
        <v>0</v>
      </c>
      <c r="BI320" s="117">
        <f t="shared" si="389"/>
        <v>0</v>
      </c>
      <c r="BJ320" s="117">
        <f t="shared" si="390"/>
        <v>0</v>
      </c>
      <c r="BK320" s="117">
        <f t="shared" si="391"/>
        <v>0</v>
      </c>
      <c r="BL320" s="117">
        <f t="shared" si="392"/>
        <v>0</v>
      </c>
      <c r="BM320" s="117">
        <f t="shared" si="393"/>
        <v>0</v>
      </c>
      <c r="BN320" s="117">
        <f t="shared" si="350"/>
        <v>0</v>
      </c>
      <c r="BO320" s="117">
        <f t="shared" si="394"/>
        <v>0</v>
      </c>
      <c r="BP320" s="117">
        <f t="shared" si="351"/>
        <v>0</v>
      </c>
      <c r="BQ320" s="117">
        <f t="shared" si="352"/>
        <v>0</v>
      </c>
      <c r="BR320" s="117">
        <f t="shared" si="353"/>
        <v>0</v>
      </c>
      <c r="BS320" s="117">
        <f t="shared" si="354"/>
        <v>0</v>
      </c>
      <c r="BT320" s="117">
        <f t="shared" si="355"/>
        <v>0</v>
      </c>
      <c r="BU320" s="117">
        <f t="shared" si="356"/>
        <v>0</v>
      </c>
      <c r="BV320" s="117">
        <f t="shared" si="357"/>
        <v>0</v>
      </c>
      <c r="BW320" s="117">
        <f t="shared" si="358"/>
        <v>0</v>
      </c>
      <c r="BX320" s="117">
        <f t="shared" si="359"/>
        <v>0</v>
      </c>
      <c r="BY320" s="117">
        <f t="shared" si="360"/>
        <v>0</v>
      </c>
      <c r="BZ320" s="117">
        <f t="shared" si="361"/>
        <v>0</v>
      </c>
      <c r="CA320" s="117">
        <f t="shared" si="362"/>
        <v>0</v>
      </c>
      <c r="CB320" s="117">
        <f t="shared" si="363"/>
        <v>0</v>
      </c>
      <c r="CC320" s="117">
        <f t="shared" si="364"/>
        <v>0</v>
      </c>
      <c r="CD320" s="117">
        <f t="shared" si="365"/>
        <v>0</v>
      </c>
      <c r="CE320" s="117">
        <f t="shared" si="366"/>
        <v>0</v>
      </c>
      <c r="CF320" s="117">
        <f t="shared" si="367"/>
        <v>0</v>
      </c>
      <c r="CG320" s="117">
        <f t="shared" si="368"/>
        <v>0</v>
      </c>
      <c r="CH320" s="117">
        <f t="shared" si="369"/>
        <v>0</v>
      </c>
      <c r="CI320" s="117">
        <f t="shared" si="370"/>
        <v>0</v>
      </c>
      <c r="CJ320" s="117">
        <f t="shared" si="371"/>
        <v>0</v>
      </c>
      <c r="CK320" s="117">
        <f t="shared" si="372"/>
        <v>0</v>
      </c>
      <c r="CL320" s="117">
        <f t="shared" si="373"/>
        <v>0</v>
      </c>
      <c r="CM320" s="117">
        <f t="shared" si="374"/>
        <v>0</v>
      </c>
      <c r="CN320" s="117">
        <f t="shared" si="375"/>
        <v>0</v>
      </c>
      <c r="CO320" s="117">
        <f t="shared" si="376"/>
        <v>0</v>
      </c>
      <c r="CP320" s="117">
        <f t="shared" si="377"/>
        <v>0</v>
      </c>
      <c r="CQ320" s="117">
        <f t="shared" si="378"/>
        <v>0</v>
      </c>
      <c r="CR320" s="117">
        <f t="shared" si="379"/>
        <v>0</v>
      </c>
      <c r="CS320" s="117">
        <f t="shared" si="380"/>
        <v>0</v>
      </c>
      <c r="CT320" s="82"/>
      <c r="CU320" s="82"/>
      <c r="CV320" s="39"/>
      <c r="CW320" s="39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GS320" s="1"/>
      <c r="GT320" s="1"/>
      <c r="GU320" s="1"/>
      <c r="GV320" s="1"/>
      <c r="GW320" s="1"/>
    </row>
    <row r="321" spans="1:205">
      <c r="A321" s="33">
        <v>315</v>
      </c>
      <c r="B321" s="71"/>
      <c r="C321" s="351"/>
      <c r="D321" s="75"/>
      <c r="E321" s="74"/>
      <c r="F321" s="74"/>
      <c r="G321" s="74"/>
      <c r="H321" s="74"/>
      <c r="I321" s="65"/>
      <c r="J321" s="65"/>
      <c r="K321" s="65"/>
      <c r="L321" s="209"/>
      <c r="M321" s="209"/>
      <c r="N321" s="65"/>
      <c r="O321" s="65"/>
      <c r="P321" s="65"/>
      <c r="Q321" s="368" t="str">
        <f t="shared" si="318"/>
        <v/>
      </c>
      <c r="R321" s="34">
        <f t="shared" si="319"/>
        <v>0</v>
      </c>
      <c r="S321" s="47">
        <f t="shared" si="395"/>
        <v>0</v>
      </c>
      <c r="T321" s="46">
        <f t="shared" si="317"/>
        <v>0</v>
      </c>
      <c r="U321" s="82">
        <f t="shared" si="320"/>
        <v>0</v>
      </c>
      <c r="V321" s="46">
        <f t="shared" si="321"/>
        <v>0</v>
      </c>
      <c r="W321" s="82">
        <f t="shared" si="322"/>
        <v>0</v>
      </c>
      <c r="X321" s="81">
        <f t="shared" si="323"/>
        <v>0</v>
      </c>
      <c r="Y321" s="81">
        <f t="shared" si="381"/>
        <v>0</v>
      </c>
      <c r="Z321" s="81">
        <f t="shared" si="382"/>
        <v>0</v>
      </c>
      <c r="AA321" s="81">
        <f t="shared" si="324"/>
        <v>0</v>
      </c>
      <c r="AB321" s="81">
        <f t="shared" si="325"/>
        <v>0</v>
      </c>
      <c r="AC321" s="81">
        <f t="shared" si="383"/>
        <v>0</v>
      </c>
      <c r="AD321" s="81">
        <f t="shared" si="384"/>
        <v>0</v>
      </c>
      <c r="AE321" s="81">
        <f t="shared" si="385"/>
        <v>0</v>
      </c>
      <c r="AF321" s="81">
        <f t="shared" si="326"/>
        <v>0</v>
      </c>
      <c r="AG321" s="81">
        <f t="shared" si="327"/>
        <v>0</v>
      </c>
      <c r="AH321" s="81">
        <f t="shared" si="328"/>
        <v>0</v>
      </c>
      <c r="AI321" s="81">
        <f t="shared" si="329"/>
        <v>0</v>
      </c>
      <c r="AJ321" s="81">
        <f t="shared" si="330"/>
        <v>0</v>
      </c>
      <c r="AK321" s="81">
        <f t="shared" si="331"/>
        <v>0</v>
      </c>
      <c r="AL321" s="81">
        <f t="shared" si="332"/>
        <v>0</v>
      </c>
      <c r="AM321" s="81">
        <f t="shared" si="333"/>
        <v>0</v>
      </c>
      <c r="AN321" s="81">
        <f t="shared" si="334"/>
        <v>0</v>
      </c>
      <c r="AO321" s="81">
        <f t="shared" si="335"/>
        <v>0</v>
      </c>
      <c r="AP321" s="81">
        <f t="shared" si="336"/>
        <v>0</v>
      </c>
      <c r="AQ321" s="81">
        <f t="shared" si="337"/>
        <v>0</v>
      </c>
      <c r="AR321" s="81">
        <f t="shared" si="338"/>
        <v>0</v>
      </c>
      <c r="AS321" s="81">
        <f t="shared" si="339"/>
        <v>0</v>
      </c>
      <c r="AT321" s="81">
        <f t="shared" si="340"/>
        <v>0</v>
      </c>
      <c r="AU321" s="81">
        <f t="shared" si="341"/>
        <v>0</v>
      </c>
      <c r="AV321" s="81">
        <f t="shared" si="342"/>
        <v>0</v>
      </c>
      <c r="AW321" s="46">
        <f t="shared" si="343"/>
        <v>0</v>
      </c>
      <c r="AX321" s="46">
        <f t="shared" si="344"/>
        <v>0</v>
      </c>
      <c r="AY321" s="46">
        <f t="shared" si="345"/>
        <v>0</v>
      </c>
      <c r="AZ321" s="46">
        <f t="shared" si="346"/>
        <v>0</v>
      </c>
      <c r="BA321" s="46">
        <f t="shared" si="347"/>
        <v>0</v>
      </c>
      <c r="BB321" s="46">
        <f t="shared" si="348"/>
        <v>0</v>
      </c>
      <c r="BC321" s="46">
        <f t="shared" si="349"/>
        <v>0</v>
      </c>
      <c r="BD321" s="81"/>
      <c r="BE321" s="81"/>
      <c r="BF321" s="117">
        <f t="shared" si="386"/>
        <v>0</v>
      </c>
      <c r="BG321" s="117">
        <f t="shared" si="387"/>
        <v>0</v>
      </c>
      <c r="BH321" s="117">
        <f t="shared" si="388"/>
        <v>0</v>
      </c>
      <c r="BI321" s="117">
        <f t="shared" si="389"/>
        <v>0</v>
      </c>
      <c r="BJ321" s="117">
        <f t="shared" si="390"/>
        <v>0</v>
      </c>
      <c r="BK321" s="117">
        <f t="shared" si="391"/>
        <v>0</v>
      </c>
      <c r="BL321" s="117">
        <f t="shared" si="392"/>
        <v>0</v>
      </c>
      <c r="BM321" s="117">
        <f t="shared" si="393"/>
        <v>0</v>
      </c>
      <c r="BN321" s="117">
        <f t="shared" si="350"/>
        <v>0</v>
      </c>
      <c r="BO321" s="117">
        <f t="shared" si="394"/>
        <v>0</v>
      </c>
      <c r="BP321" s="117">
        <f t="shared" si="351"/>
        <v>0</v>
      </c>
      <c r="BQ321" s="117">
        <f t="shared" si="352"/>
        <v>0</v>
      </c>
      <c r="BR321" s="117">
        <f t="shared" si="353"/>
        <v>0</v>
      </c>
      <c r="BS321" s="117">
        <f t="shared" si="354"/>
        <v>0</v>
      </c>
      <c r="BT321" s="117">
        <f t="shared" si="355"/>
        <v>0</v>
      </c>
      <c r="BU321" s="117">
        <f t="shared" si="356"/>
        <v>0</v>
      </c>
      <c r="BV321" s="117">
        <f t="shared" si="357"/>
        <v>0</v>
      </c>
      <c r="BW321" s="117">
        <f t="shared" si="358"/>
        <v>0</v>
      </c>
      <c r="BX321" s="117">
        <f t="shared" si="359"/>
        <v>0</v>
      </c>
      <c r="BY321" s="117">
        <f t="shared" si="360"/>
        <v>0</v>
      </c>
      <c r="BZ321" s="117">
        <f t="shared" si="361"/>
        <v>0</v>
      </c>
      <c r="CA321" s="117">
        <f t="shared" si="362"/>
        <v>0</v>
      </c>
      <c r="CB321" s="117">
        <f t="shared" si="363"/>
        <v>0</v>
      </c>
      <c r="CC321" s="117">
        <f t="shared" si="364"/>
        <v>0</v>
      </c>
      <c r="CD321" s="117">
        <f t="shared" si="365"/>
        <v>0</v>
      </c>
      <c r="CE321" s="117">
        <f t="shared" si="366"/>
        <v>0</v>
      </c>
      <c r="CF321" s="117">
        <f t="shared" si="367"/>
        <v>0</v>
      </c>
      <c r="CG321" s="117">
        <f t="shared" si="368"/>
        <v>0</v>
      </c>
      <c r="CH321" s="117">
        <f t="shared" si="369"/>
        <v>0</v>
      </c>
      <c r="CI321" s="117">
        <f t="shared" si="370"/>
        <v>0</v>
      </c>
      <c r="CJ321" s="117">
        <f t="shared" si="371"/>
        <v>0</v>
      </c>
      <c r="CK321" s="117">
        <f t="shared" si="372"/>
        <v>0</v>
      </c>
      <c r="CL321" s="117">
        <f t="shared" si="373"/>
        <v>0</v>
      </c>
      <c r="CM321" s="117">
        <f t="shared" si="374"/>
        <v>0</v>
      </c>
      <c r="CN321" s="117">
        <f t="shared" si="375"/>
        <v>0</v>
      </c>
      <c r="CO321" s="117">
        <f t="shared" si="376"/>
        <v>0</v>
      </c>
      <c r="CP321" s="117">
        <f t="shared" si="377"/>
        <v>0</v>
      </c>
      <c r="CQ321" s="117">
        <f t="shared" si="378"/>
        <v>0</v>
      </c>
      <c r="CR321" s="117">
        <f t="shared" si="379"/>
        <v>0</v>
      </c>
      <c r="CS321" s="117">
        <f t="shared" si="380"/>
        <v>0</v>
      </c>
      <c r="CT321" s="82"/>
      <c r="CU321" s="82"/>
      <c r="CV321" s="39"/>
      <c r="CW321" s="39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GS321" s="1"/>
      <c r="GT321" s="1"/>
      <c r="GU321" s="1"/>
      <c r="GV321" s="1"/>
      <c r="GW321" s="1"/>
    </row>
    <row r="322" spans="1:205">
      <c r="A322" s="33">
        <v>316</v>
      </c>
      <c r="B322" s="71"/>
      <c r="C322" s="351"/>
      <c r="D322" s="75"/>
      <c r="E322" s="74"/>
      <c r="F322" s="74"/>
      <c r="G322" s="74"/>
      <c r="H322" s="74"/>
      <c r="I322" s="65"/>
      <c r="J322" s="65"/>
      <c r="K322" s="65"/>
      <c r="L322" s="209"/>
      <c r="M322" s="209"/>
      <c r="N322" s="65"/>
      <c r="O322" s="65"/>
      <c r="P322" s="65"/>
      <c r="Q322" s="368" t="str">
        <f t="shared" si="318"/>
        <v/>
      </c>
      <c r="R322" s="34">
        <f t="shared" si="319"/>
        <v>0</v>
      </c>
      <c r="S322" s="47">
        <f t="shared" si="395"/>
        <v>0</v>
      </c>
      <c r="T322" s="46">
        <f t="shared" si="317"/>
        <v>0</v>
      </c>
      <c r="U322" s="82">
        <f t="shared" si="320"/>
        <v>0</v>
      </c>
      <c r="V322" s="46">
        <f t="shared" si="321"/>
        <v>0</v>
      </c>
      <c r="W322" s="82">
        <f t="shared" si="322"/>
        <v>0</v>
      </c>
      <c r="X322" s="81">
        <f t="shared" si="323"/>
        <v>0</v>
      </c>
      <c r="Y322" s="81">
        <f t="shared" si="381"/>
        <v>0</v>
      </c>
      <c r="Z322" s="81">
        <f t="shared" si="382"/>
        <v>0</v>
      </c>
      <c r="AA322" s="81">
        <f t="shared" si="324"/>
        <v>0</v>
      </c>
      <c r="AB322" s="81">
        <f t="shared" si="325"/>
        <v>0</v>
      </c>
      <c r="AC322" s="81">
        <f t="shared" si="383"/>
        <v>0</v>
      </c>
      <c r="AD322" s="81">
        <f t="shared" si="384"/>
        <v>0</v>
      </c>
      <c r="AE322" s="81">
        <f t="shared" si="385"/>
        <v>0</v>
      </c>
      <c r="AF322" s="81">
        <f t="shared" si="326"/>
        <v>0</v>
      </c>
      <c r="AG322" s="81">
        <f t="shared" si="327"/>
        <v>0</v>
      </c>
      <c r="AH322" s="81">
        <f t="shared" si="328"/>
        <v>0</v>
      </c>
      <c r="AI322" s="81">
        <f t="shared" si="329"/>
        <v>0</v>
      </c>
      <c r="AJ322" s="81">
        <f t="shared" si="330"/>
        <v>0</v>
      </c>
      <c r="AK322" s="81">
        <f t="shared" si="331"/>
        <v>0</v>
      </c>
      <c r="AL322" s="81">
        <f t="shared" si="332"/>
        <v>0</v>
      </c>
      <c r="AM322" s="81">
        <f t="shared" si="333"/>
        <v>0</v>
      </c>
      <c r="AN322" s="81">
        <f t="shared" si="334"/>
        <v>0</v>
      </c>
      <c r="AO322" s="81">
        <f t="shared" si="335"/>
        <v>0</v>
      </c>
      <c r="AP322" s="81">
        <f t="shared" si="336"/>
        <v>0</v>
      </c>
      <c r="AQ322" s="81">
        <f t="shared" si="337"/>
        <v>0</v>
      </c>
      <c r="AR322" s="81">
        <f t="shared" si="338"/>
        <v>0</v>
      </c>
      <c r="AS322" s="81">
        <f t="shared" si="339"/>
        <v>0</v>
      </c>
      <c r="AT322" s="81">
        <f t="shared" si="340"/>
        <v>0</v>
      </c>
      <c r="AU322" s="81">
        <f t="shared" si="341"/>
        <v>0</v>
      </c>
      <c r="AV322" s="81">
        <f t="shared" si="342"/>
        <v>0</v>
      </c>
      <c r="AW322" s="46">
        <f t="shared" si="343"/>
        <v>0</v>
      </c>
      <c r="AX322" s="46">
        <f t="shared" si="344"/>
        <v>0</v>
      </c>
      <c r="AY322" s="46">
        <f t="shared" si="345"/>
        <v>0</v>
      </c>
      <c r="AZ322" s="46">
        <f t="shared" si="346"/>
        <v>0</v>
      </c>
      <c r="BA322" s="46">
        <f t="shared" si="347"/>
        <v>0</v>
      </c>
      <c r="BB322" s="46">
        <f t="shared" si="348"/>
        <v>0</v>
      </c>
      <c r="BC322" s="46">
        <f t="shared" si="349"/>
        <v>0</v>
      </c>
      <c r="BD322" s="81"/>
      <c r="BE322" s="81"/>
      <c r="BF322" s="117">
        <f t="shared" si="386"/>
        <v>0</v>
      </c>
      <c r="BG322" s="117">
        <f t="shared" si="387"/>
        <v>0</v>
      </c>
      <c r="BH322" s="117">
        <f t="shared" si="388"/>
        <v>0</v>
      </c>
      <c r="BI322" s="117">
        <f t="shared" si="389"/>
        <v>0</v>
      </c>
      <c r="BJ322" s="117">
        <f t="shared" si="390"/>
        <v>0</v>
      </c>
      <c r="BK322" s="117">
        <f t="shared" si="391"/>
        <v>0</v>
      </c>
      <c r="BL322" s="117">
        <f t="shared" si="392"/>
        <v>0</v>
      </c>
      <c r="BM322" s="117">
        <f t="shared" si="393"/>
        <v>0</v>
      </c>
      <c r="BN322" s="117">
        <f t="shared" si="350"/>
        <v>0</v>
      </c>
      <c r="BO322" s="117">
        <f t="shared" si="394"/>
        <v>0</v>
      </c>
      <c r="BP322" s="117">
        <f t="shared" si="351"/>
        <v>0</v>
      </c>
      <c r="BQ322" s="117">
        <f t="shared" si="352"/>
        <v>0</v>
      </c>
      <c r="BR322" s="117">
        <f t="shared" si="353"/>
        <v>0</v>
      </c>
      <c r="BS322" s="117">
        <f t="shared" si="354"/>
        <v>0</v>
      </c>
      <c r="BT322" s="117">
        <f t="shared" si="355"/>
        <v>0</v>
      </c>
      <c r="BU322" s="117">
        <f t="shared" si="356"/>
        <v>0</v>
      </c>
      <c r="BV322" s="117">
        <f t="shared" si="357"/>
        <v>0</v>
      </c>
      <c r="BW322" s="117">
        <f t="shared" si="358"/>
        <v>0</v>
      </c>
      <c r="BX322" s="117">
        <f t="shared" si="359"/>
        <v>0</v>
      </c>
      <c r="BY322" s="117">
        <f t="shared" si="360"/>
        <v>0</v>
      </c>
      <c r="BZ322" s="117">
        <f t="shared" si="361"/>
        <v>0</v>
      </c>
      <c r="CA322" s="117">
        <f t="shared" si="362"/>
        <v>0</v>
      </c>
      <c r="CB322" s="117">
        <f t="shared" si="363"/>
        <v>0</v>
      </c>
      <c r="CC322" s="117">
        <f t="shared" si="364"/>
        <v>0</v>
      </c>
      <c r="CD322" s="117">
        <f t="shared" si="365"/>
        <v>0</v>
      </c>
      <c r="CE322" s="117">
        <f t="shared" si="366"/>
        <v>0</v>
      </c>
      <c r="CF322" s="117">
        <f t="shared" si="367"/>
        <v>0</v>
      </c>
      <c r="CG322" s="117">
        <f t="shared" si="368"/>
        <v>0</v>
      </c>
      <c r="CH322" s="117">
        <f t="shared" si="369"/>
        <v>0</v>
      </c>
      <c r="CI322" s="117">
        <f t="shared" si="370"/>
        <v>0</v>
      </c>
      <c r="CJ322" s="117">
        <f t="shared" si="371"/>
        <v>0</v>
      </c>
      <c r="CK322" s="117">
        <f t="shared" si="372"/>
        <v>0</v>
      </c>
      <c r="CL322" s="117">
        <f t="shared" si="373"/>
        <v>0</v>
      </c>
      <c r="CM322" s="117">
        <f t="shared" si="374"/>
        <v>0</v>
      </c>
      <c r="CN322" s="117">
        <f t="shared" si="375"/>
        <v>0</v>
      </c>
      <c r="CO322" s="117">
        <f t="shared" si="376"/>
        <v>0</v>
      </c>
      <c r="CP322" s="117">
        <f t="shared" si="377"/>
        <v>0</v>
      </c>
      <c r="CQ322" s="117">
        <f t="shared" si="378"/>
        <v>0</v>
      </c>
      <c r="CR322" s="117">
        <f t="shared" si="379"/>
        <v>0</v>
      </c>
      <c r="CS322" s="117">
        <f t="shared" si="380"/>
        <v>0</v>
      </c>
      <c r="CT322" s="82"/>
      <c r="CU322" s="82"/>
      <c r="CV322" s="39"/>
      <c r="CW322" s="39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GS322" s="1"/>
      <c r="GT322" s="1"/>
      <c r="GU322" s="1"/>
      <c r="GV322" s="1"/>
      <c r="GW322" s="1"/>
    </row>
    <row r="323" spans="1:205">
      <c r="A323" s="33">
        <v>317</v>
      </c>
      <c r="B323" s="71"/>
      <c r="C323" s="351"/>
      <c r="D323" s="75"/>
      <c r="E323" s="74"/>
      <c r="F323" s="74"/>
      <c r="G323" s="74"/>
      <c r="H323" s="74"/>
      <c r="I323" s="65"/>
      <c r="J323" s="65"/>
      <c r="K323" s="65"/>
      <c r="L323" s="209"/>
      <c r="M323" s="209"/>
      <c r="N323" s="65"/>
      <c r="O323" s="65"/>
      <c r="P323" s="65"/>
      <c r="Q323" s="368" t="str">
        <f t="shared" si="318"/>
        <v/>
      </c>
      <c r="R323" s="34">
        <f t="shared" si="319"/>
        <v>0</v>
      </c>
      <c r="S323" s="47">
        <f t="shared" si="395"/>
        <v>0</v>
      </c>
      <c r="T323" s="46">
        <f t="shared" si="317"/>
        <v>0</v>
      </c>
      <c r="U323" s="82">
        <f t="shared" si="320"/>
        <v>0</v>
      </c>
      <c r="V323" s="46">
        <f t="shared" si="321"/>
        <v>0</v>
      </c>
      <c r="W323" s="82">
        <f t="shared" si="322"/>
        <v>0</v>
      </c>
      <c r="X323" s="81">
        <f t="shared" si="323"/>
        <v>0</v>
      </c>
      <c r="Y323" s="81">
        <f t="shared" si="381"/>
        <v>0</v>
      </c>
      <c r="Z323" s="81">
        <f t="shared" si="382"/>
        <v>0</v>
      </c>
      <c r="AA323" s="81">
        <f t="shared" si="324"/>
        <v>0</v>
      </c>
      <c r="AB323" s="81">
        <f t="shared" si="325"/>
        <v>0</v>
      </c>
      <c r="AC323" s="81">
        <f t="shared" si="383"/>
        <v>0</v>
      </c>
      <c r="AD323" s="81">
        <f t="shared" si="384"/>
        <v>0</v>
      </c>
      <c r="AE323" s="81">
        <f t="shared" si="385"/>
        <v>0</v>
      </c>
      <c r="AF323" s="81">
        <f t="shared" si="326"/>
        <v>0</v>
      </c>
      <c r="AG323" s="81">
        <f t="shared" si="327"/>
        <v>0</v>
      </c>
      <c r="AH323" s="81">
        <f t="shared" si="328"/>
        <v>0</v>
      </c>
      <c r="AI323" s="81">
        <f t="shared" si="329"/>
        <v>0</v>
      </c>
      <c r="AJ323" s="81">
        <f t="shared" si="330"/>
        <v>0</v>
      </c>
      <c r="AK323" s="81">
        <f t="shared" si="331"/>
        <v>0</v>
      </c>
      <c r="AL323" s="81">
        <f t="shared" si="332"/>
        <v>0</v>
      </c>
      <c r="AM323" s="81">
        <f t="shared" si="333"/>
        <v>0</v>
      </c>
      <c r="AN323" s="81">
        <f t="shared" si="334"/>
        <v>0</v>
      </c>
      <c r="AO323" s="81">
        <f t="shared" si="335"/>
        <v>0</v>
      </c>
      <c r="AP323" s="81">
        <f t="shared" si="336"/>
        <v>0</v>
      </c>
      <c r="AQ323" s="81">
        <f t="shared" si="337"/>
        <v>0</v>
      </c>
      <c r="AR323" s="81">
        <f t="shared" si="338"/>
        <v>0</v>
      </c>
      <c r="AS323" s="81">
        <f t="shared" si="339"/>
        <v>0</v>
      </c>
      <c r="AT323" s="81">
        <f t="shared" si="340"/>
        <v>0</v>
      </c>
      <c r="AU323" s="81">
        <f t="shared" si="341"/>
        <v>0</v>
      </c>
      <c r="AV323" s="81">
        <f t="shared" si="342"/>
        <v>0</v>
      </c>
      <c r="AW323" s="46">
        <f t="shared" si="343"/>
        <v>0</v>
      </c>
      <c r="AX323" s="46">
        <f t="shared" si="344"/>
        <v>0</v>
      </c>
      <c r="AY323" s="46">
        <f t="shared" si="345"/>
        <v>0</v>
      </c>
      <c r="AZ323" s="46">
        <f t="shared" si="346"/>
        <v>0</v>
      </c>
      <c r="BA323" s="46">
        <f t="shared" si="347"/>
        <v>0</v>
      </c>
      <c r="BB323" s="46">
        <f t="shared" si="348"/>
        <v>0</v>
      </c>
      <c r="BC323" s="46">
        <f t="shared" si="349"/>
        <v>0</v>
      </c>
      <c r="BD323" s="81"/>
      <c r="BE323" s="81"/>
      <c r="BF323" s="117">
        <f t="shared" si="386"/>
        <v>0</v>
      </c>
      <c r="BG323" s="117">
        <f t="shared" si="387"/>
        <v>0</v>
      </c>
      <c r="BH323" s="117">
        <f t="shared" si="388"/>
        <v>0</v>
      </c>
      <c r="BI323" s="117">
        <f t="shared" si="389"/>
        <v>0</v>
      </c>
      <c r="BJ323" s="117">
        <f t="shared" si="390"/>
        <v>0</v>
      </c>
      <c r="BK323" s="117">
        <f t="shared" si="391"/>
        <v>0</v>
      </c>
      <c r="BL323" s="117">
        <f t="shared" si="392"/>
        <v>0</v>
      </c>
      <c r="BM323" s="117">
        <f t="shared" si="393"/>
        <v>0</v>
      </c>
      <c r="BN323" s="117">
        <f t="shared" si="350"/>
        <v>0</v>
      </c>
      <c r="BO323" s="117">
        <f t="shared" si="394"/>
        <v>0</v>
      </c>
      <c r="BP323" s="117">
        <f t="shared" si="351"/>
        <v>0</v>
      </c>
      <c r="BQ323" s="117">
        <f t="shared" si="352"/>
        <v>0</v>
      </c>
      <c r="BR323" s="117">
        <f t="shared" si="353"/>
        <v>0</v>
      </c>
      <c r="BS323" s="117">
        <f t="shared" si="354"/>
        <v>0</v>
      </c>
      <c r="BT323" s="117">
        <f t="shared" si="355"/>
        <v>0</v>
      </c>
      <c r="BU323" s="117">
        <f t="shared" si="356"/>
        <v>0</v>
      </c>
      <c r="BV323" s="117">
        <f t="shared" si="357"/>
        <v>0</v>
      </c>
      <c r="BW323" s="117">
        <f t="shared" si="358"/>
        <v>0</v>
      </c>
      <c r="BX323" s="117">
        <f t="shared" si="359"/>
        <v>0</v>
      </c>
      <c r="BY323" s="117">
        <f t="shared" si="360"/>
        <v>0</v>
      </c>
      <c r="BZ323" s="117">
        <f t="shared" si="361"/>
        <v>0</v>
      </c>
      <c r="CA323" s="117">
        <f t="shared" si="362"/>
        <v>0</v>
      </c>
      <c r="CB323" s="117">
        <f t="shared" si="363"/>
        <v>0</v>
      </c>
      <c r="CC323" s="117">
        <f t="shared" si="364"/>
        <v>0</v>
      </c>
      <c r="CD323" s="117">
        <f t="shared" si="365"/>
        <v>0</v>
      </c>
      <c r="CE323" s="117">
        <f t="shared" si="366"/>
        <v>0</v>
      </c>
      <c r="CF323" s="117">
        <f t="shared" si="367"/>
        <v>0</v>
      </c>
      <c r="CG323" s="117">
        <f t="shared" si="368"/>
        <v>0</v>
      </c>
      <c r="CH323" s="117">
        <f t="shared" si="369"/>
        <v>0</v>
      </c>
      <c r="CI323" s="117">
        <f t="shared" si="370"/>
        <v>0</v>
      </c>
      <c r="CJ323" s="117">
        <f t="shared" si="371"/>
        <v>0</v>
      </c>
      <c r="CK323" s="117">
        <f t="shared" si="372"/>
        <v>0</v>
      </c>
      <c r="CL323" s="117">
        <f t="shared" si="373"/>
        <v>0</v>
      </c>
      <c r="CM323" s="117">
        <f t="shared" si="374"/>
        <v>0</v>
      </c>
      <c r="CN323" s="117">
        <f t="shared" si="375"/>
        <v>0</v>
      </c>
      <c r="CO323" s="117">
        <f t="shared" si="376"/>
        <v>0</v>
      </c>
      <c r="CP323" s="117">
        <f t="shared" si="377"/>
        <v>0</v>
      </c>
      <c r="CQ323" s="117">
        <f t="shared" si="378"/>
        <v>0</v>
      </c>
      <c r="CR323" s="117">
        <f t="shared" si="379"/>
        <v>0</v>
      </c>
      <c r="CS323" s="117">
        <f t="shared" si="380"/>
        <v>0</v>
      </c>
      <c r="CT323" s="82"/>
      <c r="CU323" s="82"/>
      <c r="CV323" s="39"/>
      <c r="CW323" s="39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GS323" s="1"/>
      <c r="GT323" s="1"/>
      <c r="GU323" s="1"/>
      <c r="GV323" s="1"/>
      <c r="GW323" s="1"/>
    </row>
    <row r="324" spans="1:205">
      <c r="A324" s="33">
        <v>318</v>
      </c>
      <c r="B324" s="71"/>
      <c r="C324" s="351"/>
      <c r="D324" s="75"/>
      <c r="E324" s="74"/>
      <c r="F324" s="74"/>
      <c r="G324" s="74"/>
      <c r="H324" s="74"/>
      <c r="I324" s="65"/>
      <c r="J324" s="65"/>
      <c r="K324" s="65"/>
      <c r="L324" s="209"/>
      <c r="M324" s="209"/>
      <c r="N324" s="65"/>
      <c r="O324" s="65"/>
      <c r="P324" s="65"/>
      <c r="Q324" s="368" t="str">
        <f t="shared" si="318"/>
        <v/>
      </c>
      <c r="R324" s="34">
        <f t="shared" si="319"/>
        <v>0</v>
      </c>
      <c r="S324" s="47">
        <f t="shared" si="395"/>
        <v>0</v>
      </c>
      <c r="T324" s="46">
        <f t="shared" si="317"/>
        <v>0</v>
      </c>
      <c r="U324" s="82">
        <f t="shared" si="320"/>
        <v>0</v>
      </c>
      <c r="V324" s="46">
        <f t="shared" si="321"/>
        <v>0</v>
      </c>
      <c r="W324" s="82">
        <f t="shared" si="322"/>
        <v>0</v>
      </c>
      <c r="X324" s="81">
        <f t="shared" si="323"/>
        <v>0</v>
      </c>
      <c r="Y324" s="81">
        <f t="shared" si="381"/>
        <v>0</v>
      </c>
      <c r="Z324" s="81">
        <f t="shared" si="382"/>
        <v>0</v>
      </c>
      <c r="AA324" s="81">
        <f t="shared" si="324"/>
        <v>0</v>
      </c>
      <c r="AB324" s="81">
        <f t="shared" si="325"/>
        <v>0</v>
      </c>
      <c r="AC324" s="81">
        <f t="shared" si="383"/>
        <v>0</v>
      </c>
      <c r="AD324" s="81">
        <f t="shared" si="384"/>
        <v>0</v>
      </c>
      <c r="AE324" s="81">
        <f t="shared" si="385"/>
        <v>0</v>
      </c>
      <c r="AF324" s="81">
        <f t="shared" si="326"/>
        <v>0</v>
      </c>
      <c r="AG324" s="81">
        <f t="shared" si="327"/>
        <v>0</v>
      </c>
      <c r="AH324" s="81">
        <f t="shared" si="328"/>
        <v>0</v>
      </c>
      <c r="AI324" s="81">
        <f t="shared" si="329"/>
        <v>0</v>
      </c>
      <c r="AJ324" s="81">
        <f t="shared" si="330"/>
        <v>0</v>
      </c>
      <c r="AK324" s="81">
        <f t="shared" si="331"/>
        <v>0</v>
      </c>
      <c r="AL324" s="81">
        <f t="shared" si="332"/>
        <v>0</v>
      </c>
      <c r="AM324" s="81">
        <f t="shared" si="333"/>
        <v>0</v>
      </c>
      <c r="AN324" s="81">
        <f t="shared" si="334"/>
        <v>0</v>
      </c>
      <c r="AO324" s="81">
        <f t="shared" si="335"/>
        <v>0</v>
      </c>
      <c r="AP324" s="81">
        <f t="shared" si="336"/>
        <v>0</v>
      </c>
      <c r="AQ324" s="81">
        <f t="shared" si="337"/>
        <v>0</v>
      </c>
      <c r="AR324" s="81">
        <f t="shared" si="338"/>
        <v>0</v>
      </c>
      <c r="AS324" s="81">
        <f t="shared" si="339"/>
        <v>0</v>
      </c>
      <c r="AT324" s="81">
        <f t="shared" si="340"/>
        <v>0</v>
      </c>
      <c r="AU324" s="81">
        <f t="shared" si="341"/>
        <v>0</v>
      </c>
      <c r="AV324" s="81">
        <f t="shared" si="342"/>
        <v>0</v>
      </c>
      <c r="AW324" s="46">
        <f t="shared" si="343"/>
        <v>0</v>
      </c>
      <c r="AX324" s="46">
        <f t="shared" si="344"/>
        <v>0</v>
      </c>
      <c r="AY324" s="46">
        <f t="shared" si="345"/>
        <v>0</v>
      </c>
      <c r="AZ324" s="46">
        <f t="shared" si="346"/>
        <v>0</v>
      </c>
      <c r="BA324" s="46">
        <f t="shared" si="347"/>
        <v>0</v>
      </c>
      <c r="BB324" s="46">
        <f t="shared" si="348"/>
        <v>0</v>
      </c>
      <c r="BC324" s="46">
        <f t="shared" si="349"/>
        <v>0</v>
      </c>
      <c r="BD324" s="81"/>
      <c r="BE324" s="81"/>
      <c r="BF324" s="117">
        <f t="shared" si="386"/>
        <v>0</v>
      </c>
      <c r="BG324" s="117">
        <f t="shared" si="387"/>
        <v>0</v>
      </c>
      <c r="BH324" s="117">
        <f t="shared" si="388"/>
        <v>0</v>
      </c>
      <c r="BI324" s="117">
        <f t="shared" si="389"/>
        <v>0</v>
      </c>
      <c r="BJ324" s="117">
        <f t="shared" si="390"/>
        <v>0</v>
      </c>
      <c r="BK324" s="117">
        <f t="shared" si="391"/>
        <v>0</v>
      </c>
      <c r="BL324" s="117">
        <f t="shared" si="392"/>
        <v>0</v>
      </c>
      <c r="BM324" s="117">
        <f t="shared" si="393"/>
        <v>0</v>
      </c>
      <c r="BN324" s="117">
        <f t="shared" si="350"/>
        <v>0</v>
      </c>
      <c r="BO324" s="117">
        <f t="shared" si="394"/>
        <v>0</v>
      </c>
      <c r="BP324" s="117">
        <f t="shared" si="351"/>
        <v>0</v>
      </c>
      <c r="BQ324" s="117">
        <f t="shared" si="352"/>
        <v>0</v>
      </c>
      <c r="BR324" s="117">
        <f t="shared" si="353"/>
        <v>0</v>
      </c>
      <c r="BS324" s="117">
        <f t="shared" si="354"/>
        <v>0</v>
      </c>
      <c r="BT324" s="117">
        <f t="shared" si="355"/>
        <v>0</v>
      </c>
      <c r="BU324" s="117">
        <f t="shared" si="356"/>
        <v>0</v>
      </c>
      <c r="BV324" s="117">
        <f t="shared" si="357"/>
        <v>0</v>
      </c>
      <c r="BW324" s="117">
        <f t="shared" si="358"/>
        <v>0</v>
      </c>
      <c r="BX324" s="117">
        <f t="shared" si="359"/>
        <v>0</v>
      </c>
      <c r="BY324" s="117">
        <f t="shared" si="360"/>
        <v>0</v>
      </c>
      <c r="BZ324" s="117">
        <f t="shared" si="361"/>
        <v>0</v>
      </c>
      <c r="CA324" s="117">
        <f t="shared" si="362"/>
        <v>0</v>
      </c>
      <c r="CB324" s="117">
        <f t="shared" si="363"/>
        <v>0</v>
      </c>
      <c r="CC324" s="117">
        <f t="shared" si="364"/>
        <v>0</v>
      </c>
      <c r="CD324" s="117">
        <f t="shared" si="365"/>
        <v>0</v>
      </c>
      <c r="CE324" s="117">
        <f t="shared" si="366"/>
        <v>0</v>
      </c>
      <c r="CF324" s="117">
        <f t="shared" si="367"/>
        <v>0</v>
      </c>
      <c r="CG324" s="117">
        <f t="shared" si="368"/>
        <v>0</v>
      </c>
      <c r="CH324" s="117">
        <f t="shared" si="369"/>
        <v>0</v>
      </c>
      <c r="CI324" s="117">
        <f t="shared" si="370"/>
        <v>0</v>
      </c>
      <c r="CJ324" s="117">
        <f t="shared" si="371"/>
        <v>0</v>
      </c>
      <c r="CK324" s="117">
        <f t="shared" si="372"/>
        <v>0</v>
      </c>
      <c r="CL324" s="117">
        <f t="shared" si="373"/>
        <v>0</v>
      </c>
      <c r="CM324" s="117">
        <f t="shared" si="374"/>
        <v>0</v>
      </c>
      <c r="CN324" s="117">
        <f t="shared" si="375"/>
        <v>0</v>
      </c>
      <c r="CO324" s="117">
        <f t="shared" si="376"/>
        <v>0</v>
      </c>
      <c r="CP324" s="117">
        <f t="shared" si="377"/>
        <v>0</v>
      </c>
      <c r="CQ324" s="117">
        <f t="shared" si="378"/>
        <v>0</v>
      </c>
      <c r="CR324" s="117">
        <f t="shared" si="379"/>
        <v>0</v>
      </c>
      <c r="CS324" s="117">
        <f t="shared" si="380"/>
        <v>0</v>
      </c>
      <c r="CT324" s="82"/>
      <c r="CU324" s="82"/>
      <c r="CV324" s="39"/>
      <c r="CW324" s="39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GS324" s="1"/>
      <c r="GT324" s="1"/>
      <c r="GU324" s="1"/>
      <c r="GV324" s="1"/>
      <c r="GW324" s="1"/>
    </row>
    <row r="325" spans="1:205">
      <c r="A325" s="33">
        <v>319</v>
      </c>
      <c r="B325" s="71"/>
      <c r="C325" s="351"/>
      <c r="D325" s="75"/>
      <c r="E325" s="74"/>
      <c r="F325" s="74"/>
      <c r="G325" s="74"/>
      <c r="H325" s="74"/>
      <c r="I325" s="65"/>
      <c r="J325" s="65"/>
      <c r="K325" s="65"/>
      <c r="L325" s="209"/>
      <c r="M325" s="209"/>
      <c r="N325" s="65"/>
      <c r="O325" s="65"/>
      <c r="P325" s="65"/>
      <c r="Q325" s="368" t="str">
        <f t="shared" si="318"/>
        <v/>
      </c>
      <c r="R325" s="34">
        <f t="shared" si="319"/>
        <v>0</v>
      </c>
      <c r="S325" s="47">
        <f t="shared" si="395"/>
        <v>0</v>
      </c>
      <c r="T325" s="46">
        <f t="shared" si="317"/>
        <v>0</v>
      </c>
      <c r="U325" s="82">
        <f t="shared" si="320"/>
        <v>0</v>
      </c>
      <c r="V325" s="46">
        <f t="shared" si="321"/>
        <v>0</v>
      </c>
      <c r="W325" s="82">
        <f t="shared" si="322"/>
        <v>0</v>
      </c>
      <c r="X325" s="81">
        <f t="shared" si="323"/>
        <v>0</v>
      </c>
      <c r="Y325" s="81">
        <f t="shared" si="381"/>
        <v>0</v>
      </c>
      <c r="Z325" s="81">
        <f t="shared" si="382"/>
        <v>0</v>
      </c>
      <c r="AA325" s="81">
        <f t="shared" si="324"/>
        <v>0</v>
      </c>
      <c r="AB325" s="81">
        <f t="shared" si="325"/>
        <v>0</v>
      </c>
      <c r="AC325" s="81">
        <f t="shared" si="383"/>
        <v>0</v>
      </c>
      <c r="AD325" s="81">
        <f t="shared" si="384"/>
        <v>0</v>
      </c>
      <c r="AE325" s="81">
        <f t="shared" si="385"/>
        <v>0</v>
      </c>
      <c r="AF325" s="81">
        <f t="shared" si="326"/>
        <v>0</v>
      </c>
      <c r="AG325" s="81">
        <f t="shared" si="327"/>
        <v>0</v>
      </c>
      <c r="AH325" s="81">
        <f t="shared" si="328"/>
        <v>0</v>
      </c>
      <c r="AI325" s="81">
        <f t="shared" si="329"/>
        <v>0</v>
      </c>
      <c r="AJ325" s="81">
        <f t="shared" si="330"/>
        <v>0</v>
      </c>
      <c r="AK325" s="81">
        <f t="shared" si="331"/>
        <v>0</v>
      </c>
      <c r="AL325" s="81">
        <f t="shared" si="332"/>
        <v>0</v>
      </c>
      <c r="AM325" s="81">
        <f t="shared" si="333"/>
        <v>0</v>
      </c>
      <c r="AN325" s="81">
        <f t="shared" si="334"/>
        <v>0</v>
      </c>
      <c r="AO325" s="81">
        <f t="shared" si="335"/>
        <v>0</v>
      </c>
      <c r="AP325" s="81">
        <f t="shared" si="336"/>
        <v>0</v>
      </c>
      <c r="AQ325" s="81">
        <f t="shared" si="337"/>
        <v>0</v>
      </c>
      <c r="AR325" s="81">
        <f t="shared" si="338"/>
        <v>0</v>
      </c>
      <c r="AS325" s="81">
        <f t="shared" si="339"/>
        <v>0</v>
      </c>
      <c r="AT325" s="81">
        <f t="shared" si="340"/>
        <v>0</v>
      </c>
      <c r="AU325" s="81">
        <f t="shared" si="341"/>
        <v>0</v>
      </c>
      <c r="AV325" s="81">
        <f t="shared" si="342"/>
        <v>0</v>
      </c>
      <c r="AW325" s="46">
        <f t="shared" si="343"/>
        <v>0</v>
      </c>
      <c r="AX325" s="46">
        <f t="shared" si="344"/>
        <v>0</v>
      </c>
      <c r="AY325" s="46">
        <f t="shared" si="345"/>
        <v>0</v>
      </c>
      <c r="AZ325" s="46">
        <f t="shared" si="346"/>
        <v>0</v>
      </c>
      <c r="BA325" s="46">
        <f t="shared" si="347"/>
        <v>0</v>
      </c>
      <c r="BB325" s="46">
        <f t="shared" si="348"/>
        <v>0</v>
      </c>
      <c r="BC325" s="46">
        <f t="shared" si="349"/>
        <v>0</v>
      </c>
      <c r="BD325" s="81"/>
      <c r="BE325" s="81"/>
      <c r="BF325" s="117">
        <f t="shared" si="386"/>
        <v>0</v>
      </c>
      <c r="BG325" s="117">
        <f t="shared" si="387"/>
        <v>0</v>
      </c>
      <c r="BH325" s="117">
        <f t="shared" si="388"/>
        <v>0</v>
      </c>
      <c r="BI325" s="117">
        <f t="shared" si="389"/>
        <v>0</v>
      </c>
      <c r="BJ325" s="117">
        <f t="shared" si="390"/>
        <v>0</v>
      </c>
      <c r="BK325" s="117">
        <f t="shared" si="391"/>
        <v>0</v>
      </c>
      <c r="BL325" s="117">
        <f t="shared" si="392"/>
        <v>0</v>
      </c>
      <c r="BM325" s="117">
        <f t="shared" si="393"/>
        <v>0</v>
      </c>
      <c r="BN325" s="117">
        <f t="shared" si="350"/>
        <v>0</v>
      </c>
      <c r="BO325" s="117">
        <f t="shared" si="394"/>
        <v>0</v>
      </c>
      <c r="BP325" s="117">
        <f t="shared" si="351"/>
        <v>0</v>
      </c>
      <c r="BQ325" s="117">
        <f t="shared" si="352"/>
        <v>0</v>
      </c>
      <c r="BR325" s="117">
        <f t="shared" si="353"/>
        <v>0</v>
      </c>
      <c r="BS325" s="117">
        <f t="shared" si="354"/>
        <v>0</v>
      </c>
      <c r="BT325" s="117">
        <f t="shared" si="355"/>
        <v>0</v>
      </c>
      <c r="BU325" s="117">
        <f t="shared" si="356"/>
        <v>0</v>
      </c>
      <c r="BV325" s="117">
        <f t="shared" si="357"/>
        <v>0</v>
      </c>
      <c r="BW325" s="117">
        <f t="shared" si="358"/>
        <v>0</v>
      </c>
      <c r="BX325" s="117">
        <f t="shared" si="359"/>
        <v>0</v>
      </c>
      <c r="BY325" s="117">
        <f t="shared" si="360"/>
        <v>0</v>
      </c>
      <c r="BZ325" s="117">
        <f t="shared" si="361"/>
        <v>0</v>
      </c>
      <c r="CA325" s="117">
        <f t="shared" si="362"/>
        <v>0</v>
      </c>
      <c r="CB325" s="117">
        <f t="shared" si="363"/>
        <v>0</v>
      </c>
      <c r="CC325" s="117">
        <f t="shared" si="364"/>
        <v>0</v>
      </c>
      <c r="CD325" s="117">
        <f t="shared" si="365"/>
        <v>0</v>
      </c>
      <c r="CE325" s="117">
        <f t="shared" si="366"/>
        <v>0</v>
      </c>
      <c r="CF325" s="117">
        <f t="shared" si="367"/>
        <v>0</v>
      </c>
      <c r="CG325" s="117">
        <f t="shared" si="368"/>
        <v>0</v>
      </c>
      <c r="CH325" s="117">
        <f t="shared" si="369"/>
        <v>0</v>
      </c>
      <c r="CI325" s="117">
        <f t="shared" si="370"/>
        <v>0</v>
      </c>
      <c r="CJ325" s="117">
        <f t="shared" si="371"/>
        <v>0</v>
      </c>
      <c r="CK325" s="117">
        <f t="shared" si="372"/>
        <v>0</v>
      </c>
      <c r="CL325" s="117">
        <f t="shared" si="373"/>
        <v>0</v>
      </c>
      <c r="CM325" s="117">
        <f t="shared" si="374"/>
        <v>0</v>
      </c>
      <c r="CN325" s="117">
        <f t="shared" si="375"/>
        <v>0</v>
      </c>
      <c r="CO325" s="117">
        <f t="shared" si="376"/>
        <v>0</v>
      </c>
      <c r="CP325" s="117">
        <f t="shared" si="377"/>
        <v>0</v>
      </c>
      <c r="CQ325" s="117">
        <f t="shared" si="378"/>
        <v>0</v>
      </c>
      <c r="CR325" s="117">
        <f t="shared" si="379"/>
        <v>0</v>
      </c>
      <c r="CS325" s="117">
        <f t="shared" si="380"/>
        <v>0</v>
      </c>
      <c r="CT325" s="82"/>
      <c r="CU325" s="82"/>
      <c r="CV325" s="39"/>
      <c r="CW325" s="39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GS325" s="1"/>
      <c r="GT325" s="1"/>
      <c r="GU325" s="1"/>
      <c r="GV325" s="1"/>
      <c r="GW325" s="1"/>
    </row>
    <row r="326" spans="1:205">
      <c r="A326" s="33">
        <v>320</v>
      </c>
      <c r="B326" s="71"/>
      <c r="C326" s="351"/>
      <c r="D326" s="75"/>
      <c r="E326" s="74"/>
      <c r="F326" s="74"/>
      <c r="G326" s="74"/>
      <c r="H326" s="74"/>
      <c r="I326" s="65"/>
      <c r="J326" s="65"/>
      <c r="K326" s="65"/>
      <c r="L326" s="209"/>
      <c r="M326" s="209"/>
      <c r="N326" s="65"/>
      <c r="O326" s="65"/>
      <c r="P326" s="65"/>
      <c r="Q326" s="368" t="str">
        <f t="shared" si="318"/>
        <v/>
      </c>
      <c r="R326" s="34">
        <f t="shared" si="319"/>
        <v>0</v>
      </c>
      <c r="S326" s="47">
        <f t="shared" si="395"/>
        <v>0</v>
      </c>
      <c r="T326" s="46">
        <f t="shared" si="317"/>
        <v>0</v>
      </c>
      <c r="U326" s="82">
        <f t="shared" si="320"/>
        <v>0</v>
      </c>
      <c r="V326" s="46">
        <f t="shared" si="321"/>
        <v>0</v>
      </c>
      <c r="W326" s="82">
        <f t="shared" si="322"/>
        <v>0</v>
      </c>
      <c r="X326" s="81">
        <f t="shared" si="323"/>
        <v>0</v>
      </c>
      <c r="Y326" s="81">
        <f t="shared" si="381"/>
        <v>0</v>
      </c>
      <c r="Z326" s="81">
        <f t="shared" si="382"/>
        <v>0</v>
      </c>
      <c r="AA326" s="81">
        <f t="shared" si="324"/>
        <v>0</v>
      </c>
      <c r="AB326" s="81">
        <f t="shared" si="325"/>
        <v>0</v>
      </c>
      <c r="AC326" s="81">
        <f t="shared" si="383"/>
        <v>0</v>
      </c>
      <c r="AD326" s="81">
        <f t="shared" si="384"/>
        <v>0</v>
      </c>
      <c r="AE326" s="81">
        <f t="shared" si="385"/>
        <v>0</v>
      </c>
      <c r="AF326" s="81">
        <f t="shared" si="326"/>
        <v>0</v>
      </c>
      <c r="AG326" s="81">
        <f t="shared" si="327"/>
        <v>0</v>
      </c>
      <c r="AH326" s="81">
        <f t="shared" si="328"/>
        <v>0</v>
      </c>
      <c r="AI326" s="81">
        <f t="shared" si="329"/>
        <v>0</v>
      </c>
      <c r="AJ326" s="81">
        <f t="shared" si="330"/>
        <v>0</v>
      </c>
      <c r="AK326" s="81">
        <f t="shared" si="331"/>
        <v>0</v>
      </c>
      <c r="AL326" s="81">
        <f t="shared" si="332"/>
        <v>0</v>
      </c>
      <c r="AM326" s="81">
        <f t="shared" si="333"/>
        <v>0</v>
      </c>
      <c r="AN326" s="81">
        <f t="shared" si="334"/>
        <v>0</v>
      </c>
      <c r="AO326" s="81">
        <f t="shared" si="335"/>
        <v>0</v>
      </c>
      <c r="AP326" s="81">
        <f t="shared" si="336"/>
        <v>0</v>
      </c>
      <c r="AQ326" s="81">
        <f t="shared" si="337"/>
        <v>0</v>
      </c>
      <c r="AR326" s="81">
        <f t="shared" si="338"/>
        <v>0</v>
      </c>
      <c r="AS326" s="81">
        <f t="shared" si="339"/>
        <v>0</v>
      </c>
      <c r="AT326" s="81">
        <f t="shared" si="340"/>
        <v>0</v>
      </c>
      <c r="AU326" s="81">
        <f t="shared" si="341"/>
        <v>0</v>
      </c>
      <c r="AV326" s="81">
        <f t="shared" si="342"/>
        <v>0</v>
      </c>
      <c r="AW326" s="46">
        <f t="shared" si="343"/>
        <v>0</v>
      </c>
      <c r="AX326" s="46">
        <f t="shared" si="344"/>
        <v>0</v>
      </c>
      <c r="AY326" s="46">
        <f t="shared" si="345"/>
        <v>0</v>
      </c>
      <c r="AZ326" s="46">
        <f t="shared" si="346"/>
        <v>0</v>
      </c>
      <c r="BA326" s="46">
        <f t="shared" si="347"/>
        <v>0</v>
      </c>
      <c r="BB326" s="46">
        <f t="shared" si="348"/>
        <v>0</v>
      </c>
      <c r="BC326" s="46">
        <f t="shared" si="349"/>
        <v>0</v>
      </c>
      <c r="BD326" s="81"/>
      <c r="BE326" s="81"/>
      <c r="BF326" s="117">
        <f t="shared" si="386"/>
        <v>0</v>
      </c>
      <c r="BG326" s="117">
        <f t="shared" si="387"/>
        <v>0</v>
      </c>
      <c r="BH326" s="117">
        <f t="shared" si="388"/>
        <v>0</v>
      </c>
      <c r="BI326" s="117">
        <f t="shared" si="389"/>
        <v>0</v>
      </c>
      <c r="BJ326" s="117">
        <f t="shared" si="390"/>
        <v>0</v>
      </c>
      <c r="BK326" s="117">
        <f t="shared" si="391"/>
        <v>0</v>
      </c>
      <c r="BL326" s="117">
        <f t="shared" si="392"/>
        <v>0</v>
      </c>
      <c r="BM326" s="117">
        <f t="shared" si="393"/>
        <v>0</v>
      </c>
      <c r="BN326" s="117">
        <f t="shared" si="350"/>
        <v>0</v>
      </c>
      <c r="BO326" s="117">
        <f t="shared" si="394"/>
        <v>0</v>
      </c>
      <c r="BP326" s="117">
        <f t="shared" si="351"/>
        <v>0</v>
      </c>
      <c r="BQ326" s="117">
        <f t="shared" si="352"/>
        <v>0</v>
      </c>
      <c r="BR326" s="117">
        <f t="shared" si="353"/>
        <v>0</v>
      </c>
      <c r="BS326" s="117">
        <f t="shared" si="354"/>
        <v>0</v>
      </c>
      <c r="BT326" s="117">
        <f t="shared" si="355"/>
        <v>0</v>
      </c>
      <c r="BU326" s="117">
        <f t="shared" si="356"/>
        <v>0</v>
      </c>
      <c r="BV326" s="117">
        <f t="shared" si="357"/>
        <v>0</v>
      </c>
      <c r="BW326" s="117">
        <f t="shared" si="358"/>
        <v>0</v>
      </c>
      <c r="BX326" s="117">
        <f t="shared" si="359"/>
        <v>0</v>
      </c>
      <c r="BY326" s="117">
        <f t="shared" si="360"/>
        <v>0</v>
      </c>
      <c r="BZ326" s="117">
        <f t="shared" si="361"/>
        <v>0</v>
      </c>
      <c r="CA326" s="117">
        <f t="shared" si="362"/>
        <v>0</v>
      </c>
      <c r="CB326" s="117">
        <f t="shared" si="363"/>
        <v>0</v>
      </c>
      <c r="CC326" s="117">
        <f t="shared" si="364"/>
        <v>0</v>
      </c>
      <c r="CD326" s="117">
        <f t="shared" si="365"/>
        <v>0</v>
      </c>
      <c r="CE326" s="117">
        <f t="shared" si="366"/>
        <v>0</v>
      </c>
      <c r="CF326" s="117">
        <f t="shared" si="367"/>
        <v>0</v>
      </c>
      <c r="CG326" s="117">
        <f t="shared" si="368"/>
        <v>0</v>
      </c>
      <c r="CH326" s="117">
        <f t="shared" si="369"/>
        <v>0</v>
      </c>
      <c r="CI326" s="117">
        <f t="shared" si="370"/>
        <v>0</v>
      </c>
      <c r="CJ326" s="117">
        <f t="shared" si="371"/>
        <v>0</v>
      </c>
      <c r="CK326" s="117">
        <f t="shared" si="372"/>
        <v>0</v>
      </c>
      <c r="CL326" s="117">
        <f t="shared" si="373"/>
        <v>0</v>
      </c>
      <c r="CM326" s="117">
        <f t="shared" si="374"/>
        <v>0</v>
      </c>
      <c r="CN326" s="117">
        <f t="shared" si="375"/>
        <v>0</v>
      </c>
      <c r="CO326" s="117">
        <f t="shared" si="376"/>
        <v>0</v>
      </c>
      <c r="CP326" s="117">
        <f t="shared" si="377"/>
        <v>0</v>
      </c>
      <c r="CQ326" s="117">
        <f t="shared" si="378"/>
        <v>0</v>
      </c>
      <c r="CR326" s="117">
        <f t="shared" si="379"/>
        <v>0</v>
      </c>
      <c r="CS326" s="117">
        <f t="shared" si="380"/>
        <v>0</v>
      </c>
      <c r="CT326" s="82"/>
      <c r="CU326" s="82"/>
      <c r="CV326" s="39"/>
      <c r="CW326" s="39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GS326" s="1"/>
      <c r="GT326" s="1"/>
      <c r="GU326" s="1"/>
      <c r="GV326" s="1"/>
      <c r="GW326" s="1"/>
    </row>
    <row r="327" spans="1:205">
      <c r="A327" s="33">
        <v>321</v>
      </c>
      <c r="B327" s="71"/>
      <c r="C327" s="351"/>
      <c r="D327" s="75"/>
      <c r="E327" s="74"/>
      <c r="F327" s="74"/>
      <c r="G327" s="74"/>
      <c r="H327" s="74"/>
      <c r="I327" s="65"/>
      <c r="J327" s="65"/>
      <c r="K327" s="65"/>
      <c r="L327" s="209"/>
      <c r="M327" s="209"/>
      <c r="N327" s="65"/>
      <c r="O327" s="65"/>
      <c r="P327" s="65"/>
      <c r="Q327" s="368" t="str">
        <f t="shared" si="318"/>
        <v/>
      </c>
      <c r="R327" s="34">
        <f t="shared" si="319"/>
        <v>0</v>
      </c>
      <c r="S327" s="47">
        <f t="shared" si="395"/>
        <v>0</v>
      </c>
      <c r="T327" s="46">
        <f t="shared" ref="T327:T390" si="396">IF(OR($B327=0,$C327=0,$D327=0),0,IF(OR(AND($S327&lt;=25,$S327&gt;=7),AND($S327&gt;25,$E327=1)),1,0))</f>
        <v>0</v>
      </c>
      <c r="U327" s="82">
        <f t="shared" si="320"/>
        <v>0</v>
      </c>
      <c r="V327" s="46">
        <f t="shared" si="321"/>
        <v>0</v>
      </c>
      <c r="W327" s="82">
        <f t="shared" si="322"/>
        <v>0</v>
      </c>
      <c r="X327" s="81">
        <f t="shared" si="323"/>
        <v>0</v>
      </c>
      <c r="Y327" s="81">
        <f t="shared" si="381"/>
        <v>0</v>
      </c>
      <c r="Z327" s="81">
        <f t="shared" si="382"/>
        <v>0</v>
      </c>
      <c r="AA327" s="81">
        <f t="shared" si="324"/>
        <v>0</v>
      </c>
      <c r="AB327" s="81">
        <f t="shared" si="325"/>
        <v>0</v>
      </c>
      <c r="AC327" s="81">
        <f t="shared" si="383"/>
        <v>0</v>
      </c>
      <c r="AD327" s="81">
        <f t="shared" si="384"/>
        <v>0</v>
      </c>
      <c r="AE327" s="81">
        <f t="shared" si="385"/>
        <v>0</v>
      </c>
      <c r="AF327" s="81">
        <f t="shared" si="326"/>
        <v>0</v>
      </c>
      <c r="AG327" s="81">
        <f t="shared" si="327"/>
        <v>0</v>
      </c>
      <c r="AH327" s="81">
        <f t="shared" si="328"/>
        <v>0</v>
      </c>
      <c r="AI327" s="81">
        <f t="shared" si="329"/>
        <v>0</v>
      </c>
      <c r="AJ327" s="81">
        <f t="shared" si="330"/>
        <v>0</v>
      </c>
      <c r="AK327" s="81">
        <f t="shared" si="331"/>
        <v>0</v>
      </c>
      <c r="AL327" s="81">
        <f t="shared" si="332"/>
        <v>0</v>
      </c>
      <c r="AM327" s="81">
        <f t="shared" si="333"/>
        <v>0</v>
      </c>
      <c r="AN327" s="81">
        <f t="shared" si="334"/>
        <v>0</v>
      </c>
      <c r="AO327" s="81">
        <f t="shared" si="335"/>
        <v>0</v>
      </c>
      <c r="AP327" s="81">
        <f t="shared" si="336"/>
        <v>0</v>
      </c>
      <c r="AQ327" s="81">
        <f t="shared" si="337"/>
        <v>0</v>
      </c>
      <c r="AR327" s="81">
        <f t="shared" si="338"/>
        <v>0</v>
      </c>
      <c r="AS327" s="81">
        <f t="shared" si="339"/>
        <v>0</v>
      </c>
      <c r="AT327" s="81">
        <f t="shared" si="340"/>
        <v>0</v>
      </c>
      <c r="AU327" s="81">
        <f t="shared" si="341"/>
        <v>0</v>
      </c>
      <c r="AV327" s="81">
        <f t="shared" si="342"/>
        <v>0</v>
      </c>
      <c r="AW327" s="46">
        <f t="shared" si="343"/>
        <v>0</v>
      </c>
      <c r="AX327" s="46">
        <f t="shared" si="344"/>
        <v>0</v>
      </c>
      <c r="AY327" s="46">
        <f t="shared" si="345"/>
        <v>0</v>
      </c>
      <c r="AZ327" s="46">
        <f t="shared" si="346"/>
        <v>0</v>
      </c>
      <c r="BA327" s="46">
        <f t="shared" si="347"/>
        <v>0</v>
      </c>
      <c r="BB327" s="46">
        <f t="shared" si="348"/>
        <v>0</v>
      </c>
      <c r="BC327" s="46">
        <f t="shared" si="349"/>
        <v>0</v>
      </c>
      <c r="BD327" s="81"/>
      <c r="BE327" s="81"/>
      <c r="BF327" s="117">
        <f t="shared" si="386"/>
        <v>0</v>
      </c>
      <c r="BG327" s="117">
        <f t="shared" si="387"/>
        <v>0</v>
      </c>
      <c r="BH327" s="117">
        <f t="shared" si="388"/>
        <v>0</v>
      </c>
      <c r="BI327" s="117">
        <f t="shared" si="389"/>
        <v>0</v>
      </c>
      <c r="BJ327" s="117">
        <f t="shared" si="390"/>
        <v>0</v>
      </c>
      <c r="BK327" s="117">
        <f t="shared" si="391"/>
        <v>0</v>
      </c>
      <c r="BL327" s="117">
        <f t="shared" si="392"/>
        <v>0</v>
      </c>
      <c r="BM327" s="117">
        <f t="shared" si="393"/>
        <v>0</v>
      </c>
      <c r="BN327" s="117">
        <f t="shared" si="350"/>
        <v>0</v>
      </c>
      <c r="BO327" s="117">
        <f t="shared" si="394"/>
        <v>0</v>
      </c>
      <c r="BP327" s="117">
        <f t="shared" si="351"/>
        <v>0</v>
      </c>
      <c r="BQ327" s="117">
        <f t="shared" si="352"/>
        <v>0</v>
      </c>
      <c r="BR327" s="117">
        <f t="shared" si="353"/>
        <v>0</v>
      </c>
      <c r="BS327" s="117">
        <f t="shared" si="354"/>
        <v>0</v>
      </c>
      <c r="BT327" s="117">
        <f t="shared" si="355"/>
        <v>0</v>
      </c>
      <c r="BU327" s="117">
        <f t="shared" si="356"/>
        <v>0</v>
      </c>
      <c r="BV327" s="117">
        <f t="shared" si="357"/>
        <v>0</v>
      </c>
      <c r="BW327" s="117">
        <f t="shared" si="358"/>
        <v>0</v>
      </c>
      <c r="BX327" s="117">
        <f t="shared" si="359"/>
        <v>0</v>
      </c>
      <c r="BY327" s="117">
        <f t="shared" si="360"/>
        <v>0</v>
      </c>
      <c r="BZ327" s="117">
        <f t="shared" si="361"/>
        <v>0</v>
      </c>
      <c r="CA327" s="117">
        <f t="shared" si="362"/>
        <v>0</v>
      </c>
      <c r="CB327" s="117">
        <f t="shared" si="363"/>
        <v>0</v>
      </c>
      <c r="CC327" s="117">
        <f t="shared" si="364"/>
        <v>0</v>
      </c>
      <c r="CD327" s="117">
        <f t="shared" si="365"/>
        <v>0</v>
      </c>
      <c r="CE327" s="117">
        <f t="shared" si="366"/>
        <v>0</v>
      </c>
      <c r="CF327" s="117">
        <f t="shared" si="367"/>
        <v>0</v>
      </c>
      <c r="CG327" s="117">
        <f t="shared" si="368"/>
        <v>0</v>
      </c>
      <c r="CH327" s="117">
        <f t="shared" si="369"/>
        <v>0</v>
      </c>
      <c r="CI327" s="117">
        <f t="shared" si="370"/>
        <v>0</v>
      </c>
      <c r="CJ327" s="117">
        <f t="shared" si="371"/>
        <v>0</v>
      </c>
      <c r="CK327" s="117">
        <f t="shared" si="372"/>
        <v>0</v>
      </c>
      <c r="CL327" s="117">
        <f t="shared" si="373"/>
        <v>0</v>
      </c>
      <c r="CM327" s="117">
        <f t="shared" si="374"/>
        <v>0</v>
      </c>
      <c r="CN327" s="117">
        <f t="shared" si="375"/>
        <v>0</v>
      </c>
      <c r="CO327" s="117">
        <f t="shared" si="376"/>
        <v>0</v>
      </c>
      <c r="CP327" s="117">
        <f t="shared" si="377"/>
        <v>0</v>
      </c>
      <c r="CQ327" s="117">
        <f t="shared" si="378"/>
        <v>0</v>
      </c>
      <c r="CR327" s="117">
        <f t="shared" si="379"/>
        <v>0</v>
      </c>
      <c r="CS327" s="117">
        <f t="shared" si="380"/>
        <v>0</v>
      </c>
      <c r="CT327" s="82"/>
      <c r="CU327" s="82"/>
      <c r="CV327" s="39"/>
      <c r="CW327" s="39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GS327" s="1"/>
      <c r="GT327" s="1"/>
      <c r="GU327" s="1"/>
      <c r="GV327" s="1"/>
      <c r="GW327" s="1"/>
    </row>
    <row r="328" spans="1:205">
      <c r="A328" s="33">
        <v>322</v>
      </c>
      <c r="B328" s="71"/>
      <c r="C328" s="351"/>
      <c r="D328" s="75"/>
      <c r="E328" s="74"/>
      <c r="F328" s="74"/>
      <c r="G328" s="74"/>
      <c r="H328" s="74"/>
      <c r="I328" s="65"/>
      <c r="J328" s="65"/>
      <c r="K328" s="65"/>
      <c r="L328" s="209"/>
      <c r="M328" s="209"/>
      <c r="N328" s="65"/>
      <c r="O328" s="65"/>
      <c r="P328" s="65"/>
      <c r="Q328" s="368" t="str">
        <f t="shared" ref="Q328:Q390" si="397">MID(C328,1,4)</f>
        <v/>
      </c>
      <c r="R328" s="34">
        <f t="shared" ref="R328:R390" si="398">IF(C328&gt;0,C328,0)</f>
        <v>0</v>
      </c>
      <c r="S328" s="47">
        <f t="shared" si="395"/>
        <v>0</v>
      </c>
      <c r="T328" s="46">
        <f t="shared" si="396"/>
        <v>0</v>
      </c>
      <c r="U328" s="82">
        <f t="shared" ref="U328:U390" si="399">IF(OR($B328=0,$C328=0,$D328=0,F328=100),0,IF(OR(AND($S328&lt;=$DE$36,$S328&gt;=$DE$37),AND($S328&lt;=$DE$41,$S328&gt;=$DE$42,$E328=1)),1,0))</f>
        <v>0</v>
      </c>
      <c r="V328" s="46">
        <f t="shared" ref="V328:V390" si="400">MAX(X328:BE328)</f>
        <v>0</v>
      </c>
      <c r="W328" s="82">
        <f t="shared" ref="W328:W390" si="401">MAX(BF328:CU328)</f>
        <v>0</v>
      </c>
      <c r="X328" s="81">
        <f t="shared" ref="X328:X390" si="402">IF(AND($D328=1,OR($S328=6,$S328=7,$S328=8,$S328=9,$S328=10,$S328=11,$S328=12)),1,0)*X$6</f>
        <v>0</v>
      </c>
      <c r="Y328" s="81">
        <f t="shared" si="381"/>
        <v>0</v>
      </c>
      <c r="Z328" s="81">
        <f t="shared" si="382"/>
        <v>0</v>
      </c>
      <c r="AA328" s="81">
        <f t="shared" ref="AA328:AA390" si="403">IF(AND($D328=1,OR($S328=21,$S328=22,$S328=23,$S328=24,$S328=25)),1,0)*AA$6</f>
        <v>0</v>
      </c>
      <c r="AB328" s="81">
        <f t="shared" ref="AB328:AB390" si="404">IF($E328=1,0,IF(AND($D328=1,AND($S328&gt;25,$S328&lt;=35)),1,0)*AB$6)</f>
        <v>0</v>
      </c>
      <c r="AC328" s="81">
        <f t="shared" si="383"/>
        <v>0</v>
      </c>
      <c r="AD328" s="81">
        <f t="shared" si="384"/>
        <v>0</v>
      </c>
      <c r="AE328" s="81">
        <f t="shared" si="385"/>
        <v>0</v>
      </c>
      <c r="AF328" s="81">
        <f t="shared" ref="AF328:AF390" si="405">IF(AND($D328=1,$E328=1,OR($S328-6,$S328=7,$S328=8,$S328=9,$S328=10,$S328=11,$S328=12)),1,0)*AF$6</f>
        <v>0</v>
      </c>
      <c r="AG328" s="81">
        <f t="shared" ref="AG328:AG390" si="406">IF(AND($D328=1,$E328=1,OR($S328=13,$S328=14,$S328=15,$S328=16)),1,0)*AG$6</f>
        <v>0</v>
      </c>
      <c r="AH328" s="81">
        <f t="shared" ref="AH328:AH390" si="407">IF(AND($D328=1,$E328=1,OR($S328=17,$S328=18,$S328=19,$S328=20)),1,0)*AH$6</f>
        <v>0</v>
      </c>
      <c r="AI328" s="81">
        <f t="shared" ref="AI328:AI390" si="408">IF(AND($D328=1,$E328=1,OR($S328=21,$S328=22,$S328=23,$S328=24,$S328=25)),1,0)*AI$6</f>
        <v>0</v>
      </c>
      <c r="AJ328" s="81">
        <f t="shared" ref="AJ328:AJ390" si="409">IF(AND($D328=1,$E328=1,AND($S328&gt;25,$S328&lt;=35)),1,0)*AJ$6</f>
        <v>0</v>
      </c>
      <c r="AK328" s="81">
        <f t="shared" ref="AK328:AK390" si="410">IF(AND($D328=1,$E328=1,AND($S328&gt;35,$S328&lt;=50)),1,0)*AK$6</f>
        <v>0</v>
      </c>
      <c r="AL328" s="81">
        <f t="shared" ref="AL328:AL390" si="411">IF(AND($D328=1,$E328=1,AND($S328&gt;50,$S328&lt;=65)),1,0)*AL$6</f>
        <v>0</v>
      </c>
      <c r="AM328" s="81">
        <f t="shared" ref="AM328:AM390" si="412">IF(AND($D328=1,$E328=1,AND($S328&gt;65)),1,0)*AM$6</f>
        <v>0</v>
      </c>
      <c r="AN328" s="81">
        <f t="shared" ref="AN328:AN390" si="413">IF(AND($D328=2,OR($S328=6,$S328=7,$S328=8,$S328=9,$S328=10,$S328=11,$S328=12)),1,0)*AN$6</f>
        <v>0</v>
      </c>
      <c r="AO328" s="81">
        <f t="shared" ref="AO328:AO390" si="414">IF(AND($D328=2,OR($S328=13,$S328=14,$S328=15,$S328=16)),1,0)*AO$6</f>
        <v>0</v>
      </c>
      <c r="AP328" s="81">
        <f t="shared" ref="AP328:AP390" si="415">IF(AND($D328=2,OR($S328=17,$S328=18,$S328=19,$S328=20)),1,0)*AP$6</f>
        <v>0</v>
      </c>
      <c r="AQ328" s="81">
        <f t="shared" ref="AQ328:AQ390" si="416">IF(AND($D328=2,OR($S328=21,$S328=22,$S328=23,$S328=24,$S328=25)),1,0)*AQ$6</f>
        <v>0</v>
      </c>
      <c r="AR328" s="81">
        <f t="shared" ref="AR328:AR390" si="417">IF($E328=1,0,IF(AND($D328=2,AND($S328&gt;25,$S328&lt;=35)),1,0)*AR$6)</f>
        <v>0</v>
      </c>
      <c r="AS328" s="81">
        <f t="shared" ref="AS328:AS390" si="418">IF($E328=1,0,IF(AND($D328=2,AND($S328&gt;35,$S328&lt;=50)),1,0)*AS$6)</f>
        <v>0</v>
      </c>
      <c r="AT328" s="81">
        <f t="shared" ref="AT328:AT390" si="419">IF($E328=1,0,IF(AND($D328=2,AND($S328&gt;50,$S328&lt;=65)),1,0)*AT$6)</f>
        <v>0</v>
      </c>
      <c r="AU328" s="81">
        <f t="shared" ref="AU328:AU390" si="420">IF($E328=1,0,IF(AND($D328=2,AND($S328&gt;65)),1,0)*AU$6)</f>
        <v>0</v>
      </c>
      <c r="AV328" s="81">
        <f t="shared" ref="AV328:AV390" si="421">IF(AND($D328=2,$E328=1,OR($S328=6,$S328=7,$S328=8,$S328=9,$S328=10,$S328=11,$S328=12)),1,0)*AV$6</f>
        <v>0</v>
      </c>
      <c r="AW328" s="46">
        <f t="shared" ref="AW328:AW390" si="422">IF(AND($D328=2,$E328=1,OR($S328=13,$S328=14,$S328=15,$S328=16)),1,0)*AW$6</f>
        <v>0</v>
      </c>
      <c r="AX328" s="46">
        <f t="shared" ref="AX328:AX390" si="423">IF(AND($D328=2,$E328=1,OR($S328=17,$S328=18,$S328=19,$S328=20)),1,0)*AX$6</f>
        <v>0</v>
      </c>
      <c r="AY328" s="46">
        <f t="shared" ref="AY328:AY390" si="424">IF(AND($D328=2,$E328=1,OR($S328=21,$S328=22,$S328=23,$S328=24,$S328=25)),1,0)*AY$6</f>
        <v>0</v>
      </c>
      <c r="AZ328" s="46">
        <f t="shared" ref="AZ328:AZ390" si="425">IF(AND($D328=2,$E328=1,AND($S328&gt;25,$S328&lt;=35)),1,0)*AZ$6</f>
        <v>0</v>
      </c>
      <c r="BA328" s="46">
        <f t="shared" ref="BA328:BA390" si="426">IF(AND($D328=2,$E328=1,AND($S328&gt;35,$S328&lt;=50)),1,0)*BA$6</f>
        <v>0</v>
      </c>
      <c r="BB328" s="46">
        <f t="shared" ref="BB328:BB390" si="427">IF(AND($D328=2,$E328=1,AND($S328&gt;50,$S328&lt;=65)),1,0)*BB$6</f>
        <v>0</v>
      </c>
      <c r="BC328" s="46">
        <f t="shared" ref="BC328:BC390" si="428">IF(AND($D328=2,$E328=1,AND($S328&gt;65)),1,0)*BC$6</f>
        <v>0</v>
      </c>
      <c r="BD328" s="81"/>
      <c r="BE328" s="81"/>
      <c r="BF328" s="117">
        <f t="shared" si="386"/>
        <v>0</v>
      </c>
      <c r="BG328" s="117">
        <f t="shared" si="387"/>
        <v>0</v>
      </c>
      <c r="BH328" s="117">
        <f t="shared" si="388"/>
        <v>0</v>
      </c>
      <c r="BI328" s="117">
        <f t="shared" si="389"/>
        <v>0</v>
      </c>
      <c r="BJ328" s="117">
        <f t="shared" si="390"/>
        <v>0</v>
      </c>
      <c r="BK328" s="117">
        <f t="shared" si="391"/>
        <v>0</v>
      </c>
      <c r="BL328" s="117">
        <f t="shared" si="392"/>
        <v>0</v>
      </c>
      <c r="BM328" s="117">
        <f t="shared" si="393"/>
        <v>0</v>
      </c>
      <c r="BN328" s="117">
        <f t="shared" ref="BN328:BN390" si="429">IF($E328=1,0,IF(AND($D328=1,AND($S328&gt;=51,$S328&lt;=65)),1,0)*BN$6)</f>
        <v>0</v>
      </c>
      <c r="BO328" s="117">
        <f t="shared" si="394"/>
        <v>0</v>
      </c>
      <c r="BP328" s="117">
        <f t="shared" ref="BP328:BP390" si="430">IF(AND($D328=1,$E328=1,OR($S328=1,$S328=2,$S328=3,$S328=4,$S328=5,$S328=6)),1,0)*BP$6</f>
        <v>0</v>
      </c>
      <c r="BQ328" s="117">
        <f t="shared" ref="BQ328:BQ390" si="431">IF(AND($D328=1,$E328=1,OR($S328=7,$S328=8,$S328=9)),1,0)*BQ$6</f>
        <v>0</v>
      </c>
      <c r="BR328" s="117">
        <f t="shared" ref="BR328:BR390" si="432">IF(AND($D328=1,$E328=1,OR($S328=10,$S328=11,$S328=12)),1,0)*BR$6</f>
        <v>0</v>
      </c>
      <c r="BS328" s="117">
        <f t="shared" ref="BS328:BS390" si="433">IF(AND($D328=1,$E328=1,OR($S328=13,$S328=14,$S328=15,$S328=16)),1,0)*BS$6</f>
        <v>0</v>
      </c>
      <c r="BT328" s="117">
        <f t="shared" ref="BT328:BT390" si="434">IF(AND($D328=1,$E328=1,OR($S328=17,$S328=18,$S328=19,$S328=20)),1,0)*BT$6</f>
        <v>0</v>
      </c>
      <c r="BU328" s="117">
        <f t="shared" ref="BU328:BU390" si="435">IF(AND($D328=1,$E328=1,OR($S328=21,$S328=22,$S328=23,$S328=24,$S328=25)),1,0)*BU$6</f>
        <v>0</v>
      </c>
      <c r="BV328" s="117">
        <f t="shared" ref="BV328:BV390" si="436">IF(AND($D328=1,$E328=1,AND($S328&gt;25,$S328&lt;=35)),1,0)*BV$6</f>
        <v>0</v>
      </c>
      <c r="BW328" s="117">
        <f t="shared" ref="BW328:BW390" si="437">IF(AND($D328=1,$E328=1,AND($S328&gt;35,$S328&lt;=50)),1,0)*BW$6</f>
        <v>0</v>
      </c>
      <c r="BX328" s="117">
        <f t="shared" ref="BX328:BX390" si="438">IF(AND($D328=1,$E328=1,AND($S328&gt;=51,$S328&lt;=65)),1,0)*BX$6</f>
        <v>0</v>
      </c>
      <c r="BY328" s="117">
        <f t="shared" ref="BY328:BY390" si="439">IF(AND($D328=1,$E328=1,AND($S328&gt;65)),1,0)*BY$6</f>
        <v>0</v>
      </c>
      <c r="BZ328" s="117">
        <f t="shared" ref="BZ328:BZ390" si="440">IF(AND($D328=2,OR($S328=1,$S328=2,$S328=3,$S328=4,$S328=5,$S328=6)),1,0)*BZ$6</f>
        <v>0</v>
      </c>
      <c r="CA328" s="117">
        <f t="shared" ref="CA328:CA390" si="441">IF(AND($D328=2,OR($S328=7,$S328=8,$S328=9)),1,0)*CA$6</f>
        <v>0</v>
      </c>
      <c r="CB328" s="117">
        <f t="shared" ref="CB328:CB390" si="442">IF(AND($D328=2,OR($S328=10,$S328=11,$S328=12)),1,0)*CB$6</f>
        <v>0</v>
      </c>
      <c r="CC328" s="117">
        <f t="shared" ref="CC328:CC390" si="443">IF(AND($D328=2,OR($S328=13,$S328=14,$S328=15,$S328=16)),1,0)*CC$6</f>
        <v>0</v>
      </c>
      <c r="CD328" s="117">
        <f t="shared" ref="CD328:CD390" si="444">IF(AND($D328=2,OR($S328=17,$S328=18,$S328=19,$S328=20)),1,0)*CD$6</f>
        <v>0</v>
      </c>
      <c r="CE328" s="117">
        <f t="shared" ref="CE328:CE390" si="445">IF(AND($D328=2,OR($S328=21,$S328=22,$S328=23,$S328=24,$S328=25)),1,0)*CE$6</f>
        <v>0</v>
      </c>
      <c r="CF328" s="117">
        <f t="shared" ref="CF328:CF390" si="446">IF($E328=1,0,IF(AND($D328=2,AND($S328&gt;25,$S328&lt;=35)),1,0)*CF$6)</f>
        <v>0</v>
      </c>
      <c r="CG328" s="117">
        <f t="shared" ref="CG328:CG390" si="447">IF($E328=1,0,IF(AND($D328=2,AND($S328&gt;35,$S328&lt;=50)),1,0)*CG$6)</f>
        <v>0</v>
      </c>
      <c r="CH328" s="117">
        <f t="shared" ref="CH328:CH390" si="448">IF($E328=1,0,IF(AND($D328=2,AND($S328&gt;=51,$S328&lt;=65)),1,0)*CH$6)</f>
        <v>0</v>
      </c>
      <c r="CI328" s="117">
        <f t="shared" ref="CI328:CI390" si="449">IF($E328=1,0,IF(AND($D328=2,AND($S328&gt;65)),1,0)*CI$6)</f>
        <v>0</v>
      </c>
      <c r="CJ328" s="117">
        <f t="shared" ref="CJ328:CJ390" si="450">IF(AND($D328=2,$E328=1,OR($S328=1,$S328=2,$S328=3,$S328=4,$S328=5,$S328=6)),1,0)*CJ$6</f>
        <v>0</v>
      </c>
      <c r="CK328" s="117">
        <f t="shared" ref="CK328:CK390" si="451">IF(AND($D328=2,$E328=1,OR($S328=7,$S328=8,$S328=9)),1,0)*CK$6</f>
        <v>0</v>
      </c>
      <c r="CL328" s="117">
        <f t="shared" ref="CL328:CL390" si="452">IF(AND($D328=2,$E328=1,OR($S328=10,$S328=11,$S328=12)),1,0)*CL$6</f>
        <v>0</v>
      </c>
      <c r="CM328" s="117">
        <f t="shared" ref="CM328:CM390" si="453">IF(AND($D328=2,$E328=1,OR($S328=13,$S328=14,$S328=15,$S328=16)),1,0)*CM$6</f>
        <v>0</v>
      </c>
      <c r="CN328" s="117">
        <f t="shared" ref="CN328:CN390" si="454">IF(AND($D328=2,$E328=1,OR($S328=17,$S328=18,$S328=19,$S328=20)),1,0)*CN$6</f>
        <v>0</v>
      </c>
      <c r="CO328" s="117">
        <f t="shared" ref="CO328:CO390" si="455">IF(AND($D328=2,$E328=1,OR($S328=21,$S328=22,$S328=23,$S328=24,$S328=25)),1,0)*CO$6</f>
        <v>0</v>
      </c>
      <c r="CP328" s="117">
        <f t="shared" ref="CP328:CP390" si="456">IF(AND($D328=2,$E328=1,AND($S328&gt;25,$S328&lt;=35)),1,0)*CP$6</f>
        <v>0</v>
      </c>
      <c r="CQ328" s="117">
        <f t="shared" ref="CQ328:CQ390" si="457">IF(AND($D328=2,$E328=1,AND($S328&gt;35,$S328&lt;=50)),1,0)*CQ$6</f>
        <v>0</v>
      </c>
      <c r="CR328" s="117">
        <f t="shared" ref="CR328:CR390" si="458">IF(AND($D328=2,$E328=1,AND($S328&gt;=51,$S328&lt;=65)),1,0)*CR$6</f>
        <v>0</v>
      </c>
      <c r="CS328" s="117">
        <f t="shared" ref="CS328:CS390" si="459">IF(AND($D328=2,$E328=1,AND($S328&gt;65)),1,0)*CS$6</f>
        <v>0</v>
      </c>
      <c r="CT328" s="82"/>
      <c r="CU328" s="82"/>
      <c r="CV328" s="39"/>
      <c r="CW328" s="39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GS328" s="1"/>
      <c r="GT328" s="1"/>
      <c r="GU328" s="1"/>
      <c r="GV328" s="1"/>
      <c r="GW328" s="1"/>
    </row>
    <row r="329" spans="1:205">
      <c r="A329" s="33">
        <v>323</v>
      </c>
      <c r="B329" s="71"/>
      <c r="C329" s="351"/>
      <c r="D329" s="75"/>
      <c r="E329" s="74"/>
      <c r="F329" s="74"/>
      <c r="G329" s="74"/>
      <c r="H329" s="74"/>
      <c r="I329" s="65"/>
      <c r="J329" s="65"/>
      <c r="K329" s="65"/>
      <c r="L329" s="209"/>
      <c r="M329" s="209"/>
      <c r="N329" s="65"/>
      <c r="O329" s="65"/>
      <c r="P329" s="65"/>
      <c r="Q329" s="368" t="str">
        <f t="shared" si="397"/>
        <v/>
      </c>
      <c r="R329" s="34">
        <f t="shared" si="398"/>
        <v>0</v>
      </c>
      <c r="S329" s="47">
        <f t="shared" si="395"/>
        <v>0</v>
      </c>
      <c r="T329" s="46">
        <f t="shared" si="396"/>
        <v>0</v>
      </c>
      <c r="U329" s="82">
        <f t="shared" si="399"/>
        <v>0</v>
      </c>
      <c r="V329" s="46">
        <f t="shared" si="400"/>
        <v>0</v>
      </c>
      <c r="W329" s="82">
        <f t="shared" si="401"/>
        <v>0</v>
      </c>
      <c r="X329" s="81">
        <f t="shared" si="402"/>
        <v>0</v>
      </c>
      <c r="Y329" s="81">
        <f t="shared" si="381"/>
        <v>0</v>
      </c>
      <c r="Z329" s="81">
        <f t="shared" si="382"/>
        <v>0</v>
      </c>
      <c r="AA329" s="81">
        <f t="shared" si="403"/>
        <v>0</v>
      </c>
      <c r="AB329" s="81">
        <f t="shared" si="404"/>
        <v>0</v>
      </c>
      <c r="AC329" s="81">
        <f t="shared" si="383"/>
        <v>0</v>
      </c>
      <c r="AD329" s="81">
        <f t="shared" si="384"/>
        <v>0</v>
      </c>
      <c r="AE329" s="81">
        <f t="shared" si="385"/>
        <v>0</v>
      </c>
      <c r="AF329" s="81">
        <f t="shared" si="405"/>
        <v>0</v>
      </c>
      <c r="AG329" s="81">
        <f t="shared" si="406"/>
        <v>0</v>
      </c>
      <c r="AH329" s="81">
        <f t="shared" si="407"/>
        <v>0</v>
      </c>
      <c r="AI329" s="81">
        <f t="shared" si="408"/>
        <v>0</v>
      </c>
      <c r="AJ329" s="81">
        <f t="shared" si="409"/>
        <v>0</v>
      </c>
      <c r="AK329" s="81">
        <f t="shared" si="410"/>
        <v>0</v>
      </c>
      <c r="AL329" s="81">
        <f t="shared" si="411"/>
        <v>0</v>
      </c>
      <c r="AM329" s="81">
        <f t="shared" si="412"/>
        <v>0</v>
      </c>
      <c r="AN329" s="81">
        <f t="shared" si="413"/>
        <v>0</v>
      </c>
      <c r="AO329" s="81">
        <f t="shared" si="414"/>
        <v>0</v>
      </c>
      <c r="AP329" s="81">
        <f t="shared" si="415"/>
        <v>0</v>
      </c>
      <c r="AQ329" s="81">
        <f t="shared" si="416"/>
        <v>0</v>
      </c>
      <c r="AR329" s="81">
        <f t="shared" si="417"/>
        <v>0</v>
      </c>
      <c r="AS329" s="81">
        <f t="shared" si="418"/>
        <v>0</v>
      </c>
      <c r="AT329" s="81">
        <f t="shared" si="419"/>
        <v>0</v>
      </c>
      <c r="AU329" s="81">
        <f t="shared" si="420"/>
        <v>0</v>
      </c>
      <c r="AV329" s="81">
        <f t="shared" si="421"/>
        <v>0</v>
      </c>
      <c r="AW329" s="46">
        <f t="shared" si="422"/>
        <v>0</v>
      </c>
      <c r="AX329" s="46">
        <f t="shared" si="423"/>
        <v>0</v>
      </c>
      <c r="AY329" s="46">
        <f t="shared" si="424"/>
        <v>0</v>
      </c>
      <c r="AZ329" s="46">
        <f t="shared" si="425"/>
        <v>0</v>
      </c>
      <c r="BA329" s="46">
        <f t="shared" si="426"/>
        <v>0</v>
      </c>
      <c r="BB329" s="46">
        <f t="shared" si="427"/>
        <v>0</v>
      </c>
      <c r="BC329" s="46">
        <f t="shared" si="428"/>
        <v>0</v>
      </c>
      <c r="BD329" s="81"/>
      <c r="BE329" s="81"/>
      <c r="BF329" s="117">
        <f t="shared" si="386"/>
        <v>0</v>
      </c>
      <c r="BG329" s="117">
        <f t="shared" si="387"/>
        <v>0</v>
      </c>
      <c r="BH329" s="117">
        <f t="shared" si="388"/>
        <v>0</v>
      </c>
      <c r="BI329" s="117">
        <f t="shared" si="389"/>
        <v>0</v>
      </c>
      <c r="BJ329" s="117">
        <f t="shared" si="390"/>
        <v>0</v>
      </c>
      <c r="BK329" s="117">
        <f t="shared" si="391"/>
        <v>0</v>
      </c>
      <c r="BL329" s="117">
        <f t="shared" si="392"/>
        <v>0</v>
      </c>
      <c r="BM329" s="117">
        <f t="shared" si="393"/>
        <v>0</v>
      </c>
      <c r="BN329" s="117">
        <f t="shared" si="429"/>
        <v>0</v>
      </c>
      <c r="BO329" s="117">
        <f t="shared" si="394"/>
        <v>0</v>
      </c>
      <c r="BP329" s="117">
        <f t="shared" si="430"/>
        <v>0</v>
      </c>
      <c r="BQ329" s="117">
        <f t="shared" si="431"/>
        <v>0</v>
      </c>
      <c r="BR329" s="117">
        <f t="shared" si="432"/>
        <v>0</v>
      </c>
      <c r="BS329" s="117">
        <f t="shared" si="433"/>
        <v>0</v>
      </c>
      <c r="BT329" s="117">
        <f t="shared" si="434"/>
        <v>0</v>
      </c>
      <c r="BU329" s="117">
        <f t="shared" si="435"/>
        <v>0</v>
      </c>
      <c r="BV329" s="117">
        <f t="shared" si="436"/>
        <v>0</v>
      </c>
      <c r="BW329" s="117">
        <f t="shared" si="437"/>
        <v>0</v>
      </c>
      <c r="BX329" s="117">
        <f t="shared" si="438"/>
        <v>0</v>
      </c>
      <c r="BY329" s="117">
        <f t="shared" si="439"/>
        <v>0</v>
      </c>
      <c r="BZ329" s="117">
        <f t="shared" si="440"/>
        <v>0</v>
      </c>
      <c r="CA329" s="117">
        <f t="shared" si="441"/>
        <v>0</v>
      </c>
      <c r="CB329" s="117">
        <f t="shared" si="442"/>
        <v>0</v>
      </c>
      <c r="CC329" s="117">
        <f t="shared" si="443"/>
        <v>0</v>
      </c>
      <c r="CD329" s="117">
        <f t="shared" si="444"/>
        <v>0</v>
      </c>
      <c r="CE329" s="117">
        <f t="shared" si="445"/>
        <v>0</v>
      </c>
      <c r="CF329" s="117">
        <f t="shared" si="446"/>
        <v>0</v>
      </c>
      <c r="CG329" s="117">
        <f t="shared" si="447"/>
        <v>0</v>
      </c>
      <c r="CH329" s="117">
        <f t="shared" si="448"/>
        <v>0</v>
      </c>
      <c r="CI329" s="117">
        <f t="shared" si="449"/>
        <v>0</v>
      </c>
      <c r="CJ329" s="117">
        <f t="shared" si="450"/>
        <v>0</v>
      </c>
      <c r="CK329" s="117">
        <f t="shared" si="451"/>
        <v>0</v>
      </c>
      <c r="CL329" s="117">
        <f t="shared" si="452"/>
        <v>0</v>
      </c>
      <c r="CM329" s="117">
        <f t="shared" si="453"/>
        <v>0</v>
      </c>
      <c r="CN329" s="117">
        <f t="shared" si="454"/>
        <v>0</v>
      </c>
      <c r="CO329" s="117">
        <f t="shared" si="455"/>
        <v>0</v>
      </c>
      <c r="CP329" s="117">
        <f t="shared" si="456"/>
        <v>0</v>
      </c>
      <c r="CQ329" s="117">
        <f t="shared" si="457"/>
        <v>0</v>
      </c>
      <c r="CR329" s="117">
        <f t="shared" si="458"/>
        <v>0</v>
      </c>
      <c r="CS329" s="117">
        <f t="shared" si="459"/>
        <v>0</v>
      </c>
      <c r="CT329" s="82"/>
      <c r="CU329" s="82"/>
      <c r="CV329" s="39"/>
      <c r="CW329" s="39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GS329" s="1"/>
      <c r="GT329" s="1"/>
      <c r="GU329" s="1"/>
      <c r="GV329" s="1"/>
      <c r="GW329" s="1"/>
    </row>
    <row r="330" spans="1:205">
      <c r="A330" s="33">
        <v>324</v>
      </c>
      <c r="B330" s="71"/>
      <c r="C330" s="351"/>
      <c r="D330" s="75"/>
      <c r="E330" s="74"/>
      <c r="F330" s="74"/>
      <c r="G330" s="74"/>
      <c r="H330" s="74"/>
      <c r="I330" s="65"/>
      <c r="J330" s="65"/>
      <c r="K330" s="65"/>
      <c r="L330" s="209"/>
      <c r="M330" s="209"/>
      <c r="N330" s="65"/>
      <c r="O330" s="65"/>
      <c r="P330" s="65"/>
      <c r="Q330" s="368" t="str">
        <f t="shared" si="397"/>
        <v/>
      </c>
      <c r="R330" s="34">
        <f t="shared" si="398"/>
        <v>0</v>
      </c>
      <c r="S330" s="47">
        <f t="shared" si="395"/>
        <v>0</v>
      </c>
      <c r="T330" s="46">
        <f t="shared" si="396"/>
        <v>0</v>
      </c>
      <c r="U330" s="82">
        <f t="shared" si="399"/>
        <v>0</v>
      </c>
      <c r="V330" s="46">
        <f t="shared" si="400"/>
        <v>0</v>
      </c>
      <c r="W330" s="82">
        <f t="shared" si="401"/>
        <v>0</v>
      </c>
      <c r="X330" s="81">
        <f t="shared" si="402"/>
        <v>0</v>
      </c>
      <c r="Y330" s="81">
        <f t="shared" si="381"/>
        <v>0</v>
      </c>
      <c r="Z330" s="81">
        <f t="shared" si="382"/>
        <v>0</v>
      </c>
      <c r="AA330" s="81">
        <f t="shared" si="403"/>
        <v>0</v>
      </c>
      <c r="AB330" s="81">
        <f t="shared" si="404"/>
        <v>0</v>
      </c>
      <c r="AC330" s="81">
        <f t="shared" si="383"/>
        <v>0</v>
      </c>
      <c r="AD330" s="81">
        <f t="shared" si="384"/>
        <v>0</v>
      </c>
      <c r="AE330" s="81">
        <f t="shared" si="385"/>
        <v>0</v>
      </c>
      <c r="AF330" s="81">
        <f t="shared" si="405"/>
        <v>0</v>
      </c>
      <c r="AG330" s="81">
        <f t="shared" si="406"/>
        <v>0</v>
      </c>
      <c r="AH330" s="81">
        <f t="shared" si="407"/>
        <v>0</v>
      </c>
      <c r="AI330" s="81">
        <f t="shared" si="408"/>
        <v>0</v>
      </c>
      <c r="AJ330" s="81">
        <f t="shared" si="409"/>
        <v>0</v>
      </c>
      <c r="AK330" s="81">
        <f t="shared" si="410"/>
        <v>0</v>
      </c>
      <c r="AL330" s="81">
        <f t="shared" si="411"/>
        <v>0</v>
      </c>
      <c r="AM330" s="81">
        <f t="shared" si="412"/>
        <v>0</v>
      </c>
      <c r="AN330" s="81">
        <f t="shared" si="413"/>
        <v>0</v>
      </c>
      <c r="AO330" s="81">
        <f t="shared" si="414"/>
        <v>0</v>
      </c>
      <c r="AP330" s="81">
        <f t="shared" si="415"/>
        <v>0</v>
      </c>
      <c r="AQ330" s="81">
        <f t="shared" si="416"/>
        <v>0</v>
      </c>
      <c r="AR330" s="81">
        <f t="shared" si="417"/>
        <v>0</v>
      </c>
      <c r="AS330" s="81">
        <f t="shared" si="418"/>
        <v>0</v>
      </c>
      <c r="AT330" s="81">
        <f t="shared" si="419"/>
        <v>0</v>
      </c>
      <c r="AU330" s="81">
        <f t="shared" si="420"/>
        <v>0</v>
      </c>
      <c r="AV330" s="81">
        <f t="shared" si="421"/>
        <v>0</v>
      </c>
      <c r="AW330" s="46">
        <f t="shared" si="422"/>
        <v>0</v>
      </c>
      <c r="AX330" s="46">
        <f t="shared" si="423"/>
        <v>0</v>
      </c>
      <c r="AY330" s="46">
        <f t="shared" si="424"/>
        <v>0</v>
      </c>
      <c r="AZ330" s="46">
        <f t="shared" si="425"/>
        <v>0</v>
      </c>
      <c r="BA330" s="46">
        <f t="shared" si="426"/>
        <v>0</v>
      </c>
      <c r="BB330" s="46">
        <f t="shared" si="427"/>
        <v>0</v>
      </c>
      <c r="BC330" s="46">
        <f t="shared" si="428"/>
        <v>0</v>
      </c>
      <c r="BD330" s="81"/>
      <c r="BE330" s="81"/>
      <c r="BF330" s="117">
        <f t="shared" si="386"/>
        <v>0</v>
      </c>
      <c r="BG330" s="117">
        <f t="shared" si="387"/>
        <v>0</v>
      </c>
      <c r="BH330" s="117">
        <f t="shared" si="388"/>
        <v>0</v>
      </c>
      <c r="BI330" s="117">
        <f t="shared" si="389"/>
        <v>0</v>
      </c>
      <c r="BJ330" s="117">
        <f t="shared" si="390"/>
        <v>0</v>
      </c>
      <c r="BK330" s="117">
        <f t="shared" si="391"/>
        <v>0</v>
      </c>
      <c r="BL330" s="117">
        <f t="shared" si="392"/>
        <v>0</v>
      </c>
      <c r="BM330" s="117">
        <f t="shared" si="393"/>
        <v>0</v>
      </c>
      <c r="BN330" s="117">
        <f t="shared" si="429"/>
        <v>0</v>
      </c>
      <c r="BO330" s="117">
        <f t="shared" si="394"/>
        <v>0</v>
      </c>
      <c r="BP330" s="117">
        <f t="shared" si="430"/>
        <v>0</v>
      </c>
      <c r="BQ330" s="117">
        <f t="shared" si="431"/>
        <v>0</v>
      </c>
      <c r="BR330" s="117">
        <f t="shared" si="432"/>
        <v>0</v>
      </c>
      <c r="BS330" s="117">
        <f t="shared" si="433"/>
        <v>0</v>
      </c>
      <c r="BT330" s="117">
        <f t="shared" si="434"/>
        <v>0</v>
      </c>
      <c r="BU330" s="117">
        <f t="shared" si="435"/>
        <v>0</v>
      </c>
      <c r="BV330" s="117">
        <f t="shared" si="436"/>
        <v>0</v>
      </c>
      <c r="BW330" s="117">
        <f t="shared" si="437"/>
        <v>0</v>
      </c>
      <c r="BX330" s="117">
        <f t="shared" si="438"/>
        <v>0</v>
      </c>
      <c r="BY330" s="117">
        <f t="shared" si="439"/>
        <v>0</v>
      </c>
      <c r="BZ330" s="117">
        <f t="shared" si="440"/>
        <v>0</v>
      </c>
      <c r="CA330" s="117">
        <f t="shared" si="441"/>
        <v>0</v>
      </c>
      <c r="CB330" s="117">
        <f t="shared" si="442"/>
        <v>0</v>
      </c>
      <c r="CC330" s="117">
        <f t="shared" si="443"/>
        <v>0</v>
      </c>
      <c r="CD330" s="117">
        <f t="shared" si="444"/>
        <v>0</v>
      </c>
      <c r="CE330" s="117">
        <f t="shared" si="445"/>
        <v>0</v>
      </c>
      <c r="CF330" s="117">
        <f t="shared" si="446"/>
        <v>0</v>
      </c>
      <c r="CG330" s="117">
        <f t="shared" si="447"/>
        <v>0</v>
      </c>
      <c r="CH330" s="117">
        <f t="shared" si="448"/>
        <v>0</v>
      </c>
      <c r="CI330" s="117">
        <f t="shared" si="449"/>
        <v>0</v>
      </c>
      <c r="CJ330" s="117">
        <f t="shared" si="450"/>
        <v>0</v>
      </c>
      <c r="CK330" s="117">
        <f t="shared" si="451"/>
        <v>0</v>
      </c>
      <c r="CL330" s="117">
        <f t="shared" si="452"/>
        <v>0</v>
      </c>
      <c r="CM330" s="117">
        <f t="shared" si="453"/>
        <v>0</v>
      </c>
      <c r="CN330" s="117">
        <f t="shared" si="454"/>
        <v>0</v>
      </c>
      <c r="CO330" s="117">
        <f t="shared" si="455"/>
        <v>0</v>
      </c>
      <c r="CP330" s="117">
        <f t="shared" si="456"/>
        <v>0</v>
      </c>
      <c r="CQ330" s="117">
        <f t="shared" si="457"/>
        <v>0</v>
      </c>
      <c r="CR330" s="117">
        <f t="shared" si="458"/>
        <v>0</v>
      </c>
      <c r="CS330" s="117">
        <f t="shared" si="459"/>
        <v>0</v>
      </c>
      <c r="CT330" s="82"/>
      <c r="CU330" s="82"/>
      <c r="CV330" s="39"/>
      <c r="CW330" s="39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GS330" s="1"/>
      <c r="GT330" s="1"/>
      <c r="GU330" s="1"/>
      <c r="GV330" s="1"/>
      <c r="GW330" s="1"/>
    </row>
    <row r="331" spans="1:205">
      <c r="A331" s="33">
        <v>325</v>
      </c>
      <c r="B331" s="71"/>
      <c r="C331" s="351"/>
      <c r="D331" s="75"/>
      <c r="E331" s="74"/>
      <c r="F331" s="74"/>
      <c r="G331" s="74"/>
      <c r="H331" s="74"/>
      <c r="I331" s="65"/>
      <c r="J331" s="65"/>
      <c r="K331" s="65"/>
      <c r="L331" s="209"/>
      <c r="M331" s="209"/>
      <c r="N331" s="65"/>
      <c r="O331" s="65"/>
      <c r="P331" s="65"/>
      <c r="Q331" s="368" t="str">
        <f t="shared" si="397"/>
        <v/>
      </c>
      <c r="R331" s="34">
        <f t="shared" si="398"/>
        <v>0</v>
      </c>
      <c r="S331" s="47">
        <f t="shared" si="395"/>
        <v>0</v>
      </c>
      <c r="T331" s="46">
        <f t="shared" si="396"/>
        <v>0</v>
      </c>
      <c r="U331" s="82">
        <f t="shared" si="399"/>
        <v>0</v>
      </c>
      <c r="V331" s="46">
        <f t="shared" si="400"/>
        <v>0</v>
      </c>
      <c r="W331" s="82">
        <f t="shared" si="401"/>
        <v>0</v>
      </c>
      <c r="X331" s="81">
        <f t="shared" si="402"/>
        <v>0</v>
      </c>
      <c r="Y331" s="81">
        <f t="shared" ref="Y331:Y390" si="460">IF(AND($D331=1,OR($S331=13,$S331=14,$S331=15,$S331=16)),1,0)*Y$6</f>
        <v>0</v>
      </c>
      <c r="Z331" s="81">
        <f t="shared" ref="Z331:Z390" si="461">IF(AND($D331=1,OR($S331=17,$S331=18,$S331=19,$S331=20)),1,0)*Z$6</f>
        <v>0</v>
      </c>
      <c r="AA331" s="81">
        <f t="shared" si="403"/>
        <v>0</v>
      </c>
      <c r="AB331" s="81">
        <f t="shared" si="404"/>
        <v>0</v>
      </c>
      <c r="AC331" s="81">
        <f t="shared" ref="AC331:AC390" si="462">IF($E331=1,0,IF(AND($D331=1,AND($S331&gt;35,$S331&lt;=50)),1,0)*AC$6)</f>
        <v>0</v>
      </c>
      <c r="AD331" s="81">
        <f t="shared" ref="AD331:AD390" si="463">IF($E331=1,0,IF(AND($D331=1,AND($S331&gt;50,$S331&lt;=65)),1,0)*AD$6)</f>
        <v>0</v>
      </c>
      <c r="AE331" s="81">
        <f t="shared" ref="AE331:AE390" si="464">IF($E331=1,0,IF(AND($D331=1,AND($S331&gt;65)),1,0)*AE$6)</f>
        <v>0</v>
      </c>
      <c r="AF331" s="81">
        <f t="shared" si="405"/>
        <v>0</v>
      </c>
      <c r="AG331" s="81">
        <f t="shared" si="406"/>
        <v>0</v>
      </c>
      <c r="AH331" s="81">
        <f t="shared" si="407"/>
        <v>0</v>
      </c>
      <c r="AI331" s="81">
        <f t="shared" si="408"/>
        <v>0</v>
      </c>
      <c r="AJ331" s="81">
        <f t="shared" si="409"/>
        <v>0</v>
      </c>
      <c r="AK331" s="81">
        <f t="shared" si="410"/>
        <v>0</v>
      </c>
      <c r="AL331" s="81">
        <f t="shared" si="411"/>
        <v>0</v>
      </c>
      <c r="AM331" s="81">
        <f t="shared" si="412"/>
        <v>0</v>
      </c>
      <c r="AN331" s="81">
        <f t="shared" si="413"/>
        <v>0</v>
      </c>
      <c r="AO331" s="81">
        <f t="shared" si="414"/>
        <v>0</v>
      </c>
      <c r="AP331" s="81">
        <f t="shared" si="415"/>
        <v>0</v>
      </c>
      <c r="AQ331" s="81">
        <f t="shared" si="416"/>
        <v>0</v>
      </c>
      <c r="AR331" s="81">
        <f t="shared" si="417"/>
        <v>0</v>
      </c>
      <c r="AS331" s="81">
        <f t="shared" si="418"/>
        <v>0</v>
      </c>
      <c r="AT331" s="81">
        <f t="shared" si="419"/>
        <v>0</v>
      </c>
      <c r="AU331" s="81">
        <f t="shared" si="420"/>
        <v>0</v>
      </c>
      <c r="AV331" s="81">
        <f t="shared" si="421"/>
        <v>0</v>
      </c>
      <c r="AW331" s="46">
        <f t="shared" si="422"/>
        <v>0</v>
      </c>
      <c r="AX331" s="46">
        <f t="shared" si="423"/>
        <v>0</v>
      </c>
      <c r="AY331" s="46">
        <f t="shared" si="424"/>
        <v>0</v>
      </c>
      <c r="AZ331" s="46">
        <f t="shared" si="425"/>
        <v>0</v>
      </c>
      <c r="BA331" s="46">
        <f t="shared" si="426"/>
        <v>0</v>
      </c>
      <c r="BB331" s="46">
        <f t="shared" si="427"/>
        <v>0</v>
      </c>
      <c r="BC331" s="46">
        <f t="shared" si="428"/>
        <v>0</v>
      </c>
      <c r="BD331" s="81"/>
      <c r="BE331" s="81"/>
      <c r="BF331" s="117">
        <f t="shared" ref="BF331:BF390" si="465">IF(AND($D331=1,OR($S331=1,$S331=2,$S331=3,$S331=4,$S331=5,$S331=6)),1,0)*BF$6</f>
        <v>0</v>
      </c>
      <c r="BG331" s="117">
        <f t="shared" ref="BG331:BG390" si="466">IF(AND($D331=1,OR($S331=7,$S331=8,$S331=9)),1,0)*BG$6</f>
        <v>0</v>
      </c>
      <c r="BH331" s="117">
        <f t="shared" ref="BH331:BH390" si="467">IF(AND($D331=1,OR($S331=10,$S331=11,$S331=12)),1,0)*BH$6</f>
        <v>0</v>
      </c>
      <c r="BI331" s="117">
        <f t="shared" ref="BI331:BI390" si="468">IF(AND($D331=1,OR($S331=13,$S331=14,$S331=15,$S331=16)),1,0)*BI$6</f>
        <v>0</v>
      </c>
      <c r="BJ331" s="117">
        <f t="shared" ref="BJ331:BJ390" si="469">IF(AND($D331=1,OR($S331=17,$S331=18,$S331=19,$S331=20)),1,0)*BJ$6</f>
        <v>0</v>
      </c>
      <c r="BK331" s="117">
        <f t="shared" ref="BK331:BK390" si="470">IF(AND($D331=1,OR($S331=21,$S331=22,$S331=23,$S331=24,$S331=25)),1,0)*BK$6</f>
        <v>0</v>
      </c>
      <c r="BL331" s="117">
        <f t="shared" ref="BL331:BL390" si="471">IF($E331=1,0,IF(AND($D331=1,AND($S331&gt;25,$S331&lt;=35)),1,0)*BL$6)</f>
        <v>0</v>
      </c>
      <c r="BM331" s="117">
        <f t="shared" ref="BM331:BM390" si="472">IF($E331=1,0,IF(AND($D331=1,AND($S331&gt;35,$S331&lt;=50)),1,0)*BM$6)</f>
        <v>0</v>
      </c>
      <c r="BN331" s="117">
        <f t="shared" si="429"/>
        <v>0</v>
      </c>
      <c r="BO331" s="117">
        <f t="shared" ref="BO331:BO390" si="473">IF($E331=1,0,IF(AND($D331=1,AND($S331&gt;65)),1,0)*BO$6)</f>
        <v>0</v>
      </c>
      <c r="BP331" s="117">
        <f t="shared" si="430"/>
        <v>0</v>
      </c>
      <c r="BQ331" s="117">
        <f t="shared" si="431"/>
        <v>0</v>
      </c>
      <c r="BR331" s="117">
        <f t="shared" si="432"/>
        <v>0</v>
      </c>
      <c r="BS331" s="117">
        <f t="shared" si="433"/>
        <v>0</v>
      </c>
      <c r="BT331" s="117">
        <f t="shared" si="434"/>
        <v>0</v>
      </c>
      <c r="BU331" s="117">
        <f t="shared" si="435"/>
        <v>0</v>
      </c>
      <c r="BV331" s="117">
        <f t="shared" si="436"/>
        <v>0</v>
      </c>
      <c r="BW331" s="117">
        <f t="shared" si="437"/>
        <v>0</v>
      </c>
      <c r="BX331" s="117">
        <f t="shared" si="438"/>
        <v>0</v>
      </c>
      <c r="BY331" s="117">
        <f t="shared" si="439"/>
        <v>0</v>
      </c>
      <c r="BZ331" s="117">
        <f t="shared" si="440"/>
        <v>0</v>
      </c>
      <c r="CA331" s="117">
        <f t="shared" si="441"/>
        <v>0</v>
      </c>
      <c r="CB331" s="117">
        <f t="shared" si="442"/>
        <v>0</v>
      </c>
      <c r="CC331" s="117">
        <f t="shared" si="443"/>
        <v>0</v>
      </c>
      <c r="CD331" s="117">
        <f t="shared" si="444"/>
        <v>0</v>
      </c>
      <c r="CE331" s="117">
        <f t="shared" si="445"/>
        <v>0</v>
      </c>
      <c r="CF331" s="117">
        <f t="shared" si="446"/>
        <v>0</v>
      </c>
      <c r="CG331" s="117">
        <f t="shared" si="447"/>
        <v>0</v>
      </c>
      <c r="CH331" s="117">
        <f t="shared" si="448"/>
        <v>0</v>
      </c>
      <c r="CI331" s="117">
        <f t="shared" si="449"/>
        <v>0</v>
      </c>
      <c r="CJ331" s="117">
        <f t="shared" si="450"/>
        <v>0</v>
      </c>
      <c r="CK331" s="117">
        <f t="shared" si="451"/>
        <v>0</v>
      </c>
      <c r="CL331" s="117">
        <f t="shared" si="452"/>
        <v>0</v>
      </c>
      <c r="CM331" s="117">
        <f t="shared" si="453"/>
        <v>0</v>
      </c>
      <c r="CN331" s="117">
        <f t="shared" si="454"/>
        <v>0</v>
      </c>
      <c r="CO331" s="117">
        <f t="shared" si="455"/>
        <v>0</v>
      </c>
      <c r="CP331" s="117">
        <f t="shared" si="456"/>
        <v>0</v>
      </c>
      <c r="CQ331" s="117">
        <f t="shared" si="457"/>
        <v>0</v>
      </c>
      <c r="CR331" s="117">
        <f t="shared" si="458"/>
        <v>0</v>
      </c>
      <c r="CS331" s="117">
        <f t="shared" si="459"/>
        <v>0</v>
      </c>
      <c r="CT331" s="82"/>
      <c r="CU331" s="82"/>
      <c r="CV331" s="39"/>
      <c r="CW331" s="39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GS331" s="1"/>
      <c r="GT331" s="1"/>
      <c r="GU331" s="1"/>
      <c r="GV331" s="1"/>
      <c r="GW331" s="1"/>
    </row>
    <row r="332" spans="1:205">
      <c r="A332" s="33">
        <v>326</v>
      </c>
      <c r="B332" s="71"/>
      <c r="C332" s="351"/>
      <c r="D332" s="75"/>
      <c r="E332" s="74"/>
      <c r="F332" s="74"/>
      <c r="G332" s="74"/>
      <c r="H332" s="74"/>
      <c r="I332" s="65"/>
      <c r="J332" s="65"/>
      <c r="K332" s="65"/>
      <c r="L332" s="209"/>
      <c r="M332" s="209"/>
      <c r="N332" s="65"/>
      <c r="O332" s="65"/>
      <c r="P332" s="65"/>
      <c r="Q332" s="368" t="str">
        <f t="shared" si="397"/>
        <v/>
      </c>
      <c r="R332" s="34">
        <f t="shared" si="398"/>
        <v>0</v>
      </c>
      <c r="S332" s="47">
        <f t="shared" si="395"/>
        <v>0</v>
      </c>
      <c r="T332" s="46">
        <f t="shared" si="396"/>
        <v>0</v>
      </c>
      <c r="U332" s="82">
        <f t="shared" si="399"/>
        <v>0</v>
      </c>
      <c r="V332" s="46">
        <f t="shared" si="400"/>
        <v>0</v>
      </c>
      <c r="W332" s="82">
        <f t="shared" si="401"/>
        <v>0</v>
      </c>
      <c r="X332" s="81">
        <f t="shared" si="402"/>
        <v>0</v>
      </c>
      <c r="Y332" s="81">
        <f t="shared" si="460"/>
        <v>0</v>
      </c>
      <c r="Z332" s="81">
        <f t="shared" si="461"/>
        <v>0</v>
      </c>
      <c r="AA332" s="81">
        <f t="shared" si="403"/>
        <v>0</v>
      </c>
      <c r="AB332" s="81">
        <f t="shared" si="404"/>
        <v>0</v>
      </c>
      <c r="AC332" s="81">
        <f t="shared" si="462"/>
        <v>0</v>
      </c>
      <c r="AD332" s="81">
        <f t="shared" si="463"/>
        <v>0</v>
      </c>
      <c r="AE332" s="81">
        <f t="shared" si="464"/>
        <v>0</v>
      </c>
      <c r="AF332" s="81">
        <f t="shared" si="405"/>
        <v>0</v>
      </c>
      <c r="AG332" s="81">
        <f t="shared" si="406"/>
        <v>0</v>
      </c>
      <c r="AH332" s="81">
        <f t="shared" si="407"/>
        <v>0</v>
      </c>
      <c r="AI332" s="81">
        <f t="shared" si="408"/>
        <v>0</v>
      </c>
      <c r="AJ332" s="81">
        <f t="shared" si="409"/>
        <v>0</v>
      </c>
      <c r="AK332" s="81">
        <f t="shared" si="410"/>
        <v>0</v>
      </c>
      <c r="AL332" s="81">
        <f t="shared" si="411"/>
        <v>0</v>
      </c>
      <c r="AM332" s="81">
        <f t="shared" si="412"/>
        <v>0</v>
      </c>
      <c r="AN332" s="81">
        <f t="shared" si="413"/>
        <v>0</v>
      </c>
      <c r="AO332" s="81">
        <f t="shared" si="414"/>
        <v>0</v>
      </c>
      <c r="AP332" s="81">
        <f t="shared" si="415"/>
        <v>0</v>
      </c>
      <c r="AQ332" s="81">
        <f t="shared" si="416"/>
        <v>0</v>
      </c>
      <c r="AR332" s="81">
        <f t="shared" si="417"/>
        <v>0</v>
      </c>
      <c r="AS332" s="81">
        <f t="shared" si="418"/>
        <v>0</v>
      </c>
      <c r="AT332" s="81">
        <f t="shared" si="419"/>
        <v>0</v>
      </c>
      <c r="AU332" s="81">
        <f t="shared" si="420"/>
        <v>0</v>
      </c>
      <c r="AV332" s="81">
        <f t="shared" si="421"/>
        <v>0</v>
      </c>
      <c r="AW332" s="46">
        <f t="shared" si="422"/>
        <v>0</v>
      </c>
      <c r="AX332" s="46">
        <f t="shared" si="423"/>
        <v>0</v>
      </c>
      <c r="AY332" s="46">
        <f t="shared" si="424"/>
        <v>0</v>
      </c>
      <c r="AZ332" s="46">
        <f t="shared" si="425"/>
        <v>0</v>
      </c>
      <c r="BA332" s="46">
        <f t="shared" si="426"/>
        <v>0</v>
      </c>
      <c r="BB332" s="46">
        <f t="shared" si="427"/>
        <v>0</v>
      </c>
      <c r="BC332" s="46">
        <f t="shared" si="428"/>
        <v>0</v>
      </c>
      <c r="BD332" s="81"/>
      <c r="BE332" s="81"/>
      <c r="BF332" s="117">
        <f t="shared" si="465"/>
        <v>0</v>
      </c>
      <c r="BG332" s="117">
        <f t="shared" si="466"/>
        <v>0</v>
      </c>
      <c r="BH332" s="117">
        <f t="shared" si="467"/>
        <v>0</v>
      </c>
      <c r="BI332" s="117">
        <f t="shared" si="468"/>
        <v>0</v>
      </c>
      <c r="BJ332" s="117">
        <f t="shared" si="469"/>
        <v>0</v>
      </c>
      <c r="BK332" s="117">
        <f t="shared" si="470"/>
        <v>0</v>
      </c>
      <c r="BL332" s="117">
        <f t="shared" si="471"/>
        <v>0</v>
      </c>
      <c r="BM332" s="117">
        <f t="shared" si="472"/>
        <v>0</v>
      </c>
      <c r="BN332" s="117">
        <f t="shared" si="429"/>
        <v>0</v>
      </c>
      <c r="BO332" s="117">
        <f t="shared" si="473"/>
        <v>0</v>
      </c>
      <c r="BP332" s="117">
        <f t="shared" si="430"/>
        <v>0</v>
      </c>
      <c r="BQ332" s="117">
        <f t="shared" si="431"/>
        <v>0</v>
      </c>
      <c r="BR332" s="117">
        <f t="shared" si="432"/>
        <v>0</v>
      </c>
      <c r="BS332" s="117">
        <f t="shared" si="433"/>
        <v>0</v>
      </c>
      <c r="BT332" s="117">
        <f t="shared" si="434"/>
        <v>0</v>
      </c>
      <c r="BU332" s="117">
        <f t="shared" si="435"/>
        <v>0</v>
      </c>
      <c r="BV332" s="117">
        <f t="shared" si="436"/>
        <v>0</v>
      </c>
      <c r="BW332" s="117">
        <f t="shared" si="437"/>
        <v>0</v>
      </c>
      <c r="BX332" s="117">
        <f t="shared" si="438"/>
        <v>0</v>
      </c>
      <c r="BY332" s="117">
        <f t="shared" si="439"/>
        <v>0</v>
      </c>
      <c r="BZ332" s="117">
        <f t="shared" si="440"/>
        <v>0</v>
      </c>
      <c r="CA332" s="117">
        <f t="shared" si="441"/>
        <v>0</v>
      </c>
      <c r="CB332" s="117">
        <f t="shared" si="442"/>
        <v>0</v>
      </c>
      <c r="CC332" s="117">
        <f t="shared" si="443"/>
        <v>0</v>
      </c>
      <c r="CD332" s="117">
        <f t="shared" si="444"/>
        <v>0</v>
      </c>
      <c r="CE332" s="117">
        <f t="shared" si="445"/>
        <v>0</v>
      </c>
      <c r="CF332" s="117">
        <f t="shared" si="446"/>
        <v>0</v>
      </c>
      <c r="CG332" s="117">
        <f t="shared" si="447"/>
        <v>0</v>
      </c>
      <c r="CH332" s="117">
        <f t="shared" si="448"/>
        <v>0</v>
      </c>
      <c r="CI332" s="117">
        <f t="shared" si="449"/>
        <v>0</v>
      </c>
      <c r="CJ332" s="117">
        <f t="shared" si="450"/>
        <v>0</v>
      </c>
      <c r="CK332" s="117">
        <f t="shared" si="451"/>
        <v>0</v>
      </c>
      <c r="CL332" s="117">
        <f t="shared" si="452"/>
        <v>0</v>
      </c>
      <c r="CM332" s="117">
        <f t="shared" si="453"/>
        <v>0</v>
      </c>
      <c r="CN332" s="117">
        <f t="shared" si="454"/>
        <v>0</v>
      </c>
      <c r="CO332" s="117">
        <f t="shared" si="455"/>
        <v>0</v>
      </c>
      <c r="CP332" s="117">
        <f t="shared" si="456"/>
        <v>0</v>
      </c>
      <c r="CQ332" s="117">
        <f t="shared" si="457"/>
        <v>0</v>
      </c>
      <c r="CR332" s="117">
        <f t="shared" si="458"/>
        <v>0</v>
      </c>
      <c r="CS332" s="117">
        <f t="shared" si="459"/>
        <v>0</v>
      </c>
      <c r="CT332" s="82"/>
      <c r="CU332" s="82"/>
      <c r="CV332" s="39"/>
      <c r="CW332" s="39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GS332" s="1"/>
      <c r="GT332" s="1"/>
      <c r="GU332" s="1"/>
      <c r="GV332" s="1"/>
      <c r="GW332" s="1"/>
    </row>
    <row r="333" spans="1:205">
      <c r="A333" s="33">
        <v>327</v>
      </c>
      <c r="B333" s="71"/>
      <c r="C333" s="351"/>
      <c r="D333" s="75"/>
      <c r="E333" s="74"/>
      <c r="F333" s="74"/>
      <c r="G333" s="74"/>
      <c r="H333" s="74"/>
      <c r="I333" s="65"/>
      <c r="J333" s="65"/>
      <c r="K333" s="65"/>
      <c r="L333" s="209"/>
      <c r="M333" s="209"/>
      <c r="N333" s="65"/>
      <c r="O333" s="65"/>
      <c r="P333" s="65"/>
      <c r="Q333" s="368" t="str">
        <f t="shared" si="397"/>
        <v/>
      </c>
      <c r="R333" s="34">
        <f t="shared" si="398"/>
        <v>0</v>
      </c>
      <c r="S333" s="47">
        <f t="shared" si="395"/>
        <v>0</v>
      </c>
      <c r="T333" s="46">
        <f t="shared" si="396"/>
        <v>0</v>
      </c>
      <c r="U333" s="82">
        <f t="shared" si="399"/>
        <v>0</v>
      </c>
      <c r="V333" s="46">
        <f t="shared" si="400"/>
        <v>0</v>
      </c>
      <c r="W333" s="82">
        <f t="shared" si="401"/>
        <v>0</v>
      </c>
      <c r="X333" s="81">
        <f t="shared" si="402"/>
        <v>0</v>
      </c>
      <c r="Y333" s="81">
        <f t="shared" si="460"/>
        <v>0</v>
      </c>
      <c r="Z333" s="81">
        <f t="shared" si="461"/>
        <v>0</v>
      </c>
      <c r="AA333" s="81">
        <f t="shared" si="403"/>
        <v>0</v>
      </c>
      <c r="AB333" s="81">
        <f t="shared" si="404"/>
        <v>0</v>
      </c>
      <c r="AC333" s="81">
        <f t="shared" si="462"/>
        <v>0</v>
      </c>
      <c r="AD333" s="81">
        <f t="shared" si="463"/>
        <v>0</v>
      </c>
      <c r="AE333" s="81">
        <f t="shared" si="464"/>
        <v>0</v>
      </c>
      <c r="AF333" s="81">
        <f t="shared" si="405"/>
        <v>0</v>
      </c>
      <c r="AG333" s="81">
        <f t="shared" si="406"/>
        <v>0</v>
      </c>
      <c r="AH333" s="81">
        <f t="shared" si="407"/>
        <v>0</v>
      </c>
      <c r="AI333" s="81">
        <f t="shared" si="408"/>
        <v>0</v>
      </c>
      <c r="AJ333" s="81">
        <f t="shared" si="409"/>
        <v>0</v>
      </c>
      <c r="AK333" s="81">
        <f t="shared" si="410"/>
        <v>0</v>
      </c>
      <c r="AL333" s="81">
        <f t="shared" si="411"/>
        <v>0</v>
      </c>
      <c r="AM333" s="81">
        <f t="shared" si="412"/>
        <v>0</v>
      </c>
      <c r="AN333" s="81">
        <f t="shared" si="413"/>
        <v>0</v>
      </c>
      <c r="AO333" s="81">
        <f t="shared" si="414"/>
        <v>0</v>
      </c>
      <c r="AP333" s="81">
        <f t="shared" si="415"/>
        <v>0</v>
      </c>
      <c r="AQ333" s="81">
        <f t="shared" si="416"/>
        <v>0</v>
      </c>
      <c r="AR333" s="81">
        <f t="shared" si="417"/>
        <v>0</v>
      </c>
      <c r="AS333" s="81">
        <f t="shared" si="418"/>
        <v>0</v>
      </c>
      <c r="AT333" s="81">
        <f t="shared" si="419"/>
        <v>0</v>
      </c>
      <c r="AU333" s="81">
        <f t="shared" si="420"/>
        <v>0</v>
      </c>
      <c r="AV333" s="81">
        <f t="shared" si="421"/>
        <v>0</v>
      </c>
      <c r="AW333" s="46">
        <f t="shared" si="422"/>
        <v>0</v>
      </c>
      <c r="AX333" s="46">
        <f t="shared" si="423"/>
        <v>0</v>
      </c>
      <c r="AY333" s="46">
        <f t="shared" si="424"/>
        <v>0</v>
      </c>
      <c r="AZ333" s="46">
        <f t="shared" si="425"/>
        <v>0</v>
      </c>
      <c r="BA333" s="46">
        <f t="shared" si="426"/>
        <v>0</v>
      </c>
      <c r="BB333" s="46">
        <f t="shared" si="427"/>
        <v>0</v>
      </c>
      <c r="BC333" s="46">
        <f t="shared" si="428"/>
        <v>0</v>
      </c>
      <c r="BD333" s="81"/>
      <c r="BE333" s="81"/>
      <c r="BF333" s="117">
        <f t="shared" si="465"/>
        <v>0</v>
      </c>
      <c r="BG333" s="117">
        <f t="shared" si="466"/>
        <v>0</v>
      </c>
      <c r="BH333" s="117">
        <f t="shared" si="467"/>
        <v>0</v>
      </c>
      <c r="BI333" s="117">
        <f t="shared" si="468"/>
        <v>0</v>
      </c>
      <c r="BJ333" s="117">
        <f t="shared" si="469"/>
        <v>0</v>
      </c>
      <c r="BK333" s="117">
        <f t="shared" si="470"/>
        <v>0</v>
      </c>
      <c r="BL333" s="117">
        <f t="shared" si="471"/>
        <v>0</v>
      </c>
      <c r="BM333" s="117">
        <f t="shared" si="472"/>
        <v>0</v>
      </c>
      <c r="BN333" s="117">
        <f t="shared" si="429"/>
        <v>0</v>
      </c>
      <c r="BO333" s="117">
        <f t="shared" si="473"/>
        <v>0</v>
      </c>
      <c r="BP333" s="117">
        <f t="shared" si="430"/>
        <v>0</v>
      </c>
      <c r="BQ333" s="117">
        <f t="shared" si="431"/>
        <v>0</v>
      </c>
      <c r="BR333" s="117">
        <f t="shared" si="432"/>
        <v>0</v>
      </c>
      <c r="BS333" s="117">
        <f t="shared" si="433"/>
        <v>0</v>
      </c>
      <c r="BT333" s="117">
        <f t="shared" si="434"/>
        <v>0</v>
      </c>
      <c r="BU333" s="117">
        <f t="shared" si="435"/>
        <v>0</v>
      </c>
      <c r="BV333" s="117">
        <f t="shared" si="436"/>
        <v>0</v>
      </c>
      <c r="BW333" s="117">
        <f t="shared" si="437"/>
        <v>0</v>
      </c>
      <c r="BX333" s="117">
        <f t="shared" si="438"/>
        <v>0</v>
      </c>
      <c r="BY333" s="117">
        <f t="shared" si="439"/>
        <v>0</v>
      </c>
      <c r="BZ333" s="117">
        <f t="shared" si="440"/>
        <v>0</v>
      </c>
      <c r="CA333" s="117">
        <f t="shared" si="441"/>
        <v>0</v>
      </c>
      <c r="CB333" s="117">
        <f t="shared" si="442"/>
        <v>0</v>
      </c>
      <c r="CC333" s="117">
        <f t="shared" si="443"/>
        <v>0</v>
      </c>
      <c r="CD333" s="117">
        <f t="shared" si="444"/>
        <v>0</v>
      </c>
      <c r="CE333" s="117">
        <f t="shared" si="445"/>
        <v>0</v>
      </c>
      <c r="CF333" s="117">
        <f t="shared" si="446"/>
        <v>0</v>
      </c>
      <c r="CG333" s="117">
        <f t="shared" si="447"/>
        <v>0</v>
      </c>
      <c r="CH333" s="117">
        <f t="shared" si="448"/>
        <v>0</v>
      </c>
      <c r="CI333" s="117">
        <f t="shared" si="449"/>
        <v>0</v>
      </c>
      <c r="CJ333" s="117">
        <f t="shared" si="450"/>
        <v>0</v>
      </c>
      <c r="CK333" s="117">
        <f t="shared" si="451"/>
        <v>0</v>
      </c>
      <c r="CL333" s="117">
        <f t="shared" si="452"/>
        <v>0</v>
      </c>
      <c r="CM333" s="117">
        <f t="shared" si="453"/>
        <v>0</v>
      </c>
      <c r="CN333" s="117">
        <f t="shared" si="454"/>
        <v>0</v>
      </c>
      <c r="CO333" s="117">
        <f t="shared" si="455"/>
        <v>0</v>
      </c>
      <c r="CP333" s="117">
        <f t="shared" si="456"/>
        <v>0</v>
      </c>
      <c r="CQ333" s="117">
        <f t="shared" si="457"/>
        <v>0</v>
      </c>
      <c r="CR333" s="117">
        <f t="shared" si="458"/>
        <v>0</v>
      </c>
      <c r="CS333" s="117">
        <f t="shared" si="459"/>
        <v>0</v>
      </c>
      <c r="CT333" s="82"/>
      <c r="CU333" s="82"/>
      <c r="CV333" s="39"/>
      <c r="CW333" s="39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GS333" s="1"/>
      <c r="GT333" s="1"/>
      <c r="GU333" s="1"/>
      <c r="GV333" s="1"/>
      <c r="GW333" s="1"/>
    </row>
    <row r="334" spans="1:205">
      <c r="A334" s="33">
        <v>328</v>
      </c>
      <c r="B334" s="71"/>
      <c r="C334" s="351"/>
      <c r="D334" s="75"/>
      <c r="E334" s="74"/>
      <c r="F334" s="74"/>
      <c r="G334" s="74"/>
      <c r="H334" s="74"/>
      <c r="I334" s="65"/>
      <c r="J334" s="65"/>
      <c r="K334" s="65"/>
      <c r="L334" s="209"/>
      <c r="M334" s="209"/>
      <c r="N334" s="65"/>
      <c r="O334" s="65"/>
      <c r="P334" s="65"/>
      <c r="Q334" s="368" t="str">
        <f t="shared" si="397"/>
        <v/>
      </c>
      <c r="R334" s="34">
        <f t="shared" si="398"/>
        <v>0</v>
      </c>
      <c r="S334" s="47">
        <f t="shared" si="395"/>
        <v>0</v>
      </c>
      <c r="T334" s="46">
        <f t="shared" si="396"/>
        <v>0</v>
      </c>
      <c r="U334" s="82">
        <f t="shared" si="399"/>
        <v>0</v>
      </c>
      <c r="V334" s="46">
        <f t="shared" si="400"/>
        <v>0</v>
      </c>
      <c r="W334" s="82">
        <f t="shared" si="401"/>
        <v>0</v>
      </c>
      <c r="X334" s="81">
        <f t="shared" si="402"/>
        <v>0</v>
      </c>
      <c r="Y334" s="81">
        <f t="shared" si="460"/>
        <v>0</v>
      </c>
      <c r="Z334" s="81">
        <f t="shared" si="461"/>
        <v>0</v>
      </c>
      <c r="AA334" s="81">
        <f t="shared" si="403"/>
        <v>0</v>
      </c>
      <c r="AB334" s="81">
        <f t="shared" si="404"/>
        <v>0</v>
      </c>
      <c r="AC334" s="81">
        <f t="shared" si="462"/>
        <v>0</v>
      </c>
      <c r="AD334" s="81">
        <f t="shared" si="463"/>
        <v>0</v>
      </c>
      <c r="AE334" s="81">
        <f t="shared" si="464"/>
        <v>0</v>
      </c>
      <c r="AF334" s="81">
        <f t="shared" si="405"/>
        <v>0</v>
      </c>
      <c r="AG334" s="81">
        <f t="shared" si="406"/>
        <v>0</v>
      </c>
      <c r="AH334" s="81">
        <f t="shared" si="407"/>
        <v>0</v>
      </c>
      <c r="AI334" s="81">
        <f t="shared" si="408"/>
        <v>0</v>
      </c>
      <c r="AJ334" s="81">
        <f t="shared" si="409"/>
        <v>0</v>
      </c>
      <c r="AK334" s="81">
        <f t="shared" si="410"/>
        <v>0</v>
      </c>
      <c r="AL334" s="81">
        <f t="shared" si="411"/>
        <v>0</v>
      </c>
      <c r="AM334" s="81">
        <f t="shared" si="412"/>
        <v>0</v>
      </c>
      <c r="AN334" s="81">
        <f t="shared" si="413"/>
        <v>0</v>
      </c>
      <c r="AO334" s="81">
        <f t="shared" si="414"/>
        <v>0</v>
      </c>
      <c r="AP334" s="81">
        <f t="shared" si="415"/>
        <v>0</v>
      </c>
      <c r="AQ334" s="81">
        <f t="shared" si="416"/>
        <v>0</v>
      </c>
      <c r="AR334" s="81">
        <f t="shared" si="417"/>
        <v>0</v>
      </c>
      <c r="AS334" s="81">
        <f t="shared" si="418"/>
        <v>0</v>
      </c>
      <c r="AT334" s="81">
        <f t="shared" si="419"/>
        <v>0</v>
      </c>
      <c r="AU334" s="81">
        <f t="shared" si="420"/>
        <v>0</v>
      </c>
      <c r="AV334" s="81">
        <f t="shared" si="421"/>
        <v>0</v>
      </c>
      <c r="AW334" s="46">
        <f t="shared" si="422"/>
        <v>0</v>
      </c>
      <c r="AX334" s="46">
        <f t="shared" si="423"/>
        <v>0</v>
      </c>
      <c r="AY334" s="46">
        <f t="shared" si="424"/>
        <v>0</v>
      </c>
      <c r="AZ334" s="46">
        <f t="shared" si="425"/>
        <v>0</v>
      </c>
      <c r="BA334" s="46">
        <f t="shared" si="426"/>
        <v>0</v>
      </c>
      <c r="BB334" s="46">
        <f t="shared" si="427"/>
        <v>0</v>
      </c>
      <c r="BC334" s="46">
        <f t="shared" si="428"/>
        <v>0</v>
      </c>
      <c r="BD334" s="81"/>
      <c r="BE334" s="81"/>
      <c r="BF334" s="117">
        <f t="shared" si="465"/>
        <v>0</v>
      </c>
      <c r="BG334" s="117">
        <f t="shared" si="466"/>
        <v>0</v>
      </c>
      <c r="BH334" s="117">
        <f t="shared" si="467"/>
        <v>0</v>
      </c>
      <c r="BI334" s="117">
        <f t="shared" si="468"/>
        <v>0</v>
      </c>
      <c r="BJ334" s="117">
        <f t="shared" si="469"/>
        <v>0</v>
      </c>
      <c r="BK334" s="117">
        <f t="shared" si="470"/>
        <v>0</v>
      </c>
      <c r="BL334" s="117">
        <f t="shared" si="471"/>
        <v>0</v>
      </c>
      <c r="BM334" s="117">
        <f t="shared" si="472"/>
        <v>0</v>
      </c>
      <c r="BN334" s="117">
        <f t="shared" si="429"/>
        <v>0</v>
      </c>
      <c r="BO334" s="117">
        <f t="shared" si="473"/>
        <v>0</v>
      </c>
      <c r="BP334" s="117">
        <f t="shared" si="430"/>
        <v>0</v>
      </c>
      <c r="BQ334" s="117">
        <f t="shared" si="431"/>
        <v>0</v>
      </c>
      <c r="BR334" s="117">
        <f t="shared" si="432"/>
        <v>0</v>
      </c>
      <c r="BS334" s="117">
        <f t="shared" si="433"/>
        <v>0</v>
      </c>
      <c r="BT334" s="117">
        <f t="shared" si="434"/>
        <v>0</v>
      </c>
      <c r="BU334" s="117">
        <f t="shared" si="435"/>
        <v>0</v>
      </c>
      <c r="BV334" s="117">
        <f t="shared" si="436"/>
        <v>0</v>
      </c>
      <c r="BW334" s="117">
        <f t="shared" si="437"/>
        <v>0</v>
      </c>
      <c r="BX334" s="117">
        <f t="shared" si="438"/>
        <v>0</v>
      </c>
      <c r="BY334" s="117">
        <f t="shared" si="439"/>
        <v>0</v>
      </c>
      <c r="BZ334" s="117">
        <f t="shared" si="440"/>
        <v>0</v>
      </c>
      <c r="CA334" s="117">
        <f t="shared" si="441"/>
        <v>0</v>
      </c>
      <c r="CB334" s="117">
        <f t="shared" si="442"/>
        <v>0</v>
      </c>
      <c r="CC334" s="117">
        <f t="shared" si="443"/>
        <v>0</v>
      </c>
      <c r="CD334" s="117">
        <f t="shared" si="444"/>
        <v>0</v>
      </c>
      <c r="CE334" s="117">
        <f t="shared" si="445"/>
        <v>0</v>
      </c>
      <c r="CF334" s="117">
        <f t="shared" si="446"/>
        <v>0</v>
      </c>
      <c r="CG334" s="117">
        <f t="shared" si="447"/>
        <v>0</v>
      </c>
      <c r="CH334" s="117">
        <f t="shared" si="448"/>
        <v>0</v>
      </c>
      <c r="CI334" s="117">
        <f t="shared" si="449"/>
        <v>0</v>
      </c>
      <c r="CJ334" s="117">
        <f t="shared" si="450"/>
        <v>0</v>
      </c>
      <c r="CK334" s="117">
        <f t="shared" si="451"/>
        <v>0</v>
      </c>
      <c r="CL334" s="117">
        <f t="shared" si="452"/>
        <v>0</v>
      </c>
      <c r="CM334" s="117">
        <f t="shared" si="453"/>
        <v>0</v>
      </c>
      <c r="CN334" s="117">
        <f t="shared" si="454"/>
        <v>0</v>
      </c>
      <c r="CO334" s="117">
        <f t="shared" si="455"/>
        <v>0</v>
      </c>
      <c r="CP334" s="117">
        <f t="shared" si="456"/>
        <v>0</v>
      </c>
      <c r="CQ334" s="117">
        <f t="shared" si="457"/>
        <v>0</v>
      </c>
      <c r="CR334" s="117">
        <f t="shared" si="458"/>
        <v>0</v>
      </c>
      <c r="CS334" s="117">
        <f t="shared" si="459"/>
        <v>0</v>
      </c>
      <c r="CT334" s="82"/>
      <c r="CU334" s="82"/>
      <c r="CV334" s="39"/>
      <c r="CW334" s="39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GS334" s="1"/>
      <c r="GT334" s="1"/>
      <c r="GU334" s="1"/>
      <c r="GV334" s="1"/>
      <c r="GW334" s="1"/>
    </row>
    <row r="335" spans="1:205">
      <c r="A335" s="33">
        <v>329</v>
      </c>
      <c r="B335" s="71"/>
      <c r="C335" s="351"/>
      <c r="D335" s="75"/>
      <c r="E335" s="74"/>
      <c r="F335" s="74"/>
      <c r="G335" s="74"/>
      <c r="H335" s="74"/>
      <c r="I335" s="65"/>
      <c r="J335" s="65"/>
      <c r="K335" s="65"/>
      <c r="L335" s="209"/>
      <c r="M335" s="209"/>
      <c r="N335" s="65"/>
      <c r="O335" s="65"/>
      <c r="P335" s="65"/>
      <c r="Q335" s="368" t="str">
        <f t="shared" si="397"/>
        <v/>
      </c>
      <c r="R335" s="34">
        <f t="shared" si="398"/>
        <v>0</v>
      </c>
      <c r="S335" s="47">
        <f t="shared" si="395"/>
        <v>0</v>
      </c>
      <c r="T335" s="46">
        <f t="shared" si="396"/>
        <v>0</v>
      </c>
      <c r="U335" s="82">
        <f t="shared" si="399"/>
        <v>0</v>
      </c>
      <c r="V335" s="46">
        <f t="shared" si="400"/>
        <v>0</v>
      </c>
      <c r="W335" s="82">
        <f t="shared" si="401"/>
        <v>0</v>
      </c>
      <c r="X335" s="81">
        <f t="shared" si="402"/>
        <v>0</v>
      </c>
      <c r="Y335" s="81">
        <f t="shared" si="460"/>
        <v>0</v>
      </c>
      <c r="Z335" s="81">
        <f t="shared" si="461"/>
        <v>0</v>
      </c>
      <c r="AA335" s="81">
        <f t="shared" si="403"/>
        <v>0</v>
      </c>
      <c r="AB335" s="81">
        <f t="shared" si="404"/>
        <v>0</v>
      </c>
      <c r="AC335" s="81">
        <f t="shared" si="462"/>
        <v>0</v>
      </c>
      <c r="AD335" s="81">
        <f t="shared" si="463"/>
        <v>0</v>
      </c>
      <c r="AE335" s="81">
        <f t="shared" si="464"/>
        <v>0</v>
      </c>
      <c r="AF335" s="81">
        <f t="shared" si="405"/>
        <v>0</v>
      </c>
      <c r="AG335" s="81">
        <f t="shared" si="406"/>
        <v>0</v>
      </c>
      <c r="AH335" s="81">
        <f t="shared" si="407"/>
        <v>0</v>
      </c>
      <c r="AI335" s="81">
        <f t="shared" si="408"/>
        <v>0</v>
      </c>
      <c r="AJ335" s="81">
        <f t="shared" si="409"/>
        <v>0</v>
      </c>
      <c r="AK335" s="81">
        <f t="shared" si="410"/>
        <v>0</v>
      </c>
      <c r="AL335" s="81">
        <f t="shared" si="411"/>
        <v>0</v>
      </c>
      <c r="AM335" s="81">
        <f t="shared" si="412"/>
        <v>0</v>
      </c>
      <c r="AN335" s="81">
        <f t="shared" si="413"/>
        <v>0</v>
      </c>
      <c r="AO335" s="81">
        <f t="shared" si="414"/>
        <v>0</v>
      </c>
      <c r="AP335" s="81">
        <f t="shared" si="415"/>
        <v>0</v>
      </c>
      <c r="AQ335" s="81">
        <f t="shared" si="416"/>
        <v>0</v>
      </c>
      <c r="AR335" s="81">
        <f t="shared" si="417"/>
        <v>0</v>
      </c>
      <c r="AS335" s="81">
        <f t="shared" si="418"/>
        <v>0</v>
      </c>
      <c r="AT335" s="81">
        <f t="shared" si="419"/>
        <v>0</v>
      </c>
      <c r="AU335" s="81">
        <f t="shared" si="420"/>
        <v>0</v>
      </c>
      <c r="AV335" s="81">
        <f t="shared" si="421"/>
        <v>0</v>
      </c>
      <c r="AW335" s="46">
        <f t="shared" si="422"/>
        <v>0</v>
      </c>
      <c r="AX335" s="46">
        <f t="shared" si="423"/>
        <v>0</v>
      </c>
      <c r="AY335" s="46">
        <f t="shared" si="424"/>
        <v>0</v>
      </c>
      <c r="AZ335" s="46">
        <f t="shared" si="425"/>
        <v>0</v>
      </c>
      <c r="BA335" s="46">
        <f t="shared" si="426"/>
        <v>0</v>
      </c>
      <c r="BB335" s="46">
        <f t="shared" si="427"/>
        <v>0</v>
      </c>
      <c r="BC335" s="46">
        <f t="shared" si="428"/>
        <v>0</v>
      </c>
      <c r="BD335" s="81"/>
      <c r="BE335" s="81"/>
      <c r="BF335" s="117">
        <f t="shared" si="465"/>
        <v>0</v>
      </c>
      <c r="BG335" s="117">
        <f t="shared" si="466"/>
        <v>0</v>
      </c>
      <c r="BH335" s="117">
        <f t="shared" si="467"/>
        <v>0</v>
      </c>
      <c r="BI335" s="117">
        <f t="shared" si="468"/>
        <v>0</v>
      </c>
      <c r="BJ335" s="117">
        <f t="shared" si="469"/>
        <v>0</v>
      </c>
      <c r="BK335" s="117">
        <f t="shared" si="470"/>
        <v>0</v>
      </c>
      <c r="BL335" s="117">
        <f t="shared" si="471"/>
        <v>0</v>
      </c>
      <c r="BM335" s="117">
        <f t="shared" si="472"/>
        <v>0</v>
      </c>
      <c r="BN335" s="117">
        <f t="shared" si="429"/>
        <v>0</v>
      </c>
      <c r="BO335" s="117">
        <f t="shared" si="473"/>
        <v>0</v>
      </c>
      <c r="BP335" s="117">
        <f t="shared" si="430"/>
        <v>0</v>
      </c>
      <c r="BQ335" s="117">
        <f t="shared" si="431"/>
        <v>0</v>
      </c>
      <c r="BR335" s="117">
        <f t="shared" si="432"/>
        <v>0</v>
      </c>
      <c r="BS335" s="117">
        <f t="shared" si="433"/>
        <v>0</v>
      </c>
      <c r="BT335" s="117">
        <f t="shared" si="434"/>
        <v>0</v>
      </c>
      <c r="BU335" s="117">
        <f t="shared" si="435"/>
        <v>0</v>
      </c>
      <c r="BV335" s="117">
        <f t="shared" si="436"/>
        <v>0</v>
      </c>
      <c r="BW335" s="117">
        <f t="shared" si="437"/>
        <v>0</v>
      </c>
      <c r="BX335" s="117">
        <f t="shared" si="438"/>
        <v>0</v>
      </c>
      <c r="BY335" s="117">
        <f t="shared" si="439"/>
        <v>0</v>
      </c>
      <c r="BZ335" s="117">
        <f t="shared" si="440"/>
        <v>0</v>
      </c>
      <c r="CA335" s="117">
        <f t="shared" si="441"/>
        <v>0</v>
      </c>
      <c r="CB335" s="117">
        <f t="shared" si="442"/>
        <v>0</v>
      </c>
      <c r="CC335" s="117">
        <f t="shared" si="443"/>
        <v>0</v>
      </c>
      <c r="CD335" s="117">
        <f t="shared" si="444"/>
        <v>0</v>
      </c>
      <c r="CE335" s="117">
        <f t="shared" si="445"/>
        <v>0</v>
      </c>
      <c r="CF335" s="117">
        <f t="shared" si="446"/>
        <v>0</v>
      </c>
      <c r="CG335" s="117">
        <f t="shared" si="447"/>
        <v>0</v>
      </c>
      <c r="CH335" s="117">
        <f t="shared" si="448"/>
        <v>0</v>
      </c>
      <c r="CI335" s="117">
        <f t="shared" si="449"/>
        <v>0</v>
      </c>
      <c r="CJ335" s="117">
        <f t="shared" si="450"/>
        <v>0</v>
      </c>
      <c r="CK335" s="117">
        <f t="shared" si="451"/>
        <v>0</v>
      </c>
      <c r="CL335" s="117">
        <f t="shared" si="452"/>
        <v>0</v>
      </c>
      <c r="CM335" s="117">
        <f t="shared" si="453"/>
        <v>0</v>
      </c>
      <c r="CN335" s="117">
        <f t="shared" si="454"/>
        <v>0</v>
      </c>
      <c r="CO335" s="117">
        <f t="shared" si="455"/>
        <v>0</v>
      </c>
      <c r="CP335" s="117">
        <f t="shared" si="456"/>
        <v>0</v>
      </c>
      <c r="CQ335" s="117">
        <f t="shared" si="457"/>
        <v>0</v>
      </c>
      <c r="CR335" s="117">
        <f t="shared" si="458"/>
        <v>0</v>
      </c>
      <c r="CS335" s="117">
        <f t="shared" si="459"/>
        <v>0</v>
      </c>
      <c r="CT335" s="82"/>
      <c r="CU335" s="82"/>
      <c r="CV335" s="39"/>
      <c r="CW335" s="39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GS335" s="1"/>
      <c r="GT335" s="1"/>
      <c r="GU335" s="1"/>
      <c r="GV335" s="1"/>
      <c r="GW335" s="1"/>
    </row>
    <row r="336" spans="1:205">
      <c r="A336" s="33">
        <v>330</v>
      </c>
      <c r="B336" s="71"/>
      <c r="C336" s="351"/>
      <c r="D336" s="75"/>
      <c r="E336" s="74"/>
      <c r="F336" s="74"/>
      <c r="G336" s="74"/>
      <c r="H336" s="74"/>
      <c r="I336" s="65"/>
      <c r="J336" s="65"/>
      <c r="K336" s="65"/>
      <c r="L336" s="209"/>
      <c r="M336" s="209"/>
      <c r="N336" s="65"/>
      <c r="O336" s="65"/>
      <c r="P336" s="65"/>
      <c r="Q336" s="368" t="str">
        <f t="shared" si="397"/>
        <v/>
      </c>
      <c r="R336" s="34">
        <f t="shared" si="398"/>
        <v>0</v>
      </c>
      <c r="S336" s="47">
        <f t="shared" si="395"/>
        <v>0</v>
      </c>
      <c r="T336" s="46">
        <f t="shared" si="396"/>
        <v>0</v>
      </c>
      <c r="U336" s="82">
        <f t="shared" si="399"/>
        <v>0</v>
      </c>
      <c r="V336" s="46">
        <f t="shared" si="400"/>
        <v>0</v>
      </c>
      <c r="W336" s="82">
        <f t="shared" si="401"/>
        <v>0</v>
      </c>
      <c r="X336" s="81">
        <f t="shared" si="402"/>
        <v>0</v>
      </c>
      <c r="Y336" s="81">
        <f t="shared" si="460"/>
        <v>0</v>
      </c>
      <c r="Z336" s="81">
        <f t="shared" si="461"/>
        <v>0</v>
      </c>
      <c r="AA336" s="81">
        <f t="shared" si="403"/>
        <v>0</v>
      </c>
      <c r="AB336" s="81">
        <f t="shared" si="404"/>
        <v>0</v>
      </c>
      <c r="AC336" s="81">
        <f t="shared" si="462"/>
        <v>0</v>
      </c>
      <c r="AD336" s="81">
        <f t="shared" si="463"/>
        <v>0</v>
      </c>
      <c r="AE336" s="81">
        <f t="shared" si="464"/>
        <v>0</v>
      </c>
      <c r="AF336" s="81">
        <f t="shared" si="405"/>
        <v>0</v>
      </c>
      <c r="AG336" s="81">
        <f t="shared" si="406"/>
        <v>0</v>
      </c>
      <c r="AH336" s="81">
        <f t="shared" si="407"/>
        <v>0</v>
      </c>
      <c r="AI336" s="81">
        <f t="shared" si="408"/>
        <v>0</v>
      </c>
      <c r="AJ336" s="81">
        <f t="shared" si="409"/>
        <v>0</v>
      </c>
      <c r="AK336" s="81">
        <f t="shared" si="410"/>
        <v>0</v>
      </c>
      <c r="AL336" s="81">
        <f t="shared" si="411"/>
        <v>0</v>
      </c>
      <c r="AM336" s="81">
        <f t="shared" si="412"/>
        <v>0</v>
      </c>
      <c r="AN336" s="81">
        <f t="shared" si="413"/>
        <v>0</v>
      </c>
      <c r="AO336" s="81">
        <f t="shared" si="414"/>
        <v>0</v>
      </c>
      <c r="AP336" s="81">
        <f t="shared" si="415"/>
        <v>0</v>
      </c>
      <c r="AQ336" s="81">
        <f t="shared" si="416"/>
        <v>0</v>
      </c>
      <c r="AR336" s="81">
        <f t="shared" si="417"/>
        <v>0</v>
      </c>
      <c r="AS336" s="81">
        <f t="shared" si="418"/>
        <v>0</v>
      </c>
      <c r="AT336" s="81">
        <f t="shared" si="419"/>
        <v>0</v>
      </c>
      <c r="AU336" s="81">
        <f t="shared" si="420"/>
        <v>0</v>
      </c>
      <c r="AV336" s="81">
        <f t="shared" si="421"/>
        <v>0</v>
      </c>
      <c r="AW336" s="46">
        <f t="shared" si="422"/>
        <v>0</v>
      </c>
      <c r="AX336" s="46">
        <f t="shared" si="423"/>
        <v>0</v>
      </c>
      <c r="AY336" s="46">
        <f t="shared" si="424"/>
        <v>0</v>
      </c>
      <c r="AZ336" s="46">
        <f t="shared" si="425"/>
        <v>0</v>
      </c>
      <c r="BA336" s="46">
        <f t="shared" si="426"/>
        <v>0</v>
      </c>
      <c r="BB336" s="46">
        <f t="shared" si="427"/>
        <v>0</v>
      </c>
      <c r="BC336" s="46">
        <f t="shared" si="428"/>
        <v>0</v>
      </c>
      <c r="BD336" s="81"/>
      <c r="BE336" s="81"/>
      <c r="BF336" s="117">
        <f t="shared" si="465"/>
        <v>0</v>
      </c>
      <c r="BG336" s="117">
        <f t="shared" si="466"/>
        <v>0</v>
      </c>
      <c r="BH336" s="117">
        <f t="shared" si="467"/>
        <v>0</v>
      </c>
      <c r="BI336" s="117">
        <f t="shared" si="468"/>
        <v>0</v>
      </c>
      <c r="BJ336" s="117">
        <f t="shared" si="469"/>
        <v>0</v>
      </c>
      <c r="BK336" s="117">
        <f t="shared" si="470"/>
        <v>0</v>
      </c>
      <c r="BL336" s="117">
        <f t="shared" si="471"/>
        <v>0</v>
      </c>
      <c r="BM336" s="117">
        <f t="shared" si="472"/>
        <v>0</v>
      </c>
      <c r="BN336" s="117">
        <f t="shared" si="429"/>
        <v>0</v>
      </c>
      <c r="BO336" s="117">
        <f t="shared" si="473"/>
        <v>0</v>
      </c>
      <c r="BP336" s="117">
        <f t="shared" si="430"/>
        <v>0</v>
      </c>
      <c r="BQ336" s="117">
        <f t="shared" si="431"/>
        <v>0</v>
      </c>
      <c r="BR336" s="117">
        <f t="shared" si="432"/>
        <v>0</v>
      </c>
      <c r="BS336" s="117">
        <f t="shared" si="433"/>
        <v>0</v>
      </c>
      <c r="BT336" s="117">
        <f t="shared" si="434"/>
        <v>0</v>
      </c>
      <c r="BU336" s="117">
        <f t="shared" si="435"/>
        <v>0</v>
      </c>
      <c r="BV336" s="117">
        <f t="shared" si="436"/>
        <v>0</v>
      </c>
      <c r="BW336" s="117">
        <f t="shared" si="437"/>
        <v>0</v>
      </c>
      <c r="BX336" s="117">
        <f t="shared" si="438"/>
        <v>0</v>
      </c>
      <c r="BY336" s="117">
        <f t="shared" si="439"/>
        <v>0</v>
      </c>
      <c r="BZ336" s="117">
        <f t="shared" si="440"/>
        <v>0</v>
      </c>
      <c r="CA336" s="117">
        <f t="shared" si="441"/>
        <v>0</v>
      </c>
      <c r="CB336" s="117">
        <f t="shared" si="442"/>
        <v>0</v>
      </c>
      <c r="CC336" s="117">
        <f t="shared" si="443"/>
        <v>0</v>
      </c>
      <c r="CD336" s="117">
        <f t="shared" si="444"/>
        <v>0</v>
      </c>
      <c r="CE336" s="117">
        <f t="shared" si="445"/>
        <v>0</v>
      </c>
      <c r="CF336" s="117">
        <f t="shared" si="446"/>
        <v>0</v>
      </c>
      <c r="CG336" s="117">
        <f t="shared" si="447"/>
        <v>0</v>
      </c>
      <c r="CH336" s="117">
        <f t="shared" si="448"/>
        <v>0</v>
      </c>
      <c r="CI336" s="117">
        <f t="shared" si="449"/>
        <v>0</v>
      </c>
      <c r="CJ336" s="117">
        <f t="shared" si="450"/>
        <v>0</v>
      </c>
      <c r="CK336" s="117">
        <f t="shared" si="451"/>
        <v>0</v>
      </c>
      <c r="CL336" s="117">
        <f t="shared" si="452"/>
        <v>0</v>
      </c>
      <c r="CM336" s="117">
        <f t="shared" si="453"/>
        <v>0</v>
      </c>
      <c r="CN336" s="117">
        <f t="shared" si="454"/>
        <v>0</v>
      </c>
      <c r="CO336" s="117">
        <f t="shared" si="455"/>
        <v>0</v>
      </c>
      <c r="CP336" s="117">
        <f t="shared" si="456"/>
        <v>0</v>
      </c>
      <c r="CQ336" s="117">
        <f t="shared" si="457"/>
        <v>0</v>
      </c>
      <c r="CR336" s="117">
        <f t="shared" si="458"/>
        <v>0</v>
      </c>
      <c r="CS336" s="117">
        <f t="shared" si="459"/>
        <v>0</v>
      </c>
      <c r="CT336" s="82"/>
      <c r="CU336" s="82"/>
      <c r="CV336" s="39"/>
      <c r="CW336" s="39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GS336" s="1"/>
      <c r="GT336" s="1"/>
      <c r="GU336" s="1"/>
      <c r="GV336" s="1"/>
      <c r="GW336" s="1"/>
    </row>
    <row r="337" spans="1:205">
      <c r="A337" s="33">
        <v>331</v>
      </c>
      <c r="B337" s="71"/>
      <c r="C337" s="351"/>
      <c r="D337" s="75"/>
      <c r="E337" s="74"/>
      <c r="F337" s="74"/>
      <c r="G337" s="74"/>
      <c r="H337" s="74"/>
      <c r="I337" s="65"/>
      <c r="J337" s="65"/>
      <c r="K337" s="65"/>
      <c r="L337" s="209"/>
      <c r="M337" s="209"/>
      <c r="N337" s="65"/>
      <c r="O337" s="65"/>
      <c r="P337" s="65"/>
      <c r="Q337" s="368" t="str">
        <f t="shared" si="397"/>
        <v/>
      </c>
      <c r="R337" s="34">
        <f t="shared" si="398"/>
        <v>0</v>
      </c>
      <c r="S337" s="47">
        <f t="shared" si="395"/>
        <v>0</v>
      </c>
      <c r="T337" s="46">
        <f t="shared" si="396"/>
        <v>0</v>
      </c>
      <c r="U337" s="82">
        <f t="shared" si="399"/>
        <v>0</v>
      </c>
      <c r="V337" s="46">
        <f t="shared" si="400"/>
        <v>0</v>
      </c>
      <c r="W337" s="82">
        <f t="shared" si="401"/>
        <v>0</v>
      </c>
      <c r="X337" s="81">
        <f t="shared" si="402"/>
        <v>0</v>
      </c>
      <c r="Y337" s="81">
        <f t="shared" si="460"/>
        <v>0</v>
      </c>
      <c r="Z337" s="81">
        <f t="shared" si="461"/>
        <v>0</v>
      </c>
      <c r="AA337" s="81">
        <f t="shared" si="403"/>
        <v>0</v>
      </c>
      <c r="AB337" s="81">
        <f t="shared" si="404"/>
        <v>0</v>
      </c>
      <c r="AC337" s="81">
        <f t="shared" si="462"/>
        <v>0</v>
      </c>
      <c r="AD337" s="81">
        <f t="shared" si="463"/>
        <v>0</v>
      </c>
      <c r="AE337" s="81">
        <f t="shared" si="464"/>
        <v>0</v>
      </c>
      <c r="AF337" s="81">
        <f t="shared" si="405"/>
        <v>0</v>
      </c>
      <c r="AG337" s="81">
        <f t="shared" si="406"/>
        <v>0</v>
      </c>
      <c r="AH337" s="81">
        <f t="shared" si="407"/>
        <v>0</v>
      </c>
      <c r="AI337" s="81">
        <f t="shared" si="408"/>
        <v>0</v>
      </c>
      <c r="AJ337" s="81">
        <f t="shared" si="409"/>
        <v>0</v>
      </c>
      <c r="AK337" s="81">
        <f t="shared" si="410"/>
        <v>0</v>
      </c>
      <c r="AL337" s="81">
        <f t="shared" si="411"/>
        <v>0</v>
      </c>
      <c r="AM337" s="81">
        <f t="shared" si="412"/>
        <v>0</v>
      </c>
      <c r="AN337" s="81">
        <f t="shared" si="413"/>
        <v>0</v>
      </c>
      <c r="AO337" s="81">
        <f t="shared" si="414"/>
        <v>0</v>
      </c>
      <c r="AP337" s="81">
        <f t="shared" si="415"/>
        <v>0</v>
      </c>
      <c r="AQ337" s="81">
        <f t="shared" si="416"/>
        <v>0</v>
      </c>
      <c r="AR337" s="81">
        <f t="shared" si="417"/>
        <v>0</v>
      </c>
      <c r="AS337" s="81">
        <f t="shared" si="418"/>
        <v>0</v>
      </c>
      <c r="AT337" s="81">
        <f t="shared" si="419"/>
        <v>0</v>
      </c>
      <c r="AU337" s="81">
        <f t="shared" si="420"/>
        <v>0</v>
      </c>
      <c r="AV337" s="81">
        <f t="shared" si="421"/>
        <v>0</v>
      </c>
      <c r="AW337" s="46">
        <f t="shared" si="422"/>
        <v>0</v>
      </c>
      <c r="AX337" s="46">
        <f t="shared" si="423"/>
        <v>0</v>
      </c>
      <c r="AY337" s="46">
        <f t="shared" si="424"/>
        <v>0</v>
      </c>
      <c r="AZ337" s="46">
        <f t="shared" si="425"/>
        <v>0</v>
      </c>
      <c r="BA337" s="46">
        <f t="shared" si="426"/>
        <v>0</v>
      </c>
      <c r="BB337" s="46">
        <f t="shared" si="427"/>
        <v>0</v>
      </c>
      <c r="BC337" s="46">
        <f t="shared" si="428"/>
        <v>0</v>
      </c>
      <c r="BD337" s="81"/>
      <c r="BE337" s="81"/>
      <c r="BF337" s="117">
        <f t="shared" si="465"/>
        <v>0</v>
      </c>
      <c r="BG337" s="117">
        <f t="shared" si="466"/>
        <v>0</v>
      </c>
      <c r="BH337" s="117">
        <f t="shared" si="467"/>
        <v>0</v>
      </c>
      <c r="BI337" s="117">
        <f t="shared" si="468"/>
        <v>0</v>
      </c>
      <c r="BJ337" s="117">
        <f t="shared" si="469"/>
        <v>0</v>
      </c>
      <c r="BK337" s="117">
        <f t="shared" si="470"/>
        <v>0</v>
      </c>
      <c r="BL337" s="117">
        <f t="shared" si="471"/>
        <v>0</v>
      </c>
      <c r="BM337" s="117">
        <f t="shared" si="472"/>
        <v>0</v>
      </c>
      <c r="BN337" s="117">
        <f t="shared" si="429"/>
        <v>0</v>
      </c>
      <c r="BO337" s="117">
        <f t="shared" si="473"/>
        <v>0</v>
      </c>
      <c r="BP337" s="117">
        <f t="shared" si="430"/>
        <v>0</v>
      </c>
      <c r="BQ337" s="117">
        <f t="shared" si="431"/>
        <v>0</v>
      </c>
      <c r="BR337" s="117">
        <f t="shared" si="432"/>
        <v>0</v>
      </c>
      <c r="BS337" s="117">
        <f t="shared" si="433"/>
        <v>0</v>
      </c>
      <c r="BT337" s="117">
        <f t="shared" si="434"/>
        <v>0</v>
      </c>
      <c r="BU337" s="117">
        <f t="shared" si="435"/>
        <v>0</v>
      </c>
      <c r="BV337" s="117">
        <f t="shared" si="436"/>
        <v>0</v>
      </c>
      <c r="BW337" s="117">
        <f t="shared" si="437"/>
        <v>0</v>
      </c>
      <c r="BX337" s="117">
        <f t="shared" si="438"/>
        <v>0</v>
      </c>
      <c r="BY337" s="117">
        <f t="shared" si="439"/>
        <v>0</v>
      </c>
      <c r="BZ337" s="117">
        <f t="shared" si="440"/>
        <v>0</v>
      </c>
      <c r="CA337" s="117">
        <f t="shared" si="441"/>
        <v>0</v>
      </c>
      <c r="CB337" s="117">
        <f t="shared" si="442"/>
        <v>0</v>
      </c>
      <c r="CC337" s="117">
        <f t="shared" si="443"/>
        <v>0</v>
      </c>
      <c r="CD337" s="117">
        <f t="shared" si="444"/>
        <v>0</v>
      </c>
      <c r="CE337" s="117">
        <f t="shared" si="445"/>
        <v>0</v>
      </c>
      <c r="CF337" s="117">
        <f t="shared" si="446"/>
        <v>0</v>
      </c>
      <c r="CG337" s="117">
        <f t="shared" si="447"/>
        <v>0</v>
      </c>
      <c r="CH337" s="117">
        <f t="shared" si="448"/>
        <v>0</v>
      </c>
      <c r="CI337" s="117">
        <f t="shared" si="449"/>
        <v>0</v>
      </c>
      <c r="CJ337" s="117">
        <f t="shared" si="450"/>
        <v>0</v>
      </c>
      <c r="CK337" s="117">
        <f t="shared" si="451"/>
        <v>0</v>
      </c>
      <c r="CL337" s="117">
        <f t="shared" si="452"/>
        <v>0</v>
      </c>
      <c r="CM337" s="117">
        <f t="shared" si="453"/>
        <v>0</v>
      </c>
      <c r="CN337" s="117">
        <f t="shared" si="454"/>
        <v>0</v>
      </c>
      <c r="CO337" s="117">
        <f t="shared" si="455"/>
        <v>0</v>
      </c>
      <c r="CP337" s="117">
        <f t="shared" si="456"/>
        <v>0</v>
      </c>
      <c r="CQ337" s="117">
        <f t="shared" si="457"/>
        <v>0</v>
      </c>
      <c r="CR337" s="117">
        <f t="shared" si="458"/>
        <v>0</v>
      </c>
      <c r="CS337" s="117">
        <f t="shared" si="459"/>
        <v>0</v>
      </c>
      <c r="CT337" s="82"/>
      <c r="CU337" s="82"/>
      <c r="CV337" s="39"/>
      <c r="CW337" s="39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GS337" s="1"/>
      <c r="GT337" s="1"/>
      <c r="GU337" s="1"/>
      <c r="GV337" s="1"/>
      <c r="GW337" s="1"/>
    </row>
    <row r="338" spans="1:205">
      <c r="A338" s="33">
        <v>332</v>
      </c>
      <c r="B338" s="71"/>
      <c r="C338" s="351"/>
      <c r="D338" s="75"/>
      <c r="E338" s="74"/>
      <c r="F338" s="74"/>
      <c r="G338" s="74"/>
      <c r="H338" s="74"/>
      <c r="I338" s="65"/>
      <c r="J338" s="65"/>
      <c r="K338" s="65"/>
      <c r="L338" s="209"/>
      <c r="M338" s="209"/>
      <c r="N338" s="65"/>
      <c r="O338" s="65"/>
      <c r="P338" s="65"/>
      <c r="Q338" s="368" t="str">
        <f t="shared" si="397"/>
        <v/>
      </c>
      <c r="R338" s="34">
        <f t="shared" si="398"/>
        <v>0</v>
      </c>
      <c r="S338" s="47">
        <f t="shared" si="395"/>
        <v>0</v>
      </c>
      <c r="T338" s="46">
        <f t="shared" si="396"/>
        <v>0</v>
      </c>
      <c r="U338" s="82">
        <f t="shared" si="399"/>
        <v>0</v>
      </c>
      <c r="V338" s="46">
        <f t="shared" si="400"/>
        <v>0</v>
      </c>
      <c r="W338" s="82">
        <f t="shared" si="401"/>
        <v>0</v>
      </c>
      <c r="X338" s="81">
        <f t="shared" si="402"/>
        <v>0</v>
      </c>
      <c r="Y338" s="81">
        <f t="shared" si="460"/>
        <v>0</v>
      </c>
      <c r="Z338" s="81">
        <f t="shared" si="461"/>
        <v>0</v>
      </c>
      <c r="AA338" s="81">
        <f t="shared" si="403"/>
        <v>0</v>
      </c>
      <c r="AB338" s="81">
        <f t="shared" si="404"/>
        <v>0</v>
      </c>
      <c r="AC338" s="81">
        <f t="shared" si="462"/>
        <v>0</v>
      </c>
      <c r="AD338" s="81">
        <f t="shared" si="463"/>
        <v>0</v>
      </c>
      <c r="AE338" s="81">
        <f t="shared" si="464"/>
        <v>0</v>
      </c>
      <c r="AF338" s="81">
        <f t="shared" si="405"/>
        <v>0</v>
      </c>
      <c r="AG338" s="81">
        <f t="shared" si="406"/>
        <v>0</v>
      </c>
      <c r="AH338" s="81">
        <f t="shared" si="407"/>
        <v>0</v>
      </c>
      <c r="AI338" s="81">
        <f t="shared" si="408"/>
        <v>0</v>
      </c>
      <c r="AJ338" s="81">
        <f t="shared" si="409"/>
        <v>0</v>
      </c>
      <c r="AK338" s="81">
        <f t="shared" si="410"/>
        <v>0</v>
      </c>
      <c r="AL338" s="81">
        <f t="shared" si="411"/>
        <v>0</v>
      </c>
      <c r="AM338" s="81">
        <f t="shared" si="412"/>
        <v>0</v>
      </c>
      <c r="AN338" s="81">
        <f t="shared" si="413"/>
        <v>0</v>
      </c>
      <c r="AO338" s="81">
        <f t="shared" si="414"/>
        <v>0</v>
      </c>
      <c r="AP338" s="81">
        <f t="shared" si="415"/>
        <v>0</v>
      </c>
      <c r="AQ338" s="81">
        <f t="shared" si="416"/>
        <v>0</v>
      </c>
      <c r="AR338" s="81">
        <f t="shared" si="417"/>
        <v>0</v>
      </c>
      <c r="AS338" s="81">
        <f t="shared" si="418"/>
        <v>0</v>
      </c>
      <c r="AT338" s="81">
        <f t="shared" si="419"/>
        <v>0</v>
      </c>
      <c r="AU338" s="81">
        <f t="shared" si="420"/>
        <v>0</v>
      </c>
      <c r="AV338" s="81">
        <f t="shared" si="421"/>
        <v>0</v>
      </c>
      <c r="AW338" s="46">
        <f t="shared" si="422"/>
        <v>0</v>
      </c>
      <c r="AX338" s="46">
        <f t="shared" si="423"/>
        <v>0</v>
      </c>
      <c r="AY338" s="46">
        <f t="shared" si="424"/>
        <v>0</v>
      </c>
      <c r="AZ338" s="46">
        <f t="shared" si="425"/>
        <v>0</v>
      </c>
      <c r="BA338" s="46">
        <f t="shared" si="426"/>
        <v>0</v>
      </c>
      <c r="BB338" s="46">
        <f t="shared" si="427"/>
        <v>0</v>
      </c>
      <c r="BC338" s="46">
        <f t="shared" si="428"/>
        <v>0</v>
      </c>
      <c r="BD338" s="81"/>
      <c r="BE338" s="81"/>
      <c r="BF338" s="117">
        <f t="shared" si="465"/>
        <v>0</v>
      </c>
      <c r="BG338" s="117">
        <f t="shared" si="466"/>
        <v>0</v>
      </c>
      <c r="BH338" s="117">
        <f t="shared" si="467"/>
        <v>0</v>
      </c>
      <c r="BI338" s="117">
        <f t="shared" si="468"/>
        <v>0</v>
      </c>
      <c r="BJ338" s="117">
        <f t="shared" si="469"/>
        <v>0</v>
      </c>
      <c r="BK338" s="117">
        <f t="shared" si="470"/>
        <v>0</v>
      </c>
      <c r="BL338" s="117">
        <f t="shared" si="471"/>
        <v>0</v>
      </c>
      <c r="BM338" s="117">
        <f t="shared" si="472"/>
        <v>0</v>
      </c>
      <c r="BN338" s="117">
        <f t="shared" si="429"/>
        <v>0</v>
      </c>
      <c r="BO338" s="117">
        <f t="shared" si="473"/>
        <v>0</v>
      </c>
      <c r="BP338" s="117">
        <f t="shared" si="430"/>
        <v>0</v>
      </c>
      <c r="BQ338" s="117">
        <f t="shared" si="431"/>
        <v>0</v>
      </c>
      <c r="BR338" s="117">
        <f t="shared" si="432"/>
        <v>0</v>
      </c>
      <c r="BS338" s="117">
        <f t="shared" si="433"/>
        <v>0</v>
      </c>
      <c r="BT338" s="117">
        <f t="shared" si="434"/>
        <v>0</v>
      </c>
      <c r="BU338" s="117">
        <f t="shared" si="435"/>
        <v>0</v>
      </c>
      <c r="BV338" s="117">
        <f t="shared" si="436"/>
        <v>0</v>
      </c>
      <c r="BW338" s="117">
        <f t="shared" si="437"/>
        <v>0</v>
      </c>
      <c r="BX338" s="117">
        <f t="shared" si="438"/>
        <v>0</v>
      </c>
      <c r="BY338" s="117">
        <f t="shared" si="439"/>
        <v>0</v>
      </c>
      <c r="BZ338" s="117">
        <f t="shared" si="440"/>
        <v>0</v>
      </c>
      <c r="CA338" s="117">
        <f t="shared" si="441"/>
        <v>0</v>
      </c>
      <c r="CB338" s="117">
        <f t="shared" si="442"/>
        <v>0</v>
      </c>
      <c r="CC338" s="117">
        <f t="shared" si="443"/>
        <v>0</v>
      </c>
      <c r="CD338" s="117">
        <f t="shared" si="444"/>
        <v>0</v>
      </c>
      <c r="CE338" s="117">
        <f t="shared" si="445"/>
        <v>0</v>
      </c>
      <c r="CF338" s="117">
        <f t="shared" si="446"/>
        <v>0</v>
      </c>
      <c r="CG338" s="117">
        <f t="shared" si="447"/>
        <v>0</v>
      </c>
      <c r="CH338" s="117">
        <f t="shared" si="448"/>
        <v>0</v>
      </c>
      <c r="CI338" s="117">
        <f t="shared" si="449"/>
        <v>0</v>
      </c>
      <c r="CJ338" s="117">
        <f t="shared" si="450"/>
        <v>0</v>
      </c>
      <c r="CK338" s="117">
        <f t="shared" si="451"/>
        <v>0</v>
      </c>
      <c r="CL338" s="117">
        <f t="shared" si="452"/>
        <v>0</v>
      </c>
      <c r="CM338" s="117">
        <f t="shared" si="453"/>
        <v>0</v>
      </c>
      <c r="CN338" s="117">
        <f t="shared" si="454"/>
        <v>0</v>
      </c>
      <c r="CO338" s="117">
        <f t="shared" si="455"/>
        <v>0</v>
      </c>
      <c r="CP338" s="117">
        <f t="shared" si="456"/>
        <v>0</v>
      </c>
      <c r="CQ338" s="117">
        <f t="shared" si="457"/>
        <v>0</v>
      </c>
      <c r="CR338" s="117">
        <f t="shared" si="458"/>
        <v>0</v>
      </c>
      <c r="CS338" s="117">
        <f t="shared" si="459"/>
        <v>0</v>
      </c>
      <c r="CT338" s="82"/>
      <c r="CU338" s="82"/>
      <c r="CV338" s="39"/>
      <c r="CW338" s="39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GS338" s="1"/>
      <c r="GT338" s="1"/>
      <c r="GU338" s="1"/>
      <c r="GV338" s="1"/>
      <c r="GW338" s="1"/>
    </row>
    <row r="339" spans="1:205">
      <c r="A339" s="33">
        <v>333</v>
      </c>
      <c r="B339" s="71"/>
      <c r="C339" s="351"/>
      <c r="D339" s="75"/>
      <c r="E339" s="74"/>
      <c r="F339" s="74"/>
      <c r="G339" s="74"/>
      <c r="H339" s="74"/>
      <c r="I339" s="65"/>
      <c r="J339" s="65"/>
      <c r="K339" s="65"/>
      <c r="L339" s="209"/>
      <c r="M339" s="209"/>
      <c r="N339" s="65"/>
      <c r="O339" s="65"/>
      <c r="P339" s="65"/>
      <c r="Q339" s="368" t="str">
        <f t="shared" si="397"/>
        <v/>
      </c>
      <c r="R339" s="34">
        <f t="shared" si="398"/>
        <v>0</v>
      </c>
      <c r="S339" s="47">
        <f t="shared" si="395"/>
        <v>0</v>
      </c>
      <c r="T339" s="46">
        <f t="shared" si="396"/>
        <v>0</v>
      </c>
      <c r="U339" s="82">
        <f t="shared" si="399"/>
        <v>0</v>
      </c>
      <c r="V339" s="46">
        <f t="shared" si="400"/>
        <v>0</v>
      </c>
      <c r="W339" s="82">
        <f t="shared" si="401"/>
        <v>0</v>
      </c>
      <c r="X339" s="81">
        <f t="shared" si="402"/>
        <v>0</v>
      </c>
      <c r="Y339" s="81">
        <f t="shared" si="460"/>
        <v>0</v>
      </c>
      <c r="Z339" s="81">
        <f t="shared" si="461"/>
        <v>0</v>
      </c>
      <c r="AA339" s="81">
        <f t="shared" si="403"/>
        <v>0</v>
      </c>
      <c r="AB339" s="81">
        <f t="shared" si="404"/>
        <v>0</v>
      </c>
      <c r="AC339" s="81">
        <f t="shared" si="462"/>
        <v>0</v>
      </c>
      <c r="AD339" s="81">
        <f t="shared" si="463"/>
        <v>0</v>
      </c>
      <c r="AE339" s="81">
        <f t="shared" si="464"/>
        <v>0</v>
      </c>
      <c r="AF339" s="81">
        <f t="shared" si="405"/>
        <v>0</v>
      </c>
      <c r="AG339" s="81">
        <f t="shared" si="406"/>
        <v>0</v>
      </c>
      <c r="AH339" s="81">
        <f t="shared" si="407"/>
        <v>0</v>
      </c>
      <c r="AI339" s="81">
        <f t="shared" si="408"/>
        <v>0</v>
      </c>
      <c r="AJ339" s="81">
        <f t="shared" si="409"/>
        <v>0</v>
      </c>
      <c r="AK339" s="81">
        <f t="shared" si="410"/>
        <v>0</v>
      </c>
      <c r="AL339" s="81">
        <f t="shared" si="411"/>
        <v>0</v>
      </c>
      <c r="AM339" s="81">
        <f t="shared" si="412"/>
        <v>0</v>
      </c>
      <c r="AN339" s="81">
        <f t="shared" si="413"/>
        <v>0</v>
      </c>
      <c r="AO339" s="81">
        <f t="shared" si="414"/>
        <v>0</v>
      </c>
      <c r="AP339" s="81">
        <f t="shared" si="415"/>
        <v>0</v>
      </c>
      <c r="AQ339" s="81">
        <f t="shared" si="416"/>
        <v>0</v>
      </c>
      <c r="AR339" s="81">
        <f t="shared" si="417"/>
        <v>0</v>
      </c>
      <c r="AS339" s="81">
        <f t="shared" si="418"/>
        <v>0</v>
      </c>
      <c r="AT339" s="81">
        <f t="shared" si="419"/>
        <v>0</v>
      </c>
      <c r="AU339" s="81">
        <f t="shared" si="420"/>
        <v>0</v>
      </c>
      <c r="AV339" s="81">
        <f t="shared" si="421"/>
        <v>0</v>
      </c>
      <c r="AW339" s="46">
        <f t="shared" si="422"/>
        <v>0</v>
      </c>
      <c r="AX339" s="46">
        <f t="shared" si="423"/>
        <v>0</v>
      </c>
      <c r="AY339" s="46">
        <f t="shared" si="424"/>
        <v>0</v>
      </c>
      <c r="AZ339" s="46">
        <f t="shared" si="425"/>
        <v>0</v>
      </c>
      <c r="BA339" s="46">
        <f t="shared" si="426"/>
        <v>0</v>
      </c>
      <c r="BB339" s="46">
        <f t="shared" si="427"/>
        <v>0</v>
      </c>
      <c r="BC339" s="46">
        <f t="shared" si="428"/>
        <v>0</v>
      </c>
      <c r="BD339" s="81"/>
      <c r="BE339" s="81"/>
      <c r="BF339" s="117">
        <f t="shared" si="465"/>
        <v>0</v>
      </c>
      <c r="BG339" s="117">
        <f t="shared" si="466"/>
        <v>0</v>
      </c>
      <c r="BH339" s="117">
        <f t="shared" si="467"/>
        <v>0</v>
      </c>
      <c r="BI339" s="117">
        <f t="shared" si="468"/>
        <v>0</v>
      </c>
      <c r="BJ339" s="117">
        <f t="shared" si="469"/>
        <v>0</v>
      </c>
      <c r="BK339" s="117">
        <f t="shared" si="470"/>
        <v>0</v>
      </c>
      <c r="BL339" s="117">
        <f t="shared" si="471"/>
        <v>0</v>
      </c>
      <c r="BM339" s="117">
        <f t="shared" si="472"/>
        <v>0</v>
      </c>
      <c r="BN339" s="117">
        <f t="shared" si="429"/>
        <v>0</v>
      </c>
      <c r="BO339" s="117">
        <f t="shared" si="473"/>
        <v>0</v>
      </c>
      <c r="BP339" s="117">
        <f t="shared" si="430"/>
        <v>0</v>
      </c>
      <c r="BQ339" s="117">
        <f t="shared" si="431"/>
        <v>0</v>
      </c>
      <c r="BR339" s="117">
        <f t="shared" si="432"/>
        <v>0</v>
      </c>
      <c r="BS339" s="117">
        <f t="shared" si="433"/>
        <v>0</v>
      </c>
      <c r="BT339" s="117">
        <f t="shared" si="434"/>
        <v>0</v>
      </c>
      <c r="BU339" s="117">
        <f t="shared" si="435"/>
        <v>0</v>
      </c>
      <c r="BV339" s="117">
        <f t="shared" si="436"/>
        <v>0</v>
      </c>
      <c r="BW339" s="117">
        <f t="shared" si="437"/>
        <v>0</v>
      </c>
      <c r="BX339" s="117">
        <f t="shared" si="438"/>
        <v>0</v>
      </c>
      <c r="BY339" s="117">
        <f t="shared" si="439"/>
        <v>0</v>
      </c>
      <c r="BZ339" s="117">
        <f t="shared" si="440"/>
        <v>0</v>
      </c>
      <c r="CA339" s="117">
        <f t="shared" si="441"/>
        <v>0</v>
      </c>
      <c r="CB339" s="117">
        <f t="shared" si="442"/>
        <v>0</v>
      </c>
      <c r="CC339" s="117">
        <f t="shared" si="443"/>
        <v>0</v>
      </c>
      <c r="CD339" s="117">
        <f t="shared" si="444"/>
        <v>0</v>
      </c>
      <c r="CE339" s="117">
        <f t="shared" si="445"/>
        <v>0</v>
      </c>
      <c r="CF339" s="117">
        <f t="shared" si="446"/>
        <v>0</v>
      </c>
      <c r="CG339" s="117">
        <f t="shared" si="447"/>
        <v>0</v>
      </c>
      <c r="CH339" s="117">
        <f t="shared" si="448"/>
        <v>0</v>
      </c>
      <c r="CI339" s="117">
        <f t="shared" si="449"/>
        <v>0</v>
      </c>
      <c r="CJ339" s="117">
        <f t="shared" si="450"/>
        <v>0</v>
      </c>
      <c r="CK339" s="117">
        <f t="shared" si="451"/>
        <v>0</v>
      </c>
      <c r="CL339" s="117">
        <f t="shared" si="452"/>
        <v>0</v>
      </c>
      <c r="CM339" s="117">
        <f t="shared" si="453"/>
        <v>0</v>
      </c>
      <c r="CN339" s="117">
        <f t="shared" si="454"/>
        <v>0</v>
      </c>
      <c r="CO339" s="117">
        <f t="shared" si="455"/>
        <v>0</v>
      </c>
      <c r="CP339" s="117">
        <f t="shared" si="456"/>
        <v>0</v>
      </c>
      <c r="CQ339" s="117">
        <f t="shared" si="457"/>
        <v>0</v>
      </c>
      <c r="CR339" s="117">
        <f t="shared" si="458"/>
        <v>0</v>
      </c>
      <c r="CS339" s="117">
        <f t="shared" si="459"/>
        <v>0</v>
      </c>
      <c r="CT339" s="82"/>
      <c r="CU339" s="82"/>
      <c r="CV339" s="39"/>
      <c r="CW339" s="39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GS339" s="1"/>
      <c r="GT339" s="1"/>
      <c r="GU339" s="1"/>
      <c r="GV339" s="1"/>
      <c r="GW339" s="1"/>
    </row>
    <row r="340" spans="1:205">
      <c r="A340" s="33">
        <v>334</v>
      </c>
      <c r="B340" s="71"/>
      <c r="C340" s="351"/>
      <c r="D340" s="75"/>
      <c r="E340" s="74"/>
      <c r="F340" s="74"/>
      <c r="G340" s="74"/>
      <c r="H340" s="74"/>
      <c r="I340" s="65"/>
      <c r="J340" s="65"/>
      <c r="K340" s="65"/>
      <c r="L340" s="209"/>
      <c r="M340" s="209"/>
      <c r="N340" s="65"/>
      <c r="O340" s="65"/>
      <c r="P340" s="65"/>
      <c r="Q340" s="368" t="str">
        <f t="shared" si="397"/>
        <v/>
      </c>
      <c r="R340" s="34">
        <f t="shared" si="398"/>
        <v>0</v>
      </c>
      <c r="S340" s="47">
        <f t="shared" si="395"/>
        <v>0</v>
      </c>
      <c r="T340" s="46">
        <f t="shared" si="396"/>
        <v>0</v>
      </c>
      <c r="U340" s="82">
        <f t="shared" si="399"/>
        <v>0</v>
      </c>
      <c r="V340" s="46">
        <f t="shared" si="400"/>
        <v>0</v>
      </c>
      <c r="W340" s="82">
        <f t="shared" si="401"/>
        <v>0</v>
      </c>
      <c r="X340" s="81">
        <f t="shared" si="402"/>
        <v>0</v>
      </c>
      <c r="Y340" s="81">
        <f t="shared" si="460"/>
        <v>0</v>
      </c>
      <c r="Z340" s="81">
        <f t="shared" si="461"/>
        <v>0</v>
      </c>
      <c r="AA340" s="81">
        <f t="shared" si="403"/>
        <v>0</v>
      </c>
      <c r="AB340" s="81">
        <f t="shared" si="404"/>
        <v>0</v>
      </c>
      <c r="AC340" s="81">
        <f t="shared" si="462"/>
        <v>0</v>
      </c>
      <c r="AD340" s="81">
        <f t="shared" si="463"/>
        <v>0</v>
      </c>
      <c r="AE340" s="81">
        <f t="shared" si="464"/>
        <v>0</v>
      </c>
      <c r="AF340" s="81">
        <f t="shared" si="405"/>
        <v>0</v>
      </c>
      <c r="AG340" s="81">
        <f t="shared" si="406"/>
        <v>0</v>
      </c>
      <c r="AH340" s="81">
        <f t="shared" si="407"/>
        <v>0</v>
      </c>
      <c r="AI340" s="81">
        <f t="shared" si="408"/>
        <v>0</v>
      </c>
      <c r="AJ340" s="81">
        <f t="shared" si="409"/>
        <v>0</v>
      </c>
      <c r="AK340" s="81">
        <f t="shared" si="410"/>
        <v>0</v>
      </c>
      <c r="AL340" s="81">
        <f t="shared" si="411"/>
        <v>0</v>
      </c>
      <c r="AM340" s="81">
        <f t="shared" si="412"/>
        <v>0</v>
      </c>
      <c r="AN340" s="81">
        <f t="shared" si="413"/>
        <v>0</v>
      </c>
      <c r="AO340" s="81">
        <f t="shared" si="414"/>
        <v>0</v>
      </c>
      <c r="AP340" s="81">
        <f t="shared" si="415"/>
        <v>0</v>
      </c>
      <c r="AQ340" s="81">
        <f t="shared" si="416"/>
        <v>0</v>
      </c>
      <c r="AR340" s="81">
        <f t="shared" si="417"/>
        <v>0</v>
      </c>
      <c r="AS340" s="81">
        <f t="shared" si="418"/>
        <v>0</v>
      </c>
      <c r="AT340" s="81">
        <f t="shared" si="419"/>
        <v>0</v>
      </c>
      <c r="AU340" s="81">
        <f t="shared" si="420"/>
        <v>0</v>
      </c>
      <c r="AV340" s="81">
        <f t="shared" si="421"/>
        <v>0</v>
      </c>
      <c r="AW340" s="46">
        <f t="shared" si="422"/>
        <v>0</v>
      </c>
      <c r="AX340" s="46">
        <f t="shared" si="423"/>
        <v>0</v>
      </c>
      <c r="AY340" s="46">
        <f t="shared" si="424"/>
        <v>0</v>
      </c>
      <c r="AZ340" s="46">
        <f t="shared" si="425"/>
        <v>0</v>
      </c>
      <c r="BA340" s="46">
        <f t="shared" si="426"/>
        <v>0</v>
      </c>
      <c r="BB340" s="46">
        <f t="shared" si="427"/>
        <v>0</v>
      </c>
      <c r="BC340" s="46">
        <f t="shared" si="428"/>
        <v>0</v>
      </c>
      <c r="BD340" s="81"/>
      <c r="BE340" s="81"/>
      <c r="BF340" s="117">
        <f t="shared" si="465"/>
        <v>0</v>
      </c>
      <c r="BG340" s="117">
        <f t="shared" si="466"/>
        <v>0</v>
      </c>
      <c r="BH340" s="117">
        <f t="shared" si="467"/>
        <v>0</v>
      </c>
      <c r="BI340" s="117">
        <f t="shared" si="468"/>
        <v>0</v>
      </c>
      <c r="BJ340" s="117">
        <f t="shared" si="469"/>
        <v>0</v>
      </c>
      <c r="BK340" s="117">
        <f t="shared" si="470"/>
        <v>0</v>
      </c>
      <c r="BL340" s="117">
        <f t="shared" si="471"/>
        <v>0</v>
      </c>
      <c r="BM340" s="117">
        <f t="shared" si="472"/>
        <v>0</v>
      </c>
      <c r="BN340" s="117">
        <f t="shared" si="429"/>
        <v>0</v>
      </c>
      <c r="BO340" s="117">
        <f t="shared" si="473"/>
        <v>0</v>
      </c>
      <c r="BP340" s="117">
        <f t="shared" si="430"/>
        <v>0</v>
      </c>
      <c r="BQ340" s="117">
        <f t="shared" si="431"/>
        <v>0</v>
      </c>
      <c r="BR340" s="117">
        <f t="shared" si="432"/>
        <v>0</v>
      </c>
      <c r="BS340" s="117">
        <f t="shared" si="433"/>
        <v>0</v>
      </c>
      <c r="BT340" s="117">
        <f t="shared" si="434"/>
        <v>0</v>
      </c>
      <c r="BU340" s="117">
        <f t="shared" si="435"/>
        <v>0</v>
      </c>
      <c r="BV340" s="117">
        <f t="shared" si="436"/>
        <v>0</v>
      </c>
      <c r="BW340" s="117">
        <f t="shared" si="437"/>
        <v>0</v>
      </c>
      <c r="BX340" s="117">
        <f t="shared" si="438"/>
        <v>0</v>
      </c>
      <c r="BY340" s="117">
        <f t="shared" si="439"/>
        <v>0</v>
      </c>
      <c r="BZ340" s="117">
        <f t="shared" si="440"/>
        <v>0</v>
      </c>
      <c r="CA340" s="117">
        <f t="shared" si="441"/>
        <v>0</v>
      </c>
      <c r="CB340" s="117">
        <f t="shared" si="442"/>
        <v>0</v>
      </c>
      <c r="CC340" s="117">
        <f t="shared" si="443"/>
        <v>0</v>
      </c>
      <c r="CD340" s="117">
        <f t="shared" si="444"/>
        <v>0</v>
      </c>
      <c r="CE340" s="117">
        <f t="shared" si="445"/>
        <v>0</v>
      </c>
      <c r="CF340" s="117">
        <f t="shared" si="446"/>
        <v>0</v>
      </c>
      <c r="CG340" s="117">
        <f t="shared" si="447"/>
        <v>0</v>
      </c>
      <c r="CH340" s="117">
        <f t="shared" si="448"/>
        <v>0</v>
      </c>
      <c r="CI340" s="117">
        <f t="shared" si="449"/>
        <v>0</v>
      </c>
      <c r="CJ340" s="117">
        <f t="shared" si="450"/>
        <v>0</v>
      </c>
      <c r="CK340" s="117">
        <f t="shared" si="451"/>
        <v>0</v>
      </c>
      <c r="CL340" s="117">
        <f t="shared" si="452"/>
        <v>0</v>
      </c>
      <c r="CM340" s="117">
        <f t="shared" si="453"/>
        <v>0</v>
      </c>
      <c r="CN340" s="117">
        <f t="shared" si="454"/>
        <v>0</v>
      </c>
      <c r="CO340" s="117">
        <f t="shared" si="455"/>
        <v>0</v>
      </c>
      <c r="CP340" s="117">
        <f t="shared" si="456"/>
        <v>0</v>
      </c>
      <c r="CQ340" s="117">
        <f t="shared" si="457"/>
        <v>0</v>
      </c>
      <c r="CR340" s="117">
        <f t="shared" si="458"/>
        <v>0</v>
      </c>
      <c r="CS340" s="117">
        <f t="shared" si="459"/>
        <v>0</v>
      </c>
      <c r="CT340" s="82"/>
      <c r="CU340" s="82"/>
      <c r="CV340" s="39"/>
      <c r="CW340" s="39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GS340" s="1"/>
      <c r="GT340" s="1"/>
      <c r="GU340" s="1"/>
      <c r="GV340" s="1"/>
      <c r="GW340" s="1"/>
    </row>
    <row r="341" spans="1:205">
      <c r="A341" s="33">
        <v>335</v>
      </c>
      <c r="B341" s="71"/>
      <c r="C341" s="351"/>
      <c r="D341" s="75"/>
      <c r="E341" s="74"/>
      <c r="F341" s="74"/>
      <c r="G341" s="74"/>
      <c r="H341" s="74"/>
      <c r="I341" s="65"/>
      <c r="J341" s="65"/>
      <c r="K341" s="65"/>
      <c r="L341" s="209"/>
      <c r="M341" s="209"/>
      <c r="N341" s="65"/>
      <c r="O341" s="65"/>
      <c r="P341" s="65"/>
      <c r="Q341" s="368" t="str">
        <f t="shared" si="397"/>
        <v/>
      </c>
      <c r="R341" s="34">
        <f t="shared" si="398"/>
        <v>0</v>
      </c>
      <c r="S341" s="47">
        <f t="shared" si="395"/>
        <v>0</v>
      </c>
      <c r="T341" s="46">
        <f t="shared" si="396"/>
        <v>0</v>
      </c>
      <c r="U341" s="82">
        <f t="shared" si="399"/>
        <v>0</v>
      </c>
      <c r="V341" s="46">
        <f t="shared" si="400"/>
        <v>0</v>
      </c>
      <c r="W341" s="82">
        <f t="shared" si="401"/>
        <v>0</v>
      </c>
      <c r="X341" s="81">
        <f t="shared" si="402"/>
        <v>0</v>
      </c>
      <c r="Y341" s="81">
        <f t="shared" si="460"/>
        <v>0</v>
      </c>
      <c r="Z341" s="81">
        <f t="shared" si="461"/>
        <v>0</v>
      </c>
      <c r="AA341" s="81">
        <f t="shared" si="403"/>
        <v>0</v>
      </c>
      <c r="AB341" s="81">
        <f t="shared" si="404"/>
        <v>0</v>
      </c>
      <c r="AC341" s="81">
        <f t="shared" si="462"/>
        <v>0</v>
      </c>
      <c r="AD341" s="81">
        <f t="shared" si="463"/>
        <v>0</v>
      </c>
      <c r="AE341" s="81">
        <f t="shared" si="464"/>
        <v>0</v>
      </c>
      <c r="AF341" s="81">
        <f t="shared" si="405"/>
        <v>0</v>
      </c>
      <c r="AG341" s="81">
        <f t="shared" si="406"/>
        <v>0</v>
      </c>
      <c r="AH341" s="81">
        <f t="shared" si="407"/>
        <v>0</v>
      </c>
      <c r="AI341" s="81">
        <f t="shared" si="408"/>
        <v>0</v>
      </c>
      <c r="AJ341" s="81">
        <f t="shared" si="409"/>
        <v>0</v>
      </c>
      <c r="AK341" s="81">
        <f t="shared" si="410"/>
        <v>0</v>
      </c>
      <c r="AL341" s="81">
        <f t="shared" si="411"/>
        <v>0</v>
      </c>
      <c r="AM341" s="81">
        <f t="shared" si="412"/>
        <v>0</v>
      </c>
      <c r="AN341" s="81">
        <f t="shared" si="413"/>
        <v>0</v>
      </c>
      <c r="AO341" s="81">
        <f t="shared" si="414"/>
        <v>0</v>
      </c>
      <c r="AP341" s="81">
        <f t="shared" si="415"/>
        <v>0</v>
      </c>
      <c r="AQ341" s="81">
        <f t="shared" si="416"/>
        <v>0</v>
      </c>
      <c r="AR341" s="81">
        <f t="shared" si="417"/>
        <v>0</v>
      </c>
      <c r="AS341" s="81">
        <f t="shared" si="418"/>
        <v>0</v>
      </c>
      <c r="AT341" s="81">
        <f t="shared" si="419"/>
        <v>0</v>
      </c>
      <c r="AU341" s="81">
        <f t="shared" si="420"/>
        <v>0</v>
      </c>
      <c r="AV341" s="81">
        <f t="shared" si="421"/>
        <v>0</v>
      </c>
      <c r="AW341" s="46">
        <f t="shared" si="422"/>
        <v>0</v>
      </c>
      <c r="AX341" s="46">
        <f t="shared" si="423"/>
        <v>0</v>
      </c>
      <c r="AY341" s="46">
        <f t="shared" si="424"/>
        <v>0</v>
      </c>
      <c r="AZ341" s="46">
        <f t="shared" si="425"/>
        <v>0</v>
      </c>
      <c r="BA341" s="46">
        <f t="shared" si="426"/>
        <v>0</v>
      </c>
      <c r="BB341" s="46">
        <f t="shared" si="427"/>
        <v>0</v>
      </c>
      <c r="BC341" s="46">
        <f t="shared" si="428"/>
        <v>0</v>
      </c>
      <c r="BD341" s="81"/>
      <c r="BE341" s="81"/>
      <c r="BF341" s="117">
        <f t="shared" si="465"/>
        <v>0</v>
      </c>
      <c r="BG341" s="117">
        <f t="shared" si="466"/>
        <v>0</v>
      </c>
      <c r="BH341" s="117">
        <f t="shared" si="467"/>
        <v>0</v>
      </c>
      <c r="BI341" s="117">
        <f t="shared" si="468"/>
        <v>0</v>
      </c>
      <c r="BJ341" s="117">
        <f t="shared" si="469"/>
        <v>0</v>
      </c>
      <c r="BK341" s="117">
        <f t="shared" si="470"/>
        <v>0</v>
      </c>
      <c r="BL341" s="117">
        <f t="shared" si="471"/>
        <v>0</v>
      </c>
      <c r="BM341" s="117">
        <f t="shared" si="472"/>
        <v>0</v>
      </c>
      <c r="BN341" s="117">
        <f t="shared" si="429"/>
        <v>0</v>
      </c>
      <c r="BO341" s="117">
        <f t="shared" si="473"/>
        <v>0</v>
      </c>
      <c r="BP341" s="117">
        <f t="shared" si="430"/>
        <v>0</v>
      </c>
      <c r="BQ341" s="117">
        <f t="shared" si="431"/>
        <v>0</v>
      </c>
      <c r="BR341" s="117">
        <f t="shared" si="432"/>
        <v>0</v>
      </c>
      <c r="BS341" s="117">
        <f t="shared" si="433"/>
        <v>0</v>
      </c>
      <c r="BT341" s="117">
        <f t="shared" si="434"/>
        <v>0</v>
      </c>
      <c r="BU341" s="117">
        <f t="shared" si="435"/>
        <v>0</v>
      </c>
      <c r="BV341" s="117">
        <f t="shared" si="436"/>
        <v>0</v>
      </c>
      <c r="BW341" s="117">
        <f t="shared" si="437"/>
        <v>0</v>
      </c>
      <c r="BX341" s="117">
        <f t="shared" si="438"/>
        <v>0</v>
      </c>
      <c r="BY341" s="117">
        <f t="shared" si="439"/>
        <v>0</v>
      </c>
      <c r="BZ341" s="117">
        <f t="shared" si="440"/>
        <v>0</v>
      </c>
      <c r="CA341" s="117">
        <f t="shared" si="441"/>
        <v>0</v>
      </c>
      <c r="CB341" s="117">
        <f t="shared" si="442"/>
        <v>0</v>
      </c>
      <c r="CC341" s="117">
        <f t="shared" si="443"/>
        <v>0</v>
      </c>
      <c r="CD341" s="117">
        <f t="shared" si="444"/>
        <v>0</v>
      </c>
      <c r="CE341" s="117">
        <f t="shared" si="445"/>
        <v>0</v>
      </c>
      <c r="CF341" s="117">
        <f t="shared" si="446"/>
        <v>0</v>
      </c>
      <c r="CG341" s="117">
        <f t="shared" si="447"/>
        <v>0</v>
      </c>
      <c r="CH341" s="117">
        <f t="shared" si="448"/>
        <v>0</v>
      </c>
      <c r="CI341" s="117">
        <f t="shared" si="449"/>
        <v>0</v>
      </c>
      <c r="CJ341" s="117">
        <f t="shared" si="450"/>
        <v>0</v>
      </c>
      <c r="CK341" s="117">
        <f t="shared" si="451"/>
        <v>0</v>
      </c>
      <c r="CL341" s="117">
        <f t="shared" si="452"/>
        <v>0</v>
      </c>
      <c r="CM341" s="117">
        <f t="shared" si="453"/>
        <v>0</v>
      </c>
      <c r="CN341" s="117">
        <f t="shared" si="454"/>
        <v>0</v>
      </c>
      <c r="CO341" s="117">
        <f t="shared" si="455"/>
        <v>0</v>
      </c>
      <c r="CP341" s="117">
        <f t="shared" si="456"/>
        <v>0</v>
      </c>
      <c r="CQ341" s="117">
        <f t="shared" si="457"/>
        <v>0</v>
      </c>
      <c r="CR341" s="117">
        <f t="shared" si="458"/>
        <v>0</v>
      </c>
      <c r="CS341" s="117">
        <f t="shared" si="459"/>
        <v>0</v>
      </c>
      <c r="CT341" s="82"/>
      <c r="CU341" s="82"/>
      <c r="CV341" s="39"/>
      <c r="CW341" s="39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GS341" s="1"/>
      <c r="GT341" s="1"/>
      <c r="GU341" s="1"/>
      <c r="GV341" s="1"/>
      <c r="GW341" s="1"/>
    </row>
    <row r="342" spans="1:205">
      <c r="A342" s="33">
        <v>336</v>
      </c>
      <c r="B342" s="71"/>
      <c r="C342" s="351"/>
      <c r="D342" s="75"/>
      <c r="E342" s="74"/>
      <c r="F342" s="74"/>
      <c r="G342" s="74"/>
      <c r="H342" s="74"/>
      <c r="I342" s="65"/>
      <c r="J342" s="65"/>
      <c r="K342" s="65"/>
      <c r="L342" s="209"/>
      <c r="M342" s="209"/>
      <c r="N342" s="65"/>
      <c r="O342" s="65"/>
      <c r="P342" s="65"/>
      <c r="Q342" s="368" t="str">
        <f t="shared" si="397"/>
        <v/>
      </c>
      <c r="R342" s="34">
        <f t="shared" si="398"/>
        <v>0</v>
      </c>
      <c r="S342" s="47">
        <f t="shared" si="395"/>
        <v>0</v>
      </c>
      <c r="T342" s="46">
        <f t="shared" si="396"/>
        <v>0</v>
      </c>
      <c r="U342" s="82">
        <f t="shared" si="399"/>
        <v>0</v>
      </c>
      <c r="V342" s="46">
        <f t="shared" si="400"/>
        <v>0</v>
      </c>
      <c r="W342" s="82">
        <f t="shared" si="401"/>
        <v>0</v>
      </c>
      <c r="X342" s="81">
        <f t="shared" si="402"/>
        <v>0</v>
      </c>
      <c r="Y342" s="81">
        <f t="shared" si="460"/>
        <v>0</v>
      </c>
      <c r="Z342" s="81">
        <f t="shared" si="461"/>
        <v>0</v>
      </c>
      <c r="AA342" s="81">
        <f t="shared" si="403"/>
        <v>0</v>
      </c>
      <c r="AB342" s="81">
        <f t="shared" si="404"/>
        <v>0</v>
      </c>
      <c r="AC342" s="81">
        <f t="shared" si="462"/>
        <v>0</v>
      </c>
      <c r="AD342" s="81">
        <f t="shared" si="463"/>
        <v>0</v>
      </c>
      <c r="AE342" s="81">
        <f t="shared" si="464"/>
        <v>0</v>
      </c>
      <c r="AF342" s="81">
        <f t="shared" si="405"/>
        <v>0</v>
      </c>
      <c r="AG342" s="81">
        <f t="shared" si="406"/>
        <v>0</v>
      </c>
      <c r="AH342" s="81">
        <f t="shared" si="407"/>
        <v>0</v>
      </c>
      <c r="AI342" s="81">
        <f t="shared" si="408"/>
        <v>0</v>
      </c>
      <c r="AJ342" s="81">
        <f t="shared" si="409"/>
        <v>0</v>
      </c>
      <c r="AK342" s="81">
        <f t="shared" si="410"/>
        <v>0</v>
      </c>
      <c r="AL342" s="81">
        <f t="shared" si="411"/>
        <v>0</v>
      </c>
      <c r="AM342" s="81">
        <f t="shared" si="412"/>
        <v>0</v>
      </c>
      <c r="AN342" s="81">
        <f t="shared" si="413"/>
        <v>0</v>
      </c>
      <c r="AO342" s="81">
        <f t="shared" si="414"/>
        <v>0</v>
      </c>
      <c r="AP342" s="81">
        <f t="shared" si="415"/>
        <v>0</v>
      </c>
      <c r="AQ342" s="81">
        <f t="shared" si="416"/>
        <v>0</v>
      </c>
      <c r="AR342" s="81">
        <f t="shared" si="417"/>
        <v>0</v>
      </c>
      <c r="AS342" s="81">
        <f t="shared" si="418"/>
        <v>0</v>
      </c>
      <c r="AT342" s="81">
        <f t="shared" si="419"/>
        <v>0</v>
      </c>
      <c r="AU342" s="81">
        <f t="shared" si="420"/>
        <v>0</v>
      </c>
      <c r="AV342" s="81">
        <f t="shared" si="421"/>
        <v>0</v>
      </c>
      <c r="AW342" s="46">
        <f t="shared" si="422"/>
        <v>0</v>
      </c>
      <c r="AX342" s="46">
        <f t="shared" si="423"/>
        <v>0</v>
      </c>
      <c r="AY342" s="46">
        <f t="shared" si="424"/>
        <v>0</v>
      </c>
      <c r="AZ342" s="46">
        <f t="shared" si="425"/>
        <v>0</v>
      </c>
      <c r="BA342" s="46">
        <f t="shared" si="426"/>
        <v>0</v>
      </c>
      <c r="BB342" s="46">
        <f t="shared" si="427"/>
        <v>0</v>
      </c>
      <c r="BC342" s="46">
        <f t="shared" si="428"/>
        <v>0</v>
      </c>
      <c r="BD342" s="81"/>
      <c r="BE342" s="81"/>
      <c r="BF342" s="117">
        <f t="shared" si="465"/>
        <v>0</v>
      </c>
      <c r="BG342" s="117">
        <f t="shared" si="466"/>
        <v>0</v>
      </c>
      <c r="BH342" s="117">
        <f t="shared" si="467"/>
        <v>0</v>
      </c>
      <c r="BI342" s="117">
        <f t="shared" si="468"/>
        <v>0</v>
      </c>
      <c r="BJ342" s="117">
        <f t="shared" si="469"/>
        <v>0</v>
      </c>
      <c r="BK342" s="117">
        <f t="shared" si="470"/>
        <v>0</v>
      </c>
      <c r="BL342" s="117">
        <f t="shared" si="471"/>
        <v>0</v>
      </c>
      <c r="BM342" s="117">
        <f t="shared" si="472"/>
        <v>0</v>
      </c>
      <c r="BN342" s="117">
        <f t="shared" si="429"/>
        <v>0</v>
      </c>
      <c r="BO342" s="117">
        <f t="shared" si="473"/>
        <v>0</v>
      </c>
      <c r="BP342" s="117">
        <f t="shared" si="430"/>
        <v>0</v>
      </c>
      <c r="BQ342" s="117">
        <f t="shared" si="431"/>
        <v>0</v>
      </c>
      <c r="BR342" s="117">
        <f t="shared" si="432"/>
        <v>0</v>
      </c>
      <c r="BS342" s="117">
        <f t="shared" si="433"/>
        <v>0</v>
      </c>
      <c r="BT342" s="117">
        <f t="shared" si="434"/>
        <v>0</v>
      </c>
      <c r="BU342" s="117">
        <f t="shared" si="435"/>
        <v>0</v>
      </c>
      <c r="BV342" s="117">
        <f t="shared" si="436"/>
        <v>0</v>
      </c>
      <c r="BW342" s="117">
        <f t="shared" si="437"/>
        <v>0</v>
      </c>
      <c r="BX342" s="117">
        <f t="shared" si="438"/>
        <v>0</v>
      </c>
      <c r="BY342" s="117">
        <f t="shared" si="439"/>
        <v>0</v>
      </c>
      <c r="BZ342" s="117">
        <f t="shared" si="440"/>
        <v>0</v>
      </c>
      <c r="CA342" s="117">
        <f t="shared" si="441"/>
        <v>0</v>
      </c>
      <c r="CB342" s="117">
        <f t="shared" si="442"/>
        <v>0</v>
      </c>
      <c r="CC342" s="117">
        <f t="shared" si="443"/>
        <v>0</v>
      </c>
      <c r="CD342" s="117">
        <f t="shared" si="444"/>
        <v>0</v>
      </c>
      <c r="CE342" s="117">
        <f t="shared" si="445"/>
        <v>0</v>
      </c>
      <c r="CF342" s="117">
        <f t="shared" si="446"/>
        <v>0</v>
      </c>
      <c r="CG342" s="117">
        <f t="shared" si="447"/>
        <v>0</v>
      </c>
      <c r="CH342" s="117">
        <f t="shared" si="448"/>
        <v>0</v>
      </c>
      <c r="CI342" s="117">
        <f t="shared" si="449"/>
        <v>0</v>
      </c>
      <c r="CJ342" s="117">
        <f t="shared" si="450"/>
        <v>0</v>
      </c>
      <c r="CK342" s="117">
        <f t="shared" si="451"/>
        <v>0</v>
      </c>
      <c r="CL342" s="117">
        <f t="shared" si="452"/>
        <v>0</v>
      </c>
      <c r="CM342" s="117">
        <f t="shared" si="453"/>
        <v>0</v>
      </c>
      <c r="CN342" s="117">
        <f t="shared" si="454"/>
        <v>0</v>
      </c>
      <c r="CO342" s="117">
        <f t="shared" si="455"/>
        <v>0</v>
      </c>
      <c r="CP342" s="117">
        <f t="shared" si="456"/>
        <v>0</v>
      </c>
      <c r="CQ342" s="117">
        <f t="shared" si="457"/>
        <v>0</v>
      </c>
      <c r="CR342" s="117">
        <f t="shared" si="458"/>
        <v>0</v>
      </c>
      <c r="CS342" s="117">
        <f t="shared" si="459"/>
        <v>0</v>
      </c>
      <c r="CT342" s="82"/>
      <c r="CU342" s="82"/>
      <c r="CV342" s="39"/>
      <c r="CW342" s="39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GS342" s="1"/>
      <c r="GT342" s="1"/>
      <c r="GU342" s="1"/>
      <c r="GV342" s="1"/>
      <c r="GW342" s="1"/>
    </row>
    <row r="343" spans="1:205">
      <c r="A343" s="33">
        <v>337</v>
      </c>
      <c r="B343" s="71"/>
      <c r="C343" s="351"/>
      <c r="D343" s="75"/>
      <c r="E343" s="74"/>
      <c r="F343" s="74"/>
      <c r="G343" s="74"/>
      <c r="H343" s="74"/>
      <c r="I343" s="65"/>
      <c r="J343" s="65"/>
      <c r="K343" s="65"/>
      <c r="L343" s="209"/>
      <c r="M343" s="209"/>
      <c r="N343" s="65"/>
      <c r="O343" s="65"/>
      <c r="P343" s="65"/>
      <c r="Q343" s="368" t="str">
        <f t="shared" si="397"/>
        <v/>
      </c>
      <c r="R343" s="34">
        <f t="shared" si="398"/>
        <v>0</v>
      </c>
      <c r="S343" s="47">
        <f t="shared" si="395"/>
        <v>0</v>
      </c>
      <c r="T343" s="46">
        <f t="shared" si="396"/>
        <v>0</v>
      </c>
      <c r="U343" s="82">
        <f t="shared" si="399"/>
        <v>0</v>
      </c>
      <c r="V343" s="46">
        <f t="shared" si="400"/>
        <v>0</v>
      </c>
      <c r="W343" s="82">
        <f t="shared" si="401"/>
        <v>0</v>
      </c>
      <c r="X343" s="81">
        <f t="shared" si="402"/>
        <v>0</v>
      </c>
      <c r="Y343" s="81">
        <f t="shared" si="460"/>
        <v>0</v>
      </c>
      <c r="Z343" s="81">
        <f t="shared" si="461"/>
        <v>0</v>
      </c>
      <c r="AA343" s="81">
        <f t="shared" si="403"/>
        <v>0</v>
      </c>
      <c r="AB343" s="81">
        <f t="shared" si="404"/>
        <v>0</v>
      </c>
      <c r="AC343" s="81">
        <f t="shared" si="462"/>
        <v>0</v>
      </c>
      <c r="AD343" s="81">
        <f t="shared" si="463"/>
        <v>0</v>
      </c>
      <c r="AE343" s="81">
        <f t="shared" si="464"/>
        <v>0</v>
      </c>
      <c r="AF343" s="81">
        <f t="shared" si="405"/>
        <v>0</v>
      </c>
      <c r="AG343" s="81">
        <f t="shared" si="406"/>
        <v>0</v>
      </c>
      <c r="AH343" s="81">
        <f t="shared" si="407"/>
        <v>0</v>
      </c>
      <c r="AI343" s="81">
        <f t="shared" si="408"/>
        <v>0</v>
      </c>
      <c r="AJ343" s="81">
        <f t="shared" si="409"/>
        <v>0</v>
      </c>
      <c r="AK343" s="81">
        <f t="shared" si="410"/>
        <v>0</v>
      </c>
      <c r="AL343" s="81">
        <f t="shared" si="411"/>
        <v>0</v>
      </c>
      <c r="AM343" s="81">
        <f t="shared" si="412"/>
        <v>0</v>
      </c>
      <c r="AN343" s="81">
        <f t="shared" si="413"/>
        <v>0</v>
      </c>
      <c r="AO343" s="81">
        <f t="shared" si="414"/>
        <v>0</v>
      </c>
      <c r="AP343" s="81">
        <f t="shared" si="415"/>
        <v>0</v>
      </c>
      <c r="AQ343" s="81">
        <f t="shared" si="416"/>
        <v>0</v>
      </c>
      <c r="AR343" s="81">
        <f t="shared" si="417"/>
        <v>0</v>
      </c>
      <c r="AS343" s="81">
        <f t="shared" si="418"/>
        <v>0</v>
      </c>
      <c r="AT343" s="81">
        <f t="shared" si="419"/>
        <v>0</v>
      </c>
      <c r="AU343" s="81">
        <f t="shared" si="420"/>
        <v>0</v>
      </c>
      <c r="AV343" s="81">
        <f t="shared" si="421"/>
        <v>0</v>
      </c>
      <c r="AW343" s="46">
        <f t="shared" si="422"/>
        <v>0</v>
      </c>
      <c r="AX343" s="46">
        <f t="shared" si="423"/>
        <v>0</v>
      </c>
      <c r="AY343" s="46">
        <f t="shared" si="424"/>
        <v>0</v>
      </c>
      <c r="AZ343" s="46">
        <f t="shared" si="425"/>
        <v>0</v>
      </c>
      <c r="BA343" s="46">
        <f t="shared" si="426"/>
        <v>0</v>
      </c>
      <c r="BB343" s="46">
        <f t="shared" si="427"/>
        <v>0</v>
      </c>
      <c r="BC343" s="46">
        <f t="shared" si="428"/>
        <v>0</v>
      </c>
      <c r="BD343" s="81"/>
      <c r="BE343" s="81"/>
      <c r="BF343" s="117">
        <f t="shared" si="465"/>
        <v>0</v>
      </c>
      <c r="BG343" s="117">
        <f t="shared" si="466"/>
        <v>0</v>
      </c>
      <c r="BH343" s="117">
        <f t="shared" si="467"/>
        <v>0</v>
      </c>
      <c r="BI343" s="117">
        <f t="shared" si="468"/>
        <v>0</v>
      </c>
      <c r="BJ343" s="117">
        <f t="shared" si="469"/>
        <v>0</v>
      </c>
      <c r="BK343" s="117">
        <f t="shared" si="470"/>
        <v>0</v>
      </c>
      <c r="BL343" s="117">
        <f t="shared" si="471"/>
        <v>0</v>
      </c>
      <c r="BM343" s="117">
        <f t="shared" si="472"/>
        <v>0</v>
      </c>
      <c r="BN343" s="117">
        <f t="shared" si="429"/>
        <v>0</v>
      </c>
      <c r="BO343" s="117">
        <f t="shared" si="473"/>
        <v>0</v>
      </c>
      <c r="BP343" s="117">
        <f t="shared" si="430"/>
        <v>0</v>
      </c>
      <c r="BQ343" s="117">
        <f t="shared" si="431"/>
        <v>0</v>
      </c>
      <c r="BR343" s="117">
        <f t="shared" si="432"/>
        <v>0</v>
      </c>
      <c r="BS343" s="117">
        <f t="shared" si="433"/>
        <v>0</v>
      </c>
      <c r="BT343" s="117">
        <f t="shared" si="434"/>
        <v>0</v>
      </c>
      <c r="BU343" s="117">
        <f t="shared" si="435"/>
        <v>0</v>
      </c>
      <c r="BV343" s="117">
        <f t="shared" si="436"/>
        <v>0</v>
      </c>
      <c r="BW343" s="117">
        <f t="shared" si="437"/>
        <v>0</v>
      </c>
      <c r="BX343" s="117">
        <f t="shared" si="438"/>
        <v>0</v>
      </c>
      <c r="BY343" s="117">
        <f t="shared" si="439"/>
        <v>0</v>
      </c>
      <c r="BZ343" s="117">
        <f t="shared" si="440"/>
        <v>0</v>
      </c>
      <c r="CA343" s="117">
        <f t="shared" si="441"/>
        <v>0</v>
      </c>
      <c r="CB343" s="117">
        <f t="shared" si="442"/>
        <v>0</v>
      </c>
      <c r="CC343" s="117">
        <f t="shared" si="443"/>
        <v>0</v>
      </c>
      <c r="CD343" s="117">
        <f t="shared" si="444"/>
        <v>0</v>
      </c>
      <c r="CE343" s="117">
        <f t="shared" si="445"/>
        <v>0</v>
      </c>
      <c r="CF343" s="117">
        <f t="shared" si="446"/>
        <v>0</v>
      </c>
      <c r="CG343" s="117">
        <f t="shared" si="447"/>
        <v>0</v>
      </c>
      <c r="CH343" s="117">
        <f t="shared" si="448"/>
        <v>0</v>
      </c>
      <c r="CI343" s="117">
        <f t="shared" si="449"/>
        <v>0</v>
      </c>
      <c r="CJ343" s="117">
        <f t="shared" si="450"/>
        <v>0</v>
      </c>
      <c r="CK343" s="117">
        <f t="shared" si="451"/>
        <v>0</v>
      </c>
      <c r="CL343" s="117">
        <f t="shared" si="452"/>
        <v>0</v>
      </c>
      <c r="CM343" s="117">
        <f t="shared" si="453"/>
        <v>0</v>
      </c>
      <c r="CN343" s="117">
        <f t="shared" si="454"/>
        <v>0</v>
      </c>
      <c r="CO343" s="117">
        <f t="shared" si="455"/>
        <v>0</v>
      </c>
      <c r="CP343" s="117">
        <f t="shared" si="456"/>
        <v>0</v>
      </c>
      <c r="CQ343" s="117">
        <f t="shared" si="457"/>
        <v>0</v>
      </c>
      <c r="CR343" s="117">
        <f t="shared" si="458"/>
        <v>0</v>
      </c>
      <c r="CS343" s="117">
        <f t="shared" si="459"/>
        <v>0</v>
      </c>
      <c r="CT343" s="82"/>
      <c r="CU343" s="82"/>
      <c r="CV343" s="39"/>
      <c r="CW343" s="39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GS343" s="1"/>
      <c r="GT343" s="1"/>
      <c r="GU343" s="1"/>
      <c r="GV343" s="1"/>
      <c r="GW343" s="1"/>
    </row>
    <row r="344" spans="1:205">
      <c r="A344" s="33">
        <v>338</v>
      </c>
      <c r="B344" s="71"/>
      <c r="C344" s="351"/>
      <c r="D344" s="75"/>
      <c r="E344" s="74"/>
      <c r="F344" s="74"/>
      <c r="G344" s="74"/>
      <c r="H344" s="74"/>
      <c r="I344" s="65"/>
      <c r="J344" s="65"/>
      <c r="K344" s="65"/>
      <c r="L344" s="209"/>
      <c r="M344" s="209"/>
      <c r="N344" s="65"/>
      <c r="O344" s="65"/>
      <c r="P344" s="65"/>
      <c r="Q344" s="368" t="str">
        <f t="shared" si="397"/>
        <v/>
      </c>
      <c r="R344" s="34">
        <f t="shared" si="398"/>
        <v>0</v>
      </c>
      <c r="S344" s="47">
        <f t="shared" si="395"/>
        <v>0</v>
      </c>
      <c r="T344" s="46">
        <f t="shared" si="396"/>
        <v>0</v>
      </c>
      <c r="U344" s="82">
        <f t="shared" si="399"/>
        <v>0</v>
      </c>
      <c r="V344" s="46">
        <f t="shared" si="400"/>
        <v>0</v>
      </c>
      <c r="W344" s="82">
        <f t="shared" si="401"/>
        <v>0</v>
      </c>
      <c r="X344" s="81">
        <f t="shared" si="402"/>
        <v>0</v>
      </c>
      <c r="Y344" s="81">
        <f t="shared" si="460"/>
        <v>0</v>
      </c>
      <c r="Z344" s="81">
        <f t="shared" si="461"/>
        <v>0</v>
      </c>
      <c r="AA344" s="81">
        <f t="shared" si="403"/>
        <v>0</v>
      </c>
      <c r="AB344" s="81">
        <f t="shared" si="404"/>
        <v>0</v>
      </c>
      <c r="AC344" s="81">
        <f t="shared" si="462"/>
        <v>0</v>
      </c>
      <c r="AD344" s="81">
        <f t="shared" si="463"/>
        <v>0</v>
      </c>
      <c r="AE344" s="81">
        <f t="shared" si="464"/>
        <v>0</v>
      </c>
      <c r="AF344" s="81">
        <f t="shared" si="405"/>
        <v>0</v>
      </c>
      <c r="AG344" s="81">
        <f t="shared" si="406"/>
        <v>0</v>
      </c>
      <c r="AH344" s="81">
        <f t="shared" si="407"/>
        <v>0</v>
      </c>
      <c r="AI344" s="81">
        <f t="shared" si="408"/>
        <v>0</v>
      </c>
      <c r="AJ344" s="81">
        <f t="shared" si="409"/>
        <v>0</v>
      </c>
      <c r="AK344" s="81">
        <f t="shared" si="410"/>
        <v>0</v>
      </c>
      <c r="AL344" s="81">
        <f t="shared" si="411"/>
        <v>0</v>
      </c>
      <c r="AM344" s="81">
        <f t="shared" si="412"/>
        <v>0</v>
      </c>
      <c r="AN344" s="81">
        <f t="shared" si="413"/>
        <v>0</v>
      </c>
      <c r="AO344" s="81">
        <f t="shared" si="414"/>
        <v>0</v>
      </c>
      <c r="AP344" s="81">
        <f t="shared" si="415"/>
        <v>0</v>
      </c>
      <c r="AQ344" s="81">
        <f t="shared" si="416"/>
        <v>0</v>
      </c>
      <c r="AR344" s="81">
        <f t="shared" si="417"/>
        <v>0</v>
      </c>
      <c r="AS344" s="81">
        <f t="shared" si="418"/>
        <v>0</v>
      </c>
      <c r="AT344" s="81">
        <f t="shared" si="419"/>
        <v>0</v>
      </c>
      <c r="AU344" s="81">
        <f t="shared" si="420"/>
        <v>0</v>
      </c>
      <c r="AV344" s="81">
        <f t="shared" si="421"/>
        <v>0</v>
      </c>
      <c r="AW344" s="46">
        <f t="shared" si="422"/>
        <v>0</v>
      </c>
      <c r="AX344" s="46">
        <f t="shared" si="423"/>
        <v>0</v>
      </c>
      <c r="AY344" s="46">
        <f t="shared" si="424"/>
        <v>0</v>
      </c>
      <c r="AZ344" s="46">
        <f t="shared" si="425"/>
        <v>0</v>
      </c>
      <c r="BA344" s="46">
        <f t="shared" si="426"/>
        <v>0</v>
      </c>
      <c r="BB344" s="46">
        <f t="shared" si="427"/>
        <v>0</v>
      </c>
      <c r="BC344" s="46">
        <f t="shared" si="428"/>
        <v>0</v>
      </c>
      <c r="BD344" s="81"/>
      <c r="BE344" s="81"/>
      <c r="BF344" s="117">
        <f t="shared" si="465"/>
        <v>0</v>
      </c>
      <c r="BG344" s="117">
        <f t="shared" si="466"/>
        <v>0</v>
      </c>
      <c r="BH344" s="117">
        <f t="shared" si="467"/>
        <v>0</v>
      </c>
      <c r="BI344" s="117">
        <f t="shared" si="468"/>
        <v>0</v>
      </c>
      <c r="BJ344" s="117">
        <f t="shared" si="469"/>
        <v>0</v>
      </c>
      <c r="BK344" s="117">
        <f t="shared" si="470"/>
        <v>0</v>
      </c>
      <c r="BL344" s="117">
        <f t="shared" si="471"/>
        <v>0</v>
      </c>
      <c r="BM344" s="117">
        <f t="shared" si="472"/>
        <v>0</v>
      </c>
      <c r="BN344" s="117">
        <f t="shared" si="429"/>
        <v>0</v>
      </c>
      <c r="BO344" s="117">
        <f t="shared" si="473"/>
        <v>0</v>
      </c>
      <c r="BP344" s="117">
        <f t="shared" si="430"/>
        <v>0</v>
      </c>
      <c r="BQ344" s="117">
        <f t="shared" si="431"/>
        <v>0</v>
      </c>
      <c r="BR344" s="117">
        <f t="shared" si="432"/>
        <v>0</v>
      </c>
      <c r="BS344" s="117">
        <f t="shared" si="433"/>
        <v>0</v>
      </c>
      <c r="BT344" s="117">
        <f t="shared" si="434"/>
        <v>0</v>
      </c>
      <c r="BU344" s="117">
        <f t="shared" si="435"/>
        <v>0</v>
      </c>
      <c r="BV344" s="117">
        <f t="shared" si="436"/>
        <v>0</v>
      </c>
      <c r="BW344" s="117">
        <f t="shared" si="437"/>
        <v>0</v>
      </c>
      <c r="BX344" s="117">
        <f t="shared" si="438"/>
        <v>0</v>
      </c>
      <c r="BY344" s="117">
        <f t="shared" si="439"/>
        <v>0</v>
      </c>
      <c r="BZ344" s="117">
        <f t="shared" si="440"/>
        <v>0</v>
      </c>
      <c r="CA344" s="117">
        <f t="shared" si="441"/>
        <v>0</v>
      </c>
      <c r="CB344" s="117">
        <f t="shared" si="442"/>
        <v>0</v>
      </c>
      <c r="CC344" s="117">
        <f t="shared" si="443"/>
        <v>0</v>
      </c>
      <c r="CD344" s="117">
        <f t="shared" si="444"/>
        <v>0</v>
      </c>
      <c r="CE344" s="117">
        <f t="shared" si="445"/>
        <v>0</v>
      </c>
      <c r="CF344" s="117">
        <f t="shared" si="446"/>
        <v>0</v>
      </c>
      <c r="CG344" s="117">
        <f t="shared" si="447"/>
        <v>0</v>
      </c>
      <c r="CH344" s="117">
        <f t="shared" si="448"/>
        <v>0</v>
      </c>
      <c r="CI344" s="117">
        <f t="shared" si="449"/>
        <v>0</v>
      </c>
      <c r="CJ344" s="117">
        <f t="shared" si="450"/>
        <v>0</v>
      </c>
      <c r="CK344" s="117">
        <f t="shared" si="451"/>
        <v>0</v>
      </c>
      <c r="CL344" s="117">
        <f t="shared" si="452"/>
        <v>0</v>
      </c>
      <c r="CM344" s="117">
        <f t="shared" si="453"/>
        <v>0</v>
      </c>
      <c r="CN344" s="117">
        <f t="shared" si="454"/>
        <v>0</v>
      </c>
      <c r="CO344" s="117">
        <f t="shared" si="455"/>
        <v>0</v>
      </c>
      <c r="CP344" s="117">
        <f t="shared" si="456"/>
        <v>0</v>
      </c>
      <c r="CQ344" s="117">
        <f t="shared" si="457"/>
        <v>0</v>
      </c>
      <c r="CR344" s="117">
        <f t="shared" si="458"/>
        <v>0</v>
      </c>
      <c r="CS344" s="117">
        <f t="shared" si="459"/>
        <v>0</v>
      </c>
      <c r="CT344" s="82"/>
      <c r="CU344" s="82"/>
      <c r="CV344" s="39"/>
      <c r="CW344" s="39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GS344" s="1"/>
      <c r="GT344" s="1"/>
      <c r="GU344" s="1"/>
      <c r="GV344" s="1"/>
      <c r="GW344" s="1"/>
    </row>
    <row r="345" spans="1:205">
      <c r="A345" s="33">
        <v>339</v>
      </c>
      <c r="B345" s="71"/>
      <c r="C345" s="351"/>
      <c r="D345" s="75"/>
      <c r="E345" s="74"/>
      <c r="F345" s="74"/>
      <c r="G345" s="74"/>
      <c r="H345" s="74"/>
      <c r="I345" s="65"/>
      <c r="J345" s="65"/>
      <c r="K345" s="65"/>
      <c r="L345" s="209"/>
      <c r="M345" s="209"/>
      <c r="N345" s="65"/>
      <c r="O345" s="65"/>
      <c r="P345" s="65"/>
      <c r="Q345" s="368" t="str">
        <f t="shared" si="397"/>
        <v/>
      </c>
      <c r="R345" s="34">
        <f t="shared" si="398"/>
        <v>0</v>
      </c>
      <c r="S345" s="47">
        <f t="shared" si="395"/>
        <v>0</v>
      </c>
      <c r="T345" s="46">
        <f t="shared" si="396"/>
        <v>0</v>
      </c>
      <c r="U345" s="82">
        <f t="shared" si="399"/>
        <v>0</v>
      </c>
      <c r="V345" s="46">
        <f t="shared" si="400"/>
        <v>0</v>
      </c>
      <c r="W345" s="82">
        <f t="shared" si="401"/>
        <v>0</v>
      </c>
      <c r="X345" s="81">
        <f t="shared" si="402"/>
        <v>0</v>
      </c>
      <c r="Y345" s="81">
        <f t="shared" si="460"/>
        <v>0</v>
      </c>
      <c r="Z345" s="81">
        <f t="shared" si="461"/>
        <v>0</v>
      </c>
      <c r="AA345" s="81">
        <f t="shared" si="403"/>
        <v>0</v>
      </c>
      <c r="AB345" s="81">
        <f t="shared" si="404"/>
        <v>0</v>
      </c>
      <c r="AC345" s="81">
        <f t="shared" si="462"/>
        <v>0</v>
      </c>
      <c r="AD345" s="81">
        <f t="shared" si="463"/>
        <v>0</v>
      </c>
      <c r="AE345" s="81">
        <f t="shared" si="464"/>
        <v>0</v>
      </c>
      <c r="AF345" s="81">
        <f t="shared" si="405"/>
        <v>0</v>
      </c>
      <c r="AG345" s="81">
        <f t="shared" si="406"/>
        <v>0</v>
      </c>
      <c r="AH345" s="81">
        <f t="shared" si="407"/>
        <v>0</v>
      </c>
      <c r="AI345" s="81">
        <f t="shared" si="408"/>
        <v>0</v>
      </c>
      <c r="AJ345" s="81">
        <f t="shared" si="409"/>
        <v>0</v>
      </c>
      <c r="AK345" s="81">
        <f t="shared" si="410"/>
        <v>0</v>
      </c>
      <c r="AL345" s="81">
        <f t="shared" si="411"/>
        <v>0</v>
      </c>
      <c r="AM345" s="81">
        <f t="shared" si="412"/>
        <v>0</v>
      </c>
      <c r="AN345" s="81">
        <f t="shared" si="413"/>
        <v>0</v>
      </c>
      <c r="AO345" s="81">
        <f t="shared" si="414"/>
        <v>0</v>
      </c>
      <c r="AP345" s="81">
        <f t="shared" si="415"/>
        <v>0</v>
      </c>
      <c r="AQ345" s="81">
        <f t="shared" si="416"/>
        <v>0</v>
      </c>
      <c r="AR345" s="81">
        <f t="shared" si="417"/>
        <v>0</v>
      </c>
      <c r="AS345" s="81">
        <f t="shared" si="418"/>
        <v>0</v>
      </c>
      <c r="AT345" s="81">
        <f t="shared" si="419"/>
        <v>0</v>
      </c>
      <c r="AU345" s="81">
        <f t="shared" si="420"/>
        <v>0</v>
      </c>
      <c r="AV345" s="81">
        <f t="shared" si="421"/>
        <v>0</v>
      </c>
      <c r="AW345" s="46">
        <f t="shared" si="422"/>
        <v>0</v>
      </c>
      <c r="AX345" s="46">
        <f t="shared" si="423"/>
        <v>0</v>
      </c>
      <c r="AY345" s="46">
        <f t="shared" si="424"/>
        <v>0</v>
      </c>
      <c r="AZ345" s="46">
        <f t="shared" si="425"/>
        <v>0</v>
      </c>
      <c r="BA345" s="46">
        <f t="shared" si="426"/>
        <v>0</v>
      </c>
      <c r="BB345" s="46">
        <f t="shared" si="427"/>
        <v>0</v>
      </c>
      <c r="BC345" s="46">
        <f t="shared" si="428"/>
        <v>0</v>
      </c>
      <c r="BD345" s="81"/>
      <c r="BE345" s="81"/>
      <c r="BF345" s="117">
        <f t="shared" si="465"/>
        <v>0</v>
      </c>
      <c r="BG345" s="117">
        <f t="shared" si="466"/>
        <v>0</v>
      </c>
      <c r="BH345" s="117">
        <f t="shared" si="467"/>
        <v>0</v>
      </c>
      <c r="BI345" s="117">
        <f t="shared" si="468"/>
        <v>0</v>
      </c>
      <c r="BJ345" s="117">
        <f t="shared" si="469"/>
        <v>0</v>
      </c>
      <c r="BK345" s="117">
        <f t="shared" si="470"/>
        <v>0</v>
      </c>
      <c r="BL345" s="117">
        <f t="shared" si="471"/>
        <v>0</v>
      </c>
      <c r="BM345" s="117">
        <f t="shared" si="472"/>
        <v>0</v>
      </c>
      <c r="BN345" s="117">
        <f t="shared" si="429"/>
        <v>0</v>
      </c>
      <c r="BO345" s="117">
        <f t="shared" si="473"/>
        <v>0</v>
      </c>
      <c r="BP345" s="117">
        <f t="shared" si="430"/>
        <v>0</v>
      </c>
      <c r="BQ345" s="117">
        <f t="shared" si="431"/>
        <v>0</v>
      </c>
      <c r="BR345" s="117">
        <f t="shared" si="432"/>
        <v>0</v>
      </c>
      <c r="BS345" s="117">
        <f t="shared" si="433"/>
        <v>0</v>
      </c>
      <c r="BT345" s="117">
        <f t="shared" si="434"/>
        <v>0</v>
      </c>
      <c r="BU345" s="117">
        <f t="shared" si="435"/>
        <v>0</v>
      </c>
      <c r="BV345" s="117">
        <f t="shared" si="436"/>
        <v>0</v>
      </c>
      <c r="BW345" s="117">
        <f t="shared" si="437"/>
        <v>0</v>
      </c>
      <c r="BX345" s="117">
        <f t="shared" si="438"/>
        <v>0</v>
      </c>
      <c r="BY345" s="117">
        <f t="shared" si="439"/>
        <v>0</v>
      </c>
      <c r="BZ345" s="117">
        <f t="shared" si="440"/>
        <v>0</v>
      </c>
      <c r="CA345" s="117">
        <f t="shared" si="441"/>
        <v>0</v>
      </c>
      <c r="CB345" s="117">
        <f t="shared" si="442"/>
        <v>0</v>
      </c>
      <c r="CC345" s="117">
        <f t="shared" si="443"/>
        <v>0</v>
      </c>
      <c r="CD345" s="117">
        <f t="shared" si="444"/>
        <v>0</v>
      </c>
      <c r="CE345" s="117">
        <f t="shared" si="445"/>
        <v>0</v>
      </c>
      <c r="CF345" s="117">
        <f t="shared" si="446"/>
        <v>0</v>
      </c>
      <c r="CG345" s="117">
        <f t="shared" si="447"/>
        <v>0</v>
      </c>
      <c r="CH345" s="117">
        <f t="shared" si="448"/>
        <v>0</v>
      </c>
      <c r="CI345" s="117">
        <f t="shared" si="449"/>
        <v>0</v>
      </c>
      <c r="CJ345" s="117">
        <f t="shared" si="450"/>
        <v>0</v>
      </c>
      <c r="CK345" s="117">
        <f t="shared" si="451"/>
        <v>0</v>
      </c>
      <c r="CL345" s="117">
        <f t="shared" si="452"/>
        <v>0</v>
      </c>
      <c r="CM345" s="117">
        <f t="shared" si="453"/>
        <v>0</v>
      </c>
      <c r="CN345" s="117">
        <f t="shared" si="454"/>
        <v>0</v>
      </c>
      <c r="CO345" s="117">
        <f t="shared" si="455"/>
        <v>0</v>
      </c>
      <c r="CP345" s="117">
        <f t="shared" si="456"/>
        <v>0</v>
      </c>
      <c r="CQ345" s="117">
        <f t="shared" si="457"/>
        <v>0</v>
      </c>
      <c r="CR345" s="117">
        <f t="shared" si="458"/>
        <v>0</v>
      </c>
      <c r="CS345" s="117">
        <f t="shared" si="459"/>
        <v>0</v>
      </c>
      <c r="CT345" s="82"/>
      <c r="CU345" s="82"/>
      <c r="CV345" s="39"/>
      <c r="CW345" s="39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GS345" s="1"/>
      <c r="GT345" s="1"/>
      <c r="GU345" s="1"/>
      <c r="GV345" s="1"/>
      <c r="GW345" s="1"/>
    </row>
    <row r="346" spans="1:205">
      <c r="A346" s="33">
        <v>340</v>
      </c>
      <c r="B346" s="71"/>
      <c r="C346" s="351"/>
      <c r="D346" s="75"/>
      <c r="E346" s="74"/>
      <c r="F346" s="74"/>
      <c r="G346" s="74"/>
      <c r="H346" s="74"/>
      <c r="I346" s="65"/>
      <c r="J346" s="65"/>
      <c r="K346" s="65"/>
      <c r="L346" s="209"/>
      <c r="M346" s="209"/>
      <c r="N346" s="65"/>
      <c r="O346" s="65"/>
      <c r="P346" s="65"/>
      <c r="Q346" s="368" t="str">
        <f t="shared" si="397"/>
        <v/>
      </c>
      <c r="R346" s="34">
        <f t="shared" si="398"/>
        <v>0</v>
      </c>
      <c r="S346" s="47">
        <f t="shared" si="395"/>
        <v>0</v>
      </c>
      <c r="T346" s="46">
        <f t="shared" si="396"/>
        <v>0</v>
      </c>
      <c r="U346" s="82">
        <f t="shared" si="399"/>
        <v>0</v>
      </c>
      <c r="V346" s="46">
        <f t="shared" si="400"/>
        <v>0</v>
      </c>
      <c r="W346" s="82">
        <f t="shared" si="401"/>
        <v>0</v>
      </c>
      <c r="X346" s="81">
        <f t="shared" si="402"/>
        <v>0</v>
      </c>
      <c r="Y346" s="81">
        <f t="shared" si="460"/>
        <v>0</v>
      </c>
      <c r="Z346" s="81">
        <f t="shared" si="461"/>
        <v>0</v>
      </c>
      <c r="AA346" s="81">
        <f t="shared" si="403"/>
        <v>0</v>
      </c>
      <c r="AB346" s="81">
        <f t="shared" si="404"/>
        <v>0</v>
      </c>
      <c r="AC346" s="81">
        <f t="shared" si="462"/>
        <v>0</v>
      </c>
      <c r="AD346" s="81">
        <f t="shared" si="463"/>
        <v>0</v>
      </c>
      <c r="AE346" s="81">
        <f t="shared" si="464"/>
        <v>0</v>
      </c>
      <c r="AF346" s="81">
        <f t="shared" si="405"/>
        <v>0</v>
      </c>
      <c r="AG346" s="81">
        <f t="shared" si="406"/>
        <v>0</v>
      </c>
      <c r="AH346" s="81">
        <f t="shared" si="407"/>
        <v>0</v>
      </c>
      <c r="AI346" s="81">
        <f t="shared" si="408"/>
        <v>0</v>
      </c>
      <c r="AJ346" s="81">
        <f t="shared" si="409"/>
        <v>0</v>
      </c>
      <c r="AK346" s="81">
        <f t="shared" si="410"/>
        <v>0</v>
      </c>
      <c r="AL346" s="81">
        <f t="shared" si="411"/>
        <v>0</v>
      </c>
      <c r="AM346" s="81">
        <f t="shared" si="412"/>
        <v>0</v>
      </c>
      <c r="AN346" s="81">
        <f t="shared" si="413"/>
        <v>0</v>
      </c>
      <c r="AO346" s="81">
        <f t="shared" si="414"/>
        <v>0</v>
      </c>
      <c r="AP346" s="81">
        <f t="shared" si="415"/>
        <v>0</v>
      </c>
      <c r="AQ346" s="81">
        <f t="shared" si="416"/>
        <v>0</v>
      </c>
      <c r="AR346" s="81">
        <f t="shared" si="417"/>
        <v>0</v>
      </c>
      <c r="AS346" s="81">
        <f t="shared" si="418"/>
        <v>0</v>
      </c>
      <c r="AT346" s="81">
        <f t="shared" si="419"/>
        <v>0</v>
      </c>
      <c r="AU346" s="81">
        <f t="shared" si="420"/>
        <v>0</v>
      </c>
      <c r="AV346" s="81">
        <f t="shared" si="421"/>
        <v>0</v>
      </c>
      <c r="AW346" s="46">
        <f t="shared" si="422"/>
        <v>0</v>
      </c>
      <c r="AX346" s="46">
        <f t="shared" si="423"/>
        <v>0</v>
      </c>
      <c r="AY346" s="46">
        <f t="shared" si="424"/>
        <v>0</v>
      </c>
      <c r="AZ346" s="46">
        <f t="shared" si="425"/>
        <v>0</v>
      </c>
      <c r="BA346" s="46">
        <f t="shared" si="426"/>
        <v>0</v>
      </c>
      <c r="BB346" s="46">
        <f t="shared" si="427"/>
        <v>0</v>
      </c>
      <c r="BC346" s="46">
        <f t="shared" si="428"/>
        <v>0</v>
      </c>
      <c r="BD346" s="81"/>
      <c r="BE346" s="81"/>
      <c r="BF346" s="117">
        <f t="shared" si="465"/>
        <v>0</v>
      </c>
      <c r="BG346" s="117">
        <f t="shared" si="466"/>
        <v>0</v>
      </c>
      <c r="BH346" s="117">
        <f t="shared" si="467"/>
        <v>0</v>
      </c>
      <c r="BI346" s="117">
        <f t="shared" si="468"/>
        <v>0</v>
      </c>
      <c r="BJ346" s="117">
        <f t="shared" si="469"/>
        <v>0</v>
      </c>
      <c r="BK346" s="117">
        <f t="shared" si="470"/>
        <v>0</v>
      </c>
      <c r="BL346" s="117">
        <f t="shared" si="471"/>
        <v>0</v>
      </c>
      <c r="BM346" s="117">
        <f t="shared" si="472"/>
        <v>0</v>
      </c>
      <c r="BN346" s="117">
        <f t="shared" si="429"/>
        <v>0</v>
      </c>
      <c r="BO346" s="117">
        <f t="shared" si="473"/>
        <v>0</v>
      </c>
      <c r="BP346" s="117">
        <f t="shared" si="430"/>
        <v>0</v>
      </c>
      <c r="BQ346" s="117">
        <f t="shared" si="431"/>
        <v>0</v>
      </c>
      <c r="BR346" s="117">
        <f t="shared" si="432"/>
        <v>0</v>
      </c>
      <c r="BS346" s="117">
        <f t="shared" si="433"/>
        <v>0</v>
      </c>
      <c r="BT346" s="117">
        <f t="shared" si="434"/>
        <v>0</v>
      </c>
      <c r="BU346" s="117">
        <f t="shared" si="435"/>
        <v>0</v>
      </c>
      <c r="BV346" s="117">
        <f t="shared" si="436"/>
        <v>0</v>
      </c>
      <c r="BW346" s="117">
        <f t="shared" si="437"/>
        <v>0</v>
      </c>
      <c r="BX346" s="117">
        <f t="shared" si="438"/>
        <v>0</v>
      </c>
      <c r="BY346" s="117">
        <f t="shared" si="439"/>
        <v>0</v>
      </c>
      <c r="BZ346" s="117">
        <f t="shared" si="440"/>
        <v>0</v>
      </c>
      <c r="CA346" s="117">
        <f t="shared" si="441"/>
        <v>0</v>
      </c>
      <c r="CB346" s="117">
        <f t="shared" si="442"/>
        <v>0</v>
      </c>
      <c r="CC346" s="117">
        <f t="shared" si="443"/>
        <v>0</v>
      </c>
      <c r="CD346" s="117">
        <f t="shared" si="444"/>
        <v>0</v>
      </c>
      <c r="CE346" s="117">
        <f t="shared" si="445"/>
        <v>0</v>
      </c>
      <c r="CF346" s="117">
        <f t="shared" si="446"/>
        <v>0</v>
      </c>
      <c r="CG346" s="117">
        <f t="shared" si="447"/>
        <v>0</v>
      </c>
      <c r="CH346" s="117">
        <f t="shared" si="448"/>
        <v>0</v>
      </c>
      <c r="CI346" s="117">
        <f t="shared" si="449"/>
        <v>0</v>
      </c>
      <c r="CJ346" s="117">
        <f t="shared" si="450"/>
        <v>0</v>
      </c>
      <c r="CK346" s="117">
        <f t="shared" si="451"/>
        <v>0</v>
      </c>
      <c r="CL346" s="117">
        <f t="shared" si="452"/>
        <v>0</v>
      </c>
      <c r="CM346" s="117">
        <f t="shared" si="453"/>
        <v>0</v>
      </c>
      <c r="CN346" s="117">
        <f t="shared" si="454"/>
        <v>0</v>
      </c>
      <c r="CO346" s="117">
        <f t="shared" si="455"/>
        <v>0</v>
      </c>
      <c r="CP346" s="117">
        <f t="shared" si="456"/>
        <v>0</v>
      </c>
      <c r="CQ346" s="117">
        <f t="shared" si="457"/>
        <v>0</v>
      </c>
      <c r="CR346" s="117">
        <f t="shared" si="458"/>
        <v>0</v>
      </c>
      <c r="CS346" s="117">
        <f t="shared" si="459"/>
        <v>0</v>
      </c>
      <c r="CT346" s="82"/>
      <c r="CU346" s="82"/>
      <c r="CV346" s="39"/>
      <c r="CW346" s="39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GS346" s="1"/>
      <c r="GT346" s="1"/>
      <c r="GU346" s="1"/>
      <c r="GV346" s="1"/>
      <c r="GW346" s="1"/>
    </row>
    <row r="347" spans="1:205">
      <c r="A347" s="33">
        <v>341</v>
      </c>
      <c r="B347" s="71"/>
      <c r="C347" s="351"/>
      <c r="D347" s="75"/>
      <c r="E347" s="74"/>
      <c r="F347" s="74"/>
      <c r="G347" s="74"/>
      <c r="H347" s="74"/>
      <c r="I347" s="65"/>
      <c r="J347" s="65"/>
      <c r="K347" s="65"/>
      <c r="L347" s="209"/>
      <c r="M347" s="209"/>
      <c r="N347" s="65"/>
      <c r="O347" s="65"/>
      <c r="P347" s="65"/>
      <c r="Q347" s="368" t="str">
        <f t="shared" si="397"/>
        <v/>
      </c>
      <c r="R347" s="34">
        <f t="shared" si="398"/>
        <v>0</v>
      </c>
      <c r="S347" s="47">
        <f t="shared" si="395"/>
        <v>0</v>
      </c>
      <c r="T347" s="46">
        <f t="shared" si="396"/>
        <v>0</v>
      </c>
      <c r="U347" s="82">
        <f t="shared" si="399"/>
        <v>0</v>
      </c>
      <c r="V347" s="46">
        <f t="shared" si="400"/>
        <v>0</v>
      </c>
      <c r="W347" s="82">
        <f t="shared" si="401"/>
        <v>0</v>
      </c>
      <c r="X347" s="81">
        <f t="shared" si="402"/>
        <v>0</v>
      </c>
      <c r="Y347" s="81">
        <f t="shared" si="460"/>
        <v>0</v>
      </c>
      <c r="Z347" s="81">
        <f t="shared" si="461"/>
        <v>0</v>
      </c>
      <c r="AA347" s="81">
        <f t="shared" si="403"/>
        <v>0</v>
      </c>
      <c r="AB347" s="81">
        <f t="shared" si="404"/>
        <v>0</v>
      </c>
      <c r="AC347" s="81">
        <f t="shared" si="462"/>
        <v>0</v>
      </c>
      <c r="AD347" s="81">
        <f t="shared" si="463"/>
        <v>0</v>
      </c>
      <c r="AE347" s="81">
        <f t="shared" si="464"/>
        <v>0</v>
      </c>
      <c r="AF347" s="81">
        <f t="shared" si="405"/>
        <v>0</v>
      </c>
      <c r="AG347" s="81">
        <f t="shared" si="406"/>
        <v>0</v>
      </c>
      <c r="AH347" s="81">
        <f t="shared" si="407"/>
        <v>0</v>
      </c>
      <c r="AI347" s="81">
        <f t="shared" si="408"/>
        <v>0</v>
      </c>
      <c r="AJ347" s="81">
        <f t="shared" si="409"/>
        <v>0</v>
      </c>
      <c r="AK347" s="81">
        <f t="shared" si="410"/>
        <v>0</v>
      </c>
      <c r="AL347" s="81">
        <f t="shared" si="411"/>
        <v>0</v>
      </c>
      <c r="AM347" s="81">
        <f t="shared" si="412"/>
        <v>0</v>
      </c>
      <c r="AN347" s="81">
        <f t="shared" si="413"/>
        <v>0</v>
      </c>
      <c r="AO347" s="81">
        <f t="shared" si="414"/>
        <v>0</v>
      </c>
      <c r="AP347" s="81">
        <f t="shared" si="415"/>
        <v>0</v>
      </c>
      <c r="AQ347" s="81">
        <f t="shared" si="416"/>
        <v>0</v>
      </c>
      <c r="AR347" s="81">
        <f t="shared" si="417"/>
        <v>0</v>
      </c>
      <c r="AS347" s="81">
        <f t="shared" si="418"/>
        <v>0</v>
      </c>
      <c r="AT347" s="81">
        <f t="shared" si="419"/>
        <v>0</v>
      </c>
      <c r="AU347" s="81">
        <f t="shared" si="420"/>
        <v>0</v>
      </c>
      <c r="AV347" s="81">
        <f t="shared" si="421"/>
        <v>0</v>
      </c>
      <c r="AW347" s="46">
        <f t="shared" si="422"/>
        <v>0</v>
      </c>
      <c r="AX347" s="46">
        <f t="shared" si="423"/>
        <v>0</v>
      </c>
      <c r="AY347" s="46">
        <f t="shared" si="424"/>
        <v>0</v>
      </c>
      <c r="AZ347" s="46">
        <f t="shared" si="425"/>
        <v>0</v>
      </c>
      <c r="BA347" s="46">
        <f t="shared" si="426"/>
        <v>0</v>
      </c>
      <c r="BB347" s="46">
        <f t="shared" si="427"/>
        <v>0</v>
      </c>
      <c r="BC347" s="46">
        <f t="shared" si="428"/>
        <v>0</v>
      </c>
      <c r="BD347" s="81"/>
      <c r="BE347" s="81"/>
      <c r="BF347" s="117">
        <f t="shared" si="465"/>
        <v>0</v>
      </c>
      <c r="BG347" s="117">
        <f t="shared" si="466"/>
        <v>0</v>
      </c>
      <c r="BH347" s="117">
        <f t="shared" si="467"/>
        <v>0</v>
      </c>
      <c r="BI347" s="117">
        <f t="shared" si="468"/>
        <v>0</v>
      </c>
      <c r="BJ347" s="117">
        <f t="shared" si="469"/>
        <v>0</v>
      </c>
      <c r="BK347" s="117">
        <f t="shared" si="470"/>
        <v>0</v>
      </c>
      <c r="BL347" s="117">
        <f t="shared" si="471"/>
        <v>0</v>
      </c>
      <c r="BM347" s="117">
        <f t="shared" si="472"/>
        <v>0</v>
      </c>
      <c r="BN347" s="117">
        <f t="shared" si="429"/>
        <v>0</v>
      </c>
      <c r="BO347" s="117">
        <f t="shared" si="473"/>
        <v>0</v>
      </c>
      <c r="BP347" s="117">
        <f t="shared" si="430"/>
        <v>0</v>
      </c>
      <c r="BQ347" s="117">
        <f t="shared" si="431"/>
        <v>0</v>
      </c>
      <c r="BR347" s="117">
        <f t="shared" si="432"/>
        <v>0</v>
      </c>
      <c r="BS347" s="117">
        <f t="shared" si="433"/>
        <v>0</v>
      </c>
      <c r="BT347" s="117">
        <f t="shared" si="434"/>
        <v>0</v>
      </c>
      <c r="BU347" s="117">
        <f t="shared" si="435"/>
        <v>0</v>
      </c>
      <c r="BV347" s="117">
        <f t="shared" si="436"/>
        <v>0</v>
      </c>
      <c r="BW347" s="117">
        <f t="shared" si="437"/>
        <v>0</v>
      </c>
      <c r="BX347" s="117">
        <f t="shared" si="438"/>
        <v>0</v>
      </c>
      <c r="BY347" s="117">
        <f t="shared" si="439"/>
        <v>0</v>
      </c>
      <c r="BZ347" s="117">
        <f t="shared" si="440"/>
        <v>0</v>
      </c>
      <c r="CA347" s="117">
        <f t="shared" si="441"/>
        <v>0</v>
      </c>
      <c r="CB347" s="117">
        <f t="shared" si="442"/>
        <v>0</v>
      </c>
      <c r="CC347" s="117">
        <f t="shared" si="443"/>
        <v>0</v>
      </c>
      <c r="CD347" s="117">
        <f t="shared" si="444"/>
        <v>0</v>
      </c>
      <c r="CE347" s="117">
        <f t="shared" si="445"/>
        <v>0</v>
      </c>
      <c r="CF347" s="117">
        <f t="shared" si="446"/>
        <v>0</v>
      </c>
      <c r="CG347" s="117">
        <f t="shared" si="447"/>
        <v>0</v>
      </c>
      <c r="CH347" s="117">
        <f t="shared" si="448"/>
        <v>0</v>
      </c>
      <c r="CI347" s="117">
        <f t="shared" si="449"/>
        <v>0</v>
      </c>
      <c r="CJ347" s="117">
        <f t="shared" si="450"/>
        <v>0</v>
      </c>
      <c r="CK347" s="117">
        <f t="shared" si="451"/>
        <v>0</v>
      </c>
      <c r="CL347" s="117">
        <f t="shared" si="452"/>
        <v>0</v>
      </c>
      <c r="CM347" s="117">
        <f t="shared" si="453"/>
        <v>0</v>
      </c>
      <c r="CN347" s="117">
        <f t="shared" si="454"/>
        <v>0</v>
      </c>
      <c r="CO347" s="117">
        <f t="shared" si="455"/>
        <v>0</v>
      </c>
      <c r="CP347" s="117">
        <f t="shared" si="456"/>
        <v>0</v>
      </c>
      <c r="CQ347" s="117">
        <f t="shared" si="457"/>
        <v>0</v>
      </c>
      <c r="CR347" s="117">
        <f t="shared" si="458"/>
        <v>0</v>
      </c>
      <c r="CS347" s="117">
        <f t="shared" si="459"/>
        <v>0</v>
      </c>
      <c r="CT347" s="82"/>
      <c r="CU347" s="82"/>
      <c r="CV347" s="39"/>
      <c r="CW347" s="39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GS347" s="1"/>
      <c r="GT347" s="1"/>
      <c r="GU347" s="1"/>
      <c r="GV347" s="1"/>
      <c r="GW347" s="1"/>
    </row>
    <row r="348" spans="1:205">
      <c r="A348" s="33">
        <v>342</v>
      </c>
      <c r="B348" s="71"/>
      <c r="C348" s="351"/>
      <c r="D348" s="75"/>
      <c r="E348" s="74"/>
      <c r="F348" s="74"/>
      <c r="G348" s="74"/>
      <c r="H348" s="74"/>
      <c r="I348" s="65"/>
      <c r="J348" s="65"/>
      <c r="K348" s="65"/>
      <c r="L348" s="209"/>
      <c r="M348" s="209"/>
      <c r="N348" s="65"/>
      <c r="O348" s="65"/>
      <c r="P348" s="65"/>
      <c r="Q348" s="368" t="str">
        <f t="shared" si="397"/>
        <v/>
      </c>
      <c r="R348" s="34">
        <f t="shared" si="398"/>
        <v>0</v>
      </c>
      <c r="S348" s="47">
        <f t="shared" si="395"/>
        <v>0</v>
      </c>
      <c r="T348" s="46">
        <f t="shared" si="396"/>
        <v>0</v>
      </c>
      <c r="U348" s="82">
        <f t="shared" si="399"/>
        <v>0</v>
      </c>
      <c r="V348" s="46">
        <f t="shared" si="400"/>
        <v>0</v>
      </c>
      <c r="W348" s="82">
        <f t="shared" si="401"/>
        <v>0</v>
      </c>
      <c r="X348" s="81">
        <f t="shared" si="402"/>
        <v>0</v>
      </c>
      <c r="Y348" s="81">
        <f t="shared" si="460"/>
        <v>0</v>
      </c>
      <c r="Z348" s="81">
        <f t="shared" si="461"/>
        <v>0</v>
      </c>
      <c r="AA348" s="81">
        <f t="shared" si="403"/>
        <v>0</v>
      </c>
      <c r="AB348" s="81">
        <f t="shared" si="404"/>
        <v>0</v>
      </c>
      <c r="AC348" s="81">
        <f t="shared" si="462"/>
        <v>0</v>
      </c>
      <c r="AD348" s="81">
        <f t="shared" si="463"/>
        <v>0</v>
      </c>
      <c r="AE348" s="81">
        <f t="shared" si="464"/>
        <v>0</v>
      </c>
      <c r="AF348" s="81">
        <f t="shared" si="405"/>
        <v>0</v>
      </c>
      <c r="AG348" s="81">
        <f t="shared" si="406"/>
        <v>0</v>
      </c>
      <c r="AH348" s="81">
        <f t="shared" si="407"/>
        <v>0</v>
      </c>
      <c r="AI348" s="81">
        <f t="shared" si="408"/>
        <v>0</v>
      </c>
      <c r="AJ348" s="81">
        <f t="shared" si="409"/>
        <v>0</v>
      </c>
      <c r="AK348" s="81">
        <f t="shared" si="410"/>
        <v>0</v>
      </c>
      <c r="AL348" s="81">
        <f t="shared" si="411"/>
        <v>0</v>
      </c>
      <c r="AM348" s="81">
        <f t="shared" si="412"/>
        <v>0</v>
      </c>
      <c r="AN348" s="81">
        <f t="shared" si="413"/>
        <v>0</v>
      </c>
      <c r="AO348" s="81">
        <f t="shared" si="414"/>
        <v>0</v>
      </c>
      <c r="AP348" s="81">
        <f t="shared" si="415"/>
        <v>0</v>
      </c>
      <c r="AQ348" s="81">
        <f t="shared" si="416"/>
        <v>0</v>
      </c>
      <c r="AR348" s="81">
        <f t="shared" si="417"/>
        <v>0</v>
      </c>
      <c r="AS348" s="81">
        <f t="shared" si="418"/>
        <v>0</v>
      </c>
      <c r="AT348" s="81">
        <f t="shared" si="419"/>
        <v>0</v>
      </c>
      <c r="AU348" s="81">
        <f t="shared" si="420"/>
        <v>0</v>
      </c>
      <c r="AV348" s="81">
        <f t="shared" si="421"/>
        <v>0</v>
      </c>
      <c r="AW348" s="46">
        <f t="shared" si="422"/>
        <v>0</v>
      </c>
      <c r="AX348" s="46">
        <f t="shared" si="423"/>
        <v>0</v>
      </c>
      <c r="AY348" s="46">
        <f t="shared" si="424"/>
        <v>0</v>
      </c>
      <c r="AZ348" s="46">
        <f t="shared" si="425"/>
        <v>0</v>
      </c>
      <c r="BA348" s="46">
        <f t="shared" si="426"/>
        <v>0</v>
      </c>
      <c r="BB348" s="46">
        <f t="shared" si="427"/>
        <v>0</v>
      </c>
      <c r="BC348" s="46">
        <f t="shared" si="428"/>
        <v>0</v>
      </c>
      <c r="BD348" s="81"/>
      <c r="BE348" s="81"/>
      <c r="BF348" s="117">
        <f t="shared" si="465"/>
        <v>0</v>
      </c>
      <c r="BG348" s="117">
        <f t="shared" si="466"/>
        <v>0</v>
      </c>
      <c r="BH348" s="117">
        <f t="shared" si="467"/>
        <v>0</v>
      </c>
      <c r="BI348" s="117">
        <f t="shared" si="468"/>
        <v>0</v>
      </c>
      <c r="BJ348" s="117">
        <f t="shared" si="469"/>
        <v>0</v>
      </c>
      <c r="BK348" s="117">
        <f t="shared" si="470"/>
        <v>0</v>
      </c>
      <c r="BL348" s="117">
        <f t="shared" si="471"/>
        <v>0</v>
      </c>
      <c r="BM348" s="117">
        <f t="shared" si="472"/>
        <v>0</v>
      </c>
      <c r="BN348" s="117">
        <f t="shared" si="429"/>
        <v>0</v>
      </c>
      <c r="BO348" s="117">
        <f t="shared" si="473"/>
        <v>0</v>
      </c>
      <c r="BP348" s="117">
        <f t="shared" si="430"/>
        <v>0</v>
      </c>
      <c r="BQ348" s="117">
        <f t="shared" si="431"/>
        <v>0</v>
      </c>
      <c r="BR348" s="117">
        <f t="shared" si="432"/>
        <v>0</v>
      </c>
      <c r="BS348" s="117">
        <f t="shared" si="433"/>
        <v>0</v>
      </c>
      <c r="BT348" s="117">
        <f t="shared" si="434"/>
        <v>0</v>
      </c>
      <c r="BU348" s="117">
        <f t="shared" si="435"/>
        <v>0</v>
      </c>
      <c r="BV348" s="117">
        <f t="shared" si="436"/>
        <v>0</v>
      </c>
      <c r="BW348" s="117">
        <f t="shared" si="437"/>
        <v>0</v>
      </c>
      <c r="BX348" s="117">
        <f t="shared" si="438"/>
        <v>0</v>
      </c>
      <c r="BY348" s="117">
        <f t="shared" si="439"/>
        <v>0</v>
      </c>
      <c r="BZ348" s="117">
        <f t="shared" si="440"/>
        <v>0</v>
      </c>
      <c r="CA348" s="117">
        <f t="shared" si="441"/>
        <v>0</v>
      </c>
      <c r="CB348" s="117">
        <f t="shared" si="442"/>
        <v>0</v>
      </c>
      <c r="CC348" s="117">
        <f t="shared" si="443"/>
        <v>0</v>
      </c>
      <c r="CD348" s="117">
        <f t="shared" si="444"/>
        <v>0</v>
      </c>
      <c r="CE348" s="117">
        <f t="shared" si="445"/>
        <v>0</v>
      </c>
      <c r="CF348" s="117">
        <f t="shared" si="446"/>
        <v>0</v>
      </c>
      <c r="CG348" s="117">
        <f t="shared" si="447"/>
        <v>0</v>
      </c>
      <c r="CH348" s="117">
        <f t="shared" si="448"/>
        <v>0</v>
      </c>
      <c r="CI348" s="117">
        <f t="shared" si="449"/>
        <v>0</v>
      </c>
      <c r="CJ348" s="117">
        <f t="shared" si="450"/>
        <v>0</v>
      </c>
      <c r="CK348" s="117">
        <f t="shared" si="451"/>
        <v>0</v>
      </c>
      <c r="CL348" s="117">
        <f t="shared" si="452"/>
        <v>0</v>
      </c>
      <c r="CM348" s="117">
        <f t="shared" si="453"/>
        <v>0</v>
      </c>
      <c r="CN348" s="117">
        <f t="shared" si="454"/>
        <v>0</v>
      </c>
      <c r="CO348" s="117">
        <f t="shared" si="455"/>
        <v>0</v>
      </c>
      <c r="CP348" s="117">
        <f t="shared" si="456"/>
        <v>0</v>
      </c>
      <c r="CQ348" s="117">
        <f t="shared" si="457"/>
        <v>0</v>
      </c>
      <c r="CR348" s="117">
        <f t="shared" si="458"/>
        <v>0</v>
      </c>
      <c r="CS348" s="117">
        <f t="shared" si="459"/>
        <v>0</v>
      </c>
      <c r="CT348" s="82"/>
      <c r="CU348" s="82"/>
      <c r="CV348" s="39"/>
      <c r="CW348" s="39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GS348" s="1"/>
      <c r="GT348" s="1"/>
      <c r="GU348" s="1"/>
      <c r="GV348" s="1"/>
      <c r="GW348" s="1"/>
    </row>
    <row r="349" spans="1:205">
      <c r="A349" s="33">
        <v>343</v>
      </c>
      <c r="B349" s="71"/>
      <c r="C349" s="351"/>
      <c r="D349" s="75"/>
      <c r="E349" s="74"/>
      <c r="F349" s="74"/>
      <c r="G349" s="74"/>
      <c r="H349" s="74"/>
      <c r="I349" s="65"/>
      <c r="J349" s="65"/>
      <c r="K349" s="65"/>
      <c r="L349" s="209"/>
      <c r="M349" s="209"/>
      <c r="N349" s="65"/>
      <c r="O349" s="65"/>
      <c r="P349" s="65"/>
      <c r="Q349" s="368" t="str">
        <f t="shared" si="397"/>
        <v/>
      </c>
      <c r="R349" s="34">
        <f t="shared" si="398"/>
        <v>0</v>
      </c>
      <c r="S349" s="47">
        <f t="shared" si="395"/>
        <v>0</v>
      </c>
      <c r="T349" s="46">
        <f t="shared" si="396"/>
        <v>0</v>
      </c>
      <c r="U349" s="82">
        <f t="shared" si="399"/>
        <v>0</v>
      </c>
      <c r="V349" s="46">
        <f t="shared" si="400"/>
        <v>0</v>
      </c>
      <c r="W349" s="82">
        <f t="shared" si="401"/>
        <v>0</v>
      </c>
      <c r="X349" s="81">
        <f t="shared" si="402"/>
        <v>0</v>
      </c>
      <c r="Y349" s="81">
        <f t="shared" si="460"/>
        <v>0</v>
      </c>
      <c r="Z349" s="81">
        <f t="shared" si="461"/>
        <v>0</v>
      </c>
      <c r="AA349" s="81">
        <f t="shared" si="403"/>
        <v>0</v>
      </c>
      <c r="AB349" s="81">
        <f t="shared" si="404"/>
        <v>0</v>
      </c>
      <c r="AC349" s="81">
        <f t="shared" si="462"/>
        <v>0</v>
      </c>
      <c r="AD349" s="81">
        <f t="shared" si="463"/>
        <v>0</v>
      </c>
      <c r="AE349" s="81">
        <f t="shared" si="464"/>
        <v>0</v>
      </c>
      <c r="AF349" s="81">
        <f t="shared" si="405"/>
        <v>0</v>
      </c>
      <c r="AG349" s="81">
        <f t="shared" si="406"/>
        <v>0</v>
      </c>
      <c r="AH349" s="81">
        <f t="shared" si="407"/>
        <v>0</v>
      </c>
      <c r="AI349" s="81">
        <f t="shared" si="408"/>
        <v>0</v>
      </c>
      <c r="AJ349" s="81">
        <f t="shared" si="409"/>
        <v>0</v>
      </c>
      <c r="AK349" s="81">
        <f t="shared" si="410"/>
        <v>0</v>
      </c>
      <c r="AL349" s="81">
        <f t="shared" si="411"/>
        <v>0</v>
      </c>
      <c r="AM349" s="81">
        <f t="shared" si="412"/>
        <v>0</v>
      </c>
      <c r="AN349" s="81">
        <f t="shared" si="413"/>
        <v>0</v>
      </c>
      <c r="AO349" s="81">
        <f t="shared" si="414"/>
        <v>0</v>
      </c>
      <c r="AP349" s="81">
        <f t="shared" si="415"/>
        <v>0</v>
      </c>
      <c r="AQ349" s="81">
        <f t="shared" si="416"/>
        <v>0</v>
      </c>
      <c r="AR349" s="81">
        <f t="shared" si="417"/>
        <v>0</v>
      </c>
      <c r="AS349" s="81">
        <f t="shared" si="418"/>
        <v>0</v>
      </c>
      <c r="AT349" s="81">
        <f t="shared" si="419"/>
        <v>0</v>
      </c>
      <c r="AU349" s="81">
        <f t="shared" si="420"/>
        <v>0</v>
      </c>
      <c r="AV349" s="81">
        <f t="shared" si="421"/>
        <v>0</v>
      </c>
      <c r="AW349" s="46">
        <f t="shared" si="422"/>
        <v>0</v>
      </c>
      <c r="AX349" s="46">
        <f t="shared" si="423"/>
        <v>0</v>
      </c>
      <c r="AY349" s="46">
        <f t="shared" si="424"/>
        <v>0</v>
      </c>
      <c r="AZ349" s="46">
        <f t="shared" si="425"/>
        <v>0</v>
      </c>
      <c r="BA349" s="46">
        <f t="shared" si="426"/>
        <v>0</v>
      </c>
      <c r="BB349" s="46">
        <f t="shared" si="427"/>
        <v>0</v>
      </c>
      <c r="BC349" s="46">
        <f t="shared" si="428"/>
        <v>0</v>
      </c>
      <c r="BD349" s="81"/>
      <c r="BE349" s="81"/>
      <c r="BF349" s="117">
        <f t="shared" si="465"/>
        <v>0</v>
      </c>
      <c r="BG349" s="117">
        <f t="shared" si="466"/>
        <v>0</v>
      </c>
      <c r="BH349" s="117">
        <f t="shared" si="467"/>
        <v>0</v>
      </c>
      <c r="BI349" s="117">
        <f t="shared" si="468"/>
        <v>0</v>
      </c>
      <c r="BJ349" s="117">
        <f t="shared" si="469"/>
        <v>0</v>
      </c>
      <c r="BK349" s="117">
        <f t="shared" si="470"/>
        <v>0</v>
      </c>
      <c r="BL349" s="117">
        <f t="shared" si="471"/>
        <v>0</v>
      </c>
      <c r="BM349" s="117">
        <f t="shared" si="472"/>
        <v>0</v>
      </c>
      <c r="BN349" s="117">
        <f t="shared" si="429"/>
        <v>0</v>
      </c>
      <c r="BO349" s="117">
        <f t="shared" si="473"/>
        <v>0</v>
      </c>
      <c r="BP349" s="117">
        <f t="shared" si="430"/>
        <v>0</v>
      </c>
      <c r="BQ349" s="117">
        <f t="shared" si="431"/>
        <v>0</v>
      </c>
      <c r="BR349" s="117">
        <f t="shared" si="432"/>
        <v>0</v>
      </c>
      <c r="BS349" s="117">
        <f t="shared" si="433"/>
        <v>0</v>
      </c>
      <c r="BT349" s="117">
        <f t="shared" si="434"/>
        <v>0</v>
      </c>
      <c r="BU349" s="117">
        <f t="shared" si="435"/>
        <v>0</v>
      </c>
      <c r="BV349" s="117">
        <f t="shared" si="436"/>
        <v>0</v>
      </c>
      <c r="BW349" s="117">
        <f t="shared" si="437"/>
        <v>0</v>
      </c>
      <c r="BX349" s="117">
        <f t="shared" si="438"/>
        <v>0</v>
      </c>
      <c r="BY349" s="117">
        <f t="shared" si="439"/>
        <v>0</v>
      </c>
      <c r="BZ349" s="117">
        <f t="shared" si="440"/>
        <v>0</v>
      </c>
      <c r="CA349" s="117">
        <f t="shared" si="441"/>
        <v>0</v>
      </c>
      <c r="CB349" s="117">
        <f t="shared" si="442"/>
        <v>0</v>
      </c>
      <c r="CC349" s="117">
        <f t="shared" si="443"/>
        <v>0</v>
      </c>
      <c r="CD349" s="117">
        <f t="shared" si="444"/>
        <v>0</v>
      </c>
      <c r="CE349" s="117">
        <f t="shared" si="445"/>
        <v>0</v>
      </c>
      <c r="CF349" s="117">
        <f t="shared" si="446"/>
        <v>0</v>
      </c>
      <c r="CG349" s="117">
        <f t="shared" si="447"/>
        <v>0</v>
      </c>
      <c r="CH349" s="117">
        <f t="shared" si="448"/>
        <v>0</v>
      </c>
      <c r="CI349" s="117">
        <f t="shared" si="449"/>
        <v>0</v>
      </c>
      <c r="CJ349" s="117">
        <f t="shared" si="450"/>
        <v>0</v>
      </c>
      <c r="CK349" s="117">
        <f t="shared" si="451"/>
        <v>0</v>
      </c>
      <c r="CL349" s="117">
        <f t="shared" si="452"/>
        <v>0</v>
      </c>
      <c r="CM349" s="117">
        <f t="shared" si="453"/>
        <v>0</v>
      </c>
      <c r="CN349" s="117">
        <f t="shared" si="454"/>
        <v>0</v>
      </c>
      <c r="CO349" s="117">
        <f t="shared" si="455"/>
        <v>0</v>
      </c>
      <c r="CP349" s="117">
        <f t="shared" si="456"/>
        <v>0</v>
      </c>
      <c r="CQ349" s="117">
        <f t="shared" si="457"/>
        <v>0</v>
      </c>
      <c r="CR349" s="117">
        <f t="shared" si="458"/>
        <v>0</v>
      </c>
      <c r="CS349" s="117">
        <f t="shared" si="459"/>
        <v>0</v>
      </c>
      <c r="CT349" s="82"/>
      <c r="CU349" s="82"/>
      <c r="CV349" s="39"/>
      <c r="CW349" s="39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GS349" s="1"/>
      <c r="GT349" s="1"/>
      <c r="GU349" s="1"/>
      <c r="GV349" s="1"/>
      <c r="GW349" s="1"/>
    </row>
    <row r="350" spans="1:205">
      <c r="A350" s="33">
        <v>344</v>
      </c>
      <c r="B350" s="71"/>
      <c r="C350" s="351"/>
      <c r="D350" s="75"/>
      <c r="E350" s="74"/>
      <c r="F350" s="74"/>
      <c r="G350" s="74"/>
      <c r="H350" s="74"/>
      <c r="I350" s="65"/>
      <c r="J350" s="65"/>
      <c r="K350" s="65"/>
      <c r="L350" s="209"/>
      <c r="M350" s="209"/>
      <c r="N350" s="65"/>
      <c r="O350" s="65"/>
      <c r="P350" s="65"/>
      <c r="Q350" s="368" t="str">
        <f t="shared" si="397"/>
        <v/>
      </c>
      <c r="R350" s="34">
        <f t="shared" si="398"/>
        <v>0</v>
      </c>
      <c r="S350" s="47">
        <f t="shared" si="395"/>
        <v>0</v>
      </c>
      <c r="T350" s="46">
        <f t="shared" si="396"/>
        <v>0</v>
      </c>
      <c r="U350" s="82">
        <f t="shared" si="399"/>
        <v>0</v>
      </c>
      <c r="V350" s="46">
        <f t="shared" si="400"/>
        <v>0</v>
      </c>
      <c r="W350" s="82">
        <f t="shared" si="401"/>
        <v>0</v>
      </c>
      <c r="X350" s="81">
        <f t="shared" si="402"/>
        <v>0</v>
      </c>
      <c r="Y350" s="81">
        <f t="shared" si="460"/>
        <v>0</v>
      </c>
      <c r="Z350" s="81">
        <f t="shared" si="461"/>
        <v>0</v>
      </c>
      <c r="AA350" s="81">
        <f t="shared" si="403"/>
        <v>0</v>
      </c>
      <c r="AB350" s="81">
        <f t="shared" si="404"/>
        <v>0</v>
      </c>
      <c r="AC350" s="81">
        <f t="shared" si="462"/>
        <v>0</v>
      </c>
      <c r="AD350" s="81">
        <f t="shared" si="463"/>
        <v>0</v>
      </c>
      <c r="AE350" s="81">
        <f t="shared" si="464"/>
        <v>0</v>
      </c>
      <c r="AF350" s="81">
        <f t="shared" si="405"/>
        <v>0</v>
      </c>
      <c r="AG350" s="81">
        <f t="shared" si="406"/>
        <v>0</v>
      </c>
      <c r="AH350" s="81">
        <f t="shared" si="407"/>
        <v>0</v>
      </c>
      <c r="AI350" s="81">
        <f t="shared" si="408"/>
        <v>0</v>
      </c>
      <c r="AJ350" s="81">
        <f t="shared" si="409"/>
        <v>0</v>
      </c>
      <c r="AK350" s="81">
        <f t="shared" si="410"/>
        <v>0</v>
      </c>
      <c r="AL350" s="81">
        <f t="shared" si="411"/>
        <v>0</v>
      </c>
      <c r="AM350" s="81">
        <f t="shared" si="412"/>
        <v>0</v>
      </c>
      <c r="AN350" s="81">
        <f t="shared" si="413"/>
        <v>0</v>
      </c>
      <c r="AO350" s="81">
        <f t="shared" si="414"/>
        <v>0</v>
      </c>
      <c r="AP350" s="81">
        <f t="shared" si="415"/>
        <v>0</v>
      </c>
      <c r="AQ350" s="81">
        <f t="shared" si="416"/>
        <v>0</v>
      </c>
      <c r="AR350" s="81">
        <f t="shared" si="417"/>
        <v>0</v>
      </c>
      <c r="AS350" s="81">
        <f t="shared" si="418"/>
        <v>0</v>
      </c>
      <c r="AT350" s="81">
        <f t="shared" si="419"/>
        <v>0</v>
      </c>
      <c r="AU350" s="81">
        <f t="shared" si="420"/>
        <v>0</v>
      </c>
      <c r="AV350" s="81">
        <f t="shared" si="421"/>
        <v>0</v>
      </c>
      <c r="AW350" s="46">
        <f t="shared" si="422"/>
        <v>0</v>
      </c>
      <c r="AX350" s="46">
        <f t="shared" si="423"/>
        <v>0</v>
      </c>
      <c r="AY350" s="46">
        <f t="shared" si="424"/>
        <v>0</v>
      </c>
      <c r="AZ350" s="46">
        <f t="shared" si="425"/>
        <v>0</v>
      </c>
      <c r="BA350" s="46">
        <f t="shared" si="426"/>
        <v>0</v>
      </c>
      <c r="BB350" s="46">
        <f t="shared" si="427"/>
        <v>0</v>
      </c>
      <c r="BC350" s="46">
        <f t="shared" si="428"/>
        <v>0</v>
      </c>
      <c r="BD350" s="81"/>
      <c r="BE350" s="81"/>
      <c r="BF350" s="117">
        <f t="shared" si="465"/>
        <v>0</v>
      </c>
      <c r="BG350" s="117">
        <f t="shared" si="466"/>
        <v>0</v>
      </c>
      <c r="BH350" s="117">
        <f t="shared" si="467"/>
        <v>0</v>
      </c>
      <c r="BI350" s="117">
        <f t="shared" si="468"/>
        <v>0</v>
      </c>
      <c r="BJ350" s="117">
        <f t="shared" si="469"/>
        <v>0</v>
      </c>
      <c r="BK350" s="117">
        <f t="shared" si="470"/>
        <v>0</v>
      </c>
      <c r="BL350" s="117">
        <f t="shared" si="471"/>
        <v>0</v>
      </c>
      <c r="BM350" s="117">
        <f t="shared" si="472"/>
        <v>0</v>
      </c>
      <c r="BN350" s="117">
        <f t="shared" si="429"/>
        <v>0</v>
      </c>
      <c r="BO350" s="117">
        <f t="shared" si="473"/>
        <v>0</v>
      </c>
      <c r="BP350" s="117">
        <f t="shared" si="430"/>
        <v>0</v>
      </c>
      <c r="BQ350" s="117">
        <f t="shared" si="431"/>
        <v>0</v>
      </c>
      <c r="BR350" s="117">
        <f t="shared" si="432"/>
        <v>0</v>
      </c>
      <c r="BS350" s="117">
        <f t="shared" si="433"/>
        <v>0</v>
      </c>
      <c r="BT350" s="117">
        <f t="shared" si="434"/>
        <v>0</v>
      </c>
      <c r="BU350" s="117">
        <f t="shared" si="435"/>
        <v>0</v>
      </c>
      <c r="BV350" s="117">
        <f t="shared" si="436"/>
        <v>0</v>
      </c>
      <c r="BW350" s="117">
        <f t="shared" si="437"/>
        <v>0</v>
      </c>
      <c r="BX350" s="117">
        <f t="shared" si="438"/>
        <v>0</v>
      </c>
      <c r="BY350" s="117">
        <f t="shared" si="439"/>
        <v>0</v>
      </c>
      <c r="BZ350" s="117">
        <f t="shared" si="440"/>
        <v>0</v>
      </c>
      <c r="CA350" s="117">
        <f t="shared" si="441"/>
        <v>0</v>
      </c>
      <c r="CB350" s="117">
        <f t="shared" si="442"/>
        <v>0</v>
      </c>
      <c r="CC350" s="117">
        <f t="shared" si="443"/>
        <v>0</v>
      </c>
      <c r="CD350" s="117">
        <f t="shared" si="444"/>
        <v>0</v>
      </c>
      <c r="CE350" s="117">
        <f t="shared" si="445"/>
        <v>0</v>
      </c>
      <c r="CF350" s="117">
        <f t="shared" si="446"/>
        <v>0</v>
      </c>
      <c r="CG350" s="117">
        <f t="shared" si="447"/>
        <v>0</v>
      </c>
      <c r="CH350" s="117">
        <f t="shared" si="448"/>
        <v>0</v>
      </c>
      <c r="CI350" s="117">
        <f t="shared" si="449"/>
        <v>0</v>
      </c>
      <c r="CJ350" s="117">
        <f t="shared" si="450"/>
        <v>0</v>
      </c>
      <c r="CK350" s="117">
        <f t="shared" si="451"/>
        <v>0</v>
      </c>
      <c r="CL350" s="117">
        <f t="shared" si="452"/>
        <v>0</v>
      </c>
      <c r="CM350" s="117">
        <f t="shared" si="453"/>
        <v>0</v>
      </c>
      <c r="CN350" s="117">
        <f t="shared" si="454"/>
        <v>0</v>
      </c>
      <c r="CO350" s="117">
        <f t="shared" si="455"/>
        <v>0</v>
      </c>
      <c r="CP350" s="117">
        <f t="shared" si="456"/>
        <v>0</v>
      </c>
      <c r="CQ350" s="117">
        <f t="shared" si="457"/>
        <v>0</v>
      </c>
      <c r="CR350" s="117">
        <f t="shared" si="458"/>
        <v>0</v>
      </c>
      <c r="CS350" s="117">
        <f t="shared" si="459"/>
        <v>0</v>
      </c>
      <c r="CT350" s="82"/>
      <c r="CU350" s="82"/>
      <c r="CV350" s="39"/>
      <c r="CW350" s="39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GS350" s="1"/>
      <c r="GT350" s="1"/>
      <c r="GU350" s="1"/>
      <c r="GV350" s="1"/>
      <c r="GW350" s="1"/>
    </row>
    <row r="351" spans="1:205">
      <c r="A351" s="33">
        <v>345</v>
      </c>
      <c r="B351" s="71"/>
      <c r="C351" s="351"/>
      <c r="D351" s="75"/>
      <c r="E351" s="74"/>
      <c r="F351" s="74"/>
      <c r="G351" s="74"/>
      <c r="H351" s="74"/>
      <c r="I351" s="65"/>
      <c r="J351" s="65"/>
      <c r="K351" s="65"/>
      <c r="L351" s="209"/>
      <c r="M351" s="209"/>
      <c r="N351" s="65"/>
      <c r="O351" s="65"/>
      <c r="P351" s="65"/>
      <c r="Q351" s="368" t="str">
        <f t="shared" si="397"/>
        <v/>
      </c>
      <c r="R351" s="34">
        <f t="shared" si="398"/>
        <v>0</v>
      </c>
      <c r="S351" s="47">
        <f t="shared" si="395"/>
        <v>0</v>
      </c>
      <c r="T351" s="46">
        <f t="shared" si="396"/>
        <v>0</v>
      </c>
      <c r="U351" s="82">
        <f t="shared" si="399"/>
        <v>0</v>
      </c>
      <c r="V351" s="46">
        <f t="shared" si="400"/>
        <v>0</v>
      </c>
      <c r="W351" s="82">
        <f t="shared" si="401"/>
        <v>0</v>
      </c>
      <c r="X351" s="81">
        <f t="shared" si="402"/>
        <v>0</v>
      </c>
      <c r="Y351" s="81">
        <f t="shared" si="460"/>
        <v>0</v>
      </c>
      <c r="Z351" s="81">
        <f t="shared" si="461"/>
        <v>0</v>
      </c>
      <c r="AA351" s="81">
        <f t="shared" si="403"/>
        <v>0</v>
      </c>
      <c r="AB351" s="81">
        <f t="shared" si="404"/>
        <v>0</v>
      </c>
      <c r="AC351" s="81">
        <f t="shared" si="462"/>
        <v>0</v>
      </c>
      <c r="AD351" s="81">
        <f t="shared" si="463"/>
        <v>0</v>
      </c>
      <c r="AE351" s="81">
        <f t="shared" si="464"/>
        <v>0</v>
      </c>
      <c r="AF351" s="81">
        <f t="shared" si="405"/>
        <v>0</v>
      </c>
      <c r="AG351" s="81">
        <f t="shared" si="406"/>
        <v>0</v>
      </c>
      <c r="AH351" s="81">
        <f t="shared" si="407"/>
        <v>0</v>
      </c>
      <c r="AI351" s="81">
        <f t="shared" si="408"/>
        <v>0</v>
      </c>
      <c r="AJ351" s="81">
        <f t="shared" si="409"/>
        <v>0</v>
      </c>
      <c r="AK351" s="81">
        <f t="shared" si="410"/>
        <v>0</v>
      </c>
      <c r="AL351" s="81">
        <f t="shared" si="411"/>
        <v>0</v>
      </c>
      <c r="AM351" s="81">
        <f t="shared" si="412"/>
        <v>0</v>
      </c>
      <c r="AN351" s="81">
        <f t="shared" si="413"/>
        <v>0</v>
      </c>
      <c r="AO351" s="81">
        <f t="shared" si="414"/>
        <v>0</v>
      </c>
      <c r="AP351" s="81">
        <f t="shared" si="415"/>
        <v>0</v>
      </c>
      <c r="AQ351" s="81">
        <f t="shared" si="416"/>
        <v>0</v>
      </c>
      <c r="AR351" s="81">
        <f t="shared" si="417"/>
        <v>0</v>
      </c>
      <c r="AS351" s="81">
        <f t="shared" si="418"/>
        <v>0</v>
      </c>
      <c r="AT351" s="81">
        <f t="shared" si="419"/>
        <v>0</v>
      </c>
      <c r="AU351" s="81">
        <f t="shared" si="420"/>
        <v>0</v>
      </c>
      <c r="AV351" s="81">
        <f t="shared" si="421"/>
        <v>0</v>
      </c>
      <c r="AW351" s="46">
        <f t="shared" si="422"/>
        <v>0</v>
      </c>
      <c r="AX351" s="46">
        <f t="shared" si="423"/>
        <v>0</v>
      </c>
      <c r="AY351" s="46">
        <f t="shared" si="424"/>
        <v>0</v>
      </c>
      <c r="AZ351" s="46">
        <f t="shared" si="425"/>
        <v>0</v>
      </c>
      <c r="BA351" s="46">
        <f t="shared" si="426"/>
        <v>0</v>
      </c>
      <c r="BB351" s="46">
        <f t="shared" si="427"/>
        <v>0</v>
      </c>
      <c r="BC351" s="46">
        <f t="shared" si="428"/>
        <v>0</v>
      </c>
      <c r="BD351" s="81"/>
      <c r="BE351" s="81"/>
      <c r="BF351" s="117">
        <f t="shared" si="465"/>
        <v>0</v>
      </c>
      <c r="BG351" s="117">
        <f t="shared" si="466"/>
        <v>0</v>
      </c>
      <c r="BH351" s="117">
        <f t="shared" si="467"/>
        <v>0</v>
      </c>
      <c r="BI351" s="117">
        <f t="shared" si="468"/>
        <v>0</v>
      </c>
      <c r="BJ351" s="117">
        <f t="shared" si="469"/>
        <v>0</v>
      </c>
      <c r="BK351" s="117">
        <f t="shared" si="470"/>
        <v>0</v>
      </c>
      <c r="BL351" s="117">
        <f t="shared" si="471"/>
        <v>0</v>
      </c>
      <c r="BM351" s="117">
        <f t="shared" si="472"/>
        <v>0</v>
      </c>
      <c r="BN351" s="117">
        <f t="shared" si="429"/>
        <v>0</v>
      </c>
      <c r="BO351" s="117">
        <f t="shared" si="473"/>
        <v>0</v>
      </c>
      <c r="BP351" s="117">
        <f t="shared" si="430"/>
        <v>0</v>
      </c>
      <c r="BQ351" s="117">
        <f t="shared" si="431"/>
        <v>0</v>
      </c>
      <c r="BR351" s="117">
        <f t="shared" si="432"/>
        <v>0</v>
      </c>
      <c r="BS351" s="117">
        <f t="shared" si="433"/>
        <v>0</v>
      </c>
      <c r="BT351" s="117">
        <f t="shared" si="434"/>
        <v>0</v>
      </c>
      <c r="BU351" s="117">
        <f t="shared" si="435"/>
        <v>0</v>
      </c>
      <c r="BV351" s="117">
        <f t="shared" si="436"/>
        <v>0</v>
      </c>
      <c r="BW351" s="117">
        <f t="shared" si="437"/>
        <v>0</v>
      </c>
      <c r="BX351" s="117">
        <f t="shared" si="438"/>
        <v>0</v>
      </c>
      <c r="BY351" s="117">
        <f t="shared" si="439"/>
        <v>0</v>
      </c>
      <c r="BZ351" s="117">
        <f t="shared" si="440"/>
        <v>0</v>
      </c>
      <c r="CA351" s="117">
        <f t="shared" si="441"/>
        <v>0</v>
      </c>
      <c r="CB351" s="117">
        <f t="shared" si="442"/>
        <v>0</v>
      </c>
      <c r="CC351" s="117">
        <f t="shared" si="443"/>
        <v>0</v>
      </c>
      <c r="CD351" s="117">
        <f t="shared" si="444"/>
        <v>0</v>
      </c>
      <c r="CE351" s="117">
        <f t="shared" si="445"/>
        <v>0</v>
      </c>
      <c r="CF351" s="117">
        <f t="shared" si="446"/>
        <v>0</v>
      </c>
      <c r="CG351" s="117">
        <f t="shared" si="447"/>
        <v>0</v>
      </c>
      <c r="CH351" s="117">
        <f t="shared" si="448"/>
        <v>0</v>
      </c>
      <c r="CI351" s="117">
        <f t="shared" si="449"/>
        <v>0</v>
      </c>
      <c r="CJ351" s="117">
        <f t="shared" si="450"/>
        <v>0</v>
      </c>
      <c r="CK351" s="117">
        <f t="shared" si="451"/>
        <v>0</v>
      </c>
      <c r="CL351" s="117">
        <f t="shared" si="452"/>
        <v>0</v>
      </c>
      <c r="CM351" s="117">
        <f t="shared" si="453"/>
        <v>0</v>
      </c>
      <c r="CN351" s="117">
        <f t="shared" si="454"/>
        <v>0</v>
      </c>
      <c r="CO351" s="117">
        <f t="shared" si="455"/>
        <v>0</v>
      </c>
      <c r="CP351" s="117">
        <f t="shared" si="456"/>
        <v>0</v>
      </c>
      <c r="CQ351" s="117">
        <f t="shared" si="457"/>
        <v>0</v>
      </c>
      <c r="CR351" s="117">
        <f t="shared" si="458"/>
        <v>0</v>
      </c>
      <c r="CS351" s="117">
        <f t="shared" si="459"/>
        <v>0</v>
      </c>
      <c r="CT351" s="82"/>
      <c r="CU351" s="82"/>
      <c r="CV351" s="39"/>
      <c r="CW351" s="39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GS351" s="1"/>
      <c r="GT351" s="1"/>
      <c r="GU351" s="1"/>
      <c r="GV351" s="1"/>
      <c r="GW351" s="1"/>
    </row>
    <row r="352" spans="1:205">
      <c r="A352" s="33">
        <v>346</v>
      </c>
      <c r="B352" s="71"/>
      <c r="C352" s="351"/>
      <c r="D352" s="75"/>
      <c r="E352" s="74"/>
      <c r="F352" s="74"/>
      <c r="G352" s="74"/>
      <c r="H352" s="74"/>
      <c r="I352" s="65"/>
      <c r="J352" s="65"/>
      <c r="K352" s="65"/>
      <c r="L352" s="209"/>
      <c r="M352" s="209"/>
      <c r="N352" s="65"/>
      <c r="O352" s="65"/>
      <c r="P352" s="65"/>
      <c r="Q352" s="368" t="str">
        <f t="shared" si="397"/>
        <v/>
      </c>
      <c r="R352" s="34">
        <f t="shared" si="398"/>
        <v>0</v>
      </c>
      <c r="S352" s="47">
        <f t="shared" si="395"/>
        <v>0</v>
      </c>
      <c r="T352" s="46">
        <f t="shared" si="396"/>
        <v>0</v>
      </c>
      <c r="U352" s="82">
        <f t="shared" si="399"/>
        <v>0</v>
      </c>
      <c r="V352" s="46">
        <f t="shared" si="400"/>
        <v>0</v>
      </c>
      <c r="W352" s="82">
        <f t="shared" si="401"/>
        <v>0</v>
      </c>
      <c r="X352" s="81">
        <f t="shared" si="402"/>
        <v>0</v>
      </c>
      <c r="Y352" s="81">
        <f t="shared" si="460"/>
        <v>0</v>
      </c>
      <c r="Z352" s="81">
        <f t="shared" si="461"/>
        <v>0</v>
      </c>
      <c r="AA352" s="81">
        <f t="shared" si="403"/>
        <v>0</v>
      </c>
      <c r="AB352" s="81">
        <f t="shared" si="404"/>
        <v>0</v>
      </c>
      <c r="AC352" s="81">
        <f t="shared" si="462"/>
        <v>0</v>
      </c>
      <c r="AD352" s="81">
        <f t="shared" si="463"/>
        <v>0</v>
      </c>
      <c r="AE352" s="81">
        <f t="shared" si="464"/>
        <v>0</v>
      </c>
      <c r="AF352" s="81">
        <f t="shared" si="405"/>
        <v>0</v>
      </c>
      <c r="AG352" s="81">
        <f t="shared" si="406"/>
        <v>0</v>
      </c>
      <c r="AH352" s="81">
        <f t="shared" si="407"/>
        <v>0</v>
      </c>
      <c r="AI352" s="81">
        <f t="shared" si="408"/>
        <v>0</v>
      </c>
      <c r="AJ352" s="81">
        <f t="shared" si="409"/>
        <v>0</v>
      </c>
      <c r="AK352" s="81">
        <f t="shared" si="410"/>
        <v>0</v>
      </c>
      <c r="AL352" s="81">
        <f t="shared" si="411"/>
        <v>0</v>
      </c>
      <c r="AM352" s="81">
        <f t="shared" si="412"/>
        <v>0</v>
      </c>
      <c r="AN352" s="81">
        <f t="shared" si="413"/>
        <v>0</v>
      </c>
      <c r="AO352" s="81">
        <f t="shared" si="414"/>
        <v>0</v>
      </c>
      <c r="AP352" s="81">
        <f t="shared" si="415"/>
        <v>0</v>
      </c>
      <c r="AQ352" s="81">
        <f t="shared" si="416"/>
        <v>0</v>
      </c>
      <c r="AR352" s="81">
        <f t="shared" si="417"/>
        <v>0</v>
      </c>
      <c r="AS352" s="81">
        <f t="shared" si="418"/>
        <v>0</v>
      </c>
      <c r="AT352" s="81">
        <f t="shared" si="419"/>
        <v>0</v>
      </c>
      <c r="AU352" s="81">
        <f t="shared" si="420"/>
        <v>0</v>
      </c>
      <c r="AV352" s="81">
        <f t="shared" si="421"/>
        <v>0</v>
      </c>
      <c r="AW352" s="46">
        <f t="shared" si="422"/>
        <v>0</v>
      </c>
      <c r="AX352" s="46">
        <f t="shared" si="423"/>
        <v>0</v>
      </c>
      <c r="AY352" s="46">
        <f t="shared" si="424"/>
        <v>0</v>
      </c>
      <c r="AZ352" s="46">
        <f t="shared" si="425"/>
        <v>0</v>
      </c>
      <c r="BA352" s="46">
        <f t="shared" si="426"/>
        <v>0</v>
      </c>
      <c r="BB352" s="46">
        <f t="shared" si="427"/>
        <v>0</v>
      </c>
      <c r="BC352" s="46">
        <f t="shared" si="428"/>
        <v>0</v>
      </c>
      <c r="BD352" s="81"/>
      <c r="BE352" s="81"/>
      <c r="BF352" s="117">
        <f t="shared" si="465"/>
        <v>0</v>
      </c>
      <c r="BG352" s="117">
        <f t="shared" si="466"/>
        <v>0</v>
      </c>
      <c r="BH352" s="117">
        <f t="shared" si="467"/>
        <v>0</v>
      </c>
      <c r="BI352" s="117">
        <f t="shared" si="468"/>
        <v>0</v>
      </c>
      <c r="BJ352" s="117">
        <f t="shared" si="469"/>
        <v>0</v>
      </c>
      <c r="BK352" s="117">
        <f t="shared" si="470"/>
        <v>0</v>
      </c>
      <c r="BL352" s="117">
        <f t="shared" si="471"/>
        <v>0</v>
      </c>
      <c r="BM352" s="117">
        <f t="shared" si="472"/>
        <v>0</v>
      </c>
      <c r="BN352" s="117">
        <f t="shared" si="429"/>
        <v>0</v>
      </c>
      <c r="BO352" s="117">
        <f t="shared" si="473"/>
        <v>0</v>
      </c>
      <c r="BP352" s="117">
        <f t="shared" si="430"/>
        <v>0</v>
      </c>
      <c r="BQ352" s="117">
        <f t="shared" si="431"/>
        <v>0</v>
      </c>
      <c r="BR352" s="117">
        <f t="shared" si="432"/>
        <v>0</v>
      </c>
      <c r="BS352" s="117">
        <f t="shared" si="433"/>
        <v>0</v>
      </c>
      <c r="BT352" s="117">
        <f t="shared" si="434"/>
        <v>0</v>
      </c>
      <c r="BU352" s="117">
        <f t="shared" si="435"/>
        <v>0</v>
      </c>
      <c r="BV352" s="117">
        <f t="shared" si="436"/>
        <v>0</v>
      </c>
      <c r="BW352" s="117">
        <f t="shared" si="437"/>
        <v>0</v>
      </c>
      <c r="BX352" s="117">
        <f t="shared" si="438"/>
        <v>0</v>
      </c>
      <c r="BY352" s="117">
        <f t="shared" si="439"/>
        <v>0</v>
      </c>
      <c r="BZ352" s="117">
        <f t="shared" si="440"/>
        <v>0</v>
      </c>
      <c r="CA352" s="117">
        <f t="shared" si="441"/>
        <v>0</v>
      </c>
      <c r="CB352" s="117">
        <f t="shared" si="442"/>
        <v>0</v>
      </c>
      <c r="CC352" s="117">
        <f t="shared" si="443"/>
        <v>0</v>
      </c>
      <c r="CD352" s="117">
        <f t="shared" si="444"/>
        <v>0</v>
      </c>
      <c r="CE352" s="117">
        <f t="shared" si="445"/>
        <v>0</v>
      </c>
      <c r="CF352" s="117">
        <f t="shared" si="446"/>
        <v>0</v>
      </c>
      <c r="CG352" s="117">
        <f t="shared" si="447"/>
        <v>0</v>
      </c>
      <c r="CH352" s="117">
        <f t="shared" si="448"/>
        <v>0</v>
      </c>
      <c r="CI352" s="117">
        <f t="shared" si="449"/>
        <v>0</v>
      </c>
      <c r="CJ352" s="117">
        <f t="shared" si="450"/>
        <v>0</v>
      </c>
      <c r="CK352" s="117">
        <f t="shared" si="451"/>
        <v>0</v>
      </c>
      <c r="CL352" s="117">
        <f t="shared" si="452"/>
        <v>0</v>
      </c>
      <c r="CM352" s="117">
        <f t="shared" si="453"/>
        <v>0</v>
      </c>
      <c r="CN352" s="117">
        <f t="shared" si="454"/>
        <v>0</v>
      </c>
      <c r="CO352" s="117">
        <f t="shared" si="455"/>
        <v>0</v>
      </c>
      <c r="CP352" s="117">
        <f t="shared" si="456"/>
        <v>0</v>
      </c>
      <c r="CQ352" s="117">
        <f t="shared" si="457"/>
        <v>0</v>
      </c>
      <c r="CR352" s="117">
        <f t="shared" si="458"/>
        <v>0</v>
      </c>
      <c r="CS352" s="117">
        <f t="shared" si="459"/>
        <v>0</v>
      </c>
      <c r="CT352" s="82"/>
      <c r="CU352" s="82"/>
      <c r="CV352" s="39"/>
      <c r="CW352" s="39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GS352" s="1"/>
      <c r="GT352" s="1"/>
      <c r="GU352" s="1"/>
      <c r="GV352" s="1"/>
      <c r="GW352" s="1"/>
    </row>
    <row r="353" spans="1:205">
      <c r="A353" s="33">
        <v>347</v>
      </c>
      <c r="B353" s="71"/>
      <c r="C353" s="351"/>
      <c r="D353" s="75"/>
      <c r="E353" s="74"/>
      <c r="F353" s="74"/>
      <c r="G353" s="74"/>
      <c r="H353" s="74"/>
      <c r="I353" s="65"/>
      <c r="J353" s="65"/>
      <c r="K353" s="65"/>
      <c r="L353" s="209"/>
      <c r="M353" s="209"/>
      <c r="N353" s="65"/>
      <c r="O353" s="65"/>
      <c r="P353" s="65"/>
      <c r="Q353" s="368" t="str">
        <f t="shared" si="397"/>
        <v/>
      </c>
      <c r="R353" s="34">
        <f t="shared" si="398"/>
        <v>0</v>
      </c>
      <c r="S353" s="47">
        <f t="shared" si="395"/>
        <v>0</v>
      </c>
      <c r="T353" s="46">
        <f t="shared" si="396"/>
        <v>0</v>
      </c>
      <c r="U353" s="82">
        <f t="shared" si="399"/>
        <v>0</v>
      </c>
      <c r="V353" s="46">
        <f t="shared" si="400"/>
        <v>0</v>
      </c>
      <c r="W353" s="82">
        <f t="shared" si="401"/>
        <v>0</v>
      </c>
      <c r="X353" s="81">
        <f t="shared" si="402"/>
        <v>0</v>
      </c>
      <c r="Y353" s="81">
        <f t="shared" si="460"/>
        <v>0</v>
      </c>
      <c r="Z353" s="81">
        <f t="shared" si="461"/>
        <v>0</v>
      </c>
      <c r="AA353" s="81">
        <f t="shared" si="403"/>
        <v>0</v>
      </c>
      <c r="AB353" s="81">
        <f t="shared" si="404"/>
        <v>0</v>
      </c>
      <c r="AC353" s="81">
        <f t="shared" si="462"/>
        <v>0</v>
      </c>
      <c r="AD353" s="81">
        <f t="shared" si="463"/>
        <v>0</v>
      </c>
      <c r="AE353" s="81">
        <f t="shared" si="464"/>
        <v>0</v>
      </c>
      <c r="AF353" s="81">
        <f t="shared" si="405"/>
        <v>0</v>
      </c>
      <c r="AG353" s="81">
        <f t="shared" si="406"/>
        <v>0</v>
      </c>
      <c r="AH353" s="81">
        <f t="shared" si="407"/>
        <v>0</v>
      </c>
      <c r="AI353" s="81">
        <f t="shared" si="408"/>
        <v>0</v>
      </c>
      <c r="AJ353" s="81">
        <f t="shared" si="409"/>
        <v>0</v>
      </c>
      <c r="AK353" s="81">
        <f t="shared" si="410"/>
        <v>0</v>
      </c>
      <c r="AL353" s="81">
        <f t="shared" si="411"/>
        <v>0</v>
      </c>
      <c r="AM353" s="81">
        <f t="shared" si="412"/>
        <v>0</v>
      </c>
      <c r="AN353" s="81">
        <f t="shared" si="413"/>
        <v>0</v>
      </c>
      <c r="AO353" s="81">
        <f t="shared" si="414"/>
        <v>0</v>
      </c>
      <c r="AP353" s="81">
        <f t="shared" si="415"/>
        <v>0</v>
      </c>
      <c r="AQ353" s="81">
        <f t="shared" si="416"/>
        <v>0</v>
      </c>
      <c r="AR353" s="81">
        <f t="shared" si="417"/>
        <v>0</v>
      </c>
      <c r="AS353" s="81">
        <f t="shared" si="418"/>
        <v>0</v>
      </c>
      <c r="AT353" s="81">
        <f t="shared" si="419"/>
        <v>0</v>
      </c>
      <c r="AU353" s="81">
        <f t="shared" si="420"/>
        <v>0</v>
      </c>
      <c r="AV353" s="81">
        <f t="shared" si="421"/>
        <v>0</v>
      </c>
      <c r="AW353" s="46">
        <f t="shared" si="422"/>
        <v>0</v>
      </c>
      <c r="AX353" s="46">
        <f t="shared" si="423"/>
        <v>0</v>
      </c>
      <c r="AY353" s="46">
        <f t="shared" si="424"/>
        <v>0</v>
      </c>
      <c r="AZ353" s="46">
        <f t="shared" si="425"/>
        <v>0</v>
      </c>
      <c r="BA353" s="46">
        <f t="shared" si="426"/>
        <v>0</v>
      </c>
      <c r="BB353" s="46">
        <f t="shared" si="427"/>
        <v>0</v>
      </c>
      <c r="BC353" s="46">
        <f t="shared" si="428"/>
        <v>0</v>
      </c>
      <c r="BD353" s="81"/>
      <c r="BE353" s="81"/>
      <c r="BF353" s="117">
        <f t="shared" si="465"/>
        <v>0</v>
      </c>
      <c r="BG353" s="117">
        <f t="shared" si="466"/>
        <v>0</v>
      </c>
      <c r="BH353" s="117">
        <f t="shared" si="467"/>
        <v>0</v>
      </c>
      <c r="BI353" s="117">
        <f t="shared" si="468"/>
        <v>0</v>
      </c>
      <c r="BJ353" s="117">
        <f t="shared" si="469"/>
        <v>0</v>
      </c>
      <c r="BK353" s="117">
        <f t="shared" si="470"/>
        <v>0</v>
      </c>
      <c r="BL353" s="117">
        <f t="shared" si="471"/>
        <v>0</v>
      </c>
      <c r="BM353" s="117">
        <f t="shared" si="472"/>
        <v>0</v>
      </c>
      <c r="BN353" s="117">
        <f t="shared" si="429"/>
        <v>0</v>
      </c>
      <c r="BO353" s="117">
        <f t="shared" si="473"/>
        <v>0</v>
      </c>
      <c r="BP353" s="117">
        <f t="shared" si="430"/>
        <v>0</v>
      </c>
      <c r="BQ353" s="117">
        <f t="shared" si="431"/>
        <v>0</v>
      </c>
      <c r="BR353" s="117">
        <f t="shared" si="432"/>
        <v>0</v>
      </c>
      <c r="BS353" s="117">
        <f t="shared" si="433"/>
        <v>0</v>
      </c>
      <c r="BT353" s="117">
        <f t="shared" si="434"/>
        <v>0</v>
      </c>
      <c r="BU353" s="117">
        <f t="shared" si="435"/>
        <v>0</v>
      </c>
      <c r="BV353" s="117">
        <f t="shared" si="436"/>
        <v>0</v>
      </c>
      <c r="BW353" s="117">
        <f t="shared" si="437"/>
        <v>0</v>
      </c>
      <c r="BX353" s="117">
        <f t="shared" si="438"/>
        <v>0</v>
      </c>
      <c r="BY353" s="117">
        <f t="shared" si="439"/>
        <v>0</v>
      </c>
      <c r="BZ353" s="117">
        <f t="shared" si="440"/>
        <v>0</v>
      </c>
      <c r="CA353" s="117">
        <f t="shared" si="441"/>
        <v>0</v>
      </c>
      <c r="CB353" s="117">
        <f t="shared" si="442"/>
        <v>0</v>
      </c>
      <c r="CC353" s="117">
        <f t="shared" si="443"/>
        <v>0</v>
      </c>
      <c r="CD353" s="117">
        <f t="shared" si="444"/>
        <v>0</v>
      </c>
      <c r="CE353" s="117">
        <f t="shared" si="445"/>
        <v>0</v>
      </c>
      <c r="CF353" s="117">
        <f t="shared" si="446"/>
        <v>0</v>
      </c>
      <c r="CG353" s="117">
        <f t="shared" si="447"/>
        <v>0</v>
      </c>
      <c r="CH353" s="117">
        <f t="shared" si="448"/>
        <v>0</v>
      </c>
      <c r="CI353" s="117">
        <f t="shared" si="449"/>
        <v>0</v>
      </c>
      <c r="CJ353" s="117">
        <f t="shared" si="450"/>
        <v>0</v>
      </c>
      <c r="CK353" s="117">
        <f t="shared" si="451"/>
        <v>0</v>
      </c>
      <c r="CL353" s="117">
        <f t="shared" si="452"/>
        <v>0</v>
      </c>
      <c r="CM353" s="117">
        <f t="shared" si="453"/>
        <v>0</v>
      </c>
      <c r="CN353" s="117">
        <f t="shared" si="454"/>
        <v>0</v>
      </c>
      <c r="CO353" s="117">
        <f t="shared" si="455"/>
        <v>0</v>
      </c>
      <c r="CP353" s="117">
        <f t="shared" si="456"/>
        <v>0</v>
      </c>
      <c r="CQ353" s="117">
        <f t="shared" si="457"/>
        <v>0</v>
      </c>
      <c r="CR353" s="117">
        <f t="shared" si="458"/>
        <v>0</v>
      </c>
      <c r="CS353" s="117">
        <f t="shared" si="459"/>
        <v>0</v>
      </c>
      <c r="CT353" s="82"/>
      <c r="CU353" s="82"/>
      <c r="CV353" s="39"/>
      <c r="CW353" s="39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GS353" s="1"/>
      <c r="GT353" s="1"/>
      <c r="GU353" s="1"/>
      <c r="GV353" s="1"/>
      <c r="GW353" s="1"/>
    </row>
    <row r="354" spans="1:205">
      <c r="A354" s="33">
        <v>348</v>
      </c>
      <c r="B354" s="71"/>
      <c r="C354" s="351"/>
      <c r="D354" s="75"/>
      <c r="E354" s="74"/>
      <c r="F354" s="74"/>
      <c r="G354" s="74"/>
      <c r="H354" s="74"/>
      <c r="I354" s="65"/>
      <c r="J354" s="65"/>
      <c r="K354" s="65"/>
      <c r="L354" s="209"/>
      <c r="M354" s="209"/>
      <c r="N354" s="65"/>
      <c r="O354" s="65"/>
      <c r="P354" s="65"/>
      <c r="Q354" s="368" t="str">
        <f t="shared" si="397"/>
        <v/>
      </c>
      <c r="R354" s="34">
        <f t="shared" si="398"/>
        <v>0</v>
      </c>
      <c r="S354" s="47">
        <f t="shared" si="395"/>
        <v>0</v>
      </c>
      <c r="T354" s="46">
        <f t="shared" si="396"/>
        <v>0</v>
      </c>
      <c r="U354" s="82">
        <f t="shared" si="399"/>
        <v>0</v>
      </c>
      <c r="V354" s="46">
        <f t="shared" si="400"/>
        <v>0</v>
      </c>
      <c r="W354" s="82">
        <f t="shared" si="401"/>
        <v>0</v>
      </c>
      <c r="X354" s="81">
        <f t="shared" si="402"/>
        <v>0</v>
      </c>
      <c r="Y354" s="81">
        <f t="shared" si="460"/>
        <v>0</v>
      </c>
      <c r="Z354" s="81">
        <f t="shared" si="461"/>
        <v>0</v>
      </c>
      <c r="AA354" s="81">
        <f t="shared" si="403"/>
        <v>0</v>
      </c>
      <c r="AB354" s="81">
        <f t="shared" si="404"/>
        <v>0</v>
      </c>
      <c r="AC354" s="81">
        <f t="shared" si="462"/>
        <v>0</v>
      </c>
      <c r="AD354" s="81">
        <f t="shared" si="463"/>
        <v>0</v>
      </c>
      <c r="AE354" s="81">
        <f t="shared" si="464"/>
        <v>0</v>
      </c>
      <c r="AF354" s="81">
        <f t="shared" si="405"/>
        <v>0</v>
      </c>
      <c r="AG354" s="81">
        <f t="shared" si="406"/>
        <v>0</v>
      </c>
      <c r="AH354" s="81">
        <f t="shared" si="407"/>
        <v>0</v>
      </c>
      <c r="AI354" s="81">
        <f t="shared" si="408"/>
        <v>0</v>
      </c>
      <c r="AJ354" s="81">
        <f t="shared" si="409"/>
        <v>0</v>
      </c>
      <c r="AK354" s="81">
        <f t="shared" si="410"/>
        <v>0</v>
      </c>
      <c r="AL354" s="81">
        <f t="shared" si="411"/>
        <v>0</v>
      </c>
      <c r="AM354" s="81">
        <f t="shared" si="412"/>
        <v>0</v>
      </c>
      <c r="AN354" s="81">
        <f t="shared" si="413"/>
        <v>0</v>
      </c>
      <c r="AO354" s="81">
        <f t="shared" si="414"/>
        <v>0</v>
      </c>
      <c r="AP354" s="81">
        <f t="shared" si="415"/>
        <v>0</v>
      </c>
      <c r="AQ354" s="81">
        <f t="shared" si="416"/>
        <v>0</v>
      </c>
      <c r="AR354" s="81">
        <f t="shared" si="417"/>
        <v>0</v>
      </c>
      <c r="AS354" s="81">
        <f t="shared" si="418"/>
        <v>0</v>
      </c>
      <c r="AT354" s="81">
        <f t="shared" si="419"/>
        <v>0</v>
      </c>
      <c r="AU354" s="81">
        <f t="shared" si="420"/>
        <v>0</v>
      </c>
      <c r="AV354" s="81">
        <f t="shared" si="421"/>
        <v>0</v>
      </c>
      <c r="AW354" s="46">
        <f t="shared" si="422"/>
        <v>0</v>
      </c>
      <c r="AX354" s="46">
        <f t="shared" si="423"/>
        <v>0</v>
      </c>
      <c r="AY354" s="46">
        <f t="shared" si="424"/>
        <v>0</v>
      </c>
      <c r="AZ354" s="46">
        <f t="shared" si="425"/>
        <v>0</v>
      </c>
      <c r="BA354" s="46">
        <f t="shared" si="426"/>
        <v>0</v>
      </c>
      <c r="BB354" s="46">
        <f t="shared" si="427"/>
        <v>0</v>
      </c>
      <c r="BC354" s="46">
        <f t="shared" si="428"/>
        <v>0</v>
      </c>
      <c r="BD354" s="81"/>
      <c r="BE354" s="81"/>
      <c r="BF354" s="117">
        <f t="shared" si="465"/>
        <v>0</v>
      </c>
      <c r="BG354" s="117">
        <f t="shared" si="466"/>
        <v>0</v>
      </c>
      <c r="BH354" s="117">
        <f t="shared" si="467"/>
        <v>0</v>
      </c>
      <c r="BI354" s="117">
        <f t="shared" si="468"/>
        <v>0</v>
      </c>
      <c r="BJ354" s="117">
        <f t="shared" si="469"/>
        <v>0</v>
      </c>
      <c r="BK354" s="117">
        <f t="shared" si="470"/>
        <v>0</v>
      </c>
      <c r="BL354" s="117">
        <f t="shared" si="471"/>
        <v>0</v>
      </c>
      <c r="BM354" s="117">
        <f t="shared" si="472"/>
        <v>0</v>
      </c>
      <c r="BN354" s="117">
        <f t="shared" si="429"/>
        <v>0</v>
      </c>
      <c r="BO354" s="117">
        <f t="shared" si="473"/>
        <v>0</v>
      </c>
      <c r="BP354" s="117">
        <f t="shared" si="430"/>
        <v>0</v>
      </c>
      <c r="BQ354" s="117">
        <f t="shared" si="431"/>
        <v>0</v>
      </c>
      <c r="BR354" s="117">
        <f t="shared" si="432"/>
        <v>0</v>
      </c>
      <c r="BS354" s="117">
        <f t="shared" si="433"/>
        <v>0</v>
      </c>
      <c r="BT354" s="117">
        <f t="shared" si="434"/>
        <v>0</v>
      </c>
      <c r="BU354" s="117">
        <f t="shared" si="435"/>
        <v>0</v>
      </c>
      <c r="BV354" s="117">
        <f t="shared" si="436"/>
        <v>0</v>
      </c>
      <c r="BW354" s="117">
        <f t="shared" si="437"/>
        <v>0</v>
      </c>
      <c r="BX354" s="117">
        <f t="shared" si="438"/>
        <v>0</v>
      </c>
      <c r="BY354" s="117">
        <f t="shared" si="439"/>
        <v>0</v>
      </c>
      <c r="BZ354" s="117">
        <f t="shared" si="440"/>
        <v>0</v>
      </c>
      <c r="CA354" s="117">
        <f t="shared" si="441"/>
        <v>0</v>
      </c>
      <c r="CB354" s="117">
        <f t="shared" si="442"/>
        <v>0</v>
      </c>
      <c r="CC354" s="117">
        <f t="shared" si="443"/>
        <v>0</v>
      </c>
      <c r="CD354" s="117">
        <f t="shared" si="444"/>
        <v>0</v>
      </c>
      <c r="CE354" s="117">
        <f t="shared" si="445"/>
        <v>0</v>
      </c>
      <c r="CF354" s="117">
        <f t="shared" si="446"/>
        <v>0</v>
      </c>
      <c r="CG354" s="117">
        <f t="shared" si="447"/>
        <v>0</v>
      </c>
      <c r="CH354" s="117">
        <f t="shared" si="448"/>
        <v>0</v>
      </c>
      <c r="CI354" s="117">
        <f t="shared" si="449"/>
        <v>0</v>
      </c>
      <c r="CJ354" s="117">
        <f t="shared" si="450"/>
        <v>0</v>
      </c>
      <c r="CK354" s="117">
        <f t="shared" si="451"/>
        <v>0</v>
      </c>
      <c r="CL354" s="117">
        <f t="shared" si="452"/>
        <v>0</v>
      </c>
      <c r="CM354" s="117">
        <f t="shared" si="453"/>
        <v>0</v>
      </c>
      <c r="CN354" s="117">
        <f t="shared" si="454"/>
        <v>0</v>
      </c>
      <c r="CO354" s="117">
        <f t="shared" si="455"/>
        <v>0</v>
      </c>
      <c r="CP354" s="117">
        <f t="shared" si="456"/>
        <v>0</v>
      </c>
      <c r="CQ354" s="117">
        <f t="shared" si="457"/>
        <v>0</v>
      </c>
      <c r="CR354" s="117">
        <f t="shared" si="458"/>
        <v>0</v>
      </c>
      <c r="CS354" s="117">
        <f t="shared" si="459"/>
        <v>0</v>
      </c>
      <c r="CT354" s="82"/>
      <c r="CU354" s="82"/>
      <c r="CV354" s="39"/>
      <c r="CW354" s="39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GS354" s="1"/>
      <c r="GT354" s="1"/>
      <c r="GU354" s="1"/>
      <c r="GV354" s="1"/>
      <c r="GW354" s="1"/>
    </row>
    <row r="355" spans="1:205">
      <c r="A355" s="33">
        <v>349</v>
      </c>
      <c r="B355" s="71"/>
      <c r="C355" s="351"/>
      <c r="D355" s="75"/>
      <c r="E355" s="74"/>
      <c r="F355" s="74"/>
      <c r="G355" s="74"/>
      <c r="H355" s="74"/>
      <c r="I355" s="65"/>
      <c r="J355" s="65"/>
      <c r="K355" s="65"/>
      <c r="L355" s="209"/>
      <c r="M355" s="209"/>
      <c r="N355" s="65"/>
      <c r="O355" s="65"/>
      <c r="P355" s="65"/>
      <c r="Q355" s="368" t="str">
        <f t="shared" si="397"/>
        <v/>
      </c>
      <c r="R355" s="34">
        <f t="shared" si="398"/>
        <v>0</v>
      </c>
      <c r="S355" s="47">
        <f t="shared" si="395"/>
        <v>0</v>
      </c>
      <c r="T355" s="46">
        <f t="shared" si="396"/>
        <v>0</v>
      </c>
      <c r="U355" s="82">
        <f t="shared" si="399"/>
        <v>0</v>
      </c>
      <c r="V355" s="46">
        <f t="shared" si="400"/>
        <v>0</v>
      </c>
      <c r="W355" s="82">
        <f t="shared" si="401"/>
        <v>0</v>
      </c>
      <c r="X355" s="81">
        <f t="shared" si="402"/>
        <v>0</v>
      </c>
      <c r="Y355" s="81">
        <f t="shared" si="460"/>
        <v>0</v>
      </c>
      <c r="Z355" s="81">
        <f t="shared" si="461"/>
        <v>0</v>
      </c>
      <c r="AA355" s="81">
        <f t="shared" si="403"/>
        <v>0</v>
      </c>
      <c r="AB355" s="81">
        <f t="shared" si="404"/>
        <v>0</v>
      </c>
      <c r="AC355" s="81">
        <f t="shared" si="462"/>
        <v>0</v>
      </c>
      <c r="AD355" s="81">
        <f t="shared" si="463"/>
        <v>0</v>
      </c>
      <c r="AE355" s="81">
        <f t="shared" si="464"/>
        <v>0</v>
      </c>
      <c r="AF355" s="81">
        <f t="shared" si="405"/>
        <v>0</v>
      </c>
      <c r="AG355" s="81">
        <f t="shared" si="406"/>
        <v>0</v>
      </c>
      <c r="AH355" s="81">
        <f t="shared" si="407"/>
        <v>0</v>
      </c>
      <c r="AI355" s="81">
        <f t="shared" si="408"/>
        <v>0</v>
      </c>
      <c r="AJ355" s="81">
        <f t="shared" si="409"/>
        <v>0</v>
      </c>
      <c r="AK355" s="81">
        <f t="shared" si="410"/>
        <v>0</v>
      </c>
      <c r="AL355" s="81">
        <f t="shared" si="411"/>
        <v>0</v>
      </c>
      <c r="AM355" s="81">
        <f t="shared" si="412"/>
        <v>0</v>
      </c>
      <c r="AN355" s="81">
        <f t="shared" si="413"/>
        <v>0</v>
      </c>
      <c r="AO355" s="81">
        <f t="shared" si="414"/>
        <v>0</v>
      </c>
      <c r="AP355" s="81">
        <f t="shared" si="415"/>
        <v>0</v>
      </c>
      <c r="AQ355" s="81">
        <f t="shared" si="416"/>
        <v>0</v>
      </c>
      <c r="AR355" s="81">
        <f t="shared" si="417"/>
        <v>0</v>
      </c>
      <c r="AS355" s="81">
        <f t="shared" si="418"/>
        <v>0</v>
      </c>
      <c r="AT355" s="81">
        <f t="shared" si="419"/>
        <v>0</v>
      </c>
      <c r="AU355" s="81">
        <f t="shared" si="420"/>
        <v>0</v>
      </c>
      <c r="AV355" s="81">
        <f t="shared" si="421"/>
        <v>0</v>
      </c>
      <c r="AW355" s="46">
        <f t="shared" si="422"/>
        <v>0</v>
      </c>
      <c r="AX355" s="46">
        <f t="shared" si="423"/>
        <v>0</v>
      </c>
      <c r="AY355" s="46">
        <f t="shared" si="424"/>
        <v>0</v>
      </c>
      <c r="AZ355" s="46">
        <f t="shared" si="425"/>
        <v>0</v>
      </c>
      <c r="BA355" s="46">
        <f t="shared" si="426"/>
        <v>0</v>
      </c>
      <c r="BB355" s="46">
        <f t="shared" si="427"/>
        <v>0</v>
      </c>
      <c r="BC355" s="46">
        <f t="shared" si="428"/>
        <v>0</v>
      </c>
      <c r="BD355" s="81"/>
      <c r="BE355" s="81"/>
      <c r="BF355" s="117">
        <f t="shared" si="465"/>
        <v>0</v>
      </c>
      <c r="BG355" s="117">
        <f t="shared" si="466"/>
        <v>0</v>
      </c>
      <c r="BH355" s="117">
        <f t="shared" si="467"/>
        <v>0</v>
      </c>
      <c r="BI355" s="117">
        <f t="shared" si="468"/>
        <v>0</v>
      </c>
      <c r="BJ355" s="117">
        <f t="shared" si="469"/>
        <v>0</v>
      </c>
      <c r="BK355" s="117">
        <f t="shared" si="470"/>
        <v>0</v>
      </c>
      <c r="BL355" s="117">
        <f t="shared" si="471"/>
        <v>0</v>
      </c>
      <c r="BM355" s="117">
        <f t="shared" si="472"/>
        <v>0</v>
      </c>
      <c r="BN355" s="117">
        <f t="shared" si="429"/>
        <v>0</v>
      </c>
      <c r="BO355" s="117">
        <f t="shared" si="473"/>
        <v>0</v>
      </c>
      <c r="BP355" s="117">
        <f t="shared" si="430"/>
        <v>0</v>
      </c>
      <c r="BQ355" s="117">
        <f t="shared" si="431"/>
        <v>0</v>
      </c>
      <c r="BR355" s="117">
        <f t="shared" si="432"/>
        <v>0</v>
      </c>
      <c r="BS355" s="117">
        <f t="shared" si="433"/>
        <v>0</v>
      </c>
      <c r="BT355" s="117">
        <f t="shared" si="434"/>
        <v>0</v>
      </c>
      <c r="BU355" s="117">
        <f t="shared" si="435"/>
        <v>0</v>
      </c>
      <c r="BV355" s="117">
        <f t="shared" si="436"/>
        <v>0</v>
      </c>
      <c r="BW355" s="117">
        <f t="shared" si="437"/>
        <v>0</v>
      </c>
      <c r="BX355" s="117">
        <f t="shared" si="438"/>
        <v>0</v>
      </c>
      <c r="BY355" s="117">
        <f t="shared" si="439"/>
        <v>0</v>
      </c>
      <c r="BZ355" s="117">
        <f t="shared" si="440"/>
        <v>0</v>
      </c>
      <c r="CA355" s="117">
        <f t="shared" si="441"/>
        <v>0</v>
      </c>
      <c r="CB355" s="117">
        <f t="shared" si="442"/>
        <v>0</v>
      </c>
      <c r="CC355" s="117">
        <f t="shared" si="443"/>
        <v>0</v>
      </c>
      <c r="CD355" s="117">
        <f t="shared" si="444"/>
        <v>0</v>
      </c>
      <c r="CE355" s="117">
        <f t="shared" si="445"/>
        <v>0</v>
      </c>
      <c r="CF355" s="117">
        <f t="shared" si="446"/>
        <v>0</v>
      </c>
      <c r="CG355" s="117">
        <f t="shared" si="447"/>
        <v>0</v>
      </c>
      <c r="CH355" s="117">
        <f t="shared" si="448"/>
        <v>0</v>
      </c>
      <c r="CI355" s="117">
        <f t="shared" si="449"/>
        <v>0</v>
      </c>
      <c r="CJ355" s="117">
        <f t="shared" si="450"/>
        <v>0</v>
      </c>
      <c r="CK355" s="117">
        <f t="shared" si="451"/>
        <v>0</v>
      </c>
      <c r="CL355" s="117">
        <f t="shared" si="452"/>
        <v>0</v>
      </c>
      <c r="CM355" s="117">
        <f t="shared" si="453"/>
        <v>0</v>
      </c>
      <c r="CN355" s="117">
        <f t="shared" si="454"/>
        <v>0</v>
      </c>
      <c r="CO355" s="117">
        <f t="shared" si="455"/>
        <v>0</v>
      </c>
      <c r="CP355" s="117">
        <f t="shared" si="456"/>
        <v>0</v>
      </c>
      <c r="CQ355" s="117">
        <f t="shared" si="457"/>
        <v>0</v>
      </c>
      <c r="CR355" s="117">
        <f t="shared" si="458"/>
        <v>0</v>
      </c>
      <c r="CS355" s="117">
        <f t="shared" si="459"/>
        <v>0</v>
      </c>
      <c r="CT355" s="82"/>
      <c r="CU355" s="82"/>
      <c r="CV355" s="39"/>
      <c r="CW355" s="39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GS355" s="1"/>
      <c r="GT355" s="1"/>
      <c r="GU355" s="1"/>
      <c r="GV355" s="1"/>
      <c r="GW355" s="1"/>
    </row>
    <row r="356" spans="1:205">
      <c r="A356" s="33">
        <v>350</v>
      </c>
      <c r="B356" s="71"/>
      <c r="C356" s="351"/>
      <c r="D356" s="75"/>
      <c r="E356" s="74"/>
      <c r="F356" s="74"/>
      <c r="G356" s="74"/>
      <c r="H356" s="74"/>
      <c r="I356" s="65"/>
      <c r="J356" s="65"/>
      <c r="K356" s="65"/>
      <c r="L356" s="209"/>
      <c r="M356" s="209"/>
      <c r="N356" s="65"/>
      <c r="O356" s="65"/>
      <c r="P356" s="65"/>
      <c r="Q356" s="368" t="str">
        <f t="shared" si="397"/>
        <v/>
      </c>
      <c r="R356" s="34">
        <f t="shared" si="398"/>
        <v>0</v>
      </c>
      <c r="S356" s="47">
        <f t="shared" si="395"/>
        <v>0</v>
      </c>
      <c r="T356" s="46">
        <f t="shared" si="396"/>
        <v>0</v>
      </c>
      <c r="U356" s="82">
        <f t="shared" si="399"/>
        <v>0</v>
      </c>
      <c r="V356" s="46">
        <f t="shared" si="400"/>
        <v>0</v>
      </c>
      <c r="W356" s="82">
        <f t="shared" si="401"/>
        <v>0</v>
      </c>
      <c r="X356" s="81">
        <f t="shared" si="402"/>
        <v>0</v>
      </c>
      <c r="Y356" s="81">
        <f t="shared" si="460"/>
        <v>0</v>
      </c>
      <c r="Z356" s="81">
        <f t="shared" si="461"/>
        <v>0</v>
      </c>
      <c r="AA356" s="81">
        <f t="shared" si="403"/>
        <v>0</v>
      </c>
      <c r="AB356" s="81">
        <f t="shared" si="404"/>
        <v>0</v>
      </c>
      <c r="AC356" s="81">
        <f t="shared" si="462"/>
        <v>0</v>
      </c>
      <c r="AD356" s="81">
        <f t="shared" si="463"/>
        <v>0</v>
      </c>
      <c r="AE356" s="81">
        <f t="shared" si="464"/>
        <v>0</v>
      </c>
      <c r="AF356" s="81">
        <f t="shared" si="405"/>
        <v>0</v>
      </c>
      <c r="AG356" s="81">
        <f t="shared" si="406"/>
        <v>0</v>
      </c>
      <c r="AH356" s="81">
        <f t="shared" si="407"/>
        <v>0</v>
      </c>
      <c r="AI356" s="81">
        <f t="shared" si="408"/>
        <v>0</v>
      </c>
      <c r="AJ356" s="81">
        <f t="shared" si="409"/>
        <v>0</v>
      </c>
      <c r="AK356" s="81">
        <f t="shared" si="410"/>
        <v>0</v>
      </c>
      <c r="AL356" s="81">
        <f t="shared" si="411"/>
        <v>0</v>
      </c>
      <c r="AM356" s="81">
        <f t="shared" si="412"/>
        <v>0</v>
      </c>
      <c r="AN356" s="81">
        <f t="shared" si="413"/>
        <v>0</v>
      </c>
      <c r="AO356" s="81">
        <f t="shared" si="414"/>
        <v>0</v>
      </c>
      <c r="AP356" s="81">
        <f t="shared" si="415"/>
        <v>0</v>
      </c>
      <c r="AQ356" s="81">
        <f t="shared" si="416"/>
        <v>0</v>
      </c>
      <c r="AR356" s="81">
        <f t="shared" si="417"/>
        <v>0</v>
      </c>
      <c r="AS356" s="81">
        <f t="shared" si="418"/>
        <v>0</v>
      </c>
      <c r="AT356" s="81">
        <f t="shared" si="419"/>
        <v>0</v>
      </c>
      <c r="AU356" s="81">
        <f t="shared" si="420"/>
        <v>0</v>
      </c>
      <c r="AV356" s="81">
        <f t="shared" si="421"/>
        <v>0</v>
      </c>
      <c r="AW356" s="46">
        <f t="shared" si="422"/>
        <v>0</v>
      </c>
      <c r="AX356" s="46">
        <f t="shared" si="423"/>
        <v>0</v>
      </c>
      <c r="AY356" s="46">
        <f t="shared" si="424"/>
        <v>0</v>
      </c>
      <c r="AZ356" s="46">
        <f t="shared" si="425"/>
        <v>0</v>
      </c>
      <c r="BA356" s="46">
        <f t="shared" si="426"/>
        <v>0</v>
      </c>
      <c r="BB356" s="46">
        <f t="shared" si="427"/>
        <v>0</v>
      </c>
      <c r="BC356" s="46">
        <f t="shared" si="428"/>
        <v>0</v>
      </c>
      <c r="BD356" s="81"/>
      <c r="BE356" s="81"/>
      <c r="BF356" s="117">
        <f t="shared" si="465"/>
        <v>0</v>
      </c>
      <c r="BG356" s="117">
        <f t="shared" si="466"/>
        <v>0</v>
      </c>
      <c r="BH356" s="117">
        <f t="shared" si="467"/>
        <v>0</v>
      </c>
      <c r="BI356" s="117">
        <f t="shared" si="468"/>
        <v>0</v>
      </c>
      <c r="BJ356" s="117">
        <f t="shared" si="469"/>
        <v>0</v>
      </c>
      <c r="BK356" s="117">
        <f t="shared" si="470"/>
        <v>0</v>
      </c>
      <c r="BL356" s="117">
        <f t="shared" si="471"/>
        <v>0</v>
      </c>
      <c r="BM356" s="117">
        <f t="shared" si="472"/>
        <v>0</v>
      </c>
      <c r="BN356" s="117">
        <f t="shared" si="429"/>
        <v>0</v>
      </c>
      <c r="BO356" s="117">
        <f t="shared" si="473"/>
        <v>0</v>
      </c>
      <c r="BP356" s="117">
        <f t="shared" si="430"/>
        <v>0</v>
      </c>
      <c r="BQ356" s="117">
        <f t="shared" si="431"/>
        <v>0</v>
      </c>
      <c r="BR356" s="117">
        <f t="shared" si="432"/>
        <v>0</v>
      </c>
      <c r="BS356" s="117">
        <f t="shared" si="433"/>
        <v>0</v>
      </c>
      <c r="BT356" s="117">
        <f t="shared" si="434"/>
        <v>0</v>
      </c>
      <c r="BU356" s="117">
        <f t="shared" si="435"/>
        <v>0</v>
      </c>
      <c r="BV356" s="117">
        <f t="shared" si="436"/>
        <v>0</v>
      </c>
      <c r="BW356" s="117">
        <f t="shared" si="437"/>
        <v>0</v>
      </c>
      <c r="BX356" s="117">
        <f t="shared" si="438"/>
        <v>0</v>
      </c>
      <c r="BY356" s="117">
        <f t="shared" si="439"/>
        <v>0</v>
      </c>
      <c r="BZ356" s="117">
        <f t="shared" si="440"/>
        <v>0</v>
      </c>
      <c r="CA356" s="117">
        <f t="shared" si="441"/>
        <v>0</v>
      </c>
      <c r="CB356" s="117">
        <f t="shared" si="442"/>
        <v>0</v>
      </c>
      <c r="CC356" s="117">
        <f t="shared" si="443"/>
        <v>0</v>
      </c>
      <c r="CD356" s="117">
        <f t="shared" si="444"/>
        <v>0</v>
      </c>
      <c r="CE356" s="117">
        <f t="shared" si="445"/>
        <v>0</v>
      </c>
      <c r="CF356" s="117">
        <f t="shared" si="446"/>
        <v>0</v>
      </c>
      <c r="CG356" s="117">
        <f t="shared" si="447"/>
        <v>0</v>
      </c>
      <c r="CH356" s="117">
        <f t="shared" si="448"/>
        <v>0</v>
      </c>
      <c r="CI356" s="117">
        <f t="shared" si="449"/>
        <v>0</v>
      </c>
      <c r="CJ356" s="117">
        <f t="shared" si="450"/>
        <v>0</v>
      </c>
      <c r="CK356" s="117">
        <f t="shared" si="451"/>
        <v>0</v>
      </c>
      <c r="CL356" s="117">
        <f t="shared" si="452"/>
        <v>0</v>
      </c>
      <c r="CM356" s="117">
        <f t="shared" si="453"/>
        <v>0</v>
      </c>
      <c r="CN356" s="117">
        <f t="shared" si="454"/>
        <v>0</v>
      </c>
      <c r="CO356" s="117">
        <f t="shared" si="455"/>
        <v>0</v>
      </c>
      <c r="CP356" s="117">
        <f t="shared" si="456"/>
        <v>0</v>
      </c>
      <c r="CQ356" s="117">
        <f t="shared" si="457"/>
        <v>0</v>
      </c>
      <c r="CR356" s="117">
        <f t="shared" si="458"/>
        <v>0</v>
      </c>
      <c r="CS356" s="117">
        <f t="shared" si="459"/>
        <v>0</v>
      </c>
      <c r="CT356" s="82"/>
      <c r="CU356" s="82"/>
      <c r="CV356" s="39"/>
      <c r="CW356" s="39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GS356" s="1"/>
      <c r="GT356" s="1"/>
      <c r="GU356" s="1"/>
      <c r="GV356" s="1"/>
      <c r="GW356" s="1"/>
    </row>
    <row r="357" spans="1:205">
      <c r="A357" s="33">
        <v>351</v>
      </c>
      <c r="B357" s="71"/>
      <c r="C357" s="351"/>
      <c r="D357" s="75"/>
      <c r="E357" s="74"/>
      <c r="F357" s="74"/>
      <c r="G357" s="74"/>
      <c r="H357" s="74"/>
      <c r="I357" s="65"/>
      <c r="J357" s="65"/>
      <c r="K357" s="65"/>
      <c r="L357" s="209"/>
      <c r="M357" s="209"/>
      <c r="N357" s="65"/>
      <c r="O357" s="65"/>
      <c r="P357" s="65"/>
      <c r="Q357" s="368" t="str">
        <f t="shared" si="397"/>
        <v/>
      </c>
      <c r="R357" s="34">
        <f t="shared" si="398"/>
        <v>0</v>
      </c>
      <c r="S357" s="47">
        <f t="shared" si="395"/>
        <v>0</v>
      </c>
      <c r="T357" s="46">
        <f t="shared" si="396"/>
        <v>0</v>
      </c>
      <c r="U357" s="82">
        <f t="shared" si="399"/>
        <v>0</v>
      </c>
      <c r="V357" s="46">
        <f t="shared" si="400"/>
        <v>0</v>
      </c>
      <c r="W357" s="82">
        <f t="shared" si="401"/>
        <v>0</v>
      </c>
      <c r="X357" s="81">
        <f t="shared" si="402"/>
        <v>0</v>
      </c>
      <c r="Y357" s="81">
        <f t="shared" si="460"/>
        <v>0</v>
      </c>
      <c r="Z357" s="81">
        <f t="shared" si="461"/>
        <v>0</v>
      </c>
      <c r="AA357" s="81">
        <f t="shared" si="403"/>
        <v>0</v>
      </c>
      <c r="AB357" s="81">
        <f t="shared" si="404"/>
        <v>0</v>
      </c>
      <c r="AC357" s="81">
        <f t="shared" si="462"/>
        <v>0</v>
      </c>
      <c r="AD357" s="81">
        <f t="shared" si="463"/>
        <v>0</v>
      </c>
      <c r="AE357" s="81">
        <f t="shared" si="464"/>
        <v>0</v>
      </c>
      <c r="AF357" s="81">
        <f t="shared" si="405"/>
        <v>0</v>
      </c>
      <c r="AG357" s="81">
        <f t="shared" si="406"/>
        <v>0</v>
      </c>
      <c r="AH357" s="81">
        <f t="shared" si="407"/>
        <v>0</v>
      </c>
      <c r="AI357" s="81">
        <f t="shared" si="408"/>
        <v>0</v>
      </c>
      <c r="AJ357" s="81">
        <f t="shared" si="409"/>
        <v>0</v>
      </c>
      <c r="AK357" s="81">
        <f t="shared" si="410"/>
        <v>0</v>
      </c>
      <c r="AL357" s="81">
        <f t="shared" si="411"/>
        <v>0</v>
      </c>
      <c r="AM357" s="81">
        <f t="shared" si="412"/>
        <v>0</v>
      </c>
      <c r="AN357" s="81">
        <f t="shared" si="413"/>
        <v>0</v>
      </c>
      <c r="AO357" s="81">
        <f t="shared" si="414"/>
        <v>0</v>
      </c>
      <c r="AP357" s="81">
        <f t="shared" si="415"/>
        <v>0</v>
      </c>
      <c r="AQ357" s="81">
        <f t="shared" si="416"/>
        <v>0</v>
      </c>
      <c r="AR357" s="81">
        <f t="shared" si="417"/>
        <v>0</v>
      </c>
      <c r="AS357" s="81">
        <f t="shared" si="418"/>
        <v>0</v>
      </c>
      <c r="AT357" s="81">
        <f t="shared" si="419"/>
        <v>0</v>
      </c>
      <c r="AU357" s="81">
        <f t="shared" si="420"/>
        <v>0</v>
      </c>
      <c r="AV357" s="81">
        <f t="shared" si="421"/>
        <v>0</v>
      </c>
      <c r="AW357" s="46">
        <f t="shared" si="422"/>
        <v>0</v>
      </c>
      <c r="AX357" s="46">
        <f t="shared" si="423"/>
        <v>0</v>
      </c>
      <c r="AY357" s="46">
        <f t="shared" si="424"/>
        <v>0</v>
      </c>
      <c r="AZ357" s="46">
        <f t="shared" si="425"/>
        <v>0</v>
      </c>
      <c r="BA357" s="46">
        <f t="shared" si="426"/>
        <v>0</v>
      </c>
      <c r="BB357" s="46">
        <f t="shared" si="427"/>
        <v>0</v>
      </c>
      <c r="BC357" s="46">
        <f t="shared" si="428"/>
        <v>0</v>
      </c>
      <c r="BD357" s="81"/>
      <c r="BE357" s="81"/>
      <c r="BF357" s="117">
        <f t="shared" si="465"/>
        <v>0</v>
      </c>
      <c r="BG357" s="117">
        <f t="shared" si="466"/>
        <v>0</v>
      </c>
      <c r="BH357" s="117">
        <f t="shared" si="467"/>
        <v>0</v>
      </c>
      <c r="BI357" s="117">
        <f t="shared" si="468"/>
        <v>0</v>
      </c>
      <c r="BJ357" s="117">
        <f t="shared" si="469"/>
        <v>0</v>
      </c>
      <c r="BK357" s="117">
        <f t="shared" si="470"/>
        <v>0</v>
      </c>
      <c r="BL357" s="117">
        <f t="shared" si="471"/>
        <v>0</v>
      </c>
      <c r="BM357" s="117">
        <f t="shared" si="472"/>
        <v>0</v>
      </c>
      <c r="BN357" s="117">
        <f t="shared" si="429"/>
        <v>0</v>
      </c>
      <c r="BO357" s="117">
        <f t="shared" si="473"/>
        <v>0</v>
      </c>
      <c r="BP357" s="117">
        <f t="shared" si="430"/>
        <v>0</v>
      </c>
      <c r="BQ357" s="117">
        <f t="shared" si="431"/>
        <v>0</v>
      </c>
      <c r="BR357" s="117">
        <f t="shared" si="432"/>
        <v>0</v>
      </c>
      <c r="BS357" s="117">
        <f t="shared" si="433"/>
        <v>0</v>
      </c>
      <c r="BT357" s="117">
        <f t="shared" si="434"/>
        <v>0</v>
      </c>
      <c r="BU357" s="117">
        <f t="shared" si="435"/>
        <v>0</v>
      </c>
      <c r="BV357" s="117">
        <f t="shared" si="436"/>
        <v>0</v>
      </c>
      <c r="BW357" s="117">
        <f t="shared" si="437"/>
        <v>0</v>
      </c>
      <c r="BX357" s="117">
        <f t="shared" si="438"/>
        <v>0</v>
      </c>
      <c r="BY357" s="117">
        <f t="shared" si="439"/>
        <v>0</v>
      </c>
      <c r="BZ357" s="117">
        <f t="shared" si="440"/>
        <v>0</v>
      </c>
      <c r="CA357" s="117">
        <f t="shared" si="441"/>
        <v>0</v>
      </c>
      <c r="CB357" s="117">
        <f t="shared" si="442"/>
        <v>0</v>
      </c>
      <c r="CC357" s="117">
        <f t="shared" si="443"/>
        <v>0</v>
      </c>
      <c r="CD357" s="117">
        <f t="shared" si="444"/>
        <v>0</v>
      </c>
      <c r="CE357" s="117">
        <f t="shared" si="445"/>
        <v>0</v>
      </c>
      <c r="CF357" s="117">
        <f t="shared" si="446"/>
        <v>0</v>
      </c>
      <c r="CG357" s="117">
        <f t="shared" si="447"/>
        <v>0</v>
      </c>
      <c r="CH357" s="117">
        <f t="shared" si="448"/>
        <v>0</v>
      </c>
      <c r="CI357" s="117">
        <f t="shared" si="449"/>
        <v>0</v>
      </c>
      <c r="CJ357" s="117">
        <f t="shared" si="450"/>
        <v>0</v>
      </c>
      <c r="CK357" s="117">
        <f t="shared" si="451"/>
        <v>0</v>
      </c>
      <c r="CL357" s="117">
        <f t="shared" si="452"/>
        <v>0</v>
      </c>
      <c r="CM357" s="117">
        <f t="shared" si="453"/>
        <v>0</v>
      </c>
      <c r="CN357" s="117">
        <f t="shared" si="454"/>
        <v>0</v>
      </c>
      <c r="CO357" s="117">
        <f t="shared" si="455"/>
        <v>0</v>
      </c>
      <c r="CP357" s="117">
        <f t="shared" si="456"/>
        <v>0</v>
      </c>
      <c r="CQ357" s="117">
        <f t="shared" si="457"/>
        <v>0</v>
      </c>
      <c r="CR357" s="117">
        <f t="shared" si="458"/>
        <v>0</v>
      </c>
      <c r="CS357" s="117">
        <f t="shared" si="459"/>
        <v>0</v>
      </c>
      <c r="CT357" s="82"/>
      <c r="CU357" s="82"/>
      <c r="CV357" s="39"/>
      <c r="CW357" s="39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GS357" s="1"/>
      <c r="GT357" s="1"/>
      <c r="GU357" s="1"/>
      <c r="GV357" s="1"/>
      <c r="GW357" s="1"/>
    </row>
    <row r="358" spans="1:205">
      <c r="A358" s="33">
        <v>352</v>
      </c>
      <c r="B358" s="71"/>
      <c r="C358" s="351"/>
      <c r="D358" s="75"/>
      <c r="E358" s="74"/>
      <c r="F358" s="74"/>
      <c r="G358" s="74"/>
      <c r="H358" s="74"/>
      <c r="I358" s="65"/>
      <c r="J358" s="65"/>
      <c r="K358" s="65"/>
      <c r="L358" s="209"/>
      <c r="M358" s="209"/>
      <c r="N358" s="65"/>
      <c r="O358" s="65"/>
      <c r="P358" s="65"/>
      <c r="Q358" s="368" t="str">
        <f t="shared" si="397"/>
        <v/>
      </c>
      <c r="R358" s="34">
        <f t="shared" si="398"/>
        <v>0</v>
      </c>
      <c r="S358" s="47">
        <f t="shared" si="395"/>
        <v>0</v>
      </c>
      <c r="T358" s="46">
        <f t="shared" si="396"/>
        <v>0</v>
      </c>
      <c r="U358" s="82">
        <f t="shared" si="399"/>
        <v>0</v>
      </c>
      <c r="V358" s="46">
        <f t="shared" si="400"/>
        <v>0</v>
      </c>
      <c r="W358" s="82">
        <f t="shared" si="401"/>
        <v>0</v>
      </c>
      <c r="X358" s="81">
        <f t="shared" si="402"/>
        <v>0</v>
      </c>
      <c r="Y358" s="81">
        <f t="shared" si="460"/>
        <v>0</v>
      </c>
      <c r="Z358" s="81">
        <f t="shared" si="461"/>
        <v>0</v>
      </c>
      <c r="AA358" s="81">
        <f t="shared" si="403"/>
        <v>0</v>
      </c>
      <c r="AB358" s="81">
        <f t="shared" si="404"/>
        <v>0</v>
      </c>
      <c r="AC358" s="81">
        <f t="shared" si="462"/>
        <v>0</v>
      </c>
      <c r="AD358" s="81">
        <f t="shared" si="463"/>
        <v>0</v>
      </c>
      <c r="AE358" s="81">
        <f t="shared" si="464"/>
        <v>0</v>
      </c>
      <c r="AF358" s="81">
        <f t="shared" si="405"/>
        <v>0</v>
      </c>
      <c r="AG358" s="81">
        <f t="shared" si="406"/>
        <v>0</v>
      </c>
      <c r="AH358" s="81">
        <f t="shared" si="407"/>
        <v>0</v>
      </c>
      <c r="AI358" s="81">
        <f t="shared" si="408"/>
        <v>0</v>
      </c>
      <c r="AJ358" s="81">
        <f t="shared" si="409"/>
        <v>0</v>
      </c>
      <c r="AK358" s="81">
        <f t="shared" si="410"/>
        <v>0</v>
      </c>
      <c r="AL358" s="81">
        <f t="shared" si="411"/>
        <v>0</v>
      </c>
      <c r="AM358" s="81">
        <f t="shared" si="412"/>
        <v>0</v>
      </c>
      <c r="AN358" s="81">
        <f t="shared" si="413"/>
        <v>0</v>
      </c>
      <c r="AO358" s="81">
        <f t="shared" si="414"/>
        <v>0</v>
      </c>
      <c r="AP358" s="81">
        <f t="shared" si="415"/>
        <v>0</v>
      </c>
      <c r="AQ358" s="81">
        <f t="shared" si="416"/>
        <v>0</v>
      </c>
      <c r="AR358" s="81">
        <f t="shared" si="417"/>
        <v>0</v>
      </c>
      <c r="AS358" s="81">
        <f t="shared" si="418"/>
        <v>0</v>
      </c>
      <c r="AT358" s="81">
        <f t="shared" si="419"/>
        <v>0</v>
      </c>
      <c r="AU358" s="81">
        <f t="shared" si="420"/>
        <v>0</v>
      </c>
      <c r="AV358" s="81">
        <f t="shared" si="421"/>
        <v>0</v>
      </c>
      <c r="AW358" s="46">
        <f t="shared" si="422"/>
        <v>0</v>
      </c>
      <c r="AX358" s="46">
        <f t="shared" si="423"/>
        <v>0</v>
      </c>
      <c r="AY358" s="46">
        <f t="shared" si="424"/>
        <v>0</v>
      </c>
      <c r="AZ358" s="46">
        <f t="shared" si="425"/>
        <v>0</v>
      </c>
      <c r="BA358" s="46">
        <f t="shared" si="426"/>
        <v>0</v>
      </c>
      <c r="BB358" s="46">
        <f t="shared" si="427"/>
        <v>0</v>
      </c>
      <c r="BC358" s="46">
        <f t="shared" si="428"/>
        <v>0</v>
      </c>
      <c r="BD358" s="81"/>
      <c r="BE358" s="81"/>
      <c r="BF358" s="117">
        <f t="shared" si="465"/>
        <v>0</v>
      </c>
      <c r="BG358" s="117">
        <f t="shared" si="466"/>
        <v>0</v>
      </c>
      <c r="BH358" s="117">
        <f t="shared" si="467"/>
        <v>0</v>
      </c>
      <c r="BI358" s="117">
        <f t="shared" si="468"/>
        <v>0</v>
      </c>
      <c r="BJ358" s="117">
        <f t="shared" si="469"/>
        <v>0</v>
      </c>
      <c r="BK358" s="117">
        <f t="shared" si="470"/>
        <v>0</v>
      </c>
      <c r="BL358" s="117">
        <f t="shared" si="471"/>
        <v>0</v>
      </c>
      <c r="BM358" s="117">
        <f t="shared" si="472"/>
        <v>0</v>
      </c>
      <c r="BN358" s="117">
        <f t="shared" si="429"/>
        <v>0</v>
      </c>
      <c r="BO358" s="117">
        <f t="shared" si="473"/>
        <v>0</v>
      </c>
      <c r="BP358" s="117">
        <f t="shared" si="430"/>
        <v>0</v>
      </c>
      <c r="BQ358" s="117">
        <f t="shared" si="431"/>
        <v>0</v>
      </c>
      <c r="BR358" s="117">
        <f t="shared" si="432"/>
        <v>0</v>
      </c>
      <c r="BS358" s="117">
        <f t="shared" si="433"/>
        <v>0</v>
      </c>
      <c r="BT358" s="117">
        <f t="shared" si="434"/>
        <v>0</v>
      </c>
      <c r="BU358" s="117">
        <f t="shared" si="435"/>
        <v>0</v>
      </c>
      <c r="BV358" s="117">
        <f t="shared" si="436"/>
        <v>0</v>
      </c>
      <c r="BW358" s="117">
        <f t="shared" si="437"/>
        <v>0</v>
      </c>
      <c r="BX358" s="117">
        <f t="shared" si="438"/>
        <v>0</v>
      </c>
      <c r="BY358" s="117">
        <f t="shared" si="439"/>
        <v>0</v>
      </c>
      <c r="BZ358" s="117">
        <f t="shared" si="440"/>
        <v>0</v>
      </c>
      <c r="CA358" s="117">
        <f t="shared" si="441"/>
        <v>0</v>
      </c>
      <c r="CB358" s="117">
        <f t="shared" si="442"/>
        <v>0</v>
      </c>
      <c r="CC358" s="117">
        <f t="shared" si="443"/>
        <v>0</v>
      </c>
      <c r="CD358" s="117">
        <f t="shared" si="444"/>
        <v>0</v>
      </c>
      <c r="CE358" s="117">
        <f t="shared" si="445"/>
        <v>0</v>
      </c>
      <c r="CF358" s="117">
        <f t="shared" si="446"/>
        <v>0</v>
      </c>
      <c r="CG358" s="117">
        <f t="shared" si="447"/>
        <v>0</v>
      </c>
      <c r="CH358" s="117">
        <f t="shared" si="448"/>
        <v>0</v>
      </c>
      <c r="CI358" s="117">
        <f t="shared" si="449"/>
        <v>0</v>
      </c>
      <c r="CJ358" s="117">
        <f t="shared" si="450"/>
        <v>0</v>
      </c>
      <c r="CK358" s="117">
        <f t="shared" si="451"/>
        <v>0</v>
      </c>
      <c r="CL358" s="117">
        <f t="shared" si="452"/>
        <v>0</v>
      </c>
      <c r="CM358" s="117">
        <f t="shared" si="453"/>
        <v>0</v>
      </c>
      <c r="CN358" s="117">
        <f t="shared" si="454"/>
        <v>0</v>
      </c>
      <c r="CO358" s="117">
        <f t="shared" si="455"/>
        <v>0</v>
      </c>
      <c r="CP358" s="117">
        <f t="shared" si="456"/>
        <v>0</v>
      </c>
      <c r="CQ358" s="117">
        <f t="shared" si="457"/>
        <v>0</v>
      </c>
      <c r="CR358" s="117">
        <f t="shared" si="458"/>
        <v>0</v>
      </c>
      <c r="CS358" s="117">
        <f t="shared" si="459"/>
        <v>0</v>
      </c>
      <c r="CT358" s="82"/>
      <c r="CU358" s="82"/>
      <c r="CV358" s="39"/>
      <c r="CW358" s="39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GS358" s="1"/>
      <c r="GT358" s="1"/>
      <c r="GU358" s="1"/>
      <c r="GV358" s="1"/>
      <c r="GW358" s="1"/>
    </row>
    <row r="359" spans="1:205">
      <c r="A359" s="33">
        <v>353</v>
      </c>
      <c r="B359" s="71"/>
      <c r="C359" s="351"/>
      <c r="D359" s="75"/>
      <c r="E359" s="74"/>
      <c r="F359" s="74"/>
      <c r="G359" s="74"/>
      <c r="H359" s="74"/>
      <c r="I359" s="65"/>
      <c r="J359" s="65"/>
      <c r="K359" s="65"/>
      <c r="L359" s="209"/>
      <c r="M359" s="209"/>
      <c r="N359" s="65"/>
      <c r="O359" s="65"/>
      <c r="P359" s="65"/>
      <c r="Q359" s="368" t="str">
        <f t="shared" si="397"/>
        <v/>
      </c>
      <c r="R359" s="34">
        <f t="shared" si="398"/>
        <v>0</v>
      </c>
      <c r="S359" s="47">
        <f t="shared" si="395"/>
        <v>0</v>
      </c>
      <c r="T359" s="46">
        <f t="shared" si="396"/>
        <v>0</v>
      </c>
      <c r="U359" s="82">
        <f t="shared" si="399"/>
        <v>0</v>
      </c>
      <c r="V359" s="46">
        <f t="shared" si="400"/>
        <v>0</v>
      </c>
      <c r="W359" s="82">
        <f t="shared" si="401"/>
        <v>0</v>
      </c>
      <c r="X359" s="81">
        <f t="shared" si="402"/>
        <v>0</v>
      </c>
      <c r="Y359" s="81">
        <f t="shared" si="460"/>
        <v>0</v>
      </c>
      <c r="Z359" s="81">
        <f t="shared" si="461"/>
        <v>0</v>
      </c>
      <c r="AA359" s="81">
        <f t="shared" si="403"/>
        <v>0</v>
      </c>
      <c r="AB359" s="81">
        <f t="shared" si="404"/>
        <v>0</v>
      </c>
      <c r="AC359" s="81">
        <f t="shared" si="462"/>
        <v>0</v>
      </c>
      <c r="AD359" s="81">
        <f t="shared" si="463"/>
        <v>0</v>
      </c>
      <c r="AE359" s="81">
        <f t="shared" si="464"/>
        <v>0</v>
      </c>
      <c r="AF359" s="81">
        <f t="shared" si="405"/>
        <v>0</v>
      </c>
      <c r="AG359" s="81">
        <f t="shared" si="406"/>
        <v>0</v>
      </c>
      <c r="AH359" s="81">
        <f t="shared" si="407"/>
        <v>0</v>
      </c>
      <c r="AI359" s="81">
        <f t="shared" si="408"/>
        <v>0</v>
      </c>
      <c r="AJ359" s="81">
        <f t="shared" si="409"/>
        <v>0</v>
      </c>
      <c r="AK359" s="81">
        <f t="shared" si="410"/>
        <v>0</v>
      </c>
      <c r="AL359" s="81">
        <f t="shared" si="411"/>
        <v>0</v>
      </c>
      <c r="AM359" s="81">
        <f t="shared" si="412"/>
        <v>0</v>
      </c>
      <c r="AN359" s="81">
        <f t="shared" si="413"/>
        <v>0</v>
      </c>
      <c r="AO359" s="81">
        <f t="shared" si="414"/>
        <v>0</v>
      </c>
      <c r="AP359" s="81">
        <f t="shared" si="415"/>
        <v>0</v>
      </c>
      <c r="AQ359" s="81">
        <f t="shared" si="416"/>
        <v>0</v>
      </c>
      <c r="AR359" s="81">
        <f t="shared" si="417"/>
        <v>0</v>
      </c>
      <c r="AS359" s="81">
        <f t="shared" si="418"/>
        <v>0</v>
      </c>
      <c r="AT359" s="81">
        <f t="shared" si="419"/>
        <v>0</v>
      </c>
      <c r="AU359" s="81">
        <f t="shared" si="420"/>
        <v>0</v>
      </c>
      <c r="AV359" s="81">
        <f t="shared" si="421"/>
        <v>0</v>
      </c>
      <c r="AW359" s="46">
        <f t="shared" si="422"/>
        <v>0</v>
      </c>
      <c r="AX359" s="46">
        <f t="shared" si="423"/>
        <v>0</v>
      </c>
      <c r="AY359" s="46">
        <f t="shared" si="424"/>
        <v>0</v>
      </c>
      <c r="AZ359" s="46">
        <f t="shared" si="425"/>
        <v>0</v>
      </c>
      <c r="BA359" s="46">
        <f t="shared" si="426"/>
        <v>0</v>
      </c>
      <c r="BB359" s="46">
        <f t="shared" si="427"/>
        <v>0</v>
      </c>
      <c r="BC359" s="46">
        <f t="shared" si="428"/>
        <v>0</v>
      </c>
      <c r="BD359" s="81"/>
      <c r="BE359" s="81"/>
      <c r="BF359" s="117">
        <f t="shared" si="465"/>
        <v>0</v>
      </c>
      <c r="BG359" s="117">
        <f t="shared" si="466"/>
        <v>0</v>
      </c>
      <c r="BH359" s="117">
        <f t="shared" si="467"/>
        <v>0</v>
      </c>
      <c r="BI359" s="117">
        <f t="shared" si="468"/>
        <v>0</v>
      </c>
      <c r="BJ359" s="117">
        <f t="shared" si="469"/>
        <v>0</v>
      </c>
      <c r="BK359" s="117">
        <f t="shared" si="470"/>
        <v>0</v>
      </c>
      <c r="BL359" s="117">
        <f t="shared" si="471"/>
        <v>0</v>
      </c>
      <c r="BM359" s="117">
        <f t="shared" si="472"/>
        <v>0</v>
      </c>
      <c r="BN359" s="117">
        <f t="shared" si="429"/>
        <v>0</v>
      </c>
      <c r="BO359" s="117">
        <f t="shared" si="473"/>
        <v>0</v>
      </c>
      <c r="BP359" s="117">
        <f t="shared" si="430"/>
        <v>0</v>
      </c>
      <c r="BQ359" s="117">
        <f t="shared" si="431"/>
        <v>0</v>
      </c>
      <c r="BR359" s="117">
        <f t="shared" si="432"/>
        <v>0</v>
      </c>
      <c r="BS359" s="117">
        <f t="shared" si="433"/>
        <v>0</v>
      </c>
      <c r="BT359" s="117">
        <f t="shared" si="434"/>
        <v>0</v>
      </c>
      <c r="BU359" s="117">
        <f t="shared" si="435"/>
        <v>0</v>
      </c>
      <c r="BV359" s="117">
        <f t="shared" si="436"/>
        <v>0</v>
      </c>
      <c r="BW359" s="117">
        <f t="shared" si="437"/>
        <v>0</v>
      </c>
      <c r="BX359" s="117">
        <f t="shared" si="438"/>
        <v>0</v>
      </c>
      <c r="BY359" s="117">
        <f t="shared" si="439"/>
        <v>0</v>
      </c>
      <c r="BZ359" s="117">
        <f t="shared" si="440"/>
        <v>0</v>
      </c>
      <c r="CA359" s="117">
        <f t="shared" si="441"/>
        <v>0</v>
      </c>
      <c r="CB359" s="117">
        <f t="shared" si="442"/>
        <v>0</v>
      </c>
      <c r="CC359" s="117">
        <f t="shared" si="443"/>
        <v>0</v>
      </c>
      <c r="CD359" s="117">
        <f t="shared" si="444"/>
        <v>0</v>
      </c>
      <c r="CE359" s="117">
        <f t="shared" si="445"/>
        <v>0</v>
      </c>
      <c r="CF359" s="117">
        <f t="shared" si="446"/>
        <v>0</v>
      </c>
      <c r="CG359" s="117">
        <f t="shared" si="447"/>
        <v>0</v>
      </c>
      <c r="CH359" s="117">
        <f t="shared" si="448"/>
        <v>0</v>
      </c>
      <c r="CI359" s="117">
        <f t="shared" si="449"/>
        <v>0</v>
      </c>
      <c r="CJ359" s="117">
        <f t="shared" si="450"/>
        <v>0</v>
      </c>
      <c r="CK359" s="117">
        <f t="shared" si="451"/>
        <v>0</v>
      </c>
      <c r="CL359" s="117">
        <f t="shared" si="452"/>
        <v>0</v>
      </c>
      <c r="CM359" s="117">
        <f t="shared" si="453"/>
        <v>0</v>
      </c>
      <c r="CN359" s="117">
        <f t="shared" si="454"/>
        <v>0</v>
      </c>
      <c r="CO359" s="117">
        <f t="shared" si="455"/>
        <v>0</v>
      </c>
      <c r="CP359" s="117">
        <f t="shared" si="456"/>
        <v>0</v>
      </c>
      <c r="CQ359" s="117">
        <f t="shared" si="457"/>
        <v>0</v>
      </c>
      <c r="CR359" s="117">
        <f t="shared" si="458"/>
        <v>0</v>
      </c>
      <c r="CS359" s="117">
        <f t="shared" si="459"/>
        <v>0</v>
      </c>
      <c r="CT359" s="82"/>
      <c r="CU359" s="82"/>
      <c r="CV359" s="39"/>
      <c r="CW359" s="39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GS359" s="1"/>
      <c r="GT359" s="1"/>
      <c r="GU359" s="1"/>
      <c r="GV359" s="1"/>
      <c r="GW359" s="1"/>
    </row>
    <row r="360" spans="1:205">
      <c r="A360" s="33">
        <v>354</v>
      </c>
      <c r="B360" s="71"/>
      <c r="C360" s="351"/>
      <c r="D360" s="75"/>
      <c r="E360" s="74"/>
      <c r="F360" s="74"/>
      <c r="G360" s="74"/>
      <c r="H360" s="74"/>
      <c r="I360" s="65"/>
      <c r="J360" s="65"/>
      <c r="K360" s="65"/>
      <c r="L360" s="209"/>
      <c r="M360" s="209"/>
      <c r="N360" s="65"/>
      <c r="O360" s="65"/>
      <c r="P360" s="65"/>
      <c r="Q360" s="368" t="str">
        <f t="shared" si="397"/>
        <v/>
      </c>
      <c r="R360" s="34">
        <f t="shared" si="398"/>
        <v>0</v>
      </c>
      <c r="S360" s="47">
        <f t="shared" si="395"/>
        <v>0</v>
      </c>
      <c r="T360" s="46">
        <f t="shared" si="396"/>
        <v>0</v>
      </c>
      <c r="U360" s="82">
        <f t="shared" si="399"/>
        <v>0</v>
      </c>
      <c r="V360" s="46">
        <f t="shared" si="400"/>
        <v>0</v>
      </c>
      <c r="W360" s="82">
        <f t="shared" si="401"/>
        <v>0</v>
      </c>
      <c r="X360" s="81">
        <f t="shared" si="402"/>
        <v>0</v>
      </c>
      <c r="Y360" s="81">
        <f t="shared" si="460"/>
        <v>0</v>
      </c>
      <c r="Z360" s="81">
        <f t="shared" si="461"/>
        <v>0</v>
      </c>
      <c r="AA360" s="81">
        <f t="shared" si="403"/>
        <v>0</v>
      </c>
      <c r="AB360" s="81">
        <f t="shared" si="404"/>
        <v>0</v>
      </c>
      <c r="AC360" s="81">
        <f t="shared" si="462"/>
        <v>0</v>
      </c>
      <c r="AD360" s="81">
        <f t="shared" si="463"/>
        <v>0</v>
      </c>
      <c r="AE360" s="81">
        <f t="shared" si="464"/>
        <v>0</v>
      </c>
      <c r="AF360" s="81">
        <f t="shared" si="405"/>
        <v>0</v>
      </c>
      <c r="AG360" s="81">
        <f t="shared" si="406"/>
        <v>0</v>
      </c>
      <c r="AH360" s="81">
        <f t="shared" si="407"/>
        <v>0</v>
      </c>
      <c r="AI360" s="81">
        <f t="shared" si="408"/>
        <v>0</v>
      </c>
      <c r="AJ360" s="81">
        <f t="shared" si="409"/>
        <v>0</v>
      </c>
      <c r="AK360" s="81">
        <f t="shared" si="410"/>
        <v>0</v>
      </c>
      <c r="AL360" s="81">
        <f t="shared" si="411"/>
        <v>0</v>
      </c>
      <c r="AM360" s="81">
        <f t="shared" si="412"/>
        <v>0</v>
      </c>
      <c r="AN360" s="81">
        <f t="shared" si="413"/>
        <v>0</v>
      </c>
      <c r="AO360" s="81">
        <f t="shared" si="414"/>
        <v>0</v>
      </c>
      <c r="AP360" s="81">
        <f t="shared" si="415"/>
        <v>0</v>
      </c>
      <c r="AQ360" s="81">
        <f t="shared" si="416"/>
        <v>0</v>
      </c>
      <c r="AR360" s="81">
        <f t="shared" si="417"/>
        <v>0</v>
      </c>
      <c r="AS360" s="81">
        <f t="shared" si="418"/>
        <v>0</v>
      </c>
      <c r="AT360" s="81">
        <f t="shared" si="419"/>
        <v>0</v>
      </c>
      <c r="AU360" s="81">
        <f t="shared" si="420"/>
        <v>0</v>
      </c>
      <c r="AV360" s="81">
        <f t="shared" si="421"/>
        <v>0</v>
      </c>
      <c r="AW360" s="46">
        <f t="shared" si="422"/>
        <v>0</v>
      </c>
      <c r="AX360" s="46">
        <f t="shared" si="423"/>
        <v>0</v>
      </c>
      <c r="AY360" s="46">
        <f t="shared" si="424"/>
        <v>0</v>
      </c>
      <c r="AZ360" s="46">
        <f t="shared" si="425"/>
        <v>0</v>
      </c>
      <c r="BA360" s="46">
        <f t="shared" si="426"/>
        <v>0</v>
      </c>
      <c r="BB360" s="46">
        <f t="shared" si="427"/>
        <v>0</v>
      </c>
      <c r="BC360" s="46">
        <f t="shared" si="428"/>
        <v>0</v>
      </c>
      <c r="BD360" s="81"/>
      <c r="BE360" s="81"/>
      <c r="BF360" s="117">
        <f t="shared" si="465"/>
        <v>0</v>
      </c>
      <c r="BG360" s="117">
        <f t="shared" si="466"/>
        <v>0</v>
      </c>
      <c r="BH360" s="117">
        <f t="shared" si="467"/>
        <v>0</v>
      </c>
      <c r="BI360" s="117">
        <f t="shared" si="468"/>
        <v>0</v>
      </c>
      <c r="BJ360" s="117">
        <f t="shared" si="469"/>
        <v>0</v>
      </c>
      <c r="BK360" s="117">
        <f t="shared" si="470"/>
        <v>0</v>
      </c>
      <c r="BL360" s="117">
        <f t="shared" si="471"/>
        <v>0</v>
      </c>
      <c r="BM360" s="117">
        <f t="shared" si="472"/>
        <v>0</v>
      </c>
      <c r="BN360" s="117">
        <f t="shared" si="429"/>
        <v>0</v>
      </c>
      <c r="BO360" s="117">
        <f t="shared" si="473"/>
        <v>0</v>
      </c>
      <c r="BP360" s="117">
        <f t="shared" si="430"/>
        <v>0</v>
      </c>
      <c r="BQ360" s="117">
        <f t="shared" si="431"/>
        <v>0</v>
      </c>
      <c r="BR360" s="117">
        <f t="shared" si="432"/>
        <v>0</v>
      </c>
      <c r="BS360" s="117">
        <f t="shared" si="433"/>
        <v>0</v>
      </c>
      <c r="BT360" s="117">
        <f t="shared" si="434"/>
        <v>0</v>
      </c>
      <c r="BU360" s="117">
        <f t="shared" si="435"/>
        <v>0</v>
      </c>
      <c r="BV360" s="117">
        <f t="shared" si="436"/>
        <v>0</v>
      </c>
      <c r="BW360" s="117">
        <f t="shared" si="437"/>
        <v>0</v>
      </c>
      <c r="BX360" s="117">
        <f t="shared" si="438"/>
        <v>0</v>
      </c>
      <c r="BY360" s="117">
        <f t="shared" si="439"/>
        <v>0</v>
      </c>
      <c r="BZ360" s="117">
        <f t="shared" si="440"/>
        <v>0</v>
      </c>
      <c r="CA360" s="117">
        <f t="shared" si="441"/>
        <v>0</v>
      </c>
      <c r="CB360" s="117">
        <f t="shared" si="442"/>
        <v>0</v>
      </c>
      <c r="CC360" s="117">
        <f t="shared" si="443"/>
        <v>0</v>
      </c>
      <c r="CD360" s="117">
        <f t="shared" si="444"/>
        <v>0</v>
      </c>
      <c r="CE360" s="117">
        <f t="shared" si="445"/>
        <v>0</v>
      </c>
      <c r="CF360" s="117">
        <f t="shared" si="446"/>
        <v>0</v>
      </c>
      <c r="CG360" s="117">
        <f t="shared" si="447"/>
        <v>0</v>
      </c>
      <c r="CH360" s="117">
        <f t="shared" si="448"/>
        <v>0</v>
      </c>
      <c r="CI360" s="117">
        <f t="shared" si="449"/>
        <v>0</v>
      </c>
      <c r="CJ360" s="117">
        <f t="shared" si="450"/>
        <v>0</v>
      </c>
      <c r="CK360" s="117">
        <f t="shared" si="451"/>
        <v>0</v>
      </c>
      <c r="CL360" s="117">
        <f t="shared" si="452"/>
        <v>0</v>
      </c>
      <c r="CM360" s="117">
        <f t="shared" si="453"/>
        <v>0</v>
      </c>
      <c r="CN360" s="117">
        <f t="shared" si="454"/>
        <v>0</v>
      </c>
      <c r="CO360" s="117">
        <f t="shared" si="455"/>
        <v>0</v>
      </c>
      <c r="CP360" s="117">
        <f t="shared" si="456"/>
        <v>0</v>
      </c>
      <c r="CQ360" s="117">
        <f t="shared" si="457"/>
        <v>0</v>
      </c>
      <c r="CR360" s="117">
        <f t="shared" si="458"/>
        <v>0</v>
      </c>
      <c r="CS360" s="117">
        <f t="shared" si="459"/>
        <v>0</v>
      </c>
      <c r="CT360" s="82"/>
      <c r="CU360" s="82"/>
      <c r="CV360" s="39"/>
      <c r="CW360" s="39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GS360" s="1"/>
      <c r="GT360" s="1"/>
      <c r="GU360" s="1"/>
      <c r="GV360" s="1"/>
      <c r="GW360" s="1"/>
    </row>
    <row r="361" spans="1:205">
      <c r="A361" s="33">
        <v>355</v>
      </c>
      <c r="B361" s="71"/>
      <c r="C361" s="351"/>
      <c r="D361" s="75"/>
      <c r="E361" s="74"/>
      <c r="F361" s="74"/>
      <c r="G361" s="74"/>
      <c r="H361" s="74"/>
      <c r="I361" s="65"/>
      <c r="J361" s="65"/>
      <c r="K361" s="65"/>
      <c r="L361" s="209"/>
      <c r="M361" s="209"/>
      <c r="N361" s="65"/>
      <c r="O361" s="65"/>
      <c r="P361" s="65"/>
      <c r="Q361" s="368" t="str">
        <f t="shared" si="397"/>
        <v/>
      </c>
      <c r="R361" s="34">
        <f t="shared" si="398"/>
        <v>0</v>
      </c>
      <c r="S361" s="47">
        <f t="shared" si="395"/>
        <v>0</v>
      </c>
      <c r="T361" s="46">
        <f t="shared" si="396"/>
        <v>0</v>
      </c>
      <c r="U361" s="82">
        <f t="shared" si="399"/>
        <v>0</v>
      </c>
      <c r="V361" s="46">
        <f t="shared" si="400"/>
        <v>0</v>
      </c>
      <c r="W361" s="82">
        <f t="shared" si="401"/>
        <v>0</v>
      </c>
      <c r="X361" s="81">
        <f t="shared" si="402"/>
        <v>0</v>
      </c>
      <c r="Y361" s="81">
        <f t="shared" si="460"/>
        <v>0</v>
      </c>
      <c r="Z361" s="81">
        <f t="shared" si="461"/>
        <v>0</v>
      </c>
      <c r="AA361" s="81">
        <f t="shared" si="403"/>
        <v>0</v>
      </c>
      <c r="AB361" s="81">
        <f t="shared" si="404"/>
        <v>0</v>
      </c>
      <c r="AC361" s="81">
        <f t="shared" si="462"/>
        <v>0</v>
      </c>
      <c r="AD361" s="81">
        <f t="shared" si="463"/>
        <v>0</v>
      </c>
      <c r="AE361" s="81">
        <f t="shared" si="464"/>
        <v>0</v>
      </c>
      <c r="AF361" s="81">
        <f t="shared" si="405"/>
        <v>0</v>
      </c>
      <c r="AG361" s="81">
        <f t="shared" si="406"/>
        <v>0</v>
      </c>
      <c r="AH361" s="81">
        <f t="shared" si="407"/>
        <v>0</v>
      </c>
      <c r="AI361" s="81">
        <f t="shared" si="408"/>
        <v>0</v>
      </c>
      <c r="AJ361" s="81">
        <f t="shared" si="409"/>
        <v>0</v>
      </c>
      <c r="AK361" s="81">
        <f t="shared" si="410"/>
        <v>0</v>
      </c>
      <c r="AL361" s="81">
        <f t="shared" si="411"/>
        <v>0</v>
      </c>
      <c r="AM361" s="81">
        <f t="shared" si="412"/>
        <v>0</v>
      </c>
      <c r="AN361" s="81">
        <f t="shared" si="413"/>
        <v>0</v>
      </c>
      <c r="AO361" s="81">
        <f t="shared" si="414"/>
        <v>0</v>
      </c>
      <c r="AP361" s="81">
        <f t="shared" si="415"/>
        <v>0</v>
      </c>
      <c r="AQ361" s="81">
        <f t="shared" si="416"/>
        <v>0</v>
      </c>
      <c r="AR361" s="81">
        <f t="shared" si="417"/>
        <v>0</v>
      </c>
      <c r="AS361" s="81">
        <f t="shared" si="418"/>
        <v>0</v>
      </c>
      <c r="AT361" s="81">
        <f t="shared" si="419"/>
        <v>0</v>
      </c>
      <c r="AU361" s="81">
        <f t="shared" si="420"/>
        <v>0</v>
      </c>
      <c r="AV361" s="81">
        <f t="shared" si="421"/>
        <v>0</v>
      </c>
      <c r="AW361" s="46">
        <f t="shared" si="422"/>
        <v>0</v>
      </c>
      <c r="AX361" s="46">
        <f t="shared" si="423"/>
        <v>0</v>
      </c>
      <c r="AY361" s="46">
        <f t="shared" si="424"/>
        <v>0</v>
      </c>
      <c r="AZ361" s="46">
        <f t="shared" si="425"/>
        <v>0</v>
      </c>
      <c r="BA361" s="46">
        <f t="shared" si="426"/>
        <v>0</v>
      </c>
      <c r="BB361" s="46">
        <f t="shared" si="427"/>
        <v>0</v>
      </c>
      <c r="BC361" s="46">
        <f t="shared" si="428"/>
        <v>0</v>
      </c>
      <c r="BD361" s="81"/>
      <c r="BE361" s="81"/>
      <c r="BF361" s="117">
        <f t="shared" si="465"/>
        <v>0</v>
      </c>
      <c r="BG361" s="117">
        <f t="shared" si="466"/>
        <v>0</v>
      </c>
      <c r="BH361" s="117">
        <f t="shared" si="467"/>
        <v>0</v>
      </c>
      <c r="BI361" s="117">
        <f t="shared" si="468"/>
        <v>0</v>
      </c>
      <c r="BJ361" s="117">
        <f t="shared" si="469"/>
        <v>0</v>
      </c>
      <c r="BK361" s="117">
        <f t="shared" si="470"/>
        <v>0</v>
      </c>
      <c r="BL361" s="117">
        <f t="shared" si="471"/>
        <v>0</v>
      </c>
      <c r="BM361" s="117">
        <f t="shared" si="472"/>
        <v>0</v>
      </c>
      <c r="BN361" s="117">
        <f t="shared" si="429"/>
        <v>0</v>
      </c>
      <c r="BO361" s="117">
        <f t="shared" si="473"/>
        <v>0</v>
      </c>
      <c r="BP361" s="117">
        <f t="shared" si="430"/>
        <v>0</v>
      </c>
      <c r="BQ361" s="117">
        <f t="shared" si="431"/>
        <v>0</v>
      </c>
      <c r="BR361" s="117">
        <f t="shared" si="432"/>
        <v>0</v>
      </c>
      <c r="BS361" s="117">
        <f t="shared" si="433"/>
        <v>0</v>
      </c>
      <c r="BT361" s="117">
        <f t="shared" si="434"/>
        <v>0</v>
      </c>
      <c r="BU361" s="117">
        <f t="shared" si="435"/>
        <v>0</v>
      </c>
      <c r="BV361" s="117">
        <f t="shared" si="436"/>
        <v>0</v>
      </c>
      <c r="BW361" s="117">
        <f t="shared" si="437"/>
        <v>0</v>
      </c>
      <c r="BX361" s="117">
        <f t="shared" si="438"/>
        <v>0</v>
      </c>
      <c r="BY361" s="117">
        <f t="shared" si="439"/>
        <v>0</v>
      </c>
      <c r="BZ361" s="117">
        <f t="shared" si="440"/>
        <v>0</v>
      </c>
      <c r="CA361" s="117">
        <f t="shared" si="441"/>
        <v>0</v>
      </c>
      <c r="CB361" s="117">
        <f t="shared" si="442"/>
        <v>0</v>
      </c>
      <c r="CC361" s="117">
        <f t="shared" si="443"/>
        <v>0</v>
      </c>
      <c r="CD361" s="117">
        <f t="shared" si="444"/>
        <v>0</v>
      </c>
      <c r="CE361" s="117">
        <f t="shared" si="445"/>
        <v>0</v>
      </c>
      <c r="CF361" s="117">
        <f t="shared" si="446"/>
        <v>0</v>
      </c>
      <c r="CG361" s="117">
        <f t="shared" si="447"/>
        <v>0</v>
      </c>
      <c r="CH361" s="117">
        <f t="shared" si="448"/>
        <v>0</v>
      </c>
      <c r="CI361" s="117">
        <f t="shared" si="449"/>
        <v>0</v>
      </c>
      <c r="CJ361" s="117">
        <f t="shared" si="450"/>
        <v>0</v>
      </c>
      <c r="CK361" s="117">
        <f t="shared" si="451"/>
        <v>0</v>
      </c>
      <c r="CL361" s="117">
        <f t="shared" si="452"/>
        <v>0</v>
      </c>
      <c r="CM361" s="117">
        <f t="shared" si="453"/>
        <v>0</v>
      </c>
      <c r="CN361" s="117">
        <f t="shared" si="454"/>
        <v>0</v>
      </c>
      <c r="CO361" s="117">
        <f t="shared" si="455"/>
        <v>0</v>
      </c>
      <c r="CP361" s="117">
        <f t="shared" si="456"/>
        <v>0</v>
      </c>
      <c r="CQ361" s="117">
        <f t="shared" si="457"/>
        <v>0</v>
      </c>
      <c r="CR361" s="117">
        <f t="shared" si="458"/>
        <v>0</v>
      </c>
      <c r="CS361" s="117">
        <f t="shared" si="459"/>
        <v>0</v>
      </c>
      <c r="CT361" s="82"/>
      <c r="CU361" s="82"/>
      <c r="CV361" s="39"/>
      <c r="CW361" s="39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GS361" s="1"/>
      <c r="GT361" s="1"/>
      <c r="GU361" s="1"/>
      <c r="GV361" s="1"/>
      <c r="GW361" s="1"/>
    </row>
    <row r="362" spans="1:205">
      <c r="A362" s="33">
        <v>356</v>
      </c>
      <c r="B362" s="71"/>
      <c r="C362" s="351"/>
      <c r="D362" s="75"/>
      <c r="E362" s="74"/>
      <c r="F362" s="74"/>
      <c r="G362" s="74"/>
      <c r="H362" s="74"/>
      <c r="I362" s="65"/>
      <c r="J362" s="65"/>
      <c r="K362" s="65"/>
      <c r="L362" s="209"/>
      <c r="M362" s="209"/>
      <c r="N362" s="65"/>
      <c r="O362" s="65"/>
      <c r="P362" s="65"/>
      <c r="Q362" s="368" t="str">
        <f t="shared" si="397"/>
        <v/>
      </c>
      <c r="R362" s="34">
        <f t="shared" si="398"/>
        <v>0</v>
      </c>
      <c r="S362" s="47">
        <f t="shared" si="395"/>
        <v>0</v>
      </c>
      <c r="T362" s="46">
        <f t="shared" si="396"/>
        <v>0</v>
      </c>
      <c r="U362" s="82">
        <f t="shared" si="399"/>
        <v>0</v>
      </c>
      <c r="V362" s="46">
        <f t="shared" si="400"/>
        <v>0</v>
      </c>
      <c r="W362" s="82">
        <f t="shared" si="401"/>
        <v>0</v>
      </c>
      <c r="X362" s="81">
        <f t="shared" si="402"/>
        <v>0</v>
      </c>
      <c r="Y362" s="81">
        <f t="shared" si="460"/>
        <v>0</v>
      </c>
      <c r="Z362" s="81">
        <f t="shared" si="461"/>
        <v>0</v>
      </c>
      <c r="AA362" s="81">
        <f t="shared" si="403"/>
        <v>0</v>
      </c>
      <c r="AB362" s="81">
        <f t="shared" si="404"/>
        <v>0</v>
      </c>
      <c r="AC362" s="81">
        <f t="shared" si="462"/>
        <v>0</v>
      </c>
      <c r="AD362" s="81">
        <f t="shared" si="463"/>
        <v>0</v>
      </c>
      <c r="AE362" s="81">
        <f t="shared" si="464"/>
        <v>0</v>
      </c>
      <c r="AF362" s="81">
        <f t="shared" si="405"/>
        <v>0</v>
      </c>
      <c r="AG362" s="81">
        <f t="shared" si="406"/>
        <v>0</v>
      </c>
      <c r="AH362" s="81">
        <f t="shared" si="407"/>
        <v>0</v>
      </c>
      <c r="AI362" s="81">
        <f t="shared" si="408"/>
        <v>0</v>
      </c>
      <c r="AJ362" s="81">
        <f t="shared" si="409"/>
        <v>0</v>
      </c>
      <c r="AK362" s="81">
        <f t="shared" si="410"/>
        <v>0</v>
      </c>
      <c r="AL362" s="81">
        <f t="shared" si="411"/>
        <v>0</v>
      </c>
      <c r="AM362" s="81">
        <f t="shared" si="412"/>
        <v>0</v>
      </c>
      <c r="AN362" s="81">
        <f t="shared" si="413"/>
        <v>0</v>
      </c>
      <c r="AO362" s="81">
        <f t="shared" si="414"/>
        <v>0</v>
      </c>
      <c r="AP362" s="81">
        <f t="shared" si="415"/>
        <v>0</v>
      </c>
      <c r="AQ362" s="81">
        <f t="shared" si="416"/>
        <v>0</v>
      </c>
      <c r="AR362" s="81">
        <f t="shared" si="417"/>
        <v>0</v>
      </c>
      <c r="AS362" s="81">
        <f t="shared" si="418"/>
        <v>0</v>
      </c>
      <c r="AT362" s="81">
        <f t="shared" si="419"/>
        <v>0</v>
      </c>
      <c r="AU362" s="81">
        <f t="shared" si="420"/>
        <v>0</v>
      </c>
      <c r="AV362" s="81">
        <f t="shared" si="421"/>
        <v>0</v>
      </c>
      <c r="AW362" s="46">
        <f t="shared" si="422"/>
        <v>0</v>
      </c>
      <c r="AX362" s="46">
        <f t="shared" si="423"/>
        <v>0</v>
      </c>
      <c r="AY362" s="46">
        <f t="shared" si="424"/>
        <v>0</v>
      </c>
      <c r="AZ362" s="46">
        <f t="shared" si="425"/>
        <v>0</v>
      </c>
      <c r="BA362" s="46">
        <f t="shared" si="426"/>
        <v>0</v>
      </c>
      <c r="BB362" s="46">
        <f t="shared" si="427"/>
        <v>0</v>
      </c>
      <c r="BC362" s="46">
        <f t="shared" si="428"/>
        <v>0</v>
      </c>
      <c r="BD362" s="81"/>
      <c r="BE362" s="81"/>
      <c r="BF362" s="117">
        <f t="shared" si="465"/>
        <v>0</v>
      </c>
      <c r="BG362" s="117">
        <f t="shared" si="466"/>
        <v>0</v>
      </c>
      <c r="BH362" s="117">
        <f t="shared" si="467"/>
        <v>0</v>
      </c>
      <c r="BI362" s="117">
        <f t="shared" si="468"/>
        <v>0</v>
      </c>
      <c r="BJ362" s="117">
        <f t="shared" si="469"/>
        <v>0</v>
      </c>
      <c r="BK362" s="117">
        <f t="shared" si="470"/>
        <v>0</v>
      </c>
      <c r="BL362" s="117">
        <f t="shared" si="471"/>
        <v>0</v>
      </c>
      <c r="BM362" s="117">
        <f t="shared" si="472"/>
        <v>0</v>
      </c>
      <c r="BN362" s="117">
        <f t="shared" si="429"/>
        <v>0</v>
      </c>
      <c r="BO362" s="117">
        <f t="shared" si="473"/>
        <v>0</v>
      </c>
      <c r="BP362" s="117">
        <f t="shared" si="430"/>
        <v>0</v>
      </c>
      <c r="BQ362" s="117">
        <f t="shared" si="431"/>
        <v>0</v>
      </c>
      <c r="BR362" s="117">
        <f t="shared" si="432"/>
        <v>0</v>
      </c>
      <c r="BS362" s="117">
        <f t="shared" si="433"/>
        <v>0</v>
      </c>
      <c r="BT362" s="117">
        <f t="shared" si="434"/>
        <v>0</v>
      </c>
      <c r="BU362" s="117">
        <f t="shared" si="435"/>
        <v>0</v>
      </c>
      <c r="BV362" s="117">
        <f t="shared" si="436"/>
        <v>0</v>
      </c>
      <c r="BW362" s="117">
        <f t="shared" si="437"/>
        <v>0</v>
      </c>
      <c r="BX362" s="117">
        <f t="shared" si="438"/>
        <v>0</v>
      </c>
      <c r="BY362" s="117">
        <f t="shared" si="439"/>
        <v>0</v>
      </c>
      <c r="BZ362" s="117">
        <f t="shared" si="440"/>
        <v>0</v>
      </c>
      <c r="CA362" s="117">
        <f t="shared" si="441"/>
        <v>0</v>
      </c>
      <c r="CB362" s="117">
        <f t="shared" si="442"/>
        <v>0</v>
      </c>
      <c r="CC362" s="117">
        <f t="shared" si="443"/>
        <v>0</v>
      </c>
      <c r="CD362" s="117">
        <f t="shared" si="444"/>
        <v>0</v>
      </c>
      <c r="CE362" s="117">
        <f t="shared" si="445"/>
        <v>0</v>
      </c>
      <c r="CF362" s="117">
        <f t="shared" si="446"/>
        <v>0</v>
      </c>
      <c r="CG362" s="117">
        <f t="shared" si="447"/>
        <v>0</v>
      </c>
      <c r="CH362" s="117">
        <f t="shared" si="448"/>
        <v>0</v>
      </c>
      <c r="CI362" s="117">
        <f t="shared" si="449"/>
        <v>0</v>
      </c>
      <c r="CJ362" s="117">
        <f t="shared" si="450"/>
        <v>0</v>
      </c>
      <c r="CK362" s="117">
        <f t="shared" si="451"/>
        <v>0</v>
      </c>
      <c r="CL362" s="117">
        <f t="shared" si="452"/>
        <v>0</v>
      </c>
      <c r="CM362" s="117">
        <f t="shared" si="453"/>
        <v>0</v>
      </c>
      <c r="CN362" s="117">
        <f t="shared" si="454"/>
        <v>0</v>
      </c>
      <c r="CO362" s="117">
        <f t="shared" si="455"/>
        <v>0</v>
      </c>
      <c r="CP362" s="117">
        <f t="shared" si="456"/>
        <v>0</v>
      </c>
      <c r="CQ362" s="117">
        <f t="shared" si="457"/>
        <v>0</v>
      </c>
      <c r="CR362" s="117">
        <f t="shared" si="458"/>
        <v>0</v>
      </c>
      <c r="CS362" s="117">
        <f t="shared" si="459"/>
        <v>0</v>
      </c>
      <c r="CT362" s="82"/>
      <c r="CU362" s="82"/>
      <c r="CV362" s="39"/>
      <c r="CW362" s="39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GS362" s="1"/>
      <c r="GT362" s="1"/>
      <c r="GU362" s="1"/>
      <c r="GV362" s="1"/>
      <c r="GW362" s="1"/>
    </row>
    <row r="363" spans="1:205">
      <c r="A363" s="33">
        <v>357</v>
      </c>
      <c r="B363" s="71"/>
      <c r="C363" s="351"/>
      <c r="D363" s="75"/>
      <c r="E363" s="74"/>
      <c r="F363" s="74"/>
      <c r="G363" s="74"/>
      <c r="H363" s="74"/>
      <c r="I363" s="65"/>
      <c r="J363" s="65"/>
      <c r="K363" s="65"/>
      <c r="L363" s="209"/>
      <c r="M363" s="209"/>
      <c r="N363" s="65"/>
      <c r="O363" s="65"/>
      <c r="P363" s="65"/>
      <c r="Q363" s="368" t="str">
        <f t="shared" si="397"/>
        <v/>
      </c>
      <c r="R363" s="34">
        <f t="shared" si="398"/>
        <v>0</v>
      </c>
      <c r="S363" s="47">
        <f t="shared" si="395"/>
        <v>0</v>
      </c>
      <c r="T363" s="46">
        <f t="shared" si="396"/>
        <v>0</v>
      </c>
      <c r="U363" s="82">
        <f t="shared" si="399"/>
        <v>0</v>
      </c>
      <c r="V363" s="46">
        <f t="shared" si="400"/>
        <v>0</v>
      </c>
      <c r="W363" s="82">
        <f t="shared" si="401"/>
        <v>0</v>
      </c>
      <c r="X363" s="81">
        <f t="shared" si="402"/>
        <v>0</v>
      </c>
      <c r="Y363" s="81">
        <f t="shared" si="460"/>
        <v>0</v>
      </c>
      <c r="Z363" s="81">
        <f t="shared" si="461"/>
        <v>0</v>
      </c>
      <c r="AA363" s="81">
        <f t="shared" si="403"/>
        <v>0</v>
      </c>
      <c r="AB363" s="81">
        <f t="shared" si="404"/>
        <v>0</v>
      </c>
      <c r="AC363" s="81">
        <f t="shared" si="462"/>
        <v>0</v>
      </c>
      <c r="AD363" s="81">
        <f t="shared" si="463"/>
        <v>0</v>
      </c>
      <c r="AE363" s="81">
        <f t="shared" si="464"/>
        <v>0</v>
      </c>
      <c r="AF363" s="81">
        <f t="shared" si="405"/>
        <v>0</v>
      </c>
      <c r="AG363" s="81">
        <f t="shared" si="406"/>
        <v>0</v>
      </c>
      <c r="AH363" s="81">
        <f t="shared" si="407"/>
        <v>0</v>
      </c>
      <c r="AI363" s="81">
        <f t="shared" si="408"/>
        <v>0</v>
      </c>
      <c r="AJ363" s="81">
        <f t="shared" si="409"/>
        <v>0</v>
      </c>
      <c r="AK363" s="81">
        <f t="shared" si="410"/>
        <v>0</v>
      </c>
      <c r="AL363" s="81">
        <f t="shared" si="411"/>
        <v>0</v>
      </c>
      <c r="AM363" s="81">
        <f t="shared" si="412"/>
        <v>0</v>
      </c>
      <c r="AN363" s="81">
        <f t="shared" si="413"/>
        <v>0</v>
      </c>
      <c r="AO363" s="81">
        <f t="shared" si="414"/>
        <v>0</v>
      </c>
      <c r="AP363" s="81">
        <f t="shared" si="415"/>
        <v>0</v>
      </c>
      <c r="AQ363" s="81">
        <f t="shared" si="416"/>
        <v>0</v>
      </c>
      <c r="AR363" s="81">
        <f t="shared" si="417"/>
        <v>0</v>
      </c>
      <c r="AS363" s="81">
        <f t="shared" si="418"/>
        <v>0</v>
      </c>
      <c r="AT363" s="81">
        <f t="shared" si="419"/>
        <v>0</v>
      </c>
      <c r="AU363" s="81">
        <f t="shared" si="420"/>
        <v>0</v>
      </c>
      <c r="AV363" s="81">
        <f t="shared" si="421"/>
        <v>0</v>
      </c>
      <c r="AW363" s="46">
        <f t="shared" si="422"/>
        <v>0</v>
      </c>
      <c r="AX363" s="46">
        <f t="shared" si="423"/>
        <v>0</v>
      </c>
      <c r="AY363" s="46">
        <f t="shared" si="424"/>
        <v>0</v>
      </c>
      <c r="AZ363" s="46">
        <f t="shared" si="425"/>
        <v>0</v>
      </c>
      <c r="BA363" s="46">
        <f t="shared" si="426"/>
        <v>0</v>
      </c>
      <c r="BB363" s="46">
        <f t="shared" si="427"/>
        <v>0</v>
      </c>
      <c r="BC363" s="46">
        <f t="shared" si="428"/>
        <v>0</v>
      </c>
      <c r="BD363" s="81"/>
      <c r="BE363" s="81"/>
      <c r="BF363" s="117">
        <f t="shared" si="465"/>
        <v>0</v>
      </c>
      <c r="BG363" s="117">
        <f t="shared" si="466"/>
        <v>0</v>
      </c>
      <c r="BH363" s="117">
        <f t="shared" si="467"/>
        <v>0</v>
      </c>
      <c r="BI363" s="117">
        <f t="shared" si="468"/>
        <v>0</v>
      </c>
      <c r="BJ363" s="117">
        <f t="shared" si="469"/>
        <v>0</v>
      </c>
      <c r="BK363" s="117">
        <f t="shared" si="470"/>
        <v>0</v>
      </c>
      <c r="BL363" s="117">
        <f t="shared" si="471"/>
        <v>0</v>
      </c>
      <c r="BM363" s="117">
        <f t="shared" si="472"/>
        <v>0</v>
      </c>
      <c r="BN363" s="117">
        <f t="shared" si="429"/>
        <v>0</v>
      </c>
      <c r="BO363" s="117">
        <f t="shared" si="473"/>
        <v>0</v>
      </c>
      <c r="BP363" s="117">
        <f t="shared" si="430"/>
        <v>0</v>
      </c>
      <c r="BQ363" s="117">
        <f t="shared" si="431"/>
        <v>0</v>
      </c>
      <c r="BR363" s="117">
        <f t="shared" si="432"/>
        <v>0</v>
      </c>
      <c r="BS363" s="117">
        <f t="shared" si="433"/>
        <v>0</v>
      </c>
      <c r="BT363" s="117">
        <f t="shared" si="434"/>
        <v>0</v>
      </c>
      <c r="BU363" s="117">
        <f t="shared" si="435"/>
        <v>0</v>
      </c>
      <c r="BV363" s="117">
        <f t="shared" si="436"/>
        <v>0</v>
      </c>
      <c r="BW363" s="117">
        <f t="shared" si="437"/>
        <v>0</v>
      </c>
      <c r="BX363" s="117">
        <f t="shared" si="438"/>
        <v>0</v>
      </c>
      <c r="BY363" s="117">
        <f t="shared" si="439"/>
        <v>0</v>
      </c>
      <c r="BZ363" s="117">
        <f t="shared" si="440"/>
        <v>0</v>
      </c>
      <c r="CA363" s="117">
        <f t="shared" si="441"/>
        <v>0</v>
      </c>
      <c r="CB363" s="117">
        <f t="shared" si="442"/>
        <v>0</v>
      </c>
      <c r="CC363" s="117">
        <f t="shared" si="443"/>
        <v>0</v>
      </c>
      <c r="CD363" s="117">
        <f t="shared" si="444"/>
        <v>0</v>
      </c>
      <c r="CE363" s="117">
        <f t="shared" si="445"/>
        <v>0</v>
      </c>
      <c r="CF363" s="117">
        <f t="shared" si="446"/>
        <v>0</v>
      </c>
      <c r="CG363" s="117">
        <f t="shared" si="447"/>
        <v>0</v>
      </c>
      <c r="CH363" s="117">
        <f t="shared" si="448"/>
        <v>0</v>
      </c>
      <c r="CI363" s="117">
        <f t="shared" si="449"/>
        <v>0</v>
      </c>
      <c r="CJ363" s="117">
        <f t="shared" si="450"/>
        <v>0</v>
      </c>
      <c r="CK363" s="117">
        <f t="shared" si="451"/>
        <v>0</v>
      </c>
      <c r="CL363" s="117">
        <f t="shared" si="452"/>
        <v>0</v>
      </c>
      <c r="CM363" s="117">
        <f t="shared" si="453"/>
        <v>0</v>
      </c>
      <c r="CN363" s="117">
        <f t="shared" si="454"/>
        <v>0</v>
      </c>
      <c r="CO363" s="117">
        <f t="shared" si="455"/>
        <v>0</v>
      </c>
      <c r="CP363" s="117">
        <f t="shared" si="456"/>
        <v>0</v>
      </c>
      <c r="CQ363" s="117">
        <f t="shared" si="457"/>
        <v>0</v>
      </c>
      <c r="CR363" s="117">
        <f t="shared" si="458"/>
        <v>0</v>
      </c>
      <c r="CS363" s="117">
        <f t="shared" si="459"/>
        <v>0</v>
      </c>
      <c r="CT363" s="82"/>
      <c r="CU363" s="82"/>
      <c r="CV363" s="39"/>
      <c r="CW363" s="39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GS363" s="1"/>
      <c r="GT363" s="1"/>
      <c r="GU363" s="1"/>
      <c r="GV363" s="1"/>
      <c r="GW363" s="1"/>
    </row>
    <row r="364" spans="1:205">
      <c r="A364" s="33">
        <v>358</v>
      </c>
      <c r="B364" s="71"/>
      <c r="C364" s="351"/>
      <c r="D364" s="75"/>
      <c r="E364" s="74"/>
      <c r="F364" s="74"/>
      <c r="G364" s="74"/>
      <c r="H364" s="74"/>
      <c r="I364" s="65"/>
      <c r="J364" s="65"/>
      <c r="K364" s="65"/>
      <c r="L364" s="209"/>
      <c r="M364" s="209"/>
      <c r="N364" s="65"/>
      <c r="O364" s="65"/>
      <c r="P364" s="65"/>
      <c r="Q364" s="368" t="str">
        <f t="shared" si="397"/>
        <v/>
      </c>
      <c r="R364" s="34">
        <f t="shared" si="398"/>
        <v>0</v>
      </c>
      <c r="S364" s="47">
        <f t="shared" ref="S364:S390" si="474">IF(R364=0,0,+$R$6-Q364)</f>
        <v>0</v>
      </c>
      <c r="T364" s="46">
        <f t="shared" si="396"/>
        <v>0</v>
      </c>
      <c r="U364" s="82">
        <f t="shared" si="399"/>
        <v>0</v>
      </c>
      <c r="V364" s="46">
        <f t="shared" si="400"/>
        <v>0</v>
      </c>
      <c r="W364" s="82">
        <f t="shared" si="401"/>
        <v>0</v>
      </c>
      <c r="X364" s="81">
        <f t="shared" si="402"/>
        <v>0</v>
      </c>
      <c r="Y364" s="81">
        <f t="shared" si="460"/>
        <v>0</v>
      </c>
      <c r="Z364" s="81">
        <f t="shared" si="461"/>
        <v>0</v>
      </c>
      <c r="AA364" s="81">
        <f t="shared" si="403"/>
        <v>0</v>
      </c>
      <c r="AB364" s="81">
        <f t="shared" si="404"/>
        <v>0</v>
      </c>
      <c r="AC364" s="81">
        <f t="shared" si="462"/>
        <v>0</v>
      </c>
      <c r="AD364" s="81">
        <f t="shared" si="463"/>
        <v>0</v>
      </c>
      <c r="AE364" s="81">
        <f t="shared" si="464"/>
        <v>0</v>
      </c>
      <c r="AF364" s="81">
        <f t="shared" si="405"/>
        <v>0</v>
      </c>
      <c r="AG364" s="81">
        <f t="shared" si="406"/>
        <v>0</v>
      </c>
      <c r="AH364" s="81">
        <f t="shared" si="407"/>
        <v>0</v>
      </c>
      <c r="AI364" s="81">
        <f t="shared" si="408"/>
        <v>0</v>
      </c>
      <c r="AJ364" s="81">
        <f t="shared" si="409"/>
        <v>0</v>
      </c>
      <c r="AK364" s="81">
        <f t="shared" si="410"/>
        <v>0</v>
      </c>
      <c r="AL364" s="81">
        <f t="shared" si="411"/>
        <v>0</v>
      </c>
      <c r="AM364" s="81">
        <f t="shared" si="412"/>
        <v>0</v>
      </c>
      <c r="AN364" s="81">
        <f t="shared" si="413"/>
        <v>0</v>
      </c>
      <c r="AO364" s="81">
        <f t="shared" si="414"/>
        <v>0</v>
      </c>
      <c r="AP364" s="81">
        <f t="shared" si="415"/>
        <v>0</v>
      </c>
      <c r="AQ364" s="81">
        <f t="shared" si="416"/>
        <v>0</v>
      </c>
      <c r="AR364" s="81">
        <f t="shared" si="417"/>
        <v>0</v>
      </c>
      <c r="AS364" s="81">
        <f t="shared" si="418"/>
        <v>0</v>
      </c>
      <c r="AT364" s="81">
        <f t="shared" si="419"/>
        <v>0</v>
      </c>
      <c r="AU364" s="81">
        <f t="shared" si="420"/>
        <v>0</v>
      </c>
      <c r="AV364" s="81">
        <f t="shared" si="421"/>
        <v>0</v>
      </c>
      <c r="AW364" s="46">
        <f t="shared" si="422"/>
        <v>0</v>
      </c>
      <c r="AX364" s="46">
        <f t="shared" si="423"/>
        <v>0</v>
      </c>
      <c r="AY364" s="46">
        <f t="shared" si="424"/>
        <v>0</v>
      </c>
      <c r="AZ364" s="46">
        <f t="shared" si="425"/>
        <v>0</v>
      </c>
      <c r="BA364" s="46">
        <f t="shared" si="426"/>
        <v>0</v>
      </c>
      <c r="BB364" s="46">
        <f t="shared" si="427"/>
        <v>0</v>
      </c>
      <c r="BC364" s="46">
        <f t="shared" si="428"/>
        <v>0</v>
      </c>
      <c r="BD364" s="81"/>
      <c r="BE364" s="81"/>
      <c r="BF364" s="117">
        <f t="shared" si="465"/>
        <v>0</v>
      </c>
      <c r="BG364" s="117">
        <f t="shared" si="466"/>
        <v>0</v>
      </c>
      <c r="BH364" s="117">
        <f t="shared" si="467"/>
        <v>0</v>
      </c>
      <c r="BI364" s="117">
        <f t="shared" si="468"/>
        <v>0</v>
      </c>
      <c r="BJ364" s="117">
        <f t="shared" si="469"/>
        <v>0</v>
      </c>
      <c r="BK364" s="117">
        <f t="shared" si="470"/>
        <v>0</v>
      </c>
      <c r="BL364" s="117">
        <f t="shared" si="471"/>
        <v>0</v>
      </c>
      <c r="BM364" s="117">
        <f t="shared" si="472"/>
        <v>0</v>
      </c>
      <c r="BN364" s="117">
        <f t="shared" si="429"/>
        <v>0</v>
      </c>
      <c r="BO364" s="117">
        <f t="shared" si="473"/>
        <v>0</v>
      </c>
      <c r="BP364" s="117">
        <f t="shared" si="430"/>
        <v>0</v>
      </c>
      <c r="BQ364" s="117">
        <f t="shared" si="431"/>
        <v>0</v>
      </c>
      <c r="BR364" s="117">
        <f t="shared" si="432"/>
        <v>0</v>
      </c>
      <c r="BS364" s="117">
        <f t="shared" si="433"/>
        <v>0</v>
      </c>
      <c r="BT364" s="117">
        <f t="shared" si="434"/>
        <v>0</v>
      </c>
      <c r="BU364" s="117">
        <f t="shared" si="435"/>
        <v>0</v>
      </c>
      <c r="BV364" s="117">
        <f t="shared" si="436"/>
        <v>0</v>
      </c>
      <c r="BW364" s="117">
        <f t="shared" si="437"/>
        <v>0</v>
      </c>
      <c r="BX364" s="117">
        <f t="shared" si="438"/>
        <v>0</v>
      </c>
      <c r="BY364" s="117">
        <f t="shared" si="439"/>
        <v>0</v>
      </c>
      <c r="BZ364" s="117">
        <f t="shared" si="440"/>
        <v>0</v>
      </c>
      <c r="CA364" s="117">
        <f t="shared" si="441"/>
        <v>0</v>
      </c>
      <c r="CB364" s="117">
        <f t="shared" si="442"/>
        <v>0</v>
      </c>
      <c r="CC364" s="117">
        <f t="shared" si="443"/>
        <v>0</v>
      </c>
      <c r="CD364" s="117">
        <f t="shared" si="444"/>
        <v>0</v>
      </c>
      <c r="CE364" s="117">
        <f t="shared" si="445"/>
        <v>0</v>
      </c>
      <c r="CF364" s="117">
        <f t="shared" si="446"/>
        <v>0</v>
      </c>
      <c r="CG364" s="117">
        <f t="shared" si="447"/>
        <v>0</v>
      </c>
      <c r="CH364" s="117">
        <f t="shared" si="448"/>
        <v>0</v>
      </c>
      <c r="CI364" s="117">
        <f t="shared" si="449"/>
        <v>0</v>
      </c>
      <c r="CJ364" s="117">
        <f t="shared" si="450"/>
        <v>0</v>
      </c>
      <c r="CK364" s="117">
        <f t="shared" si="451"/>
        <v>0</v>
      </c>
      <c r="CL364" s="117">
        <f t="shared" si="452"/>
        <v>0</v>
      </c>
      <c r="CM364" s="117">
        <f t="shared" si="453"/>
        <v>0</v>
      </c>
      <c r="CN364" s="117">
        <f t="shared" si="454"/>
        <v>0</v>
      </c>
      <c r="CO364" s="117">
        <f t="shared" si="455"/>
        <v>0</v>
      </c>
      <c r="CP364" s="117">
        <f t="shared" si="456"/>
        <v>0</v>
      </c>
      <c r="CQ364" s="117">
        <f t="shared" si="457"/>
        <v>0</v>
      </c>
      <c r="CR364" s="117">
        <f t="shared" si="458"/>
        <v>0</v>
      </c>
      <c r="CS364" s="117">
        <f t="shared" si="459"/>
        <v>0</v>
      </c>
      <c r="CT364" s="82"/>
      <c r="CU364" s="82"/>
      <c r="CV364" s="39"/>
      <c r="CW364" s="39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GS364" s="1"/>
      <c r="GT364" s="1"/>
      <c r="GU364" s="1"/>
      <c r="GV364" s="1"/>
      <c r="GW364" s="1"/>
    </row>
    <row r="365" spans="1:205">
      <c r="A365" s="33">
        <v>359</v>
      </c>
      <c r="B365" s="71"/>
      <c r="C365" s="351"/>
      <c r="D365" s="75"/>
      <c r="E365" s="74"/>
      <c r="F365" s="74"/>
      <c r="G365" s="74"/>
      <c r="H365" s="74"/>
      <c r="I365" s="65"/>
      <c r="J365" s="65"/>
      <c r="K365" s="65"/>
      <c r="L365" s="209"/>
      <c r="M365" s="209"/>
      <c r="N365" s="65"/>
      <c r="O365" s="65"/>
      <c r="P365" s="65"/>
      <c r="Q365" s="368" t="str">
        <f t="shared" si="397"/>
        <v/>
      </c>
      <c r="R365" s="34">
        <f t="shared" si="398"/>
        <v>0</v>
      </c>
      <c r="S365" s="47">
        <f t="shared" si="474"/>
        <v>0</v>
      </c>
      <c r="T365" s="46">
        <f t="shared" si="396"/>
        <v>0</v>
      </c>
      <c r="U365" s="82">
        <f t="shared" si="399"/>
        <v>0</v>
      </c>
      <c r="V365" s="46">
        <f t="shared" si="400"/>
        <v>0</v>
      </c>
      <c r="W365" s="82">
        <f t="shared" si="401"/>
        <v>0</v>
      </c>
      <c r="X365" s="81">
        <f t="shared" si="402"/>
        <v>0</v>
      </c>
      <c r="Y365" s="81">
        <f t="shared" si="460"/>
        <v>0</v>
      </c>
      <c r="Z365" s="81">
        <f t="shared" si="461"/>
        <v>0</v>
      </c>
      <c r="AA365" s="81">
        <f t="shared" si="403"/>
        <v>0</v>
      </c>
      <c r="AB365" s="81">
        <f t="shared" si="404"/>
        <v>0</v>
      </c>
      <c r="AC365" s="81">
        <f t="shared" si="462"/>
        <v>0</v>
      </c>
      <c r="AD365" s="81">
        <f t="shared" si="463"/>
        <v>0</v>
      </c>
      <c r="AE365" s="81">
        <f t="shared" si="464"/>
        <v>0</v>
      </c>
      <c r="AF365" s="81">
        <f t="shared" si="405"/>
        <v>0</v>
      </c>
      <c r="AG365" s="81">
        <f t="shared" si="406"/>
        <v>0</v>
      </c>
      <c r="AH365" s="81">
        <f t="shared" si="407"/>
        <v>0</v>
      </c>
      <c r="AI365" s="81">
        <f t="shared" si="408"/>
        <v>0</v>
      </c>
      <c r="AJ365" s="81">
        <f t="shared" si="409"/>
        <v>0</v>
      </c>
      <c r="AK365" s="81">
        <f t="shared" si="410"/>
        <v>0</v>
      </c>
      <c r="AL365" s="81">
        <f t="shared" si="411"/>
        <v>0</v>
      </c>
      <c r="AM365" s="81">
        <f t="shared" si="412"/>
        <v>0</v>
      </c>
      <c r="AN365" s="81">
        <f t="shared" si="413"/>
        <v>0</v>
      </c>
      <c r="AO365" s="81">
        <f t="shared" si="414"/>
        <v>0</v>
      </c>
      <c r="AP365" s="81">
        <f t="shared" si="415"/>
        <v>0</v>
      </c>
      <c r="AQ365" s="81">
        <f t="shared" si="416"/>
        <v>0</v>
      </c>
      <c r="AR365" s="81">
        <f t="shared" si="417"/>
        <v>0</v>
      </c>
      <c r="AS365" s="81">
        <f t="shared" si="418"/>
        <v>0</v>
      </c>
      <c r="AT365" s="81">
        <f t="shared" si="419"/>
        <v>0</v>
      </c>
      <c r="AU365" s="81">
        <f t="shared" si="420"/>
        <v>0</v>
      </c>
      <c r="AV365" s="81">
        <f t="shared" si="421"/>
        <v>0</v>
      </c>
      <c r="AW365" s="46">
        <f t="shared" si="422"/>
        <v>0</v>
      </c>
      <c r="AX365" s="46">
        <f t="shared" si="423"/>
        <v>0</v>
      </c>
      <c r="AY365" s="46">
        <f t="shared" si="424"/>
        <v>0</v>
      </c>
      <c r="AZ365" s="46">
        <f t="shared" si="425"/>
        <v>0</v>
      </c>
      <c r="BA365" s="46">
        <f t="shared" si="426"/>
        <v>0</v>
      </c>
      <c r="BB365" s="46">
        <f t="shared" si="427"/>
        <v>0</v>
      </c>
      <c r="BC365" s="46">
        <f t="shared" si="428"/>
        <v>0</v>
      </c>
      <c r="BD365" s="81"/>
      <c r="BE365" s="81"/>
      <c r="BF365" s="117">
        <f t="shared" si="465"/>
        <v>0</v>
      </c>
      <c r="BG365" s="117">
        <f t="shared" si="466"/>
        <v>0</v>
      </c>
      <c r="BH365" s="117">
        <f t="shared" si="467"/>
        <v>0</v>
      </c>
      <c r="BI365" s="117">
        <f t="shared" si="468"/>
        <v>0</v>
      </c>
      <c r="BJ365" s="117">
        <f t="shared" si="469"/>
        <v>0</v>
      </c>
      <c r="BK365" s="117">
        <f t="shared" si="470"/>
        <v>0</v>
      </c>
      <c r="BL365" s="117">
        <f t="shared" si="471"/>
        <v>0</v>
      </c>
      <c r="BM365" s="117">
        <f t="shared" si="472"/>
        <v>0</v>
      </c>
      <c r="BN365" s="117">
        <f t="shared" si="429"/>
        <v>0</v>
      </c>
      <c r="BO365" s="117">
        <f t="shared" si="473"/>
        <v>0</v>
      </c>
      <c r="BP365" s="117">
        <f t="shared" si="430"/>
        <v>0</v>
      </c>
      <c r="BQ365" s="117">
        <f t="shared" si="431"/>
        <v>0</v>
      </c>
      <c r="BR365" s="117">
        <f t="shared" si="432"/>
        <v>0</v>
      </c>
      <c r="BS365" s="117">
        <f t="shared" si="433"/>
        <v>0</v>
      </c>
      <c r="BT365" s="117">
        <f t="shared" si="434"/>
        <v>0</v>
      </c>
      <c r="BU365" s="117">
        <f t="shared" si="435"/>
        <v>0</v>
      </c>
      <c r="BV365" s="117">
        <f t="shared" si="436"/>
        <v>0</v>
      </c>
      <c r="BW365" s="117">
        <f t="shared" si="437"/>
        <v>0</v>
      </c>
      <c r="BX365" s="117">
        <f t="shared" si="438"/>
        <v>0</v>
      </c>
      <c r="BY365" s="117">
        <f t="shared" si="439"/>
        <v>0</v>
      </c>
      <c r="BZ365" s="117">
        <f t="shared" si="440"/>
        <v>0</v>
      </c>
      <c r="CA365" s="117">
        <f t="shared" si="441"/>
        <v>0</v>
      </c>
      <c r="CB365" s="117">
        <f t="shared" si="442"/>
        <v>0</v>
      </c>
      <c r="CC365" s="117">
        <f t="shared" si="443"/>
        <v>0</v>
      </c>
      <c r="CD365" s="117">
        <f t="shared" si="444"/>
        <v>0</v>
      </c>
      <c r="CE365" s="117">
        <f t="shared" si="445"/>
        <v>0</v>
      </c>
      <c r="CF365" s="117">
        <f t="shared" si="446"/>
        <v>0</v>
      </c>
      <c r="CG365" s="117">
        <f t="shared" si="447"/>
        <v>0</v>
      </c>
      <c r="CH365" s="117">
        <f t="shared" si="448"/>
        <v>0</v>
      </c>
      <c r="CI365" s="117">
        <f t="shared" si="449"/>
        <v>0</v>
      </c>
      <c r="CJ365" s="117">
        <f t="shared" si="450"/>
        <v>0</v>
      </c>
      <c r="CK365" s="117">
        <f t="shared" si="451"/>
        <v>0</v>
      </c>
      <c r="CL365" s="117">
        <f t="shared" si="452"/>
        <v>0</v>
      </c>
      <c r="CM365" s="117">
        <f t="shared" si="453"/>
        <v>0</v>
      </c>
      <c r="CN365" s="117">
        <f t="shared" si="454"/>
        <v>0</v>
      </c>
      <c r="CO365" s="117">
        <f t="shared" si="455"/>
        <v>0</v>
      </c>
      <c r="CP365" s="117">
        <f t="shared" si="456"/>
        <v>0</v>
      </c>
      <c r="CQ365" s="117">
        <f t="shared" si="457"/>
        <v>0</v>
      </c>
      <c r="CR365" s="117">
        <f t="shared" si="458"/>
        <v>0</v>
      </c>
      <c r="CS365" s="117">
        <f t="shared" si="459"/>
        <v>0</v>
      </c>
      <c r="CT365" s="82"/>
      <c r="CU365" s="82"/>
      <c r="CV365" s="39"/>
      <c r="CW365" s="39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GS365" s="1"/>
      <c r="GT365" s="1"/>
      <c r="GU365" s="1"/>
      <c r="GV365" s="1"/>
      <c r="GW365" s="1"/>
    </row>
    <row r="366" spans="1:205">
      <c r="A366" s="33">
        <v>360</v>
      </c>
      <c r="B366" s="71"/>
      <c r="C366" s="351"/>
      <c r="D366" s="75"/>
      <c r="E366" s="74"/>
      <c r="F366" s="74"/>
      <c r="G366" s="74"/>
      <c r="H366" s="74"/>
      <c r="I366" s="65"/>
      <c r="J366" s="65"/>
      <c r="K366" s="65"/>
      <c r="L366" s="209"/>
      <c r="M366" s="209"/>
      <c r="N366" s="65"/>
      <c r="O366" s="65"/>
      <c r="P366" s="65"/>
      <c r="Q366" s="368" t="str">
        <f t="shared" si="397"/>
        <v/>
      </c>
      <c r="R366" s="34">
        <f t="shared" si="398"/>
        <v>0</v>
      </c>
      <c r="S366" s="47">
        <f t="shared" si="474"/>
        <v>0</v>
      </c>
      <c r="T366" s="46">
        <f t="shared" si="396"/>
        <v>0</v>
      </c>
      <c r="U366" s="82">
        <f t="shared" si="399"/>
        <v>0</v>
      </c>
      <c r="V366" s="46">
        <f t="shared" si="400"/>
        <v>0</v>
      </c>
      <c r="W366" s="82">
        <f t="shared" si="401"/>
        <v>0</v>
      </c>
      <c r="X366" s="81">
        <f t="shared" si="402"/>
        <v>0</v>
      </c>
      <c r="Y366" s="81">
        <f t="shared" si="460"/>
        <v>0</v>
      </c>
      <c r="Z366" s="81">
        <f t="shared" si="461"/>
        <v>0</v>
      </c>
      <c r="AA366" s="81">
        <f t="shared" si="403"/>
        <v>0</v>
      </c>
      <c r="AB366" s="81">
        <f t="shared" si="404"/>
        <v>0</v>
      </c>
      <c r="AC366" s="81">
        <f t="shared" si="462"/>
        <v>0</v>
      </c>
      <c r="AD366" s="81">
        <f t="shared" si="463"/>
        <v>0</v>
      </c>
      <c r="AE366" s="81">
        <f t="shared" si="464"/>
        <v>0</v>
      </c>
      <c r="AF366" s="81">
        <f t="shared" si="405"/>
        <v>0</v>
      </c>
      <c r="AG366" s="81">
        <f t="shared" si="406"/>
        <v>0</v>
      </c>
      <c r="AH366" s="81">
        <f t="shared" si="407"/>
        <v>0</v>
      </c>
      <c r="AI366" s="81">
        <f t="shared" si="408"/>
        <v>0</v>
      </c>
      <c r="AJ366" s="81">
        <f t="shared" si="409"/>
        <v>0</v>
      </c>
      <c r="AK366" s="81">
        <f t="shared" si="410"/>
        <v>0</v>
      </c>
      <c r="AL366" s="81">
        <f t="shared" si="411"/>
        <v>0</v>
      </c>
      <c r="AM366" s="81">
        <f t="shared" si="412"/>
        <v>0</v>
      </c>
      <c r="AN366" s="81">
        <f t="shared" si="413"/>
        <v>0</v>
      </c>
      <c r="AO366" s="81">
        <f t="shared" si="414"/>
        <v>0</v>
      </c>
      <c r="AP366" s="81">
        <f t="shared" si="415"/>
        <v>0</v>
      </c>
      <c r="AQ366" s="81">
        <f t="shared" si="416"/>
        <v>0</v>
      </c>
      <c r="AR366" s="81">
        <f t="shared" si="417"/>
        <v>0</v>
      </c>
      <c r="AS366" s="81">
        <f t="shared" si="418"/>
        <v>0</v>
      </c>
      <c r="AT366" s="81">
        <f t="shared" si="419"/>
        <v>0</v>
      </c>
      <c r="AU366" s="81">
        <f t="shared" si="420"/>
        <v>0</v>
      </c>
      <c r="AV366" s="81">
        <f t="shared" si="421"/>
        <v>0</v>
      </c>
      <c r="AW366" s="46">
        <f t="shared" si="422"/>
        <v>0</v>
      </c>
      <c r="AX366" s="46">
        <f t="shared" si="423"/>
        <v>0</v>
      </c>
      <c r="AY366" s="46">
        <f t="shared" si="424"/>
        <v>0</v>
      </c>
      <c r="AZ366" s="46">
        <f t="shared" si="425"/>
        <v>0</v>
      </c>
      <c r="BA366" s="46">
        <f t="shared" si="426"/>
        <v>0</v>
      </c>
      <c r="BB366" s="46">
        <f t="shared" si="427"/>
        <v>0</v>
      </c>
      <c r="BC366" s="46">
        <f t="shared" si="428"/>
        <v>0</v>
      </c>
      <c r="BD366" s="81"/>
      <c r="BE366" s="81"/>
      <c r="BF366" s="117">
        <f t="shared" si="465"/>
        <v>0</v>
      </c>
      <c r="BG366" s="117">
        <f t="shared" si="466"/>
        <v>0</v>
      </c>
      <c r="BH366" s="117">
        <f t="shared" si="467"/>
        <v>0</v>
      </c>
      <c r="BI366" s="117">
        <f t="shared" si="468"/>
        <v>0</v>
      </c>
      <c r="BJ366" s="117">
        <f t="shared" si="469"/>
        <v>0</v>
      </c>
      <c r="BK366" s="117">
        <f t="shared" si="470"/>
        <v>0</v>
      </c>
      <c r="BL366" s="117">
        <f t="shared" si="471"/>
        <v>0</v>
      </c>
      <c r="BM366" s="117">
        <f t="shared" si="472"/>
        <v>0</v>
      </c>
      <c r="BN366" s="117">
        <f t="shared" si="429"/>
        <v>0</v>
      </c>
      <c r="BO366" s="117">
        <f t="shared" si="473"/>
        <v>0</v>
      </c>
      <c r="BP366" s="117">
        <f t="shared" si="430"/>
        <v>0</v>
      </c>
      <c r="BQ366" s="117">
        <f t="shared" si="431"/>
        <v>0</v>
      </c>
      <c r="BR366" s="117">
        <f t="shared" si="432"/>
        <v>0</v>
      </c>
      <c r="BS366" s="117">
        <f t="shared" si="433"/>
        <v>0</v>
      </c>
      <c r="BT366" s="117">
        <f t="shared" si="434"/>
        <v>0</v>
      </c>
      <c r="BU366" s="117">
        <f t="shared" si="435"/>
        <v>0</v>
      </c>
      <c r="BV366" s="117">
        <f t="shared" si="436"/>
        <v>0</v>
      </c>
      <c r="BW366" s="117">
        <f t="shared" si="437"/>
        <v>0</v>
      </c>
      <c r="BX366" s="117">
        <f t="shared" si="438"/>
        <v>0</v>
      </c>
      <c r="BY366" s="117">
        <f t="shared" si="439"/>
        <v>0</v>
      </c>
      <c r="BZ366" s="117">
        <f t="shared" si="440"/>
        <v>0</v>
      </c>
      <c r="CA366" s="117">
        <f t="shared" si="441"/>
        <v>0</v>
      </c>
      <c r="CB366" s="117">
        <f t="shared" si="442"/>
        <v>0</v>
      </c>
      <c r="CC366" s="117">
        <f t="shared" si="443"/>
        <v>0</v>
      </c>
      <c r="CD366" s="117">
        <f t="shared" si="444"/>
        <v>0</v>
      </c>
      <c r="CE366" s="117">
        <f t="shared" si="445"/>
        <v>0</v>
      </c>
      <c r="CF366" s="117">
        <f t="shared" si="446"/>
        <v>0</v>
      </c>
      <c r="CG366" s="117">
        <f t="shared" si="447"/>
        <v>0</v>
      </c>
      <c r="CH366" s="117">
        <f t="shared" si="448"/>
        <v>0</v>
      </c>
      <c r="CI366" s="117">
        <f t="shared" si="449"/>
        <v>0</v>
      </c>
      <c r="CJ366" s="117">
        <f t="shared" si="450"/>
        <v>0</v>
      </c>
      <c r="CK366" s="117">
        <f t="shared" si="451"/>
        <v>0</v>
      </c>
      <c r="CL366" s="117">
        <f t="shared" si="452"/>
        <v>0</v>
      </c>
      <c r="CM366" s="117">
        <f t="shared" si="453"/>
        <v>0</v>
      </c>
      <c r="CN366" s="117">
        <f t="shared" si="454"/>
        <v>0</v>
      </c>
      <c r="CO366" s="117">
        <f t="shared" si="455"/>
        <v>0</v>
      </c>
      <c r="CP366" s="117">
        <f t="shared" si="456"/>
        <v>0</v>
      </c>
      <c r="CQ366" s="117">
        <f t="shared" si="457"/>
        <v>0</v>
      </c>
      <c r="CR366" s="117">
        <f t="shared" si="458"/>
        <v>0</v>
      </c>
      <c r="CS366" s="117">
        <f t="shared" si="459"/>
        <v>0</v>
      </c>
      <c r="CT366" s="82"/>
      <c r="CU366" s="82"/>
      <c r="CV366" s="39"/>
      <c r="CW366" s="39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GS366" s="1"/>
      <c r="GT366" s="1"/>
      <c r="GU366" s="1"/>
      <c r="GV366" s="1"/>
      <c r="GW366" s="1"/>
    </row>
    <row r="367" spans="1:205">
      <c r="A367" s="33">
        <v>361</v>
      </c>
      <c r="B367" s="71"/>
      <c r="C367" s="351"/>
      <c r="D367" s="75"/>
      <c r="E367" s="74"/>
      <c r="F367" s="74"/>
      <c r="G367" s="74"/>
      <c r="H367" s="74"/>
      <c r="I367" s="65"/>
      <c r="J367" s="65"/>
      <c r="K367" s="65"/>
      <c r="L367" s="209"/>
      <c r="M367" s="209"/>
      <c r="N367" s="65"/>
      <c r="O367" s="65"/>
      <c r="P367" s="65"/>
      <c r="Q367" s="368" t="str">
        <f t="shared" si="397"/>
        <v/>
      </c>
      <c r="R367" s="34">
        <f t="shared" si="398"/>
        <v>0</v>
      </c>
      <c r="S367" s="47">
        <f t="shared" si="474"/>
        <v>0</v>
      </c>
      <c r="T367" s="46">
        <f t="shared" si="396"/>
        <v>0</v>
      </c>
      <c r="U367" s="82">
        <f t="shared" si="399"/>
        <v>0</v>
      </c>
      <c r="V367" s="46">
        <f t="shared" si="400"/>
        <v>0</v>
      </c>
      <c r="W367" s="82">
        <f t="shared" si="401"/>
        <v>0</v>
      </c>
      <c r="X367" s="81">
        <f t="shared" si="402"/>
        <v>0</v>
      </c>
      <c r="Y367" s="81">
        <f t="shared" si="460"/>
        <v>0</v>
      </c>
      <c r="Z367" s="81">
        <f t="shared" si="461"/>
        <v>0</v>
      </c>
      <c r="AA367" s="81">
        <f t="shared" si="403"/>
        <v>0</v>
      </c>
      <c r="AB367" s="81">
        <f t="shared" si="404"/>
        <v>0</v>
      </c>
      <c r="AC367" s="81">
        <f t="shared" si="462"/>
        <v>0</v>
      </c>
      <c r="AD367" s="81">
        <f t="shared" si="463"/>
        <v>0</v>
      </c>
      <c r="AE367" s="81">
        <f t="shared" si="464"/>
        <v>0</v>
      </c>
      <c r="AF367" s="81">
        <f t="shared" si="405"/>
        <v>0</v>
      </c>
      <c r="AG367" s="81">
        <f t="shared" si="406"/>
        <v>0</v>
      </c>
      <c r="AH367" s="81">
        <f t="shared" si="407"/>
        <v>0</v>
      </c>
      <c r="AI367" s="81">
        <f t="shared" si="408"/>
        <v>0</v>
      </c>
      <c r="AJ367" s="81">
        <f t="shared" si="409"/>
        <v>0</v>
      </c>
      <c r="AK367" s="81">
        <f t="shared" si="410"/>
        <v>0</v>
      </c>
      <c r="AL367" s="81">
        <f t="shared" si="411"/>
        <v>0</v>
      </c>
      <c r="AM367" s="81">
        <f t="shared" si="412"/>
        <v>0</v>
      </c>
      <c r="AN367" s="81">
        <f t="shared" si="413"/>
        <v>0</v>
      </c>
      <c r="AO367" s="81">
        <f t="shared" si="414"/>
        <v>0</v>
      </c>
      <c r="AP367" s="81">
        <f t="shared" si="415"/>
        <v>0</v>
      </c>
      <c r="AQ367" s="81">
        <f t="shared" si="416"/>
        <v>0</v>
      </c>
      <c r="AR367" s="81">
        <f t="shared" si="417"/>
        <v>0</v>
      </c>
      <c r="AS367" s="81">
        <f t="shared" si="418"/>
        <v>0</v>
      </c>
      <c r="AT367" s="81">
        <f t="shared" si="419"/>
        <v>0</v>
      </c>
      <c r="AU367" s="81">
        <f t="shared" si="420"/>
        <v>0</v>
      </c>
      <c r="AV367" s="81">
        <f t="shared" si="421"/>
        <v>0</v>
      </c>
      <c r="AW367" s="46">
        <f t="shared" si="422"/>
        <v>0</v>
      </c>
      <c r="AX367" s="46">
        <f t="shared" si="423"/>
        <v>0</v>
      </c>
      <c r="AY367" s="46">
        <f t="shared" si="424"/>
        <v>0</v>
      </c>
      <c r="AZ367" s="46">
        <f t="shared" si="425"/>
        <v>0</v>
      </c>
      <c r="BA367" s="46">
        <f t="shared" si="426"/>
        <v>0</v>
      </c>
      <c r="BB367" s="46">
        <f t="shared" si="427"/>
        <v>0</v>
      </c>
      <c r="BC367" s="46">
        <f t="shared" si="428"/>
        <v>0</v>
      </c>
      <c r="BD367" s="81"/>
      <c r="BE367" s="81"/>
      <c r="BF367" s="117">
        <f t="shared" si="465"/>
        <v>0</v>
      </c>
      <c r="BG367" s="117">
        <f t="shared" si="466"/>
        <v>0</v>
      </c>
      <c r="BH367" s="117">
        <f t="shared" si="467"/>
        <v>0</v>
      </c>
      <c r="BI367" s="117">
        <f t="shared" si="468"/>
        <v>0</v>
      </c>
      <c r="BJ367" s="117">
        <f t="shared" si="469"/>
        <v>0</v>
      </c>
      <c r="BK367" s="117">
        <f t="shared" si="470"/>
        <v>0</v>
      </c>
      <c r="BL367" s="117">
        <f t="shared" si="471"/>
        <v>0</v>
      </c>
      <c r="BM367" s="117">
        <f t="shared" si="472"/>
        <v>0</v>
      </c>
      <c r="BN367" s="117">
        <f t="shared" si="429"/>
        <v>0</v>
      </c>
      <c r="BO367" s="117">
        <f t="shared" si="473"/>
        <v>0</v>
      </c>
      <c r="BP367" s="117">
        <f t="shared" si="430"/>
        <v>0</v>
      </c>
      <c r="BQ367" s="117">
        <f t="shared" si="431"/>
        <v>0</v>
      </c>
      <c r="BR367" s="117">
        <f t="shared" si="432"/>
        <v>0</v>
      </c>
      <c r="BS367" s="117">
        <f t="shared" si="433"/>
        <v>0</v>
      </c>
      <c r="BT367" s="117">
        <f t="shared" si="434"/>
        <v>0</v>
      </c>
      <c r="BU367" s="117">
        <f t="shared" si="435"/>
        <v>0</v>
      </c>
      <c r="BV367" s="117">
        <f t="shared" si="436"/>
        <v>0</v>
      </c>
      <c r="BW367" s="117">
        <f t="shared" si="437"/>
        <v>0</v>
      </c>
      <c r="BX367" s="117">
        <f t="shared" si="438"/>
        <v>0</v>
      </c>
      <c r="BY367" s="117">
        <f t="shared" si="439"/>
        <v>0</v>
      </c>
      <c r="BZ367" s="117">
        <f t="shared" si="440"/>
        <v>0</v>
      </c>
      <c r="CA367" s="117">
        <f t="shared" si="441"/>
        <v>0</v>
      </c>
      <c r="CB367" s="117">
        <f t="shared" si="442"/>
        <v>0</v>
      </c>
      <c r="CC367" s="117">
        <f t="shared" si="443"/>
        <v>0</v>
      </c>
      <c r="CD367" s="117">
        <f t="shared" si="444"/>
        <v>0</v>
      </c>
      <c r="CE367" s="117">
        <f t="shared" si="445"/>
        <v>0</v>
      </c>
      <c r="CF367" s="117">
        <f t="shared" si="446"/>
        <v>0</v>
      </c>
      <c r="CG367" s="117">
        <f t="shared" si="447"/>
        <v>0</v>
      </c>
      <c r="CH367" s="117">
        <f t="shared" si="448"/>
        <v>0</v>
      </c>
      <c r="CI367" s="117">
        <f t="shared" si="449"/>
        <v>0</v>
      </c>
      <c r="CJ367" s="117">
        <f t="shared" si="450"/>
        <v>0</v>
      </c>
      <c r="CK367" s="117">
        <f t="shared" si="451"/>
        <v>0</v>
      </c>
      <c r="CL367" s="117">
        <f t="shared" si="452"/>
        <v>0</v>
      </c>
      <c r="CM367" s="117">
        <f t="shared" si="453"/>
        <v>0</v>
      </c>
      <c r="CN367" s="117">
        <f t="shared" si="454"/>
        <v>0</v>
      </c>
      <c r="CO367" s="117">
        <f t="shared" si="455"/>
        <v>0</v>
      </c>
      <c r="CP367" s="117">
        <f t="shared" si="456"/>
        <v>0</v>
      </c>
      <c r="CQ367" s="117">
        <f t="shared" si="457"/>
        <v>0</v>
      </c>
      <c r="CR367" s="117">
        <f t="shared" si="458"/>
        <v>0</v>
      </c>
      <c r="CS367" s="117">
        <f t="shared" si="459"/>
        <v>0</v>
      </c>
      <c r="CT367" s="82"/>
      <c r="CU367" s="82"/>
      <c r="CV367" s="39"/>
      <c r="CW367" s="39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GS367" s="1"/>
      <c r="GT367" s="1"/>
      <c r="GU367" s="1"/>
      <c r="GV367" s="1"/>
      <c r="GW367" s="1"/>
    </row>
    <row r="368" spans="1:205">
      <c r="A368" s="33">
        <v>362</v>
      </c>
      <c r="B368" s="71"/>
      <c r="C368" s="351"/>
      <c r="D368" s="75"/>
      <c r="E368" s="74"/>
      <c r="F368" s="74"/>
      <c r="G368" s="74"/>
      <c r="H368" s="74"/>
      <c r="I368" s="65"/>
      <c r="J368" s="65"/>
      <c r="K368" s="65"/>
      <c r="L368" s="209"/>
      <c r="M368" s="209"/>
      <c r="N368" s="65"/>
      <c r="O368" s="65"/>
      <c r="P368" s="65"/>
      <c r="Q368" s="368" t="str">
        <f t="shared" si="397"/>
        <v/>
      </c>
      <c r="R368" s="34">
        <f t="shared" si="398"/>
        <v>0</v>
      </c>
      <c r="S368" s="47">
        <f t="shared" si="474"/>
        <v>0</v>
      </c>
      <c r="T368" s="46">
        <f t="shared" si="396"/>
        <v>0</v>
      </c>
      <c r="U368" s="82">
        <f t="shared" si="399"/>
        <v>0</v>
      </c>
      <c r="V368" s="46">
        <f t="shared" si="400"/>
        <v>0</v>
      </c>
      <c r="W368" s="82">
        <f t="shared" si="401"/>
        <v>0</v>
      </c>
      <c r="X368" s="81">
        <f t="shared" si="402"/>
        <v>0</v>
      </c>
      <c r="Y368" s="81">
        <f t="shared" si="460"/>
        <v>0</v>
      </c>
      <c r="Z368" s="81">
        <f t="shared" si="461"/>
        <v>0</v>
      </c>
      <c r="AA368" s="81">
        <f t="shared" si="403"/>
        <v>0</v>
      </c>
      <c r="AB368" s="81">
        <f t="shared" si="404"/>
        <v>0</v>
      </c>
      <c r="AC368" s="81">
        <f t="shared" si="462"/>
        <v>0</v>
      </c>
      <c r="AD368" s="81">
        <f t="shared" si="463"/>
        <v>0</v>
      </c>
      <c r="AE368" s="81">
        <f t="shared" si="464"/>
        <v>0</v>
      </c>
      <c r="AF368" s="81">
        <f t="shared" si="405"/>
        <v>0</v>
      </c>
      <c r="AG368" s="81">
        <f t="shared" si="406"/>
        <v>0</v>
      </c>
      <c r="AH368" s="81">
        <f t="shared" si="407"/>
        <v>0</v>
      </c>
      <c r="AI368" s="81">
        <f t="shared" si="408"/>
        <v>0</v>
      </c>
      <c r="AJ368" s="81">
        <f t="shared" si="409"/>
        <v>0</v>
      </c>
      <c r="AK368" s="81">
        <f t="shared" si="410"/>
        <v>0</v>
      </c>
      <c r="AL368" s="81">
        <f t="shared" si="411"/>
        <v>0</v>
      </c>
      <c r="AM368" s="81">
        <f t="shared" si="412"/>
        <v>0</v>
      </c>
      <c r="AN368" s="81">
        <f t="shared" si="413"/>
        <v>0</v>
      </c>
      <c r="AO368" s="81">
        <f t="shared" si="414"/>
        <v>0</v>
      </c>
      <c r="AP368" s="81">
        <f t="shared" si="415"/>
        <v>0</v>
      </c>
      <c r="AQ368" s="81">
        <f t="shared" si="416"/>
        <v>0</v>
      </c>
      <c r="AR368" s="81">
        <f t="shared" si="417"/>
        <v>0</v>
      </c>
      <c r="AS368" s="81">
        <f t="shared" si="418"/>
        <v>0</v>
      </c>
      <c r="AT368" s="81">
        <f t="shared" si="419"/>
        <v>0</v>
      </c>
      <c r="AU368" s="81">
        <f t="shared" si="420"/>
        <v>0</v>
      </c>
      <c r="AV368" s="81">
        <f t="shared" si="421"/>
        <v>0</v>
      </c>
      <c r="AW368" s="46">
        <f t="shared" si="422"/>
        <v>0</v>
      </c>
      <c r="AX368" s="46">
        <f t="shared" si="423"/>
        <v>0</v>
      </c>
      <c r="AY368" s="46">
        <f t="shared" si="424"/>
        <v>0</v>
      </c>
      <c r="AZ368" s="46">
        <f t="shared" si="425"/>
        <v>0</v>
      </c>
      <c r="BA368" s="46">
        <f t="shared" si="426"/>
        <v>0</v>
      </c>
      <c r="BB368" s="46">
        <f t="shared" si="427"/>
        <v>0</v>
      </c>
      <c r="BC368" s="46">
        <f t="shared" si="428"/>
        <v>0</v>
      </c>
      <c r="BD368" s="81"/>
      <c r="BE368" s="81"/>
      <c r="BF368" s="117">
        <f t="shared" si="465"/>
        <v>0</v>
      </c>
      <c r="BG368" s="117">
        <f t="shared" si="466"/>
        <v>0</v>
      </c>
      <c r="BH368" s="117">
        <f t="shared" si="467"/>
        <v>0</v>
      </c>
      <c r="BI368" s="117">
        <f t="shared" si="468"/>
        <v>0</v>
      </c>
      <c r="BJ368" s="117">
        <f t="shared" si="469"/>
        <v>0</v>
      </c>
      <c r="BK368" s="117">
        <f t="shared" si="470"/>
        <v>0</v>
      </c>
      <c r="BL368" s="117">
        <f t="shared" si="471"/>
        <v>0</v>
      </c>
      <c r="BM368" s="117">
        <f t="shared" si="472"/>
        <v>0</v>
      </c>
      <c r="BN368" s="117">
        <f t="shared" si="429"/>
        <v>0</v>
      </c>
      <c r="BO368" s="117">
        <f t="shared" si="473"/>
        <v>0</v>
      </c>
      <c r="BP368" s="117">
        <f t="shared" si="430"/>
        <v>0</v>
      </c>
      <c r="BQ368" s="117">
        <f t="shared" si="431"/>
        <v>0</v>
      </c>
      <c r="BR368" s="117">
        <f t="shared" si="432"/>
        <v>0</v>
      </c>
      <c r="BS368" s="117">
        <f t="shared" si="433"/>
        <v>0</v>
      </c>
      <c r="BT368" s="117">
        <f t="shared" si="434"/>
        <v>0</v>
      </c>
      <c r="BU368" s="117">
        <f t="shared" si="435"/>
        <v>0</v>
      </c>
      <c r="BV368" s="117">
        <f t="shared" si="436"/>
        <v>0</v>
      </c>
      <c r="BW368" s="117">
        <f t="shared" si="437"/>
        <v>0</v>
      </c>
      <c r="BX368" s="117">
        <f t="shared" si="438"/>
        <v>0</v>
      </c>
      <c r="BY368" s="117">
        <f t="shared" si="439"/>
        <v>0</v>
      </c>
      <c r="BZ368" s="117">
        <f t="shared" si="440"/>
        <v>0</v>
      </c>
      <c r="CA368" s="117">
        <f t="shared" si="441"/>
        <v>0</v>
      </c>
      <c r="CB368" s="117">
        <f t="shared" si="442"/>
        <v>0</v>
      </c>
      <c r="CC368" s="117">
        <f t="shared" si="443"/>
        <v>0</v>
      </c>
      <c r="CD368" s="117">
        <f t="shared" si="444"/>
        <v>0</v>
      </c>
      <c r="CE368" s="117">
        <f t="shared" si="445"/>
        <v>0</v>
      </c>
      <c r="CF368" s="117">
        <f t="shared" si="446"/>
        <v>0</v>
      </c>
      <c r="CG368" s="117">
        <f t="shared" si="447"/>
        <v>0</v>
      </c>
      <c r="CH368" s="117">
        <f t="shared" si="448"/>
        <v>0</v>
      </c>
      <c r="CI368" s="117">
        <f t="shared" si="449"/>
        <v>0</v>
      </c>
      <c r="CJ368" s="117">
        <f t="shared" si="450"/>
        <v>0</v>
      </c>
      <c r="CK368" s="117">
        <f t="shared" si="451"/>
        <v>0</v>
      </c>
      <c r="CL368" s="117">
        <f t="shared" si="452"/>
        <v>0</v>
      </c>
      <c r="CM368" s="117">
        <f t="shared" si="453"/>
        <v>0</v>
      </c>
      <c r="CN368" s="117">
        <f t="shared" si="454"/>
        <v>0</v>
      </c>
      <c r="CO368" s="117">
        <f t="shared" si="455"/>
        <v>0</v>
      </c>
      <c r="CP368" s="117">
        <f t="shared" si="456"/>
        <v>0</v>
      </c>
      <c r="CQ368" s="117">
        <f t="shared" si="457"/>
        <v>0</v>
      </c>
      <c r="CR368" s="117">
        <f t="shared" si="458"/>
        <v>0</v>
      </c>
      <c r="CS368" s="117">
        <f t="shared" si="459"/>
        <v>0</v>
      </c>
      <c r="CT368" s="82"/>
      <c r="CU368" s="82"/>
      <c r="CV368" s="39"/>
      <c r="CW368" s="39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GS368" s="1"/>
      <c r="GT368" s="1"/>
      <c r="GU368" s="1"/>
      <c r="GV368" s="1"/>
      <c r="GW368" s="1"/>
    </row>
    <row r="369" spans="1:205">
      <c r="A369" s="33">
        <v>363</v>
      </c>
      <c r="B369" s="71"/>
      <c r="C369" s="351"/>
      <c r="D369" s="75"/>
      <c r="E369" s="74"/>
      <c r="F369" s="74"/>
      <c r="G369" s="74"/>
      <c r="H369" s="74"/>
      <c r="I369" s="65"/>
      <c r="J369" s="65"/>
      <c r="K369" s="65"/>
      <c r="L369" s="209"/>
      <c r="M369" s="209"/>
      <c r="N369" s="65"/>
      <c r="O369" s="65"/>
      <c r="P369" s="65"/>
      <c r="Q369" s="368" t="str">
        <f t="shared" si="397"/>
        <v/>
      </c>
      <c r="R369" s="34">
        <f t="shared" si="398"/>
        <v>0</v>
      </c>
      <c r="S369" s="47">
        <f t="shared" si="474"/>
        <v>0</v>
      </c>
      <c r="T369" s="46">
        <f t="shared" si="396"/>
        <v>0</v>
      </c>
      <c r="U369" s="82">
        <f t="shared" si="399"/>
        <v>0</v>
      </c>
      <c r="V369" s="46">
        <f t="shared" si="400"/>
        <v>0</v>
      </c>
      <c r="W369" s="82">
        <f t="shared" si="401"/>
        <v>0</v>
      </c>
      <c r="X369" s="81">
        <f t="shared" si="402"/>
        <v>0</v>
      </c>
      <c r="Y369" s="81">
        <f t="shared" si="460"/>
        <v>0</v>
      </c>
      <c r="Z369" s="81">
        <f t="shared" si="461"/>
        <v>0</v>
      </c>
      <c r="AA369" s="81">
        <f t="shared" si="403"/>
        <v>0</v>
      </c>
      <c r="AB369" s="81">
        <f t="shared" si="404"/>
        <v>0</v>
      </c>
      <c r="AC369" s="81">
        <f t="shared" si="462"/>
        <v>0</v>
      </c>
      <c r="AD369" s="81">
        <f t="shared" si="463"/>
        <v>0</v>
      </c>
      <c r="AE369" s="81">
        <f t="shared" si="464"/>
        <v>0</v>
      </c>
      <c r="AF369" s="81">
        <f t="shared" si="405"/>
        <v>0</v>
      </c>
      <c r="AG369" s="81">
        <f t="shared" si="406"/>
        <v>0</v>
      </c>
      <c r="AH369" s="81">
        <f t="shared" si="407"/>
        <v>0</v>
      </c>
      <c r="AI369" s="81">
        <f t="shared" si="408"/>
        <v>0</v>
      </c>
      <c r="AJ369" s="81">
        <f t="shared" si="409"/>
        <v>0</v>
      </c>
      <c r="AK369" s="81">
        <f t="shared" si="410"/>
        <v>0</v>
      </c>
      <c r="AL369" s="81">
        <f t="shared" si="411"/>
        <v>0</v>
      </c>
      <c r="AM369" s="81">
        <f t="shared" si="412"/>
        <v>0</v>
      </c>
      <c r="AN369" s="81">
        <f t="shared" si="413"/>
        <v>0</v>
      </c>
      <c r="AO369" s="81">
        <f t="shared" si="414"/>
        <v>0</v>
      </c>
      <c r="AP369" s="81">
        <f t="shared" si="415"/>
        <v>0</v>
      </c>
      <c r="AQ369" s="81">
        <f t="shared" si="416"/>
        <v>0</v>
      </c>
      <c r="AR369" s="81">
        <f t="shared" si="417"/>
        <v>0</v>
      </c>
      <c r="AS369" s="81">
        <f t="shared" si="418"/>
        <v>0</v>
      </c>
      <c r="AT369" s="81">
        <f t="shared" si="419"/>
        <v>0</v>
      </c>
      <c r="AU369" s="81">
        <f t="shared" si="420"/>
        <v>0</v>
      </c>
      <c r="AV369" s="81">
        <f t="shared" si="421"/>
        <v>0</v>
      </c>
      <c r="AW369" s="46">
        <f t="shared" si="422"/>
        <v>0</v>
      </c>
      <c r="AX369" s="46">
        <f t="shared" si="423"/>
        <v>0</v>
      </c>
      <c r="AY369" s="46">
        <f t="shared" si="424"/>
        <v>0</v>
      </c>
      <c r="AZ369" s="46">
        <f t="shared" si="425"/>
        <v>0</v>
      </c>
      <c r="BA369" s="46">
        <f t="shared" si="426"/>
        <v>0</v>
      </c>
      <c r="BB369" s="46">
        <f t="shared" si="427"/>
        <v>0</v>
      </c>
      <c r="BC369" s="46">
        <f t="shared" si="428"/>
        <v>0</v>
      </c>
      <c r="BD369" s="81"/>
      <c r="BE369" s="81"/>
      <c r="BF369" s="117">
        <f t="shared" si="465"/>
        <v>0</v>
      </c>
      <c r="BG369" s="117">
        <f t="shared" si="466"/>
        <v>0</v>
      </c>
      <c r="BH369" s="117">
        <f t="shared" si="467"/>
        <v>0</v>
      </c>
      <c r="BI369" s="117">
        <f t="shared" si="468"/>
        <v>0</v>
      </c>
      <c r="BJ369" s="117">
        <f t="shared" si="469"/>
        <v>0</v>
      </c>
      <c r="BK369" s="117">
        <f t="shared" si="470"/>
        <v>0</v>
      </c>
      <c r="BL369" s="117">
        <f t="shared" si="471"/>
        <v>0</v>
      </c>
      <c r="BM369" s="117">
        <f t="shared" si="472"/>
        <v>0</v>
      </c>
      <c r="BN369" s="117">
        <f t="shared" si="429"/>
        <v>0</v>
      </c>
      <c r="BO369" s="117">
        <f t="shared" si="473"/>
        <v>0</v>
      </c>
      <c r="BP369" s="117">
        <f t="shared" si="430"/>
        <v>0</v>
      </c>
      <c r="BQ369" s="117">
        <f t="shared" si="431"/>
        <v>0</v>
      </c>
      <c r="BR369" s="117">
        <f t="shared" si="432"/>
        <v>0</v>
      </c>
      <c r="BS369" s="117">
        <f t="shared" si="433"/>
        <v>0</v>
      </c>
      <c r="BT369" s="117">
        <f t="shared" si="434"/>
        <v>0</v>
      </c>
      <c r="BU369" s="117">
        <f t="shared" si="435"/>
        <v>0</v>
      </c>
      <c r="BV369" s="117">
        <f t="shared" si="436"/>
        <v>0</v>
      </c>
      <c r="BW369" s="117">
        <f t="shared" si="437"/>
        <v>0</v>
      </c>
      <c r="BX369" s="117">
        <f t="shared" si="438"/>
        <v>0</v>
      </c>
      <c r="BY369" s="117">
        <f t="shared" si="439"/>
        <v>0</v>
      </c>
      <c r="BZ369" s="117">
        <f t="shared" si="440"/>
        <v>0</v>
      </c>
      <c r="CA369" s="117">
        <f t="shared" si="441"/>
        <v>0</v>
      </c>
      <c r="CB369" s="117">
        <f t="shared" si="442"/>
        <v>0</v>
      </c>
      <c r="CC369" s="117">
        <f t="shared" si="443"/>
        <v>0</v>
      </c>
      <c r="CD369" s="117">
        <f t="shared" si="444"/>
        <v>0</v>
      </c>
      <c r="CE369" s="117">
        <f t="shared" si="445"/>
        <v>0</v>
      </c>
      <c r="CF369" s="117">
        <f t="shared" si="446"/>
        <v>0</v>
      </c>
      <c r="CG369" s="117">
        <f t="shared" si="447"/>
        <v>0</v>
      </c>
      <c r="CH369" s="117">
        <f t="shared" si="448"/>
        <v>0</v>
      </c>
      <c r="CI369" s="117">
        <f t="shared" si="449"/>
        <v>0</v>
      </c>
      <c r="CJ369" s="117">
        <f t="shared" si="450"/>
        <v>0</v>
      </c>
      <c r="CK369" s="117">
        <f t="shared" si="451"/>
        <v>0</v>
      </c>
      <c r="CL369" s="117">
        <f t="shared" si="452"/>
        <v>0</v>
      </c>
      <c r="CM369" s="117">
        <f t="shared" si="453"/>
        <v>0</v>
      </c>
      <c r="CN369" s="117">
        <f t="shared" si="454"/>
        <v>0</v>
      </c>
      <c r="CO369" s="117">
        <f t="shared" si="455"/>
        <v>0</v>
      </c>
      <c r="CP369" s="117">
        <f t="shared" si="456"/>
        <v>0</v>
      </c>
      <c r="CQ369" s="117">
        <f t="shared" si="457"/>
        <v>0</v>
      </c>
      <c r="CR369" s="117">
        <f t="shared" si="458"/>
        <v>0</v>
      </c>
      <c r="CS369" s="117">
        <f t="shared" si="459"/>
        <v>0</v>
      </c>
      <c r="CT369" s="82"/>
      <c r="CU369" s="82"/>
      <c r="CV369" s="39"/>
      <c r="CW369" s="39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GS369" s="1"/>
      <c r="GT369" s="1"/>
      <c r="GU369" s="1"/>
      <c r="GV369" s="1"/>
      <c r="GW369" s="1"/>
    </row>
    <row r="370" spans="1:205">
      <c r="A370" s="33">
        <v>364</v>
      </c>
      <c r="B370" s="71"/>
      <c r="C370" s="351"/>
      <c r="D370" s="75"/>
      <c r="E370" s="74"/>
      <c r="F370" s="74"/>
      <c r="G370" s="74"/>
      <c r="H370" s="74"/>
      <c r="I370" s="65"/>
      <c r="J370" s="65"/>
      <c r="K370" s="65"/>
      <c r="L370" s="209"/>
      <c r="M370" s="209"/>
      <c r="N370" s="65"/>
      <c r="O370" s="65"/>
      <c r="P370" s="65"/>
      <c r="Q370" s="368" t="str">
        <f t="shared" si="397"/>
        <v/>
      </c>
      <c r="R370" s="34">
        <f t="shared" si="398"/>
        <v>0</v>
      </c>
      <c r="S370" s="47">
        <f t="shared" si="474"/>
        <v>0</v>
      </c>
      <c r="T370" s="46">
        <f t="shared" si="396"/>
        <v>0</v>
      </c>
      <c r="U370" s="82">
        <f t="shared" si="399"/>
        <v>0</v>
      </c>
      <c r="V370" s="46">
        <f t="shared" si="400"/>
        <v>0</v>
      </c>
      <c r="W370" s="82">
        <f t="shared" si="401"/>
        <v>0</v>
      </c>
      <c r="X370" s="81">
        <f t="shared" si="402"/>
        <v>0</v>
      </c>
      <c r="Y370" s="81">
        <f t="shared" si="460"/>
        <v>0</v>
      </c>
      <c r="Z370" s="81">
        <f t="shared" si="461"/>
        <v>0</v>
      </c>
      <c r="AA370" s="81">
        <f t="shared" si="403"/>
        <v>0</v>
      </c>
      <c r="AB370" s="81">
        <f t="shared" si="404"/>
        <v>0</v>
      </c>
      <c r="AC370" s="81">
        <f t="shared" si="462"/>
        <v>0</v>
      </c>
      <c r="AD370" s="81">
        <f t="shared" si="463"/>
        <v>0</v>
      </c>
      <c r="AE370" s="81">
        <f t="shared" si="464"/>
        <v>0</v>
      </c>
      <c r="AF370" s="81">
        <f t="shared" si="405"/>
        <v>0</v>
      </c>
      <c r="AG370" s="81">
        <f t="shared" si="406"/>
        <v>0</v>
      </c>
      <c r="AH370" s="81">
        <f t="shared" si="407"/>
        <v>0</v>
      </c>
      <c r="AI370" s="81">
        <f t="shared" si="408"/>
        <v>0</v>
      </c>
      <c r="AJ370" s="81">
        <f t="shared" si="409"/>
        <v>0</v>
      </c>
      <c r="AK370" s="81">
        <f t="shared" si="410"/>
        <v>0</v>
      </c>
      <c r="AL370" s="81">
        <f t="shared" si="411"/>
        <v>0</v>
      </c>
      <c r="AM370" s="81">
        <f t="shared" si="412"/>
        <v>0</v>
      </c>
      <c r="AN370" s="81">
        <f t="shared" si="413"/>
        <v>0</v>
      </c>
      <c r="AO370" s="81">
        <f t="shared" si="414"/>
        <v>0</v>
      </c>
      <c r="AP370" s="81">
        <f t="shared" si="415"/>
        <v>0</v>
      </c>
      <c r="AQ370" s="81">
        <f t="shared" si="416"/>
        <v>0</v>
      </c>
      <c r="AR370" s="81">
        <f t="shared" si="417"/>
        <v>0</v>
      </c>
      <c r="AS370" s="81">
        <f t="shared" si="418"/>
        <v>0</v>
      </c>
      <c r="AT370" s="81">
        <f t="shared" si="419"/>
        <v>0</v>
      </c>
      <c r="AU370" s="81">
        <f t="shared" si="420"/>
        <v>0</v>
      </c>
      <c r="AV370" s="81">
        <f t="shared" si="421"/>
        <v>0</v>
      </c>
      <c r="AW370" s="46">
        <f t="shared" si="422"/>
        <v>0</v>
      </c>
      <c r="AX370" s="46">
        <f t="shared" si="423"/>
        <v>0</v>
      </c>
      <c r="AY370" s="46">
        <f t="shared" si="424"/>
        <v>0</v>
      </c>
      <c r="AZ370" s="46">
        <f t="shared" si="425"/>
        <v>0</v>
      </c>
      <c r="BA370" s="46">
        <f t="shared" si="426"/>
        <v>0</v>
      </c>
      <c r="BB370" s="46">
        <f t="shared" si="427"/>
        <v>0</v>
      </c>
      <c r="BC370" s="46">
        <f t="shared" si="428"/>
        <v>0</v>
      </c>
      <c r="BD370" s="81"/>
      <c r="BE370" s="81"/>
      <c r="BF370" s="117">
        <f t="shared" si="465"/>
        <v>0</v>
      </c>
      <c r="BG370" s="117">
        <f t="shared" si="466"/>
        <v>0</v>
      </c>
      <c r="BH370" s="117">
        <f t="shared" si="467"/>
        <v>0</v>
      </c>
      <c r="BI370" s="117">
        <f t="shared" si="468"/>
        <v>0</v>
      </c>
      <c r="BJ370" s="117">
        <f t="shared" si="469"/>
        <v>0</v>
      </c>
      <c r="BK370" s="117">
        <f t="shared" si="470"/>
        <v>0</v>
      </c>
      <c r="BL370" s="117">
        <f t="shared" si="471"/>
        <v>0</v>
      </c>
      <c r="BM370" s="117">
        <f t="shared" si="472"/>
        <v>0</v>
      </c>
      <c r="BN370" s="117">
        <f t="shared" si="429"/>
        <v>0</v>
      </c>
      <c r="BO370" s="117">
        <f t="shared" si="473"/>
        <v>0</v>
      </c>
      <c r="BP370" s="117">
        <f t="shared" si="430"/>
        <v>0</v>
      </c>
      <c r="BQ370" s="117">
        <f t="shared" si="431"/>
        <v>0</v>
      </c>
      <c r="BR370" s="117">
        <f t="shared" si="432"/>
        <v>0</v>
      </c>
      <c r="BS370" s="117">
        <f t="shared" si="433"/>
        <v>0</v>
      </c>
      <c r="BT370" s="117">
        <f t="shared" si="434"/>
        <v>0</v>
      </c>
      <c r="BU370" s="117">
        <f t="shared" si="435"/>
        <v>0</v>
      </c>
      <c r="BV370" s="117">
        <f t="shared" si="436"/>
        <v>0</v>
      </c>
      <c r="BW370" s="117">
        <f t="shared" si="437"/>
        <v>0</v>
      </c>
      <c r="BX370" s="117">
        <f t="shared" si="438"/>
        <v>0</v>
      </c>
      <c r="BY370" s="117">
        <f t="shared" si="439"/>
        <v>0</v>
      </c>
      <c r="BZ370" s="117">
        <f t="shared" si="440"/>
        <v>0</v>
      </c>
      <c r="CA370" s="117">
        <f t="shared" si="441"/>
        <v>0</v>
      </c>
      <c r="CB370" s="117">
        <f t="shared" si="442"/>
        <v>0</v>
      </c>
      <c r="CC370" s="117">
        <f t="shared" si="443"/>
        <v>0</v>
      </c>
      <c r="CD370" s="117">
        <f t="shared" si="444"/>
        <v>0</v>
      </c>
      <c r="CE370" s="117">
        <f t="shared" si="445"/>
        <v>0</v>
      </c>
      <c r="CF370" s="117">
        <f t="shared" si="446"/>
        <v>0</v>
      </c>
      <c r="CG370" s="117">
        <f t="shared" si="447"/>
        <v>0</v>
      </c>
      <c r="CH370" s="117">
        <f t="shared" si="448"/>
        <v>0</v>
      </c>
      <c r="CI370" s="117">
        <f t="shared" si="449"/>
        <v>0</v>
      </c>
      <c r="CJ370" s="117">
        <f t="shared" si="450"/>
        <v>0</v>
      </c>
      <c r="CK370" s="117">
        <f t="shared" si="451"/>
        <v>0</v>
      </c>
      <c r="CL370" s="117">
        <f t="shared" si="452"/>
        <v>0</v>
      </c>
      <c r="CM370" s="117">
        <f t="shared" si="453"/>
        <v>0</v>
      </c>
      <c r="CN370" s="117">
        <f t="shared" si="454"/>
        <v>0</v>
      </c>
      <c r="CO370" s="117">
        <f t="shared" si="455"/>
        <v>0</v>
      </c>
      <c r="CP370" s="117">
        <f t="shared" si="456"/>
        <v>0</v>
      </c>
      <c r="CQ370" s="117">
        <f t="shared" si="457"/>
        <v>0</v>
      </c>
      <c r="CR370" s="117">
        <f t="shared" si="458"/>
        <v>0</v>
      </c>
      <c r="CS370" s="117">
        <f t="shared" si="459"/>
        <v>0</v>
      </c>
      <c r="CT370" s="82"/>
      <c r="CU370" s="82"/>
      <c r="CV370" s="39"/>
      <c r="CW370" s="39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GS370" s="1"/>
      <c r="GT370" s="1"/>
      <c r="GU370" s="1"/>
      <c r="GV370" s="1"/>
      <c r="GW370" s="1"/>
    </row>
    <row r="371" spans="1:205">
      <c r="A371" s="33">
        <v>365</v>
      </c>
      <c r="B371" s="71"/>
      <c r="C371" s="351"/>
      <c r="D371" s="75"/>
      <c r="E371" s="74"/>
      <c r="F371" s="74"/>
      <c r="G371" s="74"/>
      <c r="H371" s="74"/>
      <c r="I371" s="65"/>
      <c r="J371" s="65"/>
      <c r="K371" s="65"/>
      <c r="L371" s="209"/>
      <c r="M371" s="209"/>
      <c r="N371" s="65"/>
      <c r="O371" s="65"/>
      <c r="P371" s="65"/>
      <c r="Q371" s="368" t="str">
        <f t="shared" si="397"/>
        <v/>
      </c>
      <c r="R371" s="34">
        <f t="shared" si="398"/>
        <v>0</v>
      </c>
      <c r="S371" s="47">
        <f t="shared" si="474"/>
        <v>0</v>
      </c>
      <c r="T371" s="46">
        <f t="shared" si="396"/>
        <v>0</v>
      </c>
      <c r="U371" s="82">
        <f t="shared" si="399"/>
        <v>0</v>
      </c>
      <c r="V371" s="46">
        <f t="shared" si="400"/>
        <v>0</v>
      </c>
      <c r="W371" s="82">
        <f t="shared" si="401"/>
        <v>0</v>
      </c>
      <c r="X371" s="81">
        <f t="shared" si="402"/>
        <v>0</v>
      </c>
      <c r="Y371" s="81">
        <f t="shared" si="460"/>
        <v>0</v>
      </c>
      <c r="Z371" s="81">
        <f t="shared" si="461"/>
        <v>0</v>
      </c>
      <c r="AA371" s="81">
        <f t="shared" si="403"/>
        <v>0</v>
      </c>
      <c r="AB371" s="81">
        <f t="shared" si="404"/>
        <v>0</v>
      </c>
      <c r="AC371" s="81">
        <f t="shared" si="462"/>
        <v>0</v>
      </c>
      <c r="AD371" s="81">
        <f t="shared" si="463"/>
        <v>0</v>
      </c>
      <c r="AE371" s="81">
        <f t="shared" si="464"/>
        <v>0</v>
      </c>
      <c r="AF371" s="81">
        <f t="shared" si="405"/>
        <v>0</v>
      </c>
      <c r="AG371" s="81">
        <f t="shared" si="406"/>
        <v>0</v>
      </c>
      <c r="AH371" s="81">
        <f t="shared" si="407"/>
        <v>0</v>
      </c>
      <c r="AI371" s="81">
        <f t="shared" si="408"/>
        <v>0</v>
      </c>
      <c r="AJ371" s="81">
        <f t="shared" si="409"/>
        <v>0</v>
      </c>
      <c r="AK371" s="81">
        <f t="shared" si="410"/>
        <v>0</v>
      </c>
      <c r="AL371" s="81">
        <f t="shared" si="411"/>
        <v>0</v>
      </c>
      <c r="AM371" s="81">
        <f t="shared" si="412"/>
        <v>0</v>
      </c>
      <c r="AN371" s="81">
        <f t="shared" si="413"/>
        <v>0</v>
      </c>
      <c r="AO371" s="81">
        <f t="shared" si="414"/>
        <v>0</v>
      </c>
      <c r="AP371" s="81">
        <f t="shared" si="415"/>
        <v>0</v>
      </c>
      <c r="AQ371" s="81">
        <f t="shared" si="416"/>
        <v>0</v>
      </c>
      <c r="AR371" s="81">
        <f t="shared" si="417"/>
        <v>0</v>
      </c>
      <c r="AS371" s="81">
        <f t="shared" si="418"/>
        <v>0</v>
      </c>
      <c r="AT371" s="81">
        <f t="shared" si="419"/>
        <v>0</v>
      </c>
      <c r="AU371" s="81">
        <f t="shared" si="420"/>
        <v>0</v>
      </c>
      <c r="AV371" s="81">
        <f t="shared" si="421"/>
        <v>0</v>
      </c>
      <c r="AW371" s="46">
        <f t="shared" si="422"/>
        <v>0</v>
      </c>
      <c r="AX371" s="46">
        <f t="shared" si="423"/>
        <v>0</v>
      </c>
      <c r="AY371" s="46">
        <f t="shared" si="424"/>
        <v>0</v>
      </c>
      <c r="AZ371" s="46">
        <f t="shared" si="425"/>
        <v>0</v>
      </c>
      <c r="BA371" s="46">
        <f t="shared" si="426"/>
        <v>0</v>
      </c>
      <c r="BB371" s="46">
        <f t="shared" si="427"/>
        <v>0</v>
      </c>
      <c r="BC371" s="46">
        <f t="shared" si="428"/>
        <v>0</v>
      </c>
      <c r="BD371" s="81"/>
      <c r="BE371" s="81"/>
      <c r="BF371" s="117">
        <f t="shared" si="465"/>
        <v>0</v>
      </c>
      <c r="BG371" s="117">
        <f t="shared" si="466"/>
        <v>0</v>
      </c>
      <c r="BH371" s="117">
        <f t="shared" si="467"/>
        <v>0</v>
      </c>
      <c r="BI371" s="117">
        <f t="shared" si="468"/>
        <v>0</v>
      </c>
      <c r="BJ371" s="117">
        <f t="shared" si="469"/>
        <v>0</v>
      </c>
      <c r="BK371" s="117">
        <f t="shared" si="470"/>
        <v>0</v>
      </c>
      <c r="BL371" s="117">
        <f t="shared" si="471"/>
        <v>0</v>
      </c>
      <c r="BM371" s="117">
        <f t="shared" si="472"/>
        <v>0</v>
      </c>
      <c r="BN371" s="117">
        <f t="shared" si="429"/>
        <v>0</v>
      </c>
      <c r="BO371" s="117">
        <f t="shared" si="473"/>
        <v>0</v>
      </c>
      <c r="BP371" s="117">
        <f t="shared" si="430"/>
        <v>0</v>
      </c>
      <c r="BQ371" s="117">
        <f t="shared" si="431"/>
        <v>0</v>
      </c>
      <c r="BR371" s="117">
        <f t="shared" si="432"/>
        <v>0</v>
      </c>
      <c r="BS371" s="117">
        <f t="shared" si="433"/>
        <v>0</v>
      </c>
      <c r="BT371" s="117">
        <f t="shared" si="434"/>
        <v>0</v>
      </c>
      <c r="BU371" s="117">
        <f t="shared" si="435"/>
        <v>0</v>
      </c>
      <c r="BV371" s="117">
        <f t="shared" si="436"/>
        <v>0</v>
      </c>
      <c r="BW371" s="117">
        <f t="shared" si="437"/>
        <v>0</v>
      </c>
      <c r="BX371" s="117">
        <f t="shared" si="438"/>
        <v>0</v>
      </c>
      <c r="BY371" s="117">
        <f t="shared" si="439"/>
        <v>0</v>
      </c>
      <c r="BZ371" s="117">
        <f t="shared" si="440"/>
        <v>0</v>
      </c>
      <c r="CA371" s="117">
        <f t="shared" si="441"/>
        <v>0</v>
      </c>
      <c r="CB371" s="117">
        <f t="shared" si="442"/>
        <v>0</v>
      </c>
      <c r="CC371" s="117">
        <f t="shared" si="443"/>
        <v>0</v>
      </c>
      <c r="CD371" s="117">
        <f t="shared" si="444"/>
        <v>0</v>
      </c>
      <c r="CE371" s="117">
        <f t="shared" si="445"/>
        <v>0</v>
      </c>
      <c r="CF371" s="117">
        <f t="shared" si="446"/>
        <v>0</v>
      </c>
      <c r="CG371" s="117">
        <f t="shared" si="447"/>
        <v>0</v>
      </c>
      <c r="CH371" s="117">
        <f t="shared" si="448"/>
        <v>0</v>
      </c>
      <c r="CI371" s="117">
        <f t="shared" si="449"/>
        <v>0</v>
      </c>
      <c r="CJ371" s="117">
        <f t="shared" si="450"/>
        <v>0</v>
      </c>
      <c r="CK371" s="117">
        <f t="shared" si="451"/>
        <v>0</v>
      </c>
      <c r="CL371" s="117">
        <f t="shared" si="452"/>
        <v>0</v>
      </c>
      <c r="CM371" s="117">
        <f t="shared" si="453"/>
        <v>0</v>
      </c>
      <c r="CN371" s="117">
        <f t="shared" si="454"/>
        <v>0</v>
      </c>
      <c r="CO371" s="117">
        <f t="shared" si="455"/>
        <v>0</v>
      </c>
      <c r="CP371" s="117">
        <f t="shared" si="456"/>
        <v>0</v>
      </c>
      <c r="CQ371" s="117">
        <f t="shared" si="457"/>
        <v>0</v>
      </c>
      <c r="CR371" s="117">
        <f t="shared" si="458"/>
        <v>0</v>
      </c>
      <c r="CS371" s="117">
        <f t="shared" si="459"/>
        <v>0</v>
      </c>
      <c r="CT371" s="82"/>
      <c r="CU371" s="82"/>
      <c r="CV371" s="39"/>
      <c r="CW371" s="39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GS371" s="1"/>
      <c r="GT371" s="1"/>
      <c r="GU371" s="1"/>
      <c r="GV371" s="1"/>
      <c r="GW371" s="1"/>
    </row>
    <row r="372" spans="1:205">
      <c r="A372" s="33">
        <v>366</v>
      </c>
      <c r="B372" s="71"/>
      <c r="C372" s="351"/>
      <c r="D372" s="75"/>
      <c r="E372" s="74"/>
      <c r="F372" s="74"/>
      <c r="G372" s="74"/>
      <c r="H372" s="74"/>
      <c r="I372" s="65"/>
      <c r="J372" s="65"/>
      <c r="K372" s="65"/>
      <c r="L372" s="209"/>
      <c r="M372" s="209"/>
      <c r="N372" s="65"/>
      <c r="O372" s="65"/>
      <c r="P372" s="65"/>
      <c r="Q372" s="368" t="str">
        <f t="shared" si="397"/>
        <v/>
      </c>
      <c r="R372" s="34">
        <f t="shared" si="398"/>
        <v>0</v>
      </c>
      <c r="S372" s="47">
        <f t="shared" si="474"/>
        <v>0</v>
      </c>
      <c r="T372" s="46">
        <f t="shared" si="396"/>
        <v>0</v>
      </c>
      <c r="U372" s="82">
        <f t="shared" si="399"/>
        <v>0</v>
      </c>
      <c r="V372" s="46">
        <f t="shared" si="400"/>
        <v>0</v>
      </c>
      <c r="W372" s="82">
        <f t="shared" si="401"/>
        <v>0</v>
      </c>
      <c r="X372" s="81">
        <f t="shared" si="402"/>
        <v>0</v>
      </c>
      <c r="Y372" s="81">
        <f t="shared" si="460"/>
        <v>0</v>
      </c>
      <c r="Z372" s="81">
        <f t="shared" si="461"/>
        <v>0</v>
      </c>
      <c r="AA372" s="81">
        <f t="shared" si="403"/>
        <v>0</v>
      </c>
      <c r="AB372" s="81">
        <f t="shared" si="404"/>
        <v>0</v>
      </c>
      <c r="AC372" s="81">
        <f t="shared" si="462"/>
        <v>0</v>
      </c>
      <c r="AD372" s="81">
        <f t="shared" si="463"/>
        <v>0</v>
      </c>
      <c r="AE372" s="81">
        <f t="shared" si="464"/>
        <v>0</v>
      </c>
      <c r="AF372" s="81">
        <f t="shared" si="405"/>
        <v>0</v>
      </c>
      <c r="AG372" s="81">
        <f t="shared" si="406"/>
        <v>0</v>
      </c>
      <c r="AH372" s="81">
        <f t="shared" si="407"/>
        <v>0</v>
      </c>
      <c r="AI372" s="81">
        <f t="shared" si="408"/>
        <v>0</v>
      </c>
      <c r="AJ372" s="81">
        <f t="shared" si="409"/>
        <v>0</v>
      </c>
      <c r="AK372" s="81">
        <f t="shared" si="410"/>
        <v>0</v>
      </c>
      <c r="AL372" s="81">
        <f t="shared" si="411"/>
        <v>0</v>
      </c>
      <c r="AM372" s="81">
        <f t="shared" si="412"/>
        <v>0</v>
      </c>
      <c r="AN372" s="81">
        <f t="shared" si="413"/>
        <v>0</v>
      </c>
      <c r="AO372" s="81">
        <f t="shared" si="414"/>
        <v>0</v>
      </c>
      <c r="AP372" s="81">
        <f t="shared" si="415"/>
        <v>0</v>
      </c>
      <c r="AQ372" s="81">
        <f t="shared" si="416"/>
        <v>0</v>
      </c>
      <c r="AR372" s="81">
        <f t="shared" si="417"/>
        <v>0</v>
      </c>
      <c r="AS372" s="81">
        <f t="shared" si="418"/>
        <v>0</v>
      </c>
      <c r="AT372" s="81">
        <f t="shared" si="419"/>
        <v>0</v>
      </c>
      <c r="AU372" s="81">
        <f t="shared" si="420"/>
        <v>0</v>
      </c>
      <c r="AV372" s="81">
        <f t="shared" si="421"/>
        <v>0</v>
      </c>
      <c r="AW372" s="46">
        <f t="shared" si="422"/>
        <v>0</v>
      </c>
      <c r="AX372" s="46">
        <f t="shared" si="423"/>
        <v>0</v>
      </c>
      <c r="AY372" s="46">
        <f t="shared" si="424"/>
        <v>0</v>
      </c>
      <c r="AZ372" s="46">
        <f t="shared" si="425"/>
        <v>0</v>
      </c>
      <c r="BA372" s="46">
        <f t="shared" si="426"/>
        <v>0</v>
      </c>
      <c r="BB372" s="46">
        <f t="shared" si="427"/>
        <v>0</v>
      </c>
      <c r="BC372" s="46">
        <f t="shared" si="428"/>
        <v>0</v>
      </c>
      <c r="BD372" s="81"/>
      <c r="BE372" s="81"/>
      <c r="BF372" s="117">
        <f t="shared" si="465"/>
        <v>0</v>
      </c>
      <c r="BG372" s="117">
        <f t="shared" si="466"/>
        <v>0</v>
      </c>
      <c r="BH372" s="117">
        <f t="shared" si="467"/>
        <v>0</v>
      </c>
      <c r="BI372" s="117">
        <f t="shared" si="468"/>
        <v>0</v>
      </c>
      <c r="BJ372" s="117">
        <f t="shared" si="469"/>
        <v>0</v>
      </c>
      <c r="BK372" s="117">
        <f t="shared" si="470"/>
        <v>0</v>
      </c>
      <c r="BL372" s="117">
        <f t="shared" si="471"/>
        <v>0</v>
      </c>
      <c r="BM372" s="117">
        <f t="shared" si="472"/>
        <v>0</v>
      </c>
      <c r="BN372" s="117">
        <f t="shared" si="429"/>
        <v>0</v>
      </c>
      <c r="BO372" s="117">
        <f t="shared" si="473"/>
        <v>0</v>
      </c>
      <c r="BP372" s="117">
        <f t="shared" si="430"/>
        <v>0</v>
      </c>
      <c r="BQ372" s="117">
        <f t="shared" si="431"/>
        <v>0</v>
      </c>
      <c r="BR372" s="117">
        <f t="shared" si="432"/>
        <v>0</v>
      </c>
      <c r="BS372" s="117">
        <f t="shared" si="433"/>
        <v>0</v>
      </c>
      <c r="BT372" s="117">
        <f t="shared" si="434"/>
        <v>0</v>
      </c>
      <c r="BU372" s="117">
        <f t="shared" si="435"/>
        <v>0</v>
      </c>
      <c r="BV372" s="117">
        <f t="shared" si="436"/>
        <v>0</v>
      </c>
      <c r="BW372" s="117">
        <f t="shared" si="437"/>
        <v>0</v>
      </c>
      <c r="BX372" s="117">
        <f t="shared" si="438"/>
        <v>0</v>
      </c>
      <c r="BY372" s="117">
        <f t="shared" si="439"/>
        <v>0</v>
      </c>
      <c r="BZ372" s="117">
        <f t="shared" si="440"/>
        <v>0</v>
      </c>
      <c r="CA372" s="117">
        <f t="shared" si="441"/>
        <v>0</v>
      </c>
      <c r="CB372" s="117">
        <f t="shared" si="442"/>
        <v>0</v>
      </c>
      <c r="CC372" s="117">
        <f t="shared" si="443"/>
        <v>0</v>
      </c>
      <c r="CD372" s="117">
        <f t="shared" si="444"/>
        <v>0</v>
      </c>
      <c r="CE372" s="117">
        <f t="shared" si="445"/>
        <v>0</v>
      </c>
      <c r="CF372" s="117">
        <f t="shared" si="446"/>
        <v>0</v>
      </c>
      <c r="CG372" s="117">
        <f t="shared" si="447"/>
        <v>0</v>
      </c>
      <c r="CH372" s="117">
        <f t="shared" si="448"/>
        <v>0</v>
      </c>
      <c r="CI372" s="117">
        <f t="shared" si="449"/>
        <v>0</v>
      </c>
      <c r="CJ372" s="117">
        <f t="shared" si="450"/>
        <v>0</v>
      </c>
      <c r="CK372" s="117">
        <f t="shared" si="451"/>
        <v>0</v>
      </c>
      <c r="CL372" s="117">
        <f t="shared" si="452"/>
        <v>0</v>
      </c>
      <c r="CM372" s="117">
        <f t="shared" si="453"/>
        <v>0</v>
      </c>
      <c r="CN372" s="117">
        <f t="shared" si="454"/>
        <v>0</v>
      </c>
      <c r="CO372" s="117">
        <f t="shared" si="455"/>
        <v>0</v>
      </c>
      <c r="CP372" s="117">
        <f t="shared" si="456"/>
        <v>0</v>
      </c>
      <c r="CQ372" s="117">
        <f t="shared" si="457"/>
        <v>0</v>
      </c>
      <c r="CR372" s="117">
        <f t="shared" si="458"/>
        <v>0</v>
      </c>
      <c r="CS372" s="117">
        <f t="shared" si="459"/>
        <v>0</v>
      </c>
      <c r="CT372" s="82"/>
      <c r="CU372" s="82"/>
      <c r="CV372" s="39"/>
      <c r="CW372" s="39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GS372" s="1"/>
      <c r="GT372" s="1"/>
      <c r="GU372" s="1"/>
      <c r="GV372" s="1"/>
      <c r="GW372" s="1"/>
    </row>
    <row r="373" spans="1:205">
      <c r="A373" s="33">
        <v>367</v>
      </c>
      <c r="B373" s="71"/>
      <c r="C373" s="351"/>
      <c r="D373" s="75"/>
      <c r="E373" s="74"/>
      <c r="F373" s="74"/>
      <c r="G373" s="74"/>
      <c r="H373" s="74"/>
      <c r="I373" s="65"/>
      <c r="J373" s="65"/>
      <c r="K373" s="65"/>
      <c r="L373" s="209"/>
      <c r="M373" s="209"/>
      <c r="N373" s="65"/>
      <c r="O373" s="65"/>
      <c r="P373" s="65"/>
      <c r="Q373" s="368" t="str">
        <f t="shared" si="397"/>
        <v/>
      </c>
      <c r="R373" s="34">
        <f t="shared" si="398"/>
        <v>0</v>
      </c>
      <c r="S373" s="47">
        <f t="shared" si="474"/>
        <v>0</v>
      </c>
      <c r="T373" s="46">
        <f t="shared" si="396"/>
        <v>0</v>
      </c>
      <c r="U373" s="82">
        <f t="shared" si="399"/>
        <v>0</v>
      </c>
      <c r="V373" s="46">
        <f t="shared" si="400"/>
        <v>0</v>
      </c>
      <c r="W373" s="82">
        <f t="shared" si="401"/>
        <v>0</v>
      </c>
      <c r="X373" s="81">
        <f t="shared" si="402"/>
        <v>0</v>
      </c>
      <c r="Y373" s="81">
        <f t="shared" si="460"/>
        <v>0</v>
      </c>
      <c r="Z373" s="81">
        <f t="shared" si="461"/>
        <v>0</v>
      </c>
      <c r="AA373" s="81">
        <f t="shared" si="403"/>
        <v>0</v>
      </c>
      <c r="AB373" s="81">
        <f t="shared" si="404"/>
        <v>0</v>
      </c>
      <c r="AC373" s="81">
        <f t="shared" si="462"/>
        <v>0</v>
      </c>
      <c r="AD373" s="81">
        <f t="shared" si="463"/>
        <v>0</v>
      </c>
      <c r="AE373" s="81">
        <f t="shared" si="464"/>
        <v>0</v>
      </c>
      <c r="AF373" s="81">
        <f t="shared" si="405"/>
        <v>0</v>
      </c>
      <c r="AG373" s="81">
        <f t="shared" si="406"/>
        <v>0</v>
      </c>
      <c r="AH373" s="81">
        <f t="shared" si="407"/>
        <v>0</v>
      </c>
      <c r="AI373" s="81">
        <f t="shared" si="408"/>
        <v>0</v>
      </c>
      <c r="AJ373" s="81">
        <f t="shared" si="409"/>
        <v>0</v>
      </c>
      <c r="AK373" s="81">
        <f t="shared" si="410"/>
        <v>0</v>
      </c>
      <c r="AL373" s="81">
        <f t="shared" si="411"/>
        <v>0</v>
      </c>
      <c r="AM373" s="81">
        <f t="shared" si="412"/>
        <v>0</v>
      </c>
      <c r="AN373" s="81">
        <f t="shared" si="413"/>
        <v>0</v>
      </c>
      <c r="AO373" s="81">
        <f t="shared" si="414"/>
        <v>0</v>
      </c>
      <c r="AP373" s="81">
        <f t="shared" si="415"/>
        <v>0</v>
      </c>
      <c r="AQ373" s="81">
        <f t="shared" si="416"/>
        <v>0</v>
      </c>
      <c r="AR373" s="81">
        <f t="shared" si="417"/>
        <v>0</v>
      </c>
      <c r="AS373" s="81">
        <f t="shared" si="418"/>
        <v>0</v>
      </c>
      <c r="AT373" s="81">
        <f t="shared" si="419"/>
        <v>0</v>
      </c>
      <c r="AU373" s="81">
        <f t="shared" si="420"/>
        <v>0</v>
      </c>
      <c r="AV373" s="81">
        <f t="shared" si="421"/>
        <v>0</v>
      </c>
      <c r="AW373" s="46">
        <f t="shared" si="422"/>
        <v>0</v>
      </c>
      <c r="AX373" s="46">
        <f t="shared" si="423"/>
        <v>0</v>
      </c>
      <c r="AY373" s="46">
        <f t="shared" si="424"/>
        <v>0</v>
      </c>
      <c r="AZ373" s="46">
        <f t="shared" si="425"/>
        <v>0</v>
      </c>
      <c r="BA373" s="46">
        <f t="shared" si="426"/>
        <v>0</v>
      </c>
      <c r="BB373" s="46">
        <f t="shared" si="427"/>
        <v>0</v>
      </c>
      <c r="BC373" s="46">
        <f t="shared" si="428"/>
        <v>0</v>
      </c>
      <c r="BD373" s="81"/>
      <c r="BE373" s="81"/>
      <c r="BF373" s="117">
        <f t="shared" si="465"/>
        <v>0</v>
      </c>
      <c r="BG373" s="117">
        <f t="shared" si="466"/>
        <v>0</v>
      </c>
      <c r="BH373" s="117">
        <f t="shared" si="467"/>
        <v>0</v>
      </c>
      <c r="BI373" s="117">
        <f t="shared" si="468"/>
        <v>0</v>
      </c>
      <c r="BJ373" s="117">
        <f t="shared" si="469"/>
        <v>0</v>
      </c>
      <c r="BK373" s="117">
        <f t="shared" si="470"/>
        <v>0</v>
      </c>
      <c r="BL373" s="117">
        <f t="shared" si="471"/>
        <v>0</v>
      </c>
      <c r="BM373" s="117">
        <f t="shared" si="472"/>
        <v>0</v>
      </c>
      <c r="BN373" s="117">
        <f t="shared" si="429"/>
        <v>0</v>
      </c>
      <c r="BO373" s="117">
        <f t="shared" si="473"/>
        <v>0</v>
      </c>
      <c r="BP373" s="117">
        <f t="shared" si="430"/>
        <v>0</v>
      </c>
      <c r="BQ373" s="117">
        <f t="shared" si="431"/>
        <v>0</v>
      </c>
      <c r="BR373" s="117">
        <f t="shared" si="432"/>
        <v>0</v>
      </c>
      <c r="BS373" s="117">
        <f t="shared" si="433"/>
        <v>0</v>
      </c>
      <c r="BT373" s="117">
        <f t="shared" si="434"/>
        <v>0</v>
      </c>
      <c r="BU373" s="117">
        <f t="shared" si="435"/>
        <v>0</v>
      </c>
      <c r="BV373" s="117">
        <f t="shared" si="436"/>
        <v>0</v>
      </c>
      <c r="BW373" s="117">
        <f t="shared" si="437"/>
        <v>0</v>
      </c>
      <c r="BX373" s="117">
        <f t="shared" si="438"/>
        <v>0</v>
      </c>
      <c r="BY373" s="117">
        <f t="shared" si="439"/>
        <v>0</v>
      </c>
      <c r="BZ373" s="117">
        <f t="shared" si="440"/>
        <v>0</v>
      </c>
      <c r="CA373" s="117">
        <f t="shared" si="441"/>
        <v>0</v>
      </c>
      <c r="CB373" s="117">
        <f t="shared" si="442"/>
        <v>0</v>
      </c>
      <c r="CC373" s="117">
        <f t="shared" si="443"/>
        <v>0</v>
      </c>
      <c r="CD373" s="117">
        <f t="shared" si="444"/>
        <v>0</v>
      </c>
      <c r="CE373" s="117">
        <f t="shared" si="445"/>
        <v>0</v>
      </c>
      <c r="CF373" s="117">
        <f t="shared" si="446"/>
        <v>0</v>
      </c>
      <c r="CG373" s="117">
        <f t="shared" si="447"/>
        <v>0</v>
      </c>
      <c r="CH373" s="117">
        <f t="shared" si="448"/>
        <v>0</v>
      </c>
      <c r="CI373" s="117">
        <f t="shared" si="449"/>
        <v>0</v>
      </c>
      <c r="CJ373" s="117">
        <f t="shared" si="450"/>
        <v>0</v>
      </c>
      <c r="CK373" s="117">
        <f t="shared" si="451"/>
        <v>0</v>
      </c>
      <c r="CL373" s="117">
        <f t="shared" si="452"/>
        <v>0</v>
      </c>
      <c r="CM373" s="117">
        <f t="shared" si="453"/>
        <v>0</v>
      </c>
      <c r="CN373" s="117">
        <f t="shared" si="454"/>
        <v>0</v>
      </c>
      <c r="CO373" s="117">
        <f t="shared" si="455"/>
        <v>0</v>
      </c>
      <c r="CP373" s="117">
        <f t="shared" si="456"/>
        <v>0</v>
      </c>
      <c r="CQ373" s="117">
        <f t="shared" si="457"/>
        <v>0</v>
      </c>
      <c r="CR373" s="117">
        <f t="shared" si="458"/>
        <v>0</v>
      </c>
      <c r="CS373" s="117">
        <f t="shared" si="459"/>
        <v>0</v>
      </c>
      <c r="CT373" s="82"/>
      <c r="CU373" s="82"/>
      <c r="CV373" s="39"/>
      <c r="CW373" s="39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GS373" s="1"/>
      <c r="GT373" s="1"/>
      <c r="GU373" s="1"/>
      <c r="GV373" s="1"/>
      <c r="GW373" s="1"/>
    </row>
    <row r="374" spans="1:205">
      <c r="A374" s="33">
        <v>368</v>
      </c>
      <c r="B374" s="71"/>
      <c r="C374" s="351"/>
      <c r="D374" s="75"/>
      <c r="E374" s="74"/>
      <c r="F374" s="74"/>
      <c r="G374" s="74"/>
      <c r="H374" s="74"/>
      <c r="I374" s="65"/>
      <c r="J374" s="65"/>
      <c r="K374" s="65"/>
      <c r="L374" s="209"/>
      <c r="M374" s="209"/>
      <c r="N374" s="65"/>
      <c r="O374" s="65"/>
      <c r="P374" s="65"/>
      <c r="Q374" s="368" t="str">
        <f t="shared" si="397"/>
        <v/>
      </c>
      <c r="R374" s="34">
        <f t="shared" si="398"/>
        <v>0</v>
      </c>
      <c r="S374" s="47">
        <f t="shared" si="474"/>
        <v>0</v>
      </c>
      <c r="T374" s="46">
        <f t="shared" si="396"/>
        <v>0</v>
      </c>
      <c r="U374" s="82">
        <f t="shared" si="399"/>
        <v>0</v>
      </c>
      <c r="V374" s="46">
        <f t="shared" si="400"/>
        <v>0</v>
      </c>
      <c r="W374" s="82">
        <f t="shared" si="401"/>
        <v>0</v>
      </c>
      <c r="X374" s="81">
        <f t="shared" si="402"/>
        <v>0</v>
      </c>
      <c r="Y374" s="81">
        <f t="shared" si="460"/>
        <v>0</v>
      </c>
      <c r="Z374" s="81">
        <f t="shared" si="461"/>
        <v>0</v>
      </c>
      <c r="AA374" s="81">
        <f t="shared" si="403"/>
        <v>0</v>
      </c>
      <c r="AB374" s="81">
        <f t="shared" si="404"/>
        <v>0</v>
      </c>
      <c r="AC374" s="81">
        <f t="shared" si="462"/>
        <v>0</v>
      </c>
      <c r="AD374" s="81">
        <f t="shared" si="463"/>
        <v>0</v>
      </c>
      <c r="AE374" s="81">
        <f t="shared" si="464"/>
        <v>0</v>
      </c>
      <c r="AF374" s="81">
        <f t="shared" si="405"/>
        <v>0</v>
      </c>
      <c r="AG374" s="81">
        <f t="shared" si="406"/>
        <v>0</v>
      </c>
      <c r="AH374" s="81">
        <f t="shared" si="407"/>
        <v>0</v>
      </c>
      <c r="AI374" s="81">
        <f t="shared" si="408"/>
        <v>0</v>
      </c>
      <c r="AJ374" s="81">
        <f t="shared" si="409"/>
        <v>0</v>
      </c>
      <c r="AK374" s="81">
        <f t="shared" si="410"/>
        <v>0</v>
      </c>
      <c r="AL374" s="81">
        <f t="shared" si="411"/>
        <v>0</v>
      </c>
      <c r="AM374" s="81">
        <f t="shared" si="412"/>
        <v>0</v>
      </c>
      <c r="AN374" s="81">
        <f t="shared" si="413"/>
        <v>0</v>
      </c>
      <c r="AO374" s="81">
        <f t="shared" si="414"/>
        <v>0</v>
      </c>
      <c r="AP374" s="81">
        <f t="shared" si="415"/>
        <v>0</v>
      </c>
      <c r="AQ374" s="81">
        <f t="shared" si="416"/>
        <v>0</v>
      </c>
      <c r="AR374" s="81">
        <f t="shared" si="417"/>
        <v>0</v>
      </c>
      <c r="AS374" s="81">
        <f t="shared" si="418"/>
        <v>0</v>
      </c>
      <c r="AT374" s="81">
        <f t="shared" si="419"/>
        <v>0</v>
      </c>
      <c r="AU374" s="81">
        <f t="shared" si="420"/>
        <v>0</v>
      </c>
      <c r="AV374" s="81">
        <f t="shared" si="421"/>
        <v>0</v>
      </c>
      <c r="AW374" s="46">
        <f t="shared" si="422"/>
        <v>0</v>
      </c>
      <c r="AX374" s="46">
        <f t="shared" si="423"/>
        <v>0</v>
      </c>
      <c r="AY374" s="46">
        <f t="shared" si="424"/>
        <v>0</v>
      </c>
      <c r="AZ374" s="46">
        <f t="shared" si="425"/>
        <v>0</v>
      </c>
      <c r="BA374" s="46">
        <f t="shared" si="426"/>
        <v>0</v>
      </c>
      <c r="BB374" s="46">
        <f t="shared" si="427"/>
        <v>0</v>
      </c>
      <c r="BC374" s="46">
        <f t="shared" si="428"/>
        <v>0</v>
      </c>
      <c r="BD374" s="81"/>
      <c r="BE374" s="81"/>
      <c r="BF374" s="117">
        <f t="shared" si="465"/>
        <v>0</v>
      </c>
      <c r="BG374" s="117">
        <f t="shared" si="466"/>
        <v>0</v>
      </c>
      <c r="BH374" s="117">
        <f t="shared" si="467"/>
        <v>0</v>
      </c>
      <c r="BI374" s="117">
        <f t="shared" si="468"/>
        <v>0</v>
      </c>
      <c r="BJ374" s="117">
        <f t="shared" si="469"/>
        <v>0</v>
      </c>
      <c r="BK374" s="117">
        <f t="shared" si="470"/>
        <v>0</v>
      </c>
      <c r="BL374" s="117">
        <f t="shared" si="471"/>
        <v>0</v>
      </c>
      <c r="BM374" s="117">
        <f t="shared" si="472"/>
        <v>0</v>
      </c>
      <c r="BN374" s="117">
        <f t="shared" si="429"/>
        <v>0</v>
      </c>
      <c r="BO374" s="117">
        <f t="shared" si="473"/>
        <v>0</v>
      </c>
      <c r="BP374" s="117">
        <f t="shared" si="430"/>
        <v>0</v>
      </c>
      <c r="BQ374" s="117">
        <f t="shared" si="431"/>
        <v>0</v>
      </c>
      <c r="BR374" s="117">
        <f t="shared" si="432"/>
        <v>0</v>
      </c>
      <c r="BS374" s="117">
        <f t="shared" si="433"/>
        <v>0</v>
      </c>
      <c r="BT374" s="117">
        <f t="shared" si="434"/>
        <v>0</v>
      </c>
      <c r="BU374" s="117">
        <f t="shared" si="435"/>
        <v>0</v>
      </c>
      <c r="BV374" s="117">
        <f t="shared" si="436"/>
        <v>0</v>
      </c>
      <c r="BW374" s="117">
        <f t="shared" si="437"/>
        <v>0</v>
      </c>
      <c r="BX374" s="117">
        <f t="shared" si="438"/>
        <v>0</v>
      </c>
      <c r="BY374" s="117">
        <f t="shared" si="439"/>
        <v>0</v>
      </c>
      <c r="BZ374" s="117">
        <f t="shared" si="440"/>
        <v>0</v>
      </c>
      <c r="CA374" s="117">
        <f t="shared" si="441"/>
        <v>0</v>
      </c>
      <c r="CB374" s="117">
        <f t="shared" si="442"/>
        <v>0</v>
      </c>
      <c r="CC374" s="117">
        <f t="shared" si="443"/>
        <v>0</v>
      </c>
      <c r="CD374" s="117">
        <f t="shared" si="444"/>
        <v>0</v>
      </c>
      <c r="CE374" s="117">
        <f t="shared" si="445"/>
        <v>0</v>
      </c>
      <c r="CF374" s="117">
        <f t="shared" si="446"/>
        <v>0</v>
      </c>
      <c r="CG374" s="117">
        <f t="shared" si="447"/>
        <v>0</v>
      </c>
      <c r="CH374" s="117">
        <f t="shared" si="448"/>
        <v>0</v>
      </c>
      <c r="CI374" s="117">
        <f t="shared" si="449"/>
        <v>0</v>
      </c>
      <c r="CJ374" s="117">
        <f t="shared" si="450"/>
        <v>0</v>
      </c>
      <c r="CK374" s="117">
        <f t="shared" si="451"/>
        <v>0</v>
      </c>
      <c r="CL374" s="117">
        <f t="shared" si="452"/>
        <v>0</v>
      </c>
      <c r="CM374" s="117">
        <f t="shared" si="453"/>
        <v>0</v>
      </c>
      <c r="CN374" s="117">
        <f t="shared" si="454"/>
        <v>0</v>
      </c>
      <c r="CO374" s="117">
        <f t="shared" si="455"/>
        <v>0</v>
      </c>
      <c r="CP374" s="117">
        <f t="shared" si="456"/>
        <v>0</v>
      </c>
      <c r="CQ374" s="117">
        <f t="shared" si="457"/>
        <v>0</v>
      </c>
      <c r="CR374" s="117">
        <f t="shared" si="458"/>
        <v>0</v>
      </c>
      <c r="CS374" s="117">
        <f t="shared" si="459"/>
        <v>0</v>
      </c>
      <c r="CT374" s="82"/>
      <c r="CU374" s="82"/>
      <c r="CV374" s="39"/>
      <c r="CW374" s="39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GS374" s="1"/>
      <c r="GT374" s="1"/>
      <c r="GU374" s="1"/>
      <c r="GV374" s="1"/>
      <c r="GW374" s="1"/>
    </row>
    <row r="375" spans="1:205">
      <c r="A375" s="33">
        <v>369</v>
      </c>
      <c r="B375" s="70"/>
      <c r="C375" s="351"/>
      <c r="D375" s="75"/>
      <c r="E375" s="74"/>
      <c r="F375" s="74"/>
      <c r="G375" s="74"/>
      <c r="H375" s="74"/>
      <c r="I375" s="65"/>
      <c r="J375" s="65"/>
      <c r="K375" s="65"/>
      <c r="L375" s="209"/>
      <c r="M375" s="209"/>
      <c r="N375" s="65"/>
      <c r="O375" s="65"/>
      <c r="P375" s="65"/>
      <c r="Q375" s="368" t="str">
        <f t="shared" si="397"/>
        <v/>
      </c>
      <c r="R375" s="34">
        <f t="shared" si="398"/>
        <v>0</v>
      </c>
      <c r="S375" s="47">
        <f t="shared" si="474"/>
        <v>0</v>
      </c>
      <c r="T375" s="46">
        <f t="shared" si="396"/>
        <v>0</v>
      </c>
      <c r="U375" s="82">
        <f t="shared" si="399"/>
        <v>0</v>
      </c>
      <c r="V375" s="46">
        <f t="shared" si="400"/>
        <v>0</v>
      </c>
      <c r="W375" s="82">
        <f t="shared" si="401"/>
        <v>0</v>
      </c>
      <c r="X375" s="81">
        <f t="shared" si="402"/>
        <v>0</v>
      </c>
      <c r="Y375" s="81">
        <f t="shared" si="460"/>
        <v>0</v>
      </c>
      <c r="Z375" s="81">
        <f t="shared" si="461"/>
        <v>0</v>
      </c>
      <c r="AA375" s="81">
        <f t="shared" si="403"/>
        <v>0</v>
      </c>
      <c r="AB375" s="81">
        <f t="shared" si="404"/>
        <v>0</v>
      </c>
      <c r="AC375" s="81">
        <f t="shared" si="462"/>
        <v>0</v>
      </c>
      <c r="AD375" s="81">
        <f t="shared" si="463"/>
        <v>0</v>
      </c>
      <c r="AE375" s="81">
        <f t="shared" si="464"/>
        <v>0</v>
      </c>
      <c r="AF375" s="81">
        <f t="shared" si="405"/>
        <v>0</v>
      </c>
      <c r="AG375" s="81">
        <f t="shared" si="406"/>
        <v>0</v>
      </c>
      <c r="AH375" s="81">
        <f t="shared" si="407"/>
        <v>0</v>
      </c>
      <c r="AI375" s="81">
        <f t="shared" si="408"/>
        <v>0</v>
      </c>
      <c r="AJ375" s="81">
        <f t="shared" si="409"/>
        <v>0</v>
      </c>
      <c r="AK375" s="81">
        <f t="shared" si="410"/>
        <v>0</v>
      </c>
      <c r="AL375" s="81">
        <f t="shared" si="411"/>
        <v>0</v>
      </c>
      <c r="AM375" s="81">
        <f t="shared" si="412"/>
        <v>0</v>
      </c>
      <c r="AN375" s="81">
        <f t="shared" si="413"/>
        <v>0</v>
      </c>
      <c r="AO375" s="81">
        <f t="shared" si="414"/>
        <v>0</v>
      </c>
      <c r="AP375" s="81">
        <f t="shared" si="415"/>
        <v>0</v>
      </c>
      <c r="AQ375" s="81">
        <f t="shared" si="416"/>
        <v>0</v>
      </c>
      <c r="AR375" s="81">
        <f t="shared" si="417"/>
        <v>0</v>
      </c>
      <c r="AS375" s="81">
        <f t="shared" si="418"/>
        <v>0</v>
      </c>
      <c r="AT375" s="81">
        <f t="shared" si="419"/>
        <v>0</v>
      </c>
      <c r="AU375" s="81">
        <f t="shared" si="420"/>
        <v>0</v>
      </c>
      <c r="AV375" s="81">
        <f t="shared" si="421"/>
        <v>0</v>
      </c>
      <c r="AW375" s="46">
        <f t="shared" si="422"/>
        <v>0</v>
      </c>
      <c r="AX375" s="46">
        <f t="shared" si="423"/>
        <v>0</v>
      </c>
      <c r="AY375" s="46">
        <f t="shared" si="424"/>
        <v>0</v>
      </c>
      <c r="AZ375" s="46">
        <f t="shared" si="425"/>
        <v>0</v>
      </c>
      <c r="BA375" s="46">
        <f t="shared" si="426"/>
        <v>0</v>
      </c>
      <c r="BB375" s="46">
        <f t="shared" si="427"/>
        <v>0</v>
      </c>
      <c r="BC375" s="46">
        <f t="shared" si="428"/>
        <v>0</v>
      </c>
      <c r="BD375" s="81"/>
      <c r="BE375" s="81"/>
      <c r="BF375" s="117">
        <f t="shared" si="465"/>
        <v>0</v>
      </c>
      <c r="BG375" s="117">
        <f t="shared" si="466"/>
        <v>0</v>
      </c>
      <c r="BH375" s="117">
        <f t="shared" si="467"/>
        <v>0</v>
      </c>
      <c r="BI375" s="117">
        <f t="shared" si="468"/>
        <v>0</v>
      </c>
      <c r="BJ375" s="117">
        <f t="shared" si="469"/>
        <v>0</v>
      </c>
      <c r="BK375" s="117">
        <f t="shared" si="470"/>
        <v>0</v>
      </c>
      <c r="BL375" s="117">
        <f t="shared" si="471"/>
        <v>0</v>
      </c>
      <c r="BM375" s="117">
        <f t="shared" si="472"/>
        <v>0</v>
      </c>
      <c r="BN375" s="117">
        <f t="shared" si="429"/>
        <v>0</v>
      </c>
      <c r="BO375" s="117">
        <f t="shared" si="473"/>
        <v>0</v>
      </c>
      <c r="BP375" s="117">
        <f t="shared" si="430"/>
        <v>0</v>
      </c>
      <c r="BQ375" s="117">
        <f t="shared" si="431"/>
        <v>0</v>
      </c>
      <c r="BR375" s="117">
        <f t="shared" si="432"/>
        <v>0</v>
      </c>
      <c r="BS375" s="117">
        <f t="shared" si="433"/>
        <v>0</v>
      </c>
      <c r="BT375" s="117">
        <f t="shared" si="434"/>
        <v>0</v>
      </c>
      <c r="BU375" s="117">
        <f t="shared" si="435"/>
        <v>0</v>
      </c>
      <c r="BV375" s="117">
        <f t="shared" si="436"/>
        <v>0</v>
      </c>
      <c r="BW375" s="117">
        <f t="shared" si="437"/>
        <v>0</v>
      </c>
      <c r="BX375" s="117">
        <f t="shared" si="438"/>
        <v>0</v>
      </c>
      <c r="BY375" s="117">
        <f t="shared" si="439"/>
        <v>0</v>
      </c>
      <c r="BZ375" s="117">
        <f t="shared" si="440"/>
        <v>0</v>
      </c>
      <c r="CA375" s="117">
        <f t="shared" si="441"/>
        <v>0</v>
      </c>
      <c r="CB375" s="117">
        <f t="shared" si="442"/>
        <v>0</v>
      </c>
      <c r="CC375" s="117">
        <f t="shared" si="443"/>
        <v>0</v>
      </c>
      <c r="CD375" s="117">
        <f t="shared" si="444"/>
        <v>0</v>
      </c>
      <c r="CE375" s="117">
        <f t="shared" si="445"/>
        <v>0</v>
      </c>
      <c r="CF375" s="117">
        <f t="shared" si="446"/>
        <v>0</v>
      </c>
      <c r="CG375" s="117">
        <f t="shared" si="447"/>
        <v>0</v>
      </c>
      <c r="CH375" s="117">
        <f t="shared" si="448"/>
        <v>0</v>
      </c>
      <c r="CI375" s="117">
        <f t="shared" si="449"/>
        <v>0</v>
      </c>
      <c r="CJ375" s="117">
        <f t="shared" si="450"/>
        <v>0</v>
      </c>
      <c r="CK375" s="117">
        <f t="shared" si="451"/>
        <v>0</v>
      </c>
      <c r="CL375" s="117">
        <f t="shared" si="452"/>
        <v>0</v>
      </c>
      <c r="CM375" s="117">
        <f t="shared" si="453"/>
        <v>0</v>
      </c>
      <c r="CN375" s="117">
        <f t="shared" si="454"/>
        <v>0</v>
      </c>
      <c r="CO375" s="117">
        <f t="shared" si="455"/>
        <v>0</v>
      </c>
      <c r="CP375" s="117">
        <f t="shared" si="456"/>
        <v>0</v>
      </c>
      <c r="CQ375" s="117">
        <f t="shared" si="457"/>
        <v>0</v>
      </c>
      <c r="CR375" s="117">
        <f t="shared" si="458"/>
        <v>0</v>
      </c>
      <c r="CS375" s="117">
        <f t="shared" si="459"/>
        <v>0</v>
      </c>
      <c r="CT375" s="82"/>
      <c r="CU375" s="82"/>
      <c r="CV375" s="39"/>
      <c r="CW375" s="39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GS375" s="1"/>
      <c r="GT375" s="1"/>
      <c r="GU375" s="1"/>
      <c r="GV375" s="1"/>
      <c r="GW375" s="1"/>
    </row>
    <row r="376" spans="1:205">
      <c r="A376" s="33">
        <v>370</v>
      </c>
      <c r="B376" s="70"/>
      <c r="C376" s="351"/>
      <c r="D376" s="75"/>
      <c r="E376" s="74"/>
      <c r="F376" s="74"/>
      <c r="G376" s="74"/>
      <c r="H376" s="74"/>
      <c r="I376" s="65"/>
      <c r="J376" s="65"/>
      <c r="K376" s="65"/>
      <c r="L376" s="209"/>
      <c r="M376" s="209"/>
      <c r="N376" s="65"/>
      <c r="O376" s="65"/>
      <c r="P376" s="65"/>
      <c r="Q376" s="368" t="str">
        <f t="shared" si="397"/>
        <v/>
      </c>
      <c r="R376" s="34">
        <f t="shared" si="398"/>
        <v>0</v>
      </c>
      <c r="S376" s="47">
        <f t="shared" si="474"/>
        <v>0</v>
      </c>
      <c r="T376" s="46">
        <f t="shared" si="396"/>
        <v>0</v>
      </c>
      <c r="U376" s="82">
        <f t="shared" si="399"/>
        <v>0</v>
      </c>
      <c r="V376" s="46">
        <f t="shared" si="400"/>
        <v>0</v>
      </c>
      <c r="W376" s="82">
        <f t="shared" si="401"/>
        <v>0</v>
      </c>
      <c r="X376" s="81">
        <f t="shared" si="402"/>
        <v>0</v>
      </c>
      <c r="Y376" s="81">
        <f t="shared" si="460"/>
        <v>0</v>
      </c>
      <c r="Z376" s="81">
        <f t="shared" si="461"/>
        <v>0</v>
      </c>
      <c r="AA376" s="81">
        <f t="shared" si="403"/>
        <v>0</v>
      </c>
      <c r="AB376" s="81">
        <f t="shared" si="404"/>
        <v>0</v>
      </c>
      <c r="AC376" s="81">
        <f t="shared" si="462"/>
        <v>0</v>
      </c>
      <c r="AD376" s="81">
        <f t="shared" si="463"/>
        <v>0</v>
      </c>
      <c r="AE376" s="81">
        <f t="shared" si="464"/>
        <v>0</v>
      </c>
      <c r="AF376" s="81">
        <f t="shared" si="405"/>
        <v>0</v>
      </c>
      <c r="AG376" s="81">
        <f t="shared" si="406"/>
        <v>0</v>
      </c>
      <c r="AH376" s="81">
        <f t="shared" si="407"/>
        <v>0</v>
      </c>
      <c r="AI376" s="81">
        <f t="shared" si="408"/>
        <v>0</v>
      </c>
      <c r="AJ376" s="81">
        <f t="shared" si="409"/>
        <v>0</v>
      </c>
      <c r="AK376" s="81">
        <f t="shared" si="410"/>
        <v>0</v>
      </c>
      <c r="AL376" s="81">
        <f t="shared" si="411"/>
        <v>0</v>
      </c>
      <c r="AM376" s="81">
        <f t="shared" si="412"/>
        <v>0</v>
      </c>
      <c r="AN376" s="81">
        <f t="shared" si="413"/>
        <v>0</v>
      </c>
      <c r="AO376" s="81">
        <f t="shared" si="414"/>
        <v>0</v>
      </c>
      <c r="AP376" s="81">
        <f t="shared" si="415"/>
        <v>0</v>
      </c>
      <c r="AQ376" s="81">
        <f t="shared" si="416"/>
        <v>0</v>
      </c>
      <c r="AR376" s="81">
        <f t="shared" si="417"/>
        <v>0</v>
      </c>
      <c r="AS376" s="81">
        <f t="shared" si="418"/>
        <v>0</v>
      </c>
      <c r="AT376" s="81">
        <f t="shared" si="419"/>
        <v>0</v>
      </c>
      <c r="AU376" s="81">
        <f t="shared" si="420"/>
        <v>0</v>
      </c>
      <c r="AV376" s="81">
        <f t="shared" si="421"/>
        <v>0</v>
      </c>
      <c r="AW376" s="46">
        <f t="shared" si="422"/>
        <v>0</v>
      </c>
      <c r="AX376" s="46">
        <f t="shared" si="423"/>
        <v>0</v>
      </c>
      <c r="AY376" s="46">
        <f t="shared" si="424"/>
        <v>0</v>
      </c>
      <c r="AZ376" s="46">
        <f t="shared" si="425"/>
        <v>0</v>
      </c>
      <c r="BA376" s="46">
        <f t="shared" si="426"/>
        <v>0</v>
      </c>
      <c r="BB376" s="46">
        <f t="shared" si="427"/>
        <v>0</v>
      </c>
      <c r="BC376" s="46">
        <f t="shared" si="428"/>
        <v>0</v>
      </c>
      <c r="BD376" s="81"/>
      <c r="BE376" s="81"/>
      <c r="BF376" s="117">
        <f t="shared" si="465"/>
        <v>0</v>
      </c>
      <c r="BG376" s="117">
        <f t="shared" si="466"/>
        <v>0</v>
      </c>
      <c r="BH376" s="117">
        <f t="shared" si="467"/>
        <v>0</v>
      </c>
      <c r="BI376" s="117">
        <f t="shared" si="468"/>
        <v>0</v>
      </c>
      <c r="BJ376" s="117">
        <f t="shared" si="469"/>
        <v>0</v>
      </c>
      <c r="BK376" s="117">
        <f t="shared" si="470"/>
        <v>0</v>
      </c>
      <c r="BL376" s="117">
        <f t="shared" si="471"/>
        <v>0</v>
      </c>
      <c r="BM376" s="117">
        <f t="shared" si="472"/>
        <v>0</v>
      </c>
      <c r="BN376" s="117">
        <f t="shared" si="429"/>
        <v>0</v>
      </c>
      <c r="BO376" s="117">
        <f t="shared" si="473"/>
        <v>0</v>
      </c>
      <c r="BP376" s="117">
        <f t="shared" si="430"/>
        <v>0</v>
      </c>
      <c r="BQ376" s="117">
        <f t="shared" si="431"/>
        <v>0</v>
      </c>
      <c r="BR376" s="117">
        <f t="shared" si="432"/>
        <v>0</v>
      </c>
      <c r="BS376" s="117">
        <f t="shared" si="433"/>
        <v>0</v>
      </c>
      <c r="BT376" s="117">
        <f t="shared" si="434"/>
        <v>0</v>
      </c>
      <c r="BU376" s="117">
        <f t="shared" si="435"/>
        <v>0</v>
      </c>
      <c r="BV376" s="117">
        <f t="shared" si="436"/>
        <v>0</v>
      </c>
      <c r="BW376" s="117">
        <f t="shared" si="437"/>
        <v>0</v>
      </c>
      <c r="BX376" s="117">
        <f t="shared" si="438"/>
        <v>0</v>
      </c>
      <c r="BY376" s="117">
        <f t="shared" si="439"/>
        <v>0</v>
      </c>
      <c r="BZ376" s="117">
        <f t="shared" si="440"/>
        <v>0</v>
      </c>
      <c r="CA376" s="117">
        <f t="shared" si="441"/>
        <v>0</v>
      </c>
      <c r="CB376" s="117">
        <f t="shared" si="442"/>
        <v>0</v>
      </c>
      <c r="CC376" s="117">
        <f t="shared" si="443"/>
        <v>0</v>
      </c>
      <c r="CD376" s="117">
        <f t="shared" si="444"/>
        <v>0</v>
      </c>
      <c r="CE376" s="117">
        <f t="shared" si="445"/>
        <v>0</v>
      </c>
      <c r="CF376" s="117">
        <f t="shared" si="446"/>
        <v>0</v>
      </c>
      <c r="CG376" s="117">
        <f t="shared" si="447"/>
        <v>0</v>
      </c>
      <c r="CH376" s="117">
        <f t="shared" si="448"/>
        <v>0</v>
      </c>
      <c r="CI376" s="117">
        <f t="shared" si="449"/>
        <v>0</v>
      </c>
      <c r="CJ376" s="117">
        <f t="shared" si="450"/>
        <v>0</v>
      </c>
      <c r="CK376" s="117">
        <f t="shared" si="451"/>
        <v>0</v>
      </c>
      <c r="CL376" s="117">
        <f t="shared" si="452"/>
        <v>0</v>
      </c>
      <c r="CM376" s="117">
        <f t="shared" si="453"/>
        <v>0</v>
      </c>
      <c r="CN376" s="117">
        <f t="shared" si="454"/>
        <v>0</v>
      </c>
      <c r="CO376" s="117">
        <f t="shared" si="455"/>
        <v>0</v>
      </c>
      <c r="CP376" s="117">
        <f t="shared" si="456"/>
        <v>0</v>
      </c>
      <c r="CQ376" s="117">
        <f t="shared" si="457"/>
        <v>0</v>
      </c>
      <c r="CR376" s="117">
        <f t="shared" si="458"/>
        <v>0</v>
      </c>
      <c r="CS376" s="117">
        <f t="shared" si="459"/>
        <v>0</v>
      </c>
      <c r="CT376" s="82"/>
      <c r="CU376" s="82"/>
      <c r="CV376" s="39"/>
      <c r="CW376" s="39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GS376" s="1"/>
      <c r="GT376" s="1"/>
      <c r="GU376" s="1"/>
      <c r="GV376" s="1"/>
      <c r="GW376" s="1"/>
    </row>
    <row r="377" spans="1:205">
      <c r="A377" s="33">
        <v>371</v>
      </c>
      <c r="B377" s="70"/>
      <c r="C377" s="351"/>
      <c r="D377" s="75"/>
      <c r="E377" s="74"/>
      <c r="F377" s="74"/>
      <c r="G377" s="74"/>
      <c r="H377" s="74"/>
      <c r="I377" s="65"/>
      <c r="J377" s="65"/>
      <c r="K377" s="65"/>
      <c r="L377" s="209"/>
      <c r="M377" s="209"/>
      <c r="N377" s="65"/>
      <c r="O377" s="65"/>
      <c r="P377" s="65"/>
      <c r="Q377" s="368" t="str">
        <f t="shared" si="397"/>
        <v/>
      </c>
      <c r="R377" s="34">
        <f t="shared" si="398"/>
        <v>0</v>
      </c>
      <c r="S377" s="47">
        <f t="shared" si="474"/>
        <v>0</v>
      </c>
      <c r="T377" s="46">
        <f t="shared" si="396"/>
        <v>0</v>
      </c>
      <c r="U377" s="82">
        <f t="shared" si="399"/>
        <v>0</v>
      </c>
      <c r="V377" s="46">
        <f t="shared" si="400"/>
        <v>0</v>
      </c>
      <c r="W377" s="82">
        <f t="shared" si="401"/>
        <v>0</v>
      </c>
      <c r="X377" s="81">
        <f t="shared" si="402"/>
        <v>0</v>
      </c>
      <c r="Y377" s="81">
        <f t="shared" si="460"/>
        <v>0</v>
      </c>
      <c r="Z377" s="81">
        <f t="shared" si="461"/>
        <v>0</v>
      </c>
      <c r="AA377" s="81">
        <f t="shared" si="403"/>
        <v>0</v>
      </c>
      <c r="AB377" s="81">
        <f t="shared" si="404"/>
        <v>0</v>
      </c>
      <c r="AC377" s="81">
        <f t="shared" si="462"/>
        <v>0</v>
      </c>
      <c r="AD377" s="81">
        <f t="shared" si="463"/>
        <v>0</v>
      </c>
      <c r="AE377" s="81">
        <f t="shared" si="464"/>
        <v>0</v>
      </c>
      <c r="AF377" s="81">
        <f t="shared" si="405"/>
        <v>0</v>
      </c>
      <c r="AG377" s="81">
        <f t="shared" si="406"/>
        <v>0</v>
      </c>
      <c r="AH377" s="81">
        <f t="shared" si="407"/>
        <v>0</v>
      </c>
      <c r="AI377" s="81">
        <f t="shared" si="408"/>
        <v>0</v>
      </c>
      <c r="AJ377" s="81">
        <f t="shared" si="409"/>
        <v>0</v>
      </c>
      <c r="AK377" s="81">
        <f t="shared" si="410"/>
        <v>0</v>
      </c>
      <c r="AL377" s="81">
        <f t="shared" si="411"/>
        <v>0</v>
      </c>
      <c r="AM377" s="81">
        <f t="shared" si="412"/>
        <v>0</v>
      </c>
      <c r="AN377" s="81">
        <f t="shared" si="413"/>
        <v>0</v>
      </c>
      <c r="AO377" s="81">
        <f t="shared" si="414"/>
        <v>0</v>
      </c>
      <c r="AP377" s="81">
        <f t="shared" si="415"/>
        <v>0</v>
      </c>
      <c r="AQ377" s="81">
        <f t="shared" si="416"/>
        <v>0</v>
      </c>
      <c r="AR377" s="81">
        <f t="shared" si="417"/>
        <v>0</v>
      </c>
      <c r="AS377" s="81">
        <f t="shared" si="418"/>
        <v>0</v>
      </c>
      <c r="AT377" s="81">
        <f t="shared" si="419"/>
        <v>0</v>
      </c>
      <c r="AU377" s="81">
        <f t="shared" si="420"/>
        <v>0</v>
      </c>
      <c r="AV377" s="81">
        <f t="shared" si="421"/>
        <v>0</v>
      </c>
      <c r="AW377" s="46">
        <f t="shared" si="422"/>
        <v>0</v>
      </c>
      <c r="AX377" s="46">
        <f t="shared" si="423"/>
        <v>0</v>
      </c>
      <c r="AY377" s="46">
        <f t="shared" si="424"/>
        <v>0</v>
      </c>
      <c r="AZ377" s="46">
        <f t="shared" si="425"/>
        <v>0</v>
      </c>
      <c r="BA377" s="46">
        <f t="shared" si="426"/>
        <v>0</v>
      </c>
      <c r="BB377" s="46">
        <f t="shared" si="427"/>
        <v>0</v>
      </c>
      <c r="BC377" s="46">
        <f t="shared" si="428"/>
        <v>0</v>
      </c>
      <c r="BD377" s="81"/>
      <c r="BE377" s="81"/>
      <c r="BF377" s="117">
        <f t="shared" si="465"/>
        <v>0</v>
      </c>
      <c r="BG377" s="117">
        <f t="shared" si="466"/>
        <v>0</v>
      </c>
      <c r="BH377" s="117">
        <f t="shared" si="467"/>
        <v>0</v>
      </c>
      <c r="BI377" s="117">
        <f t="shared" si="468"/>
        <v>0</v>
      </c>
      <c r="BJ377" s="117">
        <f t="shared" si="469"/>
        <v>0</v>
      </c>
      <c r="BK377" s="117">
        <f t="shared" si="470"/>
        <v>0</v>
      </c>
      <c r="BL377" s="117">
        <f t="shared" si="471"/>
        <v>0</v>
      </c>
      <c r="BM377" s="117">
        <f t="shared" si="472"/>
        <v>0</v>
      </c>
      <c r="BN377" s="117">
        <f t="shared" si="429"/>
        <v>0</v>
      </c>
      <c r="BO377" s="117">
        <f t="shared" si="473"/>
        <v>0</v>
      </c>
      <c r="BP377" s="117">
        <f t="shared" si="430"/>
        <v>0</v>
      </c>
      <c r="BQ377" s="117">
        <f t="shared" si="431"/>
        <v>0</v>
      </c>
      <c r="BR377" s="117">
        <f t="shared" si="432"/>
        <v>0</v>
      </c>
      <c r="BS377" s="117">
        <f t="shared" si="433"/>
        <v>0</v>
      </c>
      <c r="BT377" s="117">
        <f t="shared" si="434"/>
        <v>0</v>
      </c>
      <c r="BU377" s="117">
        <f t="shared" si="435"/>
        <v>0</v>
      </c>
      <c r="BV377" s="117">
        <f t="shared" si="436"/>
        <v>0</v>
      </c>
      <c r="BW377" s="117">
        <f t="shared" si="437"/>
        <v>0</v>
      </c>
      <c r="BX377" s="117">
        <f t="shared" si="438"/>
        <v>0</v>
      </c>
      <c r="BY377" s="117">
        <f t="shared" si="439"/>
        <v>0</v>
      </c>
      <c r="BZ377" s="117">
        <f t="shared" si="440"/>
        <v>0</v>
      </c>
      <c r="CA377" s="117">
        <f t="shared" si="441"/>
        <v>0</v>
      </c>
      <c r="CB377" s="117">
        <f t="shared" si="442"/>
        <v>0</v>
      </c>
      <c r="CC377" s="117">
        <f t="shared" si="443"/>
        <v>0</v>
      </c>
      <c r="CD377" s="117">
        <f t="shared" si="444"/>
        <v>0</v>
      </c>
      <c r="CE377" s="117">
        <f t="shared" si="445"/>
        <v>0</v>
      </c>
      <c r="CF377" s="117">
        <f t="shared" si="446"/>
        <v>0</v>
      </c>
      <c r="CG377" s="117">
        <f t="shared" si="447"/>
        <v>0</v>
      </c>
      <c r="CH377" s="117">
        <f t="shared" si="448"/>
        <v>0</v>
      </c>
      <c r="CI377" s="117">
        <f t="shared" si="449"/>
        <v>0</v>
      </c>
      <c r="CJ377" s="117">
        <f t="shared" si="450"/>
        <v>0</v>
      </c>
      <c r="CK377" s="117">
        <f t="shared" si="451"/>
        <v>0</v>
      </c>
      <c r="CL377" s="117">
        <f t="shared" si="452"/>
        <v>0</v>
      </c>
      <c r="CM377" s="117">
        <f t="shared" si="453"/>
        <v>0</v>
      </c>
      <c r="CN377" s="117">
        <f t="shared" si="454"/>
        <v>0</v>
      </c>
      <c r="CO377" s="117">
        <f t="shared" si="455"/>
        <v>0</v>
      </c>
      <c r="CP377" s="117">
        <f t="shared" si="456"/>
        <v>0</v>
      </c>
      <c r="CQ377" s="117">
        <f t="shared" si="457"/>
        <v>0</v>
      </c>
      <c r="CR377" s="117">
        <f t="shared" si="458"/>
        <v>0</v>
      </c>
      <c r="CS377" s="117">
        <f t="shared" si="459"/>
        <v>0</v>
      </c>
      <c r="CT377" s="82"/>
      <c r="CU377" s="82"/>
      <c r="CV377" s="39"/>
      <c r="CW377" s="39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GS377" s="1"/>
      <c r="GT377" s="1"/>
      <c r="GU377" s="1"/>
      <c r="GV377" s="1"/>
      <c r="GW377" s="1"/>
    </row>
    <row r="378" spans="1:205">
      <c r="A378" s="33">
        <v>372</v>
      </c>
      <c r="B378" s="70"/>
      <c r="C378" s="351"/>
      <c r="D378" s="75"/>
      <c r="E378" s="74"/>
      <c r="F378" s="74"/>
      <c r="G378" s="74"/>
      <c r="H378" s="74"/>
      <c r="I378" s="65"/>
      <c r="J378" s="65"/>
      <c r="K378" s="65"/>
      <c r="L378" s="209"/>
      <c r="M378" s="209"/>
      <c r="N378" s="65"/>
      <c r="O378" s="65"/>
      <c r="P378" s="65"/>
      <c r="Q378" s="368" t="str">
        <f t="shared" si="397"/>
        <v/>
      </c>
      <c r="R378" s="34">
        <f t="shared" si="398"/>
        <v>0</v>
      </c>
      <c r="S378" s="47">
        <f t="shared" si="474"/>
        <v>0</v>
      </c>
      <c r="T378" s="46">
        <f t="shared" si="396"/>
        <v>0</v>
      </c>
      <c r="U378" s="82">
        <f t="shared" si="399"/>
        <v>0</v>
      </c>
      <c r="V378" s="46">
        <f t="shared" si="400"/>
        <v>0</v>
      </c>
      <c r="W378" s="82">
        <f t="shared" si="401"/>
        <v>0</v>
      </c>
      <c r="X378" s="81">
        <f t="shared" si="402"/>
        <v>0</v>
      </c>
      <c r="Y378" s="81">
        <f t="shared" si="460"/>
        <v>0</v>
      </c>
      <c r="Z378" s="81">
        <f t="shared" si="461"/>
        <v>0</v>
      </c>
      <c r="AA378" s="81">
        <f t="shared" si="403"/>
        <v>0</v>
      </c>
      <c r="AB378" s="81">
        <f t="shared" si="404"/>
        <v>0</v>
      </c>
      <c r="AC378" s="81">
        <f t="shared" si="462"/>
        <v>0</v>
      </c>
      <c r="AD378" s="81">
        <f t="shared" si="463"/>
        <v>0</v>
      </c>
      <c r="AE378" s="81">
        <f t="shared" si="464"/>
        <v>0</v>
      </c>
      <c r="AF378" s="81">
        <f t="shared" si="405"/>
        <v>0</v>
      </c>
      <c r="AG378" s="81">
        <f t="shared" si="406"/>
        <v>0</v>
      </c>
      <c r="AH378" s="81">
        <f t="shared" si="407"/>
        <v>0</v>
      </c>
      <c r="AI378" s="81">
        <f t="shared" si="408"/>
        <v>0</v>
      </c>
      <c r="AJ378" s="81">
        <f t="shared" si="409"/>
        <v>0</v>
      </c>
      <c r="AK378" s="81">
        <f t="shared" si="410"/>
        <v>0</v>
      </c>
      <c r="AL378" s="81">
        <f t="shared" si="411"/>
        <v>0</v>
      </c>
      <c r="AM378" s="81">
        <f t="shared" si="412"/>
        <v>0</v>
      </c>
      <c r="AN378" s="81">
        <f t="shared" si="413"/>
        <v>0</v>
      </c>
      <c r="AO378" s="81">
        <f t="shared" si="414"/>
        <v>0</v>
      </c>
      <c r="AP378" s="81">
        <f t="shared" si="415"/>
        <v>0</v>
      </c>
      <c r="AQ378" s="81">
        <f t="shared" si="416"/>
        <v>0</v>
      </c>
      <c r="AR378" s="81">
        <f t="shared" si="417"/>
        <v>0</v>
      </c>
      <c r="AS378" s="81">
        <f t="shared" si="418"/>
        <v>0</v>
      </c>
      <c r="AT378" s="81">
        <f t="shared" si="419"/>
        <v>0</v>
      </c>
      <c r="AU378" s="81">
        <f t="shared" si="420"/>
        <v>0</v>
      </c>
      <c r="AV378" s="81">
        <f t="shared" si="421"/>
        <v>0</v>
      </c>
      <c r="AW378" s="46">
        <f t="shared" si="422"/>
        <v>0</v>
      </c>
      <c r="AX378" s="46">
        <f t="shared" si="423"/>
        <v>0</v>
      </c>
      <c r="AY378" s="46">
        <f t="shared" si="424"/>
        <v>0</v>
      </c>
      <c r="AZ378" s="46">
        <f t="shared" si="425"/>
        <v>0</v>
      </c>
      <c r="BA378" s="46">
        <f t="shared" si="426"/>
        <v>0</v>
      </c>
      <c r="BB378" s="46">
        <f t="shared" si="427"/>
        <v>0</v>
      </c>
      <c r="BC378" s="46">
        <f t="shared" si="428"/>
        <v>0</v>
      </c>
      <c r="BD378" s="81"/>
      <c r="BE378" s="81"/>
      <c r="BF378" s="117">
        <f t="shared" si="465"/>
        <v>0</v>
      </c>
      <c r="BG378" s="117">
        <f t="shared" si="466"/>
        <v>0</v>
      </c>
      <c r="BH378" s="117">
        <f t="shared" si="467"/>
        <v>0</v>
      </c>
      <c r="BI378" s="117">
        <f t="shared" si="468"/>
        <v>0</v>
      </c>
      <c r="BJ378" s="117">
        <f t="shared" si="469"/>
        <v>0</v>
      </c>
      <c r="BK378" s="117">
        <f t="shared" si="470"/>
        <v>0</v>
      </c>
      <c r="BL378" s="117">
        <f t="shared" si="471"/>
        <v>0</v>
      </c>
      <c r="BM378" s="117">
        <f t="shared" si="472"/>
        <v>0</v>
      </c>
      <c r="BN378" s="117">
        <f t="shared" si="429"/>
        <v>0</v>
      </c>
      <c r="BO378" s="117">
        <f t="shared" si="473"/>
        <v>0</v>
      </c>
      <c r="BP378" s="117">
        <f t="shared" si="430"/>
        <v>0</v>
      </c>
      <c r="BQ378" s="117">
        <f t="shared" si="431"/>
        <v>0</v>
      </c>
      <c r="BR378" s="117">
        <f t="shared" si="432"/>
        <v>0</v>
      </c>
      <c r="BS378" s="117">
        <f t="shared" si="433"/>
        <v>0</v>
      </c>
      <c r="BT378" s="117">
        <f t="shared" si="434"/>
        <v>0</v>
      </c>
      <c r="BU378" s="117">
        <f t="shared" si="435"/>
        <v>0</v>
      </c>
      <c r="BV378" s="117">
        <f t="shared" si="436"/>
        <v>0</v>
      </c>
      <c r="BW378" s="117">
        <f t="shared" si="437"/>
        <v>0</v>
      </c>
      <c r="BX378" s="117">
        <f t="shared" si="438"/>
        <v>0</v>
      </c>
      <c r="BY378" s="117">
        <f t="shared" si="439"/>
        <v>0</v>
      </c>
      <c r="BZ378" s="117">
        <f t="shared" si="440"/>
        <v>0</v>
      </c>
      <c r="CA378" s="117">
        <f t="shared" si="441"/>
        <v>0</v>
      </c>
      <c r="CB378" s="117">
        <f t="shared" si="442"/>
        <v>0</v>
      </c>
      <c r="CC378" s="117">
        <f t="shared" si="443"/>
        <v>0</v>
      </c>
      <c r="CD378" s="117">
        <f t="shared" si="444"/>
        <v>0</v>
      </c>
      <c r="CE378" s="117">
        <f t="shared" si="445"/>
        <v>0</v>
      </c>
      <c r="CF378" s="117">
        <f t="shared" si="446"/>
        <v>0</v>
      </c>
      <c r="CG378" s="117">
        <f t="shared" si="447"/>
        <v>0</v>
      </c>
      <c r="CH378" s="117">
        <f t="shared" si="448"/>
        <v>0</v>
      </c>
      <c r="CI378" s="117">
        <f t="shared" si="449"/>
        <v>0</v>
      </c>
      <c r="CJ378" s="117">
        <f t="shared" si="450"/>
        <v>0</v>
      </c>
      <c r="CK378" s="117">
        <f t="shared" si="451"/>
        <v>0</v>
      </c>
      <c r="CL378" s="117">
        <f t="shared" si="452"/>
        <v>0</v>
      </c>
      <c r="CM378" s="117">
        <f t="shared" si="453"/>
        <v>0</v>
      </c>
      <c r="CN378" s="117">
        <f t="shared" si="454"/>
        <v>0</v>
      </c>
      <c r="CO378" s="117">
        <f t="shared" si="455"/>
        <v>0</v>
      </c>
      <c r="CP378" s="117">
        <f t="shared" si="456"/>
        <v>0</v>
      </c>
      <c r="CQ378" s="117">
        <f t="shared" si="457"/>
        <v>0</v>
      </c>
      <c r="CR378" s="117">
        <f t="shared" si="458"/>
        <v>0</v>
      </c>
      <c r="CS378" s="117">
        <f t="shared" si="459"/>
        <v>0</v>
      </c>
      <c r="CT378" s="82"/>
      <c r="CU378" s="82"/>
      <c r="CV378" s="39"/>
      <c r="CW378" s="39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GS378" s="1"/>
      <c r="GT378" s="1"/>
      <c r="GU378" s="1"/>
      <c r="GV378" s="1"/>
      <c r="GW378" s="1"/>
    </row>
    <row r="379" spans="1:205">
      <c r="A379" s="33">
        <v>373</v>
      </c>
      <c r="B379" s="70"/>
      <c r="C379" s="351"/>
      <c r="D379" s="75"/>
      <c r="E379" s="74"/>
      <c r="F379" s="74"/>
      <c r="G379" s="74"/>
      <c r="H379" s="74"/>
      <c r="I379" s="65"/>
      <c r="J379" s="65"/>
      <c r="K379" s="65"/>
      <c r="L379" s="209"/>
      <c r="M379" s="209"/>
      <c r="N379" s="65"/>
      <c r="O379" s="65"/>
      <c r="P379" s="65"/>
      <c r="Q379" s="368" t="str">
        <f t="shared" si="397"/>
        <v/>
      </c>
      <c r="R379" s="34">
        <f t="shared" si="398"/>
        <v>0</v>
      </c>
      <c r="S379" s="47">
        <f t="shared" si="474"/>
        <v>0</v>
      </c>
      <c r="T379" s="46">
        <f t="shared" si="396"/>
        <v>0</v>
      </c>
      <c r="U379" s="82">
        <f t="shared" si="399"/>
        <v>0</v>
      </c>
      <c r="V379" s="46">
        <f t="shared" si="400"/>
        <v>0</v>
      </c>
      <c r="W379" s="82">
        <f t="shared" si="401"/>
        <v>0</v>
      </c>
      <c r="X379" s="81">
        <f t="shared" si="402"/>
        <v>0</v>
      </c>
      <c r="Y379" s="81">
        <f t="shared" si="460"/>
        <v>0</v>
      </c>
      <c r="Z379" s="81">
        <f t="shared" si="461"/>
        <v>0</v>
      </c>
      <c r="AA379" s="81">
        <f t="shared" si="403"/>
        <v>0</v>
      </c>
      <c r="AB379" s="81">
        <f t="shared" si="404"/>
        <v>0</v>
      </c>
      <c r="AC379" s="81">
        <f t="shared" si="462"/>
        <v>0</v>
      </c>
      <c r="AD379" s="81">
        <f t="shared" si="463"/>
        <v>0</v>
      </c>
      <c r="AE379" s="81">
        <f t="shared" si="464"/>
        <v>0</v>
      </c>
      <c r="AF379" s="81">
        <f t="shared" si="405"/>
        <v>0</v>
      </c>
      <c r="AG379" s="81">
        <f t="shared" si="406"/>
        <v>0</v>
      </c>
      <c r="AH379" s="81">
        <f t="shared" si="407"/>
        <v>0</v>
      </c>
      <c r="AI379" s="81">
        <f t="shared" si="408"/>
        <v>0</v>
      </c>
      <c r="AJ379" s="81">
        <f t="shared" si="409"/>
        <v>0</v>
      </c>
      <c r="AK379" s="81">
        <f t="shared" si="410"/>
        <v>0</v>
      </c>
      <c r="AL379" s="81">
        <f t="shared" si="411"/>
        <v>0</v>
      </c>
      <c r="AM379" s="81">
        <f t="shared" si="412"/>
        <v>0</v>
      </c>
      <c r="AN379" s="81">
        <f t="shared" si="413"/>
        <v>0</v>
      </c>
      <c r="AO379" s="81">
        <f t="shared" si="414"/>
        <v>0</v>
      </c>
      <c r="AP379" s="81">
        <f t="shared" si="415"/>
        <v>0</v>
      </c>
      <c r="AQ379" s="81">
        <f t="shared" si="416"/>
        <v>0</v>
      </c>
      <c r="AR379" s="81">
        <f t="shared" si="417"/>
        <v>0</v>
      </c>
      <c r="AS379" s="81">
        <f t="shared" si="418"/>
        <v>0</v>
      </c>
      <c r="AT379" s="81">
        <f t="shared" si="419"/>
        <v>0</v>
      </c>
      <c r="AU379" s="81">
        <f t="shared" si="420"/>
        <v>0</v>
      </c>
      <c r="AV379" s="81">
        <f t="shared" si="421"/>
        <v>0</v>
      </c>
      <c r="AW379" s="46">
        <f t="shared" si="422"/>
        <v>0</v>
      </c>
      <c r="AX379" s="46">
        <f t="shared" si="423"/>
        <v>0</v>
      </c>
      <c r="AY379" s="46">
        <f t="shared" si="424"/>
        <v>0</v>
      </c>
      <c r="AZ379" s="46">
        <f t="shared" si="425"/>
        <v>0</v>
      </c>
      <c r="BA379" s="46">
        <f t="shared" si="426"/>
        <v>0</v>
      </c>
      <c r="BB379" s="46">
        <f t="shared" si="427"/>
        <v>0</v>
      </c>
      <c r="BC379" s="46">
        <f t="shared" si="428"/>
        <v>0</v>
      </c>
      <c r="BD379" s="81"/>
      <c r="BE379" s="81"/>
      <c r="BF379" s="117">
        <f t="shared" si="465"/>
        <v>0</v>
      </c>
      <c r="BG379" s="117">
        <f t="shared" si="466"/>
        <v>0</v>
      </c>
      <c r="BH379" s="117">
        <f t="shared" si="467"/>
        <v>0</v>
      </c>
      <c r="BI379" s="117">
        <f t="shared" si="468"/>
        <v>0</v>
      </c>
      <c r="BJ379" s="117">
        <f t="shared" si="469"/>
        <v>0</v>
      </c>
      <c r="BK379" s="117">
        <f t="shared" si="470"/>
        <v>0</v>
      </c>
      <c r="BL379" s="117">
        <f t="shared" si="471"/>
        <v>0</v>
      </c>
      <c r="BM379" s="117">
        <f t="shared" si="472"/>
        <v>0</v>
      </c>
      <c r="BN379" s="117">
        <f t="shared" si="429"/>
        <v>0</v>
      </c>
      <c r="BO379" s="117">
        <f t="shared" si="473"/>
        <v>0</v>
      </c>
      <c r="BP379" s="117">
        <f t="shared" si="430"/>
        <v>0</v>
      </c>
      <c r="BQ379" s="117">
        <f t="shared" si="431"/>
        <v>0</v>
      </c>
      <c r="BR379" s="117">
        <f t="shared" si="432"/>
        <v>0</v>
      </c>
      <c r="BS379" s="117">
        <f t="shared" si="433"/>
        <v>0</v>
      </c>
      <c r="BT379" s="117">
        <f t="shared" si="434"/>
        <v>0</v>
      </c>
      <c r="BU379" s="117">
        <f t="shared" si="435"/>
        <v>0</v>
      </c>
      <c r="BV379" s="117">
        <f t="shared" si="436"/>
        <v>0</v>
      </c>
      <c r="BW379" s="117">
        <f t="shared" si="437"/>
        <v>0</v>
      </c>
      <c r="BX379" s="117">
        <f t="shared" si="438"/>
        <v>0</v>
      </c>
      <c r="BY379" s="117">
        <f t="shared" si="439"/>
        <v>0</v>
      </c>
      <c r="BZ379" s="117">
        <f t="shared" si="440"/>
        <v>0</v>
      </c>
      <c r="CA379" s="117">
        <f t="shared" si="441"/>
        <v>0</v>
      </c>
      <c r="CB379" s="117">
        <f t="shared" si="442"/>
        <v>0</v>
      </c>
      <c r="CC379" s="117">
        <f t="shared" si="443"/>
        <v>0</v>
      </c>
      <c r="CD379" s="117">
        <f t="shared" si="444"/>
        <v>0</v>
      </c>
      <c r="CE379" s="117">
        <f t="shared" si="445"/>
        <v>0</v>
      </c>
      <c r="CF379" s="117">
        <f t="shared" si="446"/>
        <v>0</v>
      </c>
      <c r="CG379" s="117">
        <f t="shared" si="447"/>
        <v>0</v>
      </c>
      <c r="CH379" s="117">
        <f t="shared" si="448"/>
        <v>0</v>
      </c>
      <c r="CI379" s="117">
        <f t="shared" si="449"/>
        <v>0</v>
      </c>
      <c r="CJ379" s="117">
        <f t="shared" si="450"/>
        <v>0</v>
      </c>
      <c r="CK379" s="117">
        <f t="shared" si="451"/>
        <v>0</v>
      </c>
      <c r="CL379" s="117">
        <f t="shared" si="452"/>
        <v>0</v>
      </c>
      <c r="CM379" s="117">
        <f t="shared" si="453"/>
        <v>0</v>
      </c>
      <c r="CN379" s="117">
        <f t="shared" si="454"/>
        <v>0</v>
      </c>
      <c r="CO379" s="117">
        <f t="shared" si="455"/>
        <v>0</v>
      </c>
      <c r="CP379" s="117">
        <f t="shared" si="456"/>
        <v>0</v>
      </c>
      <c r="CQ379" s="117">
        <f t="shared" si="457"/>
        <v>0</v>
      </c>
      <c r="CR379" s="117">
        <f t="shared" si="458"/>
        <v>0</v>
      </c>
      <c r="CS379" s="117">
        <f t="shared" si="459"/>
        <v>0</v>
      </c>
      <c r="CT379" s="82"/>
      <c r="CU379" s="82"/>
      <c r="CV379" s="39"/>
      <c r="CW379" s="39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GS379" s="1"/>
      <c r="GT379" s="1"/>
      <c r="GU379" s="1"/>
      <c r="GV379" s="1"/>
      <c r="GW379" s="1"/>
    </row>
    <row r="380" spans="1:205">
      <c r="A380" s="33">
        <v>374</v>
      </c>
      <c r="B380" s="70"/>
      <c r="C380" s="351"/>
      <c r="D380" s="75"/>
      <c r="E380" s="74"/>
      <c r="F380" s="74"/>
      <c r="G380" s="74"/>
      <c r="H380" s="74"/>
      <c r="I380" s="65"/>
      <c r="J380" s="65"/>
      <c r="K380" s="65"/>
      <c r="L380" s="209"/>
      <c r="M380" s="209"/>
      <c r="N380" s="65"/>
      <c r="O380" s="65"/>
      <c r="P380" s="65"/>
      <c r="Q380" s="368" t="str">
        <f t="shared" si="397"/>
        <v/>
      </c>
      <c r="R380" s="34">
        <f t="shared" si="398"/>
        <v>0</v>
      </c>
      <c r="S380" s="47">
        <f t="shared" si="474"/>
        <v>0</v>
      </c>
      <c r="T380" s="46">
        <f t="shared" si="396"/>
        <v>0</v>
      </c>
      <c r="U380" s="82">
        <f t="shared" si="399"/>
        <v>0</v>
      </c>
      <c r="V380" s="46">
        <f t="shared" si="400"/>
        <v>0</v>
      </c>
      <c r="W380" s="82">
        <f t="shared" si="401"/>
        <v>0</v>
      </c>
      <c r="X380" s="81">
        <f t="shared" si="402"/>
        <v>0</v>
      </c>
      <c r="Y380" s="81">
        <f t="shared" si="460"/>
        <v>0</v>
      </c>
      <c r="Z380" s="81">
        <f t="shared" si="461"/>
        <v>0</v>
      </c>
      <c r="AA380" s="81">
        <f t="shared" si="403"/>
        <v>0</v>
      </c>
      <c r="AB380" s="81">
        <f t="shared" si="404"/>
        <v>0</v>
      </c>
      <c r="AC380" s="81">
        <f t="shared" si="462"/>
        <v>0</v>
      </c>
      <c r="AD380" s="81">
        <f t="shared" si="463"/>
        <v>0</v>
      </c>
      <c r="AE380" s="81">
        <f t="shared" si="464"/>
        <v>0</v>
      </c>
      <c r="AF380" s="81">
        <f t="shared" si="405"/>
        <v>0</v>
      </c>
      <c r="AG380" s="81">
        <f t="shared" si="406"/>
        <v>0</v>
      </c>
      <c r="AH380" s="81">
        <f t="shared" si="407"/>
        <v>0</v>
      </c>
      <c r="AI380" s="81">
        <f t="shared" si="408"/>
        <v>0</v>
      </c>
      <c r="AJ380" s="81">
        <f t="shared" si="409"/>
        <v>0</v>
      </c>
      <c r="AK380" s="81">
        <f t="shared" si="410"/>
        <v>0</v>
      </c>
      <c r="AL380" s="81">
        <f t="shared" si="411"/>
        <v>0</v>
      </c>
      <c r="AM380" s="81">
        <f t="shared" si="412"/>
        <v>0</v>
      </c>
      <c r="AN380" s="81">
        <f t="shared" si="413"/>
        <v>0</v>
      </c>
      <c r="AO380" s="81">
        <f t="shared" si="414"/>
        <v>0</v>
      </c>
      <c r="AP380" s="81">
        <f t="shared" si="415"/>
        <v>0</v>
      </c>
      <c r="AQ380" s="81">
        <f t="shared" si="416"/>
        <v>0</v>
      </c>
      <c r="AR380" s="81">
        <f t="shared" si="417"/>
        <v>0</v>
      </c>
      <c r="AS380" s="81">
        <f t="shared" si="418"/>
        <v>0</v>
      </c>
      <c r="AT380" s="81">
        <f t="shared" si="419"/>
        <v>0</v>
      </c>
      <c r="AU380" s="81">
        <f t="shared" si="420"/>
        <v>0</v>
      </c>
      <c r="AV380" s="81">
        <f t="shared" si="421"/>
        <v>0</v>
      </c>
      <c r="AW380" s="46">
        <f t="shared" si="422"/>
        <v>0</v>
      </c>
      <c r="AX380" s="46">
        <f t="shared" si="423"/>
        <v>0</v>
      </c>
      <c r="AY380" s="46">
        <f t="shared" si="424"/>
        <v>0</v>
      </c>
      <c r="AZ380" s="46">
        <f t="shared" si="425"/>
        <v>0</v>
      </c>
      <c r="BA380" s="46">
        <f t="shared" si="426"/>
        <v>0</v>
      </c>
      <c r="BB380" s="46">
        <f t="shared" si="427"/>
        <v>0</v>
      </c>
      <c r="BC380" s="46">
        <f t="shared" si="428"/>
        <v>0</v>
      </c>
      <c r="BD380" s="81"/>
      <c r="BE380" s="81"/>
      <c r="BF380" s="117">
        <f t="shared" si="465"/>
        <v>0</v>
      </c>
      <c r="BG380" s="117">
        <f t="shared" si="466"/>
        <v>0</v>
      </c>
      <c r="BH380" s="117">
        <f t="shared" si="467"/>
        <v>0</v>
      </c>
      <c r="BI380" s="117">
        <f t="shared" si="468"/>
        <v>0</v>
      </c>
      <c r="BJ380" s="117">
        <f t="shared" si="469"/>
        <v>0</v>
      </c>
      <c r="BK380" s="117">
        <f t="shared" si="470"/>
        <v>0</v>
      </c>
      <c r="BL380" s="117">
        <f t="shared" si="471"/>
        <v>0</v>
      </c>
      <c r="BM380" s="117">
        <f t="shared" si="472"/>
        <v>0</v>
      </c>
      <c r="BN380" s="117">
        <f t="shared" si="429"/>
        <v>0</v>
      </c>
      <c r="BO380" s="117">
        <f t="shared" si="473"/>
        <v>0</v>
      </c>
      <c r="BP380" s="117">
        <f t="shared" si="430"/>
        <v>0</v>
      </c>
      <c r="BQ380" s="117">
        <f t="shared" si="431"/>
        <v>0</v>
      </c>
      <c r="BR380" s="117">
        <f t="shared" si="432"/>
        <v>0</v>
      </c>
      <c r="BS380" s="117">
        <f t="shared" si="433"/>
        <v>0</v>
      </c>
      <c r="BT380" s="117">
        <f t="shared" si="434"/>
        <v>0</v>
      </c>
      <c r="BU380" s="117">
        <f t="shared" si="435"/>
        <v>0</v>
      </c>
      <c r="BV380" s="117">
        <f t="shared" si="436"/>
        <v>0</v>
      </c>
      <c r="BW380" s="117">
        <f t="shared" si="437"/>
        <v>0</v>
      </c>
      <c r="BX380" s="117">
        <f t="shared" si="438"/>
        <v>0</v>
      </c>
      <c r="BY380" s="117">
        <f t="shared" si="439"/>
        <v>0</v>
      </c>
      <c r="BZ380" s="117">
        <f t="shared" si="440"/>
        <v>0</v>
      </c>
      <c r="CA380" s="117">
        <f t="shared" si="441"/>
        <v>0</v>
      </c>
      <c r="CB380" s="117">
        <f t="shared" si="442"/>
        <v>0</v>
      </c>
      <c r="CC380" s="117">
        <f t="shared" si="443"/>
        <v>0</v>
      </c>
      <c r="CD380" s="117">
        <f t="shared" si="444"/>
        <v>0</v>
      </c>
      <c r="CE380" s="117">
        <f t="shared" si="445"/>
        <v>0</v>
      </c>
      <c r="CF380" s="117">
        <f t="shared" si="446"/>
        <v>0</v>
      </c>
      <c r="CG380" s="117">
        <f t="shared" si="447"/>
        <v>0</v>
      </c>
      <c r="CH380" s="117">
        <f t="shared" si="448"/>
        <v>0</v>
      </c>
      <c r="CI380" s="117">
        <f t="shared" si="449"/>
        <v>0</v>
      </c>
      <c r="CJ380" s="117">
        <f t="shared" si="450"/>
        <v>0</v>
      </c>
      <c r="CK380" s="117">
        <f t="shared" si="451"/>
        <v>0</v>
      </c>
      <c r="CL380" s="117">
        <f t="shared" si="452"/>
        <v>0</v>
      </c>
      <c r="CM380" s="117">
        <f t="shared" si="453"/>
        <v>0</v>
      </c>
      <c r="CN380" s="117">
        <f t="shared" si="454"/>
        <v>0</v>
      </c>
      <c r="CO380" s="117">
        <f t="shared" si="455"/>
        <v>0</v>
      </c>
      <c r="CP380" s="117">
        <f t="shared" si="456"/>
        <v>0</v>
      </c>
      <c r="CQ380" s="117">
        <f t="shared" si="457"/>
        <v>0</v>
      </c>
      <c r="CR380" s="117">
        <f t="shared" si="458"/>
        <v>0</v>
      </c>
      <c r="CS380" s="117">
        <f t="shared" si="459"/>
        <v>0</v>
      </c>
      <c r="CT380" s="82"/>
      <c r="CU380" s="82"/>
      <c r="CV380" s="39"/>
      <c r="CW380" s="39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GS380" s="1"/>
      <c r="GT380" s="1"/>
      <c r="GU380" s="1"/>
      <c r="GV380" s="1"/>
      <c r="GW380" s="1"/>
    </row>
    <row r="381" spans="1:205">
      <c r="A381" s="33">
        <v>375</v>
      </c>
      <c r="B381" s="70"/>
      <c r="C381" s="351"/>
      <c r="D381" s="75"/>
      <c r="E381" s="74"/>
      <c r="F381" s="74"/>
      <c r="G381" s="74"/>
      <c r="H381" s="74"/>
      <c r="I381" s="65"/>
      <c r="J381" s="65"/>
      <c r="K381" s="65"/>
      <c r="L381" s="209"/>
      <c r="M381" s="209"/>
      <c r="N381" s="65"/>
      <c r="O381" s="65"/>
      <c r="P381" s="65"/>
      <c r="Q381" s="368" t="str">
        <f t="shared" si="397"/>
        <v/>
      </c>
      <c r="R381" s="34">
        <f t="shared" si="398"/>
        <v>0</v>
      </c>
      <c r="S381" s="47">
        <f t="shared" si="474"/>
        <v>0</v>
      </c>
      <c r="T381" s="46">
        <f t="shared" si="396"/>
        <v>0</v>
      </c>
      <c r="U381" s="82">
        <f t="shared" si="399"/>
        <v>0</v>
      </c>
      <c r="V381" s="46">
        <f t="shared" si="400"/>
        <v>0</v>
      </c>
      <c r="W381" s="82">
        <f t="shared" si="401"/>
        <v>0</v>
      </c>
      <c r="X381" s="81">
        <f t="shared" si="402"/>
        <v>0</v>
      </c>
      <c r="Y381" s="81">
        <f t="shared" si="460"/>
        <v>0</v>
      </c>
      <c r="Z381" s="81">
        <f t="shared" si="461"/>
        <v>0</v>
      </c>
      <c r="AA381" s="81">
        <f t="shared" si="403"/>
        <v>0</v>
      </c>
      <c r="AB381" s="81">
        <f t="shared" si="404"/>
        <v>0</v>
      </c>
      <c r="AC381" s="81">
        <f t="shared" si="462"/>
        <v>0</v>
      </c>
      <c r="AD381" s="81">
        <f t="shared" si="463"/>
        <v>0</v>
      </c>
      <c r="AE381" s="81">
        <f t="shared" si="464"/>
        <v>0</v>
      </c>
      <c r="AF381" s="81">
        <f t="shared" si="405"/>
        <v>0</v>
      </c>
      <c r="AG381" s="81">
        <f t="shared" si="406"/>
        <v>0</v>
      </c>
      <c r="AH381" s="81">
        <f t="shared" si="407"/>
        <v>0</v>
      </c>
      <c r="AI381" s="81">
        <f t="shared" si="408"/>
        <v>0</v>
      </c>
      <c r="AJ381" s="81">
        <f t="shared" si="409"/>
        <v>0</v>
      </c>
      <c r="AK381" s="81">
        <f t="shared" si="410"/>
        <v>0</v>
      </c>
      <c r="AL381" s="81">
        <f t="shared" si="411"/>
        <v>0</v>
      </c>
      <c r="AM381" s="81">
        <f t="shared" si="412"/>
        <v>0</v>
      </c>
      <c r="AN381" s="81">
        <f t="shared" si="413"/>
        <v>0</v>
      </c>
      <c r="AO381" s="81">
        <f t="shared" si="414"/>
        <v>0</v>
      </c>
      <c r="AP381" s="81">
        <f t="shared" si="415"/>
        <v>0</v>
      </c>
      <c r="AQ381" s="81">
        <f t="shared" si="416"/>
        <v>0</v>
      </c>
      <c r="AR381" s="81">
        <f t="shared" si="417"/>
        <v>0</v>
      </c>
      <c r="AS381" s="81">
        <f t="shared" si="418"/>
        <v>0</v>
      </c>
      <c r="AT381" s="81">
        <f t="shared" si="419"/>
        <v>0</v>
      </c>
      <c r="AU381" s="81">
        <f t="shared" si="420"/>
        <v>0</v>
      </c>
      <c r="AV381" s="81">
        <f t="shared" si="421"/>
        <v>0</v>
      </c>
      <c r="AW381" s="46">
        <f t="shared" si="422"/>
        <v>0</v>
      </c>
      <c r="AX381" s="46">
        <f t="shared" si="423"/>
        <v>0</v>
      </c>
      <c r="AY381" s="46">
        <f t="shared" si="424"/>
        <v>0</v>
      </c>
      <c r="AZ381" s="46">
        <f t="shared" si="425"/>
        <v>0</v>
      </c>
      <c r="BA381" s="46">
        <f t="shared" si="426"/>
        <v>0</v>
      </c>
      <c r="BB381" s="46">
        <f t="shared" si="427"/>
        <v>0</v>
      </c>
      <c r="BC381" s="46">
        <f t="shared" si="428"/>
        <v>0</v>
      </c>
      <c r="BD381" s="81"/>
      <c r="BE381" s="81"/>
      <c r="BF381" s="117">
        <f t="shared" si="465"/>
        <v>0</v>
      </c>
      <c r="BG381" s="117">
        <f t="shared" si="466"/>
        <v>0</v>
      </c>
      <c r="BH381" s="117">
        <f t="shared" si="467"/>
        <v>0</v>
      </c>
      <c r="BI381" s="117">
        <f t="shared" si="468"/>
        <v>0</v>
      </c>
      <c r="BJ381" s="117">
        <f t="shared" si="469"/>
        <v>0</v>
      </c>
      <c r="BK381" s="117">
        <f t="shared" si="470"/>
        <v>0</v>
      </c>
      <c r="BL381" s="117">
        <f t="shared" si="471"/>
        <v>0</v>
      </c>
      <c r="BM381" s="117">
        <f t="shared" si="472"/>
        <v>0</v>
      </c>
      <c r="BN381" s="117">
        <f t="shared" si="429"/>
        <v>0</v>
      </c>
      <c r="BO381" s="117">
        <f t="shared" si="473"/>
        <v>0</v>
      </c>
      <c r="BP381" s="117">
        <f t="shared" si="430"/>
        <v>0</v>
      </c>
      <c r="BQ381" s="117">
        <f t="shared" si="431"/>
        <v>0</v>
      </c>
      <c r="BR381" s="117">
        <f t="shared" si="432"/>
        <v>0</v>
      </c>
      <c r="BS381" s="117">
        <f t="shared" si="433"/>
        <v>0</v>
      </c>
      <c r="BT381" s="117">
        <f t="shared" si="434"/>
        <v>0</v>
      </c>
      <c r="BU381" s="117">
        <f t="shared" si="435"/>
        <v>0</v>
      </c>
      <c r="BV381" s="117">
        <f t="shared" si="436"/>
        <v>0</v>
      </c>
      <c r="BW381" s="117">
        <f t="shared" si="437"/>
        <v>0</v>
      </c>
      <c r="BX381" s="117">
        <f t="shared" si="438"/>
        <v>0</v>
      </c>
      <c r="BY381" s="117">
        <f t="shared" si="439"/>
        <v>0</v>
      </c>
      <c r="BZ381" s="117">
        <f t="shared" si="440"/>
        <v>0</v>
      </c>
      <c r="CA381" s="117">
        <f t="shared" si="441"/>
        <v>0</v>
      </c>
      <c r="CB381" s="117">
        <f t="shared" si="442"/>
        <v>0</v>
      </c>
      <c r="CC381" s="117">
        <f t="shared" si="443"/>
        <v>0</v>
      </c>
      <c r="CD381" s="117">
        <f t="shared" si="444"/>
        <v>0</v>
      </c>
      <c r="CE381" s="117">
        <f t="shared" si="445"/>
        <v>0</v>
      </c>
      <c r="CF381" s="117">
        <f t="shared" si="446"/>
        <v>0</v>
      </c>
      <c r="CG381" s="117">
        <f t="shared" si="447"/>
        <v>0</v>
      </c>
      <c r="CH381" s="117">
        <f t="shared" si="448"/>
        <v>0</v>
      </c>
      <c r="CI381" s="117">
        <f t="shared" si="449"/>
        <v>0</v>
      </c>
      <c r="CJ381" s="117">
        <f t="shared" si="450"/>
        <v>0</v>
      </c>
      <c r="CK381" s="117">
        <f t="shared" si="451"/>
        <v>0</v>
      </c>
      <c r="CL381" s="117">
        <f t="shared" si="452"/>
        <v>0</v>
      </c>
      <c r="CM381" s="117">
        <f t="shared" si="453"/>
        <v>0</v>
      </c>
      <c r="CN381" s="117">
        <f t="shared" si="454"/>
        <v>0</v>
      </c>
      <c r="CO381" s="117">
        <f t="shared" si="455"/>
        <v>0</v>
      </c>
      <c r="CP381" s="117">
        <f t="shared" si="456"/>
        <v>0</v>
      </c>
      <c r="CQ381" s="117">
        <f t="shared" si="457"/>
        <v>0</v>
      </c>
      <c r="CR381" s="117">
        <f t="shared" si="458"/>
        <v>0</v>
      </c>
      <c r="CS381" s="117">
        <f t="shared" si="459"/>
        <v>0</v>
      </c>
      <c r="CT381" s="82"/>
      <c r="CU381" s="82"/>
      <c r="CV381" s="39"/>
      <c r="CW381" s="39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GS381" s="1"/>
      <c r="GT381" s="1"/>
      <c r="GU381" s="1"/>
      <c r="GV381" s="1"/>
      <c r="GW381" s="1"/>
    </row>
    <row r="382" spans="1:205">
      <c r="A382" s="33">
        <v>376</v>
      </c>
      <c r="B382" s="70"/>
      <c r="C382" s="351"/>
      <c r="D382" s="75"/>
      <c r="E382" s="74"/>
      <c r="F382" s="74"/>
      <c r="G382" s="74"/>
      <c r="H382" s="74"/>
      <c r="I382" s="65"/>
      <c r="J382" s="65"/>
      <c r="K382" s="65"/>
      <c r="L382" s="209"/>
      <c r="M382" s="209"/>
      <c r="N382" s="65"/>
      <c r="O382" s="65"/>
      <c r="P382" s="65"/>
      <c r="Q382" s="368" t="str">
        <f t="shared" si="397"/>
        <v/>
      </c>
      <c r="R382" s="34">
        <f t="shared" si="398"/>
        <v>0</v>
      </c>
      <c r="S382" s="47">
        <f t="shared" si="474"/>
        <v>0</v>
      </c>
      <c r="T382" s="46">
        <f t="shared" si="396"/>
        <v>0</v>
      </c>
      <c r="U382" s="82">
        <f t="shared" si="399"/>
        <v>0</v>
      </c>
      <c r="V382" s="46">
        <f t="shared" si="400"/>
        <v>0</v>
      </c>
      <c r="W382" s="82">
        <f t="shared" si="401"/>
        <v>0</v>
      </c>
      <c r="X382" s="81">
        <f t="shared" si="402"/>
        <v>0</v>
      </c>
      <c r="Y382" s="81">
        <f t="shared" si="460"/>
        <v>0</v>
      </c>
      <c r="Z382" s="81">
        <f t="shared" si="461"/>
        <v>0</v>
      </c>
      <c r="AA382" s="81">
        <f t="shared" si="403"/>
        <v>0</v>
      </c>
      <c r="AB382" s="81">
        <f t="shared" si="404"/>
        <v>0</v>
      </c>
      <c r="AC382" s="81">
        <f t="shared" si="462"/>
        <v>0</v>
      </c>
      <c r="AD382" s="81">
        <f t="shared" si="463"/>
        <v>0</v>
      </c>
      <c r="AE382" s="81">
        <f t="shared" si="464"/>
        <v>0</v>
      </c>
      <c r="AF382" s="81">
        <f t="shared" si="405"/>
        <v>0</v>
      </c>
      <c r="AG382" s="81">
        <f t="shared" si="406"/>
        <v>0</v>
      </c>
      <c r="AH382" s="81">
        <f t="shared" si="407"/>
        <v>0</v>
      </c>
      <c r="AI382" s="81">
        <f t="shared" si="408"/>
        <v>0</v>
      </c>
      <c r="AJ382" s="81">
        <f t="shared" si="409"/>
        <v>0</v>
      </c>
      <c r="AK382" s="81">
        <f t="shared" si="410"/>
        <v>0</v>
      </c>
      <c r="AL382" s="81">
        <f t="shared" si="411"/>
        <v>0</v>
      </c>
      <c r="AM382" s="81">
        <f t="shared" si="412"/>
        <v>0</v>
      </c>
      <c r="AN382" s="81">
        <f t="shared" si="413"/>
        <v>0</v>
      </c>
      <c r="AO382" s="81">
        <f t="shared" si="414"/>
        <v>0</v>
      </c>
      <c r="AP382" s="81">
        <f t="shared" si="415"/>
        <v>0</v>
      </c>
      <c r="AQ382" s="81">
        <f t="shared" si="416"/>
        <v>0</v>
      </c>
      <c r="AR382" s="81">
        <f t="shared" si="417"/>
        <v>0</v>
      </c>
      <c r="AS382" s="81">
        <f t="shared" si="418"/>
        <v>0</v>
      </c>
      <c r="AT382" s="81">
        <f t="shared" si="419"/>
        <v>0</v>
      </c>
      <c r="AU382" s="81">
        <f t="shared" si="420"/>
        <v>0</v>
      </c>
      <c r="AV382" s="81">
        <f t="shared" si="421"/>
        <v>0</v>
      </c>
      <c r="AW382" s="46">
        <f t="shared" si="422"/>
        <v>0</v>
      </c>
      <c r="AX382" s="46">
        <f t="shared" si="423"/>
        <v>0</v>
      </c>
      <c r="AY382" s="46">
        <f t="shared" si="424"/>
        <v>0</v>
      </c>
      <c r="AZ382" s="46">
        <f t="shared" si="425"/>
        <v>0</v>
      </c>
      <c r="BA382" s="46">
        <f t="shared" si="426"/>
        <v>0</v>
      </c>
      <c r="BB382" s="46">
        <f t="shared" si="427"/>
        <v>0</v>
      </c>
      <c r="BC382" s="46">
        <f t="shared" si="428"/>
        <v>0</v>
      </c>
      <c r="BD382" s="81"/>
      <c r="BE382" s="81"/>
      <c r="BF382" s="117">
        <f t="shared" si="465"/>
        <v>0</v>
      </c>
      <c r="BG382" s="117">
        <f t="shared" si="466"/>
        <v>0</v>
      </c>
      <c r="BH382" s="117">
        <f t="shared" si="467"/>
        <v>0</v>
      </c>
      <c r="BI382" s="117">
        <f t="shared" si="468"/>
        <v>0</v>
      </c>
      <c r="BJ382" s="117">
        <f t="shared" si="469"/>
        <v>0</v>
      </c>
      <c r="BK382" s="117">
        <f t="shared" si="470"/>
        <v>0</v>
      </c>
      <c r="BL382" s="117">
        <f t="shared" si="471"/>
        <v>0</v>
      </c>
      <c r="BM382" s="117">
        <f t="shared" si="472"/>
        <v>0</v>
      </c>
      <c r="BN382" s="117">
        <f t="shared" si="429"/>
        <v>0</v>
      </c>
      <c r="BO382" s="117">
        <f t="shared" si="473"/>
        <v>0</v>
      </c>
      <c r="BP382" s="117">
        <f t="shared" si="430"/>
        <v>0</v>
      </c>
      <c r="BQ382" s="117">
        <f t="shared" si="431"/>
        <v>0</v>
      </c>
      <c r="BR382" s="117">
        <f t="shared" si="432"/>
        <v>0</v>
      </c>
      <c r="BS382" s="117">
        <f t="shared" si="433"/>
        <v>0</v>
      </c>
      <c r="BT382" s="117">
        <f t="shared" si="434"/>
        <v>0</v>
      </c>
      <c r="BU382" s="117">
        <f t="shared" si="435"/>
        <v>0</v>
      </c>
      <c r="BV382" s="117">
        <f t="shared" si="436"/>
        <v>0</v>
      </c>
      <c r="BW382" s="117">
        <f t="shared" si="437"/>
        <v>0</v>
      </c>
      <c r="BX382" s="117">
        <f t="shared" si="438"/>
        <v>0</v>
      </c>
      <c r="BY382" s="117">
        <f t="shared" si="439"/>
        <v>0</v>
      </c>
      <c r="BZ382" s="117">
        <f t="shared" si="440"/>
        <v>0</v>
      </c>
      <c r="CA382" s="117">
        <f t="shared" si="441"/>
        <v>0</v>
      </c>
      <c r="CB382" s="117">
        <f t="shared" si="442"/>
        <v>0</v>
      </c>
      <c r="CC382" s="117">
        <f t="shared" si="443"/>
        <v>0</v>
      </c>
      <c r="CD382" s="117">
        <f t="shared" si="444"/>
        <v>0</v>
      </c>
      <c r="CE382" s="117">
        <f t="shared" si="445"/>
        <v>0</v>
      </c>
      <c r="CF382" s="117">
        <f t="shared" si="446"/>
        <v>0</v>
      </c>
      <c r="CG382" s="117">
        <f t="shared" si="447"/>
        <v>0</v>
      </c>
      <c r="CH382" s="117">
        <f t="shared" si="448"/>
        <v>0</v>
      </c>
      <c r="CI382" s="117">
        <f t="shared" si="449"/>
        <v>0</v>
      </c>
      <c r="CJ382" s="117">
        <f t="shared" si="450"/>
        <v>0</v>
      </c>
      <c r="CK382" s="117">
        <f t="shared" si="451"/>
        <v>0</v>
      </c>
      <c r="CL382" s="117">
        <f t="shared" si="452"/>
        <v>0</v>
      </c>
      <c r="CM382" s="117">
        <f t="shared" si="453"/>
        <v>0</v>
      </c>
      <c r="CN382" s="117">
        <f t="shared" si="454"/>
        <v>0</v>
      </c>
      <c r="CO382" s="117">
        <f t="shared" si="455"/>
        <v>0</v>
      </c>
      <c r="CP382" s="117">
        <f t="shared" si="456"/>
        <v>0</v>
      </c>
      <c r="CQ382" s="117">
        <f t="shared" si="457"/>
        <v>0</v>
      </c>
      <c r="CR382" s="117">
        <f t="shared" si="458"/>
        <v>0</v>
      </c>
      <c r="CS382" s="117">
        <f t="shared" si="459"/>
        <v>0</v>
      </c>
      <c r="CT382" s="82"/>
      <c r="CU382" s="82"/>
      <c r="CV382" s="39"/>
      <c r="CW382" s="39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GS382" s="1"/>
      <c r="GT382" s="1"/>
      <c r="GU382" s="1"/>
      <c r="GV382" s="1"/>
      <c r="GW382" s="1"/>
    </row>
    <row r="383" spans="1:205">
      <c r="A383" s="33">
        <v>377</v>
      </c>
      <c r="B383" s="70"/>
      <c r="C383" s="351"/>
      <c r="D383" s="75"/>
      <c r="E383" s="74"/>
      <c r="F383" s="74"/>
      <c r="G383" s="74"/>
      <c r="H383" s="74"/>
      <c r="I383" s="65"/>
      <c r="J383" s="65"/>
      <c r="K383" s="65"/>
      <c r="L383" s="209"/>
      <c r="M383" s="209"/>
      <c r="N383" s="65"/>
      <c r="O383" s="65"/>
      <c r="P383" s="65"/>
      <c r="Q383" s="368" t="str">
        <f t="shared" si="397"/>
        <v/>
      </c>
      <c r="R383" s="34">
        <f t="shared" si="398"/>
        <v>0</v>
      </c>
      <c r="S383" s="47">
        <f t="shared" si="474"/>
        <v>0</v>
      </c>
      <c r="T383" s="46">
        <f t="shared" si="396"/>
        <v>0</v>
      </c>
      <c r="U383" s="82">
        <f t="shared" si="399"/>
        <v>0</v>
      </c>
      <c r="V383" s="46">
        <f t="shared" si="400"/>
        <v>0</v>
      </c>
      <c r="W383" s="82">
        <f t="shared" si="401"/>
        <v>0</v>
      </c>
      <c r="X383" s="81">
        <f t="shared" si="402"/>
        <v>0</v>
      </c>
      <c r="Y383" s="81">
        <f t="shared" si="460"/>
        <v>0</v>
      </c>
      <c r="Z383" s="81">
        <f t="shared" si="461"/>
        <v>0</v>
      </c>
      <c r="AA383" s="81">
        <f t="shared" si="403"/>
        <v>0</v>
      </c>
      <c r="AB383" s="81">
        <f t="shared" si="404"/>
        <v>0</v>
      </c>
      <c r="AC383" s="81">
        <f t="shared" si="462"/>
        <v>0</v>
      </c>
      <c r="AD383" s="81">
        <f t="shared" si="463"/>
        <v>0</v>
      </c>
      <c r="AE383" s="81">
        <f t="shared" si="464"/>
        <v>0</v>
      </c>
      <c r="AF383" s="81">
        <f t="shared" si="405"/>
        <v>0</v>
      </c>
      <c r="AG383" s="81">
        <f t="shared" si="406"/>
        <v>0</v>
      </c>
      <c r="AH383" s="81">
        <f t="shared" si="407"/>
        <v>0</v>
      </c>
      <c r="AI383" s="81">
        <f t="shared" si="408"/>
        <v>0</v>
      </c>
      <c r="AJ383" s="81">
        <f t="shared" si="409"/>
        <v>0</v>
      </c>
      <c r="AK383" s="81">
        <f t="shared" si="410"/>
        <v>0</v>
      </c>
      <c r="AL383" s="81">
        <f t="shared" si="411"/>
        <v>0</v>
      </c>
      <c r="AM383" s="81">
        <f t="shared" si="412"/>
        <v>0</v>
      </c>
      <c r="AN383" s="81">
        <f t="shared" si="413"/>
        <v>0</v>
      </c>
      <c r="AO383" s="81">
        <f t="shared" si="414"/>
        <v>0</v>
      </c>
      <c r="AP383" s="81">
        <f t="shared" si="415"/>
        <v>0</v>
      </c>
      <c r="AQ383" s="81">
        <f t="shared" si="416"/>
        <v>0</v>
      </c>
      <c r="AR383" s="81">
        <f t="shared" si="417"/>
        <v>0</v>
      </c>
      <c r="AS383" s="81">
        <f t="shared" si="418"/>
        <v>0</v>
      </c>
      <c r="AT383" s="81">
        <f t="shared" si="419"/>
        <v>0</v>
      </c>
      <c r="AU383" s="81">
        <f t="shared" si="420"/>
        <v>0</v>
      </c>
      <c r="AV383" s="81">
        <f t="shared" si="421"/>
        <v>0</v>
      </c>
      <c r="AW383" s="46">
        <f t="shared" si="422"/>
        <v>0</v>
      </c>
      <c r="AX383" s="46">
        <f t="shared" si="423"/>
        <v>0</v>
      </c>
      <c r="AY383" s="46">
        <f t="shared" si="424"/>
        <v>0</v>
      </c>
      <c r="AZ383" s="46">
        <f t="shared" si="425"/>
        <v>0</v>
      </c>
      <c r="BA383" s="46">
        <f t="shared" si="426"/>
        <v>0</v>
      </c>
      <c r="BB383" s="46">
        <f t="shared" si="427"/>
        <v>0</v>
      </c>
      <c r="BC383" s="46">
        <f t="shared" si="428"/>
        <v>0</v>
      </c>
      <c r="BD383" s="81"/>
      <c r="BE383" s="81"/>
      <c r="BF383" s="117">
        <f t="shared" si="465"/>
        <v>0</v>
      </c>
      <c r="BG383" s="117">
        <f t="shared" si="466"/>
        <v>0</v>
      </c>
      <c r="BH383" s="117">
        <f t="shared" si="467"/>
        <v>0</v>
      </c>
      <c r="BI383" s="117">
        <f t="shared" si="468"/>
        <v>0</v>
      </c>
      <c r="BJ383" s="117">
        <f t="shared" si="469"/>
        <v>0</v>
      </c>
      <c r="BK383" s="117">
        <f t="shared" si="470"/>
        <v>0</v>
      </c>
      <c r="BL383" s="117">
        <f t="shared" si="471"/>
        <v>0</v>
      </c>
      <c r="BM383" s="117">
        <f t="shared" si="472"/>
        <v>0</v>
      </c>
      <c r="BN383" s="117">
        <f t="shared" si="429"/>
        <v>0</v>
      </c>
      <c r="BO383" s="117">
        <f t="shared" si="473"/>
        <v>0</v>
      </c>
      <c r="BP383" s="117">
        <f t="shared" si="430"/>
        <v>0</v>
      </c>
      <c r="BQ383" s="117">
        <f t="shared" si="431"/>
        <v>0</v>
      </c>
      <c r="BR383" s="117">
        <f t="shared" si="432"/>
        <v>0</v>
      </c>
      <c r="BS383" s="117">
        <f t="shared" si="433"/>
        <v>0</v>
      </c>
      <c r="BT383" s="117">
        <f t="shared" si="434"/>
        <v>0</v>
      </c>
      <c r="BU383" s="117">
        <f t="shared" si="435"/>
        <v>0</v>
      </c>
      <c r="BV383" s="117">
        <f t="shared" si="436"/>
        <v>0</v>
      </c>
      <c r="BW383" s="117">
        <f t="shared" si="437"/>
        <v>0</v>
      </c>
      <c r="BX383" s="117">
        <f t="shared" si="438"/>
        <v>0</v>
      </c>
      <c r="BY383" s="117">
        <f t="shared" si="439"/>
        <v>0</v>
      </c>
      <c r="BZ383" s="117">
        <f t="shared" si="440"/>
        <v>0</v>
      </c>
      <c r="CA383" s="117">
        <f t="shared" si="441"/>
        <v>0</v>
      </c>
      <c r="CB383" s="117">
        <f t="shared" si="442"/>
        <v>0</v>
      </c>
      <c r="CC383" s="117">
        <f t="shared" si="443"/>
        <v>0</v>
      </c>
      <c r="CD383" s="117">
        <f t="shared" si="444"/>
        <v>0</v>
      </c>
      <c r="CE383" s="117">
        <f t="shared" si="445"/>
        <v>0</v>
      </c>
      <c r="CF383" s="117">
        <f t="shared" si="446"/>
        <v>0</v>
      </c>
      <c r="CG383" s="117">
        <f t="shared" si="447"/>
        <v>0</v>
      </c>
      <c r="CH383" s="117">
        <f t="shared" si="448"/>
        <v>0</v>
      </c>
      <c r="CI383" s="117">
        <f t="shared" si="449"/>
        <v>0</v>
      </c>
      <c r="CJ383" s="117">
        <f t="shared" si="450"/>
        <v>0</v>
      </c>
      <c r="CK383" s="117">
        <f t="shared" si="451"/>
        <v>0</v>
      </c>
      <c r="CL383" s="117">
        <f t="shared" si="452"/>
        <v>0</v>
      </c>
      <c r="CM383" s="117">
        <f t="shared" si="453"/>
        <v>0</v>
      </c>
      <c r="CN383" s="117">
        <f t="shared" si="454"/>
        <v>0</v>
      </c>
      <c r="CO383" s="117">
        <f t="shared" si="455"/>
        <v>0</v>
      </c>
      <c r="CP383" s="117">
        <f t="shared" si="456"/>
        <v>0</v>
      </c>
      <c r="CQ383" s="117">
        <f t="shared" si="457"/>
        <v>0</v>
      </c>
      <c r="CR383" s="117">
        <f t="shared" si="458"/>
        <v>0</v>
      </c>
      <c r="CS383" s="117">
        <f t="shared" si="459"/>
        <v>0</v>
      </c>
      <c r="CT383" s="82"/>
      <c r="CU383" s="82"/>
      <c r="CV383" s="39"/>
      <c r="CW383" s="39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GS383" s="1"/>
      <c r="GT383" s="1"/>
      <c r="GU383" s="1"/>
      <c r="GV383" s="1"/>
      <c r="GW383" s="1"/>
    </row>
    <row r="384" spans="1:205">
      <c r="A384" s="33">
        <v>378</v>
      </c>
      <c r="B384" s="70"/>
      <c r="C384" s="351"/>
      <c r="D384" s="75"/>
      <c r="E384" s="74"/>
      <c r="F384" s="74"/>
      <c r="G384" s="74"/>
      <c r="H384" s="74"/>
      <c r="I384" s="65"/>
      <c r="J384" s="65"/>
      <c r="K384" s="65"/>
      <c r="L384" s="209"/>
      <c r="M384" s="209"/>
      <c r="N384" s="65"/>
      <c r="O384" s="65"/>
      <c r="P384" s="65"/>
      <c r="Q384" s="368" t="str">
        <f t="shared" si="397"/>
        <v/>
      </c>
      <c r="R384" s="34">
        <f t="shared" si="398"/>
        <v>0</v>
      </c>
      <c r="S384" s="47">
        <f t="shared" si="474"/>
        <v>0</v>
      </c>
      <c r="T384" s="46">
        <f t="shared" si="396"/>
        <v>0</v>
      </c>
      <c r="U384" s="82">
        <f t="shared" si="399"/>
        <v>0</v>
      </c>
      <c r="V384" s="46">
        <f t="shared" si="400"/>
        <v>0</v>
      </c>
      <c r="W384" s="82">
        <f t="shared" si="401"/>
        <v>0</v>
      </c>
      <c r="X384" s="81">
        <f t="shared" si="402"/>
        <v>0</v>
      </c>
      <c r="Y384" s="81">
        <f t="shared" si="460"/>
        <v>0</v>
      </c>
      <c r="Z384" s="81">
        <f t="shared" si="461"/>
        <v>0</v>
      </c>
      <c r="AA384" s="81">
        <f t="shared" si="403"/>
        <v>0</v>
      </c>
      <c r="AB384" s="81">
        <f t="shared" si="404"/>
        <v>0</v>
      </c>
      <c r="AC384" s="81">
        <f t="shared" si="462"/>
        <v>0</v>
      </c>
      <c r="AD384" s="81">
        <f t="shared" si="463"/>
        <v>0</v>
      </c>
      <c r="AE384" s="81">
        <f t="shared" si="464"/>
        <v>0</v>
      </c>
      <c r="AF384" s="81">
        <f t="shared" si="405"/>
        <v>0</v>
      </c>
      <c r="AG384" s="81">
        <f t="shared" si="406"/>
        <v>0</v>
      </c>
      <c r="AH384" s="81">
        <f t="shared" si="407"/>
        <v>0</v>
      </c>
      <c r="AI384" s="81">
        <f t="shared" si="408"/>
        <v>0</v>
      </c>
      <c r="AJ384" s="81">
        <f t="shared" si="409"/>
        <v>0</v>
      </c>
      <c r="AK384" s="81">
        <f t="shared" si="410"/>
        <v>0</v>
      </c>
      <c r="AL384" s="81">
        <f t="shared" si="411"/>
        <v>0</v>
      </c>
      <c r="AM384" s="81">
        <f t="shared" si="412"/>
        <v>0</v>
      </c>
      <c r="AN384" s="81">
        <f t="shared" si="413"/>
        <v>0</v>
      </c>
      <c r="AO384" s="81">
        <f t="shared" si="414"/>
        <v>0</v>
      </c>
      <c r="AP384" s="81">
        <f t="shared" si="415"/>
        <v>0</v>
      </c>
      <c r="AQ384" s="81">
        <f t="shared" si="416"/>
        <v>0</v>
      </c>
      <c r="AR384" s="81">
        <f t="shared" si="417"/>
        <v>0</v>
      </c>
      <c r="AS384" s="81">
        <f t="shared" si="418"/>
        <v>0</v>
      </c>
      <c r="AT384" s="81">
        <f t="shared" si="419"/>
        <v>0</v>
      </c>
      <c r="AU384" s="81">
        <f t="shared" si="420"/>
        <v>0</v>
      </c>
      <c r="AV384" s="81">
        <f t="shared" si="421"/>
        <v>0</v>
      </c>
      <c r="AW384" s="46">
        <f t="shared" si="422"/>
        <v>0</v>
      </c>
      <c r="AX384" s="46">
        <f t="shared" si="423"/>
        <v>0</v>
      </c>
      <c r="AY384" s="46">
        <f t="shared" si="424"/>
        <v>0</v>
      </c>
      <c r="AZ384" s="46">
        <f t="shared" si="425"/>
        <v>0</v>
      </c>
      <c r="BA384" s="46">
        <f t="shared" si="426"/>
        <v>0</v>
      </c>
      <c r="BB384" s="46">
        <f t="shared" si="427"/>
        <v>0</v>
      </c>
      <c r="BC384" s="46">
        <f t="shared" si="428"/>
        <v>0</v>
      </c>
      <c r="BD384" s="81"/>
      <c r="BE384" s="81"/>
      <c r="BF384" s="117">
        <f t="shared" si="465"/>
        <v>0</v>
      </c>
      <c r="BG384" s="117">
        <f t="shared" si="466"/>
        <v>0</v>
      </c>
      <c r="BH384" s="117">
        <f t="shared" si="467"/>
        <v>0</v>
      </c>
      <c r="BI384" s="117">
        <f t="shared" si="468"/>
        <v>0</v>
      </c>
      <c r="BJ384" s="117">
        <f t="shared" si="469"/>
        <v>0</v>
      </c>
      <c r="BK384" s="117">
        <f t="shared" si="470"/>
        <v>0</v>
      </c>
      <c r="BL384" s="117">
        <f t="shared" si="471"/>
        <v>0</v>
      </c>
      <c r="BM384" s="117">
        <f t="shared" si="472"/>
        <v>0</v>
      </c>
      <c r="BN384" s="117">
        <f t="shared" si="429"/>
        <v>0</v>
      </c>
      <c r="BO384" s="117">
        <f t="shared" si="473"/>
        <v>0</v>
      </c>
      <c r="BP384" s="117">
        <f t="shared" si="430"/>
        <v>0</v>
      </c>
      <c r="BQ384" s="117">
        <f t="shared" si="431"/>
        <v>0</v>
      </c>
      <c r="BR384" s="117">
        <f t="shared" si="432"/>
        <v>0</v>
      </c>
      <c r="BS384" s="117">
        <f t="shared" si="433"/>
        <v>0</v>
      </c>
      <c r="BT384" s="117">
        <f t="shared" si="434"/>
        <v>0</v>
      </c>
      <c r="BU384" s="117">
        <f t="shared" si="435"/>
        <v>0</v>
      </c>
      <c r="BV384" s="117">
        <f t="shared" si="436"/>
        <v>0</v>
      </c>
      <c r="BW384" s="117">
        <f t="shared" si="437"/>
        <v>0</v>
      </c>
      <c r="BX384" s="117">
        <f t="shared" si="438"/>
        <v>0</v>
      </c>
      <c r="BY384" s="117">
        <f t="shared" si="439"/>
        <v>0</v>
      </c>
      <c r="BZ384" s="117">
        <f t="shared" si="440"/>
        <v>0</v>
      </c>
      <c r="CA384" s="117">
        <f t="shared" si="441"/>
        <v>0</v>
      </c>
      <c r="CB384" s="117">
        <f t="shared" si="442"/>
        <v>0</v>
      </c>
      <c r="CC384" s="117">
        <f t="shared" si="443"/>
        <v>0</v>
      </c>
      <c r="CD384" s="117">
        <f t="shared" si="444"/>
        <v>0</v>
      </c>
      <c r="CE384" s="117">
        <f t="shared" si="445"/>
        <v>0</v>
      </c>
      <c r="CF384" s="117">
        <f t="shared" si="446"/>
        <v>0</v>
      </c>
      <c r="CG384" s="117">
        <f t="shared" si="447"/>
        <v>0</v>
      </c>
      <c r="CH384" s="117">
        <f t="shared" si="448"/>
        <v>0</v>
      </c>
      <c r="CI384" s="117">
        <f t="shared" si="449"/>
        <v>0</v>
      </c>
      <c r="CJ384" s="117">
        <f t="shared" si="450"/>
        <v>0</v>
      </c>
      <c r="CK384" s="117">
        <f t="shared" si="451"/>
        <v>0</v>
      </c>
      <c r="CL384" s="117">
        <f t="shared" si="452"/>
        <v>0</v>
      </c>
      <c r="CM384" s="117">
        <f t="shared" si="453"/>
        <v>0</v>
      </c>
      <c r="CN384" s="117">
        <f t="shared" si="454"/>
        <v>0</v>
      </c>
      <c r="CO384" s="117">
        <f t="shared" si="455"/>
        <v>0</v>
      </c>
      <c r="CP384" s="117">
        <f t="shared" si="456"/>
        <v>0</v>
      </c>
      <c r="CQ384" s="117">
        <f t="shared" si="457"/>
        <v>0</v>
      </c>
      <c r="CR384" s="117">
        <f t="shared" si="458"/>
        <v>0</v>
      </c>
      <c r="CS384" s="117">
        <f t="shared" si="459"/>
        <v>0</v>
      </c>
      <c r="CT384" s="82"/>
      <c r="CU384" s="82"/>
      <c r="CV384" s="39"/>
      <c r="CW384" s="39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GS384" s="1"/>
      <c r="GT384" s="1"/>
      <c r="GU384" s="1"/>
      <c r="GV384" s="1"/>
      <c r="GW384" s="1"/>
    </row>
    <row r="385" spans="1:205">
      <c r="A385" s="33">
        <v>379</v>
      </c>
      <c r="B385" s="70"/>
      <c r="C385" s="351"/>
      <c r="D385" s="75"/>
      <c r="E385" s="74"/>
      <c r="F385" s="74"/>
      <c r="G385" s="74"/>
      <c r="H385" s="74"/>
      <c r="I385" s="65"/>
      <c r="J385" s="65"/>
      <c r="K385" s="65"/>
      <c r="L385" s="209"/>
      <c r="M385" s="209"/>
      <c r="N385" s="65"/>
      <c r="O385" s="65"/>
      <c r="P385" s="65"/>
      <c r="Q385" s="368" t="str">
        <f t="shared" si="397"/>
        <v/>
      </c>
      <c r="R385" s="34">
        <f t="shared" si="398"/>
        <v>0</v>
      </c>
      <c r="S385" s="47">
        <f t="shared" si="474"/>
        <v>0</v>
      </c>
      <c r="T385" s="46">
        <f t="shared" si="396"/>
        <v>0</v>
      </c>
      <c r="U385" s="82">
        <f t="shared" si="399"/>
        <v>0</v>
      </c>
      <c r="V385" s="46">
        <f t="shared" si="400"/>
        <v>0</v>
      </c>
      <c r="W385" s="82">
        <f t="shared" si="401"/>
        <v>0</v>
      </c>
      <c r="X385" s="81">
        <f t="shared" si="402"/>
        <v>0</v>
      </c>
      <c r="Y385" s="81">
        <f t="shared" si="460"/>
        <v>0</v>
      </c>
      <c r="Z385" s="81">
        <f t="shared" si="461"/>
        <v>0</v>
      </c>
      <c r="AA385" s="81">
        <f t="shared" si="403"/>
        <v>0</v>
      </c>
      <c r="AB385" s="81">
        <f t="shared" si="404"/>
        <v>0</v>
      </c>
      <c r="AC385" s="81">
        <f t="shared" si="462"/>
        <v>0</v>
      </c>
      <c r="AD385" s="81">
        <f t="shared" si="463"/>
        <v>0</v>
      </c>
      <c r="AE385" s="81">
        <f t="shared" si="464"/>
        <v>0</v>
      </c>
      <c r="AF385" s="81">
        <f t="shared" si="405"/>
        <v>0</v>
      </c>
      <c r="AG385" s="81">
        <f t="shared" si="406"/>
        <v>0</v>
      </c>
      <c r="AH385" s="81">
        <f t="shared" si="407"/>
        <v>0</v>
      </c>
      <c r="AI385" s="81">
        <f t="shared" si="408"/>
        <v>0</v>
      </c>
      <c r="AJ385" s="81">
        <f t="shared" si="409"/>
        <v>0</v>
      </c>
      <c r="AK385" s="81">
        <f t="shared" si="410"/>
        <v>0</v>
      </c>
      <c r="AL385" s="81">
        <f t="shared" si="411"/>
        <v>0</v>
      </c>
      <c r="AM385" s="81">
        <f t="shared" si="412"/>
        <v>0</v>
      </c>
      <c r="AN385" s="81">
        <f t="shared" si="413"/>
        <v>0</v>
      </c>
      <c r="AO385" s="81">
        <f t="shared" si="414"/>
        <v>0</v>
      </c>
      <c r="AP385" s="81">
        <f t="shared" si="415"/>
        <v>0</v>
      </c>
      <c r="AQ385" s="81">
        <f t="shared" si="416"/>
        <v>0</v>
      </c>
      <c r="AR385" s="81">
        <f t="shared" si="417"/>
        <v>0</v>
      </c>
      <c r="AS385" s="81">
        <f t="shared" si="418"/>
        <v>0</v>
      </c>
      <c r="AT385" s="81">
        <f t="shared" si="419"/>
        <v>0</v>
      </c>
      <c r="AU385" s="81">
        <f t="shared" si="420"/>
        <v>0</v>
      </c>
      <c r="AV385" s="81">
        <f t="shared" si="421"/>
        <v>0</v>
      </c>
      <c r="AW385" s="46">
        <f t="shared" si="422"/>
        <v>0</v>
      </c>
      <c r="AX385" s="46">
        <f t="shared" si="423"/>
        <v>0</v>
      </c>
      <c r="AY385" s="46">
        <f t="shared" si="424"/>
        <v>0</v>
      </c>
      <c r="AZ385" s="46">
        <f t="shared" si="425"/>
        <v>0</v>
      </c>
      <c r="BA385" s="46">
        <f t="shared" si="426"/>
        <v>0</v>
      </c>
      <c r="BB385" s="46">
        <f t="shared" si="427"/>
        <v>0</v>
      </c>
      <c r="BC385" s="46">
        <f t="shared" si="428"/>
        <v>0</v>
      </c>
      <c r="BD385" s="81"/>
      <c r="BE385" s="81"/>
      <c r="BF385" s="117">
        <f t="shared" si="465"/>
        <v>0</v>
      </c>
      <c r="BG385" s="117">
        <f t="shared" si="466"/>
        <v>0</v>
      </c>
      <c r="BH385" s="117">
        <f t="shared" si="467"/>
        <v>0</v>
      </c>
      <c r="BI385" s="117">
        <f t="shared" si="468"/>
        <v>0</v>
      </c>
      <c r="BJ385" s="117">
        <f t="shared" si="469"/>
        <v>0</v>
      </c>
      <c r="BK385" s="117">
        <f t="shared" si="470"/>
        <v>0</v>
      </c>
      <c r="BL385" s="117">
        <f t="shared" si="471"/>
        <v>0</v>
      </c>
      <c r="BM385" s="117">
        <f t="shared" si="472"/>
        <v>0</v>
      </c>
      <c r="BN385" s="117">
        <f t="shared" si="429"/>
        <v>0</v>
      </c>
      <c r="BO385" s="117">
        <f t="shared" si="473"/>
        <v>0</v>
      </c>
      <c r="BP385" s="117">
        <f t="shared" si="430"/>
        <v>0</v>
      </c>
      <c r="BQ385" s="117">
        <f t="shared" si="431"/>
        <v>0</v>
      </c>
      <c r="BR385" s="117">
        <f t="shared" si="432"/>
        <v>0</v>
      </c>
      <c r="BS385" s="117">
        <f t="shared" si="433"/>
        <v>0</v>
      </c>
      <c r="BT385" s="117">
        <f t="shared" si="434"/>
        <v>0</v>
      </c>
      <c r="BU385" s="117">
        <f t="shared" si="435"/>
        <v>0</v>
      </c>
      <c r="BV385" s="117">
        <f t="shared" si="436"/>
        <v>0</v>
      </c>
      <c r="BW385" s="117">
        <f t="shared" si="437"/>
        <v>0</v>
      </c>
      <c r="BX385" s="117">
        <f t="shared" si="438"/>
        <v>0</v>
      </c>
      <c r="BY385" s="117">
        <f t="shared" si="439"/>
        <v>0</v>
      </c>
      <c r="BZ385" s="117">
        <f t="shared" si="440"/>
        <v>0</v>
      </c>
      <c r="CA385" s="117">
        <f t="shared" si="441"/>
        <v>0</v>
      </c>
      <c r="CB385" s="117">
        <f t="shared" si="442"/>
        <v>0</v>
      </c>
      <c r="CC385" s="117">
        <f t="shared" si="443"/>
        <v>0</v>
      </c>
      <c r="CD385" s="117">
        <f t="shared" si="444"/>
        <v>0</v>
      </c>
      <c r="CE385" s="117">
        <f t="shared" si="445"/>
        <v>0</v>
      </c>
      <c r="CF385" s="117">
        <f t="shared" si="446"/>
        <v>0</v>
      </c>
      <c r="CG385" s="117">
        <f t="shared" si="447"/>
        <v>0</v>
      </c>
      <c r="CH385" s="117">
        <f t="shared" si="448"/>
        <v>0</v>
      </c>
      <c r="CI385" s="117">
        <f t="shared" si="449"/>
        <v>0</v>
      </c>
      <c r="CJ385" s="117">
        <f t="shared" si="450"/>
        <v>0</v>
      </c>
      <c r="CK385" s="117">
        <f t="shared" si="451"/>
        <v>0</v>
      </c>
      <c r="CL385" s="117">
        <f t="shared" si="452"/>
        <v>0</v>
      </c>
      <c r="CM385" s="117">
        <f t="shared" si="453"/>
        <v>0</v>
      </c>
      <c r="CN385" s="117">
        <f t="shared" si="454"/>
        <v>0</v>
      </c>
      <c r="CO385" s="117">
        <f t="shared" si="455"/>
        <v>0</v>
      </c>
      <c r="CP385" s="117">
        <f t="shared" si="456"/>
        <v>0</v>
      </c>
      <c r="CQ385" s="117">
        <f t="shared" si="457"/>
        <v>0</v>
      </c>
      <c r="CR385" s="117">
        <f t="shared" si="458"/>
        <v>0</v>
      </c>
      <c r="CS385" s="117">
        <f t="shared" si="459"/>
        <v>0</v>
      </c>
      <c r="CT385" s="82"/>
      <c r="CU385" s="82"/>
      <c r="CV385" s="39"/>
      <c r="CW385" s="39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GS385" s="1"/>
      <c r="GT385" s="1"/>
      <c r="GU385" s="1"/>
      <c r="GV385" s="1"/>
      <c r="GW385" s="1"/>
    </row>
    <row r="386" spans="1:205">
      <c r="A386" s="33">
        <v>380</v>
      </c>
      <c r="B386" s="70"/>
      <c r="C386" s="351"/>
      <c r="D386" s="75"/>
      <c r="E386" s="74"/>
      <c r="F386" s="74"/>
      <c r="G386" s="74"/>
      <c r="H386" s="74"/>
      <c r="I386" s="65"/>
      <c r="J386" s="65"/>
      <c r="K386" s="65"/>
      <c r="L386" s="209"/>
      <c r="M386" s="209"/>
      <c r="N386" s="65"/>
      <c r="O386" s="65"/>
      <c r="P386" s="65"/>
      <c r="Q386" s="368" t="str">
        <f t="shared" si="397"/>
        <v/>
      </c>
      <c r="R386" s="34">
        <f t="shared" si="398"/>
        <v>0</v>
      </c>
      <c r="S386" s="47">
        <f t="shared" si="474"/>
        <v>0</v>
      </c>
      <c r="T386" s="46">
        <f t="shared" si="396"/>
        <v>0</v>
      </c>
      <c r="U386" s="82">
        <f t="shared" si="399"/>
        <v>0</v>
      </c>
      <c r="V386" s="46">
        <f t="shared" si="400"/>
        <v>0</v>
      </c>
      <c r="W386" s="82">
        <f t="shared" si="401"/>
        <v>0</v>
      </c>
      <c r="X386" s="81">
        <f t="shared" si="402"/>
        <v>0</v>
      </c>
      <c r="Y386" s="81">
        <f t="shared" si="460"/>
        <v>0</v>
      </c>
      <c r="Z386" s="81">
        <f t="shared" si="461"/>
        <v>0</v>
      </c>
      <c r="AA386" s="81">
        <f t="shared" si="403"/>
        <v>0</v>
      </c>
      <c r="AB386" s="81">
        <f t="shared" si="404"/>
        <v>0</v>
      </c>
      <c r="AC386" s="81">
        <f t="shared" si="462"/>
        <v>0</v>
      </c>
      <c r="AD386" s="81">
        <f t="shared" si="463"/>
        <v>0</v>
      </c>
      <c r="AE386" s="81">
        <f t="shared" si="464"/>
        <v>0</v>
      </c>
      <c r="AF386" s="81">
        <f t="shared" si="405"/>
        <v>0</v>
      </c>
      <c r="AG386" s="81">
        <f t="shared" si="406"/>
        <v>0</v>
      </c>
      <c r="AH386" s="81">
        <f t="shared" si="407"/>
        <v>0</v>
      </c>
      <c r="AI386" s="81">
        <f t="shared" si="408"/>
        <v>0</v>
      </c>
      <c r="AJ386" s="81">
        <f t="shared" si="409"/>
        <v>0</v>
      </c>
      <c r="AK386" s="81">
        <f t="shared" si="410"/>
        <v>0</v>
      </c>
      <c r="AL386" s="81">
        <f t="shared" si="411"/>
        <v>0</v>
      </c>
      <c r="AM386" s="81">
        <f t="shared" si="412"/>
        <v>0</v>
      </c>
      <c r="AN386" s="81">
        <f t="shared" si="413"/>
        <v>0</v>
      </c>
      <c r="AO386" s="81">
        <f t="shared" si="414"/>
        <v>0</v>
      </c>
      <c r="AP386" s="81">
        <f t="shared" si="415"/>
        <v>0</v>
      </c>
      <c r="AQ386" s="81">
        <f t="shared" si="416"/>
        <v>0</v>
      </c>
      <c r="AR386" s="81">
        <f t="shared" si="417"/>
        <v>0</v>
      </c>
      <c r="AS386" s="81">
        <f t="shared" si="418"/>
        <v>0</v>
      </c>
      <c r="AT386" s="81">
        <f t="shared" si="419"/>
        <v>0</v>
      </c>
      <c r="AU386" s="81">
        <f t="shared" si="420"/>
        <v>0</v>
      </c>
      <c r="AV386" s="81">
        <f t="shared" si="421"/>
        <v>0</v>
      </c>
      <c r="AW386" s="46">
        <f t="shared" si="422"/>
        <v>0</v>
      </c>
      <c r="AX386" s="46">
        <f t="shared" si="423"/>
        <v>0</v>
      </c>
      <c r="AY386" s="46">
        <f t="shared" si="424"/>
        <v>0</v>
      </c>
      <c r="AZ386" s="46">
        <f t="shared" si="425"/>
        <v>0</v>
      </c>
      <c r="BA386" s="46">
        <f t="shared" si="426"/>
        <v>0</v>
      </c>
      <c r="BB386" s="46">
        <f t="shared" si="427"/>
        <v>0</v>
      </c>
      <c r="BC386" s="46">
        <f t="shared" si="428"/>
        <v>0</v>
      </c>
      <c r="BD386" s="81"/>
      <c r="BE386" s="81"/>
      <c r="BF386" s="117">
        <f t="shared" si="465"/>
        <v>0</v>
      </c>
      <c r="BG386" s="117">
        <f t="shared" si="466"/>
        <v>0</v>
      </c>
      <c r="BH386" s="117">
        <f t="shared" si="467"/>
        <v>0</v>
      </c>
      <c r="BI386" s="117">
        <f t="shared" si="468"/>
        <v>0</v>
      </c>
      <c r="BJ386" s="117">
        <f t="shared" si="469"/>
        <v>0</v>
      </c>
      <c r="BK386" s="117">
        <f t="shared" si="470"/>
        <v>0</v>
      </c>
      <c r="BL386" s="117">
        <f t="shared" si="471"/>
        <v>0</v>
      </c>
      <c r="BM386" s="117">
        <f t="shared" si="472"/>
        <v>0</v>
      </c>
      <c r="BN386" s="117">
        <f t="shared" si="429"/>
        <v>0</v>
      </c>
      <c r="BO386" s="117">
        <f t="shared" si="473"/>
        <v>0</v>
      </c>
      <c r="BP386" s="117">
        <f t="shared" si="430"/>
        <v>0</v>
      </c>
      <c r="BQ386" s="117">
        <f t="shared" si="431"/>
        <v>0</v>
      </c>
      <c r="BR386" s="117">
        <f t="shared" si="432"/>
        <v>0</v>
      </c>
      <c r="BS386" s="117">
        <f t="shared" si="433"/>
        <v>0</v>
      </c>
      <c r="BT386" s="117">
        <f t="shared" si="434"/>
        <v>0</v>
      </c>
      <c r="BU386" s="117">
        <f t="shared" si="435"/>
        <v>0</v>
      </c>
      <c r="BV386" s="117">
        <f t="shared" si="436"/>
        <v>0</v>
      </c>
      <c r="BW386" s="117">
        <f t="shared" si="437"/>
        <v>0</v>
      </c>
      <c r="BX386" s="117">
        <f t="shared" si="438"/>
        <v>0</v>
      </c>
      <c r="BY386" s="117">
        <f t="shared" si="439"/>
        <v>0</v>
      </c>
      <c r="BZ386" s="117">
        <f t="shared" si="440"/>
        <v>0</v>
      </c>
      <c r="CA386" s="117">
        <f t="shared" si="441"/>
        <v>0</v>
      </c>
      <c r="CB386" s="117">
        <f t="shared" si="442"/>
        <v>0</v>
      </c>
      <c r="CC386" s="117">
        <f t="shared" si="443"/>
        <v>0</v>
      </c>
      <c r="CD386" s="117">
        <f t="shared" si="444"/>
        <v>0</v>
      </c>
      <c r="CE386" s="117">
        <f t="shared" si="445"/>
        <v>0</v>
      </c>
      <c r="CF386" s="117">
        <f t="shared" si="446"/>
        <v>0</v>
      </c>
      <c r="CG386" s="117">
        <f t="shared" si="447"/>
        <v>0</v>
      </c>
      <c r="CH386" s="117">
        <f t="shared" si="448"/>
        <v>0</v>
      </c>
      <c r="CI386" s="117">
        <f t="shared" si="449"/>
        <v>0</v>
      </c>
      <c r="CJ386" s="117">
        <f t="shared" si="450"/>
        <v>0</v>
      </c>
      <c r="CK386" s="117">
        <f t="shared" si="451"/>
        <v>0</v>
      </c>
      <c r="CL386" s="117">
        <f t="shared" si="452"/>
        <v>0</v>
      </c>
      <c r="CM386" s="117">
        <f t="shared" si="453"/>
        <v>0</v>
      </c>
      <c r="CN386" s="117">
        <f t="shared" si="454"/>
        <v>0</v>
      </c>
      <c r="CO386" s="117">
        <f t="shared" si="455"/>
        <v>0</v>
      </c>
      <c r="CP386" s="117">
        <f t="shared" si="456"/>
        <v>0</v>
      </c>
      <c r="CQ386" s="117">
        <f t="shared" si="457"/>
        <v>0</v>
      </c>
      <c r="CR386" s="117">
        <f t="shared" si="458"/>
        <v>0</v>
      </c>
      <c r="CS386" s="117">
        <f t="shared" si="459"/>
        <v>0</v>
      </c>
      <c r="CT386" s="82"/>
      <c r="CU386" s="82"/>
      <c r="CV386" s="39"/>
      <c r="CW386" s="39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GS386" s="1"/>
      <c r="GT386" s="1"/>
      <c r="GU386" s="1"/>
      <c r="GV386" s="1"/>
      <c r="GW386" s="1"/>
    </row>
    <row r="387" spans="1:205">
      <c r="A387" s="33">
        <v>381</v>
      </c>
      <c r="B387" s="70"/>
      <c r="C387" s="351"/>
      <c r="D387" s="75"/>
      <c r="E387" s="74"/>
      <c r="F387" s="74"/>
      <c r="G387" s="74"/>
      <c r="H387" s="74"/>
      <c r="I387" s="65"/>
      <c r="J387" s="65"/>
      <c r="K387" s="65"/>
      <c r="L387" s="209"/>
      <c r="M387" s="209"/>
      <c r="N387" s="65"/>
      <c r="O387" s="65"/>
      <c r="P387" s="65"/>
      <c r="Q387" s="368" t="str">
        <f t="shared" si="397"/>
        <v/>
      </c>
      <c r="R387" s="34">
        <f t="shared" si="398"/>
        <v>0</v>
      </c>
      <c r="S387" s="47">
        <f t="shared" si="474"/>
        <v>0</v>
      </c>
      <c r="T387" s="46">
        <f t="shared" si="396"/>
        <v>0</v>
      </c>
      <c r="U387" s="82">
        <f t="shared" si="399"/>
        <v>0</v>
      </c>
      <c r="V387" s="46">
        <f t="shared" si="400"/>
        <v>0</v>
      </c>
      <c r="W387" s="82">
        <f t="shared" si="401"/>
        <v>0</v>
      </c>
      <c r="X387" s="81">
        <f t="shared" si="402"/>
        <v>0</v>
      </c>
      <c r="Y387" s="81">
        <f t="shared" si="460"/>
        <v>0</v>
      </c>
      <c r="Z387" s="81">
        <f t="shared" si="461"/>
        <v>0</v>
      </c>
      <c r="AA387" s="81">
        <f t="shared" si="403"/>
        <v>0</v>
      </c>
      <c r="AB387" s="81">
        <f t="shared" si="404"/>
        <v>0</v>
      </c>
      <c r="AC387" s="81">
        <f t="shared" si="462"/>
        <v>0</v>
      </c>
      <c r="AD387" s="81">
        <f t="shared" si="463"/>
        <v>0</v>
      </c>
      <c r="AE387" s="81">
        <f t="shared" si="464"/>
        <v>0</v>
      </c>
      <c r="AF387" s="81">
        <f t="shared" si="405"/>
        <v>0</v>
      </c>
      <c r="AG387" s="81">
        <f t="shared" si="406"/>
        <v>0</v>
      </c>
      <c r="AH387" s="81">
        <f t="shared" si="407"/>
        <v>0</v>
      </c>
      <c r="AI387" s="81">
        <f t="shared" si="408"/>
        <v>0</v>
      </c>
      <c r="AJ387" s="81">
        <f t="shared" si="409"/>
        <v>0</v>
      </c>
      <c r="AK387" s="81">
        <f t="shared" si="410"/>
        <v>0</v>
      </c>
      <c r="AL387" s="81">
        <f t="shared" si="411"/>
        <v>0</v>
      </c>
      <c r="AM387" s="81">
        <f t="shared" si="412"/>
        <v>0</v>
      </c>
      <c r="AN387" s="81">
        <f t="shared" si="413"/>
        <v>0</v>
      </c>
      <c r="AO387" s="81">
        <f t="shared" si="414"/>
        <v>0</v>
      </c>
      <c r="AP387" s="81">
        <f t="shared" si="415"/>
        <v>0</v>
      </c>
      <c r="AQ387" s="81">
        <f t="shared" si="416"/>
        <v>0</v>
      </c>
      <c r="AR387" s="81">
        <f t="shared" si="417"/>
        <v>0</v>
      </c>
      <c r="AS387" s="81">
        <f t="shared" si="418"/>
        <v>0</v>
      </c>
      <c r="AT387" s="81">
        <f t="shared" si="419"/>
        <v>0</v>
      </c>
      <c r="AU387" s="81">
        <f t="shared" si="420"/>
        <v>0</v>
      </c>
      <c r="AV387" s="81">
        <f t="shared" si="421"/>
        <v>0</v>
      </c>
      <c r="AW387" s="46">
        <f t="shared" si="422"/>
        <v>0</v>
      </c>
      <c r="AX387" s="46">
        <f t="shared" si="423"/>
        <v>0</v>
      </c>
      <c r="AY387" s="46">
        <f t="shared" si="424"/>
        <v>0</v>
      </c>
      <c r="AZ387" s="46">
        <f t="shared" si="425"/>
        <v>0</v>
      </c>
      <c r="BA387" s="46">
        <f t="shared" si="426"/>
        <v>0</v>
      </c>
      <c r="BB387" s="46">
        <f t="shared" si="427"/>
        <v>0</v>
      </c>
      <c r="BC387" s="46">
        <f t="shared" si="428"/>
        <v>0</v>
      </c>
      <c r="BD387" s="81"/>
      <c r="BE387" s="81"/>
      <c r="BF387" s="117">
        <f t="shared" si="465"/>
        <v>0</v>
      </c>
      <c r="BG387" s="117">
        <f t="shared" si="466"/>
        <v>0</v>
      </c>
      <c r="BH387" s="117">
        <f t="shared" si="467"/>
        <v>0</v>
      </c>
      <c r="BI387" s="117">
        <f t="shared" si="468"/>
        <v>0</v>
      </c>
      <c r="BJ387" s="117">
        <f t="shared" si="469"/>
        <v>0</v>
      </c>
      <c r="BK387" s="117">
        <f t="shared" si="470"/>
        <v>0</v>
      </c>
      <c r="BL387" s="117">
        <f t="shared" si="471"/>
        <v>0</v>
      </c>
      <c r="BM387" s="117">
        <f t="shared" si="472"/>
        <v>0</v>
      </c>
      <c r="BN387" s="117">
        <f t="shared" si="429"/>
        <v>0</v>
      </c>
      <c r="BO387" s="117">
        <f t="shared" si="473"/>
        <v>0</v>
      </c>
      <c r="BP387" s="117">
        <f t="shared" si="430"/>
        <v>0</v>
      </c>
      <c r="BQ387" s="117">
        <f t="shared" si="431"/>
        <v>0</v>
      </c>
      <c r="BR387" s="117">
        <f t="shared" si="432"/>
        <v>0</v>
      </c>
      <c r="BS387" s="117">
        <f t="shared" si="433"/>
        <v>0</v>
      </c>
      <c r="BT387" s="117">
        <f t="shared" si="434"/>
        <v>0</v>
      </c>
      <c r="BU387" s="117">
        <f t="shared" si="435"/>
        <v>0</v>
      </c>
      <c r="BV387" s="117">
        <f t="shared" si="436"/>
        <v>0</v>
      </c>
      <c r="BW387" s="117">
        <f t="shared" si="437"/>
        <v>0</v>
      </c>
      <c r="BX387" s="117">
        <f t="shared" si="438"/>
        <v>0</v>
      </c>
      <c r="BY387" s="117">
        <f t="shared" si="439"/>
        <v>0</v>
      </c>
      <c r="BZ387" s="117">
        <f t="shared" si="440"/>
        <v>0</v>
      </c>
      <c r="CA387" s="117">
        <f t="shared" si="441"/>
        <v>0</v>
      </c>
      <c r="CB387" s="117">
        <f t="shared" si="442"/>
        <v>0</v>
      </c>
      <c r="CC387" s="117">
        <f t="shared" si="443"/>
        <v>0</v>
      </c>
      <c r="CD387" s="117">
        <f t="shared" si="444"/>
        <v>0</v>
      </c>
      <c r="CE387" s="117">
        <f t="shared" si="445"/>
        <v>0</v>
      </c>
      <c r="CF387" s="117">
        <f t="shared" si="446"/>
        <v>0</v>
      </c>
      <c r="CG387" s="117">
        <f t="shared" si="447"/>
        <v>0</v>
      </c>
      <c r="CH387" s="117">
        <f t="shared" si="448"/>
        <v>0</v>
      </c>
      <c r="CI387" s="117">
        <f t="shared" si="449"/>
        <v>0</v>
      </c>
      <c r="CJ387" s="117">
        <f t="shared" si="450"/>
        <v>0</v>
      </c>
      <c r="CK387" s="117">
        <f t="shared" si="451"/>
        <v>0</v>
      </c>
      <c r="CL387" s="117">
        <f t="shared" si="452"/>
        <v>0</v>
      </c>
      <c r="CM387" s="117">
        <f t="shared" si="453"/>
        <v>0</v>
      </c>
      <c r="CN387" s="117">
        <f t="shared" si="454"/>
        <v>0</v>
      </c>
      <c r="CO387" s="117">
        <f t="shared" si="455"/>
        <v>0</v>
      </c>
      <c r="CP387" s="117">
        <f t="shared" si="456"/>
        <v>0</v>
      </c>
      <c r="CQ387" s="117">
        <f t="shared" si="457"/>
        <v>0</v>
      </c>
      <c r="CR387" s="117">
        <f t="shared" si="458"/>
        <v>0</v>
      </c>
      <c r="CS387" s="117">
        <f t="shared" si="459"/>
        <v>0</v>
      </c>
      <c r="CT387" s="82"/>
      <c r="CU387" s="82"/>
      <c r="CV387" s="39"/>
      <c r="CW387" s="39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GS387" s="1"/>
      <c r="GT387" s="1"/>
      <c r="GU387" s="1"/>
      <c r="GV387" s="1"/>
      <c r="GW387" s="1"/>
    </row>
    <row r="388" spans="1:205">
      <c r="A388" s="33">
        <v>382</v>
      </c>
      <c r="B388" s="70"/>
      <c r="C388" s="351"/>
      <c r="D388" s="75"/>
      <c r="E388" s="74"/>
      <c r="F388" s="74"/>
      <c r="G388" s="74"/>
      <c r="H388" s="74"/>
      <c r="I388" s="65"/>
      <c r="J388" s="65"/>
      <c r="K388" s="65"/>
      <c r="L388" s="209"/>
      <c r="M388" s="209"/>
      <c r="N388" s="65"/>
      <c r="O388" s="65"/>
      <c r="P388" s="65"/>
      <c r="Q388" s="368" t="str">
        <f t="shared" si="397"/>
        <v/>
      </c>
      <c r="R388" s="34">
        <f t="shared" si="398"/>
        <v>0</v>
      </c>
      <c r="S388" s="47">
        <f t="shared" si="474"/>
        <v>0</v>
      </c>
      <c r="T388" s="46">
        <f t="shared" si="396"/>
        <v>0</v>
      </c>
      <c r="U388" s="82">
        <f t="shared" si="399"/>
        <v>0</v>
      </c>
      <c r="V388" s="46">
        <f t="shared" si="400"/>
        <v>0</v>
      </c>
      <c r="W388" s="82">
        <f t="shared" si="401"/>
        <v>0</v>
      </c>
      <c r="X388" s="81">
        <f t="shared" si="402"/>
        <v>0</v>
      </c>
      <c r="Y388" s="81">
        <f t="shared" si="460"/>
        <v>0</v>
      </c>
      <c r="Z388" s="81">
        <f t="shared" si="461"/>
        <v>0</v>
      </c>
      <c r="AA388" s="81">
        <f t="shared" si="403"/>
        <v>0</v>
      </c>
      <c r="AB388" s="81">
        <f t="shared" si="404"/>
        <v>0</v>
      </c>
      <c r="AC388" s="81">
        <f t="shared" si="462"/>
        <v>0</v>
      </c>
      <c r="AD388" s="81">
        <f t="shared" si="463"/>
        <v>0</v>
      </c>
      <c r="AE388" s="81">
        <f t="shared" si="464"/>
        <v>0</v>
      </c>
      <c r="AF388" s="81">
        <f t="shared" si="405"/>
        <v>0</v>
      </c>
      <c r="AG388" s="81">
        <f t="shared" si="406"/>
        <v>0</v>
      </c>
      <c r="AH388" s="81">
        <f t="shared" si="407"/>
        <v>0</v>
      </c>
      <c r="AI388" s="81">
        <f t="shared" si="408"/>
        <v>0</v>
      </c>
      <c r="AJ388" s="81">
        <f t="shared" si="409"/>
        <v>0</v>
      </c>
      <c r="AK388" s="81">
        <f t="shared" si="410"/>
        <v>0</v>
      </c>
      <c r="AL388" s="81">
        <f t="shared" si="411"/>
        <v>0</v>
      </c>
      <c r="AM388" s="81">
        <f t="shared" si="412"/>
        <v>0</v>
      </c>
      <c r="AN388" s="81">
        <f t="shared" si="413"/>
        <v>0</v>
      </c>
      <c r="AO388" s="81">
        <f t="shared" si="414"/>
        <v>0</v>
      </c>
      <c r="AP388" s="81">
        <f t="shared" si="415"/>
        <v>0</v>
      </c>
      <c r="AQ388" s="81">
        <f t="shared" si="416"/>
        <v>0</v>
      </c>
      <c r="AR388" s="81">
        <f t="shared" si="417"/>
        <v>0</v>
      </c>
      <c r="AS388" s="81">
        <f t="shared" si="418"/>
        <v>0</v>
      </c>
      <c r="AT388" s="81">
        <f t="shared" si="419"/>
        <v>0</v>
      </c>
      <c r="AU388" s="81">
        <f t="shared" si="420"/>
        <v>0</v>
      </c>
      <c r="AV388" s="81">
        <f t="shared" si="421"/>
        <v>0</v>
      </c>
      <c r="AW388" s="46">
        <f t="shared" si="422"/>
        <v>0</v>
      </c>
      <c r="AX388" s="46">
        <f t="shared" si="423"/>
        <v>0</v>
      </c>
      <c r="AY388" s="46">
        <f t="shared" si="424"/>
        <v>0</v>
      </c>
      <c r="AZ388" s="46">
        <f t="shared" si="425"/>
        <v>0</v>
      </c>
      <c r="BA388" s="46">
        <f t="shared" si="426"/>
        <v>0</v>
      </c>
      <c r="BB388" s="46">
        <f t="shared" si="427"/>
        <v>0</v>
      </c>
      <c r="BC388" s="46">
        <f t="shared" si="428"/>
        <v>0</v>
      </c>
      <c r="BD388" s="81"/>
      <c r="BE388" s="81"/>
      <c r="BF388" s="117">
        <f t="shared" si="465"/>
        <v>0</v>
      </c>
      <c r="BG388" s="117">
        <f t="shared" si="466"/>
        <v>0</v>
      </c>
      <c r="BH388" s="117">
        <f t="shared" si="467"/>
        <v>0</v>
      </c>
      <c r="BI388" s="117">
        <f t="shared" si="468"/>
        <v>0</v>
      </c>
      <c r="BJ388" s="117">
        <f t="shared" si="469"/>
        <v>0</v>
      </c>
      <c r="BK388" s="117">
        <f t="shared" si="470"/>
        <v>0</v>
      </c>
      <c r="BL388" s="117">
        <f t="shared" si="471"/>
        <v>0</v>
      </c>
      <c r="BM388" s="117">
        <f t="shared" si="472"/>
        <v>0</v>
      </c>
      <c r="BN388" s="117">
        <f t="shared" si="429"/>
        <v>0</v>
      </c>
      <c r="BO388" s="117">
        <f t="shared" si="473"/>
        <v>0</v>
      </c>
      <c r="BP388" s="117">
        <f t="shared" si="430"/>
        <v>0</v>
      </c>
      <c r="BQ388" s="117">
        <f t="shared" si="431"/>
        <v>0</v>
      </c>
      <c r="BR388" s="117">
        <f t="shared" si="432"/>
        <v>0</v>
      </c>
      <c r="BS388" s="117">
        <f t="shared" si="433"/>
        <v>0</v>
      </c>
      <c r="BT388" s="117">
        <f t="shared" si="434"/>
        <v>0</v>
      </c>
      <c r="BU388" s="117">
        <f t="shared" si="435"/>
        <v>0</v>
      </c>
      <c r="BV388" s="117">
        <f t="shared" si="436"/>
        <v>0</v>
      </c>
      <c r="BW388" s="117">
        <f t="shared" si="437"/>
        <v>0</v>
      </c>
      <c r="BX388" s="117">
        <f t="shared" si="438"/>
        <v>0</v>
      </c>
      <c r="BY388" s="117">
        <f t="shared" si="439"/>
        <v>0</v>
      </c>
      <c r="BZ388" s="117">
        <f t="shared" si="440"/>
        <v>0</v>
      </c>
      <c r="CA388" s="117">
        <f t="shared" si="441"/>
        <v>0</v>
      </c>
      <c r="CB388" s="117">
        <f t="shared" si="442"/>
        <v>0</v>
      </c>
      <c r="CC388" s="117">
        <f t="shared" si="443"/>
        <v>0</v>
      </c>
      <c r="CD388" s="117">
        <f t="shared" si="444"/>
        <v>0</v>
      </c>
      <c r="CE388" s="117">
        <f t="shared" si="445"/>
        <v>0</v>
      </c>
      <c r="CF388" s="117">
        <f t="shared" si="446"/>
        <v>0</v>
      </c>
      <c r="CG388" s="117">
        <f t="shared" si="447"/>
        <v>0</v>
      </c>
      <c r="CH388" s="117">
        <f t="shared" si="448"/>
        <v>0</v>
      </c>
      <c r="CI388" s="117">
        <f t="shared" si="449"/>
        <v>0</v>
      </c>
      <c r="CJ388" s="117">
        <f t="shared" si="450"/>
        <v>0</v>
      </c>
      <c r="CK388" s="117">
        <f t="shared" si="451"/>
        <v>0</v>
      </c>
      <c r="CL388" s="117">
        <f t="shared" si="452"/>
        <v>0</v>
      </c>
      <c r="CM388" s="117">
        <f t="shared" si="453"/>
        <v>0</v>
      </c>
      <c r="CN388" s="117">
        <f t="shared" si="454"/>
        <v>0</v>
      </c>
      <c r="CO388" s="117">
        <f t="shared" si="455"/>
        <v>0</v>
      </c>
      <c r="CP388" s="117">
        <f t="shared" si="456"/>
        <v>0</v>
      </c>
      <c r="CQ388" s="117">
        <f t="shared" si="457"/>
        <v>0</v>
      </c>
      <c r="CR388" s="117">
        <f t="shared" si="458"/>
        <v>0</v>
      </c>
      <c r="CS388" s="117">
        <f t="shared" si="459"/>
        <v>0</v>
      </c>
      <c r="CT388" s="82"/>
      <c r="CU388" s="82"/>
      <c r="CV388" s="39"/>
      <c r="CW388" s="39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GS388" s="1"/>
      <c r="GT388" s="1"/>
      <c r="GU388" s="1"/>
      <c r="GV388" s="1"/>
      <c r="GW388" s="1"/>
    </row>
    <row r="389" spans="1:205">
      <c r="A389" s="33">
        <v>383</v>
      </c>
      <c r="B389" s="70"/>
      <c r="C389" s="351"/>
      <c r="D389" s="75"/>
      <c r="E389" s="74"/>
      <c r="F389" s="74"/>
      <c r="G389" s="74"/>
      <c r="H389" s="74"/>
      <c r="I389" s="65"/>
      <c r="J389" s="65"/>
      <c r="K389" s="65"/>
      <c r="L389" s="209"/>
      <c r="M389" s="209"/>
      <c r="N389" s="65"/>
      <c r="O389" s="65"/>
      <c r="P389" s="65"/>
      <c r="Q389" s="368" t="str">
        <f t="shared" si="397"/>
        <v/>
      </c>
      <c r="R389" s="34">
        <f t="shared" si="398"/>
        <v>0</v>
      </c>
      <c r="S389" s="47">
        <f t="shared" si="474"/>
        <v>0</v>
      </c>
      <c r="T389" s="46">
        <f t="shared" si="396"/>
        <v>0</v>
      </c>
      <c r="U389" s="82">
        <f t="shared" si="399"/>
        <v>0</v>
      </c>
      <c r="V389" s="46">
        <f t="shared" si="400"/>
        <v>0</v>
      </c>
      <c r="W389" s="82">
        <f t="shared" si="401"/>
        <v>0</v>
      </c>
      <c r="X389" s="81">
        <f t="shared" si="402"/>
        <v>0</v>
      </c>
      <c r="Y389" s="81">
        <f t="shared" si="460"/>
        <v>0</v>
      </c>
      <c r="Z389" s="81">
        <f t="shared" si="461"/>
        <v>0</v>
      </c>
      <c r="AA389" s="81">
        <f t="shared" si="403"/>
        <v>0</v>
      </c>
      <c r="AB389" s="81">
        <f t="shared" si="404"/>
        <v>0</v>
      </c>
      <c r="AC389" s="81">
        <f t="shared" si="462"/>
        <v>0</v>
      </c>
      <c r="AD389" s="81">
        <f t="shared" si="463"/>
        <v>0</v>
      </c>
      <c r="AE389" s="81">
        <f t="shared" si="464"/>
        <v>0</v>
      </c>
      <c r="AF389" s="81">
        <f t="shared" si="405"/>
        <v>0</v>
      </c>
      <c r="AG389" s="81">
        <f t="shared" si="406"/>
        <v>0</v>
      </c>
      <c r="AH389" s="81">
        <f t="shared" si="407"/>
        <v>0</v>
      </c>
      <c r="AI389" s="81">
        <f t="shared" si="408"/>
        <v>0</v>
      </c>
      <c r="AJ389" s="81">
        <f t="shared" si="409"/>
        <v>0</v>
      </c>
      <c r="AK389" s="81">
        <f t="shared" si="410"/>
        <v>0</v>
      </c>
      <c r="AL389" s="81">
        <f t="shared" si="411"/>
        <v>0</v>
      </c>
      <c r="AM389" s="81">
        <f t="shared" si="412"/>
        <v>0</v>
      </c>
      <c r="AN389" s="81">
        <f t="shared" si="413"/>
        <v>0</v>
      </c>
      <c r="AO389" s="81">
        <f t="shared" si="414"/>
        <v>0</v>
      </c>
      <c r="AP389" s="81">
        <f t="shared" si="415"/>
        <v>0</v>
      </c>
      <c r="AQ389" s="81">
        <f t="shared" si="416"/>
        <v>0</v>
      </c>
      <c r="AR389" s="81">
        <f t="shared" si="417"/>
        <v>0</v>
      </c>
      <c r="AS389" s="81">
        <f t="shared" si="418"/>
        <v>0</v>
      </c>
      <c r="AT389" s="81">
        <f t="shared" si="419"/>
        <v>0</v>
      </c>
      <c r="AU389" s="81">
        <f t="shared" si="420"/>
        <v>0</v>
      </c>
      <c r="AV389" s="81">
        <f t="shared" si="421"/>
        <v>0</v>
      </c>
      <c r="AW389" s="46">
        <f t="shared" si="422"/>
        <v>0</v>
      </c>
      <c r="AX389" s="46">
        <f t="shared" si="423"/>
        <v>0</v>
      </c>
      <c r="AY389" s="46">
        <f t="shared" si="424"/>
        <v>0</v>
      </c>
      <c r="AZ389" s="46">
        <f t="shared" si="425"/>
        <v>0</v>
      </c>
      <c r="BA389" s="46">
        <f t="shared" si="426"/>
        <v>0</v>
      </c>
      <c r="BB389" s="46">
        <f t="shared" si="427"/>
        <v>0</v>
      </c>
      <c r="BC389" s="46">
        <f t="shared" si="428"/>
        <v>0</v>
      </c>
      <c r="BD389" s="81"/>
      <c r="BE389" s="81"/>
      <c r="BF389" s="117">
        <f t="shared" si="465"/>
        <v>0</v>
      </c>
      <c r="BG389" s="117">
        <f t="shared" si="466"/>
        <v>0</v>
      </c>
      <c r="BH389" s="117">
        <f t="shared" si="467"/>
        <v>0</v>
      </c>
      <c r="BI389" s="117">
        <f t="shared" si="468"/>
        <v>0</v>
      </c>
      <c r="BJ389" s="117">
        <f t="shared" si="469"/>
        <v>0</v>
      </c>
      <c r="BK389" s="117">
        <f t="shared" si="470"/>
        <v>0</v>
      </c>
      <c r="BL389" s="117">
        <f t="shared" si="471"/>
        <v>0</v>
      </c>
      <c r="BM389" s="117">
        <f t="shared" si="472"/>
        <v>0</v>
      </c>
      <c r="BN389" s="117">
        <f t="shared" si="429"/>
        <v>0</v>
      </c>
      <c r="BO389" s="117">
        <f t="shared" si="473"/>
        <v>0</v>
      </c>
      <c r="BP389" s="117">
        <f t="shared" si="430"/>
        <v>0</v>
      </c>
      <c r="BQ389" s="117">
        <f t="shared" si="431"/>
        <v>0</v>
      </c>
      <c r="BR389" s="117">
        <f t="shared" si="432"/>
        <v>0</v>
      </c>
      <c r="BS389" s="117">
        <f t="shared" si="433"/>
        <v>0</v>
      </c>
      <c r="BT389" s="117">
        <f t="shared" si="434"/>
        <v>0</v>
      </c>
      <c r="BU389" s="117">
        <f t="shared" si="435"/>
        <v>0</v>
      </c>
      <c r="BV389" s="117">
        <f t="shared" si="436"/>
        <v>0</v>
      </c>
      <c r="BW389" s="117">
        <f t="shared" si="437"/>
        <v>0</v>
      </c>
      <c r="BX389" s="117">
        <f t="shared" si="438"/>
        <v>0</v>
      </c>
      <c r="BY389" s="117">
        <f t="shared" si="439"/>
        <v>0</v>
      </c>
      <c r="BZ389" s="117">
        <f t="shared" si="440"/>
        <v>0</v>
      </c>
      <c r="CA389" s="117">
        <f t="shared" si="441"/>
        <v>0</v>
      </c>
      <c r="CB389" s="117">
        <f t="shared" si="442"/>
        <v>0</v>
      </c>
      <c r="CC389" s="117">
        <f t="shared" si="443"/>
        <v>0</v>
      </c>
      <c r="CD389" s="117">
        <f t="shared" si="444"/>
        <v>0</v>
      </c>
      <c r="CE389" s="117">
        <f t="shared" si="445"/>
        <v>0</v>
      </c>
      <c r="CF389" s="117">
        <f t="shared" si="446"/>
        <v>0</v>
      </c>
      <c r="CG389" s="117">
        <f t="shared" si="447"/>
        <v>0</v>
      </c>
      <c r="CH389" s="117">
        <f t="shared" si="448"/>
        <v>0</v>
      </c>
      <c r="CI389" s="117">
        <f t="shared" si="449"/>
        <v>0</v>
      </c>
      <c r="CJ389" s="117">
        <f t="shared" si="450"/>
        <v>0</v>
      </c>
      <c r="CK389" s="117">
        <f t="shared" si="451"/>
        <v>0</v>
      </c>
      <c r="CL389" s="117">
        <f t="shared" si="452"/>
        <v>0</v>
      </c>
      <c r="CM389" s="117">
        <f t="shared" si="453"/>
        <v>0</v>
      </c>
      <c r="CN389" s="117">
        <f t="shared" si="454"/>
        <v>0</v>
      </c>
      <c r="CO389" s="117">
        <f t="shared" si="455"/>
        <v>0</v>
      </c>
      <c r="CP389" s="117">
        <f t="shared" si="456"/>
        <v>0</v>
      </c>
      <c r="CQ389" s="117">
        <f t="shared" si="457"/>
        <v>0</v>
      </c>
      <c r="CR389" s="117">
        <f t="shared" si="458"/>
        <v>0</v>
      </c>
      <c r="CS389" s="117">
        <f t="shared" si="459"/>
        <v>0</v>
      </c>
      <c r="CT389" s="82"/>
      <c r="CU389" s="82"/>
      <c r="CV389" s="39"/>
      <c r="CW389" s="39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GS389" s="1"/>
      <c r="GT389" s="1"/>
      <c r="GU389" s="1"/>
      <c r="GV389" s="1"/>
      <c r="GW389" s="1"/>
    </row>
    <row r="390" spans="1:205">
      <c r="A390" s="33">
        <v>384</v>
      </c>
      <c r="B390" s="70"/>
      <c r="C390" s="351"/>
      <c r="D390" s="75"/>
      <c r="E390" s="74"/>
      <c r="F390" s="74"/>
      <c r="G390" s="74"/>
      <c r="H390" s="74"/>
      <c r="I390" s="65"/>
      <c r="J390" s="65"/>
      <c r="K390" s="65"/>
      <c r="L390" s="209"/>
      <c r="M390" s="209"/>
      <c r="N390" s="65"/>
      <c r="O390" s="65"/>
      <c r="P390" s="65"/>
      <c r="Q390" s="368" t="str">
        <f t="shared" si="397"/>
        <v/>
      </c>
      <c r="R390" s="34">
        <f t="shared" si="398"/>
        <v>0</v>
      </c>
      <c r="S390" s="47">
        <f t="shared" si="474"/>
        <v>0</v>
      </c>
      <c r="T390" s="46">
        <f t="shared" si="396"/>
        <v>0</v>
      </c>
      <c r="U390" s="82">
        <f t="shared" si="399"/>
        <v>0</v>
      </c>
      <c r="V390" s="46">
        <f t="shared" si="400"/>
        <v>0</v>
      </c>
      <c r="W390" s="82">
        <f t="shared" si="401"/>
        <v>0</v>
      </c>
      <c r="X390" s="81">
        <f t="shared" si="402"/>
        <v>0</v>
      </c>
      <c r="Y390" s="81">
        <f t="shared" si="460"/>
        <v>0</v>
      </c>
      <c r="Z390" s="81">
        <f t="shared" si="461"/>
        <v>0</v>
      </c>
      <c r="AA390" s="81">
        <f t="shared" si="403"/>
        <v>0</v>
      </c>
      <c r="AB390" s="81">
        <f t="shared" si="404"/>
        <v>0</v>
      </c>
      <c r="AC390" s="81">
        <f t="shared" si="462"/>
        <v>0</v>
      </c>
      <c r="AD390" s="81">
        <f t="shared" si="463"/>
        <v>0</v>
      </c>
      <c r="AE390" s="81">
        <f t="shared" si="464"/>
        <v>0</v>
      </c>
      <c r="AF390" s="81">
        <f t="shared" si="405"/>
        <v>0</v>
      </c>
      <c r="AG390" s="81">
        <f t="shared" si="406"/>
        <v>0</v>
      </c>
      <c r="AH390" s="81">
        <f t="shared" si="407"/>
        <v>0</v>
      </c>
      <c r="AI390" s="81">
        <f t="shared" si="408"/>
        <v>0</v>
      </c>
      <c r="AJ390" s="81">
        <f t="shared" si="409"/>
        <v>0</v>
      </c>
      <c r="AK390" s="81">
        <f t="shared" si="410"/>
        <v>0</v>
      </c>
      <c r="AL390" s="81">
        <f t="shared" si="411"/>
        <v>0</v>
      </c>
      <c r="AM390" s="81">
        <f t="shared" si="412"/>
        <v>0</v>
      </c>
      <c r="AN390" s="81">
        <f t="shared" si="413"/>
        <v>0</v>
      </c>
      <c r="AO390" s="81">
        <f t="shared" si="414"/>
        <v>0</v>
      </c>
      <c r="AP390" s="81">
        <f t="shared" si="415"/>
        <v>0</v>
      </c>
      <c r="AQ390" s="81">
        <f t="shared" si="416"/>
        <v>0</v>
      </c>
      <c r="AR390" s="81">
        <f t="shared" si="417"/>
        <v>0</v>
      </c>
      <c r="AS390" s="81">
        <f t="shared" si="418"/>
        <v>0</v>
      </c>
      <c r="AT390" s="81">
        <f t="shared" si="419"/>
        <v>0</v>
      </c>
      <c r="AU390" s="81">
        <f t="shared" si="420"/>
        <v>0</v>
      </c>
      <c r="AV390" s="81">
        <f t="shared" si="421"/>
        <v>0</v>
      </c>
      <c r="AW390" s="46">
        <f t="shared" si="422"/>
        <v>0</v>
      </c>
      <c r="AX390" s="46">
        <f t="shared" si="423"/>
        <v>0</v>
      </c>
      <c r="AY390" s="46">
        <f t="shared" si="424"/>
        <v>0</v>
      </c>
      <c r="AZ390" s="46">
        <f t="shared" si="425"/>
        <v>0</v>
      </c>
      <c r="BA390" s="46">
        <f t="shared" si="426"/>
        <v>0</v>
      </c>
      <c r="BB390" s="46">
        <f t="shared" si="427"/>
        <v>0</v>
      </c>
      <c r="BC390" s="46">
        <f t="shared" si="428"/>
        <v>0</v>
      </c>
      <c r="BD390" s="81"/>
      <c r="BE390" s="81"/>
      <c r="BF390" s="117">
        <f t="shared" si="465"/>
        <v>0</v>
      </c>
      <c r="BG390" s="117">
        <f t="shared" si="466"/>
        <v>0</v>
      </c>
      <c r="BH390" s="117">
        <f t="shared" si="467"/>
        <v>0</v>
      </c>
      <c r="BI390" s="117">
        <f t="shared" si="468"/>
        <v>0</v>
      </c>
      <c r="BJ390" s="117">
        <f t="shared" si="469"/>
        <v>0</v>
      </c>
      <c r="BK390" s="117">
        <f t="shared" si="470"/>
        <v>0</v>
      </c>
      <c r="BL390" s="117">
        <f t="shared" si="471"/>
        <v>0</v>
      </c>
      <c r="BM390" s="117">
        <f t="shared" si="472"/>
        <v>0</v>
      </c>
      <c r="BN390" s="117">
        <f t="shared" si="429"/>
        <v>0</v>
      </c>
      <c r="BO390" s="117">
        <f t="shared" si="473"/>
        <v>0</v>
      </c>
      <c r="BP390" s="117">
        <f t="shared" si="430"/>
        <v>0</v>
      </c>
      <c r="BQ390" s="117">
        <f t="shared" si="431"/>
        <v>0</v>
      </c>
      <c r="BR390" s="117">
        <f t="shared" si="432"/>
        <v>0</v>
      </c>
      <c r="BS390" s="117">
        <f t="shared" si="433"/>
        <v>0</v>
      </c>
      <c r="BT390" s="117">
        <f t="shared" si="434"/>
        <v>0</v>
      </c>
      <c r="BU390" s="117">
        <f t="shared" si="435"/>
        <v>0</v>
      </c>
      <c r="BV390" s="117">
        <f t="shared" si="436"/>
        <v>0</v>
      </c>
      <c r="BW390" s="117">
        <f t="shared" si="437"/>
        <v>0</v>
      </c>
      <c r="BX390" s="117">
        <f t="shared" si="438"/>
        <v>0</v>
      </c>
      <c r="BY390" s="117">
        <f t="shared" si="439"/>
        <v>0</v>
      </c>
      <c r="BZ390" s="117">
        <f t="shared" si="440"/>
        <v>0</v>
      </c>
      <c r="CA390" s="117">
        <f t="shared" si="441"/>
        <v>0</v>
      </c>
      <c r="CB390" s="117">
        <f t="shared" si="442"/>
        <v>0</v>
      </c>
      <c r="CC390" s="117">
        <f t="shared" si="443"/>
        <v>0</v>
      </c>
      <c r="CD390" s="117">
        <f t="shared" si="444"/>
        <v>0</v>
      </c>
      <c r="CE390" s="117">
        <f t="shared" si="445"/>
        <v>0</v>
      </c>
      <c r="CF390" s="117">
        <f t="shared" si="446"/>
        <v>0</v>
      </c>
      <c r="CG390" s="117">
        <f t="shared" si="447"/>
        <v>0</v>
      </c>
      <c r="CH390" s="117">
        <f t="shared" si="448"/>
        <v>0</v>
      </c>
      <c r="CI390" s="117">
        <f t="shared" si="449"/>
        <v>0</v>
      </c>
      <c r="CJ390" s="117">
        <f t="shared" si="450"/>
        <v>0</v>
      </c>
      <c r="CK390" s="117">
        <f t="shared" si="451"/>
        <v>0</v>
      </c>
      <c r="CL390" s="117">
        <f t="shared" si="452"/>
        <v>0</v>
      </c>
      <c r="CM390" s="117">
        <f t="shared" si="453"/>
        <v>0</v>
      </c>
      <c r="CN390" s="117">
        <f t="shared" si="454"/>
        <v>0</v>
      </c>
      <c r="CO390" s="117">
        <f t="shared" si="455"/>
        <v>0</v>
      </c>
      <c r="CP390" s="117">
        <f t="shared" si="456"/>
        <v>0</v>
      </c>
      <c r="CQ390" s="117">
        <f t="shared" si="457"/>
        <v>0</v>
      </c>
      <c r="CR390" s="117">
        <f t="shared" si="458"/>
        <v>0</v>
      </c>
      <c r="CS390" s="117">
        <f t="shared" si="459"/>
        <v>0</v>
      </c>
      <c r="CT390" s="82"/>
      <c r="CU390" s="82"/>
      <c r="CV390" s="39"/>
      <c r="CW390" s="39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GS390" s="1"/>
      <c r="GT390" s="1"/>
      <c r="GU390" s="1"/>
      <c r="GV390" s="1"/>
      <c r="GW390" s="1"/>
    </row>
    <row r="391" spans="1:205">
      <c r="A391" s="29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GS391" s="1"/>
      <c r="GT391" s="1"/>
      <c r="GU391" s="1"/>
      <c r="GV391" s="1"/>
      <c r="GW391" s="1"/>
    </row>
    <row r="392" spans="1:205">
      <c r="A392" s="29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GS392" s="1"/>
      <c r="GT392" s="1"/>
      <c r="GU392" s="1"/>
      <c r="GV392" s="1"/>
      <c r="GW392" s="1"/>
    </row>
    <row r="393" spans="1:205" s="1" customFormat="1">
      <c r="A393" s="29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</row>
    <row r="394" spans="1:205" s="1" customFormat="1" hidden="1">
      <c r="A394" s="29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</row>
    <row r="395" spans="1:205" s="1" customFormat="1" hidden="1">
      <c r="A395" s="29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</row>
    <row r="396" spans="1:205" s="1" customFormat="1" hidden="1">
      <c r="A396" s="29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</row>
    <row r="397" spans="1:205" s="1" customFormat="1" hidden="1">
      <c r="A397" s="29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</row>
    <row r="398" spans="1:205" s="1" customFormat="1" hidden="1">
      <c r="A398" s="29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</row>
    <row r="399" spans="1:205" s="1" customFormat="1" hidden="1">
      <c r="A399" s="29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</row>
    <row r="400" spans="1:205" s="1" customFormat="1" hidden="1">
      <c r="A400" s="29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</row>
    <row r="401" spans="1:17" s="1" customFormat="1" hidden="1">
      <c r="A401" s="29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</row>
    <row r="402" spans="1:17" s="1" customFormat="1" hidden="1">
      <c r="A402" s="29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</row>
    <row r="403" spans="1:17" s="1" customFormat="1" hidden="1">
      <c r="A403" s="29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</row>
    <row r="404" spans="1:17" s="1" customFormat="1" hidden="1">
      <c r="A404" s="29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</row>
    <row r="405" spans="1:17" s="1" customFormat="1" hidden="1">
      <c r="A405" s="29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</row>
    <row r="406" spans="1:17" s="1" customFormat="1" hidden="1">
      <c r="A406" s="29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</row>
    <row r="407" spans="1:17" s="1" customFormat="1" hidden="1">
      <c r="A407" s="29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</row>
    <row r="408" spans="1:17" s="1" customFormat="1" hidden="1">
      <c r="A408" s="29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</row>
    <row r="409" spans="1:17" s="1" customFormat="1" hidden="1">
      <c r="A409" s="29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</row>
    <row r="410" spans="1:17" s="1" customFormat="1" hidden="1">
      <c r="A410" s="29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</row>
    <row r="411" spans="1:17" s="1" customFormat="1" hidden="1">
      <c r="A411" s="29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</row>
    <row r="412" spans="1:17" s="1" customFormat="1" hidden="1">
      <c r="A412" s="29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</row>
    <row r="413" spans="1:17" s="1" customFormat="1" hidden="1">
      <c r="A413" s="29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</row>
    <row r="414" spans="1:17" s="1" customFormat="1" hidden="1">
      <c r="A414" s="29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</row>
    <row r="415" spans="1:17" s="1" customFormat="1" hidden="1">
      <c r="A415" s="29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</row>
    <row r="416" spans="1:17" s="1" customFormat="1" hidden="1">
      <c r="A416" s="29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</row>
    <row r="417" spans="1:17" s="1" customFormat="1" hidden="1">
      <c r="A417" s="29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</row>
    <row r="418" spans="1:17" s="1" customFormat="1" hidden="1">
      <c r="A418" s="29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</row>
    <row r="419" spans="1:17" s="1" customFormat="1" hidden="1">
      <c r="A419" s="29"/>
    </row>
    <row r="420" spans="1:17" s="1" customFormat="1" hidden="1">
      <c r="A420" s="29"/>
    </row>
    <row r="421" spans="1:17" s="1" customFormat="1" hidden="1">
      <c r="A421" s="29"/>
    </row>
    <row r="422" spans="1:17" s="1" customFormat="1" hidden="1">
      <c r="A422" s="29"/>
    </row>
    <row r="423" spans="1:17" s="1" customFormat="1" hidden="1">
      <c r="A423" s="29"/>
    </row>
    <row r="424" spans="1:17" s="1" customFormat="1" hidden="1">
      <c r="A424" s="29"/>
    </row>
    <row r="425" spans="1:17" s="1" customFormat="1" hidden="1">
      <c r="A425" s="29"/>
    </row>
    <row r="426" spans="1:17" s="1" customFormat="1" hidden="1">
      <c r="A426" s="29"/>
    </row>
    <row r="427" spans="1:17" s="1" customFormat="1" hidden="1">
      <c r="A427" s="29"/>
    </row>
    <row r="428" spans="1:17" s="1" customFormat="1" hidden="1">
      <c r="A428" s="29"/>
    </row>
    <row r="429" spans="1:17" s="1" customFormat="1" hidden="1">
      <c r="A429" s="29"/>
    </row>
    <row r="430" spans="1:17" s="1" customFormat="1" hidden="1">
      <c r="A430" s="29"/>
    </row>
    <row r="431" spans="1:17" s="1" customFormat="1" hidden="1">
      <c r="A431" s="29"/>
    </row>
    <row r="432" spans="1:17" s="1" customFormat="1" hidden="1">
      <c r="A432" s="29"/>
    </row>
    <row r="433" spans="1:1" s="1" customFormat="1" hidden="1">
      <c r="A433" s="29"/>
    </row>
    <row r="434" spans="1:1" s="1" customFormat="1" hidden="1">
      <c r="A434" s="29"/>
    </row>
    <row r="435" spans="1:1" s="1" customFormat="1" hidden="1">
      <c r="A435" s="29"/>
    </row>
    <row r="436" spans="1:1" s="1" customFormat="1" hidden="1">
      <c r="A436" s="29"/>
    </row>
    <row r="437" spans="1:1" s="1" customFormat="1" hidden="1">
      <c r="A437" s="29"/>
    </row>
    <row r="438" spans="1:1" s="1" customFormat="1" hidden="1">
      <c r="A438" s="29"/>
    </row>
    <row r="439" spans="1:1" s="1" customFormat="1" hidden="1">
      <c r="A439" s="29"/>
    </row>
    <row r="440" spans="1:1" s="1" customFormat="1" hidden="1">
      <c r="A440" s="29"/>
    </row>
    <row r="441" spans="1:1" s="1" customFormat="1" hidden="1">
      <c r="A441" s="29"/>
    </row>
    <row r="442" spans="1:1" s="1" customFormat="1" hidden="1">
      <c r="A442" s="29"/>
    </row>
    <row r="443" spans="1:1" s="1" customFormat="1" hidden="1">
      <c r="A443" s="29"/>
    </row>
    <row r="444" spans="1:1" s="1" customFormat="1" hidden="1">
      <c r="A444" s="29"/>
    </row>
    <row r="445" spans="1:1" s="1" customFormat="1" hidden="1">
      <c r="A445" s="29"/>
    </row>
    <row r="446" spans="1:1" s="1" customFormat="1" hidden="1">
      <c r="A446" s="29"/>
    </row>
    <row r="447" spans="1:1" s="1" customFormat="1" hidden="1">
      <c r="A447" s="29"/>
    </row>
    <row r="448" spans="1:1" s="1" customFormat="1" hidden="1">
      <c r="A448" s="29"/>
    </row>
    <row r="449" spans="1:1" s="1" customFormat="1" hidden="1">
      <c r="A449" s="29"/>
    </row>
    <row r="450" spans="1:1" s="1" customFormat="1" hidden="1">
      <c r="A450" s="29"/>
    </row>
    <row r="451" spans="1:1" s="1" customFormat="1" hidden="1">
      <c r="A451" s="29"/>
    </row>
    <row r="452" spans="1:1" s="1" customFormat="1" hidden="1">
      <c r="A452" s="29"/>
    </row>
    <row r="453" spans="1:1" s="1" customFormat="1" hidden="1">
      <c r="A453" s="29"/>
    </row>
    <row r="454" spans="1:1" s="1" customFormat="1" hidden="1">
      <c r="A454" s="29"/>
    </row>
    <row r="455" spans="1:1" s="1" customFormat="1" hidden="1">
      <c r="A455" s="29"/>
    </row>
    <row r="456" spans="1:1" s="1" customFormat="1" hidden="1">
      <c r="A456" s="29"/>
    </row>
    <row r="457" spans="1:1" s="1" customFormat="1" hidden="1">
      <c r="A457" s="29"/>
    </row>
    <row r="458" spans="1:1" s="1" customFormat="1" hidden="1">
      <c r="A458" s="29"/>
    </row>
    <row r="459" spans="1:1" s="1" customFormat="1" hidden="1">
      <c r="A459" s="29"/>
    </row>
    <row r="460" spans="1:1" s="1" customFormat="1" hidden="1">
      <c r="A460" s="29"/>
    </row>
    <row r="461" spans="1:1" s="1" customFormat="1" hidden="1">
      <c r="A461" s="29"/>
    </row>
    <row r="462" spans="1:1" s="1" customFormat="1" hidden="1">
      <c r="A462" s="29"/>
    </row>
    <row r="463" spans="1:1" s="1" customFormat="1" hidden="1">
      <c r="A463" s="29"/>
    </row>
    <row r="464" spans="1:1" s="1" customFormat="1" hidden="1">
      <c r="A464" s="29"/>
    </row>
    <row r="465" spans="1:1" s="1" customFormat="1" hidden="1">
      <c r="A465" s="29"/>
    </row>
    <row r="466" spans="1:1" s="1" customFormat="1" hidden="1">
      <c r="A466" s="29"/>
    </row>
    <row r="467" spans="1:1" s="1" customFormat="1" hidden="1">
      <c r="A467" s="29"/>
    </row>
    <row r="468" spans="1:1" s="1" customFormat="1" hidden="1">
      <c r="A468" s="29"/>
    </row>
    <row r="469" spans="1:1" s="1" customFormat="1" hidden="1">
      <c r="A469" s="29"/>
    </row>
    <row r="470" spans="1:1" s="1" customFormat="1" hidden="1">
      <c r="A470" s="29"/>
    </row>
    <row r="471" spans="1:1" s="1" customFormat="1" hidden="1">
      <c r="A471" s="29"/>
    </row>
    <row r="472" spans="1:1" s="1" customFormat="1" hidden="1">
      <c r="A472" s="29"/>
    </row>
    <row r="473" spans="1:1" s="1" customFormat="1" hidden="1">
      <c r="A473" s="29"/>
    </row>
    <row r="474" spans="1:1" s="1" customFormat="1" hidden="1">
      <c r="A474" s="29"/>
    </row>
    <row r="475" spans="1:1" s="1" customFormat="1" hidden="1">
      <c r="A475" s="29"/>
    </row>
    <row r="476" spans="1:1" s="1" customFormat="1" hidden="1">
      <c r="A476" s="29"/>
    </row>
    <row r="477" spans="1:1" s="1" customFormat="1" hidden="1">
      <c r="A477" s="29"/>
    </row>
    <row r="478" spans="1:1" s="1" customFormat="1" hidden="1">
      <c r="A478" s="29"/>
    </row>
    <row r="479" spans="1:1" s="1" customFormat="1" hidden="1">
      <c r="A479" s="29"/>
    </row>
    <row r="480" spans="1:1" s="1" customFormat="1" hidden="1">
      <c r="A480" s="29"/>
    </row>
    <row r="481" spans="1:1" s="1" customFormat="1" hidden="1">
      <c r="A481" s="29"/>
    </row>
    <row r="482" spans="1:1" s="1" customFormat="1" hidden="1">
      <c r="A482" s="29"/>
    </row>
    <row r="483" spans="1:1" s="1" customFormat="1" hidden="1">
      <c r="A483" s="29"/>
    </row>
    <row r="484" spans="1:1" s="1" customFormat="1" hidden="1">
      <c r="A484" s="29"/>
    </row>
    <row r="485" spans="1:1" s="1" customFormat="1" hidden="1">
      <c r="A485" s="29"/>
    </row>
    <row r="486" spans="1:1" s="1" customFormat="1" hidden="1">
      <c r="A486" s="29"/>
    </row>
    <row r="487" spans="1:1" s="1" customFormat="1" hidden="1">
      <c r="A487" s="29"/>
    </row>
    <row r="488" spans="1:1" s="1" customFormat="1" hidden="1">
      <c r="A488" s="29"/>
    </row>
    <row r="489" spans="1:1" s="1" customFormat="1" hidden="1">
      <c r="A489" s="29"/>
    </row>
    <row r="490" spans="1:1" s="1" customFormat="1" hidden="1">
      <c r="A490" s="29"/>
    </row>
    <row r="491" spans="1:1" s="1" customFormat="1" hidden="1">
      <c r="A491" s="29"/>
    </row>
    <row r="492" spans="1:1" s="1" customFormat="1" hidden="1">
      <c r="A492" s="29"/>
    </row>
    <row r="493" spans="1:1" s="1" customFormat="1" hidden="1">
      <c r="A493" s="29"/>
    </row>
    <row r="494" spans="1:1" s="1" customFormat="1" hidden="1">
      <c r="A494" s="29"/>
    </row>
    <row r="495" spans="1:1" s="1" customFormat="1" hidden="1">
      <c r="A495" s="29"/>
    </row>
    <row r="496" spans="1:1" s="1" customFormat="1" hidden="1">
      <c r="A496" s="29"/>
    </row>
    <row r="497" spans="1:1" s="1" customFormat="1" hidden="1">
      <c r="A497" s="29"/>
    </row>
    <row r="498" spans="1:1" s="1" customFormat="1" hidden="1">
      <c r="A498" s="29"/>
    </row>
    <row r="499" spans="1:1" s="1" customFormat="1" hidden="1">
      <c r="A499" s="29"/>
    </row>
    <row r="500" spans="1:1" s="1" customFormat="1" hidden="1">
      <c r="A500" s="29"/>
    </row>
    <row r="501" spans="1:1" s="1" customFormat="1" hidden="1">
      <c r="A501" s="29"/>
    </row>
    <row r="502" spans="1:1" s="1" customFormat="1" hidden="1">
      <c r="A502" s="29"/>
    </row>
    <row r="503" spans="1:1" s="1" customFormat="1" hidden="1">
      <c r="A503" s="29"/>
    </row>
    <row r="504" spans="1:1" s="1" customFormat="1" hidden="1">
      <c r="A504" s="29"/>
    </row>
    <row r="505" spans="1:1" s="1" customFormat="1" hidden="1">
      <c r="A505" s="29"/>
    </row>
    <row r="506" spans="1:1" s="1" customFormat="1" hidden="1">
      <c r="A506" s="29"/>
    </row>
    <row r="507" spans="1:1" s="1" customFormat="1" hidden="1">
      <c r="A507" s="29"/>
    </row>
    <row r="508" spans="1:1" s="1" customFormat="1" hidden="1">
      <c r="A508" s="29"/>
    </row>
    <row r="509" spans="1:1" s="1" customFormat="1" hidden="1">
      <c r="A509" s="29"/>
    </row>
    <row r="510" spans="1:1" s="1" customFormat="1" hidden="1">
      <c r="A510" s="29"/>
    </row>
    <row r="511" spans="1:1" s="1" customFormat="1" hidden="1">
      <c r="A511" s="29"/>
    </row>
    <row r="512" spans="1:1" s="1" customFormat="1" hidden="1">
      <c r="A512" s="29"/>
    </row>
    <row r="513" spans="1:1" s="1" customFormat="1" hidden="1">
      <c r="A513" s="29"/>
    </row>
    <row r="514" spans="1:1" s="1" customFormat="1" hidden="1">
      <c r="A514" s="29"/>
    </row>
    <row r="515" spans="1:1" s="1" customFormat="1" hidden="1">
      <c r="A515" s="29"/>
    </row>
    <row r="516" spans="1:1" s="1" customFormat="1" hidden="1">
      <c r="A516" s="29"/>
    </row>
    <row r="517" spans="1:1" s="1" customFormat="1" hidden="1">
      <c r="A517" s="29"/>
    </row>
    <row r="518" spans="1:1" s="1" customFormat="1" hidden="1">
      <c r="A518" s="29"/>
    </row>
    <row r="519" spans="1:1" s="1" customFormat="1" hidden="1">
      <c r="A519" s="29"/>
    </row>
    <row r="520" spans="1:1" s="1" customFormat="1" hidden="1">
      <c r="A520" s="29"/>
    </row>
    <row r="521" spans="1:1" s="1" customFormat="1" hidden="1">
      <c r="A521" s="29"/>
    </row>
    <row r="522" spans="1:1" s="1" customFormat="1" hidden="1">
      <c r="A522" s="29"/>
    </row>
    <row r="523" spans="1:1" s="1" customFormat="1" hidden="1">
      <c r="A523" s="29"/>
    </row>
    <row r="524" spans="1:1" s="1" customFormat="1" hidden="1">
      <c r="A524" s="29"/>
    </row>
    <row r="525" spans="1:1" s="1" customFormat="1" hidden="1">
      <c r="A525" s="29"/>
    </row>
    <row r="526" spans="1:1" s="1" customFormat="1" hidden="1">
      <c r="A526" s="29"/>
    </row>
    <row r="527" spans="1:1" s="1" customFormat="1" hidden="1">
      <c r="A527" s="29"/>
    </row>
    <row r="528" spans="1:1" s="1" customFormat="1" hidden="1">
      <c r="A528" s="29"/>
    </row>
    <row r="529" spans="1:1" s="1" customFormat="1" hidden="1">
      <c r="A529" s="29"/>
    </row>
    <row r="530" spans="1:1" s="1" customFormat="1" hidden="1">
      <c r="A530" s="29"/>
    </row>
    <row r="531" spans="1:1" s="1" customFormat="1" hidden="1">
      <c r="A531" s="29"/>
    </row>
    <row r="532" spans="1:1" s="1" customFormat="1" hidden="1">
      <c r="A532" s="29"/>
    </row>
    <row r="533" spans="1:1" s="1" customFormat="1" hidden="1">
      <c r="A533" s="29"/>
    </row>
    <row r="534" spans="1:1" s="1" customFormat="1" hidden="1">
      <c r="A534" s="29"/>
    </row>
    <row r="535" spans="1:1" s="1" customFormat="1" hidden="1">
      <c r="A535" s="29"/>
    </row>
    <row r="536" spans="1:1" s="1" customFormat="1" hidden="1">
      <c r="A536" s="29"/>
    </row>
    <row r="537" spans="1:1" s="1" customFormat="1" hidden="1">
      <c r="A537" s="29"/>
    </row>
    <row r="538" spans="1:1" s="1" customFormat="1" hidden="1">
      <c r="A538" s="29"/>
    </row>
    <row r="539" spans="1:1" s="1" customFormat="1" hidden="1">
      <c r="A539" s="29"/>
    </row>
    <row r="540" spans="1:1" s="1" customFormat="1" hidden="1">
      <c r="A540" s="29"/>
    </row>
    <row r="541" spans="1:1" s="1" customFormat="1" hidden="1">
      <c r="A541" s="29"/>
    </row>
    <row r="542" spans="1:1" s="1" customFormat="1" hidden="1">
      <c r="A542" s="29"/>
    </row>
    <row r="543" spans="1:1" s="1" customFormat="1" hidden="1">
      <c r="A543" s="29"/>
    </row>
    <row r="544" spans="1:1" s="1" customFormat="1" hidden="1">
      <c r="A544" s="29"/>
    </row>
    <row r="545" spans="1:1" s="1" customFormat="1" hidden="1">
      <c r="A545" s="29"/>
    </row>
    <row r="546" spans="1:1" s="1" customFormat="1" hidden="1">
      <c r="A546" s="29"/>
    </row>
    <row r="547" spans="1:1" s="1" customFormat="1" hidden="1">
      <c r="A547" s="29"/>
    </row>
    <row r="548" spans="1:1" s="1" customFormat="1" hidden="1">
      <c r="A548" s="29"/>
    </row>
    <row r="549" spans="1:1" s="1" customFormat="1" hidden="1">
      <c r="A549" s="29"/>
    </row>
    <row r="550" spans="1:1" s="1" customFormat="1" hidden="1">
      <c r="A550" s="29"/>
    </row>
    <row r="551" spans="1:1" s="1" customFormat="1" hidden="1">
      <c r="A551" s="29"/>
    </row>
    <row r="552" spans="1:1" s="1" customFormat="1" hidden="1">
      <c r="A552" s="29"/>
    </row>
    <row r="553" spans="1:1" s="1" customFormat="1" hidden="1">
      <c r="A553" s="29"/>
    </row>
    <row r="554" spans="1:1" s="1" customFormat="1" hidden="1">
      <c r="A554" s="29"/>
    </row>
    <row r="555" spans="1:1" s="1" customFormat="1" hidden="1">
      <c r="A555" s="29"/>
    </row>
    <row r="556" spans="1:1" s="1" customFormat="1" hidden="1">
      <c r="A556" s="29"/>
    </row>
    <row r="557" spans="1:1" s="1" customFormat="1" hidden="1">
      <c r="A557" s="29"/>
    </row>
    <row r="558" spans="1:1" s="1" customFormat="1" hidden="1">
      <c r="A558" s="29"/>
    </row>
    <row r="559" spans="1:1" s="1" customFormat="1" hidden="1">
      <c r="A559" s="29"/>
    </row>
    <row r="560" spans="1:1" s="1" customFormat="1" hidden="1">
      <c r="A560" s="29"/>
    </row>
    <row r="561" spans="1:1" s="1" customFormat="1" hidden="1">
      <c r="A561" s="29"/>
    </row>
    <row r="562" spans="1:1" s="1" customFormat="1" hidden="1">
      <c r="A562" s="29"/>
    </row>
    <row r="563" spans="1:1" s="1" customFormat="1" hidden="1">
      <c r="A563" s="29"/>
    </row>
    <row r="564" spans="1:1" s="1" customFormat="1" hidden="1">
      <c r="A564" s="29"/>
    </row>
    <row r="565" spans="1:1" s="1" customFormat="1" hidden="1">
      <c r="A565" s="29"/>
    </row>
    <row r="566" spans="1:1" s="1" customFormat="1" hidden="1">
      <c r="A566" s="29"/>
    </row>
    <row r="567" spans="1:1" s="1" customFormat="1" hidden="1">
      <c r="A567" s="29"/>
    </row>
    <row r="568" spans="1:1" s="1" customFormat="1" hidden="1">
      <c r="A568" s="29"/>
    </row>
    <row r="569" spans="1:1" s="1" customFormat="1" hidden="1">
      <c r="A569" s="29"/>
    </row>
    <row r="570" spans="1:1" s="1" customFormat="1" hidden="1">
      <c r="A570" s="29"/>
    </row>
    <row r="571" spans="1:1" s="1" customFormat="1" hidden="1">
      <c r="A571" s="29"/>
    </row>
    <row r="572" spans="1:1" s="1" customFormat="1" hidden="1">
      <c r="A572" s="29"/>
    </row>
    <row r="573" spans="1:1" s="1" customFormat="1" hidden="1">
      <c r="A573" s="29"/>
    </row>
    <row r="574" spans="1:1" s="1" customFormat="1" hidden="1">
      <c r="A574" s="29"/>
    </row>
    <row r="575" spans="1:1" s="1" customFormat="1" hidden="1">
      <c r="A575" s="29"/>
    </row>
    <row r="576" spans="1:1" s="1" customFormat="1" hidden="1">
      <c r="A576" s="29"/>
    </row>
    <row r="577" spans="1:1" s="1" customFormat="1" hidden="1">
      <c r="A577" s="29"/>
    </row>
    <row r="578" spans="1:1" s="1" customFormat="1" hidden="1">
      <c r="A578" s="29"/>
    </row>
    <row r="579" spans="1:1" s="1" customFormat="1" hidden="1">
      <c r="A579" s="29"/>
    </row>
    <row r="580" spans="1:1" s="1" customFormat="1" hidden="1">
      <c r="A580" s="29"/>
    </row>
    <row r="581" spans="1:1" s="1" customFormat="1" hidden="1">
      <c r="A581" s="29"/>
    </row>
    <row r="582" spans="1:1" s="1" customFormat="1" hidden="1">
      <c r="A582" s="29"/>
    </row>
    <row r="583" spans="1:1" s="1" customFormat="1" hidden="1">
      <c r="A583" s="29"/>
    </row>
    <row r="584" spans="1:1" s="1" customFormat="1" hidden="1">
      <c r="A584" s="29"/>
    </row>
    <row r="585" spans="1:1" s="1" customFormat="1" hidden="1">
      <c r="A585" s="29"/>
    </row>
    <row r="586" spans="1:1" s="1" customFormat="1" hidden="1">
      <c r="A586" s="29"/>
    </row>
    <row r="587" spans="1:1" s="1" customFormat="1" hidden="1">
      <c r="A587" s="29"/>
    </row>
    <row r="588" spans="1:1" s="1" customFormat="1" hidden="1">
      <c r="A588" s="29"/>
    </row>
    <row r="589" spans="1:1" s="1" customFormat="1" hidden="1">
      <c r="A589" s="29"/>
    </row>
    <row r="590" spans="1:1" s="1" customFormat="1" hidden="1">
      <c r="A590" s="29"/>
    </row>
    <row r="591" spans="1:1" s="1" customFormat="1" hidden="1">
      <c r="A591" s="29"/>
    </row>
    <row r="592" spans="1:1" s="1" customFormat="1" hidden="1">
      <c r="A592" s="29"/>
    </row>
    <row r="593" spans="1:1" s="1" customFormat="1" hidden="1">
      <c r="A593" s="29"/>
    </row>
    <row r="594" spans="1:1" s="1" customFormat="1" hidden="1">
      <c r="A594" s="29"/>
    </row>
    <row r="595" spans="1:1" s="1" customFormat="1" hidden="1">
      <c r="A595" s="29"/>
    </row>
    <row r="596" spans="1:1" s="1" customFormat="1" hidden="1">
      <c r="A596" s="29"/>
    </row>
    <row r="597" spans="1:1" s="1" customFormat="1" hidden="1">
      <c r="A597" s="29"/>
    </row>
    <row r="598" spans="1:1" s="1" customFormat="1" hidden="1">
      <c r="A598" s="29"/>
    </row>
    <row r="599" spans="1:1" s="1" customFormat="1" hidden="1">
      <c r="A599" s="29"/>
    </row>
    <row r="600" spans="1:1" s="1" customFormat="1" hidden="1">
      <c r="A600" s="29"/>
    </row>
    <row r="601" spans="1:1" s="1" customFormat="1" hidden="1">
      <c r="A601" s="29"/>
    </row>
    <row r="602" spans="1:1" s="1" customFormat="1" hidden="1">
      <c r="A602" s="29"/>
    </row>
    <row r="603" spans="1:1" s="1" customFormat="1" hidden="1">
      <c r="A603" s="29"/>
    </row>
    <row r="604" spans="1:1" s="1" customFormat="1" hidden="1">
      <c r="A604" s="29"/>
    </row>
    <row r="605" spans="1:1" s="1" customFormat="1" hidden="1">
      <c r="A605" s="29"/>
    </row>
    <row r="606" spans="1:1" s="1" customFormat="1" hidden="1">
      <c r="A606" s="29"/>
    </row>
    <row r="607" spans="1:1" s="1" customFormat="1" hidden="1">
      <c r="A607" s="29"/>
    </row>
    <row r="608" spans="1:1" s="1" customFormat="1" hidden="1">
      <c r="A608" s="29"/>
    </row>
    <row r="609" spans="1:1" s="1" customFormat="1" hidden="1">
      <c r="A609" s="29"/>
    </row>
    <row r="610" spans="1:1" s="1" customFormat="1" hidden="1">
      <c r="A610" s="29"/>
    </row>
    <row r="611" spans="1:1" s="1" customFormat="1" hidden="1">
      <c r="A611" s="29"/>
    </row>
    <row r="612" spans="1:1" s="1" customFormat="1" hidden="1">
      <c r="A612" s="29"/>
    </row>
    <row r="613" spans="1:1" s="1" customFormat="1" hidden="1">
      <c r="A613" s="29"/>
    </row>
    <row r="614" spans="1:1" s="1" customFormat="1" hidden="1">
      <c r="A614" s="29"/>
    </row>
    <row r="615" spans="1:1" s="1" customFormat="1" hidden="1">
      <c r="A615" s="29"/>
    </row>
    <row r="616" spans="1:1" s="1" customFormat="1" hidden="1">
      <c r="A616" s="29"/>
    </row>
    <row r="617" spans="1:1" s="1" customFormat="1" hidden="1">
      <c r="A617" s="29"/>
    </row>
    <row r="618" spans="1:1" s="1" customFormat="1" hidden="1">
      <c r="A618" s="29"/>
    </row>
    <row r="619" spans="1:1" s="1" customFormat="1" hidden="1">
      <c r="A619" s="29"/>
    </row>
    <row r="620" spans="1:1" s="1" customFormat="1" hidden="1">
      <c r="A620" s="29"/>
    </row>
    <row r="621" spans="1:1" s="1" customFormat="1" hidden="1">
      <c r="A621" s="29"/>
    </row>
    <row r="622" spans="1:1" s="1" customFormat="1" hidden="1">
      <c r="A622" s="29"/>
    </row>
    <row r="623" spans="1:1" s="1" customFormat="1" hidden="1">
      <c r="A623" s="29"/>
    </row>
    <row r="624" spans="1:1" s="1" customFormat="1" hidden="1">
      <c r="A624" s="29"/>
    </row>
    <row r="625" spans="1:1" s="1" customFormat="1" hidden="1">
      <c r="A625" s="29"/>
    </row>
    <row r="626" spans="1:1" s="1" customFormat="1" hidden="1">
      <c r="A626" s="29"/>
    </row>
    <row r="627" spans="1:1" s="1" customFormat="1" hidden="1">
      <c r="A627" s="29"/>
    </row>
    <row r="628" spans="1:1" s="1" customFormat="1" hidden="1">
      <c r="A628" s="29"/>
    </row>
    <row r="629" spans="1:1" s="1" customFormat="1" hidden="1">
      <c r="A629" s="29"/>
    </row>
    <row r="630" spans="1:1" s="1" customFormat="1" hidden="1">
      <c r="A630" s="29"/>
    </row>
    <row r="631" spans="1:1" s="1" customFormat="1" hidden="1">
      <c r="A631" s="29"/>
    </row>
    <row r="632" spans="1:1" s="1" customFormat="1" hidden="1">
      <c r="A632" s="29"/>
    </row>
    <row r="633" spans="1:1" s="1" customFormat="1" hidden="1">
      <c r="A633" s="29"/>
    </row>
    <row r="634" spans="1:1" s="1" customFormat="1" hidden="1">
      <c r="A634" s="29"/>
    </row>
    <row r="635" spans="1:1" s="1" customFormat="1" hidden="1">
      <c r="A635" s="29"/>
    </row>
    <row r="636" spans="1:1" s="1" customFormat="1" hidden="1">
      <c r="A636" s="29"/>
    </row>
    <row r="637" spans="1:1" s="1" customFormat="1" hidden="1">
      <c r="A637" s="29"/>
    </row>
    <row r="638" spans="1:1" s="1" customFormat="1" hidden="1">
      <c r="A638" s="29"/>
    </row>
    <row r="639" spans="1:1" s="1" customFormat="1" hidden="1">
      <c r="A639" s="29"/>
    </row>
    <row r="640" spans="1:1" s="1" customFormat="1" hidden="1">
      <c r="A640" s="29"/>
    </row>
    <row r="641" spans="1:1" s="1" customFormat="1" hidden="1">
      <c r="A641" s="29"/>
    </row>
    <row r="642" spans="1:1" s="1" customFormat="1" hidden="1">
      <c r="A642" s="29"/>
    </row>
    <row r="643" spans="1:1" s="1" customFormat="1" hidden="1">
      <c r="A643" s="29"/>
    </row>
    <row r="644" spans="1:1" s="1" customFormat="1" hidden="1">
      <c r="A644" s="29"/>
    </row>
    <row r="645" spans="1:1" s="1" customFormat="1" hidden="1">
      <c r="A645" s="29"/>
    </row>
    <row r="646" spans="1:1" s="1" customFormat="1" hidden="1">
      <c r="A646" s="29"/>
    </row>
    <row r="647" spans="1:1" s="1" customFormat="1" hidden="1">
      <c r="A647" s="29"/>
    </row>
    <row r="648" spans="1:1" s="1" customFormat="1" hidden="1">
      <c r="A648" s="29"/>
    </row>
    <row r="649" spans="1:1" s="1" customFormat="1" hidden="1">
      <c r="A649" s="29"/>
    </row>
    <row r="650" spans="1:1" s="1" customFormat="1" hidden="1">
      <c r="A650" s="29"/>
    </row>
    <row r="651" spans="1:1" s="1" customFormat="1" hidden="1">
      <c r="A651" s="29"/>
    </row>
    <row r="652" spans="1:1" s="1" customFormat="1" hidden="1">
      <c r="A652" s="29"/>
    </row>
    <row r="653" spans="1:1" s="1" customFormat="1" hidden="1">
      <c r="A653" s="29"/>
    </row>
    <row r="654" spans="1:1" s="1" customFormat="1" hidden="1">
      <c r="A654" s="29"/>
    </row>
    <row r="655" spans="1:1" s="1" customFormat="1" hidden="1">
      <c r="A655" s="29"/>
    </row>
    <row r="656" spans="1:1" s="1" customFormat="1" hidden="1">
      <c r="A656" s="29"/>
    </row>
    <row r="657" spans="1:1" s="1" customFormat="1" hidden="1">
      <c r="A657" s="29"/>
    </row>
    <row r="658" spans="1:1" s="1" customFormat="1" hidden="1">
      <c r="A658" s="29"/>
    </row>
    <row r="659" spans="1:1" s="1" customFormat="1" hidden="1">
      <c r="A659" s="29"/>
    </row>
    <row r="660" spans="1:1" s="1" customFormat="1" hidden="1">
      <c r="A660" s="29"/>
    </row>
    <row r="661" spans="1:1" s="1" customFormat="1" hidden="1">
      <c r="A661" s="29"/>
    </row>
    <row r="662" spans="1:1" s="1" customFormat="1" hidden="1">
      <c r="A662" s="29"/>
    </row>
    <row r="663" spans="1:1" s="1" customFormat="1" hidden="1">
      <c r="A663" s="29"/>
    </row>
    <row r="664" spans="1:1" s="1" customFormat="1" hidden="1">
      <c r="A664" s="29"/>
    </row>
    <row r="665" spans="1:1" s="1" customFormat="1" hidden="1">
      <c r="A665" s="29"/>
    </row>
    <row r="666" spans="1:1" s="1" customFormat="1" hidden="1">
      <c r="A666" s="29"/>
    </row>
    <row r="667" spans="1:1" s="1" customFormat="1" hidden="1">
      <c r="A667" s="29"/>
    </row>
    <row r="668" spans="1:1" s="1" customFormat="1" hidden="1">
      <c r="A668" s="29"/>
    </row>
    <row r="669" spans="1:1" s="1" customFormat="1" hidden="1">
      <c r="A669" s="29"/>
    </row>
    <row r="670" spans="1:1" s="1" customFormat="1" hidden="1">
      <c r="A670" s="29"/>
    </row>
    <row r="671" spans="1:1" s="1" customFormat="1" hidden="1">
      <c r="A671" s="29"/>
    </row>
    <row r="672" spans="1:1" s="1" customFormat="1" hidden="1">
      <c r="A672" s="29"/>
    </row>
    <row r="673" spans="1:1" s="1" customFormat="1" hidden="1">
      <c r="A673" s="29"/>
    </row>
    <row r="674" spans="1:1" s="1" customFormat="1" hidden="1">
      <c r="A674" s="29"/>
    </row>
    <row r="675" spans="1:1" s="1" customFormat="1" hidden="1">
      <c r="A675" s="29"/>
    </row>
    <row r="676" spans="1:1" s="1" customFormat="1" hidden="1">
      <c r="A676" s="29"/>
    </row>
    <row r="677" spans="1:1" s="1" customFormat="1" hidden="1">
      <c r="A677" s="29"/>
    </row>
    <row r="678" spans="1:1" s="1" customFormat="1" hidden="1">
      <c r="A678" s="29"/>
    </row>
    <row r="679" spans="1:1" s="1" customFormat="1" hidden="1">
      <c r="A679" s="29"/>
    </row>
    <row r="680" spans="1:1" s="1" customFormat="1" hidden="1">
      <c r="A680" s="29"/>
    </row>
    <row r="681" spans="1:1" s="1" customFormat="1" hidden="1">
      <c r="A681" s="29"/>
    </row>
    <row r="682" spans="1:1" s="1" customFormat="1" hidden="1">
      <c r="A682" s="29"/>
    </row>
    <row r="683" spans="1:1" s="1" customFormat="1" hidden="1">
      <c r="A683" s="29"/>
    </row>
    <row r="684" spans="1:1" s="1" customFormat="1" hidden="1">
      <c r="A684" s="29"/>
    </row>
    <row r="685" spans="1:1" s="1" customFormat="1" hidden="1">
      <c r="A685" s="29"/>
    </row>
    <row r="686" spans="1:1" s="1" customFormat="1" hidden="1">
      <c r="A686" s="29"/>
    </row>
    <row r="687" spans="1:1" s="1" customFormat="1" hidden="1">
      <c r="A687" s="29"/>
    </row>
    <row r="688" spans="1:1" s="1" customFormat="1" hidden="1">
      <c r="A688" s="29"/>
    </row>
    <row r="689" spans="1:1" s="1" customFormat="1" hidden="1">
      <c r="A689" s="29"/>
    </row>
    <row r="690" spans="1:1" s="1" customFormat="1" hidden="1">
      <c r="A690" s="29"/>
    </row>
    <row r="691" spans="1:1" s="1" customFormat="1" hidden="1">
      <c r="A691" s="29"/>
    </row>
    <row r="692" spans="1:1" s="1" customFormat="1" hidden="1">
      <c r="A692" s="29"/>
    </row>
    <row r="693" spans="1:1" s="1" customFormat="1" hidden="1">
      <c r="A693" s="29"/>
    </row>
    <row r="694" spans="1:1" s="1" customFormat="1" hidden="1">
      <c r="A694" s="29"/>
    </row>
    <row r="695" spans="1:1" s="1" customFormat="1" hidden="1">
      <c r="A695" s="29"/>
    </row>
    <row r="696" spans="1:1" s="1" customFormat="1" hidden="1">
      <c r="A696" s="29"/>
    </row>
    <row r="697" spans="1:1" s="1" customFormat="1" hidden="1">
      <c r="A697" s="29"/>
    </row>
    <row r="698" spans="1:1" s="1" customFormat="1" hidden="1">
      <c r="A698" s="29"/>
    </row>
    <row r="699" spans="1:1" s="1" customFormat="1" hidden="1">
      <c r="A699" s="29"/>
    </row>
    <row r="700" spans="1:1" s="1" customFormat="1" hidden="1">
      <c r="A700" s="29"/>
    </row>
    <row r="701" spans="1:1" s="1" customFormat="1" hidden="1">
      <c r="A701" s="29"/>
    </row>
    <row r="702" spans="1:1" s="1" customFormat="1" hidden="1">
      <c r="A702" s="29"/>
    </row>
    <row r="703" spans="1:1" s="1" customFormat="1" hidden="1">
      <c r="A703" s="29"/>
    </row>
    <row r="704" spans="1:1" s="1" customFormat="1" hidden="1">
      <c r="A704" s="29"/>
    </row>
    <row r="705" spans="1:1" s="1" customFormat="1" hidden="1">
      <c r="A705" s="29"/>
    </row>
    <row r="706" spans="1:1" s="1" customFormat="1" hidden="1">
      <c r="A706" s="29"/>
    </row>
    <row r="707" spans="1:1" s="1" customFormat="1" hidden="1">
      <c r="A707" s="29"/>
    </row>
    <row r="708" spans="1:1" s="1" customFormat="1" hidden="1">
      <c r="A708" s="29"/>
    </row>
    <row r="709" spans="1:1" s="1" customFormat="1" hidden="1">
      <c r="A709" s="29"/>
    </row>
    <row r="710" spans="1:1" s="1" customFormat="1" hidden="1">
      <c r="A710" s="29"/>
    </row>
    <row r="711" spans="1:1" s="1" customFormat="1" hidden="1">
      <c r="A711" s="29"/>
    </row>
    <row r="712" spans="1:1" s="1" customFormat="1" hidden="1">
      <c r="A712" s="29"/>
    </row>
    <row r="713" spans="1:1" s="1" customFormat="1" hidden="1">
      <c r="A713" s="29"/>
    </row>
    <row r="714" spans="1:1" s="1" customFormat="1" hidden="1">
      <c r="A714" s="29"/>
    </row>
    <row r="715" spans="1:1" s="1" customFormat="1" hidden="1">
      <c r="A715" s="29"/>
    </row>
    <row r="716" spans="1:1" s="1" customFormat="1" hidden="1">
      <c r="A716" s="29"/>
    </row>
    <row r="717" spans="1:1" s="1" customFormat="1" hidden="1">
      <c r="A717" s="29"/>
    </row>
    <row r="718" spans="1:1" s="1" customFormat="1" hidden="1">
      <c r="A718" s="29"/>
    </row>
    <row r="719" spans="1:1" s="1" customFormat="1" hidden="1">
      <c r="A719" s="29"/>
    </row>
    <row r="720" spans="1:1" s="1" customFormat="1" hidden="1">
      <c r="A720" s="29"/>
    </row>
    <row r="721" spans="1:1" s="1" customFormat="1" hidden="1">
      <c r="A721" s="29"/>
    </row>
    <row r="722" spans="1:1" s="1" customFormat="1" hidden="1">
      <c r="A722" s="29"/>
    </row>
    <row r="723" spans="1:1" s="1" customFormat="1" hidden="1">
      <c r="A723" s="29"/>
    </row>
    <row r="724" spans="1:1" s="1" customFormat="1" hidden="1">
      <c r="A724" s="29"/>
    </row>
    <row r="725" spans="1:1" s="1" customFormat="1" hidden="1">
      <c r="A725" s="29"/>
    </row>
    <row r="726" spans="1:1" s="1" customFormat="1" hidden="1">
      <c r="A726" s="29"/>
    </row>
    <row r="727" spans="1:1" s="1" customFormat="1" hidden="1">
      <c r="A727" s="29"/>
    </row>
    <row r="728" spans="1:1" s="1" customFormat="1" hidden="1">
      <c r="A728" s="29"/>
    </row>
    <row r="729" spans="1:1" s="1" customFormat="1" hidden="1">
      <c r="A729" s="29"/>
    </row>
    <row r="730" spans="1:1" s="1" customFormat="1" hidden="1">
      <c r="A730" s="29"/>
    </row>
    <row r="731" spans="1:1" s="1" customFormat="1" hidden="1">
      <c r="A731" s="29"/>
    </row>
    <row r="732" spans="1:1" s="1" customFormat="1" hidden="1">
      <c r="A732" s="29"/>
    </row>
    <row r="733" spans="1:1" s="1" customFormat="1" hidden="1">
      <c r="A733" s="29"/>
    </row>
    <row r="734" spans="1:1" s="1" customFormat="1" hidden="1">
      <c r="A734" s="29"/>
    </row>
    <row r="735" spans="1:1" s="1" customFormat="1" hidden="1">
      <c r="A735" s="29"/>
    </row>
    <row r="736" spans="1:1" s="1" customFormat="1" hidden="1">
      <c r="A736" s="29"/>
    </row>
    <row r="737" spans="1:1" s="1" customFormat="1" hidden="1">
      <c r="A737" s="29"/>
    </row>
    <row r="738" spans="1:1" s="1" customFormat="1" hidden="1">
      <c r="A738" s="29"/>
    </row>
    <row r="739" spans="1:1" s="1" customFormat="1" hidden="1">
      <c r="A739" s="29"/>
    </row>
    <row r="740" spans="1:1" s="1" customFormat="1" hidden="1">
      <c r="A740" s="29"/>
    </row>
    <row r="741" spans="1:1" s="1" customFormat="1" hidden="1">
      <c r="A741" s="29"/>
    </row>
    <row r="742" spans="1:1" s="1" customFormat="1" hidden="1">
      <c r="A742" s="29"/>
    </row>
    <row r="743" spans="1:1" s="1" customFormat="1" hidden="1">
      <c r="A743" s="29"/>
    </row>
    <row r="744" spans="1:1" s="1" customFormat="1" hidden="1">
      <c r="A744" s="29"/>
    </row>
    <row r="745" spans="1:1" s="1" customFormat="1" hidden="1">
      <c r="A745" s="29"/>
    </row>
    <row r="746" spans="1:1" s="1" customFormat="1" hidden="1">
      <c r="A746" s="29"/>
    </row>
    <row r="747" spans="1:1" s="1" customFormat="1">
      <c r="A747" s="29"/>
    </row>
  </sheetData>
  <sheetProtection algorithmName="SHA-512" hashValue="PGWjfgBIFQom7prQD9kluHQt0YTvqg3KuXEEIovEfbZxodKoPk/4k9PXAMZ8L/LsWz2glYQNUVfE1mB2FbTOig==" saltValue="guQoJD7BmdyMWpPLSrnwtA==" spinCount="100000" sheet="1"/>
  <mergeCells count="50">
    <mergeCell ref="DE24:DG24"/>
    <mergeCell ref="DD17:DG17"/>
    <mergeCell ref="DD18:DG18"/>
    <mergeCell ref="DD20:DG20"/>
    <mergeCell ref="DD9:DG9"/>
    <mergeCell ref="DD15:DG15"/>
    <mergeCell ref="DD16:DG16"/>
    <mergeCell ref="A5:A6"/>
    <mergeCell ref="DD14:DG14"/>
    <mergeCell ref="DD13:DG13"/>
    <mergeCell ref="DD10:DG10"/>
    <mergeCell ref="DD12:DG12"/>
    <mergeCell ref="DD8:DG8"/>
    <mergeCell ref="CZ14:DB14"/>
    <mergeCell ref="DD6:DG6"/>
    <mergeCell ref="DD7:DG7"/>
    <mergeCell ref="CY6:DB6"/>
    <mergeCell ref="CZ7:DB7"/>
    <mergeCell ref="CZ15:DB15"/>
    <mergeCell ref="CZ13:DB13"/>
    <mergeCell ref="CZ8:DB8"/>
    <mergeCell ref="CZ9:DB9"/>
    <mergeCell ref="CZ10:DB10"/>
    <mergeCell ref="CZ12:DB12"/>
    <mergeCell ref="B3:C4"/>
    <mergeCell ref="CZ32:DB32"/>
    <mergeCell ref="CZ33:DB33"/>
    <mergeCell ref="CZ35:DB35"/>
    <mergeCell ref="CZ36:DB36"/>
    <mergeCell ref="CZ16:DB16"/>
    <mergeCell ref="CZ17:DB17"/>
    <mergeCell ref="B5:H5"/>
    <mergeCell ref="I5:Q5"/>
    <mergeCell ref="CZ21:DB21"/>
    <mergeCell ref="CZ22:DB22"/>
    <mergeCell ref="CZ30:DB30"/>
    <mergeCell ref="CZ23:DB23"/>
    <mergeCell ref="CZ24:DB24"/>
    <mergeCell ref="CZ18:DB18"/>
    <mergeCell ref="CZ31:DB31"/>
    <mergeCell ref="CZ19:DB19"/>
    <mergeCell ref="CZ26:DB26"/>
    <mergeCell ref="CZ34:DB34"/>
    <mergeCell ref="CZ37:DB37"/>
    <mergeCell ref="CZ38:DB38"/>
    <mergeCell ref="CZ25:DB25"/>
    <mergeCell ref="CZ27:DB27"/>
    <mergeCell ref="CZ28:DB28"/>
    <mergeCell ref="CZ29:DB29"/>
    <mergeCell ref="CZ20:DB20"/>
  </mergeCells>
  <phoneticPr fontId="0" type="noConversion"/>
  <dataValidations disablePrompts="1" xWindow="258" yWindow="209" count="6">
    <dataValidation type="whole" allowBlank="1" showInputMessage="1" showErrorMessage="1" prompt="KVINNA = 1_x000a_MAN      = 2" sqref="D7:D390" xr:uid="{454DC69F-7D7C-457F-B7AC-ACD02A1BBAD8}">
      <formula1>1</formula1>
      <formula2>2</formula2>
    </dataValidation>
    <dataValidation type="whole" operator="equal" allowBlank="1" showInputMessage="1" showErrorMessage="1" prompt="Registrera 1 för funktionshindrad" sqref="E7:E390" xr:uid="{788DA111-7F33-4218-B6F2-8F1CBD081628}">
      <formula1>1</formula1>
    </dataValidation>
    <dataValidation type="whole" operator="equal" allowBlank="1" showInputMessage="1" showErrorMessage="1" prompt="Registrera 100 för mantalskriven i ANNAN KOMMUN" sqref="F7:F390" xr:uid="{6F385A21-0815-4526-8610-1F1FAE64BE10}">
      <formula1>100</formula1>
    </dataValidation>
    <dataValidation allowBlank="1" showInputMessage="1" showErrorMessage="1" prompt="Registrera personnummer så här 581017-5687" sqref="G7:G390" xr:uid="{5F5E112E-8CA8-41E6-85B7-C072240A366D}"/>
    <dataValidation type="whole" operator="equal" allowBlank="1" showInputMessage="1" showErrorMessage="1" prompt="Registrera 1 för BETALD MEDLEMSAVGIFT" sqref="H7:H390" xr:uid="{8EB0CE67-2C7C-4756-8F77-46420D803C5C}">
      <formula1>1</formula1>
    </dataValidation>
    <dataValidation allowBlank="1" showInputMessage="1" showErrorMessage="1" prompt="Registrera så här 19980101-5614._x000a_Programmet summerar om 19980101 registreras_x000a_Summerar också om bara 1998 registreras_x000a_OBS att RF numera kräver personnummer enligt senaste uppgifter" sqref="C6:C390 B5:H5" xr:uid="{7480D4BD-27EE-4FB8-A37F-7411D7E06E82}"/>
  </dataValidations>
  <pageMargins left="0" right="0" top="0.19685039370078741" bottom="0.78740157480314965" header="0.51181102362204722" footer="0.51181102362204722"/>
  <pageSetup paperSize="9" scale="10" orientation="portrait" horizontalDpi="300" verticalDpi="300" r:id="rId1"/>
  <headerFooter alignWithMargins="0">
    <oddFooter>&amp;LSIDAN &amp;P         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9AB5-D3F2-4445-BD2F-0BD69386E8B3}">
  <sheetPr codeName="Blad3"/>
  <dimension ref="A1:II206"/>
  <sheetViews>
    <sheetView showGridLines="0" showRowColHeaders="0" showZeros="0" zoomScaleNormal="100" workbookViewId="0">
      <selection activeCell="CV142" sqref="CV142:CW142"/>
    </sheetView>
  </sheetViews>
  <sheetFormatPr defaultColWidth="9.109375" defaultRowHeight="13.2" zeroHeight="1"/>
  <cols>
    <col min="1" max="1" width="2.6640625" style="1" customWidth="1"/>
    <col min="2" max="2" width="3.6640625" style="1" customWidth="1"/>
    <col min="3" max="3" width="4.6640625" style="1" customWidth="1"/>
    <col min="4" max="4" width="2.44140625" style="1" customWidth="1"/>
    <col min="5" max="5" width="7.33203125" style="1" customWidth="1"/>
    <col min="6" max="6" width="2.44140625" style="1" customWidth="1"/>
    <col min="7" max="7" width="7.33203125" style="1" customWidth="1"/>
    <col min="8" max="8" width="11.6640625" style="1" customWidth="1"/>
    <col min="9" max="10" width="2.6640625" style="1" hidden="1" customWidth="1"/>
    <col min="11" max="12" width="6.6640625" style="1" hidden="1" customWidth="1"/>
    <col min="13" max="96" width="2.6640625" style="1" hidden="1" customWidth="1"/>
    <col min="97" max="136" width="2.44140625" style="1" customWidth="1"/>
    <col min="137" max="137" width="3.44140625" style="1" customWidth="1"/>
    <col min="138" max="138" width="2.6640625" style="1" customWidth="1"/>
    <col min="139" max="139" width="3.44140625" style="1" customWidth="1"/>
    <col min="140" max="140" width="5.6640625" style="1" customWidth="1"/>
    <col min="141" max="142" width="8.6640625" style="1" customWidth="1"/>
    <col min="143" max="163" width="3.6640625" style="1" hidden="1" customWidth="1"/>
    <col min="164" max="164" width="5.109375" style="1" hidden="1" customWidth="1"/>
    <col min="165" max="166" width="5.5546875" style="1" hidden="1" customWidth="1"/>
    <col min="167" max="173" width="3.6640625" style="1" hidden="1" customWidth="1"/>
    <col min="174" max="174" width="5.109375" style="1" hidden="1" customWidth="1"/>
    <col min="175" max="176" width="5.5546875" style="1" hidden="1" customWidth="1"/>
    <col min="177" max="180" width="3.6640625" style="1" hidden="1" customWidth="1"/>
    <col min="181" max="208" width="3.6640625" style="2" hidden="1" customWidth="1"/>
    <col min="209" max="209" width="5.109375" style="2" hidden="1" customWidth="1"/>
    <col min="210" max="210" width="5.5546875" style="2" hidden="1" customWidth="1"/>
    <col min="211" max="217" width="3.6640625" style="2" hidden="1" customWidth="1"/>
    <col min="218" max="218" width="5.109375" style="2" hidden="1" customWidth="1"/>
    <col min="219" max="219" width="5.5546875" style="2" hidden="1" customWidth="1"/>
    <col min="220" max="224" width="3.6640625" style="2" hidden="1" customWidth="1"/>
    <col min="225" max="225" width="1.6640625" style="2" hidden="1" customWidth="1"/>
    <col min="226" max="243" width="9.109375" style="2" hidden="1" customWidth="1"/>
    <col min="244" max="246" width="0" style="2" hidden="1" customWidth="1"/>
    <col min="247" max="16384" width="9.109375" style="2"/>
  </cols>
  <sheetData>
    <row r="1" spans="1:231"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ht="17.399999999999999">
      <c r="CS2" s="213"/>
      <c r="DF2" s="213" t="s">
        <v>227</v>
      </c>
      <c r="EI2" s="538" t="str">
        <f>C11</f>
        <v>2026</v>
      </c>
      <c r="EJ2" s="538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ht="13.8" thickBot="1"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>
      <c r="A4" s="571"/>
      <c r="B4" s="572"/>
      <c r="C4" s="572"/>
      <c r="D4" s="572"/>
      <c r="E4" s="572"/>
      <c r="F4" s="572"/>
      <c r="G4" s="572"/>
      <c r="H4" s="57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534" t="s">
        <v>339</v>
      </c>
      <c r="CT4" s="534"/>
      <c r="CU4" s="534"/>
      <c r="CV4" s="534"/>
      <c r="CW4" s="534"/>
      <c r="CX4" s="534"/>
      <c r="CY4" s="534"/>
      <c r="CZ4" s="534"/>
      <c r="DA4" s="534"/>
      <c r="DB4" s="534"/>
      <c r="DC4" s="534"/>
      <c r="DD4" s="534"/>
      <c r="DE4" s="534"/>
      <c r="DF4" s="534"/>
      <c r="DG4" s="534"/>
      <c r="DH4" s="534"/>
      <c r="DI4" s="534"/>
      <c r="DJ4" s="534"/>
      <c r="DK4" s="534"/>
      <c r="DL4" s="534"/>
      <c r="DM4" s="534"/>
      <c r="DN4" s="534"/>
      <c r="DO4" s="534"/>
      <c r="DP4" s="534"/>
      <c r="DQ4" s="534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212"/>
      <c r="EH4" s="156"/>
      <c r="EI4" s="156"/>
      <c r="EJ4" s="156"/>
      <c r="EK4" s="157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8"/>
      <c r="FU4" s="158"/>
      <c r="FV4" s="158"/>
      <c r="FW4" s="158"/>
      <c r="FX4" s="158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</row>
    <row r="5" spans="1:231" ht="15.75" customHeight="1">
      <c r="A5" s="594" t="s">
        <v>225</v>
      </c>
      <c r="B5" s="595"/>
      <c r="C5" s="595"/>
      <c r="D5" s="595"/>
      <c r="E5" s="595"/>
      <c r="F5" s="573"/>
      <c r="G5" s="574"/>
      <c r="H5" s="578" t="s">
        <v>125</v>
      </c>
      <c r="I5" s="579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CS5" s="4">
        <v>1</v>
      </c>
      <c r="CT5" s="4">
        <v>2</v>
      </c>
      <c r="CU5" s="4">
        <v>3</v>
      </c>
      <c r="CV5" s="4">
        <v>4</v>
      </c>
      <c r="CW5" s="4">
        <v>5</v>
      </c>
      <c r="CX5" s="4">
        <v>6</v>
      </c>
      <c r="CY5" s="4">
        <v>7</v>
      </c>
      <c r="CZ5" s="4">
        <v>8</v>
      </c>
      <c r="DA5" s="4">
        <v>9</v>
      </c>
      <c r="DB5" s="4">
        <v>10</v>
      </c>
      <c r="DC5" s="4">
        <v>11</v>
      </c>
      <c r="DD5" s="4">
        <v>12</v>
      </c>
      <c r="DE5" s="4">
        <v>13</v>
      </c>
      <c r="DF5" s="4">
        <v>14</v>
      </c>
      <c r="DG5" s="4">
        <v>15</v>
      </c>
      <c r="DH5" s="4">
        <v>16</v>
      </c>
      <c r="DI5" s="4">
        <v>17</v>
      </c>
      <c r="DJ5" s="4">
        <v>18</v>
      </c>
      <c r="DK5" s="4">
        <v>19</v>
      </c>
      <c r="DL5" s="4">
        <v>20</v>
      </c>
      <c r="DM5" s="4">
        <v>21</v>
      </c>
      <c r="DN5" s="4">
        <v>22</v>
      </c>
      <c r="DO5" s="4">
        <v>23</v>
      </c>
      <c r="DP5" s="4">
        <v>24</v>
      </c>
      <c r="DQ5" s="4">
        <v>25</v>
      </c>
      <c r="DR5" s="4">
        <v>26</v>
      </c>
      <c r="DS5" s="4">
        <v>27</v>
      </c>
      <c r="DT5" s="4">
        <v>28</v>
      </c>
      <c r="DU5" s="4">
        <v>29</v>
      </c>
      <c r="DV5" s="4">
        <v>30</v>
      </c>
      <c r="DW5" s="4">
        <v>31</v>
      </c>
      <c r="DX5" s="4">
        <v>32</v>
      </c>
      <c r="DY5" s="4">
        <v>33</v>
      </c>
      <c r="DZ5" s="4">
        <v>34</v>
      </c>
      <c r="EA5" s="4">
        <v>35</v>
      </c>
      <c r="EB5" s="4">
        <v>36</v>
      </c>
      <c r="EC5" s="4">
        <v>37</v>
      </c>
      <c r="ED5" s="4">
        <v>38</v>
      </c>
      <c r="EE5" s="4">
        <v>39</v>
      </c>
      <c r="EF5" s="148">
        <v>40</v>
      </c>
      <c r="EG5" s="292"/>
      <c r="EK5" s="5"/>
      <c r="EN5" s="142"/>
      <c r="EO5" s="142"/>
      <c r="EP5" s="142"/>
      <c r="EQ5" s="142"/>
      <c r="ER5" s="142"/>
      <c r="ES5" s="142"/>
      <c r="ET5" s="142"/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/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42"/>
      <c r="GB5" s="142"/>
      <c r="GC5" s="142"/>
      <c r="GD5" s="142"/>
      <c r="GE5" s="142"/>
      <c r="GF5" s="142"/>
      <c r="GG5" s="142"/>
      <c r="GH5" s="142"/>
      <c r="GI5" s="142"/>
      <c r="GJ5" s="142"/>
      <c r="GK5" s="142"/>
      <c r="GL5" s="142"/>
      <c r="GM5" s="142"/>
      <c r="GN5" s="142"/>
      <c r="GO5" s="142"/>
      <c r="GP5" s="142"/>
      <c r="GQ5" s="142"/>
      <c r="GR5" s="142"/>
      <c r="GS5" s="142"/>
      <c r="GT5" s="142"/>
      <c r="GU5" s="142"/>
      <c r="GV5" s="142"/>
      <c r="GW5" s="142"/>
      <c r="GX5" s="142"/>
      <c r="GY5" s="142"/>
      <c r="GZ5" s="142"/>
      <c r="HA5" s="142"/>
      <c r="HB5" s="142"/>
      <c r="HC5" s="142"/>
      <c r="HD5" s="142"/>
      <c r="HE5" s="142"/>
      <c r="HF5" s="142"/>
      <c r="HG5" s="142"/>
      <c r="HH5" s="142"/>
      <c r="HI5" s="142"/>
      <c r="HJ5" s="142"/>
      <c r="HK5" s="142"/>
      <c r="HL5" s="142"/>
      <c r="HM5" s="142"/>
      <c r="HN5" s="142"/>
      <c r="HO5" s="142"/>
      <c r="HP5" s="142"/>
      <c r="HQ5" s="1"/>
    </row>
    <row r="6" spans="1:231" ht="14.25" customHeight="1">
      <c r="A6" s="575" t="s">
        <v>0</v>
      </c>
      <c r="B6" s="576"/>
      <c r="C6" s="577"/>
      <c r="D6" s="588">
        <f>REGISTER!B3</f>
        <v>0</v>
      </c>
      <c r="E6" s="589"/>
      <c r="F6" s="589"/>
      <c r="G6" s="590"/>
      <c r="H6" s="580" t="s">
        <v>28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532"/>
      <c r="CT6" s="532"/>
      <c r="CU6" s="532"/>
      <c r="CV6" s="532"/>
      <c r="CW6" s="532"/>
      <c r="CX6" s="532"/>
      <c r="CY6" s="532"/>
      <c r="CZ6" s="532"/>
      <c r="DA6" s="532"/>
      <c r="DB6" s="532"/>
      <c r="DC6" s="532"/>
      <c r="DD6" s="532"/>
      <c r="DE6" s="532"/>
      <c r="DF6" s="532"/>
      <c r="DG6" s="532"/>
      <c r="DH6" s="532"/>
      <c r="DI6" s="532"/>
      <c r="DJ6" s="532"/>
      <c r="DK6" s="532"/>
      <c r="DL6" s="532"/>
      <c r="DM6" s="532"/>
      <c r="DN6" s="532"/>
      <c r="DO6" s="532"/>
      <c r="DP6" s="560"/>
      <c r="DQ6" s="560"/>
      <c r="DR6" s="560"/>
      <c r="DS6" s="560"/>
      <c r="DT6" s="560"/>
      <c r="DU6" s="533"/>
      <c r="DV6" s="533"/>
      <c r="DW6" s="533"/>
      <c r="DX6" s="533"/>
      <c r="DY6" s="533"/>
      <c r="DZ6" s="533"/>
      <c r="EA6" s="533"/>
      <c r="EB6" s="533"/>
      <c r="EC6" s="533"/>
      <c r="ED6" s="533"/>
      <c r="EE6" s="533"/>
      <c r="EF6" s="563"/>
      <c r="EG6" s="208"/>
      <c r="EI6" s="167"/>
      <c r="EJ6" s="167"/>
      <c r="EK6" s="5"/>
      <c r="EN6" s="142"/>
      <c r="EO6" s="142"/>
      <c r="EP6" s="142"/>
      <c r="EQ6" s="142"/>
      <c r="ER6" s="142"/>
      <c r="ES6" s="142"/>
      <c r="ET6" s="142"/>
      <c r="EU6" s="142"/>
      <c r="EV6" s="142"/>
      <c r="EW6" s="142"/>
      <c r="EX6" s="142"/>
      <c r="EY6" s="142"/>
      <c r="EZ6" s="142"/>
      <c r="FA6" s="142"/>
      <c r="FB6" s="142"/>
      <c r="FC6" s="142"/>
      <c r="FD6" s="142"/>
      <c r="FE6" s="142"/>
      <c r="FF6" s="142"/>
      <c r="FG6" s="142"/>
      <c r="FH6" s="142"/>
      <c r="FI6" s="142"/>
      <c r="FJ6" s="142"/>
      <c r="FK6" s="142"/>
      <c r="FL6" s="142"/>
      <c r="FM6" s="142"/>
      <c r="FN6" s="142"/>
      <c r="FO6" s="142"/>
      <c r="FP6" s="142"/>
      <c r="FQ6" s="142"/>
      <c r="FR6" s="142"/>
      <c r="FS6" s="142"/>
      <c r="FT6" s="142"/>
      <c r="FU6" s="142"/>
      <c r="FV6" s="142"/>
      <c r="FW6" s="142"/>
      <c r="FX6" s="142"/>
      <c r="FY6" s="142"/>
      <c r="FZ6" s="142"/>
      <c r="GA6" s="142"/>
      <c r="GB6" s="142"/>
      <c r="GC6" s="142"/>
      <c r="GD6" s="142"/>
      <c r="GE6" s="142"/>
      <c r="GF6" s="142"/>
      <c r="GG6" s="142"/>
      <c r="GH6" s="142"/>
      <c r="GI6" s="142"/>
      <c r="GJ6" s="142"/>
      <c r="GK6" s="142"/>
      <c r="GL6" s="142"/>
      <c r="GM6" s="142"/>
      <c r="GN6" s="142"/>
      <c r="GO6" s="142"/>
      <c r="GP6" s="142"/>
      <c r="GQ6" s="142"/>
      <c r="GR6" s="142"/>
      <c r="GS6" s="142"/>
      <c r="GT6" s="142"/>
      <c r="GU6" s="142"/>
      <c r="GV6" s="142"/>
      <c r="GW6" s="142"/>
      <c r="GX6" s="142"/>
      <c r="GY6" s="142"/>
      <c r="GZ6" s="142"/>
      <c r="HA6" s="142"/>
      <c r="HB6" s="142"/>
      <c r="HC6" s="142"/>
      <c r="HD6" s="142"/>
      <c r="HE6" s="142"/>
      <c r="HF6" s="142"/>
      <c r="HG6" s="142"/>
      <c r="HH6" s="142"/>
      <c r="HI6" s="142"/>
      <c r="HJ6" s="142"/>
      <c r="HK6" s="142"/>
      <c r="HL6" s="142"/>
      <c r="HM6" s="142"/>
      <c r="HN6" s="142"/>
      <c r="HO6" s="142"/>
      <c r="HP6" s="142"/>
      <c r="HQ6" s="1"/>
    </row>
    <row r="7" spans="1:231" ht="14.25" customHeight="1">
      <c r="A7" s="583" t="s">
        <v>53</v>
      </c>
      <c r="B7" s="584"/>
      <c r="C7" s="584"/>
      <c r="D7" s="585"/>
      <c r="E7" s="586"/>
      <c r="F7" s="586"/>
      <c r="G7" s="587"/>
      <c r="H7" s="581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533"/>
      <c r="CT7" s="533"/>
      <c r="CU7" s="533"/>
      <c r="CV7" s="533"/>
      <c r="CW7" s="533"/>
      <c r="CX7" s="533"/>
      <c r="CY7" s="533"/>
      <c r="CZ7" s="533"/>
      <c r="DA7" s="533"/>
      <c r="DB7" s="533"/>
      <c r="DC7" s="533"/>
      <c r="DD7" s="533"/>
      <c r="DE7" s="533"/>
      <c r="DF7" s="533"/>
      <c r="DG7" s="533"/>
      <c r="DH7" s="533"/>
      <c r="DI7" s="533"/>
      <c r="DJ7" s="533"/>
      <c r="DK7" s="533"/>
      <c r="DL7" s="533"/>
      <c r="DM7" s="533"/>
      <c r="DN7" s="533"/>
      <c r="DO7" s="533"/>
      <c r="DP7" s="561"/>
      <c r="DQ7" s="561"/>
      <c r="DR7" s="561"/>
      <c r="DS7" s="561"/>
      <c r="DT7" s="561"/>
      <c r="DU7" s="533"/>
      <c r="DV7" s="533"/>
      <c r="DW7" s="533"/>
      <c r="DX7" s="533"/>
      <c r="DY7" s="533"/>
      <c r="DZ7" s="533"/>
      <c r="EA7" s="533"/>
      <c r="EB7" s="533"/>
      <c r="EC7" s="533"/>
      <c r="ED7" s="533"/>
      <c r="EE7" s="533"/>
      <c r="EF7" s="563"/>
      <c r="EG7" s="208"/>
      <c r="EH7" s="7"/>
      <c r="EI7" s="167"/>
      <c r="EJ7" s="167"/>
      <c r="EK7" s="153"/>
      <c r="EL7" s="7"/>
      <c r="EM7" s="7"/>
      <c r="EN7" s="142"/>
      <c r="EO7" s="142"/>
      <c r="EP7" s="142"/>
      <c r="EQ7" s="142"/>
      <c r="ER7" s="142"/>
      <c r="ES7" s="142"/>
      <c r="ET7" s="142"/>
      <c r="EU7" s="142"/>
      <c r="EV7" s="142"/>
      <c r="EW7" s="142"/>
      <c r="EX7" s="142"/>
      <c r="EY7" s="142"/>
      <c r="EZ7" s="142"/>
      <c r="FA7" s="142"/>
      <c r="FB7" s="142"/>
      <c r="FC7" s="142"/>
      <c r="FD7" s="142"/>
      <c r="FE7" s="142"/>
      <c r="FF7" s="142"/>
      <c r="FG7" s="142"/>
      <c r="FH7" s="142"/>
      <c r="FI7" s="142"/>
      <c r="FJ7" s="142"/>
      <c r="FK7" s="142"/>
      <c r="FL7" s="142"/>
      <c r="FM7" s="142"/>
      <c r="FN7" s="142"/>
      <c r="FO7" s="142"/>
      <c r="FP7" s="142"/>
      <c r="FQ7" s="142"/>
      <c r="FR7" s="142"/>
      <c r="FS7" s="142"/>
      <c r="FT7" s="142"/>
      <c r="FU7" s="142"/>
      <c r="FV7" s="142"/>
      <c r="FW7" s="142"/>
      <c r="FX7" s="142"/>
      <c r="FY7" s="142"/>
      <c r="FZ7" s="142"/>
      <c r="GA7" s="142"/>
      <c r="GB7" s="142"/>
      <c r="GC7" s="142"/>
      <c r="GD7" s="142"/>
      <c r="GE7" s="142"/>
      <c r="GF7" s="142"/>
      <c r="GG7" s="142"/>
      <c r="GH7" s="142"/>
      <c r="GI7" s="142"/>
      <c r="GJ7" s="142"/>
      <c r="GK7" s="142"/>
      <c r="GL7" s="142"/>
      <c r="GM7" s="142"/>
      <c r="GN7" s="142"/>
      <c r="GO7" s="142"/>
      <c r="GP7" s="142"/>
      <c r="GQ7" s="142"/>
      <c r="GR7" s="142"/>
      <c r="GS7" s="142"/>
      <c r="GT7" s="142"/>
      <c r="GU7" s="142"/>
      <c r="GV7" s="142"/>
      <c r="GW7" s="142"/>
      <c r="GX7" s="142"/>
      <c r="GY7" s="142"/>
      <c r="GZ7" s="142"/>
      <c r="HA7" s="142"/>
      <c r="HB7" s="142"/>
      <c r="HC7" s="142"/>
      <c r="HD7" s="142"/>
      <c r="HE7" s="142"/>
      <c r="HF7" s="142"/>
      <c r="HG7" s="142"/>
      <c r="HH7" s="142"/>
      <c r="HI7" s="142"/>
      <c r="HJ7" s="142"/>
      <c r="HK7" s="142"/>
      <c r="HL7" s="142"/>
      <c r="HM7" s="142"/>
      <c r="HN7" s="142"/>
      <c r="HO7" s="142"/>
      <c r="HP7" s="142"/>
      <c r="HQ7" s="1"/>
    </row>
    <row r="8" spans="1:231" ht="15" customHeight="1">
      <c r="A8" s="620" t="s">
        <v>1</v>
      </c>
      <c r="B8" s="621"/>
      <c r="C8" s="621"/>
      <c r="D8" s="622"/>
      <c r="E8" s="585"/>
      <c r="F8" s="586"/>
      <c r="G8" s="587"/>
      <c r="H8" s="581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533"/>
      <c r="CT8" s="533"/>
      <c r="CU8" s="533"/>
      <c r="CV8" s="533"/>
      <c r="CW8" s="533"/>
      <c r="CX8" s="533"/>
      <c r="CY8" s="533"/>
      <c r="CZ8" s="533"/>
      <c r="DA8" s="533"/>
      <c r="DB8" s="533"/>
      <c r="DC8" s="533"/>
      <c r="DD8" s="533"/>
      <c r="DE8" s="533"/>
      <c r="DF8" s="533"/>
      <c r="DG8" s="533"/>
      <c r="DH8" s="533"/>
      <c r="DI8" s="533"/>
      <c r="DJ8" s="533"/>
      <c r="DK8" s="533"/>
      <c r="DL8" s="533"/>
      <c r="DM8" s="533"/>
      <c r="DN8" s="533"/>
      <c r="DO8" s="533"/>
      <c r="DP8" s="561"/>
      <c r="DQ8" s="561"/>
      <c r="DR8" s="561"/>
      <c r="DS8" s="561"/>
      <c r="DT8" s="561"/>
      <c r="DU8" s="533"/>
      <c r="DV8" s="533"/>
      <c r="DW8" s="533"/>
      <c r="DX8" s="533"/>
      <c r="DY8" s="533"/>
      <c r="DZ8" s="533"/>
      <c r="EA8" s="533"/>
      <c r="EB8" s="533"/>
      <c r="EC8" s="533"/>
      <c r="ED8" s="533"/>
      <c r="EE8" s="533"/>
      <c r="EF8" s="563"/>
      <c r="EG8" s="208"/>
      <c r="EH8" s="7"/>
      <c r="EI8" s="167"/>
      <c r="EJ8" s="167"/>
      <c r="EK8" s="153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</row>
    <row r="9" spans="1:231" ht="14.25" customHeight="1">
      <c r="A9" s="591"/>
      <c r="B9" s="592"/>
      <c r="C9" s="592"/>
      <c r="D9" s="592"/>
      <c r="E9" s="592"/>
      <c r="F9" s="592"/>
      <c r="G9" s="593"/>
      <c r="H9" s="58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533"/>
      <c r="CT9" s="533"/>
      <c r="CU9" s="533"/>
      <c r="CV9" s="533"/>
      <c r="CW9" s="533"/>
      <c r="CX9" s="533"/>
      <c r="CY9" s="533"/>
      <c r="CZ9" s="533"/>
      <c r="DA9" s="533"/>
      <c r="DB9" s="533"/>
      <c r="DC9" s="533"/>
      <c r="DD9" s="533"/>
      <c r="DE9" s="533"/>
      <c r="DF9" s="533"/>
      <c r="DG9" s="533"/>
      <c r="DH9" s="533"/>
      <c r="DI9" s="533"/>
      <c r="DJ9" s="533"/>
      <c r="DK9" s="533"/>
      <c r="DL9" s="533"/>
      <c r="DM9" s="533"/>
      <c r="DN9" s="533"/>
      <c r="DO9" s="533"/>
      <c r="DP9" s="561"/>
      <c r="DQ9" s="561"/>
      <c r="DR9" s="561"/>
      <c r="DS9" s="561"/>
      <c r="DT9" s="561"/>
      <c r="DU9" s="533"/>
      <c r="DV9" s="533"/>
      <c r="DW9" s="533"/>
      <c r="DX9" s="533"/>
      <c r="DY9" s="533"/>
      <c r="DZ9" s="533"/>
      <c r="EA9" s="533"/>
      <c r="EB9" s="533"/>
      <c r="EC9" s="533"/>
      <c r="ED9" s="533"/>
      <c r="EE9" s="533"/>
      <c r="EF9" s="563"/>
      <c r="EG9" s="292" t="s">
        <v>95</v>
      </c>
      <c r="EH9" s="7"/>
      <c r="EI9" s="167"/>
      <c r="EJ9" s="167"/>
      <c r="EK9" s="153"/>
      <c r="EL9" s="7"/>
      <c r="EM9" s="7"/>
      <c r="EN9" s="619"/>
      <c r="EO9" s="619"/>
      <c r="EP9" s="619"/>
      <c r="EQ9" s="619"/>
      <c r="ER9" s="619"/>
      <c r="ES9" s="619"/>
      <c r="ET9" s="346"/>
      <c r="EU9" s="293"/>
      <c r="EV9" s="293"/>
      <c r="EW9" s="293"/>
      <c r="EX9" s="293"/>
      <c r="EY9" s="293"/>
      <c r="EZ9" s="293"/>
      <c r="FA9" s="293"/>
      <c r="FB9" s="293"/>
      <c r="FC9" s="293"/>
      <c r="FD9" s="293"/>
      <c r="FE9" s="293"/>
      <c r="FF9" s="293"/>
      <c r="FG9" s="293"/>
      <c r="FH9" s="293"/>
      <c r="FI9" s="293"/>
      <c r="FJ9" s="293"/>
      <c r="FK9" s="293"/>
      <c r="FL9" s="293"/>
      <c r="FM9" s="293"/>
      <c r="FN9" s="293"/>
      <c r="FO9" s="293"/>
      <c r="FP9" s="293"/>
      <c r="FQ9" s="293"/>
      <c r="FR9" s="293"/>
      <c r="FS9" s="293"/>
      <c r="FT9" s="293"/>
      <c r="FU9" s="293"/>
      <c r="FV9" s="293"/>
      <c r="FW9" s="293"/>
      <c r="FX9" s="293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</row>
    <row r="10" spans="1:231" ht="13.8" thickBot="1">
      <c r="A10" s="600" t="s">
        <v>5</v>
      </c>
      <c r="B10" s="601"/>
      <c r="C10" s="601"/>
      <c r="D10" s="601"/>
      <c r="E10" s="601"/>
      <c r="F10" s="601"/>
      <c r="G10" s="602"/>
      <c r="H10" s="58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533"/>
      <c r="CT10" s="533"/>
      <c r="CU10" s="533"/>
      <c r="CV10" s="533"/>
      <c r="CW10" s="533"/>
      <c r="CX10" s="533"/>
      <c r="CY10" s="533"/>
      <c r="CZ10" s="533"/>
      <c r="DA10" s="533"/>
      <c r="DB10" s="533"/>
      <c r="DC10" s="533"/>
      <c r="DD10" s="533"/>
      <c r="DE10" s="533"/>
      <c r="DF10" s="533"/>
      <c r="DG10" s="533"/>
      <c r="DH10" s="533"/>
      <c r="DI10" s="533"/>
      <c r="DJ10" s="533"/>
      <c r="DK10" s="533"/>
      <c r="DL10" s="533"/>
      <c r="DM10" s="533"/>
      <c r="DN10" s="533"/>
      <c r="DO10" s="533"/>
      <c r="DP10" s="561"/>
      <c r="DQ10" s="561"/>
      <c r="DR10" s="561"/>
      <c r="DS10" s="561"/>
      <c r="DT10" s="561"/>
      <c r="DU10" s="533"/>
      <c r="DV10" s="533"/>
      <c r="DW10" s="533"/>
      <c r="DX10" s="533"/>
      <c r="DY10" s="533"/>
      <c r="DZ10" s="533"/>
      <c r="EA10" s="533"/>
      <c r="EB10" s="533"/>
      <c r="EC10" s="533"/>
      <c r="ED10" s="533"/>
      <c r="EE10" s="533"/>
      <c r="EF10" s="563"/>
      <c r="EG10" s="211" t="s">
        <v>93</v>
      </c>
      <c r="EI10" s="167"/>
      <c r="EJ10" s="167"/>
      <c r="EK10" s="5"/>
      <c r="EN10" s="619"/>
      <c r="EO10" s="619"/>
      <c r="EP10" s="619"/>
      <c r="EQ10" s="619"/>
      <c r="ER10" s="619"/>
      <c r="ES10" s="619"/>
      <c r="ET10" s="346"/>
      <c r="EU10" s="293"/>
      <c r="EV10" s="293"/>
      <c r="EW10" s="293"/>
      <c r="EX10" s="293"/>
      <c r="EY10" s="293"/>
      <c r="EZ10" s="293"/>
      <c r="FA10" s="293"/>
      <c r="FB10" s="293"/>
      <c r="FC10" s="293"/>
      <c r="FD10" s="293"/>
      <c r="FE10" s="293"/>
      <c r="FF10" s="293"/>
      <c r="FG10" s="293"/>
      <c r="FH10" s="293"/>
      <c r="FI10" s="293"/>
      <c r="FJ10" s="293"/>
      <c r="FK10" s="293"/>
      <c r="FL10" s="293"/>
      <c r="FM10" s="293"/>
      <c r="FN10" s="293"/>
      <c r="FO10" s="293"/>
      <c r="FP10" s="293"/>
      <c r="FQ10" s="293"/>
      <c r="FR10" s="293"/>
      <c r="FS10" s="293"/>
      <c r="FT10" s="293"/>
      <c r="FU10" s="293"/>
      <c r="FV10" s="293"/>
      <c r="FW10" s="293"/>
      <c r="FX10" s="293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</row>
    <row r="11" spans="1:231" ht="13.5" customHeight="1" thickBot="1">
      <c r="A11" s="600" t="s">
        <v>4</v>
      </c>
      <c r="B11" s="623"/>
      <c r="C11" s="365" t="str">
        <f>(REGISTER!R6)</f>
        <v>2026</v>
      </c>
      <c r="D11" s="26"/>
      <c r="E11" s="158" t="s">
        <v>78</v>
      </c>
      <c r="F11" s="25"/>
      <c r="G11" s="158" t="s">
        <v>79</v>
      </c>
      <c r="H11" s="582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533"/>
      <c r="CT11" s="533"/>
      <c r="CU11" s="533"/>
      <c r="CV11" s="533"/>
      <c r="CW11" s="533"/>
      <c r="CX11" s="533"/>
      <c r="CY11" s="533"/>
      <c r="CZ11" s="533"/>
      <c r="DA11" s="533"/>
      <c r="DB11" s="533"/>
      <c r="DC11" s="533"/>
      <c r="DD11" s="533"/>
      <c r="DE11" s="533"/>
      <c r="DF11" s="533"/>
      <c r="DG11" s="533"/>
      <c r="DH11" s="533"/>
      <c r="DI11" s="533"/>
      <c r="DJ11" s="533"/>
      <c r="DK11" s="533"/>
      <c r="DL11" s="533"/>
      <c r="DM11" s="533"/>
      <c r="DN11" s="533"/>
      <c r="DO11" s="533"/>
      <c r="DP11" s="562"/>
      <c r="DQ11" s="562"/>
      <c r="DR11" s="562"/>
      <c r="DS11" s="562"/>
      <c r="DT11" s="562"/>
      <c r="DU11" s="533"/>
      <c r="DV11" s="533"/>
      <c r="DW11" s="533"/>
      <c r="DX11" s="533"/>
      <c r="DY11" s="533"/>
      <c r="DZ11" s="533"/>
      <c r="EA11" s="533"/>
      <c r="EB11" s="533"/>
      <c r="EC11" s="533"/>
      <c r="ED11" s="533"/>
      <c r="EE11" s="533"/>
      <c r="EF11" s="563"/>
      <c r="EG11" s="645" t="s">
        <v>41</v>
      </c>
      <c r="EH11" s="168"/>
      <c r="EI11" s="557" t="s">
        <v>42</v>
      </c>
      <c r="EJ11" s="167"/>
      <c r="EK11" s="5"/>
      <c r="EN11" s="564"/>
      <c r="EO11" s="564"/>
      <c r="EP11" s="564"/>
      <c r="EQ11" s="564"/>
      <c r="ER11" s="564"/>
      <c r="ES11" s="564"/>
      <c r="ET11" s="564"/>
      <c r="EU11" s="564"/>
      <c r="EV11" s="564"/>
      <c r="EW11" s="564"/>
      <c r="EX11" s="564"/>
      <c r="EY11" s="564"/>
      <c r="EZ11" s="564"/>
      <c r="FA11" s="564"/>
      <c r="FB11" s="564"/>
      <c r="FC11" s="564"/>
      <c r="FD11" s="564"/>
      <c r="FE11" s="564"/>
      <c r="FF11" s="564"/>
      <c r="FG11" s="564"/>
      <c r="FH11" s="564"/>
      <c r="FI11" s="564"/>
      <c r="FJ11" s="564"/>
      <c r="FK11" s="564"/>
      <c r="FL11" s="564"/>
      <c r="FM11" s="564"/>
      <c r="FN11" s="564"/>
      <c r="FO11" s="564"/>
      <c r="FP11" s="564"/>
      <c r="FQ11" s="564"/>
      <c r="FR11" s="564"/>
      <c r="FS11" s="564"/>
      <c r="FT11" s="564"/>
      <c r="FU11" s="564"/>
      <c r="FV11" s="564"/>
      <c r="FW11" s="564"/>
      <c r="FX11" s="564"/>
      <c r="FY11" s="564"/>
      <c r="FZ11" s="564"/>
      <c r="GA11" s="564"/>
      <c r="GB11" s="564"/>
      <c r="GC11" s="564"/>
      <c r="GD11" s="564"/>
      <c r="GE11" s="564"/>
      <c r="GF11" s="564"/>
      <c r="GG11" s="564"/>
      <c r="GH11" s="564"/>
      <c r="GI11" s="564"/>
      <c r="GJ11" s="564"/>
      <c r="GK11" s="564"/>
      <c r="GL11" s="564"/>
      <c r="GM11" s="564"/>
      <c r="GN11" s="564"/>
      <c r="GO11" s="564"/>
      <c r="GP11" s="564"/>
      <c r="GQ11" s="564"/>
      <c r="GR11" s="564"/>
      <c r="GS11" s="564"/>
      <c r="GT11" s="564"/>
      <c r="GU11" s="564"/>
      <c r="GV11" s="564"/>
      <c r="GW11" s="564"/>
      <c r="GX11" s="564"/>
      <c r="GY11" s="564"/>
      <c r="GZ11" s="564"/>
      <c r="HA11" s="564"/>
      <c r="HB11" s="564"/>
      <c r="HC11" s="564"/>
      <c r="HD11" s="564"/>
      <c r="HE11" s="564"/>
      <c r="HF11" s="564"/>
      <c r="HG11" s="564"/>
      <c r="HH11" s="564"/>
      <c r="HI11" s="564"/>
      <c r="HJ11" s="564"/>
      <c r="HK11" s="564"/>
      <c r="HL11" s="564"/>
      <c r="HM11" s="564"/>
      <c r="HN11" s="564"/>
      <c r="HO11" s="564"/>
      <c r="HP11" s="564"/>
      <c r="HQ11" s="1"/>
    </row>
    <row r="12" spans="1:231" ht="13.8" thickBot="1">
      <c r="A12" s="612" t="s">
        <v>3</v>
      </c>
      <c r="B12" s="613"/>
      <c r="C12" s="614"/>
      <c r="D12" s="614"/>
      <c r="E12" s="614"/>
      <c r="F12" s="614"/>
      <c r="G12" s="615"/>
      <c r="H12" s="27" t="s">
        <v>20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66"/>
      <c r="EG12" s="646"/>
      <c r="EH12" s="169"/>
      <c r="EI12" s="558"/>
      <c r="EJ12" s="172"/>
      <c r="EK12" s="173"/>
      <c r="EL12" s="203"/>
      <c r="EM12" s="251"/>
      <c r="EN12" s="251"/>
      <c r="EO12" s="251"/>
      <c r="EP12" s="251"/>
      <c r="EQ12" s="251"/>
      <c r="ER12" s="251"/>
      <c r="ES12" s="251"/>
      <c r="ET12" s="251"/>
      <c r="EU12" s="251"/>
      <c r="EV12" s="251"/>
      <c r="EW12" s="251"/>
      <c r="EX12" s="251"/>
      <c r="EY12" s="251"/>
      <c r="EZ12" s="251"/>
      <c r="FA12" s="251"/>
      <c r="FB12" s="251"/>
      <c r="FC12" s="251"/>
      <c r="FD12" s="251"/>
      <c r="FE12" s="251"/>
      <c r="FF12" s="251"/>
      <c r="FG12" s="251"/>
      <c r="FH12" s="251"/>
      <c r="FI12" s="251"/>
      <c r="FJ12" s="251"/>
      <c r="FK12" s="251"/>
      <c r="FL12" s="251"/>
      <c r="FM12" s="251"/>
      <c r="FN12" s="251"/>
      <c r="FO12" s="251"/>
      <c r="FP12" s="251"/>
      <c r="FQ12" s="251"/>
      <c r="FR12" s="251"/>
      <c r="FS12" s="251"/>
      <c r="FT12" s="251"/>
      <c r="FU12" s="251"/>
      <c r="FV12" s="251"/>
      <c r="FW12" s="251"/>
      <c r="FX12" s="251"/>
      <c r="FY12" s="251"/>
      <c r="FZ12" s="251"/>
      <c r="GA12" s="251"/>
      <c r="GB12" s="251"/>
      <c r="GC12" s="251"/>
      <c r="GD12" s="251"/>
      <c r="GE12" s="251"/>
      <c r="GF12" s="251"/>
      <c r="GG12" s="251"/>
      <c r="GH12" s="251"/>
      <c r="GI12" s="251"/>
      <c r="GJ12" s="251"/>
      <c r="GK12" s="251"/>
      <c r="GL12" s="251"/>
      <c r="GM12" s="251"/>
      <c r="GN12" s="251"/>
      <c r="GO12" s="251"/>
      <c r="GP12" s="251"/>
      <c r="GQ12" s="251"/>
      <c r="GR12" s="251"/>
      <c r="GS12" s="251"/>
      <c r="GT12" s="251"/>
      <c r="GU12" s="251"/>
      <c r="GV12" s="251"/>
      <c r="GW12" s="251"/>
      <c r="GX12" s="251"/>
      <c r="GY12" s="251"/>
      <c r="GZ12" s="251"/>
      <c r="HA12" s="251"/>
      <c r="HB12" s="251"/>
      <c r="HC12" s="251"/>
      <c r="HD12" s="251"/>
      <c r="HE12" s="251"/>
      <c r="HF12" s="251"/>
      <c r="HG12" s="251"/>
      <c r="HH12" s="251"/>
      <c r="HI12" s="251"/>
      <c r="HJ12" s="251"/>
      <c r="HK12" s="251"/>
      <c r="HL12" s="251"/>
      <c r="HM12" s="251"/>
      <c r="HN12" s="251"/>
      <c r="HO12" s="251"/>
      <c r="HP12" s="251"/>
      <c r="HQ12" s="59"/>
    </row>
    <row r="13" spans="1:231" ht="13.8" thickBot="1">
      <c r="A13" s="616"/>
      <c r="B13" s="617"/>
      <c r="C13" s="617"/>
      <c r="D13" s="617"/>
      <c r="E13" s="617"/>
      <c r="F13" s="617"/>
      <c r="G13" s="618"/>
      <c r="H13" s="27" t="s">
        <v>21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66"/>
      <c r="EG13" s="646"/>
      <c r="EH13" s="169"/>
      <c r="EI13" s="558"/>
      <c r="EJ13" s="172"/>
      <c r="EK13" s="173"/>
      <c r="EL13" s="203"/>
      <c r="EM13" s="287"/>
      <c r="EN13" s="143"/>
      <c r="EO13" s="143"/>
      <c r="EP13" s="143"/>
      <c r="EQ13" s="143"/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3"/>
      <c r="FF13" s="143"/>
      <c r="FG13" s="143"/>
      <c r="FH13" s="143"/>
      <c r="FI13" s="143"/>
      <c r="FJ13" s="143"/>
      <c r="FK13" s="143"/>
      <c r="FL13" s="143"/>
      <c r="FM13" s="143"/>
      <c r="FN13" s="143"/>
      <c r="FO13" s="143"/>
      <c r="FP13" s="143"/>
      <c r="FQ13" s="143"/>
      <c r="FR13" s="143"/>
      <c r="FS13" s="143"/>
      <c r="FT13" s="143"/>
      <c r="FU13" s="143"/>
      <c r="FV13" s="143"/>
      <c r="FW13" s="143"/>
      <c r="FX13" s="154"/>
      <c r="FY13" s="552" t="s">
        <v>42</v>
      </c>
      <c r="FZ13" s="552"/>
      <c r="GA13" s="552"/>
      <c r="GB13" s="552"/>
      <c r="GC13" s="552"/>
      <c r="GD13" s="552"/>
      <c r="GE13" s="552"/>
      <c r="GF13" s="552"/>
      <c r="GG13" s="552"/>
      <c r="GH13" s="552"/>
      <c r="GI13" s="552"/>
      <c r="GJ13" s="552"/>
      <c r="GK13" s="552"/>
      <c r="GL13" s="552"/>
      <c r="GM13" s="552"/>
      <c r="GN13" s="552"/>
      <c r="GO13" s="552"/>
      <c r="GP13" s="552"/>
      <c r="GQ13" s="552"/>
      <c r="GR13" s="552"/>
      <c r="GS13" s="552"/>
      <c r="GT13" s="552"/>
      <c r="GU13" s="552"/>
      <c r="GV13" s="552"/>
      <c r="GW13" s="552"/>
      <c r="GX13" s="552"/>
      <c r="GY13" s="552"/>
      <c r="GZ13" s="552"/>
      <c r="HA13" s="552"/>
      <c r="HB13" s="552"/>
      <c r="HC13" s="552"/>
      <c r="HD13" s="552"/>
      <c r="HE13" s="552"/>
      <c r="HF13" s="552"/>
      <c r="HG13" s="552"/>
      <c r="HH13" s="552"/>
      <c r="HI13" s="552"/>
      <c r="HJ13" s="552"/>
      <c r="HK13" s="552"/>
      <c r="HL13" s="552"/>
      <c r="HM13" s="552"/>
      <c r="HN13" s="552"/>
      <c r="HO13" s="552"/>
      <c r="HP13" s="552"/>
      <c r="HQ13" s="149"/>
    </row>
    <row r="14" spans="1:231">
      <c r="A14" s="603" t="s">
        <v>6</v>
      </c>
      <c r="B14" s="604"/>
      <c r="C14" s="604"/>
      <c r="D14" s="604"/>
      <c r="E14" s="604"/>
      <c r="F14" s="604"/>
      <c r="G14" s="605"/>
      <c r="H14" s="25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6"/>
      <c r="AP14" s="246"/>
      <c r="AQ14" s="246"/>
      <c r="AR14" s="246"/>
      <c r="AS14" s="246"/>
      <c r="AT14" s="246"/>
      <c r="AU14" s="246"/>
      <c r="AV14" s="246"/>
      <c r="AW14" s="246"/>
      <c r="AX14" s="246"/>
      <c r="AY14" s="246"/>
      <c r="AZ14" s="246"/>
      <c r="BA14" s="246"/>
      <c r="BB14" s="246"/>
      <c r="BC14" s="246"/>
      <c r="BD14" s="246"/>
      <c r="BE14" s="246"/>
      <c r="BF14" s="246"/>
      <c r="BG14" s="246"/>
      <c r="BH14" s="246"/>
      <c r="BI14" s="246"/>
      <c r="BJ14" s="246"/>
      <c r="BK14" s="246"/>
      <c r="BL14" s="246"/>
      <c r="BM14" s="246"/>
      <c r="BN14" s="246"/>
      <c r="BO14" s="246"/>
      <c r="BP14" s="246"/>
      <c r="BQ14" s="246"/>
      <c r="BR14" s="246"/>
      <c r="BS14" s="246"/>
      <c r="BT14" s="246"/>
      <c r="BU14" s="246"/>
      <c r="BV14" s="246"/>
      <c r="BW14" s="246"/>
      <c r="BX14" s="246"/>
      <c r="BY14" s="246"/>
      <c r="BZ14" s="246"/>
      <c r="CA14" s="246"/>
      <c r="CB14" s="246"/>
      <c r="CC14" s="246"/>
      <c r="CD14" s="246"/>
      <c r="CE14" s="246"/>
      <c r="CF14" s="246"/>
      <c r="CG14" s="246"/>
      <c r="CH14" s="246"/>
      <c r="CI14" s="246"/>
      <c r="CJ14" s="246"/>
      <c r="CK14" s="246"/>
      <c r="CL14" s="246"/>
      <c r="CM14" s="246"/>
      <c r="CN14" s="246"/>
      <c r="CO14" s="246"/>
      <c r="CP14" s="246"/>
      <c r="CQ14" s="246"/>
      <c r="CR14" s="246"/>
      <c r="CS14" s="246"/>
      <c r="CT14" s="246"/>
      <c r="CU14" s="246"/>
      <c r="CV14" s="246"/>
      <c r="CW14" s="246"/>
      <c r="CX14" s="246"/>
      <c r="CY14" s="246"/>
      <c r="CZ14" s="246"/>
      <c r="DA14" s="246"/>
      <c r="DB14" s="246"/>
      <c r="DC14" s="246"/>
      <c r="DD14" s="246"/>
      <c r="DE14" s="246"/>
      <c r="DF14" s="246"/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7"/>
      <c r="EG14" s="646"/>
      <c r="EH14" s="169"/>
      <c r="EI14" s="558"/>
      <c r="EJ14" s="172"/>
      <c r="EK14" s="173"/>
      <c r="EL14" s="203"/>
      <c r="EM14" s="288"/>
      <c r="EN14" s="200"/>
      <c r="EO14" s="200"/>
      <c r="EP14" s="200"/>
      <c r="EQ14" s="200"/>
      <c r="ER14" s="200"/>
      <c r="ES14" s="200"/>
      <c r="ET14" s="200"/>
      <c r="EU14" s="190"/>
      <c r="EV14" s="190"/>
      <c r="EW14" s="190"/>
      <c r="EX14" s="190"/>
      <c r="EY14" s="190"/>
      <c r="EZ14" s="190"/>
      <c r="FA14" s="190"/>
      <c r="FB14" s="190"/>
      <c r="FC14" s="190"/>
      <c r="FD14" s="190"/>
      <c r="FE14" s="190"/>
      <c r="FF14" s="190"/>
      <c r="FG14" s="190"/>
      <c r="FH14" s="190"/>
      <c r="FI14" s="190"/>
      <c r="FJ14" s="190"/>
      <c r="FK14" s="190"/>
      <c r="FL14" s="190"/>
      <c r="FM14" s="190"/>
      <c r="FN14" s="190"/>
      <c r="FO14" s="190"/>
      <c r="FP14" s="190"/>
      <c r="FQ14" s="190"/>
      <c r="FR14" s="190"/>
      <c r="FS14" s="190"/>
      <c r="FT14" s="190"/>
      <c r="FU14" s="190"/>
      <c r="FV14" s="190"/>
      <c r="FW14" s="190"/>
      <c r="FX14" s="201"/>
      <c r="FY14" s="554"/>
      <c r="FZ14" s="554"/>
      <c r="GA14" s="554"/>
      <c r="GB14" s="554"/>
      <c r="GC14" s="554"/>
      <c r="GD14" s="554"/>
      <c r="GE14" s="554"/>
      <c r="GF14" s="554"/>
      <c r="GG14" s="554"/>
      <c r="GH14" s="554"/>
      <c r="GI14" s="554"/>
      <c r="GJ14" s="554"/>
      <c r="GK14" s="554"/>
      <c r="GL14" s="554"/>
      <c r="GM14" s="554"/>
      <c r="GN14" s="554"/>
      <c r="GO14" s="554"/>
      <c r="GP14" s="554"/>
      <c r="GQ14" s="554"/>
      <c r="GR14" s="554"/>
      <c r="GS14" s="554"/>
      <c r="GT14" s="554"/>
      <c r="GU14" s="554"/>
      <c r="GV14" s="554"/>
      <c r="GW14" s="554"/>
      <c r="GX14" s="554"/>
      <c r="GY14" s="554"/>
      <c r="GZ14" s="554"/>
      <c r="HA14" s="554"/>
      <c r="HB14" s="554"/>
      <c r="HC14" s="554"/>
      <c r="HD14" s="554"/>
      <c r="HE14" s="554"/>
      <c r="HF14" s="554"/>
      <c r="HG14" s="554"/>
      <c r="HH14" s="554"/>
      <c r="HI14" s="554"/>
      <c r="HJ14" s="554"/>
      <c r="HK14" s="554"/>
      <c r="HL14" s="554"/>
      <c r="HM14" s="554"/>
      <c r="HN14" s="554"/>
      <c r="HO14" s="554"/>
      <c r="HP14" s="554"/>
      <c r="HQ14" s="150"/>
    </row>
    <row r="15" spans="1:231" ht="13.8" thickBot="1">
      <c r="A15" s="606"/>
      <c r="B15" s="607"/>
      <c r="C15" s="607"/>
      <c r="D15" s="607"/>
      <c r="E15" s="607"/>
      <c r="F15" s="607"/>
      <c r="G15" s="608"/>
      <c r="H15" s="257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1"/>
      <c r="BL15" s="241"/>
      <c r="BM15" s="241"/>
      <c r="BN15" s="241"/>
      <c r="BO15" s="241"/>
      <c r="BP15" s="241"/>
      <c r="BQ15" s="241"/>
      <c r="BR15" s="241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241"/>
      <c r="CU15" s="241"/>
      <c r="CV15" s="241"/>
      <c r="CW15" s="241"/>
      <c r="CX15" s="241"/>
      <c r="CY15" s="241"/>
      <c r="CZ15" s="241"/>
      <c r="DA15" s="241"/>
      <c r="DB15" s="241"/>
      <c r="DC15" s="241"/>
      <c r="DD15" s="241"/>
      <c r="DE15" s="241"/>
      <c r="DF15" s="241"/>
      <c r="DG15" s="241"/>
      <c r="DH15" s="241"/>
      <c r="DI15" s="241"/>
      <c r="DJ15" s="241"/>
      <c r="DK15" s="241"/>
      <c r="DL15" s="241"/>
      <c r="DM15" s="241"/>
      <c r="DN15" s="241"/>
      <c r="DO15" s="241"/>
      <c r="DP15" s="241"/>
      <c r="DQ15" s="241"/>
      <c r="DR15" s="241"/>
      <c r="DS15" s="241"/>
      <c r="DT15" s="241"/>
      <c r="DU15" s="241"/>
      <c r="DV15" s="241"/>
      <c r="DW15" s="241"/>
      <c r="DX15" s="241"/>
      <c r="DY15" s="241"/>
      <c r="DZ15" s="241"/>
      <c r="EA15" s="241"/>
      <c r="EB15" s="241"/>
      <c r="EC15" s="241"/>
      <c r="ED15" s="241"/>
      <c r="EE15" s="241"/>
      <c r="EF15" s="258"/>
      <c r="EG15" s="646"/>
      <c r="EH15" s="169"/>
      <c r="EI15" s="558"/>
      <c r="EJ15" s="174"/>
      <c r="EK15" s="175"/>
      <c r="EL15" s="203"/>
      <c r="EM15" s="289"/>
      <c r="EN15" s="242"/>
      <c r="EO15" s="242"/>
      <c r="EP15" s="242"/>
      <c r="EQ15" s="242"/>
      <c r="ER15" s="242"/>
      <c r="ES15" s="242"/>
      <c r="ET15" s="242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243"/>
      <c r="FF15" s="243"/>
      <c r="FG15" s="243"/>
      <c r="FH15" s="243"/>
      <c r="FI15" s="243"/>
      <c r="FJ15" s="243"/>
      <c r="FK15" s="243"/>
      <c r="FL15" s="243"/>
      <c r="FM15" s="243"/>
      <c r="FN15" s="243"/>
      <c r="FO15" s="243"/>
      <c r="FP15" s="243"/>
      <c r="FQ15" s="243"/>
      <c r="FR15" s="243"/>
      <c r="FS15" s="243"/>
      <c r="FT15" s="243"/>
      <c r="FU15" s="243"/>
      <c r="FV15" s="243"/>
      <c r="FW15" s="243"/>
      <c r="FX15" s="244"/>
      <c r="FY15" s="243"/>
      <c r="FZ15" s="243"/>
      <c r="GA15" s="243"/>
      <c r="GB15" s="243"/>
      <c r="GC15" s="243"/>
      <c r="GD15" s="243"/>
      <c r="GE15" s="245"/>
      <c r="GF15" s="245"/>
      <c r="GG15" s="245"/>
      <c r="GH15" s="245"/>
      <c r="GI15" s="245"/>
      <c r="GJ15" s="245"/>
      <c r="GK15" s="245"/>
      <c r="GL15" s="245"/>
      <c r="GM15" s="245"/>
      <c r="GN15" s="245"/>
      <c r="GO15" s="245"/>
      <c r="GP15" s="245"/>
      <c r="GQ15" s="245"/>
      <c r="GR15" s="245"/>
      <c r="GS15" s="245"/>
      <c r="GT15" s="245"/>
      <c r="GU15" s="245"/>
      <c r="GV15" s="245"/>
      <c r="GW15" s="245"/>
      <c r="GX15" s="245"/>
      <c r="GY15" s="245"/>
      <c r="GZ15" s="245"/>
      <c r="HA15" s="245"/>
      <c r="HB15" s="245"/>
      <c r="HC15" s="245"/>
      <c r="HD15" s="245"/>
      <c r="HE15" s="245"/>
      <c r="HF15" s="245"/>
      <c r="HG15" s="245"/>
      <c r="HH15" s="245"/>
      <c r="HI15" s="245"/>
      <c r="HJ15" s="245"/>
      <c r="HK15" s="245"/>
      <c r="HL15" s="245"/>
      <c r="HM15" s="245"/>
      <c r="HN15" s="245"/>
      <c r="HO15" s="245"/>
      <c r="HP15" s="245"/>
      <c r="HQ15" s="150"/>
    </row>
    <row r="16" spans="1:231">
      <c r="A16" s="606"/>
      <c r="B16" s="607"/>
      <c r="C16" s="607"/>
      <c r="D16" s="607"/>
      <c r="E16" s="607"/>
      <c r="F16" s="607"/>
      <c r="G16" s="608"/>
      <c r="H16" s="11" t="s">
        <v>10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144"/>
      <c r="EG16" s="646"/>
      <c r="EH16" s="170"/>
      <c r="EI16" s="558"/>
      <c r="EJ16" s="236" t="s">
        <v>97</v>
      </c>
      <c r="EK16" s="160"/>
      <c r="EL16" s="39"/>
      <c r="EM16" s="202" t="s">
        <v>91</v>
      </c>
      <c r="EN16" s="179"/>
      <c r="EO16" s="179"/>
      <c r="EP16" s="179"/>
      <c r="EQ16" s="555" t="s">
        <v>90</v>
      </c>
      <c r="ER16" s="476"/>
      <c r="ES16" s="476"/>
      <c r="ET16" s="344"/>
      <c r="EU16" s="178" t="s">
        <v>102</v>
      </c>
      <c r="EV16" s="179"/>
      <c r="EW16" s="179"/>
      <c r="EX16" s="179"/>
      <c r="EY16" s="162"/>
      <c r="EZ16" s="178" t="s">
        <v>103</v>
      </c>
      <c r="FA16" s="179"/>
      <c r="FB16" s="179"/>
      <c r="FC16" s="179"/>
      <c r="FD16" s="162"/>
      <c r="FE16" s="178" t="s">
        <v>167</v>
      </c>
      <c r="FF16" s="179"/>
      <c r="FG16" s="179"/>
      <c r="FH16" s="179"/>
      <c r="FI16" s="179"/>
      <c r="FJ16" s="179"/>
      <c r="FK16" s="179"/>
      <c r="FL16" s="179"/>
      <c r="FM16" s="179"/>
      <c r="FN16" s="162"/>
      <c r="FO16" s="179" t="s">
        <v>166</v>
      </c>
      <c r="FP16" s="179"/>
      <c r="FQ16" s="179"/>
      <c r="FR16" s="179"/>
      <c r="FS16" s="179"/>
      <c r="FT16" s="179"/>
      <c r="FU16" s="179"/>
      <c r="FV16" s="179"/>
      <c r="FW16" s="179"/>
      <c r="FX16" s="180"/>
      <c r="FY16" s="550" t="s">
        <v>91</v>
      </c>
      <c r="FZ16" s="550"/>
      <c r="GA16" s="550"/>
      <c r="GB16" s="550"/>
      <c r="GC16" s="550"/>
      <c r="GD16" s="551"/>
      <c r="GE16" s="549" t="s">
        <v>90</v>
      </c>
      <c r="GF16" s="550"/>
      <c r="GG16" s="550"/>
      <c r="GH16" s="550"/>
      <c r="GI16" s="550"/>
      <c r="GJ16" s="551"/>
      <c r="GK16" s="549" t="s">
        <v>106</v>
      </c>
      <c r="GL16" s="550"/>
      <c r="GM16" s="550"/>
      <c r="GN16" s="550"/>
      <c r="GO16" s="550"/>
      <c r="GP16" s="550"/>
      <c r="GQ16" s="551"/>
      <c r="GR16" s="549" t="s">
        <v>107</v>
      </c>
      <c r="GS16" s="550"/>
      <c r="GT16" s="550"/>
      <c r="GU16" s="550"/>
      <c r="GV16" s="550"/>
      <c r="GW16" s="550"/>
      <c r="GX16" s="551"/>
      <c r="GY16" s="549" t="s">
        <v>108</v>
      </c>
      <c r="GZ16" s="550"/>
      <c r="HA16" s="550"/>
      <c r="HB16" s="550"/>
      <c r="HC16" s="550"/>
      <c r="HD16" s="550"/>
      <c r="HE16" s="550"/>
      <c r="HF16" s="550"/>
      <c r="HG16" s="551"/>
      <c r="HH16" s="549" t="s">
        <v>109</v>
      </c>
      <c r="HI16" s="550"/>
      <c r="HJ16" s="550"/>
      <c r="HK16" s="550"/>
      <c r="HL16" s="550"/>
      <c r="HM16" s="550"/>
      <c r="HN16" s="550"/>
      <c r="HO16" s="550"/>
      <c r="HP16" s="551"/>
      <c r="HQ16" s="151"/>
    </row>
    <row r="17" spans="1:225" ht="13.8" thickBot="1">
      <c r="A17" s="609"/>
      <c r="B17" s="610"/>
      <c r="C17" s="610"/>
      <c r="D17" s="610"/>
      <c r="E17" s="610"/>
      <c r="F17" s="610"/>
      <c r="G17" s="611"/>
      <c r="H17" s="11" t="s">
        <v>11</v>
      </c>
      <c r="I17" s="13"/>
      <c r="J17" s="13"/>
      <c r="K17" s="13"/>
      <c r="L17" s="13"/>
      <c r="M17" s="13"/>
      <c r="N17" s="13"/>
      <c r="O17" s="13"/>
      <c r="P17" s="13">
        <v>1</v>
      </c>
      <c r="Q17" s="13">
        <v>2</v>
      </c>
      <c r="R17" s="13">
        <v>3</v>
      </c>
      <c r="S17" s="13">
        <v>4</v>
      </c>
      <c r="T17" s="13">
        <v>5</v>
      </c>
      <c r="U17" s="13">
        <v>6</v>
      </c>
      <c r="V17" s="13">
        <v>7</v>
      </c>
      <c r="W17" s="13">
        <v>8</v>
      </c>
      <c r="X17" s="13">
        <v>9</v>
      </c>
      <c r="Y17" s="13">
        <v>10</v>
      </c>
      <c r="Z17" s="13">
        <v>11</v>
      </c>
      <c r="AA17" s="13">
        <v>12</v>
      </c>
      <c r="AB17" s="13">
        <v>13</v>
      </c>
      <c r="AC17" s="13">
        <v>14</v>
      </c>
      <c r="AD17" s="13">
        <v>15</v>
      </c>
      <c r="AE17" s="13">
        <v>16</v>
      </c>
      <c r="AF17" s="13">
        <v>17</v>
      </c>
      <c r="AG17" s="13">
        <v>18</v>
      </c>
      <c r="AH17" s="13">
        <v>19</v>
      </c>
      <c r="AI17" s="13">
        <v>20</v>
      </c>
      <c r="AJ17" s="13">
        <v>21</v>
      </c>
      <c r="AK17" s="13">
        <v>22</v>
      </c>
      <c r="AL17" s="13">
        <v>23</v>
      </c>
      <c r="AM17" s="13">
        <v>24</v>
      </c>
      <c r="AN17" s="13">
        <v>25</v>
      </c>
      <c r="AO17" s="13">
        <v>26</v>
      </c>
      <c r="AP17" s="13">
        <v>27</v>
      </c>
      <c r="AQ17" s="13">
        <v>28</v>
      </c>
      <c r="AR17" s="13">
        <v>29</v>
      </c>
      <c r="AS17" s="13">
        <v>30</v>
      </c>
      <c r="AT17" s="13">
        <v>31</v>
      </c>
      <c r="AU17" s="13">
        <v>32</v>
      </c>
      <c r="AV17" s="13">
        <v>33</v>
      </c>
      <c r="AW17" s="13">
        <v>34</v>
      </c>
      <c r="AX17" s="13">
        <v>35</v>
      </c>
      <c r="AY17" s="13">
        <v>36</v>
      </c>
      <c r="AZ17" s="13">
        <v>37</v>
      </c>
      <c r="BA17" s="13">
        <v>38</v>
      </c>
      <c r="BB17" s="13">
        <v>39</v>
      </c>
      <c r="BC17" s="13">
        <v>40</v>
      </c>
      <c r="BD17" s="13"/>
      <c r="BE17" s="13">
        <v>1</v>
      </c>
      <c r="BF17" s="13">
        <v>2</v>
      </c>
      <c r="BG17" s="13">
        <v>3</v>
      </c>
      <c r="BH17" s="13">
        <v>4</v>
      </c>
      <c r="BI17" s="13">
        <v>5</v>
      </c>
      <c r="BJ17" s="13">
        <v>6</v>
      </c>
      <c r="BK17" s="13">
        <v>7</v>
      </c>
      <c r="BL17" s="13">
        <v>8</v>
      </c>
      <c r="BM17" s="13">
        <v>9</v>
      </c>
      <c r="BN17" s="13">
        <v>10</v>
      </c>
      <c r="BO17" s="13">
        <v>11</v>
      </c>
      <c r="BP17" s="13">
        <v>12</v>
      </c>
      <c r="BQ17" s="13">
        <v>13</v>
      </c>
      <c r="BR17" s="13">
        <v>14</v>
      </c>
      <c r="BS17" s="13">
        <v>15</v>
      </c>
      <c r="BT17" s="13">
        <v>16</v>
      </c>
      <c r="BU17" s="13">
        <v>17</v>
      </c>
      <c r="BV17" s="13">
        <v>18</v>
      </c>
      <c r="BW17" s="13">
        <v>19</v>
      </c>
      <c r="BX17" s="13">
        <v>20</v>
      </c>
      <c r="BY17" s="13">
        <v>21</v>
      </c>
      <c r="BZ17" s="13">
        <v>22</v>
      </c>
      <c r="CA17" s="13">
        <v>23</v>
      </c>
      <c r="CB17" s="13">
        <v>24</v>
      </c>
      <c r="CC17" s="13">
        <v>25</v>
      </c>
      <c r="CD17" s="13">
        <v>26</v>
      </c>
      <c r="CE17" s="13">
        <v>27</v>
      </c>
      <c r="CF17" s="13">
        <v>28</v>
      </c>
      <c r="CG17" s="13">
        <v>29</v>
      </c>
      <c r="CH17" s="13">
        <v>30</v>
      </c>
      <c r="CI17" s="13">
        <v>31</v>
      </c>
      <c r="CJ17" s="13">
        <v>32</v>
      </c>
      <c r="CK17" s="13">
        <v>33</v>
      </c>
      <c r="CL17" s="13">
        <v>34</v>
      </c>
      <c r="CM17" s="13">
        <v>35</v>
      </c>
      <c r="CN17" s="13">
        <v>36</v>
      </c>
      <c r="CO17" s="13">
        <v>37</v>
      </c>
      <c r="CP17" s="13">
        <v>38</v>
      </c>
      <c r="CQ17" s="13">
        <v>39</v>
      </c>
      <c r="CR17" s="13">
        <v>40</v>
      </c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647"/>
      <c r="EH17" s="171"/>
      <c r="EI17" s="559"/>
      <c r="EJ17" s="237" t="s">
        <v>98</v>
      </c>
      <c r="EK17" s="176"/>
      <c r="EL17" s="120"/>
      <c r="EM17" s="290" t="s">
        <v>43</v>
      </c>
      <c r="EN17" s="125" t="s">
        <v>44</v>
      </c>
      <c r="EO17" s="126" t="s">
        <v>45</v>
      </c>
      <c r="EP17" s="349" t="s">
        <v>83</v>
      </c>
      <c r="EQ17" s="127" t="s">
        <v>43</v>
      </c>
      <c r="ER17" s="125" t="s">
        <v>44</v>
      </c>
      <c r="ES17" s="126" t="s">
        <v>45</v>
      </c>
      <c r="ET17" s="126" t="s">
        <v>83</v>
      </c>
      <c r="EU17" s="127" t="s">
        <v>43</v>
      </c>
      <c r="EV17" s="125" t="s">
        <v>44</v>
      </c>
      <c r="EW17" s="125" t="s">
        <v>45</v>
      </c>
      <c r="EX17" s="125" t="s">
        <v>83</v>
      </c>
      <c r="EY17" s="125" t="s">
        <v>84</v>
      </c>
      <c r="EZ17" s="127" t="s">
        <v>43</v>
      </c>
      <c r="FA17" s="125" t="s">
        <v>44</v>
      </c>
      <c r="FB17" s="126" t="s">
        <v>45</v>
      </c>
      <c r="FC17" s="126" t="s">
        <v>83</v>
      </c>
      <c r="FD17" s="126" t="s">
        <v>84</v>
      </c>
      <c r="FE17" s="126" t="s">
        <v>44</v>
      </c>
      <c r="FF17" s="126" t="s">
        <v>45</v>
      </c>
      <c r="FG17" s="126" t="s">
        <v>83</v>
      </c>
      <c r="FH17" s="126" t="s">
        <v>164</v>
      </c>
      <c r="FI17" s="126" t="s">
        <v>165</v>
      </c>
      <c r="FJ17" s="126" t="s">
        <v>331</v>
      </c>
      <c r="FK17" s="126" t="s">
        <v>104</v>
      </c>
      <c r="FL17" s="126" t="s">
        <v>74</v>
      </c>
      <c r="FM17" s="126" t="s">
        <v>75</v>
      </c>
      <c r="FN17" s="126" t="s">
        <v>76</v>
      </c>
      <c r="FO17" s="126" t="s">
        <v>44</v>
      </c>
      <c r="FP17" s="126" t="s">
        <v>45</v>
      </c>
      <c r="FQ17" s="126" t="s">
        <v>83</v>
      </c>
      <c r="FR17" s="126" t="s">
        <v>164</v>
      </c>
      <c r="FS17" s="126" t="s">
        <v>165</v>
      </c>
      <c r="FT17" s="126" t="s">
        <v>331</v>
      </c>
      <c r="FU17" s="126" t="s">
        <v>104</v>
      </c>
      <c r="FV17" s="126" t="s">
        <v>74</v>
      </c>
      <c r="FW17" s="126" t="s">
        <v>75</v>
      </c>
      <c r="FX17" s="189" t="s">
        <v>76</v>
      </c>
      <c r="FY17" s="129" t="s">
        <v>77</v>
      </c>
      <c r="FZ17" s="128" t="s">
        <v>99</v>
      </c>
      <c r="GA17" s="128" t="s">
        <v>100</v>
      </c>
      <c r="GB17" s="128" t="s">
        <v>44</v>
      </c>
      <c r="GC17" s="128" t="s">
        <v>45</v>
      </c>
      <c r="GD17" s="128" t="s">
        <v>83</v>
      </c>
      <c r="GE17" s="128" t="s">
        <v>77</v>
      </c>
      <c r="GF17" s="128" t="s">
        <v>99</v>
      </c>
      <c r="GG17" s="128" t="s">
        <v>100</v>
      </c>
      <c r="GH17" s="128" t="s">
        <v>44</v>
      </c>
      <c r="GI17" s="128" t="s">
        <v>45</v>
      </c>
      <c r="GJ17" s="128" t="s">
        <v>83</v>
      </c>
      <c r="GK17" s="128" t="s">
        <v>77</v>
      </c>
      <c r="GL17" s="128" t="s">
        <v>99</v>
      </c>
      <c r="GM17" s="128" t="s">
        <v>100</v>
      </c>
      <c r="GN17" s="128" t="s">
        <v>44</v>
      </c>
      <c r="GO17" s="128" t="s">
        <v>45</v>
      </c>
      <c r="GP17" s="128" t="s">
        <v>83</v>
      </c>
      <c r="GQ17" s="128" t="s">
        <v>84</v>
      </c>
      <c r="GR17" s="128" t="s">
        <v>77</v>
      </c>
      <c r="GS17" s="128" t="s">
        <v>99</v>
      </c>
      <c r="GT17" s="128" t="s">
        <v>100</v>
      </c>
      <c r="GU17" s="128" t="s">
        <v>44</v>
      </c>
      <c r="GV17" s="128" t="s">
        <v>45</v>
      </c>
      <c r="GW17" s="128" t="s">
        <v>83</v>
      </c>
      <c r="GX17" s="128" t="s">
        <v>84</v>
      </c>
      <c r="GY17" s="128" t="s">
        <v>44</v>
      </c>
      <c r="GZ17" s="128" t="s">
        <v>45</v>
      </c>
      <c r="HA17" s="128" t="s">
        <v>164</v>
      </c>
      <c r="HB17" s="128" t="s">
        <v>165</v>
      </c>
      <c r="HC17" s="128" t="s">
        <v>83</v>
      </c>
      <c r="HD17" s="128" t="s">
        <v>104</v>
      </c>
      <c r="HE17" s="128" t="s">
        <v>74</v>
      </c>
      <c r="HF17" s="128" t="s">
        <v>75</v>
      </c>
      <c r="HG17" s="128" t="s">
        <v>76</v>
      </c>
      <c r="HH17" s="128" t="s">
        <v>44</v>
      </c>
      <c r="HI17" s="128" t="s">
        <v>45</v>
      </c>
      <c r="HJ17" s="128" t="s">
        <v>164</v>
      </c>
      <c r="HK17" s="128" t="s">
        <v>165</v>
      </c>
      <c r="HL17" s="128" t="s">
        <v>83</v>
      </c>
      <c r="HM17" s="128" t="s">
        <v>104</v>
      </c>
      <c r="HN17" s="128" t="s">
        <v>74</v>
      </c>
      <c r="HO17" s="128" t="s">
        <v>75</v>
      </c>
      <c r="HP17" s="128" t="s">
        <v>76</v>
      </c>
      <c r="HQ17" s="152"/>
    </row>
    <row r="18" spans="1:225">
      <c r="A18" s="565" t="s">
        <v>7</v>
      </c>
      <c r="B18" s="566"/>
      <c r="C18" s="566"/>
      <c r="D18" s="566"/>
      <c r="E18" s="566"/>
      <c r="F18" s="566"/>
      <c r="G18" s="566"/>
      <c r="H18" s="11" t="s">
        <v>8</v>
      </c>
      <c r="I18" s="12" t="s">
        <v>66</v>
      </c>
      <c r="J18" s="12" t="s">
        <v>63</v>
      </c>
      <c r="K18" s="12" t="s">
        <v>67</v>
      </c>
      <c r="L18" s="12"/>
      <c r="M18" s="12" t="s">
        <v>68</v>
      </c>
      <c r="N18" s="12" t="s">
        <v>69</v>
      </c>
      <c r="O18" s="542" t="s">
        <v>55</v>
      </c>
      <c r="P18" s="543"/>
      <c r="Q18" s="543"/>
      <c r="R18" s="543"/>
      <c r="S18" s="543"/>
      <c r="T18" s="543"/>
      <c r="U18" s="543"/>
      <c r="V18" s="543"/>
      <c r="W18" s="543"/>
      <c r="X18" s="543"/>
      <c r="Y18" s="543"/>
      <c r="Z18" s="543"/>
      <c r="AA18" s="543"/>
      <c r="AB18" s="543"/>
      <c r="AC18" s="543"/>
      <c r="AD18" s="543"/>
      <c r="AE18" s="543"/>
      <c r="AF18" s="543"/>
      <c r="AG18" s="543"/>
      <c r="AH18" s="543"/>
      <c r="AI18" s="543"/>
      <c r="AJ18" s="543"/>
      <c r="AK18" s="543"/>
      <c r="AL18" s="543"/>
      <c r="AM18" s="543"/>
      <c r="AN18" s="543"/>
      <c r="AO18" s="543"/>
      <c r="AP18" s="543"/>
      <c r="AQ18" s="543"/>
      <c r="AR18" s="543"/>
      <c r="AS18" s="543"/>
      <c r="AT18" s="543"/>
      <c r="AU18" s="543"/>
      <c r="AV18" s="543"/>
      <c r="AW18" s="543"/>
      <c r="AX18" s="543"/>
      <c r="AY18" s="543"/>
      <c r="AZ18" s="543"/>
      <c r="BA18" s="543"/>
      <c r="BB18" s="543"/>
      <c r="BC18" s="544"/>
      <c r="BD18" s="542" t="s">
        <v>54</v>
      </c>
      <c r="BE18" s="543"/>
      <c r="BF18" s="543"/>
      <c r="BG18" s="543"/>
      <c r="BH18" s="543"/>
      <c r="BI18" s="543"/>
      <c r="BJ18" s="543"/>
      <c r="BK18" s="543"/>
      <c r="BL18" s="543"/>
      <c r="BM18" s="543"/>
      <c r="BN18" s="543"/>
      <c r="BO18" s="543"/>
      <c r="BP18" s="543"/>
      <c r="BQ18" s="543"/>
      <c r="BR18" s="543"/>
      <c r="BS18" s="543"/>
      <c r="BT18" s="543"/>
      <c r="BU18" s="543"/>
      <c r="BV18" s="543"/>
      <c r="BW18" s="543"/>
      <c r="BX18" s="543"/>
      <c r="BY18" s="543"/>
      <c r="BZ18" s="543"/>
      <c r="CA18" s="543"/>
      <c r="CB18" s="543"/>
      <c r="CC18" s="543"/>
      <c r="CD18" s="543"/>
      <c r="CE18" s="543"/>
      <c r="CF18" s="543"/>
      <c r="CG18" s="543"/>
      <c r="CH18" s="543"/>
      <c r="CI18" s="543"/>
      <c r="CJ18" s="543"/>
      <c r="CK18" s="543"/>
      <c r="CL18" s="543"/>
      <c r="CM18" s="543"/>
      <c r="CN18" s="543"/>
      <c r="CO18" s="543"/>
      <c r="CP18" s="543"/>
      <c r="CQ18" s="543"/>
      <c r="CR18" s="544"/>
      <c r="CS18" s="545" t="s">
        <v>22</v>
      </c>
      <c r="CT18" s="546"/>
      <c r="CU18" s="546"/>
      <c r="CV18" s="546"/>
      <c r="CW18" s="546"/>
      <c r="CX18" s="546"/>
      <c r="CY18" s="546"/>
      <c r="CZ18" s="546"/>
      <c r="DA18" s="546"/>
      <c r="DB18" s="546"/>
      <c r="DC18" s="546"/>
      <c r="DD18" s="546"/>
      <c r="DE18" s="546"/>
      <c r="DF18" s="546"/>
      <c r="DG18" s="546"/>
      <c r="DH18" s="546"/>
      <c r="DI18" s="546"/>
      <c r="DJ18" s="546"/>
      <c r="DK18" s="546"/>
      <c r="DL18" s="546"/>
      <c r="DM18" s="546"/>
      <c r="DN18" s="546"/>
      <c r="DO18" s="546"/>
      <c r="DP18" s="546"/>
      <c r="DQ18" s="546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7"/>
      <c r="EH18" s="137"/>
      <c r="EI18" s="73"/>
      <c r="EJ18" s="295" t="s">
        <v>96</v>
      </c>
      <c r="EK18" s="296" t="s">
        <v>71</v>
      </c>
      <c r="EL18" s="161"/>
      <c r="EM18" s="291"/>
      <c r="EN18" s="87"/>
      <c r="EO18" s="87"/>
      <c r="EP18" s="73"/>
      <c r="EQ18" s="556"/>
      <c r="ER18" s="556"/>
      <c r="ES18" s="556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155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  <c r="GT18" s="87"/>
      <c r="GU18" s="87"/>
      <c r="GV18" s="87"/>
      <c r="GW18" s="87"/>
      <c r="GX18" s="87"/>
      <c r="GY18" s="87"/>
      <c r="GZ18" s="87"/>
      <c r="HA18" s="87"/>
      <c r="HB18" s="87"/>
      <c r="HC18" s="87"/>
      <c r="HD18" s="87"/>
      <c r="HE18" s="87"/>
      <c r="HF18" s="87"/>
      <c r="HG18" s="87"/>
      <c r="HH18" s="87"/>
      <c r="HI18" s="87"/>
      <c r="HJ18" s="87"/>
      <c r="HK18" s="87"/>
      <c r="HL18" s="87"/>
      <c r="HM18" s="87"/>
      <c r="HN18" s="87"/>
      <c r="HO18" s="87"/>
      <c r="HP18" s="87"/>
      <c r="HQ18" s="1"/>
    </row>
    <row r="19" spans="1:225" ht="15.9" customHeight="1">
      <c r="A19" s="15">
        <v>1</v>
      </c>
      <c r="B19" s="69"/>
      <c r="C19" s="541" t="str">
        <f t="shared" ref="C19:C37" si="0">IF(B19&gt;0,VLOOKUP(B19,RE,2,FALSE),"")</f>
        <v/>
      </c>
      <c r="D19" s="567"/>
      <c r="E19" s="567"/>
      <c r="F19" s="567"/>
      <c r="G19" s="567"/>
      <c r="H19" s="111" t="str">
        <f t="shared" ref="H19:H39" si="1">IF(B19=0,"",IF(VLOOKUP(B19,RE,7,FALSE)&gt;0,VLOOKUP(B19,RE,7,FALSE),VLOOKUP(B19,RE,3,FALSE)))</f>
        <v/>
      </c>
      <c r="I19" s="22">
        <f t="shared" ref="I19:I37" si="2">IF($B19="",0,VLOOKUP($B19,RE,20,FALSE))</f>
        <v>0</v>
      </c>
      <c r="J19" s="22">
        <f t="shared" ref="J19:J39" si="3">IF($B19="",0,VLOOKUP($B19,RE,21,FALSE))</f>
        <v>0</v>
      </c>
      <c r="K19" s="22">
        <f t="shared" ref="K19:K39" si="4">IF($B19="",0,VLOOKUP($B19,RE,22,FALSE))</f>
        <v>0</v>
      </c>
      <c r="L19" s="113"/>
      <c r="M19" s="22">
        <f t="shared" ref="M19:M39" si="5">IF($B19="",0,VLOOKUP($B19,RE,23,FALSE))</f>
        <v>0</v>
      </c>
      <c r="N19" s="22">
        <f t="shared" ref="N19:N39" si="6">IF($B19="",0,VLOOKUP($B19,RE,19,FALSE))</f>
        <v>0</v>
      </c>
      <c r="O19" s="83">
        <f t="shared" ref="O19:O46" si="7">SUM(P19:BC19)</f>
        <v>0</v>
      </c>
      <c r="P19" s="64">
        <f>IF(CS$70=1,0,IF(AND(CS19=1,$J19=1,CS$43&gt;=REGISTER!$DD$28,CS$40&gt;0,SUM(CS$54:CS$60)&gt;0),1,0))</f>
        <v>0</v>
      </c>
      <c r="Q19" s="64">
        <f>IF(CT$70=1,0,IF(AND(CT19=1,$J19=1,CT$43&gt;=REGISTER!$DD$28,CT$40&gt;0,SUM(CT$54:CT$60)&gt;0),1,0))</f>
        <v>0</v>
      </c>
      <c r="R19" s="64">
        <f>IF(CU$70=1,0,IF(AND(CU19=1,$J19=1,CU$43&gt;=REGISTER!$DD$28,CU$40&gt;0,SUM(CU$54:CU$60)&gt;0),1,0))</f>
        <v>0</v>
      </c>
      <c r="S19" s="64">
        <f>IF(CV$70=1,0,IF(AND(CV19=1,$J19=1,CV$43&gt;=REGISTER!$DD$28,CV$40&gt;0,SUM(CV$54:CV$60)&gt;0),1,0))</f>
        <v>0</v>
      </c>
      <c r="T19" s="64">
        <f>IF(CW$70=1,0,IF(AND(CW19=1,$J19=1,CW$43&gt;=REGISTER!$DD$28,CW$40&gt;0,SUM(CW$54:CW$60)&gt;0),1,0))</f>
        <v>0</v>
      </c>
      <c r="U19" s="64">
        <f>IF(CX$70=1,0,IF(AND(CX19=1,$J19=1,CX$43&gt;=REGISTER!$DD$28,CX$40&gt;0,SUM(CX$54:CX$60)&gt;0),1,0))</f>
        <v>0</v>
      </c>
      <c r="V19" s="64">
        <f>IF(CY$70=1,0,IF(AND(CY19=1,$J19=1,CY$43&gt;=REGISTER!$DD$28,CY$40&gt;0,SUM(CY$54:CY$60)&gt;0),1,0))</f>
        <v>0</v>
      </c>
      <c r="W19" s="64">
        <f>IF(CZ$70=1,0,IF(AND(CZ19=1,$J19=1,CZ$43&gt;=REGISTER!$DD$28,CZ$40&gt;0,SUM(CZ$54:CZ$60)&gt;0),1,0))</f>
        <v>0</v>
      </c>
      <c r="X19" s="64">
        <f>IF(DA$70=1,0,IF(AND(DA19=1,$J19=1,DA$43&gt;=REGISTER!$DD$28,DA$40&gt;0,SUM(DA$54:DA$60)&gt;0),1,0))</f>
        <v>0</v>
      </c>
      <c r="Y19" s="64">
        <f>IF(DB$70=1,0,IF(AND(DB19=1,$J19=1,DB$43&gt;=REGISTER!$DD$28,DB$40&gt;0,SUM(DB$54:DB$60)&gt;0),1,0))</f>
        <v>0</v>
      </c>
      <c r="Z19" s="64">
        <f>IF(DC$70=1,0,IF(AND(DC19=1,$J19=1,DC$43&gt;=REGISTER!$DD$28,DC$40&gt;0,SUM(DC$54:DC$60)&gt;0),1,0))</f>
        <v>0</v>
      </c>
      <c r="AA19" s="64">
        <f>IF(DD$70=1,0,IF(AND(DD19=1,$J19=1,DD$43&gt;=REGISTER!$DD$28,DD$40&gt;0,SUM(DD$54:DD$60)&gt;0),1,0))</f>
        <v>0</v>
      </c>
      <c r="AB19" s="64">
        <f>IF(DE$70=1,0,IF(AND(DE19=1,$J19=1,DE$43&gt;=REGISTER!$DD$28,DE$40&gt;0,SUM(DE$54:DE$60)&gt;0),1,0))</f>
        <v>0</v>
      </c>
      <c r="AC19" s="64">
        <f>IF(DF$70=1,0,IF(AND(DF19=1,$J19=1,DF$43&gt;=REGISTER!$DD$28,DF$40&gt;0,SUM(DF$54:DF$60)&gt;0),1,0))</f>
        <v>0</v>
      </c>
      <c r="AD19" s="64">
        <f>IF(DG$70=1,0,IF(AND(DG19=1,$J19=1,DG$43&gt;=REGISTER!$DD$28,DG$40&gt;0,SUM(DG$54:DG$60)&gt;0),1,0))</f>
        <v>0</v>
      </c>
      <c r="AE19" s="64">
        <f>IF(DH$70=1,0,IF(AND(DH19=1,$J19=1,DH$43&gt;=REGISTER!$DD$28,DH$40&gt;0,SUM(DH$54:DH$60)&gt;0),1,0))</f>
        <v>0</v>
      </c>
      <c r="AF19" s="64">
        <f>IF(DI$70=1,0,IF(AND(DI19=1,$J19=1,DI$43&gt;=REGISTER!$DD$28,DI$40&gt;0,SUM(DI$54:DI$60)&gt;0),1,0))</f>
        <v>0</v>
      </c>
      <c r="AG19" s="64">
        <f>IF(DJ$70=1,0,IF(AND(DJ19=1,$J19=1,DJ$43&gt;=REGISTER!$DD$28,DJ$40&gt;0,SUM(DJ$54:DJ$60)&gt;0),1,0))</f>
        <v>0</v>
      </c>
      <c r="AH19" s="64">
        <f>IF(DK$70=1,0,IF(AND(DK19=1,$J19=1,DK$43&gt;=REGISTER!$DD$28,DK$40&gt;0,SUM(DK$54:DK$60)&gt;0),1,0))</f>
        <v>0</v>
      </c>
      <c r="AI19" s="64">
        <f>IF(DL$70=1,0,IF(AND(DL19=1,$J19=1,DL$43&gt;=REGISTER!$DD$28,DL$40&gt;0,SUM(DL$54:DL$60)&gt;0),1,0))</f>
        <v>0</v>
      </c>
      <c r="AJ19" s="64">
        <f>IF(DM$70=1,0,IF(AND(DM19=1,$J19=1,DM$43&gt;=REGISTER!$DD$28,DM$40&gt;0,SUM(DM$54:DM$60)&gt;0),1,0))</f>
        <v>0</v>
      </c>
      <c r="AK19" s="64">
        <f>IF(DN$70=1,0,IF(AND(DN19=1,$J19=1,DN$43&gt;=REGISTER!$DD$28,DN$40&gt;0,SUM(DN$54:DN$60)&gt;0),1,0))</f>
        <v>0</v>
      </c>
      <c r="AL19" s="64">
        <f>IF(DO$70=1,0,IF(AND(DO19=1,$J19=1,DO$43&gt;=REGISTER!$DD$28,DO$40&gt;0,SUM(DO$54:DO$60)&gt;0),1,0))</f>
        <v>0</v>
      </c>
      <c r="AM19" s="64">
        <f>IF(DP$70=1,0,IF(AND(DP19=1,$J19=1,DP$43&gt;=REGISTER!$DD$28,DP$40&gt;0,SUM(DP$54:DP$60)&gt;0),1,0))</f>
        <v>0</v>
      </c>
      <c r="AN19" s="64">
        <f>IF(DQ$70=1,0,IF(AND(DQ19=1,$J19=1,DQ$43&gt;=REGISTER!$DD$28,DQ$40&gt;0,SUM(DQ$54:DQ$60)&gt;0),1,0))</f>
        <v>0</v>
      </c>
      <c r="AO19" s="64">
        <f>IF(DR$70=1,0,IF(AND(DR19=1,$J19=1,DR$43&gt;=REGISTER!$DD$28,DR$40&gt;0,SUM(DR$54:DR$60)&gt;0),1,0))</f>
        <v>0</v>
      </c>
      <c r="AP19" s="64">
        <f>IF(DS$70=1,0,IF(AND(DS19=1,$J19=1,DS$43&gt;=REGISTER!$DD$28,DS$40&gt;0,SUM(DS$54:DS$60)&gt;0),1,0))</f>
        <v>0</v>
      </c>
      <c r="AQ19" s="64">
        <f>IF(DT$70=1,0,IF(AND(DT19=1,$J19=1,DT$43&gt;=REGISTER!$DD$28,DT$40&gt;0,SUM(DT$54:DT$60)&gt;0),1,0))</f>
        <v>0</v>
      </c>
      <c r="AR19" s="64">
        <f>IF(DU$70=1,0,IF(AND(DU19=1,$J19=1,DU$43&gt;=REGISTER!$DD$28,DU$40&gt;0,SUM(DU$54:DU$60)&gt;0),1,0))</f>
        <v>0</v>
      </c>
      <c r="AS19" s="64">
        <f>IF(DV$70=1,0,IF(AND(DV19=1,$J19=1,DV$43&gt;=REGISTER!$DD$28,DV$40&gt;0,SUM(DV$54:DV$60)&gt;0),1,0))</f>
        <v>0</v>
      </c>
      <c r="AT19" s="64">
        <f>IF(DW$70=1,0,IF(AND(DW19=1,$J19=1,DW$43&gt;=REGISTER!$DD$28,DW$40&gt;0,SUM(DW$54:DW$60)&gt;0),1,0))</f>
        <v>0</v>
      </c>
      <c r="AU19" s="64">
        <f>IF(DX$70=1,0,IF(AND(DX19=1,$J19=1,DX$43&gt;=REGISTER!$DD$28,DX$40&gt;0,SUM(DX$54:DX$60)&gt;0),1,0))</f>
        <v>0</v>
      </c>
      <c r="AV19" s="64">
        <f>IF(DY$70=1,0,IF(AND(DY19=1,$J19=1,DY$43&gt;=REGISTER!$DD$28,DY$40&gt;0,SUM(DY$54:DY$60)&gt;0),1,0))</f>
        <v>0</v>
      </c>
      <c r="AW19" s="64">
        <f>IF(DZ$70=1,0,IF(AND(DZ19=1,$J19=1,DZ$43&gt;=REGISTER!$DD$28,DZ$40&gt;0,SUM(DZ$54:DZ$60)&gt;0),1,0))</f>
        <v>0</v>
      </c>
      <c r="AX19" s="64">
        <f>IF(EA$70=1,0,IF(AND(EA19=1,$J19=1,EA$43&gt;=REGISTER!$DD$28,EA$40&gt;0,SUM(EA$54:EA$60)&gt;0),1,0))</f>
        <v>0</v>
      </c>
      <c r="AY19" s="64">
        <f>IF(EB$70=1,0,IF(AND(EB19=1,$J19=1,EB$43&gt;=REGISTER!$DD$28,EB$40&gt;0,SUM(EB$54:EB$60)&gt;0),1,0))</f>
        <v>0</v>
      </c>
      <c r="AZ19" s="64">
        <f>IF(EC$70=1,0,IF(AND(EC19=1,$J19=1,EC$43&gt;=REGISTER!$DD$28,EC$40&gt;0,SUM(EC$54:EC$60)&gt;0),1,0))</f>
        <v>0</v>
      </c>
      <c r="BA19" s="64">
        <f>IF(ED$70=1,0,IF(AND(ED19=1,$J19=1,ED$43&gt;=REGISTER!$DD$28,ED$40&gt;0,SUM(ED$54:ED$60)&gt;0),1,0))</f>
        <v>0</v>
      </c>
      <c r="BB19" s="64">
        <f>IF(EE$70=1,0,IF(AND(EE19=1,$J19=1,EE$43&gt;=REGISTER!$DD$28,EE$40&gt;0,SUM(EE$54:EE$60)&gt;0),1,0))</f>
        <v>0</v>
      </c>
      <c r="BC19" s="64">
        <f>IF(EF$70=1,0,IF(AND(EF19=1,$J19=1,EF$43&gt;=REGISTER!$DD$28,EF$40&gt;0,SUM(EF$54:EF$60)&gt;0),1,0))</f>
        <v>0</v>
      </c>
      <c r="BD19" s="83">
        <f t="shared" ref="BD19:BD46" si="8">SUM(BE19:CR19)</f>
        <v>0</v>
      </c>
      <c r="BE19" s="63">
        <f t="shared" ref="BE19:BE37" si="9">IF(AND($I19=1,CS19=1,CS$41&gt;2,CS$40&gt;0,SUM(CS$47:CS$53)&gt;0),1,0)</f>
        <v>0</v>
      </c>
      <c r="BF19" s="63">
        <f t="shared" ref="BF19:BF37" si="10">IF(AND($I19=1,CT19=1,CT$41&gt;2,CT$40&gt;0,SUM(CT$47:CT$53)&gt;0),1,0)</f>
        <v>0</v>
      </c>
      <c r="BG19" s="63">
        <f t="shared" ref="BG19:CR25" si="11">IF(AND($I19=1,CU19=1,CU$41&gt;2,CU$40&gt;0,SUM(CU$47:CU$53)&gt;0),1,0)</f>
        <v>0</v>
      </c>
      <c r="BH19" s="63">
        <f t="shared" si="11"/>
        <v>0</v>
      </c>
      <c r="BI19" s="63">
        <f t="shared" si="11"/>
        <v>0</v>
      </c>
      <c r="BJ19" s="63">
        <f t="shared" si="11"/>
        <v>0</v>
      </c>
      <c r="BK19" s="63">
        <f t="shared" si="11"/>
        <v>0</v>
      </c>
      <c r="BL19" s="63">
        <f t="shared" si="11"/>
        <v>0</v>
      </c>
      <c r="BM19" s="63">
        <f t="shared" si="11"/>
        <v>0</v>
      </c>
      <c r="BN19" s="63">
        <f t="shared" si="11"/>
        <v>0</v>
      </c>
      <c r="BO19" s="63">
        <f t="shared" si="11"/>
        <v>0</v>
      </c>
      <c r="BP19" s="63">
        <f t="shared" si="11"/>
        <v>0</v>
      </c>
      <c r="BQ19" s="63">
        <f t="shared" si="11"/>
        <v>0</v>
      </c>
      <c r="BR19" s="63">
        <f t="shared" si="11"/>
        <v>0</v>
      </c>
      <c r="BS19" s="63">
        <f t="shared" si="11"/>
        <v>0</v>
      </c>
      <c r="BT19" s="63">
        <f t="shared" si="11"/>
        <v>0</v>
      </c>
      <c r="BU19" s="63">
        <f t="shared" si="11"/>
        <v>0</v>
      </c>
      <c r="BV19" s="63">
        <f t="shared" si="11"/>
        <v>0</v>
      </c>
      <c r="BW19" s="63">
        <f t="shared" si="11"/>
        <v>0</v>
      </c>
      <c r="BX19" s="63">
        <f t="shared" si="11"/>
        <v>0</v>
      </c>
      <c r="BY19" s="63">
        <f t="shared" si="11"/>
        <v>0</v>
      </c>
      <c r="BZ19" s="63">
        <f t="shared" si="11"/>
        <v>0</v>
      </c>
      <c r="CA19" s="63">
        <f t="shared" si="11"/>
        <v>0</v>
      </c>
      <c r="CB19" s="63">
        <f t="shared" si="11"/>
        <v>0</v>
      </c>
      <c r="CC19" s="63">
        <f t="shared" si="11"/>
        <v>0</v>
      </c>
      <c r="CD19" s="63">
        <f t="shared" si="11"/>
        <v>0</v>
      </c>
      <c r="CE19" s="63">
        <f t="shared" si="11"/>
        <v>0</v>
      </c>
      <c r="CF19" s="63">
        <f t="shared" si="11"/>
        <v>0</v>
      </c>
      <c r="CG19" s="63">
        <f t="shared" si="11"/>
        <v>0</v>
      </c>
      <c r="CH19" s="63">
        <f t="shared" si="11"/>
        <v>0</v>
      </c>
      <c r="CI19" s="63">
        <f t="shared" si="11"/>
        <v>0</v>
      </c>
      <c r="CJ19" s="63">
        <f t="shared" si="11"/>
        <v>0</v>
      </c>
      <c r="CK19" s="63">
        <f t="shared" si="11"/>
        <v>0</v>
      </c>
      <c r="CL19" s="63">
        <f t="shared" si="11"/>
        <v>0</v>
      </c>
      <c r="CM19" s="63">
        <f t="shared" si="11"/>
        <v>0</v>
      </c>
      <c r="CN19" s="63">
        <f t="shared" si="11"/>
        <v>0</v>
      </c>
      <c r="CO19" s="63">
        <f t="shared" si="11"/>
        <v>0</v>
      </c>
      <c r="CP19" s="63">
        <f t="shared" si="11"/>
        <v>0</v>
      </c>
      <c r="CQ19" s="63">
        <f t="shared" si="11"/>
        <v>0</v>
      </c>
      <c r="CR19" s="63">
        <f t="shared" si="11"/>
        <v>0</v>
      </c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46">
        <f t="shared" ref="EG19:EG37" si="12">SUM(EM19:FD19)+SUM(FE19:FI19)+SUM(FO19:FS19)</f>
        <v>0</v>
      </c>
      <c r="EH19" s="159"/>
      <c r="EI19" s="82">
        <f t="shared" ref="EI19:EI37" si="13">SUM(FY19:GX19)</f>
        <v>0</v>
      </c>
      <c r="EJ19" s="295" t="str">
        <f t="shared" ref="EJ19:EJ39" si="14">IF(OR(B19=0,H19=0),"",IF(AND(VLOOKUP(B19,RE,5,FALSE)=1,VLOOKUP(B19,RE,4,FALSE)=1),"KV FN",IF(AND(VLOOKUP(B19,RE,5,FALSE)=1,VLOOKUP(B19,RE,4,FALSE)=2),"M FN",IF(VLOOKUP(B19,RE,4,FALSE)=1,"KV",IF(VLOOKUP(B19,RE,4,FALSE)=2,"M")))))</f>
        <v/>
      </c>
      <c r="EK19" s="296">
        <f>IF(B19=0,0,N19)</f>
        <v>0</v>
      </c>
      <c r="EL19" s="161"/>
      <c r="EM19" s="354">
        <f>SUMIF($K19,REGISTER!$CY$7,'KORT 1'!$BD19)</f>
        <v>0</v>
      </c>
      <c r="EN19" s="355">
        <f>SUMIF($K19,REGISTER!$CY$8,'KORT 1'!$BD19)</f>
        <v>0</v>
      </c>
      <c r="EO19" s="356">
        <f>SUMIF($K19,REGISTER!$CY$9,'KORT 1'!$BD19)</f>
        <v>0</v>
      </c>
      <c r="EP19" s="356">
        <f>SUMIF($K19,REGISTER!$CY$10,'KORT 1'!$BD19)</f>
        <v>0</v>
      </c>
      <c r="EQ19" s="357">
        <f>SUMIF($K19,REGISTER!$CY$23,'KORT 1'!$BD19)</f>
        <v>0</v>
      </c>
      <c r="ER19" s="355">
        <f>SUMIF($K19,REGISTER!$CY$24,'KORT 1'!$BD19)</f>
        <v>0</v>
      </c>
      <c r="ES19" s="356">
        <f>SUMIF($K19,REGISTER!$CY$25,'KORT 1'!$BD19)</f>
        <v>0</v>
      </c>
      <c r="ET19" s="356">
        <f>SUMIF($K19,REGISTER!$CY$26,'KORT 1'!$BD19)</f>
        <v>0</v>
      </c>
      <c r="EU19" s="357">
        <f>SUMIF($K19,REGISTER!$CY$15,'KORT 1'!$BD19)</f>
        <v>0</v>
      </c>
      <c r="EV19" s="355">
        <f>SUMIF($K19,REGISTER!$CY$16,'KORT 1'!$BD19)</f>
        <v>0</v>
      </c>
      <c r="EW19" s="355">
        <f>SUMIF($K19,REGISTER!$CY$17,'KORT 1'!$BD19)</f>
        <v>0</v>
      </c>
      <c r="EX19" s="355">
        <f>SUMIF($K19,REGISTER!$CY$18,'KORT 1'!$BD19)</f>
        <v>0</v>
      </c>
      <c r="EY19" s="358">
        <f>SUMIF($K19,REGISTER!$CY$19,'KORT 1'!$BD19)+SUMIF($K19,REGISTER!$CY$20,'KORT 1'!$BD19)+SUMIF($K19,REGISTER!$CY$21,'KORT 1'!$BD19)+SUMIF($K19,REGISTER!$CY$22,'KORT 1'!$BD19)</f>
        <v>0</v>
      </c>
      <c r="EZ19" s="359">
        <f>SUMIF($K19,REGISTER!$CY$31,'KORT 1'!$BD19)</f>
        <v>0</v>
      </c>
      <c r="FA19" s="355">
        <f>SUMIF($K19,REGISTER!$CY$32,'KORT 1'!$BD19)</f>
        <v>0</v>
      </c>
      <c r="FB19" s="355">
        <f>SUMIF($K19,REGISTER!$CY$33,'KORT 1'!$BD19)</f>
        <v>0</v>
      </c>
      <c r="FC19" s="355">
        <f>SUMIF($K19,REGISTER!$CY$34,'KORT 1'!$BD19)</f>
        <v>0</v>
      </c>
      <c r="FD19" s="358">
        <f>SUMIF($K19,REGISTER!$CY$35,'KORT 1'!$BD19)+SUMIF($K19,REGISTER!$CY$36,'KORT 1'!$BD19)+SUMIF($K19,REGISTER!$CY$37,'KORT 1'!$BD19)+SUMIF($K19,REGISTER!$CY$38,'KORT 1'!$BD19)</f>
        <v>0</v>
      </c>
      <c r="FE19" s="372"/>
      <c r="FF19" s="373"/>
      <c r="FG19" s="374"/>
      <c r="FH19" s="373"/>
      <c r="FI19" s="373"/>
      <c r="FJ19" s="373"/>
      <c r="FK19" s="373"/>
      <c r="FL19" s="373"/>
      <c r="FM19" s="373"/>
      <c r="FN19" s="373"/>
      <c r="FO19" s="373"/>
      <c r="FP19" s="373"/>
      <c r="FQ19" s="373"/>
      <c r="FR19" s="373"/>
      <c r="FS19" s="373"/>
      <c r="FT19" s="373"/>
      <c r="FU19" s="373"/>
      <c r="FV19" s="373"/>
      <c r="FW19" s="373"/>
      <c r="FX19" s="375"/>
      <c r="FY19" s="84">
        <f>SUMIF($M19,REGISTER!$CY$40,'KORT 1'!$O19)</f>
        <v>0</v>
      </c>
      <c r="FZ19" s="17">
        <f>SUMIF($M19,REGISTER!$CY$41,'KORT 1'!$O19)</f>
        <v>0</v>
      </c>
      <c r="GA19" s="17">
        <f>SUMIF($M19,REGISTER!$CY$42,'KORT 1'!$O19)</f>
        <v>0</v>
      </c>
      <c r="GB19" s="17">
        <f>SUMIF($M19,REGISTER!$CY$43,'KORT 1'!$O19)</f>
        <v>0</v>
      </c>
      <c r="GC19" s="17">
        <f>SUMIF($M19,REGISTER!$CY$44,'KORT 1'!$O19)</f>
        <v>0</v>
      </c>
      <c r="GD19" s="17">
        <f>SUMIF($M19,REGISTER!$CY$45,'KORT 1'!$O19)</f>
        <v>0</v>
      </c>
      <c r="GE19" s="17">
        <f>SUMIF($M19,REGISTER!$CY$60,'KORT 1'!$O19)</f>
        <v>0</v>
      </c>
      <c r="GF19" s="17">
        <f>SUMIF($M19,REGISTER!$CY$61,'KORT 1'!$O19)</f>
        <v>0</v>
      </c>
      <c r="GG19" s="17">
        <f>SUMIF($M19,REGISTER!$CY$62,'KORT 1'!$O19)</f>
        <v>0</v>
      </c>
      <c r="GH19" s="17">
        <f>SUMIF($M19,REGISTER!$CY$63,'KORT 1'!$O19)</f>
        <v>0</v>
      </c>
      <c r="GI19" s="17">
        <f>SUMIF($M19,REGISTER!$CY$64,'KORT 1'!$O19)</f>
        <v>0</v>
      </c>
      <c r="GJ19" s="17">
        <f>SUMIF($M19,REGISTER!$CY$65,'KORT 1'!$O19)</f>
        <v>0</v>
      </c>
      <c r="GK19" s="17">
        <f>SUMIF($M19,REGISTER!$CY$50,'KORT 1'!$O19)</f>
        <v>0</v>
      </c>
      <c r="GL19" s="17">
        <f>SUMIF($M19,REGISTER!$CY$51,'KORT 1'!$O19)</f>
        <v>0</v>
      </c>
      <c r="GM19" s="17">
        <f>SUMIF($M19,REGISTER!$CY$52,'KORT 1'!$O19)</f>
        <v>0</v>
      </c>
      <c r="GN19" s="17">
        <f>SUMIF($M19,REGISTER!$CY$53,'KORT 1'!$O19)</f>
        <v>0</v>
      </c>
      <c r="GO19" s="17">
        <f>SUMIF($M19,REGISTER!$CY$54,'KORT 1'!$O19)</f>
        <v>0</v>
      </c>
      <c r="GP19" s="17">
        <f>SUMIF($M19,REGISTER!$CY$55,'KORT 1'!$O19)</f>
        <v>0</v>
      </c>
      <c r="GQ19" s="16">
        <f>SUMIF($M19,REGISTER!$CY$56,'KORT 1'!$O19)+SUMIF($M19,REGISTER!$CY$57,'KORT 1'!$O19)+SUMIF($M19,REGISTER!$CY$58,'KORT 1'!$O19)+SUMIF($M19,REGISTER!$CY$59,'KORT 1'!$O19)</f>
        <v>0</v>
      </c>
      <c r="GR19" s="17">
        <f>SUMIF($M19,REGISTER!$CY$70,'KORT 1'!$O19)</f>
        <v>0</v>
      </c>
      <c r="GS19" s="17">
        <f>SUMIF($M19,REGISTER!$CY$71,'KORT 1'!$O19)</f>
        <v>0</v>
      </c>
      <c r="GT19" s="17">
        <f>SUMIF($M19,REGISTER!$CY$72,'KORT 1'!$O19)</f>
        <v>0</v>
      </c>
      <c r="GU19" s="17">
        <f>SUMIF($M19,REGISTER!$CY$73,'KORT 1'!$O19)</f>
        <v>0</v>
      </c>
      <c r="GV19" s="17">
        <f>SUMIF($M19,REGISTER!$CY$74,'KORT 1'!$O19)</f>
        <v>0</v>
      </c>
      <c r="GW19" s="17">
        <f>SUMIF($M19,REGISTER!$CY$75,'KORT 1'!$O19)</f>
        <v>0</v>
      </c>
      <c r="GX19" s="16">
        <f>SUMIF($M19,REGISTER!$CY$76,'KORT 1'!$O19)+SUMIF($M19,REGISTER!$CY$77,'KORT 1'!$O19)+SUMIF($M19,REGISTER!$CY$78,'KORT 1'!$O19)+SUMIF($M19,REGISTER!$CY$79,'KORT 1'!$O19)</f>
        <v>0</v>
      </c>
      <c r="GY19" s="186"/>
      <c r="GZ19" s="186"/>
      <c r="HA19" s="186"/>
      <c r="HB19" s="186"/>
      <c r="HC19" s="186"/>
      <c r="HD19" s="186"/>
      <c r="HE19" s="186"/>
      <c r="HF19" s="186"/>
      <c r="HG19" s="186"/>
      <c r="HH19" s="186"/>
      <c r="HI19" s="186"/>
      <c r="HJ19" s="186"/>
      <c r="HK19" s="186"/>
      <c r="HL19" s="186"/>
      <c r="HM19" s="186"/>
      <c r="HN19" s="186"/>
      <c r="HO19" s="186"/>
      <c r="HP19" s="93"/>
      <c r="HQ19" s="1"/>
    </row>
    <row r="20" spans="1:225" ht="15.9" customHeight="1">
      <c r="A20" s="15">
        <v>2</v>
      </c>
      <c r="B20" s="69"/>
      <c r="C20" s="541" t="str">
        <f t="shared" si="0"/>
        <v/>
      </c>
      <c r="D20" s="567"/>
      <c r="E20" s="567"/>
      <c r="F20" s="567"/>
      <c r="G20" s="567"/>
      <c r="H20" s="111" t="str">
        <f t="shared" si="1"/>
        <v/>
      </c>
      <c r="I20" s="22">
        <f t="shared" si="2"/>
        <v>0</v>
      </c>
      <c r="J20" s="22">
        <f t="shared" si="3"/>
        <v>0</v>
      </c>
      <c r="K20" s="22">
        <f t="shared" si="4"/>
        <v>0</v>
      </c>
      <c r="L20" s="114"/>
      <c r="M20" s="22">
        <f t="shared" si="5"/>
        <v>0</v>
      </c>
      <c r="N20" s="22">
        <f t="shared" si="6"/>
        <v>0</v>
      </c>
      <c r="O20" s="83">
        <f t="shared" si="7"/>
        <v>0</v>
      </c>
      <c r="P20" s="64">
        <f>IF(CS$70=1,0,IF(AND(CS20=1,$J20=1,CS$43&gt;=REGISTER!$DD$28,CS$40&gt;0,SUM(CS$54:CS$60)&gt;0),1,0))</f>
        <v>0</v>
      </c>
      <c r="Q20" s="64">
        <f>IF(CT$70=1,0,IF(AND(CT20=1,$J20=1,CT$43&gt;=REGISTER!$DD$28,CT$40&gt;0,SUM(CT$54:CT$60)&gt;0),1,0))</f>
        <v>0</v>
      </c>
      <c r="R20" s="64">
        <f>IF(CU$70=1,0,IF(AND(CU20=1,$J20=1,CU$43&gt;=REGISTER!$DD$28,CU$40&gt;0,SUM(CU$54:CU$60)&gt;0),1,0))</f>
        <v>0</v>
      </c>
      <c r="S20" s="64">
        <f>IF(CV$70=1,0,IF(AND(CV20=1,$J20=1,CV$43&gt;=REGISTER!$DD$28,CV$40&gt;0,SUM(CV$54:CV$60)&gt;0),1,0))</f>
        <v>0</v>
      </c>
      <c r="T20" s="64">
        <f>IF(CW$70=1,0,IF(AND(CW20=1,$J20=1,CW$43&gt;=REGISTER!$DD$28,CW$40&gt;0,SUM(CW$54:CW$60)&gt;0),1,0))</f>
        <v>0</v>
      </c>
      <c r="U20" s="64">
        <f>IF(CX$70=1,0,IF(AND(CX20=1,$J20=1,CX$43&gt;=REGISTER!$DD$28,CX$40&gt;0,SUM(CX$54:CX$60)&gt;0),1,0))</f>
        <v>0</v>
      </c>
      <c r="V20" s="64">
        <f>IF(CY$70=1,0,IF(AND(CY20=1,$J20=1,CY$43&gt;=REGISTER!$DD$28,CY$40&gt;0,SUM(CY$54:CY$60)&gt;0),1,0))</f>
        <v>0</v>
      </c>
      <c r="W20" s="64">
        <f>IF(CZ$70=1,0,IF(AND(CZ20=1,$J20=1,CZ$43&gt;=REGISTER!$DD$28,CZ$40&gt;0,SUM(CZ$54:CZ$60)&gt;0),1,0))</f>
        <v>0</v>
      </c>
      <c r="X20" s="64">
        <f>IF(DA$70=1,0,IF(AND(DA20=1,$J20=1,DA$43&gt;=REGISTER!$DD$28,DA$40&gt;0,SUM(DA$54:DA$60)&gt;0),1,0))</f>
        <v>0</v>
      </c>
      <c r="Y20" s="64">
        <f>IF(DB$70=1,0,IF(AND(DB20=1,$J20=1,DB$43&gt;=REGISTER!$DD$28,DB$40&gt;0,SUM(DB$54:DB$60)&gt;0),1,0))</f>
        <v>0</v>
      </c>
      <c r="Z20" s="64">
        <f>IF(DC$70=1,0,IF(AND(DC20=1,$J20=1,DC$43&gt;=REGISTER!$DD$28,DC$40&gt;0,SUM(DC$54:DC$60)&gt;0),1,0))</f>
        <v>0</v>
      </c>
      <c r="AA20" s="64">
        <f>IF(DD$70=1,0,IF(AND(DD20=1,$J20=1,DD$43&gt;=REGISTER!$DD$28,DD$40&gt;0,SUM(DD$54:DD$60)&gt;0),1,0))</f>
        <v>0</v>
      </c>
      <c r="AB20" s="64">
        <f>IF(DE$70=1,0,IF(AND(DE20=1,$J20=1,DE$43&gt;=REGISTER!$DD$28,DE$40&gt;0,SUM(DE$54:DE$60)&gt;0),1,0))</f>
        <v>0</v>
      </c>
      <c r="AC20" s="64">
        <f>IF(DF$70=1,0,IF(AND(DF20=1,$J20=1,DF$43&gt;=REGISTER!$DD$28,DF$40&gt;0,SUM(DF$54:DF$60)&gt;0),1,0))</f>
        <v>0</v>
      </c>
      <c r="AD20" s="64">
        <f>IF(DG$70=1,0,IF(AND(DG20=1,$J20=1,DG$43&gt;=REGISTER!$DD$28,DG$40&gt;0,SUM(DG$54:DG$60)&gt;0),1,0))</f>
        <v>0</v>
      </c>
      <c r="AE20" s="64">
        <f>IF(DH$70=1,0,IF(AND(DH20=1,$J20=1,DH$43&gt;=REGISTER!$DD$28,DH$40&gt;0,SUM(DH$54:DH$60)&gt;0),1,0))</f>
        <v>0</v>
      </c>
      <c r="AF20" s="64">
        <f>IF(DI$70=1,0,IF(AND(DI20=1,$J20=1,DI$43&gt;=REGISTER!$DD$28,DI$40&gt;0,SUM(DI$54:DI$60)&gt;0),1,0))</f>
        <v>0</v>
      </c>
      <c r="AG20" s="64">
        <f>IF(DJ$70=1,0,IF(AND(DJ20=1,$J20=1,DJ$43&gt;=REGISTER!$DD$28,DJ$40&gt;0,SUM(DJ$54:DJ$60)&gt;0),1,0))</f>
        <v>0</v>
      </c>
      <c r="AH20" s="64">
        <f>IF(DK$70=1,0,IF(AND(DK20=1,$J20=1,DK$43&gt;=REGISTER!$DD$28,DK$40&gt;0,SUM(DK$54:DK$60)&gt;0),1,0))</f>
        <v>0</v>
      </c>
      <c r="AI20" s="64">
        <f>IF(DL$70=1,0,IF(AND(DL20=1,$J20=1,DL$43&gt;=REGISTER!$DD$28,DL$40&gt;0,SUM(DL$54:DL$60)&gt;0),1,0))</f>
        <v>0</v>
      </c>
      <c r="AJ20" s="64">
        <f>IF(DM$70=1,0,IF(AND(DM20=1,$J20=1,DM$43&gt;=REGISTER!$DD$28,DM$40&gt;0,SUM(DM$54:DM$60)&gt;0),1,0))</f>
        <v>0</v>
      </c>
      <c r="AK20" s="64">
        <f>IF(DN$70=1,0,IF(AND(DN20=1,$J20=1,DN$43&gt;=REGISTER!$DD$28,DN$40&gt;0,SUM(DN$54:DN$60)&gt;0),1,0))</f>
        <v>0</v>
      </c>
      <c r="AL20" s="64">
        <f>IF(DO$70=1,0,IF(AND(DO20=1,$J20=1,DO$43&gt;=REGISTER!$DD$28,DO$40&gt;0,SUM(DO$54:DO$60)&gt;0),1,0))</f>
        <v>0</v>
      </c>
      <c r="AM20" s="64">
        <f>IF(DP$70=1,0,IF(AND(DP20=1,$J20=1,DP$43&gt;=REGISTER!$DD$28,DP$40&gt;0,SUM(DP$54:DP$60)&gt;0),1,0))</f>
        <v>0</v>
      </c>
      <c r="AN20" s="64">
        <f>IF(DQ$70=1,0,IF(AND(DQ20=1,$J20=1,DQ$43&gt;=REGISTER!$DD$28,DQ$40&gt;0,SUM(DQ$54:DQ$60)&gt;0),1,0))</f>
        <v>0</v>
      </c>
      <c r="AO20" s="64">
        <f>IF(DR$70=1,0,IF(AND(DR20=1,$J20=1,DR$43&gt;=REGISTER!$DD$28,DR$40&gt;0,SUM(DR$54:DR$60)&gt;0),1,0))</f>
        <v>0</v>
      </c>
      <c r="AP20" s="64">
        <f>IF(DS$70=1,0,IF(AND(DS20=1,$J20=1,DS$43&gt;=REGISTER!$DD$28,DS$40&gt;0,SUM(DS$54:DS$60)&gt;0),1,0))</f>
        <v>0</v>
      </c>
      <c r="AQ20" s="64">
        <f>IF(DT$70=1,0,IF(AND(DT20=1,$J20=1,DT$43&gt;=REGISTER!$DD$28,DT$40&gt;0,SUM(DT$54:DT$60)&gt;0),1,0))</f>
        <v>0</v>
      </c>
      <c r="AR20" s="64">
        <f>IF(DU$70=1,0,IF(AND(DU20=1,$J20=1,DU$43&gt;=REGISTER!$DD$28,DU$40&gt;0,SUM(DU$54:DU$60)&gt;0),1,0))</f>
        <v>0</v>
      </c>
      <c r="AS20" s="64">
        <f>IF(DV$70=1,0,IF(AND(DV20=1,$J20=1,DV$43&gt;=REGISTER!$DD$28,DV$40&gt;0,SUM(DV$54:DV$60)&gt;0),1,0))</f>
        <v>0</v>
      </c>
      <c r="AT20" s="64">
        <f>IF(DW$70=1,0,IF(AND(DW20=1,$J20=1,DW$43&gt;=REGISTER!$DD$28,DW$40&gt;0,SUM(DW$54:DW$60)&gt;0),1,0))</f>
        <v>0</v>
      </c>
      <c r="AU20" s="64">
        <f>IF(DX$70=1,0,IF(AND(DX20=1,$J20=1,DX$43&gt;=REGISTER!$DD$28,DX$40&gt;0,SUM(DX$54:DX$60)&gt;0),1,0))</f>
        <v>0</v>
      </c>
      <c r="AV20" s="64">
        <f>IF(DY$70=1,0,IF(AND(DY20=1,$J20=1,DY$43&gt;=REGISTER!$DD$28,DY$40&gt;0,SUM(DY$54:DY$60)&gt;0),1,0))</f>
        <v>0</v>
      </c>
      <c r="AW20" s="64">
        <f>IF(DZ$70=1,0,IF(AND(DZ20=1,$J20=1,DZ$43&gt;=REGISTER!$DD$28,DZ$40&gt;0,SUM(DZ$54:DZ$60)&gt;0),1,0))</f>
        <v>0</v>
      </c>
      <c r="AX20" s="64">
        <f>IF(EA$70=1,0,IF(AND(EA20=1,$J20=1,EA$43&gt;=REGISTER!$DD$28,EA$40&gt;0,SUM(EA$54:EA$60)&gt;0),1,0))</f>
        <v>0</v>
      </c>
      <c r="AY20" s="64">
        <f>IF(EB$70=1,0,IF(AND(EB20=1,$J20=1,EB$43&gt;=REGISTER!$DD$28,EB$40&gt;0,SUM(EB$54:EB$60)&gt;0),1,0))</f>
        <v>0</v>
      </c>
      <c r="AZ20" s="64">
        <f>IF(EC$70=1,0,IF(AND(EC20=1,$J20=1,EC$43&gt;=REGISTER!$DD$28,EC$40&gt;0,SUM(EC$54:EC$60)&gt;0),1,0))</f>
        <v>0</v>
      </c>
      <c r="BA20" s="64">
        <f>IF(ED$70=1,0,IF(AND(ED20=1,$J20=1,ED$43&gt;=REGISTER!$DD$28,ED$40&gt;0,SUM(ED$54:ED$60)&gt;0),1,0))</f>
        <v>0</v>
      </c>
      <c r="BB20" s="64">
        <f>IF(EE$70=1,0,IF(AND(EE20=1,$J20=1,EE$43&gt;=REGISTER!$DD$28,EE$40&gt;0,SUM(EE$54:EE$60)&gt;0),1,0))</f>
        <v>0</v>
      </c>
      <c r="BC20" s="64">
        <f>IF(EF$70=1,0,IF(AND(EF20=1,$J20=1,EF$43&gt;=REGISTER!$DD$28,EF$40&gt;0,SUM(EF$54:EF$60)&gt;0),1,0))</f>
        <v>0</v>
      </c>
      <c r="BD20" s="83">
        <f t="shared" si="8"/>
        <v>0</v>
      </c>
      <c r="BE20" s="63">
        <f t="shared" si="9"/>
        <v>0</v>
      </c>
      <c r="BF20" s="63">
        <f t="shared" si="10"/>
        <v>0</v>
      </c>
      <c r="BG20" s="63">
        <f t="shared" si="11"/>
        <v>0</v>
      </c>
      <c r="BH20" s="63">
        <f t="shared" si="11"/>
        <v>0</v>
      </c>
      <c r="BI20" s="63">
        <f t="shared" si="11"/>
        <v>0</v>
      </c>
      <c r="BJ20" s="63">
        <f t="shared" si="11"/>
        <v>0</v>
      </c>
      <c r="BK20" s="63">
        <f t="shared" si="11"/>
        <v>0</v>
      </c>
      <c r="BL20" s="63">
        <f t="shared" si="11"/>
        <v>0</v>
      </c>
      <c r="BM20" s="63">
        <f t="shared" si="11"/>
        <v>0</v>
      </c>
      <c r="BN20" s="63">
        <f t="shared" si="11"/>
        <v>0</v>
      </c>
      <c r="BO20" s="63">
        <f t="shared" si="11"/>
        <v>0</v>
      </c>
      <c r="BP20" s="63">
        <f t="shared" si="11"/>
        <v>0</v>
      </c>
      <c r="BQ20" s="63">
        <f t="shared" si="11"/>
        <v>0</v>
      </c>
      <c r="BR20" s="63">
        <f t="shared" si="11"/>
        <v>0</v>
      </c>
      <c r="BS20" s="63">
        <f t="shared" si="11"/>
        <v>0</v>
      </c>
      <c r="BT20" s="63">
        <f t="shared" si="11"/>
        <v>0</v>
      </c>
      <c r="BU20" s="63">
        <f t="shared" si="11"/>
        <v>0</v>
      </c>
      <c r="BV20" s="63">
        <f t="shared" si="11"/>
        <v>0</v>
      </c>
      <c r="BW20" s="63">
        <f t="shared" si="11"/>
        <v>0</v>
      </c>
      <c r="BX20" s="63">
        <f t="shared" si="11"/>
        <v>0</v>
      </c>
      <c r="BY20" s="63">
        <f t="shared" si="11"/>
        <v>0</v>
      </c>
      <c r="BZ20" s="63">
        <f t="shared" si="11"/>
        <v>0</v>
      </c>
      <c r="CA20" s="63">
        <f t="shared" si="11"/>
        <v>0</v>
      </c>
      <c r="CB20" s="63">
        <f t="shared" si="11"/>
        <v>0</v>
      </c>
      <c r="CC20" s="63">
        <f t="shared" si="11"/>
        <v>0</v>
      </c>
      <c r="CD20" s="63">
        <f t="shared" si="11"/>
        <v>0</v>
      </c>
      <c r="CE20" s="63">
        <f t="shared" si="11"/>
        <v>0</v>
      </c>
      <c r="CF20" s="63">
        <f t="shared" si="11"/>
        <v>0</v>
      </c>
      <c r="CG20" s="63">
        <f t="shared" si="11"/>
        <v>0</v>
      </c>
      <c r="CH20" s="63">
        <f t="shared" si="11"/>
        <v>0</v>
      </c>
      <c r="CI20" s="63">
        <f t="shared" si="11"/>
        <v>0</v>
      </c>
      <c r="CJ20" s="63">
        <f t="shared" si="11"/>
        <v>0</v>
      </c>
      <c r="CK20" s="63">
        <f t="shared" si="11"/>
        <v>0</v>
      </c>
      <c r="CL20" s="63">
        <f t="shared" si="11"/>
        <v>0</v>
      </c>
      <c r="CM20" s="63">
        <f t="shared" si="11"/>
        <v>0</v>
      </c>
      <c r="CN20" s="63">
        <f t="shared" si="11"/>
        <v>0</v>
      </c>
      <c r="CO20" s="63">
        <f t="shared" si="11"/>
        <v>0</v>
      </c>
      <c r="CP20" s="63">
        <f t="shared" si="11"/>
        <v>0</v>
      </c>
      <c r="CQ20" s="63">
        <f t="shared" si="11"/>
        <v>0</v>
      </c>
      <c r="CR20" s="63">
        <f t="shared" si="11"/>
        <v>0</v>
      </c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46">
        <f t="shared" si="12"/>
        <v>0</v>
      </c>
      <c r="EH20" s="116"/>
      <c r="EI20" s="82">
        <f t="shared" si="13"/>
        <v>0</v>
      </c>
      <c r="EJ20" s="295" t="str">
        <f t="shared" si="14"/>
        <v/>
      </c>
      <c r="EK20" s="296">
        <f t="shared" ref="EK20:EK39" si="15">IF(B20=0,0,N20)</f>
        <v>0</v>
      </c>
      <c r="EL20" s="161"/>
      <c r="EM20" s="354">
        <f>SUMIF($K20,REGISTER!$CY$7,'KORT 1'!$BD20)</f>
        <v>0</v>
      </c>
      <c r="EN20" s="355">
        <f>SUMIF($K20,REGISTER!$CY$8,'KORT 1'!$BD20)</f>
        <v>0</v>
      </c>
      <c r="EO20" s="356">
        <f>SUMIF($K20,REGISTER!$CY$9,'KORT 1'!$BD20)</f>
        <v>0</v>
      </c>
      <c r="EP20" s="356">
        <f>SUMIF($K20,REGISTER!$CY$10,'KORT 1'!$BD20)</f>
        <v>0</v>
      </c>
      <c r="EQ20" s="357">
        <f>SUMIF($K20,REGISTER!$CY$23,'KORT 1'!$BD20)</f>
        <v>0</v>
      </c>
      <c r="ER20" s="355">
        <f>SUMIF($K20,REGISTER!$CY$24,'KORT 1'!$BD20)</f>
        <v>0</v>
      </c>
      <c r="ES20" s="356">
        <f>SUMIF($K20,REGISTER!$CY$25,'KORT 1'!$BD20)</f>
        <v>0</v>
      </c>
      <c r="ET20" s="356">
        <f>SUMIF($K20,REGISTER!$CY$26,'KORT 1'!$BD20)</f>
        <v>0</v>
      </c>
      <c r="EU20" s="357">
        <f>SUMIF($K20,REGISTER!$CY$15,'KORT 1'!$BD20)</f>
        <v>0</v>
      </c>
      <c r="EV20" s="355">
        <f>SUMIF($K20,REGISTER!$CY$16,'KORT 1'!$BD20)</f>
        <v>0</v>
      </c>
      <c r="EW20" s="355">
        <f>SUMIF($K20,REGISTER!$CY$17,'KORT 1'!$BD20)</f>
        <v>0</v>
      </c>
      <c r="EX20" s="355">
        <f>SUMIF($K20,REGISTER!$CY$18,'KORT 1'!$BD20)</f>
        <v>0</v>
      </c>
      <c r="EY20" s="358">
        <f>SUMIF($K20,REGISTER!$CY$19,'KORT 1'!$BD20)+SUMIF($K20,REGISTER!$CY$20,'KORT 1'!$BD20)+SUMIF($K20,REGISTER!$CY$21,'KORT 1'!$BD20)+SUMIF($K20,REGISTER!$CY$22,'KORT 1'!$BD20)</f>
        <v>0</v>
      </c>
      <c r="EZ20" s="359">
        <f>SUMIF($K20,REGISTER!$CY$31,'KORT 1'!$BD20)</f>
        <v>0</v>
      </c>
      <c r="FA20" s="355">
        <f>SUMIF($K20,REGISTER!$CY$32,'KORT 1'!$BD20)</f>
        <v>0</v>
      </c>
      <c r="FB20" s="355">
        <f>SUMIF($K20,REGISTER!$CY$33,'KORT 1'!$BD20)</f>
        <v>0</v>
      </c>
      <c r="FC20" s="355">
        <f>SUMIF($K20,REGISTER!$CY$34,'KORT 1'!$BD20)</f>
        <v>0</v>
      </c>
      <c r="FD20" s="358">
        <f>SUMIF($K20,REGISTER!$CY$35,'KORT 1'!$BD20)+SUMIF($K20,REGISTER!$CY$36,'KORT 1'!$BD20)+SUMIF($K20,REGISTER!$CY$37,'KORT 1'!$BD20)+SUMIF($K20,REGISTER!$CY$38,'KORT 1'!$BD20)</f>
        <v>0</v>
      </c>
      <c r="FE20" s="376"/>
      <c r="FF20" s="377"/>
      <c r="FG20" s="378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9"/>
      <c r="FY20" s="84">
        <f>SUMIF($M20,REGISTER!$CY$40,'KORT 1'!$O20)</f>
        <v>0</v>
      </c>
      <c r="FZ20" s="17">
        <f>SUMIF($M20,REGISTER!$CY$41,'KORT 1'!$O20)</f>
        <v>0</v>
      </c>
      <c r="GA20" s="17">
        <f>SUMIF($M20,REGISTER!$CY$42,'KORT 1'!$O20)</f>
        <v>0</v>
      </c>
      <c r="GB20" s="17">
        <f>SUMIF($M20,REGISTER!$CY$43,'KORT 1'!$O20)</f>
        <v>0</v>
      </c>
      <c r="GC20" s="17">
        <f>SUMIF($M20,REGISTER!$CY$44,'KORT 1'!$O20)</f>
        <v>0</v>
      </c>
      <c r="GD20" s="17">
        <f>SUMIF($M20,REGISTER!$CY$45,'KORT 1'!$O20)</f>
        <v>0</v>
      </c>
      <c r="GE20" s="17">
        <f>SUMIF($M20,REGISTER!$CY$60,'KORT 1'!$O20)</f>
        <v>0</v>
      </c>
      <c r="GF20" s="17">
        <f>SUMIF($M20,REGISTER!$CY$61,'KORT 1'!$O20)</f>
        <v>0</v>
      </c>
      <c r="GG20" s="17">
        <f>SUMIF($M20,REGISTER!$CY$62,'KORT 1'!$O20)</f>
        <v>0</v>
      </c>
      <c r="GH20" s="17">
        <f>SUMIF($M20,REGISTER!$CY$63,'KORT 1'!$O20)</f>
        <v>0</v>
      </c>
      <c r="GI20" s="17">
        <f>SUMIF($M20,REGISTER!$CY$64,'KORT 1'!$O20)</f>
        <v>0</v>
      </c>
      <c r="GJ20" s="17">
        <f>SUMIF($M20,REGISTER!$CY$65,'KORT 1'!$O20)</f>
        <v>0</v>
      </c>
      <c r="GK20" s="17">
        <f>SUMIF($M20,REGISTER!$CY$50,'KORT 1'!$O20)</f>
        <v>0</v>
      </c>
      <c r="GL20" s="17">
        <f>SUMIF($M20,REGISTER!$CY$51,'KORT 1'!$O20)</f>
        <v>0</v>
      </c>
      <c r="GM20" s="17">
        <f>SUMIF($M20,REGISTER!$CY$52,'KORT 1'!$O20)</f>
        <v>0</v>
      </c>
      <c r="GN20" s="17">
        <f>SUMIF($M20,REGISTER!$CY$53,'KORT 1'!$O20)</f>
        <v>0</v>
      </c>
      <c r="GO20" s="17">
        <f>SUMIF($M20,REGISTER!$CY$54,'KORT 1'!$O20)</f>
        <v>0</v>
      </c>
      <c r="GP20" s="17">
        <f>SUMIF($M20,REGISTER!$CY$55,'KORT 1'!$O20)</f>
        <v>0</v>
      </c>
      <c r="GQ20" s="16">
        <f>SUMIF($M20,REGISTER!$CY$56,'KORT 1'!$O20)+SUMIF($M20,REGISTER!$CY$57,'KORT 1'!$O20)+SUMIF($M20,REGISTER!$CY$58,'KORT 1'!$O20)+SUMIF($M20,REGISTER!$CY$59,'KORT 1'!$O20)</f>
        <v>0</v>
      </c>
      <c r="GR20" s="17">
        <f>SUMIF($M20,REGISTER!$CY$70,'KORT 1'!$O20)</f>
        <v>0</v>
      </c>
      <c r="GS20" s="17">
        <f>SUMIF($M20,REGISTER!$CY$71,'KORT 1'!$O20)</f>
        <v>0</v>
      </c>
      <c r="GT20" s="17">
        <f>SUMIF($M20,REGISTER!$CY$72,'KORT 1'!$O20)</f>
        <v>0</v>
      </c>
      <c r="GU20" s="17">
        <f>SUMIF($M20,REGISTER!$CY$73,'KORT 1'!$O20)</f>
        <v>0</v>
      </c>
      <c r="GV20" s="17">
        <f>SUMIF($M20,REGISTER!$CY$74,'KORT 1'!$O20)</f>
        <v>0</v>
      </c>
      <c r="GW20" s="17">
        <f>SUMIF($M20,REGISTER!$CY$75,'KORT 1'!$O20)</f>
        <v>0</v>
      </c>
      <c r="GX20" s="16">
        <f>SUMIF($M20,REGISTER!$CY$76,'KORT 1'!$O20)+SUMIF($M20,REGISTER!$CY$77,'KORT 1'!$O20)+SUMIF($M20,REGISTER!$CY$78,'KORT 1'!$O20)+SUMIF($M20,REGISTER!$CY$79,'KORT 1'!$O20)</f>
        <v>0</v>
      </c>
      <c r="GY20" s="116"/>
      <c r="GZ20" s="116"/>
      <c r="HA20" s="116"/>
      <c r="HB20" s="116"/>
      <c r="HC20" s="116"/>
      <c r="HD20" s="116"/>
      <c r="HE20" s="116"/>
      <c r="HF20" s="116"/>
      <c r="HG20" s="116"/>
      <c r="HH20" s="116"/>
      <c r="HI20" s="116"/>
      <c r="HJ20" s="116"/>
      <c r="HK20" s="116"/>
      <c r="HL20" s="116"/>
      <c r="HM20" s="116"/>
      <c r="HN20" s="116"/>
      <c r="HO20" s="116"/>
      <c r="HP20" s="106"/>
      <c r="HQ20" s="1"/>
    </row>
    <row r="21" spans="1:225" ht="15.9" customHeight="1">
      <c r="A21" s="15">
        <v>3</v>
      </c>
      <c r="B21" s="69"/>
      <c r="C21" s="541" t="str">
        <f t="shared" si="0"/>
        <v/>
      </c>
      <c r="D21" s="567"/>
      <c r="E21" s="567"/>
      <c r="F21" s="567"/>
      <c r="G21" s="567"/>
      <c r="H21" s="111" t="str">
        <f t="shared" si="1"/>
        <v/>
      </c>
      <c r="I21" s="22">
        <f t="shared" si="2"/>
        <v>0</v>
      </c>
      <c r="J21" s="22">
        <f t="shared" si="3"/>
        <v>0</v>
      </c>
      <c r="K21" s="22">
        <f t="shared" si="4"/>
        <v>0</v>
      </c>
      <c r="L21" s="114"/>
      <c r="M21" s="22">
        <f t="shared" si="5"/>
        <v>0</v>
      </c>
      <c r="N21" s="22">
        <f t="shared" si="6"/>
        <v>0</v>
      </c>
      <c r="O21" s="83">
        <f t="shared" si="7"/>
        <v>0</v>
      </c>
      <c r="P21" s="64">
        <f>IF(CS$70=1,0,IF(AND(CS21=1,$J21=1,CS$43&gt;=REGISTER!$DD$28,CS$40&gt;0,SUM(CS$54:CS$60)&gt;0),1,0))</f>
        <v>0</v>
      </c>
      <c r="Q21" s="64">
        <f>IF(CT$70=1,0,IF(AND(CT21=1,$J21=1,CT$43&gt;=REGISTER!$DD$28,CT$40&gt;0,SUM(CT$54:CT$60)&gt;0),1,0))</f>
        <v>0</v>
      </c>
      <c r="R21" s="64">
        <f>IF(CU$70=1,0,IF(AND(CU21=1,$J21=1,CU$43&gt;=REGISTER!$DD$28,CU$40&gt;0,SUM(CU$54:CU$60)&gt;0),1,0))</f>
        <v>0</v>
      </c>
      <c r="S21" s="64">
        <f>IF(CV$70=1,0,IF(AND(CV21=1,$J21=1,CV$43&gt;=REGISTER!$DD$28,CV$40&gt;0,SUM(CV$54:CV$60)&gt;0),1,0))</f>
        <v>0</v>
      </c>
      <c r="T21" s="64">
        <f>IF(CW$70=1,0,IF(AND(CW21=1,$J21=1,CW$43&gt;=REGISTER!$DD$28,CW$40&gt;0,SUM(CW$54:CW$60)&gt;0),1,0))</f>
        <v>0</v>
      </c>
      <c r="U21" s="64">
        <f>IF(CX$70=1,0,IF(AND(CX21=1,$J21=1,CX$43&gt;=REGISTER!$DD$28,CX$40&gt;0,SUM(CX$54:CX$60)&gt;0),1,0))</f>
        <v>0</v>
      </c>
      <c r="V21" s="64">
        <f>IF(CY$70=1,0,IF(AND(CY21=1,$J21=1,CY$43&gt;=REGISTER!$DD$28,CY$40&gt;0,SUM(CY$54:CY$60)&gt;0),1,0))</f>
        <v>0</v>
      </c>
      <c r="W21" s="64">
        <f>IF(CZ$70=1,0,IF(AND(CZ21=1,$J21=1,CZ$43&gt;=REGISTER!$DD$28,CZ$40&gt;0,SUM(CZ$54:CZ$60)&gt;0),1,0))</f>
        <v>0</v>
      </c>
      <c r="X21" s="64">
        <f>IF(DA$70=1,0,IF(AND(DA21=1,$J21=1,DA$43&gt;=REGISTER!$DD$28,DA$40&gt;0,SUM(DA$54:DA$60)&gt;0),1,0))</f>
        <v>0</v>
      </c>
      <c r="Y21" s="64">
        <f>IF(DB$70=1,0,IF(AND(DB21=1,$J21=1,DB$43&gt;=REGISTER!$DD$28,DB$40&gt;0,SUM(DB$54:DB$60)&gt;0),1,0))</f>
        <v>0</v>
      </c>
      <c r="Z21" s="64">
        <f>IF(DC$70=1,0,IF(AND(DC21=1,$J21=1,DC$43&gt;=REGISTER!$DD$28,DC$40&gt;0,SUM(DC$54:DC$60)&gt;0),1,0))</f>
        <v>0</v>
      </c>
      <c r="AA21" s="64">
        <f>IF(DD$70=1,0,IF(AND(DD21=1,$J21=1,DD$43&gt;=REGISTER!$DD$28,DD$40&gt;0,SUM(DD$54:DD$60)&gt;0),1,0))</f>
        <v>0</v>
      </c>
      <c r="AB21" s="64">
        <f>IF(DE$70=1,0,IF(AND(DE21=1,$J21=1,DE$43&gt;=REGISTER!$DD$28,DE$40&gt;0,SUM(DE$54:DE$60)&gt;0),1,0))</f>
        <v>0</v>
      </c>
      <c r="AC21" s="64">
        <f>IF(DF$70=1,0,IF(AND(DF21=1,$J21=1,DF$43&gt;=REGISTER!$DD$28,DF$40&gt;0,SUM(DF$54:DF$60)&gt;0),1,0))</f>
        <v>0</v>
      </c>
      <c r="AD21" s="64">
        <f>IF(DG$70=1,0,IF(AND(DG21=1,$J21=1,DG$43&gt;=REGISTER!$DD$28,DG$40&gt;0,SUM(DG$54:DG$60)&gt;0),1,0))</f>
        <v>0</v>
      </c>
      <c r="AE21" s="64">
        <f>IF(DH$70=1,0,IF(AND(DH21=1,$J21=1,DH$43&gt;=REGISTER!$DD$28,DH$40&gt;0,SUM(DH$54:DH$60)&gt;0),1,0))</f>
        <v>0</v>
      </c>
      <c r="AF21" s="64">
        <f>IF(DI$70=1,0,IF(AND(DI21=1,$J21=1,DI$43&gt;=REGISTER!$DD$28,DI$40&gt;0,SUM(DI$54:DI$60)&gt;0),1,0))</f>
        <v>0</v>
      </c>
      <c r="AG21" s="64">
        <f>IF(DJ$70=1,0,IF(AND(DJ21=1,$J21=1,DJ$43&gt;=REGISTER!$DD$28,DJ$40&gt;0,SUM(DJ$54:DJ$60)&gt;0),1,0))</f>
        <v>0</v>
      </c>
      <c r="AH21" s="64">
        <f>IF(DK$70=1,0,IF(AND(DK21=1,$J21=1,DK$43&gt;=REGISTER!$DD$28,DK$40&gt;0,SUM(DK$54:DK$60)&gt;0),1,0))</f>
        <v>0</v>
      </c>
      <c r="AI21" s="64">
        <f>IF(DL$70=1,0,IF(AND(DL21=1,$J21=1,DL$43&gt;=REGISTER!$DD$28,DL$40&gt;0,SUM(DL$54:DL$60)&gt;0),1,0))</f>
        <v>0</v>
      </c>
      <c r="AJ21" s="64">
        <f>IF(DM$70=1,0,IF(AND(DM21=1,$J21=1,DM$43&gt;=REGISTER!$DD$28,DM$40&gt;0,SUM(DM$54:DM$60)&gt;0),1,0))</f>
        <v>0</v>
      </c>
      <c r="AK21" s="64">
        <f>IF(DN$70=1,0,IF(AND(DN21=1,$J21=1,DN$43&gt;=REGISTER!$DD$28,DN$40&gt;0,SUM(DN$54:DN$60)&gt;0),1,0))</f>
        <v>0</v>
      </c>
      <c r="AL21" s="64">
        <f>IF(DO$70=1,0,IF(AND(DO21=1,$J21=1,DO$43&gt;=REGISTER!$DD$28,DO$40&gt;0,SUM(DO$54:DO$60)&gt;0),1,0))</f>
        <v>0</v>
      </c>
      <c r="AM21" s="64">
        <f>IF(DP$70=1,0,IF(AND(DP21=1,$J21=1,DP$43&gt;=REGISTER!$DD$28,DP$40&gt;0,SUM(DP$54:DP$60)&gt;0),1,0))</f>
        <v>0</v>
      </c>
      <c r="AN21" s="64">
        <f>IF(DQ$70=1,0,IF(AND(DQ21=1,$J21=1,DQ$43&gt;=REGISTER!$DD$28,DQ$40&gt;0,SUM(DQ$54:DQ$60)&gt;0),1,0))</f>
        <v>0</v>
      </c>
      <c r="AO21" s="64">
        <f>IF(DR$70=1,0,IF(AND(DR21=1,$J21=1,DR$43&gt;=REGISTER!$DD$28,DR$40&gt;0,SUM(DR$54:DR$60)&gt;0),1,0))</f>
        <v>0</v>
      </c>
      <c r="AP21" s="64">
        <f>IF(DS$70=1,0,IF(AND(DS21=1,$J21=1,DS$43&gt;=REGISTER!$DD$28,DS$40&gt;0,SUM(DS$54:DS$60)&gt;0),1,0))</f>
        <v>0</v>
      </c>
      <c r="AQ21" s="64">
        <f>IF(DT$70=1,0,IF(AND(DT21=1,$J21=1,DT$43&gt;=REGISTER!$DD$28,DT$40&gt;0,SUM(DT$54:DT$60)&gt;0),1,0))</f>
        <v>0</v>
      </c>
      <c r="AR21" s="64">
        <f>IF(DU$70=1,0,IF(AND(DU21=1,$J21=1,DU$43&gt;=REGISTER!$DD$28,DU$40&gt;0,SUM(DU$54:DU$60)&gt;0),1,0))</f>
        <v>0</v>
      </c>
      <c r="AS21" s="64">
        <f>IF(DV$70=1,0,IF(AND(DV21=1,$J21=1,DV$43&gt;=REGISTER!$DD$28,DV$40&gt;0,SUM(DV$54:DV$60)&gt;0),1,0))</f>
        <v>0</v>
      </c>
      <c r="AT21" s="64">
        <f>IF(DW$70=1,0,IF(AND(DW21=1,$J21=1,DW$43&gt;=REGISTER!$DD$28,DW$40&gt;0,SUM(DW$54:DW$60)&gt;0),1,0))</f>
        <v>0</v>
      </c>
      <c r="AU21" s="64">
        <f>IF(DX$70=1,0,IF(AND(DX21=1,$J21=1,DX$43&gt;=REGISTER!$DD$28,DX$40&gt;0,SUM(DX$54:DX$60)&gt;0),1,0))</f>
        <v>0</v>
      </c>
      <c r="AV21" s="64">
        <f>IF(DY$70=1,0,IF(AND(DY21=1,$J21=1,DY$43&gt;=REGISTER!$DD$28,DY$40&gt;0,SUM(DY$54:DY$60)&gt;0),1,0))</f>
        <v>0</v>
      </c>
      <c r="AW21" s="64">
        <f>IF(DZ$70=1,0,IF(AND(DZ21=1,$J21=1,DZ$43&gt;=REGISTER!$DD$28,DZ$40&gt;0,SUM(DZ$54:DZ$60)&gt;0),1,0))</f>
        <v>0</v>
      </c>
      <c r="AX21" s="64">
        <f>IF(EA$70=1,0,IF(AND(EA21=1,$J21=1,EA$43&gt;=REGISTER!$DD$28,EA$40&gt;0,SUM(EA$54:EA$60)&gt;0),1,0))</f>
        <v>0</v>
      </c>
      <c r="AY21" s="64">
        <f>IF(EB$70=1,0,IF(AND(EB21=1,$J21=1,EB$43&gt;=REGISTER!$DD$28,EB$40&gt;0,SUM(EB$54:EB$60)&gt;0),1,0))</f>
        <v>0</v>
      </c>
      <c r="AZ21" s="64">
        <f>IF(EC$70=1,0,IF(AND(EC21=1,$J21=1,EC$43&gt;=REGISTER!$DD$28,EC$40&gt;0,SUM(EC$54:EC$60)&gt;0),1,0))</f>
        <v>0</v>
      </c>
      <c r="BA21" s="64">
        <f>IF(ED$70=1,0,IF(AND(ED21=1,$J21=1,ED$43&gt;=REGISTER!$DD$28,ED$40&gt;0,SUM(ED$54:ED$60)&gt;0),1,0))</f>
        <v>0</v>
      </c>
      <c r="BB21" s="64">
        <f>IF(EE$70=1,0,IF(AND(EE21=1,$J21=1,EE$43&gt;=REGISTER!$DD$28,EE$40&gt;0,SUM(EE$54:EE$60)&gt;0),1,0))</f>
        <v>0</v>
      </c>
      <c r="BC21" s="64">
        <f>IF(EF$70=1,0,IF(AND(EF21=1,$J21=1,EF$43&gt;=REGISTER!$DD$28,EF$40&gt;0,SUM(EF$54:EF$60)&gt;0),1,0))</f>
        <v>0</v>
      </c>
      <c r="BD21" s="83">
        <f t="shared" si="8"/>
        <v>0</v>
      </c>
      <c r="BE21" s="63">
        <f t="shared" si="9"/>
        <v>0</v>
      </c>
      <c r="BF21" s="63">
        <f t="shared" si="10"/>
        <v>0</v>
      </c>
      <c r="BG21" s="63">
        <f t="shared" si="11"/>
        <v>0</v>
      </c>
      <c r="BH21" s="63">
        <f t="shared" si="11"/>
        <v>0</v>
      </c>
      <c r="BI21" s="63">
        <f t="shared" si="11"/>
        <v>0</v>
      </c>
      <c r="BJ21" s="63">
        <f t="shared" si="11"/>
        <v>0</v>
      </c>
      <c r="BK21" s="63">
        <f t="shared" si="11"/>
        <v>0</v>
      </c>
      <c r="BL21" s="63">
        <f t="shared" si="11"/>
        <v>0</v>
      </c>
      <c r="BM21" s="63">
        <f t="shared" si="11"/>
        <v>0</v>
      </c>
      <c r="BN21" s="63">
        <f t="shared" si="11"/>
        <v>0</v>
      </c>
      <c r="BO21" s="63">
        <f t="shared" si="11"/>
        <v>0</v>
      </c>
      <c r="BP21" s="63">
        <f t="shared" si="11"/>
        <v>0</v>
      </c>
      <c r="BQ21" s="63">
        <f t="shared" si="11"/>
        <v>0</v>
      </c>
      <c r="BR21" s="63">
        <f t="shared" si="11"/>
        <v>0</v>
      </c>
      <c r="BS21" s="63">
        <f t="shared" si="11"/>
        <v>0</v>
      </c>
      <c r="BT21" s="63">
        <f t="shared" si="11"/>
        <v>0</v>
      </c>
      <c r="BU21" s="63">
        <f t="shared" si="11"/>
        <v>0</v>
      </c>
      <c r="BV21" s="63">
        <f t="shared" si="11"/>
        <v>0</v>
      </c>
      <c r="BW21" s="63">
        <f t="shared" si="11"/>
        <v>0</v>
      </c>
      <c r="BX21" s="63">
        <f t="shared" si="11"/>
        <v>0</v>
      </c>
      <c r="BY21" s="63">
        <f t="shared" si="11"/>
        <v>0</v>
      </c>
      <c r="BZ21" s="63">
        <f t="shared" si="11"/>
        <v>0</v>
      </c>
      <c r="CA21" s="63">
        <f t="shared" si="11"/>
        <v>0</v>
      </c>
      <c r="CB21" s="63">
        <f t="shared" si="11"/>
        <v>0</v>
      </c>
      <c r="CC21" s="63">
        <f t="shared" si="11"/>
        <v>0</v>
      </c>
      <c r="CD21" s="63">
        <f t="shared" si="11"/>
        <v>0</v>
      </c>
      <c r="CE21" s="63">
        <f t="shared" si="11"/>
        <v>0</v>
      </c>
      <c r="CF21" s="63">
        <f t="shared" si="11"/>
        <v>0</v>
      </c>
      <c r="CG21" s="63">
        <f t="shared" si="11"/>
        <v>0</v>
      </c>
      <c r="CH21" s="63">
        <f t="shared" si="11"/>
        <v>0</v>
      </c>
      <c r="CI21" s="63">
        <f t="shared" si="11"/>
        <v>0</v>
      </c>
      <c r="CJ21" s="63">
        <f t="shared" si="11"/>
        <v>0</v>
      </c>
      <c r="CK21" s="63">
        <f t="shared" si="11"/>
        <v>0</v>
      </c>
      <c r="CL21" s="63">
        <f t="shared" si="11"/>
        <v>0</v>
      </c>
      <c r="CM21" s="63">
        <f t="shared" si="11"/>
        <v>0</v>
      </c>
      <c r="CN21" s="63">
        <f t="shared" si="11"/>
        <v>0</v>
      </c>
      <c r="CO21" s="63">
        <f t="shared" si="11"/>
        <v>0</v>
      </c>
      <c r="CP21" s="63">
        <f t="shared" si="11"/>
        <v>0</v>
      </c>
      <c r="CQ21" s="63">
        <f t="shared" si="11"/>
        <v>0</v>
      </c>
      <c r="CR21" s="63">
        <f t="shared" si="11"/>
        <v>0</v>
      </c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46">
        <f t="shared" si="12"/>
        <v>0</v>
      </c>
      <c r="EH21" s="116"/>
      <c r="EI21" s="82">
        <f t="shared" si="13"/>
        <v>0</v>
      </c>
      <c r="EJ21" s="295" t="str">
        <f t="shared" si="14"/>
        <v/>
      </c>
      <c r="EK21" s="296">
        <f t="shared" si="15"/>
        <v>0</v>
      </c>
      <c r="EL21" s="161"/>
      <c r="EM21" s="354">
        <f>SUMIF($K21,REGISTER!$CY$7,'KORT 1'!$BD21)</f>
        <v>0</v>
      </c>
      <c r="EN21" s="355">
        <f>SUMIF($K21,REGISTER!$CY$8,'KORT 1'!$BD21)</f>
        <v>0</v>
      </c>
      <c r="EO21" s="356">
        <f>SUMIF($K21,REGISTER!$CY$9,'KORT 1'!$BD21)</f>
        <v>0</v>
      </c>
      <c r="EP21" s="356">
        <f>SUMIF($K21,REGISTER!$CY$10,'KORT 1'!$BD21)</f>
        <v>0</v>
      </c>
      <c r="EQ21" s="357">
        <f>SUMIF($K21,REGISTER!$CY$23,'KORT 1'!$BD21)</f>
        <v>0</v>
      </c>
      <c r="ER21" s="355">
        <f>SUMIF($K21,REGISTER!$CY$24,'KORT 1'!$BD21)</f>
        <v>0</v>
      </c>
      <c r="ES21" s="356">
        <f>SUMIF($K21,REGISTER!$CY$25,'KORT 1'!$BD21)</f>
        <v>0</v>
      </c>
      <c r="ET21" s="356">
        <f>SUMIF($K21,REGISTER!$CY$26,'KORT 1'!$BD21)</f>
        <v>0</v>
      </c>
      <c r="EU21" s="357">
        <f>SUMIF($K21,REGISTER!$CY$15,'KORT 1'!$BD21)</f>
        <v>0</v>
      </c>
      <c r="EV21" s="355">
        <f>SUMIF($K21,REGISTER!$CY$16,'KORT 1'!$BD21)</f>
        <v>0</v>
      </c>
      <c r="EW21" s="355">
        <f>SUMIF($K21,REGISTER!$CY$17,'KORT 1'!$BD21)</f>
        <v>0</v>
      </c>
      <c r="EX21" s="355">
        <f>SUMIF($K21,REGISTER!$CY$18,'KORT 1'!$BD21)</f>
        <v>0</v>
      </c>
      <c r="EY21" s="358">
        <f>SUMIF($K21,REGISTER!$CY$19,'KORT 1'!$BD21)+SUMIF($K21,REGISTER!$CY$20,'KORT 1'!$BD21)+SUMIF($K21,REGISTER!$CY$21,'KORT 1'!$BD21)+SUMIF($K21,REGISTER!$CY$22,'KORT 1'!$BD21)</f>
        <v>0</v>
      </c>
      <c r="EZ21" s="359">
        <f>SUMIF($K21,REGISTER!$CY$31,'KORT 1'!$BD21)</f>
        <v>0</v>
      </c>
      <c r="FA21" s="355">
        <f>SUMIF($K21,REGISTER!$CY$32,'KORT 1'!$BD21)</f>
        <v>0</v>
      </c>
      <c r="FB21" s="355">
        <f>SUMIF($K21,REGISTER!$CY$33,'KORT 1'!$BD21)</f>
        <v>0</v>
      </c>
      <c r="FC21" s="355">
        <f>SUMIF($K21,REGISTER!$CY$34,'KORT 1'!$BD21)</f>
        <v>0</v>
      </c>
      <c r="FD21" s="358">
        <f>SUMIF($K21,REGISTER!$CY$35,'KORT 1'!$BD21)+SUMIF($K21,REGISTER!$CY$36,'KORT 1'!$BD21)+SUMIF($K21,REGISTER!$CY$37,'KORT 1'!$BD21)+SUMIF($K21,REGISTER!$CY$38,'KORT 1'!$BD21)</f>
        <v>0</v>
      </c>
      <c r="FE21" s="376"/>
      <c r="FF21" s="377"/>
      <c r="FG21" s="378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9"/>
      <c r="FY21" s="84">
        <f>SUMIF($M21,REGISTER!$CY$40,'KORT 1'!$O21)</f>
        <v>0</v>
      </c>
      <c r="FZ21" s="17">
        <f>SUMIF($M21,REGISTER!$CY$41,'KORT 1'!$O21)</f>
        <v>0</v>
      </c>
      <c r="GA21" s="17">
        <f>SUMIF($M21,REGISTER!$CY$42,'KORT 1'!$O21)</f>
        <v>0</v>
      </c>
      <c r="GB21" s="17">
        <f>SUMIF($M21,REGISTER!$CY$43,'KORT 1'!$O21)</f>
        <v>0</v>
      </c>
      <c r="GC21" s="17">
        <f>SUMIF($M21,REGISTER!$CY$44,'KORT 1'!$O21)</f>
        <v>0</v>
      </c>
      <c r="GD21" s="17">
        <f>SUMIF($M21,REGISTER!$CY$45,'KORT 1'!$O21)</f>
        <v>0</v>
      </c>
      <c r="GE21" s="17">
        <f>SUMIF($M21,REGISTER!$CY$60,'KORT 1'!$O21)</f>
        <v>0</v>
      </c>
      <c r="GF21" s="17">
        <f>SUMIF($M21,REGISTER!$CY$61,'KORT 1'!$O21)</f>
        <v>0</v>
      </c>
      <c r="GG21" s="17">
        <f>SUMIF($M21,REGISTER!$CY$62,'KORT 1'!$O21)</f>
        <v>0</v>
      </c>
      <c r="GH21" s="17">
        <f>SUMIF($M21,REGISTER!$CY$63,'KORT 1'!$O21)</f>
        <v>0</v>
      </c>
      <c r="GI21" s="17">
        <f>SUMIF($M21,REGISTER!$CY$64,'KORT 1'!$O21)</f>
        <v>0</v>
      </c>
      <c r="GJ21" s="17">
        <f>SUMIF($M21,REGISTER!$CY$65,'KORT 1'!$O21)</f>
        <v>0</v>
      </c>
      <c r="GK21" s="17">
        <f>SUMIF($M21,REGISTER!$CY$50,'KORT 1'!$O21)</f>
        <v>0</v>
      </c>
      <c r="GL21" s="17">
        <f>SUMIF($M21,REGISTER!$CY$51,'KORT 1'!$O21)</f>
        <v>0</v>
      </c>
      <c r="GM21" s="17">
        <f>SUMIF($M21,REGISTER!$CY$52,'KORT 1'!$O21)</f>
        <v>0</v>
      </c>
      <c r="GN21" s="17">
        <f>SUMIF($M21,REGISTER!$CY$53,'KORT 1'!$O21)</f>
        <v>0</v>
      </c>
      <c r="GO21" s="17">
        <f>SUMIF($M21,REGISTER!$CY$54,'KORT 1'!$O21)</f>
        <v>0</v>
      </c>
      <c r="GP21" s="17">
        <f>SUMIF($M21,REGISTER!$CY$55,'KORT 1'!$O21)</f>
        <v>0</v>
      </c>
      <c r="GQ21" s="16">
        <f>SUMIF($M21,REGISTER!$CY$56,'KORT 1'!$O21)+SUMIF($M21,REGISTER!$CY$57,'KORT 1'!$O21)+SUMIF($M21,REGISTER!$CY$58,'KORT 1'!$O21)+SUMIF($M21,REGISTER!$CY$59,'KORT 1'!$O21)</f>
        <v>0</v>
      </c>
      <c r="GR21" s="17">
        <f>SUMIF($M21,REGISTER!$CY$70,'KORT 1'!$O21)</f>
        <v>0</v>
      </c>
      <c r="GS21" s="17">
        <f>SUMIF($M21,REGISTER!$CY$71,'KORT 1'!$O21)</f>
        <v>0</v>
      </c>
      <c r="GT21" s="17">
        <f>SUMIF($M21,REGISTER!$CY$72,'KORT 1'!$O21)</f>
        <v>0</v>
      </c>
      <c r="GU21" s="17">
        <f>SUMIF($M21,REGISTER!$CY$73,'KORT 1'!$O21)</f>
        <v>0</v>
      </c>
      <c r="GV21" s="17">
        <f>SUMIF($M21,REGISTER!$CY$74,'KORT 1'!$O21)</f>
        <v>0</v>
      </c>
      <c r="GW21" s="17">
        <f>SUMIF($M21,REGISTER!$CY$75,'KORT 1'!$O21)</f>
        <v>0</v>
      </c>
      <c r="GX21" s="16">
        <f>SUMIF($M21,REGISTER!$CY$76,'KORT 1'!$O21)+SUMIF($M21,REGISTER!$CY$77,'KORT 1'!$O21)+SUMIF($M21,REGISTER!$CY$78,'KORT 1'!$O21)+SUMIF($M21,REGISTER!$CY$79,'KORT 1'!$O21)</f>
        <v>0</v>
      </c>
      <c r="GY21" s="116"/>
      <c r="GZ21" s="116"/>
      <c r="HA21" s="116"/>
      <c r="HB21" s="116"/>
      <c r="HC21" s="116"/>
      <c r="HD21" s="116"/>
      <c r="HE21" s="116"/>
      <c r="HF21" s="116"/>
      <c r="HG21" s="116"/>
      <c r="HH21" s="116"/>
      <c r="HI21" s="116"/>
      <c r="HJ21" s="116"/>
      <c r="HK21" s="116"/>
      <c r="HL21" s="116"/>
      <c r="HM21" s="116"/>
      <c r="HN21" s="116"/>
      <c r="HO21" s="116"/>
      <c r="HP21" s="106"/>
      <c r="HQ21" s="1"/>
    </row>
    <row r="22" spans="1:225" ht="15.9" customHeight="1">
      <c r="A22" s="15">
        <v>4</v>
      </c>
      <c r="B22" s="69"/>
      <c r="C22" s="541" t="str">
        <f t="shared" si="0"/>
        <v/>
      </c>
      <c r="D22" s="567"/>
      <c r="E22" s="567"/>
      <c r="F22" s="567"/>
      <c r="G22" s="567"/>
      <c r="H22" s="111" t="str">
        <f t="shared" si="1"/>
        <v/>
      </c>
      <c r="I22" s="22">
        <f t="shared" si="2"/>
        <v>0</v>
      </c>
      <c r="J22" s="22">
        <f t="shared" si="3"/>
        <v>0</v>
      </c>
      <c r="K22" s="22">
        <f t="shared" si="4"/>
        <v>0</v>
      </c>
      <c r="L22" s="114"/>
      <c r="M22" s="22">
        <f t="shared" si="5"/>
        <v>0</v>
      </c>
      <c r="N22" s="22">
        <f t="shared" si="6"/>
        <v>0</v>
      </c>
      <c r="O22" s="83">
        <f t="shared" si="7"/>
        <v>0</v>
      </c>
      <c r="P22" s="64">
        <f>IF(CS$70=1,0,IF(AND(CS22=1,$J22=1,CS$43&gt;=REGISTER!$DD$28,CS$40&gt;0,SUM(CS$54:CS$60)&gt;0),1,0))</f>
        <v>0</v>
      </c>
      <c r="Q22" s="64">
        <f>IF(CT$70=1,0,IF(AND(CT22=1,$J22=1,CT$43&gt;=REGISTER!$DD$28,CT$40&gt;0,SUM(CT$54:CT$60)&gt;0),1,0))</f>
        <v>0</v>
      </c>
      <c r="R22" s="64">
        <f>IF(CU$70=1,0,IF(AND(CU22=1,$J22=1,CU$43&gt;=REGISTER!$DD$28,CU$40&gt;0,SUM(CU$54:CU$60)&gt;0),1,0))</f>
        <v>0</v>
      </c>
      <c r="S22" s="64">
        <f>IF(CV$70=1,0,IF(AND(CV22=1,$J22=1,CV$43&gt;=REGISTER!$DD$28,CV$40&gt;0,SUM(CV$54:CV$60)&gt;0),1,0))</f>
        <v>0</v>
      </c>
      <c r="T22" s="64">
        <f>IF(CW$70=1,0,IF(AND(CW22=1,$J22=1,CW$43&gt;=REGISTER!$DD$28,CW$40&gt;0,SUM(CW$54:CW$60)&gt;0),1,0))</f>
        <v>0</v>
      </c>
      <c r="U22" s="64">
        <f>IF(CX$70=1,0,IF(AND(CX22=1,$J22=1,CX$43&gt;=REGISTER!$DD$28,CX$40&gt;0,SUM(CX$54:CX$60)&gt;0),1,0))</f>
        <v>0</v>
      </c>
      <c r="V22" s="64">
        <f>IF(CY$70=1,0,IF(AND(CY22=1,$J22=1,CY$43&gt;=REGISTER!$DD$28,CY$40&gt;0,SUM(CY$54:CY$60)&gt;0),1,0))</f>
        <v>0</v>
      </c>
      <c r="W22" s="64">
        <f>IF(CZ$70=1,0,IF(AND(CZ22=1,$J22=1,CZ$43&gt;=REGISTER!$DD$28,CZ$40&gt;0,SUM(CZ$54:CZ$60)&gt;0),1,0))</f>
        <v>0</v>
      </c>
      <c r="X22" s="64">
        <f>IF(DA$70=1,0,IF(AND(DA22=1,$J22=1,DA$43&gt;=REGISTER!$DD$28,DA$40&gt;0,SUM(DA$54:DA$60)&gt;0),1,0))</f>
        <v>0</v>
      </c>
      <c r="Y22" s="64">
        <f>IF(DB$70=1,0,IF(AND(DB22=1,$J22=1,DB$43&gt;=REGISTER!$DD$28,DB$40&gt;0,SUM(DB$54:DB$60)&gt;0),1,0))</f>
        <v>0</v>
      </c>
      <c r="Z22" s="64">
        <f>IF(DC$70=1,0,IF(AND(DC22=1,$J22=1,DC$43&gt;=REGISTER!$DD$28,DC$40&gt;0,SUM(DC$54:DC$60)&gt;0),1,0))</f>
        <v>0</v>
      </c>
      <c r="AA22" s="64">
        <f>IF(DD$70=1,0,IF(AND(DD22=1,$J22=1,DD$43&gt;=REGISTER!$DD$28,DD$40&gt;0,SUM(DD$54:DD$60)&gt;0),1,0))</f>
        <v>0</v>
      </c>
      <c r="AB22" s="64">
        <f>IF(DE$70=1,0,IF(AND(DE22=1,$J22=1,DE$43&gt;=REGISTER!$DD$28,DE$40&gt;0,SUM(DE$54:DE$60)&gt;0),1,0))</f>
        <v>0</v>
      </c>
      <c r="AC22" s="64">
        <f>IF(DF$70=1,0,IF(AND(DF22=1,$J22=1,DF$43&gt;=REGISTER!$DD$28,DF$40&gt;0,SUM(DF$54:DF$60)&gt;0),1,0))</f>
        <v>0</v>
      </c>
      <c r="AD22" s="64">
        <f>IF(DG$70=1,0,IF(AND(DG22=1,$J22=1,DG$43&gt;=REGISTER!$DD$28,DG$40&gt;0,SUM(DG$54:DG$60)&gt;0),1,0))</f>
        <v>0</v>
      </c>
      <c r="AE22" s="64">
        <f>IF(DH$70=1,0,IF(AND(DH22=1,$J22=1,DH$43&gt;=REGISTER!$DD$28,DH$40&gt;0,SUM(DH$54:DH$60)&gt;0),1,0))</f>
        <v>0</v>
      </c>
      <c r="AF22" s="64">
        <f>IF(DI$70=1,0,IF(AND(DI22=1,$J22=1,DI$43&gt;=REGISTER!$DD$28,DI$40&gt;0,SUM(DI$54:DI$60)&gt;0),1,0))</f>
        <v>0</v>
      </c>
      <c r="AG22" s="64">
        <f>IF(DJ$70=1,0,IF(AND(DJ22=1,$J22=1,DJ$43&gt;=REGISTER!$DD$28,DJ$40&gt;0,SUM(DJ$54:DJ$60)&gt;0),1,0))</f>
        <v>0</v>
      </c>
      <c r="AH22" s="64">
        <f>IF(DK$70=1,0,IF(AND(DK22=1,$J22=1,DK$43&gt;=REGISTER!$DD$28,DK$40&gt;0,SUM(DK$54:DK$60)&gt;0),1,0))</f>
        <v>0</v>
      </c>
      <c r="AI22" s="64">
        <f>IF(DL$70=1,0,IF(AND(DL22=1,$J22=1,DL$43&gt;=REGISTER!$DD$28,DL$40&gt;0,SUM(DL$54:DL$60)&gt;0),1,0))</f>
        <v>0</v>
      </c>
      <c r="AJ22" s="64">
        <f>IF(DM$70=1,0,IF(AND(DM22=1,$J22=1,DM$43&gt;=REGISTER!$DD$28,DM$40&gt;0,SUM(DM$54:DM$60)&gt;0),1,0))</f>
        <v>0</v>
      </c>
      <c r="AK22" s="64">
        <f>IF(DN$70=1,0,IF(AND(DN22=1,$J22=1,DN$43&gt;=REGISTER!$DD$28,DN$40&gt;0,SUM(DN$54:DN$60)&gt;0),1,0))</f>
        <v>0</v>
      </c>
      <c r="AL22" s="64">
        <f>IF(DO$70=1,0,IF(AND(DO22=1,$J22=1,DO$43&gt;=REGISTER!$DD$28,DO$40&gt;0,SUM(DO$54:DO$60)&gt;0),1,0))</f>
        <v>0</v>
      </c>
      <c r="AM22" s="64">
        <f>IF(DP$70=1,0,IF(AND(DP22=1,$J22=1,DP$43&gt;=REGISTER!$DD$28,DP$40&gt;0,SUM(DP$54:DP$60)&gt;0),1,0))</f>
        <v>0</v>
      </c>
      <c r="AN22" s="64">
        <f>IF(DQ$70=1,0,IF(AND(DQ22=1,$J22=1,DQ$43&gt;=REGISTER!$DD$28,DQ$40&gt;0,SUM(DQ$54:DQ$60)&gt;0),1,0))</f>
        <v>0</v>
      </c>
      <c r="AO22" s="64">
        <f>IF(DR$70=1,0,IF(AND(DR22=1,$J22=1,DR$43&gt;=REGISTER!$DD$28,DR$40&gt;0,SUM(DR$54:DR$60)&gt;0),1,0))</f>
        <v>0</v>
      </c>
      <c r="AP22" s="64">
        <f>IF(DS$70=1,0,IF(AND(DS22=1,$J22=1,DS$43&gt;=REGISTER!$DD$28,DS$40&gt;0,SUM(DS$54:DS$60)&gt;0),1,0))</f>
        <v>0</v>
      </c>
      <c r="AQ22" s="64">
        <f>IF(DT$70=1,0,IF(AND(DT22=1,$J22=1,DT$43&gt;=REGISTER!$DD$28,DT$40&gt;0,SUM(DT$54:DT$60)&gt;0),1,0))</f>
        <v>0</v>
      </c>
      <c r="AR22" s="64">
        <f>IF(DU$70=1,0,IF(AND(DU22=1,$J22=1,DU$43&gt;=REGISTER!$DD$28,DU$40&gt;0,SUM(DU$54:DU$60)&gt;0),1,0))</f>
        <v>0</v>
      </c>
      <c r="AS22" s="64">
        <f>IF(DV$70=1,0,IF(AND(DV22=1,$J22=1,DV$43&gt;=REGISTER!$DD$28,DV$40&gt;0,SUM(DV$54:DV$60)&gt;0),1,0))</f>
        <v>0</v>
      </c>
      <c r="AT22" s="64">
        <f>IF(DW$70=1,0,IF(AND(DW22=1,$J22=1,DW$43&gt;=REGISTER!$DD$28,DW$40&gt;0,SUM(DW$54:DW$60)&gt;0),1,0))</f>
        <v>0</v>
      </c>
      <c r="AU22" s="64">
        <f>IF(DX$70=1,0,IF(AND(DX22=1,$J22=1,DX$43&gt;=REGISTER!$DD$28,DX$40&gt;0,SUM(DX$54:DX$60)&gt;0),1,0))</f>
        <v>0</v>
      </c>
      <c r="AV22" s="64">
        <f>IF(DY$70=1,0,IF(AND(DY22=1,$J22=1,DY$43&gt;=REGISTER!$DD$28,DY$40&gt;0,SUM(DY$54:DY$60)&gt;0),1,0))</f>
        <v>0</v>
      </c>
      <c r="AW22" s="64">
        <f>IF(DZ$70=1,0,IF(AND(DZ22=1,$J22=1,DZ$43&gt;=REGISTER!$DD$28,DZ$40&gt;0,SUM(DZ$54:DZ$60)&gt;0),1,0))</f>
        <v>0</v>
      </c>
      <c r="AX22" s="64">
        <f>IF(EA$70=1,0,IF(AND(EA22=1,$J22=1,EA$43&gt;=REGISTER!$DD$28,EA$40&gt;0,SUM(EA$54:EA$60)&gt;0),1,0))</f>
        <v>0</v>
      </c>
      <c r="AY22" s="64">
        <f>IF(EB$70=1,0,IF(AND(EB22=1,$J22=1,EB$43&gt;=REGISTER!$DD$28,EB$40&gt;0,SUM(EB$54:EB$60)&gt;0),1,0))</f>
        <v>0</v>
      </c>
      <c r="AZ22" s="64">
        <f>IF(EC$70=1,0,IF(AND(EC22=1,$J22=1,EC$43&gt;=REGISTER!$DD$28,EC$40&gt;0,SUM(EC$54:EC$60)&gt;0),1,0))</f>
        <v>0</v>
      </c>
      <c r="BA22" s="64">
        <f>IF(ED$70=1,0,IF(AND(ED22=1,$J22=1,ED$43&gt;=REGISTER!$DD$28,ED$40&gt;0,SUM(ED$54:ED$60)&gt;0),1,0))</f>
        <v>0</v>
      </c>
      <c r="BB22" s="64">
        <f>IF(EE$70=1,0,IF(AND(EE22=1,$J22=1,EE$43&gt;=REGISTER!$DD$28,EE$40&gt;0,SUM(EE$54:EE$60)&gt;0),1,0))</f>
        <v>0</v>
      </c>
      <c r="BC22" s="64">
        <f>IF(EF$70=1,0,IF(AND(EF22=1,$J22=1,EF$43&gt;=REGISTER!$DD$28,EF$40&gt;0,SUM(EF$54:EF$60)&gt;0),1,0))</f>
        <v>0</v>
      </c>
      <c r="BD22" s="83">
        <f t="shared" si="8"/>
        <v>0</v>
      </c>
      <c r="BE22" s="63">
        <f t="shared" si="9"/>
        <v>0</v>
      </c>
      <c r="BF22" s="63">
        <f t="shared" si="10"/>
        <v>0</v>
      </c>
      <c r="BG22" s="63">
        <f t="shared" si="11"/>
        <v>0</v>
      </c>
      <c r="BH22" s="63">
        <f t="shared" si="11"/>
        <v>0</v>
      </c>
      <c r="BI22" s="63">
        <f t="shared" si="11"/>
        <v>0</v>
      </c>
      <c r="BJ22" s="63">
        <f t="shared" si="11"/>
        <v>0</v>
      </c>
      <c r="BK22" s="63">
        <f t="shared" si="11"/>
        <v>0</v>
      </c>
      <c r="BL22" s="63">
        <f t="shared" si="11"/>
        <v>0</v>
      </c>
      <c r="BM22" s="63">
        <f t="shared" si="11"/>
        <v>0</v>
      </c>
      <c r="BN22" s="63">
        <f t="shared" si="11"/>
        <v>0</v>
      </c>
      <c r="BO22" s="63">
        <f t="shared" si="11"/>
        <v>0</v>
      </c>
      <c r="BP22" s="63">
        <f t="shared" si="11"/>
        <v>0</v>
      </c>
      <c r="BQ22" s="63">
        <f t="shared" si="11"/>
        <v>0</v>
      </c>
      <c r="BR22" s="63">
        <f t="shared" si="11"/>
        <v>0</v>
      </c>
      <c r="BS22" s="63">
        <f t="shared" si="11"/>
        <v>0</v>
      </c>
      <c r="BT22" s="63">
        <f t="shared" si="11"/>
        <v>0</v>
      </c>
      <c r="BU22" s="63">
        <f t="shared" si="11"/>
        <v>0</v>
      </c>
      <c r="BV22" s="63">
        <f t="shared" si="11"/>
        <v>0</v>
      </c>
      <c r="BW22" s="63">
        <f t="shared" si="11"/>
        <v>0</v>
      </c>
      <c r="BX22" s="63">
        <f t="shared" si="11"/>
        <v>0</v>
      </c>
      <c r="BY22" s="63">
        <f t="shared" si="11"/>
        <v>0</v>
      </c>
      <c r="BZ22" s="63">
        <f t="shared" si="11"/>
        <v>0</v>
      </c>
      <c r="CA22" s="63">
        <f t="shared" si="11"/>
        <v>0</v>
      </c>
      <c r="CB22" s="63">
        <f t="shared" si="11"/>
        <v>0</v>
      </c>
      <c r="CC22" s="63">
        <f t="shared" si="11"/>
        <v>0</v>
      </c>
      <c r="CD22" s="63">
        <f t="shared" si="11"/>
        <v>0</v>
      </c>
      <c r="CE22" s="63">
        <f t="shared" si="11"/>
        <v>0</v>
      </c>
      <c r="CF22" s="63">
        <f t="shared" si="11"/>
        <v>0</v>
      </c>
      <c r="CG22" s="63">
        <f t="shared" si="11"/>
        <v>0</v>
      </c>
      <c r="CH22" s="63">
        <f t="shared" si="11"/>
        <v>0</v>
      </c>
      <c r="CI22" s="63">
        <f t="shared" si="11"/>
        <v>0</v>
      </c>
      <c r="CJ22" s="63">
        <f t="shared" si="11"/>
        <v>0</v>
      </c>
      <c r="CK22" s="63">
        <f t="shared" si="11"/>
        <v>0</v>
      </c>
      <c r="CL22" s="63">
        <f t="shared" si="11"/>
        <v>0</v>
      </c>
      <c r="CM22" s="63">
        <f t="shared" si="11"/>
        <v>0</v>
      </c>
      <c r="CN22" s="63">
        <f t="shared" si="11"/>
        <v>0</v>
      </c>
      <c r="CO22" s="63">
        <f t="shared" si="11"/>
        <v>0</v>
      </c>
      <c r="CP22" s="63">
        <f t="shared" si="11"/>
        <v>0</v>
      </c>
      <c r="CQ22" s="63">
        <f t="shared" si="11"/>
        <v>0</v>
      </c>
      <c r="CR22" s="63">
        <f t="shared" si="11"/>
        <v>0</v>
      </c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46">
        <f t="shared" si="12"/>
        <v>0</v>
      </c>
      <c r="EH22" s="116"/>
      <c r="EI22" s="82">
        <f t="shared" si="13"/>
        <v>0</v>
      </c>
      <c r="EJ22" s="295" t="str">
        <f t="shared" si="14"/>
        <v/>
      </c>
      <c r="EK22" s="296">
        <f t="shared" si="15"/>
        <v>0</v>
      </c>
      <c r="EL22" s="161"/>
      <c r="EM22" s="354">
        <f>SUMIF($K22,REGISTER!$CY$7,'KORT 1'!$BD22)</f>
        <v>0</v>
      </c>
      <c r="EN22" s="355">
        <f>SUMIF($K22,REGISTER!$CY$8,'KORT 1'!$BD22)</f>
        <v>0</v>
      </c>
      <c r="EO22" s="356">
        <f>SUMIF($K22,REGISTER!$CY$9,'KORT 1'!$BD22)</f>
        <v>0</v>
      </c>
      <c r="EP22" s="356">
        <f>SUMIF($K22,REGISTER!$CY$10,'KORT 1'!$BD22)</f>
        <v>0</v>
      </c>
      <c r="EQ22" s="357">
        <f>SUMIF($K22,REGISTER!$CY$23,'KORT 1'!$BD22)</f>
        <v>0</v>
      </c>
      <c r="ER22" s="355">
        <f>SUMIF($K22,REGISTER!$CY$24,'KORT 1'!$BD22)</f>
        <v>0</v>
      </c>
      <c r="ES22" s="356">
        <f>SUMIF($K22,REGISTER!$CY$25,'KORT 1'!$BD22)</f>
        <v>0</v>
      </c>
      <c r="ET22" s="356">
        <f>SUMIF($K22,REGISTER!$CY$26,'KORT 1'!$BD22)</f>
        <v>0</v>
      </c>
      <c r="EU22" s="357">
        <f>SUMIF($K22,REGISTER!$CY$15,'KORT 1'!$BD22)</f>
        <v>0</v>
      </c>
      <c r="EV22" s="355">
        <f>SUMIF($K22,REGISTER!$CY$16,'KORT 1'!$BD22)</f>
        <v>0</v>
      </c>
      <c r="EW22" s="355">
        <f>SUMIF($K22,REGISTER!$CY$17,'KORT 1'!$BD22)</f>
        <v>0</v>
      </c>
      <c r="EX22" s="355">
        <f>SUMIF($K22,REGISTER!$CY$18,'KORT 1'!$BD22)</f>
        <v>0</v>
      </c>
      <c r="EY22" s="358">
        <f>SUMIF($K22,REGISTER!$CY$19,'KORT 1'!$BD22)+SUMIF($K22,REGISTER!$CY$20,'KORT 1'!$BD22)+SUMIF($K22,REGISTER!$CY$21,'KORT 1'!$BD22)+SUMIF($K22,REGISTER!$CY$22,'KORT 1'!$BD22)</f>
        <v>0</v>
      </c>
      <c r="EZ22" s="359">
        <f>SUMIF($K22,REGISTER!$CY$31,'KORT 1'!$BD22)</f>
        <v>0</v>
      </c>
      <c r="FA22" s="355">
        <f>SUMIF($K22,REGISTER!$CY$32,'KORT 1'!$BD22)</f>
        <v>0</v>
      </c>
      <c r="FB22" s="355">
        <f>SUMIF($K22,REGISTER!$CY$33,'KORT 1'!$BD22)</f>
        <v>0</v>
      </c>
      <c r="FC22" s="355">
        <f>SUMIF($K22,REGISTER!$CY$34,'KORT 1'!$BD22)</f>
        <v>0</v>
      </c>
      <c r="FD22" s="358">
        <f>SUMIF($K22,REGISTER!$CY$35,'KORT 1'!$BD22)+SUMIF($K22,REGISTER!$CY$36,'KORT 1'!$BD22)+SUMIF($K22,REGISTER!$CY$37,'KORT 1'!$BD22)+SUMIF($K22,REGISTER!$CY$38,'KORT 1'!$BD22)</f>
        <v>0</v>
      </c>
      <c r="FE22" s="376"/>
      <c r="FF22" s="377"/>
      <c r="FG22" s="378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9"/>
      <c r="FY22" s="84">
        <f>SUMIF($M22,REGISTER!$CY$40,'KORT 1'!$O22)</f>
        <v>0</v>
      </c>
      <c r="FZ22" s="17">
        <f>SUMIF($M22,REGISTER!$CY$41,'KORT 1'!$O22)</f>
        <v>0</v>
      </c>
      <c r="GA22" s="17">
        <f>SUMIF($M22,REGISTER!$CY$42,'KORT 1'!$O22)</f>
        <v>0</v>
      </c>
      <c r="GB22" s="17">
        <f>SUMIF($M22,REGISTER!$CY$43,'KORT 1'!$O22)</f>
        <v>0</v>
      </c>
      <c r="GC22" s="17">
        <f>SUMIF($M22,REGISTER!$CY$44,'KORT 1'!$O22)</f>
        <v>0</v>
      </c>
      <c r="GD22" s="17">
        <f>SUMIF($M22,REGISTER!$CY$45,'KORT 1'!$O22)</f>
        <v>0</v>
      </c>
      <c r="GE22" s="17">
        <f>SUMIF($M22,REGISTER!$CY$60,'KORT 1'!$O22)</f>
        <v>0</v>
      </c>
      <c r="GF22" s="17">
        <f>SUMIF($M22,REGISTER!$CY$61,'KORT 1'!$O22)</f>
        <v>0</v>
      </c>
      <c r="GG22" s="17">
        <f>SUMIF($M22,REGISTER!$CY$62,'KORT 1'!$O22)</f>
        <v>0</v>
      </c>
      <c r="GH22" s="17">
        <f>SUMIF($M22,REGISTER!$CY$63,'KORT 1'!$O22)</f>
        <v>0</v>
      </c>
      <c r="GI22" s="17">
        <f>SUMIF($M22,REGISTER!$CY$64,'KORT 1'!$O22)</f>
        <v>0</v>
      </c>
      <c r="GJ22" s="17">
        <f>SUMIF($M22,REGISTER!$CY$65,'KORT 1'!$O22)</f>
        <v>0</v>
      </c>
      <c r="GK22" s="17">
        <f>SUMIF($M22,REGISTER!$CY$50,'KORT 1'!$O22)</f>
        <v>0</v>
      </c>
      <c r="GL22" s="17">
        <f>SUMIF($M22,REGISTER!$CY$51,'KORT 1'!$O22)</f>
        <v>0</v>
      </c>
      <c r="GM22" s="17">
        <f>SUMIF($M22,REGISTER!$CY$52,'KORT 1'!$O22)</f>
        <v>0</v>
      </c>
      <c r="GN22" s="17">
        <f>SUMIF($M22,REGISTER!$CY$53,'KORT 1'!$O22)</f>
        <v>0</v>
      </c>
      <c r="GO22" s="17">
        <f>SUMIF($M22,REGISTER!$CY$54,'KORT 1'!$O22)</f>
        <v>0</v>
      </c>
      <c r="GP22" s="17">
        <f>SUMIF($M22,REGISTER!$CY$55,'KORT 1'!$O22)</f>
        <v>0</v>
      </c>
      <c r="GQ22" s="16">
        <f>SUMIF($M22,REGISTER!$CY$56,'KORT 1'!$O22)+SUMIF($M22,REGISTER!$CY$57,'KORT 1'!$O22)+SUMIF($M22,REGISTER!$CY$58,'KORT 1'!$O22)+SUMIF($M22,REGISTER!$CY$59,'KORT 1'!$O22)</f>
        <v>0</v>
      </c>
      <c r="GR22" s="17">
        <f>SUMIF($M22,REGISTER!$CY$70,'KORT 1'!$O22)</f>
        <v>0</v>
      </c>
      <c r="GS22" s="17">
        <f>SUMIF($M22,REGISTER!$CY$71,'KORT 1'!$O22)</f>
        <v>0</v>
      </c>
      <c r="GT22" s="17">
        <f>SUMIF($M22,REGISTER!$CY$72,'KORT 1'!$O22)</f>
        <v>0</v>
      </c>
      <c r="GU22" s="17">
        <f>SUMIF($M22,REGISTER!$CY$73,'KORT 1'!$O22)</f>
        <v>0</v>
      </c>
      <c r="GV22" s="17">
        <f>SUMIF($M22,REGISTER!$CY$74,'KORT 1'!$O22)</f>
        <v>0</v>
      </c>
      <c r="GW22" s="17">
        <f>SUMIF($M22,REGISTER!$CY$75,'KORT 1'!$O22)</f>
        <v>0</v>
      </c>
      <c r="GX22" s="16">
        <f>SUMIF($M22,REGISTER!$CY$76,'KORT 1'!$O22)+SUMIF($M22,REGISTER!$CY$77,'KORT 1'!$O22)+SUMIF($M22,REGISTER!$CY$78,'KORT 1'!$O22)+SUMIF($M22,REGISTER!$CY$79,'KORT 1'!$O22)</f>
        <v>0</v>
      </c>
      <c r="GY22" s="116"/>
      <c r="GZ22" s="116"/>
      <c r="HA22" s="116"/>
      <c r="HB22" s="116"/>
      <c r="HC22" s="116"/>
      <c r="HD22" s="116"/>
      <c r="HE22" s="116"/>
      <c r="HF22" s="116"/>
      <c r="HG22" s="116"/>
      <c r="HH22" s="116"/>
      <c r="HI22" s="116"/>
      <c r="HJ22" s="116"/>
      <c r="HK22" s="116"/>
      <c r="HL22" s="116"/>
      <c r="HM22" s="116"/>
      <c r="HN22" s="116"/>
      <c r="HO22" s="116"/>
      <c r="HP22" s="106"/>
      <c r="HQ22" s="1"/>
    </row>
    <row r="23" spans="1:225" ht="15.9" customHeight="1">
      <c r="A23" s="15">
        <v>5</v>
      </c>
      <c r="B23" s="69"/>
      <c r="C23" s="541" t="str">
        <f t="shared" si="0"/>
        <v/>
      </c>
      <c r="D23" s="567"/>
      <c r="E23" s="567"/>
      <c r="F23" s="567"/>
      <c r="G23" s="567"/>
      <c r="H23" s="111" t="str">
        <f t="shared" si="1"/>
        <v/>
      </c>
      <c r="I23" s="22">
        <f t="shared" si="2"/>
        <v>0</v>
      </c>
      <c r="J23" s="22">
        <f t="shared" si="3"/>
        <v>0</v>
      </c>
      <c r="K23" s="22">
        <f t="shared" si="4"/>
        <v>0</v>
      </c>
      <c r="L23" s="114"/>
      <c r="M23" s="22">
        <f t="shared" si="5"/>
        <v>0</v>
      </c>
      <c r="N23" s="22">
        <f t="shared" si="6"/>
        <v>0</v>
      </c>
      <c r="O23" s="83">
        <f t="shared" si="7"/>
        <v>0</v>
      </c>
      <c r="P23" s="64">
        <f>IF(CS$70=1,0,IF(AND(CS23=1,$J23=1,CS$43&gt;=REGISTER!$DD$28,CS$40&gt;0,SUM(CS$54:CS$60)&gt;0),1,0))</f>
        <v>0</v>
      </c>
      <c r="Q23" s="64">
        <f>IF(CT$70=1,0,IF(AND(CT23=1,$J23=1,CT$43&gt;=REGISTER!$DD$28,CT$40&gt;0,SUM(CT$54:CT$60)&gt;0),1,0))</f>
        <v>0</v>
      </c>
      <c r="R23" s="64">
        <f>IF(CU$70=1,0,IF(AND(CU23=1,$J23=1,CU$43&gt;=REGISTER!$DD$28,CU$40&gt;0,SUM(CU$54:CU$60)&gt;0),1,0))</f>
        <v>0</v>
      </c>
      <c r="S23" s="64">
        <f>IF(CV$70=1,0,IF(AND(CV23=1,$J23=1,CV$43&gt;=REGISTER!$DD$28,CV$40&gt;0,SUM(CV$54:CV$60)&gt;0),1,0))</f>
        <v>0</v>
      </c>
      <c r="T23" s="64">
        <f>IF(CW$70=1,0,IF(AND(CW23=1,$J23=1,CW$43&gt;=REGISTER!$DD$28,CW$40&gt;0,SUM(CW$54:CW$60)&gt;0),1,0))</f>
        <v>0</v>
      </c>
      <c r="U23" s="64">
        <f>IF(CX$70=1,0,IF(AND(CX23=1,$J23=1,CX$43&gt;=REGISTER!$DD$28,CX$40&gt;0,SUM(CX$54:CX$60)&gt;0),1,0))</f>
        <v>0</v>
      </c>
      <c r="V23" s="64">
        <f>IF(CY$70=1,0,IF(AND(CY23=1,$J23=1,CY$43&gt;=REGISTER!$DD$28,CY$40&gt;0,SUM(CY$54:CY$60)&gt;0),1,0))</f>
        <v>0</v>
      </c>
      <c r="W23" s="64">
        <f>IF(CZ$70=1,0,IF(AND(CZ23=1,$J23=1,CZ$43&gt;=REGISTER!$DD$28,CZ$40&gt;0,SUM(CZ$54:CZ$60)&gt;0),1,0))</f>
        <v>0</v>
      </c>
      <c r="X23" s="64">
        <f>IF(DA$70=1,0,IF(AND(DA23=1,$J23=1,DA$43&gt;=REGISTER!$DD$28,DA$40&gt;0,SUM(DA$54:DA$60)&gt;0),1,0))</f>
        <v>0</v>
      </c>
      <c r="Y23" s="64">
        <f>IF(DB$70=1,0,IF(AND(DB23=1,$J23=1,DB$43&gt;=REGISTER!$DD$28,DB$40&gt;0,SUM(DB$54:DB$60)&gt;0),1,0))</f>
        <v>0</v>
      </c>
      <c r="Z23" s="64">
        <f>IF(DC$70=1,0,IF(AND(DC23=1,$J23=1,DC$43&gt;=REGISTER!$DD$28,DC$40&gt;0,SUM(DC$54:DC$60)&gt;0),1,0))</f>
        <v>0</v>
      </c>
      <c r="AA23" s="64">
        <f>IF(DD$70=1,0,IF(AND(DD23=1,$J23=1,DD$43&gt;=REGISTER!$DD$28,DD$40&gt;0,SUM(DD$54:DD$60)&gt;0),1,0))</f>
        <v>0</v>
      </c>
      <c r="AB23" s="64">
        <f>IF(DE$70=1,0,IF(AND(DE23=1,$J23=1,DE$43&gt;=REGISTER!$DD$28,DE$40&gt;0,SUM(DE$54:DE$60)&gt;0),1,0))</f>
        <v>0</v>
      </c>
      <c r="AC23" s="64">
        <f>IF(DF$70=1,0,IF(AND(DF23=1,$J23=1,DF$43&gt;=REGISTER!$DD$28,DF$40&gt;0,SUM(DF$54:DF$60)&gt;0),1,0))</f>
        <v>0</v>
      </c>
      <c r="AD23" s="64">
        <f>IF(DG$70=1,0,IF(AND(DG23=1,$J23=1,DG$43&gt;=REGISTER!$DD$28,DG$40&gt;0,SUM(DG$54:DG$60)&gt;0),1,0))</f>
        <v>0</v>
      </c>
      <c r="AE23" s="64">
        <f>IF(DH$70=1,0,IF(AND(DH23=1,$J23=1,DH$43&gt;=REGISTER!$DD$28,DH$40&gt;0,SUM(DH$54:DH$60)&gt;0),1,0))</f>
        <v>0</v>
      </c>
      <c r="AF23" s="64">
        <f>IF(DI$70=1,0,IF(AND(DI23=1,$J23=1,DI$43&gt;=REGISTER!$DD$28,DI$40&gt;0,SUM(DI$54:DI$60)&gt;0),1,0))</f>
        <v>0</v>
      </c>
      <c r="AG23" s="64">
        <f>IF(DJ$70=1,0,IF(AND(DJ23=1,$J23=1,DJ$43&gt;=REGISTER!$DD$28,DJ$40&gt;0,SUM(DJ$54:DJ$60)&gt;0),1,0))</f>
        <v>0</v>
      </c>
      <c r="AH23" s="64">
        <f>IF(DK$70=1,0,IF(AND(DK23=1,$J23=1,DK$43&gt;=REGISTER!$DD$28,DK$40&gt;0,SUM(DK$54:DK$60)&gt;0),1,0))</f>
        <v>0</v>
      </c>
      <c r="AI23" s="64">
        <f>IF(DL$70=1,0,IF(AND(DL23=1,$J23=1,DL$43&gt;=REGISTER!$DD$28,DL$40&gt;0,SUM(DL$54:DL$60)&gt;0),1,0))</f>
        <v>0</v>
      </c>
      <c r="AJ23" s="64">
        <f>IF(DM$70=1,0,IF(AND(DM23=1,$J23=1,DM$43&gt;=REGISTER!$DD$28,DM$40&gt;0,SUM(DM$54:DM$60)&gt;0),1,0))</f>
        <v>0</v>
      </c>
      <c r="AK23" s="64">
        <f>IF(DN$70=1,0,IF(AND(DN23=1,$J23=1,DN$43&gt;=REGISTER!$DD$28,DN$40&gt;0,SUM(DN$54:DN$60)&gt;0),1,0))</f>
        <v>0</v>
      </c>
      <c r="AL23" s="64">
        <f>IF(DO$70=1,0,IF(AND(DO23=1,$J23=1,DO$43&gt;=REGISTER!$DD$28,DO$40&gt;0,SUM(DO$54:DO$60)&gt;0),1,0))</f>
        <v>0</v>
      </c>
      <c r="AM23" s="64">
        <f>IF(DP$70=1,0,IF(AND(DP23=1,$J23=1,DP$43&gt;=REGISTER!$DD$28,DP$40&gt;0,SUM(DP$54:DP$60)&gt;0),1,0))</f>
        <v>0</v>
      </c>
      <c r="AN23" s="64">
        <f>IF(DQ$70=1,0,IF(AND(DQ23=1,$J23=1,DQ$43&gt;=REGISTER!$DD$28,DQ$40&gt;0,SUM(DQ$54:DQ$60)&gt;0),1,0))</f>
        <v>0</v>
      </c>
      <c r="AO23" s="64">
        <f>IF(DR$70=1,0,IF(AND(DR23=1,$J23=1,DR$43&gt;=REGISTER!$DD$28,DR$40&gt;0,SUM(DR$54:DR$60)&gt;0),1,0))</f>
        <v>0</v>
      </c>
      <c r="AP23" s="64">
        <f>IF(DS$70=1,0,IF(AND(DS23=1,$J23=1,DS$43&gt;=REGISTER!$DD$28,DS$40&gt;0,SUM(DS$54:DS$60)&gt;0),1,0))</f>
        <v>0</v>
      </c>
      <c r="AQ23" s="64">
        <f>IF(DT$70=1,0,IF(AND(DT23=1,$J23=1,DT$43&gt;=REGISTER!$DD$28,DT$40&gt;0,SUM(DT$54:DT$60)&gt;0),1,0))</f>
        <v>0</v>
      </c>
      <c r="AR23" s="64">
        <f>IF(DU$70=1,0,IF(AND(DU23=1,$J23=1,DU$43&gt;=REGISTER!$DD$28,DU$40&gt;0,SUM(DU$54:DU$60)&gt;0),1,0))</f>
        <v>0</v>
      </c>
      <c r="AS23" s="64">
        <f>IF(DV$70=1,0,IF(AND(DV23=1,$J23=1,DV$43&gt;=REGISTER!$DD$28,DV$40&gt;0,SUM(DV$54:DV$60)&gt;0),1,0))</f>
        <v>0</v>
      </c>
      <c r="AT23" s="64">
        <f>IF(DW$70=1,0,IF(AND(DW23=1,$J23=1,DW$43&gt;=REGISTER!$DD$28,DW$40&gt;0,SUM(DW$54:DW$60)&gt;0),1,0))</f>
        <v>0</v>
      </c>
      <c r="AU23" s="64">
        <f>IF(DX$70=1,0,IF(AND(DX23=1,$J23=1,DX$43&gt;=REGISTER!$DD$28,DX$40&gt;0,SUM(DX$54:DX$60)&gt;0),1,0))</f>
        <v>0</v>
      </c>
      <c r="AV23" s="64">
        <f>IF(DY$70=1,0,IF(AND(DY23=1,$J23=1,DY$43&gt;=REGISTER!$DD$28,DY$40&gt;0,SUM(DY$54:DY$60)&gt;0),1,0))</f>
        <v>0</v>
      </c>
      <c r="AW23" s="64">
        <f>IF(DZ$70=1,0,IF(AND(DZ23=1,$J23=1,DZ$43&gt;=REGISTER!$DD$28,DZ$40&gt;0,SUM(DZ$54:DZ$60)&gt;0),1,0))</f>
        <v>0</v>
      </c>
      <c r="AX23" s="64">
        <f>IF(EA$70=1,0,IF(AND(EA23=1,$J23=1,EA$43&gt;=REGISTER!$DD$28,EA$40&gt;0,SUM(EA$54:EA$60)&gt;0),1,0))</f>
        <v>0</v>
      </c>
      <c r="AY23" s="64">
        <f>IF(EB$70=1,0,IF(AND(EB23=1,$J23=1,EB$43&gt;=REGISTER!$DD$28,EB$40&gt;0,SUM(EB$54:EB$60)&gt;0),1,0))</f>
        <v>0</v>
      </c>
      <c r="AZ23" s="64">
        <f>IF(EC$70=1,0,IF(AND(EC23=1,$J23=1,EC$43&gt;=REGISTER!$DD$28,EC$40&gt;0,SUM(EC$54:EC$60)&gt;0),1,0))</f>
        <v>0</v>
      </c>
      <c r="BA23" s="64">
        <f>IF(ED$70=1,0,IF(AND(ED23=1,$J23=1,ED$43&gt;=REGISTER!$DD$28,ED$40&gt;0,SUM(ED$54:ED$60)&gt;0),1,0))</f>
        <v>0</v>
      </c>
      <c r="BB23" s="64">
        <f>IF(EE$70=1,0,IF(AND(EE23=1,$J23=1,EE$43&gt;=REGISTER!$DD$28,EE$40&gt;0,SUM(EE$54:EE$60)&gt;0),1,0))</f>
        <v>0</v>
      </c>
      <c r="BC23" s="64">
        <f>IF(EF$70=1,0,IF(AND(EF23=1,$J23=1,EF$43&gt;=REGISTER!$DD$28,EF$40&gt;0,SUM(EF$54:EF$60)&gt;0),1,0))</f>
        <v>0</v>
      </c>
      <c r="BD23" s="83">
        <f t="shared" si="8"/>
        <v>0</v>
      </c>
      <c r="BE23" s="63">
        <f t="shared" si="9"/>
        <v>0</v>
      </c>
      <c r="BF23" s="63">
        <f t="shared" si="10"/>
        <v>0</v>
      </c>
      <c r="BG23" s="63">
        <f t="shared" si="11"/>
        <v>0</v>
      </c>
      <c r="BH23" s="63">
        <f t="shared" si="11"/>
        <v>0</v>
      </c>
      <c r="BI23" s="63">
        <f t="shared" si="11"/>
        <v>0</v>
      </c>
      <c r="BJ23" s="63">
        <f t="shared" si="11"/>
        <v>0</v>
      </c>
      <c r="BK23" s="63">
        <f t="shared" si="11"/>
        <v>0</v>
      </c>
      <c r="BL23" s="63">
        <f t="shared" si="11"/>
        <v>0</v>
      </c>
      <c r="BM23" s="63">
        <f t="shared" si="11"/>
        <v>0</v>
      </c>
      <c r="BN23" s="63">
        <f t="shared" si="11"/>
        <v>0</v>
      </c>
      <c r="BO23" s="63">
        <f t="shared" si="11"/>
        <v>0</v>
      </c>
      <c r="BP23" s="63">
        <f t="shared" si="11"/>
        <v>0</v>
      </c>
      <c r="BQ23" s="63">
        <f t="shared" si="11"/>
        <v>0</v>
      </c>
      <c r="BR23" s="63">
        <f t="shared" si="11"/>
        <v>0</v>
      </c>
      <c r="BS23" s="63">
        <f t="shared" si="11"/>
        <v>0</v>
      </c>
      <c r="BT23" s="63">
        <f t="shared" si="11"/>
        <v>0</v>
      </c>
      <c r="BU23" s="63">
        <f t="shared" si="11"/>
        <v>0</v>
      </c>
      <c r="BV23" s="63">
        <f t="shared" si="11"/>
        <v>0</v>
      </c>
      <c r="BW23" s="63">
        <f t="shared" si="11"/>
        <v>0</v>
      </c>
      <c r="BX23" s="63">
        <f t="shared" si="11"/>
        <v>0</v>
      </c>
      <c r="BY23" s="63">
        <f t="shared" si="11"/>
        <v>0</v>
      </c>
      <c r="BZ23" s="63">
        <f t="shared" si="11"/>
        <v>0</v>
      </c>
      <c r="CA23" s="63">
        <f t="shared" si="11"/>
        <v>0</v>
      </c>
      <c r="CB23" s="63">
        <f t="shared" si="11"/>
        <v>0</v>
      </c>
      <c r="CC23" s="63">
        <f t="shared" si="11"/>
        <v>0</v>
      </c>
      <c r="CD23" s="63">
        <f t="shared" si="11"/>
        <v>0</v>
      </c>
      <c r="CE23" s="63">
        <f t="shared" si="11"/>
        <v>0</v>
      </c>
      <c r="CF23" s="63">
        <f t="shared" si="11"/>
        <v>0</v>
      </c>
      <c r="CG23" s="63">
        <f t="shared" si="11"/>
        <v>0</v>
      </c>
      <c r="CH23" s="63">
        <f t="shared" si="11"/>
        <v>0</v>
      </c>
      <c r="CI23" s="63">
        <f t="shared" si="11"/>
        <v>0</v>
      </c>
      <c r="CJ23" s="63">
        <f t="shared" si="11"/>
        <v>0</v>
      </c>
      <c r="CK23" s="63">
        <f t="shared" si="11"/>
        <v>0</v>
      </c>
      <c r="CL23" s="63">
        <f t="shared" si="11"/>
        <v>0</v>
      </c>
      <c r="CM23" s="63">
        <f t="shared" si="11"/>
        <v>0</v>
      </c>
      <c r="CN23" s="63">
        <f t="shared" si="11"/>
        <v>0</v>
      </c>
      <c r="CO23" s="63">
        <f t="shared" si="11"/>
        <v>0</v>
      </c>
      <c r="CP23" s="63">
        <f t="shared" si="11"/>
        <v>0</v>
      </c>
      <c r="CQ23" s="63">
        <f t="shared" si="11"/>
        <v>0</v>
      </c>
      <c r="CR23" s="63">
        <f t="shared" si="11"/>
        <v>0</v>
      </c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46">
        <f t="shared" si="12"/>
        <v>0</v>
      </c>
      <c r="EH23" s="116"/>
      <c r="EI23" s="82">
        <f t="shared" si="13"/>
        <v>0</v>
      </c>
      <c r="EJ23" s="295" t="str">
        <f t="shared" si="14"/>
        <v/>
      </c>
      <c r="EK23" s="296">
        <f t="shared" si="15"/>
        <v>0</v>
      </c>
      <c r="EL23" s="161"/>
      <c r="EM23" s="354">
        <f>SUMIF($K23,REGISTER!$CY$7,'KORT 1'!$BD23)</f>
        <v>0</v>
      </c>
      <c r="EN23" s="355">
        <f>SUMIF($K23,REGISTER!$CY$8,'KORT 1'!$BD23)</f>
        <v>0</v>
      </c>
      <c r="EO23" s="356">
        <f>SUMIF($K23,REGISTER!$CY$9,'KORT 1'!$BD23)</f>
        <v>0</v>
      </c>
      <c r="EP23" s="356">
        <f>SUMIF($K23,REGISTER!$CY$10,'KORT 1'!$BD23)</f>
        <v>0</v>
      </c>
      <c r="EQ23" s="357">
        <f>SUMIF($K23,REGISTER!$CY$23,'KORT 1'!$BD23)</f>
        <v>0</v>
      </c>
      <c r="ER23" s="355">
        <f>SUMIF($K23,REGISTER!$CY$24,'KORT 1'!$BD23)</f>
        <v>0</v>
      </c>
      <c r="ES23" s="356">
        <f>SUMIF($K23,REGISTER!$CY$25,'KORT 1'!$BD23)</f>
        <v>0</v>
      </c>
      <c r="ET23" s="356">
        <f>SUMIF($K23,REGISTER!$CY$26,'KORT 1'!$BD23)</f>
        <v>0</v>
      </c>
      <c r="EU23" s="357">
        <f>SUMIF($K23,REGISTER!$CY$15,'KORT 1'!$BD23)</f>
        <v>0</v>
      </c>
      <c r="EV23" s="355">
        <f>SUMIF($K23,REGISTER!$CY$16,'KORT 1'!$BD23)</f>
        <v>0</v>
      </c>
      <c r="EW23" s="355">
        <f>SUMIF($K23,REGISTER!$CY$17,'KORT 1'!$BD23)</f>
        <v>0</v>
      </c>
      <c r="EX23" s="355">
        <f>SUMIF($K23,REGISTER!$CY$18,'KORT 1'!$BD23)</f>
        <v>0</v>
      </c>
      <c r="EY23" s="358">
        <f>SUMIF($K23,REGISTER!$CY$19,'KORT 1'!$BD23)+SUMIF($K23,REGISTER!$CY$20,'KORT 1'!$BD23)+SUMIF($K23,REGISTER!$CY$21,'KORT 1'!$BD23)+SUMIF($K23,REGISTER!$CY$22,'KORT 1'!$BD23)</f>
        <v>0</v>
      </c>
      <c r="EZ23" s="359">
        <f>SUMIF($K23,REGISTER!$CY$31,'KORT 1'!$BD23)</f>
        <v>0</v>
      </c>
      <c r="FA23" s="355">
        <f>SUMIF($K23,REGISTER!$CY$32,'KORT 1'!$BD23)</f>
        <v>0</v>
      </c>
      <c r="FB23" s="355">
        <f>SUMIF($K23,REGISTER!$CY$33,'KORT 1'!$BD23)</f>
        <v>0</v>
      </c>
      <c r="FC23" s="355">
        <f>SUMIF($K23,REGISTER!$CY$34,'KORT 1'!$BD23)</f>
        <v>0</v>
      </c>
      <c r="FD23" s="358">
        <f>SUMIF($K23,REGISTER!$CY$35,'KORT 1'!$BD23)+SUMIF($K23,REGISTER!$CY$36,'KORT 1'!$BD23)+SUMIF($K23,REGISTER!$CY$37,'KORT 1'!$BD23)+SUMIF($K23,REGISTER!$CY$38,'KORT 1'!$BD23)</f>
        <v>0</v>
      </c>
      <c r="FE23" s="376"/>
      <c r="FF23" s="377"/>
      <c r="FG23" s="378"/>
      <c r="FH23" s="377"/>
      <c r="FI23" s="377"/>
      <c r="FJ23" s="377"/>
      <c r="FK23" s="377"/>
      <c r="FL23" s="377"/>
      <c r="FM23" s="377"/>
      <c r="FN23" s="377"/>
      <c r="FO23" s="377"/>
      <c r="FP23" s="377"/>
      <c r="FQ23" s="377"/>
      <c r="FR23" s="377"/>
      <c r="FS23" s="377"/>
      <c r="FT23" s="377"/>
      <c r="FU23" s="377"/>
      <c r="FV23" s="377"/>
      <c r="FW23" s="377"/>
      <c r="FX23" s="379"/>
      <c r="FY23" s="84">
        <f>SUMIF($M23,REGISTER!$CY$40,'KORT 1'!$O23)</f>
        <v>0</v>
      </c>
      <c r="FZ23" s="17">
        <f>SUMIF($M23,REGISTER!$CY$41,'KORT 1'!$O23)</f>
        <v>0</v>
      </c>
      <c r="GA23" s="17">
        <f>SUMIF($M23,REGISTER!$CY$42,'KORT 1'!$O23)</f>
        <v>0</v>
      </c>
      <c r="GB23" s="17">
        <f>SUMIF($M23,REGISTER!$CY$43,'KORT 1'!$O23)</f>
        <v>0</v>
      </c>
      <c r="GC23" s="17">
        <f>SUMIF($M23,REGISTER!$CY$44,'KORT 1'!$O23)</f>
        <v>0</v>
      </c>
      <c r="GD23" s="17">
        <f>SUMIF($M23,REGISTER!$CY$45,'KORT 1'!$O23)</f>
        <v>0</v>
      </c>
      <c r="GE23" s="17">
        <f>SUMIF($M23,REGISTER!$CY$60,'KORT 1'!$O23)</f>
        <v>0</v>
      </c>
      <c r="GF23" s="17">
        <f>SUMIF($M23,REGISTER!$CY$61,'KORT 1'!$O23)</f>
        <v>0</v>
      </c>
      <c r="GG23" s="17">
        <f>SUMIF($M23,REGISTER!$CY$62,'KORT 1'!$O23)</f>
        <v>0</v>
      </c>
      <c r="GH23" s="17">
        <f>SUMIF($M23,REGISTER!$CY$63,'KORT 1'!$O23)</f>
        <v>0</v>
      </c>
      <c r="GI23" s="17">
        <f>SUMIF($M23,REGISTER!$CY$64,'KORT 1'!$O23)</f>
        <v>0</v>
      </c>
      <c r="GJ23" s="17">
        <f>SUMIF($M23,REGISTER!$CY$65,'KORT 1'!$O23)</f>
        <v>0</v>
      </c>
      <c r="GK23" s="17">
        <f>SUMIF($M23,REGISTER!$CY$50,'KORT 1'!$O23)</f>
        <v>0</v>
      </c>
      <c r="GL23" s="17">
        <f>SUMIF($M23,REGISTER!$CY$51,'KORT 1'!$O23)</f>
        <v>0</v>
      </c>
      <c r="GM23" s="17">
        <f>SUMIF($M23,REGISTER!$CY$52,'KORT 1'!$O23)</f>
        <v>0</v>
      </c>
      <c r="GN23" s="17">
        <f>SUMIF($M23,REGISTER!$CY$53,'KORT 1'!$O23)</f>
        <v>0</v>
      </c>
      <c r="GO23" s="17">
        <f>SUMIF($M23,REGISTER!$CY$54,'KORT 1'!$O23)</f>
        <v>0</v>
      </c>
      <c r="GP23" s="17">
        <f>SUMIF($M23,REGISTER!$CY$55,'KORT 1'!$O23)</f>
        <v>0</v>
      </c>
      <c r="GQ23" s="16">
        <f>SUMIF($M23,REGISTER!$CY$56,'KORT 1'!$O23)+SUMIF($M23,REGISTER!$CY$57,'KORT 1'!$O23)+SUMIF($M23,REGISTER!$CY$58,'KORT 1'!$O23)+SUMIF($M23,REGISTER!$CY$59,'KORT 1'!$O23)</f>
        <v>0</v>
      </c>
      <c r="GR23" s="17">
        <f>SUMIF($M23,REGISTER!$CY$70,'KORT 1'!$O23)</f>
        <v>0</v>
      </c>
      <c r="GS23" s="17">
        <f>SUMIF($M23,REGISTER!$CY$71,'KORT 1'!$O23)</f>
        <v>0</v>
      </c>
      <c r="GT23" s="17">
        <f>SUMIF($M23,REGISTER!$CY$72,'KORT 1'!$O23)</f>
        <v>0</v>
      </c>
      <c r="GU23" s="17">
        <f>SUMIF($M23,REGISTER!$CY$73,'KORT 1'!$O23)</f>
        <v>0</v>
      </c>
      <c r="GV23" s="17">
        <f>SUMIF($M23,REGISTER!$CY$74,'KORT 1'!$O23)</f>
        <v>0</v>
      </c>
      <c r="GW23" s="17">
        <f>SUMIF($M23,REGISTER!$CY$75,'KORT 1'!$O23)</f>
        <v>0</v>
      </c>
      <c r="GX23" s="16">
        <f>SUMIF($M23,REGISTER!$CY$76,'KORT 1'!$O23)+SUMIF($M23,REGISTER!$CY$77,'KORT 1'!$O23)+SUMIF($M23,REGISTER!$CY$78,'KORT 1'!$O23)+SUMIF($M23,REGISTER!$CY$79,'KORT 1'!$O23)</f>
        <v>0</v>
      </c>
      <c r="GY23" s="116"/>
      <c r="GZ23" s="116"/>
      <c r="HA23" s="116"/>
      <c r="HB23" s="116"/>
      <c r="HC23" s="116"/>
      <c r="HD23" s="116"/>
      <c r="HE23" s="116"/>
      <c r="HF23" s="116"/>
      <c r="HG23" s="116"/>
      <c r="HH23" s="116"/>
      <c r="HI23" s="116"/>
      <c r="HJ23" s="116"/>
      <c r="HK23" s="116"/>
      <c r="HL23" s="116"/>
      <c r="HM23" s="116"/>
      <c r="HN23" s="116"/>
      <c r="HO23" s="116"/>
      <c r="HP23" s="106"/>
      <c r="HQ23" s="1"/>
    </row>
    <row r="24" spans="1:225" ht="15.9" customHeight="1">
      <c r="A24" s="15">
        <v>6</v>
      </c>
      <c r="B24" s="69"/>
      <c r="C24" s="541" t="str">
        <f t="shared" si="0"/>
        <v/>
      </c>
      <c r="D24" s="567"/>
      <c r="E24" s="567"/>
      <c r="F24" s="567"/>
      <c r="G24" s="567"/>
      <c r="H24" s="111" t="str">
        <f t="shared" si="1"/>
        <v/>
      </c>
      <c r="I24" s="22">
        <f t="shared" si="2"/>
        <v>0</v>
      </c>
      <c r="J24" s="22">
        <f t="shared" si="3"/>
        <v>0</v>
      </c>
      <c r="K24" s="22">
        <f t="shared" si="4"/>
        <v>0</v>
      </c>
      <c r="L24" s="114"/>
      <c r="M24" s="22">
        <f t="shared" si="5"/>
        <v>0</v>
      </c>
      <c r="N24" s="22">
        <f t="shared" si="6"/>
        <v>0</v>
      </c>
      <c r="O24" s="83">
        <f t="shared" si="7"/>
        <v>0</v>
      </c>
      <c r="P24" s="64">
        <f>IF(CS$70=1,0,IF(AND(CS24=1,$J24=1,CS$43&gt;=REGISTER!$DD$28,CS$40&gt;0,SUM(CS$54:CS$60)&gt;0),1,0))</f>
        <v>0</v>
      </c>
      <c r="Q24" s="64">
        <f>IF(CT$70=1,0,IF(AND(CT24=1,$J24=1,CT$43&gt;=REGISTER!$DD$28,CT$40&gt;0,SUM(CT$54:CT$60)&gt;0),1,0))</f>
        <v>0</v>
      </c>
      <c r="R24" s="64">
        <f>IF(CU$70=1,0,IF(AND(CU24=1,$J24=1,CU$43&gt;=REGISTER!$DD$28,CU$40&gt;0,SUM(CU$54:CU$60)&gt;0),1,0))</f>
        <v>0</v>
      </c>
      <c r="S24" s="64">
        <f>IF(CV$70=1,0,IF(AND(CV24=1,$J24=1,CV$43&gt;=REGISTER!$DD$28,CV$40&gt;0,SUM(CV$54:CV$60)&gt;0),1,0))</f>
        <v>0</v>
      </c>
      <c r="T24" s="64">
        <f>IF(CW$70=1,0,IF(AND(CW24=1,$J24=1,CW$43&gt;=REGISTER!$DD$28,CW$40&gt;0,SUM(CW$54:CW$60)&gt;0),1,0))</f>
        <v>0</v>
      </c>
      <c r="U24" s="64">
        <f>IF(CX$70=1,0,IF(AND(CX24=1,$J24=1,CX$43&gt;=REGISTER!$DD$28,CX$40&gt;0,SUM(CX$54:CX$60)&gt;0),1,0))</f>
        <v>0</v>
      </c>
      <c r="V24" s="64">
        <f>IF(CY$70=1,0,IF(AND(CY24=1,$J24=1,CY$43&gt;=REGISTER!$DD$28,CY$40&gt;0,SUM(CY$54:CY$60)&gt;0),1,0))</f>
        <v>0</v>
      </c>
      <c r="W24" s="64">
        <f>IF(CZ$70=1,0,IF(AND(CZ24=1,$J24=1,CZ$43&gt;=REGISTER!$DD$28,CZ$40&gt;0,SUM(CZ$54:CZ$60)&gt;0),1,0))</f>
        <v>0</v>
      </c>
      <c r="X24" s="64">
        <f>IF(DA$70=1,0,IF(AND(DA24=1,$J24=1,DA$43&gt;=REGISTER!$DD$28,DA$40&gt;0,SUM(DA$54:DA$60)&gt;0),1,0))</f>
        <v>0</v>
      </c>
      <c r="Y24" s="64">
        <f>IF(DB$70=1,0,IF(AND(DB24=1,$J24=1,DB$43&gt;=REGISTER!$DD$28,DB$40&gt;0,SUM(DB$54:DB$60)&gt;0),1,0))</f>
        <v>0</v>
      </c>
      <c r="Z24" s="64">
        <f>IF(DC$70=1,0,IF(AND(DC24=1,$J24=1,DC$43&gt;=REGISTER!$DD$28,DC$40&gt;0,SUM(DC$54:DC$60)&gt;0),1,0))</f>
        <v>0</v>
      </c>
      <c r="AA24" s="64">
        <f>IF(DD$70=1,0,IF(AND(DD24=1,$J24=1,DD$43&gt;=REGISTER!$DD$28,DD$40&gt;0,SUM(DD$54:DD$60)&gt;0),1,0))</f>
        <v>0</v>
      </c>
      <c r="AB24" s="64">
        <f>IF(DE$70=1,0,IF(AND(DE24=1,$J24=1,DE$43&gt;=REGISTER!$DD$28,DE$40&gt;0,SUM(DE$54:DE$60)&gt;0),1,0))</f>
        <v>0</v>
      </c>
      <c r="AC24" s="64">
        <f>IF(DF$70=1,0,IF(AND(DF24=1,$J24=1,DF$43&gt;=REGISTER!$DD$28,DF$40&gt;0,SUM(DF$54:DF$60)&gt;0),1,0))</f>
        <v>0</v>
      </c>
      <c r="AD24" s="64">
        <f>IF(DG$70=1,0,IF(AND(DG24=1,$J24=1,DG$43&gt;=REGISTER!$DD$28,DG$40&gt;0,SUM(DG$54:DG$60)&gt;0),1,0))</f>
        <v>0</v>
      </c>
      <c r="AE24" s="64">
        <f>IF(DH$70=1,0,IF(AND(DH24=1,$J24=1,DH$43&gt;=REGISTER!$DD$28,DH$40&gt;0,SUM(DH$54:DH$60)&gt;0),1,0))</f>
        <v>0</v>
      </c>
      <c r="AF24" s="64">
        <f>IF(DI$70=1,0,IF(AND(DI24=1,$J24=1,DI$43&gt;=REGISTER!$DD$28,DI$40&gt;0,SUM(DI$54:DI$60)&gt;0),1,0))</f>
        <v>0</v>
      </c>
      <c r="AG24" s="64">
        <f>IF(DJ$70=1,0,IF(AND(DJ24=1,$J24=1,DJ$43&gt;=REGISTER!$DD$28,DJ$40&gt;0,SUM(DJ$54:DJ$60)&gt;0),1,0))</f>
        <v>0</v>
      </c>
      <c r="AH24" s="64">
        <f>IF(DK$70=1,0,IF(AND(DK24=1,$J24=1,DK$43&gt;=REGISTER!$DD$28,DK$40&gt;0,SUM(DK$54:DK$60)&gt;0),1,0))</f>
        <v>0</v>
      </c>
      <c r="AI24" s="64">
        <f>IF(DL$70=1,0,IF(AND(DL24=1,$J24=1,DL$43&gt;=REGISTER!$DD$28,DL$40&gt;0,SUM(DL$54:DL$60)&gt;0),1,0))</f>
        <v>0</v>
      </c>
      <c r="AJ24" s="64">
        <f>IF(DM$70=1,0,IF(AND(DM24=1,$J24=1,DM$43&gt;=REGISTER!$DD$28,DM$40&gt;0,SUM(DM$54:DM$60)&gt;0),1,0))</f>
        <v>0</v>
      </c>
      <c r="AK24" s="64">
        <f>IF(DN$70=1,0,IF(AND(DN24=1,$J24=1,DN$43&gt;=REGISTER!$DD$28,DN$40&gt;0,SUM(DN$54:DN$60)&gt;0),1,0))</f>
        <v>0</v>
      </c>
      <c r="AL24" s="64">
        <f>IF(DO$70=1,0,IF(AND(DO24=1,$J24=1,DO$43&gt;=REGISTER!$DD$28,DO$40&gt;0,SUM(DO$54:DO$60)&gt;0),1,0))</f>
        <v>0</v>
      </c>
      <c r="AM24" s="64">
        <f>IF(DP$70=1,0,IF(AND(DP24=1,$J24=1,DP$43&gt;=REGISTER!$DD$28,DP$40&gt;0,SUM(DP$54:DP$60)&gt;0),1,0))</f>
        <v>0</v>
      </c>
      <c r="AN24" s="64">
        <f>IF(DQ$70=1,0,IF(AND(DQ24=1,$J24=1,DQ$43&gt;=REGISTER!$DD$28,DQ$40&gt;0,SUM(DQ$54:DQ$60)&gt;0),1,0))</f>
        <v>0</v>
      </c>
      <c r="AO24" s="64">
        <f>IF(DR$70=1,0,IF(AND(DR24=1,$J24=1,DR$43&gt;=REGISTER!$DD$28,DR$40&gt;0,SUM(DR$54:DR$60)&gt;0),1,0))</f>
        <v>0</v>
      </c>
      <c r="AP24" s="64">
        <f>IF(DS$70=1,0,IF(AND(DS24=1,$J24=1,DS$43&gt;=REGISTER!$DD$28,DS$40&gt;0,SUM(DS$54:DS$60)&gt;0),1,0))</f>
        <v>0</v>
      </c>
      <c r="AQ24" s="64">
        <f>IF(DT$70=1,0,IF(AND(DT24=1,$J24=1,DT$43&gt;=REGISTER!$DD$28,DT$40&gt;0,SUM(DT$54:DT$60)&gt;0),1,0))</f>
        <v>0</v>
      </c>
      <c r="AR24" s="64">
        <f>IF(DU$70=1,0,IF(AND(DU24=1,$J24=1,DU$43&gt;=REGISTER!$DD$28,DU$40&gt;0,SUM(DU$54:DU$60)&gt;0),1,0))</f>
        <v>0</v>
      </c>
      <c r="AS24" s="64">
        <f>IF(DV$70=1,0,IF(AND(DV24=1,$J24=1,DV$43&gt;=REGISTER!$DD$28,DV$40&gt;0,SUM(DV$54:DV$60)&gt;0),1,0))</f>
        <v>0</v>
      </c>
      <c r="AT24" s="64">
        <f>IF(DW$70=1,0,IF(AND(DW24=1,$J24=1,DW$43&gt;=REGISTER!$DD$28,DW$40&gt;0,SUM(DW$54:DW$60)&gt;0),1,0))</f>
        <v>0</v>
      </c>
      <c r="AU24" s="64">
        <f>IF(DX$70=1,0,IF(AND(DX24=1,$J24=1,DX$43&gt;=REGISTER!$DD$28,DX$40&gt;0,SUM(DX$54:DX$60)&gt;0),1,0))</f>
        <v>0</v>
      </c>
      <c r="AV24" s="64">
        <f>IF(DY$70=1,0,IF(AND(DY24=1,$J24=1,DY$43&gt;=REGISTER!$DD$28,DY$40&gt;0,SUM(DY$54:DY$60)&gt;0),1,0))</f>
        <v>0</v>
      </c>
      <c r="AW24" s="64">
        <f>IF(DZ$70=1,0,IF(AND(DZ24=1,$J24=1,DZ$43&gt;=REGISTER!$DD$28,DZ$40&gt;0,SUM(DZ$54:DZ$60)&gt;0),1,0))</f>
        <v>0</v>
      </c>
      <c r="AX24" s="64">
        <f>IF(EA$70=1,0,IF(AND(EA24=1,$J24=1,EA$43&gt;=REGISTER!$DD$28,EA$40&gt;0,SUM(EA$54:EA$60)&gt;0),1,0))</f>
        <v>0</v>
      </c>
      <c r="AY24" s="64">
        <f>IF(EB$70=1,0,IF(AND(EB24=1,$J24=1,EB$43&gt;=REGISTER!$DD$28,EB$40&gt;0,SUM(EB$54:EB$60)&gt;0),1,0))</f>
        <v>0</v>
      </c>
      <c r="AZ24" s="64">
        <f>IF(EC$70=1,0,IF(AND(EC24=1,$J24=1,EC$43&gt;=REGISTER!$DD$28,EC$40&gt;0,SUM(EC$54:EC$60)&gt;0),1,0))</f>
        <v>0</v>
      </c>
      <c r="BA24" s="64">
        <f>IF(ED$70=1,0,IF(AND(ED24=1,$J24=1,ED$43&gt;=REGISTER!$DD$28,ED$40&gt;0,SUM(ED$54:ED$60)&gt;0),1,0))</f>
        <v>0</v>
      </c>
      <c r="BB24" s="64">
        <f>IF(EE$70=1,0,IF(AND(EE24=1,$J24=1,EE$43&gt;=REGISTER!$DD$28,EE$40&gt;0,SUM(EE$54:EE$60)&gt;0),1,0))</f>
        <v>0</v>
      </c>
      <c r="BC24" s="64">
        <f>IF(EF$70=1,0,IF(AND(EF24=1,$J24=1,EF$43&gt;=REGISTER!$DD$28,EF$40&gt;0,SUM(EF$54:EF$60)&gt;0),1,0))</f>
        <v>0</v>
      </c>
      <c r="BD24" s="83">
        <f t="shared" si="8"/>
        <v>0</v>
      </c>
      <c r="BE24" s="63">
        <f t="shared" si="9"/>
        <v>0</v>
      </c>
      <c r="BF24" s="63">
        <f t="shared" si="10"/>
        <v>0</v>
      </c>
      <c r="BG24" s="63">
        <f t="shared" si="11"/>
        <v>0</v>
      </c>
      <c r="BH24" s="63">
        <f t="shared" si="11"/>
        <v>0</v>
      </c>
      <c r="BI24" s="63">
        <f t="shared" si="11"/>
        <v>0</v>
      </c>
      <c r="BJ24" s="63">
        <f t="shared" si="11"/>
        <v>0</v>
      </c>
      <c r="BK24" s="63">
        <f t="shared" si="11"/>
        <v>0</v>
      </c>
      <c r="BL24" s="63">
        <f t="shared" si="11"/>
        <v>0</v>
      </c>
      <c r="BM24" s="63">
        <f t="shared" si="11"/>
        <v>0</v>
      </c>
      <c r="BN24" s="63">
        <f t="shared" si="11"/>
        <v>0</v>
      </c>
      <c r="BO24" s="63">
        <f t="shared" si="11"/>
        <v>0</v>
      </c>
      <c r="BP24" s="63">
        <f t="shared" si="11"/>
        <v>0</v>
      </c>
      <c r="BQ24" s="63">
        <f t="shared" si="11"/>
        <v>0</v>
      </c>
      <c r="BR24" s="63">
        <f t="shared" si="11"/>
        <v>0</v>
      </c>
      <c r="BS24" s="63">
        <f t="shared" si="11"/>
        <v>0</v>
      </c>
      <c r="BT24" s="63">
        <f t="shared" si="11"/>
        <v>0</v>
      </c>
      <c r="BU24" s="63">
        <f t="shared" si="11"/>
        <v>0</v>
      </c>
      <c r="BV24" s="63">
        <f t="shared" si="11"/>
        <v>0</v>
      </c>
      <c r="BW24" s="63">
        <f t="shared" si="11"/>
        <v>0</v>
      </c>
      <c r="BX24" s="63">
        <f t="shared" si="11"/>
        <v>0</v>
      </c>
      <c r="BY24" s="63">
        <f t="shared" si="11"/>
        <v>0</v>
      </c>
      <c r="BZ24" s="63">
        <f t="shared" si="11"/>
        <v>0</v>
      </c>
      <c r="CA24" s="63">
        <f t="shared" si="11"/>
        <v>0</v>
      </c>
      <c r="CB24" s="63">
        <f t="shared" si="11"/>
        <v>0</v>
      </c>
      <c r="CC24" s="63">
        <f t="shared" si="11"/>
        <v>0</v>
      </c>
      <c r="CD24" s="63">
        <f t="shared" si="11"/>
        <v>0</v>
      </c>
      <c r="CE24" s="63">
        <f t="shared" si="11"/>
        <v>0</v>
      </c>
      <c r="CF24" s="63">
        <f t="shared" si="11"/>
        <v>0</v>
      </c>
      <c r="CG24" s="63">
        <f t="shared" si="11"/>
        <v>0</v>
      </c>
      <c r="CH24" s="63">
        <f t="shared" si="11"/>
        <v>0</v>
      </c>
      <c r="CI24" s="63">
        <f t="shared" si="11"/>
        <v>0</v>
      </c>
      <c r="CJ24" s="63">
        <f t="shared" si="11"/>
        <v>0</v>
      </c>
      <c r="CK24" s="63">
        <f t="shared" si="11"/>
        <v>0</v>
      </c>
      <c r="CL24" s="63">
        <f t="shared" si="11"/>
        <v>0</v>
      </c>
      <c r="CM24" s="63">
        <f t="shared" si="11"/>
        <v>0</v>
      </c>
      <c r="CN24" s="63">
        <f t="shared" si="11"/>
        <v>0</v>
      </c>
      <c r="CO24" s="63">
        <f t="shared" si="11"/>
        <v>0</v>
      </c>
      <c r="CP24" s="63">
        <f t="shared" si="11"/>
        <v>0</v>
      </c>
      <c r="CQ24" s="63">
        <f t="shared" si="11"/>
        <v>0</v>
      </c>
      <c r="CR24" s="63">
        <f t="shared" si="11"/>
        <v>0</v>
      </c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46">
        <f t="shared" si="12"/>
        <v>0</v>
      </c>
      <c r="EH24" s="116"/>
      <c r="EI24" s="82">
        <f t="shared" si="13"/>
        <v>0</v>
      </c>
      <c r="EJ24" s="295" t="str">
        <f t="shared" si="14"/>
        <v/>
      </c>
      <c r="EK24" s="296">
        <f t="shared" si="15"/>
        <v>0</v>
      </c>
      <c r="EL24" s="161"/>
      <c r="EM24" s="354">
        <f>SUMIF($K24,REGISTER!$CY$7,'KORT 1'!$BD24)</f>
        <v>0</v>
      </c>
      <c r="EN24" s="355">
        <f>SUMIF($K24,REGISTER!$CY$8,'KORT 1'!$BD24)</f>
        <v>0</v>
      </c>
      <c r="EO24" s="356">
        <f>SUMIF($K24,REGISTER!$CY$9,'KORT 1'!$BD24)</f>
        <v>0</v>
      </c>
      <c r="EP24" s="356">
        <f>SUMIF($K24,REGISTER!$CY$10,'KORT 1'!$BD24)</f>
        <v>0</v>
      </c>
      <c r="EQ24" s="357">
        <f>SUMIF($K24,REGISTER!$CY$23,'KORT 1'!$BD24)</f>
        <v>0</v>
      </c>
      <c r="ER24" s="355">
        <f>SUMIF($K24,REGISTER!$CY$24,'KORT 1'!$BD24)</f>
        <v>0</v>
      </c>
      <c r="ES24" s="356">
        <f>SUMIF($K24,REGISTER!$CY$25,'KORT 1'!$BD24)</f>
        <v>0</v>
      </c>
      <c r="ET24" s="356">
        <f>SUMIF($K24,REGISTER!$CY$26,'KORT 1'!$BD24)</f>
        <v>0</v>
      </c>
      <c r="EU24" s="357">
        <f>SUMIF($K24,REGISTER!$CY$15,'KORT 1'!$BD24)</f>
        <v>0</v>
      </c>
      <c r="EV24" s="355">
        <f>SUMIF($K24,REGISTER!$CY$16,'KORT 1'!$BD24)</f>
        <v>0</v>
      </c>
      <c r="EW24" s="355">
        <f>SUMIF($K24,REGISTER!$CY$17,'KORT 1'!$BD24)</f>
        <v>0</v>
      </c>
      <c r="EX24" s="355">
        <f>SUMIF($K24,REGISTER!$CY$18,'KORT 1'!$BD24)</f>
        <v>0</v>
      </c>
      <c r="EY24" s="358">
        <f>SUMIF($K24,REGISTER!$CY$19,'KORT 1'!$BD24)+SUMIF($K24,REGISTER!$CY$20,'KORT 1'!$BD24)+SUMIF($K24,REGISTER!$CY$21,'KORT 1'!$BD24)+SUMIF($K24,REGISTER!$CY$22,'KORT 1'!$BD24)</f>
        <v>0</v>
      </c>
      <c r="EZ24" s="359">
        <f>SUMIF($K24,REGISTER!$CY$31,'KORT 1'!$BD24)</f>
        <v>0</v>
      </c>
      <c r="FA24" s="355">
        <f>SUMIF($K24,REGISTER!$CY$32,'KORT 1'!$BD24)</f>
        <v>0</v>
      </c>
      <c r="FB24" s="355">
        <f>SUMIF($K24,REGISTER!$CY$33,'KORT 1'!$BD24)</f>
        <v>0</v>
      </c>
      <c r="FC24" s="355">
        <f>SUMIF($K24,REGISTER!$CY$34,'KORT 1'!$BD24)</f>
        <v>0</v>
      </c>
      <c r="FD24" s="358">
        <f>SUMIF($K24,REGISTER!$CY$35,'KORT 1'!$BD24)+SUMIF($K24,REGISTER!$CY$36,'KORT 1'!$BD24)+SUMIF($K24,REGISTER!$CY$37,'KORT 1'!$BD24)+SUMIF($K24,REGISTER!$CY$38,'KORT 1'!$BD24)</f>
        <v>0</v>
      </c>
      <c r="FE24" s="376"/>
      <c r="FF24" s="377"/>
      <c r="FG24" s="378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9"/>
      <c r="FY24" s="84">
        <f>SUMIF($M24,REGISTER!$CY$40,'KORT 1'!$O24)</f>
        <v>0</v>
      </c>
      <c r="FZ24" s="17">
        <f>SUMIF($M24,REGISTER!$CY$41,'KORT 1'!$O24)</f>
        <v>0</v>
      </c>
      <c r="GA24" s="17">
        <f>SUMIF($M24,REGISTER!$CY$42,'KORT 1'!$O24)</f>
        <v>0</v>
      </c>
      <c r="GB24" s="17">
        <f>SUMIF($M24,REGISTER!$CY$43,'KORT 1'!$O24)</f>
        <v>0</v>
      </c>
      <c r="GC24" s="17">
        <f>SUMIF($M24,REGISTER!$CY$44,'KORT 1'!$O24)</f>
        <v>0</v>
      </c>
      <c r="GD24" s="17">
        <f>SUMIF($M24,REGISTER!$CY$45,'KORT 1'!$O24)</f>
        <v>0</v>
      </c>
      <c r="GE24" s="17">
        <f>SUMIF($M24,REGISTER!$CY$60,'KORT 1'!$O24)</f>
        <v>0</v>
      </c>
      <c r="GF24" s="17">
        <f>SUMIF($M24,REGISTER!$CY$61,'KORT 1'!$O24)</f>
        <v>0</v>
      </c>
      <c r="GG24" s="17">
        <f>SUMIF($M24,REGISTER!$CY$62,'KORT 1'!$O24)</f>
        <v>0</v>
      </c>
      <c r="GH24" s="17">
        <f>SUMIF($M24,REGISTER!$CY$63,'KORT 1'!$O24)</f>
        <v>0</v>
      </c>
      <c r="GI24" s="17">
        <f>SUMIF($M24,REGISTER!$CY$64,'KORT 1'!$O24)</f>
        <v>0</v>
      </c>
      <c r="GJ24" s="17">
        <f>SUMIF($M24,REGISTER!$CY$65,'KORT 1'!$O24)</f>
        <v>0</v>
      </c>
      <c r="GK24" s="17">
        <f>SUMIF($M24,REGISTER!$CY$50,'KORT 1'!$O24)</f>
        <v>0</v>
      </c>
      <c r="GL24" s="17">
        <f>SUMIF($M24,REGISTER!$CY$51,'KORT 1'!$O24)</f>
        <v>0</v>
      </c>
      <c r="GM24" s="17">
        <f>SUMIF($M24,REGISTER!$CY$52,'KORT 1'!$O24)</f>
        <v>0</v>
      </c>
      <c r="GN24" s="17">
        <f>SUMIF($M24,REGISTER!$CY$53,'KORT 1'!$O24)</f>
        <v>0</v>
      </c>
      <c r="GO24" s="17">
        <f>SUMIF($M24,REGISTER!$CY$54,'KORT 1'!$O24)</f>
        <v>0</v>
      </c>
      <c r="GP24" s="17">
        <f>SUMIF($M24,REGISTER!$CY$55,'KORT 1'!$O24)</f>
        <v>0</v>
      </c>
      <c r="GQ24" s="16">
        <f>SUMIF($M24,REGISTER!$CY$56,'KORT 1'!$O24)+SUMIF($M24,REGISTER!$CY$57,'KORT 1'!$O24)+SUMIF($M24,REGISTER!$CY$58,'KORT 1'!$O24)+SUMIF($M24,REGISTER!$CY$59,'KORT 1'!$O24)</f>
        <v>0</v>
      </c>
      <c r="GR24" s="17">
        <f>SUMIF($M24,REGISTER!$CY$70,'KORT 1'!$O24)</f>
        <v>0</v>
      </c>
      <c r="GS24" s="17">
        <f>SUMIF($M24,REGISTER!$CY$71,'KORT 1'!$O24)</f>
        <v>0</v>
      </c>
      <c r="GT24" s="17">
        <f>SUMIF($M24,REGISTER!$CY$72,'KORT 1'!$O24)</f>
        <v>0</v>
      </c>
      <c r="GU24" s="17">
        <f>SUMIF($M24,REGISTER!$CY$73,'KORT 1'!$O24)</f>
        <v>0</v>
      </c>
      <c r="GV24" s="17">
        <f>SUMIF($M24,REGISTER!$CY$74,'KORT 1'!$O24)</f>
        <v>0</v>
      </c>
      <c r="GW24" s="17">
        <f>SUMIF($M24,REGISTER!$CY$75,'KORT 1'!$O24)</f>
        <v>0</v>
      </c>
      <c r="GX24" s="16">
        <f>SUMIF($M24,REGISTER!$CY$76,'KORT 1'!$O24)+SUMIF($M24,REGISTER!$CY$77,'KORT 1'!$O24)+SUMIF($M24,REGISTER!$CY$78,'KORT 1'!$O24)+SUMIF($M24,REGISTER!$CY$79,'KORT 1'!$O24)</f>
        <v>0</v>
      </c>
      <c r="GY24" s="116"/>
      <c r="GZ24" s="116"/>
      <c r="HA24" s="116"/>
      <c r="HB24" s="116"/>
      <c r="HC24" s="116"/>
      <c r="HD24" s="116"/>
      <c r="HE24" s="116"/>
      <c r="HF24" s="116"/>
      <c r="HG24" s="116"/>
      <c r="HH24" s="116"/>
      <c r="HI24" s="116"/>
      <c r="HJ24" s="116"/>
      <c r="HK24" s="116"/>
      <c r="HL24" s="116"/>
      <c r="HM24" s="116"/>
      <c r="HN24" s="116"/>
      <c r="HO24" s="116"/>
      <c r="HP24" s="106"/>
      <c r="HQ24" s="1"/>
    </row>
    <row r="25" spans="1:225" ht="15.9" customHeight="1">
      <c r="A25" s="15">
        <v>7</v>
      </c>
      <c r="B25" s="69"/>
      <c r="C25" s="541" t="str">
        <f t="shared" si="0"/>
        <v/>
      </c>
      <c r="D25" s="567"/>
      <c r="E25" s="567"/>
      <c r="F25" s="567"/>
      <c r="G25" s="567"/>
      <c r="H25" s="111" t="str">
        <f t="shared" si="1"/>
        <v/>
      </c>
      <c r="I25" s="22">
        <f t="shared" si="2"/>
        <v>0</v>
      </c>
      <c r="J25" s="22">
        <f t="shared" si="3"/>
        <v>0</v>
      </c>
      <c r="K25" s="22">
        <f t="shared" si="4"/>
        <v>0</v>
      </c>
      <c r="L25" s="114"/>
      <c r="M25" s="22">
        <f t="shared" si="5"/>
        <v>0</v>
      </c>
      <c r="N25" s="22">
        <f t="shared" si="6"/>
        <v>0</v>
      </c>
      <c r="O25" s="83">
        <f t="shared" si="7"/>
        <v>0</v>
      </c>
      <c r="P25" s="68">
        <f>IF((SUM(P$19:P24)+P$38+P$39+SUM(P$117:P$121))&gt;=REGISTER!$DD$24,0,IF(CS$70=1,0,IF(AND(CS25=1,$J25=1,CS$43&gt;=REGISTER!$DD$28,CS$40&gt;0,SUM(CS$54:CS$60)&gt;0),1,0)))</f>
        <v>0</v>
      </c>
      <c r="Q25" s="68">
        <f>IF((SUM(Q$19:Q24)+Q$38+Q$39+SUM(Q$117:Q$121))&gt;=REGISTER!$DD$24,0,IF(CT$70=1,0,IF(AND(CT25=1,$J25=1,CT$43&gt;=REGISTER!$DD$28,CT$40&gt;0,SUM(CT$54:CT$60)&gt;0),1,0)))</f>
        <v>0</v>
      </c>
      <c r="R25" s="68">
        <f>IF((SUM(R$19:R24)+R$38+R$39+SUM(R$117:R$121))&gt;=REGISTER!$DD$24,0,IF(CU$70=1,0,IF(AND(CU25=1,$J25=1,CU$43&gt;=REGISTER!$DD$28,CU$40&gt;0,SUM(CU$54:CU$60)&gt;0),1,0)))</f>
        <v>0</v>
      </c>
      <c r="S25" s="68">
        <f>IF((SUM(S$19:S24)+S$38+S$39+SUM(S$117:S$121))&gt;=REGISTER!$DD$24,0,IF(CV$70=1,0,IF(AND(CV25=1,$J25=1,CV$43&gt;=REGISTER!$DD$28,CV$40&gt;0,SUM(CV$54:CV$60)&gt;0),1,0)))</f>
        <v>0</v>
      </c>
      <c r="T25" s="68">
        <f>IF((SUM(T$19:T24)+T$38+T$39+SUM(T$117:T$121))&gt;=REGISTER!$DD$24,0,IF(CW$70=1,0,IF(AND(CW25=1,$J25=1,CW$43&gt;=REGISTER!$DD$28,CW$40&gt;0,SUM(CW$54:CW$60)&gt;0),1,0)))</f>
        <v>0</v>
      </c>
      <c r="U25" s="68">
        <f>IF((SUM(U$19:U24)+U$38+U$39+SUM(U$117:U$121))&gt;=REGISTER!$DD$24,0,IF(CX$70=1,0,IF(AND(CX25=1,$J25=1,CX$43&gt;=REGISTER!$DD$28,CX$40&gt;0,SUM(CX$54:CX$60)&gt;0),1,0)))</f>
        <v>0</v>
      </c>
      <c r="V25" s="68">
        <f>IF((SUM(V$19:V24)+V$38+V$39+SUM(V$117:V$121))&gt;=REGISTER!$DD$24,0,IF(CY$70=1,0,IF(AND(CY25=1,$J25=1,CY$43&gt;=REGISTER!$DD$28,CY$40&gt;0,SUM(CY$54:CY$60)&gt;0),1,0)))</f>
        <v>0</v>
      </c>
      <c r="W25" s="68">
        <f>IF((SUM(W$19:W24)+W$38+W$39+SUM(W$117:W$121))&gt;=REGISTER!$DD$24,0,IF(CZ$70=1,0,IF(AND(CZ25=1,$J25=1,CZ$43&gt;=REGISTER!$DD$28,CZ$40&gt;0,SUM(CZ$54:CZ$60)&gt;0),1,0)))</f>
        <v>0</v>
      </c>
      <c r="X25" s="68">
        <f>IF((SUM(X$19:X24)+X$38+X$39+SUM(X$117:X$121))&gt;=REGISTER!$DD$24,0,IF(DA$70=1,0,IF(AND(DA25=1,$J25=1,DA$43&gt;=REGISTER!$DD$28,DA$40&gt;0,SUM(DA$54:DA$60)&gt;0),1,0)))</f>
        <v>0</v>
      </c>
      <c r="Y25" s="68">
        <f>IF((SUM(Y$19:Y24)+Y$38+Y$39+SUM(Y$117:Y$121))&gt;=REGISTER!$DD$24,0,IF(DB$70=1,0,IF(AND(DB25=1,$J25=1,DB$43&gt;=REGISTER!$DD$28,DB$40&gt;0,SUM(DB$54:DB$60)&gt;0),1,0)))</f>
        <v>0</v>
      </c>
      <c r="Z25" s="68">
        <f>IF((SUM(Z$19:Z24)+Z$38+Z$39+SUM(Z$117:Z$121))&gt;=REGISTER!$DD$24,0,IF(DC$70=1,0,IF(AND(DC25=1,$J25=1,DC$43&gt;=REGISTER!$DD$28,DC$40&gt;0,SUM(DC$54:DC$60)&gt;0),1,0)))</f>
        <v>0</v>
      </c>
      <c r="AA25" s="68">
        <f>IF((SUM(AA$19:AA24)+AA$38+AA$39+SUM(AA$117:AA$121))&gt;=REGISTER!$DD$24,0,IF(DD$70=1,0,IF(AND(DD25=1,$J25=1,DD$43&gt;=REGISTER!$DD$28,DD$40&gt;0,SUM(DD$54:DD$60)&gt;0),1,0)))</f>
        <v>0</v>
      </c>
      <c r="AB25" s="68">
        <f>IF((SUM(AB$19:AB24)+AB$38+AB$39+SUM(AB$117:AB$121))&gt;=REGISTER!$DD$24,0,IF(DE$70=1,0,IF(AND(DE25=1,$J25=1,DE$43&gt;=REGISTER!$DD$28,DE$40&gt;0,SUM(DE$54:DE$60)&gt;0),1,0)))</f>
        <v>0</v>
      </c>
      <c r="AC25" s="68">
        <f>IF((SUM(AC$19:AC24)+AC$38+AC$39+SUM(AC$117:AC$121))&gt;=REGISTER!$DD$24,0,IF(DF$70=1,0,IF(AND(DF25=1,$J25=1,DF$43&gt;=REGISTER!$DD$28,DF$40&gt;0,SUM(DF$54:DF$60)&gt;0),1,0)))</f>
        <v>0</v>
      </c>
      <c r="AD25" s="68">
        <f>IF((SUM(AD$19:AD24)+AD$38+AD$39+SUM(AD$117:AD$121))&gt;=REGISTER!$DD$24,0,IF(DG$70=1,0,IF(AND(DG25=1,$J25=1,DG$43&gt;=REGISTER!$DD$28,DG$40&gt;0,SUM(DG$54:DG$60)&gt;0),1,0)))</f>
        <v>0</v>
      </c>
      <c r="AE25" s="68">
        <f>IF((SUM(AE$19:AE24)+AE$38+AE$39+SUM(AE$117:AE$121))&gt;=REGISTER!$DD$24,0,IF(DH$70=1,0,IF(AND(DH25=1,$J25=1,DH$43&gt;=REGISTER!$DD$28,DH$40&gt;0,SUM(DH$54:DH$60)&gt;0),1,0)))</f>
        <v>0</v>
      </c>
      <c r="AF25" s="68">
        <f>IF((SUM(AF$19:AF24)+AF$38+AF$39+SUM(AF$117:AF$121))&gt;=REGISTER!$DD$24,0,IF(DI$70=1,0,IF(AND(DI25=1,$J25=1,DI$43&gt;=REGISTER!$DD$28,DI$40&gt;0,SUM(DI$54:DI$60)&gt;0),1,0)))</f>
        <v>0</v>
      </c>
      <c r="AG25" s="68">
        <f>IF((SUM(AG$19:AG24)+AG$38+AG$39+SUM(AG$117:AG$121))&gt;=REGISTER!$DD$24,0,IF(DJ$70=1,0,IF(AND(DJ25=1,$J25=1,DJ$43&gt;=REGISTER!$DD$28,DJ$40&gt;0,SUM(DJ$54:DJ$60)&gt;0),1,0)))</f>
        <v>0</v>
      </c>
      <c r="AH25" s="68">
        <f>IF((SUM(AH$19:AH24)+AH$38+AH$39+SUM(AH$117:AH$121))&gt;=REGISTER!$DD$24,0,IF(DK$70=1,0,IF(AND(DK25=1,$J25=1,DK$43&gt;=REGISTER!$DD$28,DK$40&gt;0,SUM(DK$54:DK$60)&gt;0),1,0)))</f>
        <v>0</v>
      </c>
      <c r="AI25" s="68">
        <f>IF((SUM(AI$19:AI24)+AI$38+AI$39+SUM(AI$117:AI$121))&gt;=REGISTER!$DD$24,0,IF(DL$70=1,0,IF(AND(DL25=1,$J25=1,DL$43&gt;=REGISTER!$DD$28,DL$40&gt;0,SUM(DL$54:DL$60)&gt;0),1,0)))</f>
        <v>0</v>
      </c>
      <c r="AJ25" s="68">
        <f>IF((SUM(AJ$19:AJ24)+AJ$38+AJ$39+SUM(AJ$117:AJ$121))&gt;=REGISTER!$DD$24,0,IF(DM$70=1,0,IF(AND(DM25=1,$J25=1,DM$43&gt;=REGISTER!$DD$28,DM$40&gt;0,SUM(DM$54:DM$60)&gt;0),1,0)))</f>
        <v>0</v>
      </c>
      <c r="AK25" s="68">
        <f>IF((SUM(AK$19:AK24)+AK$38+AK$39+SUM(AK$117:AK$121))&gt;=REGISTER!$DD$24,0,IF(DN$70=1,0,IF(AND(DN25=1,$J25=1,DN$43&gt;=REGISTER!$DD$28,DN$40&gt;0,SUM(DN$54:DN$60)&gt;0),1,0)))</f>
        <v>0</v>
      </c>
      <c r="AL25" s="68">
        <f>IF((SUM(AL$19:AL24)+AL$38+AL$39+SUM(AL$117:AL$121))&gt;=REGISTER!$DD$24,0,IF(DO$70=1,0,IF(AND(DO25=1,$J25=1,DO$43&gt;=REGISTER!$DD$28,DO$40&gt;0,SUM(DO$54:DO$60)&gt;0),1,0)))</f>
        <v>0</v>
      </c>
      <c r="AM25" s="68">
        <f>IF((SUM(AM$19:AM24)+AM$38+AM$39+SUM(AM$117:AM$121))&gt;=REGISTER!$DD$24,0,IF(DP$70=1,0,IF(AND(DP25=1,$J25=1,DP$43&gt;=REGISTER!$DD$28,DP$40&gt;0,SUM(DP$54:DP$60)&gt;0),1,0)))</f>
        <v>0</v>
      </c>
      <c r="AN25" s="68">
        <f>IF((SUM(AN$19:AN24)+AN$38+AN$39+SUM(AN$117:AN$121))&gt;=REGISTER!$DD$24,0,IF(DQ$70=1,0,IF(AND(DQ25=1,$J25=1,DQ$43&gt;=REGISTER!$DD$28,DQ$40&gt;0,SUM(DQ$54:DQ$60)&gt;0),1,0)))</f>
        <v>0</v>
      </c>
      <c r="AO25" s="68">
        <f>IF((SUM(AO$19:AO24)+AO$38+AO$39+SUM(AO$117:AO$121))&gt;=REGISTER!$DD$24,0,IF(DR$70=1,0,IF(AND(DR25=1,$J25=1,DR$43&gt;=REGISTER!$DD$28,DR$40&gt;0,SUM(DR$54:DR$60)&gt;0),1,0)))</f>
        <v>0</v>
      </c>
      <c r="AP25" s="68">
        <f>IF((SUM(AP$19:AP24)+AP$38+AP$39+SUM(AP$117:AP$121))&gt;=REGISTER!$DD$24,0,IF(DS$70=1,0,IF(AND(DS25=1,$J25=1,DS$43&gt;=REGISTER!$DD$28,DS$40&gt;0,SUM(DS$54:DS$60)&gt;0),1,0)))</f>
        <v>0</v>
      </c>
      <c r="AQ25" s="68">
        <f>IF((SUM(AQ$19:AQ24)+AQ$38+AQ$39+SUM(AQ$117:AQ$121))&gt;=REGISTER!$DD$24,0,IF(DT$70=1,0,IF(AND(DT25=1,$J25=1,DT$43&gt;=REGISTER!$DD$28,DT$40&gt;0,SUM(DT$54:DT$60)&gt;0),1,0)))</f>
        <v>0</v>
      </c>
      <c r="AR25" s="68">
        <f>IF((SUM(AR$19:AR24)+AR$38+AR$39+SUM(AR$117:AR$121))&gt;=REGISTER!$DD$24,0,IF(DU$70=1,0,IF(AND(DU25=1,$J25=1,DU$43&gt;=REGISTER!$DD$28,DU$40&gt;0,SUM(DU$54:DU$60)&gt;0),1,0)))</f>
        <v>0</v>
      </c>
      <c r="AS25" s="68">
        <f>IF((SUM(AS$19:AS24)+AS$38+AS$39+SUM(AS$117:AS$121))&gt;=REGISTER!$DD$24,0,IF(DV$70=1,0,IF(AND(DV25=1,$J25=1,DV$43&gt;=REGISTER!$DD$28,DV$40&gt;0,SUM(DV$54:DV$60)&gt;0),1,0)))</f>
        <v>0</v>
      </c>
      <c r="AT25" s="68">
        <f>IF((SUM(AT$19:AT24)+AT$38+AT$39+SUM(AT$117:AT$121))&gt;=REGISTER!$DD$24,0,IF(DW$70=1,0,IF(AND(DW25=1,$J25=1,DW$43&gt;=REGISTER!$DD$28,DW$40&gt;0,SUM(DW$54:DW$60)&gt;0),1,0)))</f>
        <v>0</v>
      </c>
      <c r="AU25" s="68">
        <f>IF((SUM(AU$19:AU24)+AU$38+AU$39+SUM(AU$117:AU$121))&gt;=REGISTER!$DD$24,0,IF(DX$70=1,0,IF(AND(DX25=1,$J25=1,DX$43&gt;=REGISTER!$DD$28,DX$40&gt;0,SUM(DX$54:DX$60)&gt;0),1,0)))</f>
        <v>0</v>
      </c>
      <c r="AV25" s="68">
        <f>IF((SUM(AV$19:AV24)+AV$38+AV$39+SUM(AV$117:AV$121))&gt;=REGISTER!$DD$24,0,IF(DY$70=1,0,IF(AND(DY25=1,$J25=1,DY$43&gt;=REGISTER!$DD$28,DY$40&gt;0,SUM(DY$54:DY$60)&gt;0),1,0)))</f>
        <v>0</v>
      </c>
      <c r="AW25" s="68">
        <f>IF((SUM(AW$19:AW24)+AW$38+AW$39+SUM(AW$117:AW$121))&gt;=REGISTER!$DD$24,0,IF(DZ$70=1,0,IF(AND(DZ25=1,$J25=1,DZ$43&gt;=REGISTER!$DD$28,DZ$40&gt;0,SUM(DZ$54:DZ$60)&gt;0),1,0)))</f>
        <v>0</v>
      </c>
      <c r="AX25" s="68">
        <f>IF((SUM(AX$19:AX24)+AX$38+AX$39+SUM(AX$117:AX$121))&gt;=REGISTER!$DD$24,0,IF(EA$70=1,0,IF(AND(EA25=1,$J25=1,EA$43&gt;=REGISTER!$DD$28,EA$40&gt;0,SUM(EA$54:EA$60)&gt;0),1,0)))</f>
        <v>0</v>
      </c>
      <c r="AY25" s="68">
        <f>IF((SUM(AY$19:AY24)+AY$38+AY$39+SUM(AY$117:AY$121))&gt;=REGISTER!$DD$24,0,IF(EB$70=1,0,IF(AND(EB25=1,$J25=1,EB$43&gt;=REGISTER!$DD$28,EB$40&gt;0,SUM(EB$54:EB$60)&gt;0),1,0)))</f>
        <v>0</v>
      </c>
      <c r="AZ25" s="68">
        <f>IF((SUM(AZ$19:AZ24)+AZ$38+AZ$39+SUM(AZ$117:AZ$121))&gt;=REGISTER!$DD$24,0,IF(EC$70=1,0,IF(AND(EC25=1,$J25=1,EC$43&gt;=REGISTER!$DD$28,EC$40&gt;0,SUM(EC$54:EC$60)&gt;0),1,0)))</f>
        <v>0</v>
      </c>
      <c r="BA25" s="68">
        <f>IF((SUM(BA$19:BA24)+BA$38+BA$39+SUM(BA$117:BA$121))&gt;=REGISTER!$DD$24,0,IF(ED$70=1,0,IF(AND(ED25=1,$J25=1,ED$43&gt;=REGISTER!$DD$28,ED$40&gt;0,SUM(ED$54:ED$60)&gt;0),1,0)))</f>
        <v>0</v>
      </c>
      <c r="BB25" s="68">
        <f>IF((SUM(BB$19:BB24)+BB$38+BB$39+SUM(BB$117:BB$121))&gt;=REGISTER!$DD$24,0,IF(EE$70=1,0,IF(AND(EE25=1,$J25=1,EE$43&gt;=REGISTER!$DD$28,EE$40&gt;0,SUM(EE$54:EE$60)&gt;0),1,0)))</f>
        <v>0</v>
      </c>
      <c r="BC25" s="68">
        <f>IF((SUM(BC$19:BC24)+BC$38+BC$39+SUM(BC$117:BC$121))&gt;=REGISTER!$DD$24,0,IF(EF$70=1,0,IF(AND(EF25=1,$J25=1,EF$43&gt;=REGISTER!$DD$28,EF$40&gt;0,SUM(EF$54:EF$60)&gt;0),1,0)))</f>
        <v>0</v>
      </c>
      <c r="BD25" s="83">
        <f t="shared" si="8"/>
        <v>0</v>
      </c>
      <c r="BE25" s="63">
        <f t="shared" si="9"/>
        <v>0</v>
      </c>
      <c r="BF25" s="63">
        <f t="shared" si="10"/>
        <v>0</v>
      </c>
      <c r="BG25" s="63">
        <f t="shared" si="11"/>
        <v>0</v>
      </c>
      <c r="BH25" s="63">
        <f t="shared" si="11"/>
        <v>0</v>
      </c>
      <c r="BI25" s="63">
        <f t="shared" si="11"/>
        <v>0</v>
      </c>
      <c r="BJ25" s="63">
        <f t="shared" si="11"/>
        <v>0</v>
      </c>
      <c r="BK25" s="63">
        <f t="shared" si="11"/>
        <v>0</v>
      </c>
      <c r="BL25" s="63">
        <f t="shared" si="11"/>
        <v>0</v>
      </c>
      <c r="BM25" s="63">
        <f t="shared" si="11"/>
        <v>0</v>
      </c>
      <c r="BN25" s="63">
        <f t="shared" si="11"/>
        <v>0</v>
      </c>
      <c r="BO25" s="63">
        <f t="shared" si="11"/>
        <v>0</v>
      </c>
      <c r="BP25" s="63">
        <f t="shared" si="11"/>
        <v>0</v>
      </c>
      <c r="BQ25" s="63">
        <f t="shared" si="11"/>
        <v>0</v>
      </c>
      <c r="BR25" s="63">
        <f t="shared" si="11"/>
        <v>0</v>
      </c>
      <c r="BS25" s="63">
        <f t="shared" si="11"/>
        <v>0</v>
      </c>
      <c r="BT25" s="63">
        <f t="shared" si="11"/>
        <v>0</v>
      </c>
      <c r="BU25" s="63">
        <f t="shared" si="11"/>
        <v>0</v>
      </c>
      <c r="BV25" s="63">
        <f t="shared" si="11"/>
        <v>0</v>
      </c>
      <c r="BW25" s="63">
        <f t="shared" si="11"/>
        <v>0</v>
      </c>
      <c r="BX25" s="63">
        <f t="shared" si="11"/>
        <v>0</v>
      </c>
      <c r="BY25" s="63">
        <f t="shared" si="11"/>
        <v>0</v>
      </c>
      <c r="BZ25" s="63">
        <f t="shared" si="11"/>
        <v>0</v>
      </c>
      <c r="CA25" s="63">
        <f t="shared" si="11"/>
        <v>0</v>
      </c>
      <c r="CB25" s="63">
        <f t="shared" si="11"/>
        <v>0</v>
      </c>
      <c r="CC25" s="63">
        <f t="shared" si="11"/>
        <v>0</v>
      </c>
      <c r="CD25" s="63">
        <f t="shared" si="11"/>
        <v>0</v>
      </c>
      <c r="CE25" s="63">
        <f t="shared" si="11"/>
        <v>0</v>
      </c>
      <c r="CF25" s="63">
        <f t="shared" si="11"/>
        <v>0</v>
      </c>
      <c r="CG25" s="63">
        <f t="shared" si="11"/>
        <v>0</v>
      </c>
      <c r="CH25" s="63">
        <f t="shared" ref="CH25:CR37" si="16">IF(AND($I25=1,DV25=1,DV$41&gt;2,DV$40&gt;0,SUM(DV$47:DV$53)&gt;0),1,0)</f>
        <v>0</v>
      </c>
      <c r="CI25" s="63">
        <f t="shared" si="16"/>
        <v>0</v>
      </c>
      <c r="CJ25" s="63">
        <f t="shared" si="16"/>
        <v>0</v>
      </c>
      <c r="CK25" s="63">
        <f t="shared" si="16"/>
        <v>0</v>
      </c>
      <c r="CL25" s="63">
        <f t="shared" si="16"/>
        <v>0</v>
      </c>
      <c r="CM25" s="63">
        <f t="shared" si="16"/>
        <v>0</v>
      </c>
      <c r="CN25" s="63">
        <f t="shared" si="16"/>
        <v>0</v>
      </c>
      <c r="CO25" s="63">
        <f t="shared" si="16"/>
        <v>0</v>
      </c>
      <c r="CP25" s="63">
        <f t="shared" si="16"/>
        <v>0</v>
      </c>
      <c r="CQ25" s="63">
        <f t="shared" si="16"/>
        <v>0</v>
      </c>
      <c r="CR25" s="63">
        <f t="shared" si="16"/>
        <v>0</v>
      </c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46">
        <f t="shared" si="12"/>
        <v>0</v>
      </c>
      <c r="EH25" s="116"/>
      <c r="EI25" s="82">
        <f t="shared" si="13"/>
        <v>0</v>
      </c>
      <c r="EJ25" s="295" t="str">
        <f t="shared" si="14"/>
        <v/>
      </c>
      <c r="EK25" s="296">
        <f t="shared" si="15"/>
        <v>0</v>
      </c>
      <c r="EL25" s="161"/>
      <c r="EM25" s="354">
        <f>SUMIF($K25,REGISTER!$CY$7,'KORT 1'!$BD25)</f>
        <v>0</v>
      </c>
      <c r="EN25" s="355">
        <f>SUMIF($K25,REGISTER!$CY$8,'KORT 1'!$BD25)</f>
        <v>0</v>
      </c>
      <c r="EO25" s="356">
        <f>SUMIF($K25,REGISTER!$CY$9,'KORT 1'!$BD25)</f>
        <v>0</v>
      </c>
      <c r="EP25" s="356">
        <f>SUMIF($K25,REGISTER!$CY$10,'KORT 1'!$BD25)</f>
        <v>0</v>
      </c>
      <c r="EQ25" s="357">
        <f>SUMIF($K25,REGISTER!$CY$23,'KORT 1'!$BD25)</f>
        <v>0</v>
      </c>
      <c r="ER25" s="355">
        <f>SUMIF($K25,REGISTER!$CY$24,'KORT 1'!$BD25)</f>
        <v>0</v>
      </c>
      <c r="ES25" s="356">
        <f>SUMIF($K25,REGISTER!$CY$25,'KORT 1'!$BD25)</f>
        <v>0</v>
      </c>
      <c r="ET25" s="356">
        <f>SUMIF($K25,REGISTER!$CY$26,'KORT 1'!$BD25)</f>
        <v>0</v>
      </c>
      <c r="EU25" s="357">
        <f>SUMIF($K25,REGISTER!$CY$15,'KORT 1'!$BD25)</f>
        <v>0</v>
      </c>
      <c r="EV25" s="355">
        <f>SUMIF($K25,REGISTER!$CY$16,'KORT 1'!$BD25)</f>
        <v>0</v>
      </c>
      <c r="EW25" s="355">
        <f>SUMIF($K25,REGISTER!$CY$17,'KORT 1'!$BD25)</f>
        <v>0</v>
      </c>
      <c r="EX25" s="355">
        <f>SUMIF($K25,REGISTER!$CY$18,'KORT 1'!$BD25)</f>
        <v>0</v>
      </c>
      <c r="EY25" s="358">
        <f>SUMIF($K25,REGISTER!$CY$19,'KORT 1'!$BD25)+SUMIF($K25,REGISTER!$CY$20,'KORT 1'!$BD25)+SUMIF($K25,REGISTER!$CY$21,'KORT 1'!$BD25)+SUMIF($K25,REGISTER!$CY$22,'KORT 1'!$BD25)</f>
        <v>0</v>
      </c>
      <c r="EZ25" s="359">
        <f>SUMIF($K25,REGISTER!$CY$31,'KORT 1'!$BD25)</f>
        <v>0</v>
      </c>
      <c r="FA25" s="355">
        <f>SUMIF($K25,REGISTER!$CY$32,'KORT 1'!$BD25)</f>
        <v>0</v>
      </c>
      <c r="FB25" s="355">
        <f>SUMIF($K25,REGISTER!$CY$33,'KORT 1'!$BD25)</f>
        <v>0</v>
      </c>
      <c r="FC25" s="355">
        <f>SUMIF($K25,REGISTER!$CY$34,'KORT 1'!$BD25)</f>
        <v>0</v>
      </c>
      <c r="FD25" s="358">
        <f>SUMIF($K25,REGISTER!$CY$35,'KORT 1'!$BD25)+SUMIF($K25,REGISTER!$CY$36,'KORT 1'!$BD25)+SUMIF($K25,REGISTER!$CY$37,'KORT 1'!$BD25)+SUMIF($K25,REGISTER!$CY$38,'KORT 1'!$BD25)</f>
        <v>0</v>
      </c>
      <c r="FE25" s="376"/>
      <c r="FF25" s="377"/>
      <c r="FG25" s="378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9"/>
      <c r="FY25" s="84">
        <f>SUMIF($M25,REGISTER!$CY$40,'KORT 1'!$O25)</f>
        <v>0</v>
      </c>
      <c r="FZ25" s="17">
        <f>SUMIF($M25,REGISTER!$CY$41,'KORT 1'!$O25)</f>
        <v>0</v>
      </c>
      <c r="GA25" s="17">
        <f>SUMIF($M25,REGISTER!$CY$42,'KORT 1'!$O25)</f>
        <v>0</v>
      </c>
      <c r="GB25" s="17">
        <f>SUMIF($M25,REGISTER!$CY$43,'KORT 1'!$O25)</f>
        <v>0</v>
      </c>
      <c r="GC25" s="17">
        <f>SUMIF($M25,REGISTER!$CY$44,'KORT 1'!$O25)</f>
        <v>0</v>
      </c>
      <c r="GD25" s="17">
        <f>SUMIF($M25,REGISTER!$CY$45,'KORT 1'!$O25)</f>
        <v>0</v>
      </c>
      <c r="GE25" s="17">
        <f>SUMIF($M25,REGISTER!$CY$60,'KORT 1'!$O25)</f>
        <v>0</v>
      </c>
      <c r="GF25" s="17">
        <f>SUMIF($M25,REGISTER!$CY$61,'KORT 1'!$O25)</f>
        <v>0</v>
      </c>
      <c r="GG25" s="17">
        <f>SUMIF($M25,REGISTER!$CY$62,'KORT 1'!$O25)</f>
        <v>0</v>
      </c>
      <c r="GH25" s="17">
        <f>SUMIF($M25,REGISTER!$CY$63,'KORT 1'!$O25)</f>
        <v>0</v>
      </c>
      <c r="GI25" s="17">
        <f>SUMIF($M25,REGISTER!$CY$64,'KORT 1'!$O25)</f>
        <v>0</v>
      </c>
      <c r="GJ25" s="17">
        <f>SUMIF($M25,REGISTER!$CY$65,'KORT 1'!$O25)</f>
        <v>0</v>
      </c>
      <c r="GK25" s="17">
        <f>SUMIF($M25,REGISTER!$CY$50,'KORT 1'!$O25)</f>
        <v>0</v>
      </c>
      <c r="GL25" s="17">
        <f>SUMIF($M25,REGISTER!$CY$51,'KORT 1'!$O25)</f>
        <v>0</v>
      </c>
      <c r="GM25" s="17">
        <f>SUMIF($M25,REGISTER!$CY$52,'KORT 1'!$O25)</f>
        <v>0</v>
      </c>
      <c r="GN25" s="17">
        <f>SUMIF($M25,REGISTER!$CY$53,'KORT 1'!$O25)</f>
        <v>0</v>
      </c>
      <c r="GO25" s="17">
        <f>SUMIF($M25,REGISTER!$CY$54,'KORT 1'!$O25)</f>
        <v>0</v>
      </c>
      <c r="GP25" s="17">
        <f>SUMIF($M25,REGISTER!$CY$55,'KORT 1'!$O25)</f>
        <v>0</v>
      </c>
      <c r="GQ25" s="16">
        <f>SUMIF($M25,REGISTER!$CY$56,'KORT 1'!$O25)+SUMIF($M25,REGISTER!$CY$57,'KORT 1'!$O25)+SUMIF($M25,REGISTER!$CY$58,'KORT 1'!$O25)+SUMIF($M25,REGISTER!$CY$59,'KORT 1'!$O25)</f>
        <v>0</v>
      </c>
      <c r="GR25" s="17">
        <f>SUMIF($M25,REGISTER!$CY$70,'KORT 1'!$O25)</f>
        <v>0</v>
      </c>
      <c r="GS25" s="17">
        <f>SUMIF($M25,REGISTER!$CY$71,'KORT 1'!$O25)</f>
        <v>0</v>
      </c>
      <c r="GT25" s="17">
        <f>SUMIF($M25,REGISTER!$CY$72,'KORT 1'!$O25)</f>
        <v>0</v>
      </c>
      <c r="GU25" s="17">
        <f>SUMIF($M25,REGISTER!$CY$73,'KORT 1'!$O25)</f>
        <v>0</v>
      </c>
      <c r="GV25" s="17">
        <f>SUMIF($M25,REGISTER!$CY$74,'KORT 1'!$O25)</f>
        <v>0</v>
      </c>
      <c r="GW25" s="17">
        <f>SUMIF($M25,REGISTER!$CY$75,'KORT 1'!$O25)</f>
        <v>0</v>
      </c>
      <c r="GX25" s="16">
        <f>SUMIF($M25,REGISTER!$CY$76,'KORT 1'!$O25)+SUMIF($M25,REGISTER!$CY$77,'KORT 1'!$O25)+SUMIF($M25,REGISTER!$CY$78,'KORT 1'!$O25)+SUMIF($M25,REGISTER!$CY$79,'KORT 1'!$O25)</f>
        <v>0</v>
      </c>
      <c r="GY25" s="116"/>
      <c r="GZ25" s="116"/>
      <c r="HA25" s="116"/>
      <c r="HB25" s="116"/>
      <c r="HC25" s="116"/>
      <c r="HD25" s="116"/>
      <c r="HE25" s="116"/>
      <c r="HF25" s="116"/>
      <c r="HG25" s="116"/>
      <c r="HH25" s="116"/>
      <c r="HI25" s="116"/>
      <c r="HJ25" s="116"/>
      <c r="HK25" s="116"/>
      <c r="HL25" s="116"/>
      <c r="HM25" s="116"/>
      <c r="HN25" s="116"/>
      <c r="HO25" s="116"/>
      <c r="HP25" s="106"/>
      <c r="HQ25" s="1"/>
    </row>
    <row r="26" spans="1:225" ht="15.9" customHeight="1">
      <c r="A26" s="15">
        <v>8</v>
      </c>
      <c r="B26" s="69"/>
      <c r="C26" s="541" t="str">
        <f t="shared" si="0"/>
        <v/>
      </c>
      <c r="D26" s="567"/>
      <c r="E26" s="567"/>
      <c r="F26" s="567"/>
      <c r="G26" s="567"/>
      <c r="H26" s="111" t="str">
        <f t="shared" si="1"/>
        <v/>
      </c>
      <c r="I26" s="22">
        <f t="shared" si="2"/>
        <v>0</v>
      </c>
      <c r="J26" s="22">
        <f t="shared" si="3"/>
        <v>0</v>
      </c>
      <c r="K26" s="22">
        <f t="shared" si="4"/>
        <v>0</v>
      </c>
      <c r="L26" s="114"/>
      <c r="M26" s="22">
        <f t="shared" si="5"/>
        <v>0</v>
      </c>
      <c r="N26" s="22">
        <f t="shared" si="6"/>
        <v>0</v>
      </c>
      <c r="O26" s="83">
        <f t="shared" si="7"/>
        <v>0</v>
      </c>
      <c r="P26" s="68">
        <f>IF((SUM(P$19:P25)+P$38+P$39+SUM(P$117:P$121))&gt;=REGISTER!$DD$24,0,IF(CS$70=1,0,IF(AND(CS26=1,$J26=1,CS$43&gt;=REGISTER!$DD$28,CS$40&gt;0,SUM(CS$54:CS$60)&gt;0),1,0)))</f>
        <v>0</v>
      </c>
      <c r="Q26" s="68">
        <f>IF((SUM(Q$19:Q25)+Q$38+Q$39+SUM(Q$117:Q$121))&gt;=REGISTER!$DD$24,0,IF(CT$70=1,0,IF(AND(CT26=1,$J26=1,CT$43&gt;=REGISTER!$DD$28,CT$40&gt;0,SUM(CT$54:CT$60)&gt;0),1,0)))</f>
        <v>0</v>
      </c>
      <c r="R26" s="68">
        <f>IF((SUM(R$19:R25)+R$38+R$39+SUM(R$117:R$121))&gt;=REGISTER!$DD$24,0,IF(CU$70=1,0,IF(AND(CU26=1,$J26=1,CU$43&gt;=REGISTER!$DD$28,CU$40&gt;0,SUM(CU$54:CU$60)&gt;0),1,0)))</f>
        <v>0</v>
      </c>
      <c r="S26" s="68">
        <f>IF((SUM(S$19:S25)+S$38+S$39+SUM(S$117:S$121))&gt;=REGISTER!$DD$24,0,IF(CV$70=1,0,IF(AND(CV26=1,$J26=1,CV$43&gt;=REGISTER!$DD$28,CV$40&gt;0,SUM(CV$54:CV$60)&gt;0),1,0)))</f>
        <v>0</v>
      </c>
      <c r="T26" s="68">
        <f>IF((SUM(T$19:T25)+T$38+T$39+SUM(T$117:T$121))&gt;=REGISTER!$DD$24,0,IF(CW$70=1,0,IF(AND(CW26=1,$J26=1,CW$43&gt;=REGISTER!$DD$28,CW$40&gt;0,SUM(CW$54:CW$60)&gt;0),1,0)))</f>
        <v>0</v>
      </c>
      <c r="U26" s="68">
        <f>IF((SUM(U$19:U25)+U$38+U$39+SUM(U$117:U$121))&gt;=REGISTER!$DD$24,0,IF(CX$70=1,0,IF(AND(CX26=1,$J26=1,CX$43&gt;=REGISTER!$DD$28,CX$40&gt;0,SUM(CX$54:CX$60)&gt;0),1,0)))</f>
        <v>0</v>
      </c>
      <c r="V26" s="68">
        <f>IF((SUM(V$19:V25)+V$38+V$39+SUM(V$117:V$121))&gt;=REGISTER!$DD$24,0,IF(CY$70=1,0,IF(AND(CY26=1,$J26=1,CY$43&gt;=REGISTER!$DD$28,CY$40&gt;0,SUM(CY$54:CY$60)&gt;0),1,0)))</f>
        <v>0</v>
      </c>
      <c r="W26" s="68">
        <f>IF((SUM(W$19:W25)+W$38+W$39+SUM(W$117:W$121))&gt;=REGISTER!$DD$24,0,IF(CZ$70=1,0,IF(AND(CZ26=1,$J26=1,CZ$43&gt;=REGISTER!$DD$28,CZ$40&gt;0,SUM(CZ$54:CZ$60)&gt;0),1,0)))</f>
        <v>0</v>
      </c>
      <c r="X26" s="68">
        <f>IF((SUM(X$19:X25)+X$38+X$39+SUM(X$117:X$121))&gt;=REGISTER!$DD$24,0,IF(DA$70=1,0,IF(AND(DA26=1,$J26=1,DA$43&gt;=REGISTER!$DD$28,DA$40&gt;0,SUM(DA$54:DA$60)&gt;0),1,0)))</f>
        <v>0</v>
      </c>
      <c r="Y26" s="68">
        <f>IF((SUM(Y$19:Y25)+Y$38+Y$39+SUM(Y$117:Y$121))&gt;=REGISTER!$DD$24,0,IF(DB$70=1,0,IF(AND(DB26=1,$J26=1,DB$43&gt;=REGISTER!$DD$28,DB$40&gt;0,SUM(DB$54:DB$60)&gt;0),1,0)))</f>
        <v>0</v>
      </c>
      <c r="Z26" s="68">
        <f>IF((SUM(Z$19:Z25)+Z$38+Z$39+SUM(Z$117:Z$121))&gt;=REGISTER!$DD$24,0,IF(DC$70=1,0,IF(AND(DC26=1,$J26=1,DC$43&gt;=REGISTER!$DD$28,DC$40&gt;0,SUM(DC$54:DC$60)&gt;0),1,0)))</f>
        <v>0</v>
      </c>
      <c r="AA26" s="68">
        <f>IF((SUM(AA$19:AA25)+AA$38+AA$39+SUM(AA$117:AA$121))&gt;=REGISTER!$DD$24,0,IF(DD$70=1,0,IF(AND(DD26=1,$J26=1,DD$43&gt;=REGISTER!$DD$28,DD$40&gt;0,SUM(DD$54:DD$60)&gt;0),1,0)))</f>
        <v>0</v>
      </c>
      <c r="AB26" s="68">
        <f>IF((SUM(AB$19:AB25)+AB$38+AB$39+SUM(AB$117:AB$121))&gt;=REGISTER!$DD$24,0,IF(DE$70=1,0,IF(AND(DE26=1,$J26=1,DE$43&gt;=REGISTER!$DD$28,DE$40&gt;0,SUM(DE$54:DE$60)&gt;0),1,0)))</f>
        <v>0</v>
      </c>
      <c r="AC26" s="68">
        <f>IF((SUM(AC$19:AC25)+AC$38+AC$39+SUM(AC$117:AC$121))&gt;=REGISTER!$DD$24,0,IF(DF$70=1,0,IF(AND(DF26=1,$J26=1,DF$43&gt;=REGISTER!$DD$28,DF$40&gt;0,SUM(DF$54:DF$60)&gt;0),1,0)))</f>
        <v>0</v>
      </c>
      <c r="AD26" s="68">
        <f>IF((SUM(AD$19:AD25)+AD$38+AD$39+SUM(AD$117:AD$121))&gt;=REGISTER!$DD$24,0,IF(DG$70=1,0,IF(AND(DG26=1,$J26=1,DG$43&gt;=REGISTER!$DD$28,DG$40&gt;0,SUM(DG$54:DG$60)&gt;0),1,0)))</f>
        <v>0</v>
      </c>
      <c r="AE26" s="68">
        <f>IF((SUM(AE$19:AE25)+AE$38+AE$39+SUM(AE$117:AE$121))&gt;=REGISTER!$DD$24,0,IF(DH$70=1,0,IF(AND(DH26=1,$J26=1,DH$43&gt;=REGISTER!$DD$28,DH$40&gt;0,SUM(DH$54:DH$60)&gt;0),1,0)))</f>
        <v>0</v>
      </c>
      <c r="AF26" s="68">
        <f>IF((SUM(AF$19:AF25)+AF$38+AF$39+SUM(AF$117:AF$121))&gt;=REGISTER!$DD$24,0,IF(DI$70=1,0,IF(AND(DI26=1,$J26=1,DI$43&gt;=REGISTER!$DD$28,DI$40&gt;0,SUM(DI$54:DI$60)&gt;0),1,0)))</f>
        <v>0</v>
      </c>
      <c r="AG26" s="68">
        <f>IF((SUM(AG$19:AG25)+AG$38+AG$39+SUM(AG$117:AG$121))&gt;=REGISTER!$DD$24,0,IF(DJ$70=1,0,IF(AND(DJ26=1,$J26=1,DJ$43&gt;=REGISTER!$DD$28,DJ$40&gt;0,SUM(DJ$54:DJ$60)&gt;0),1,0)))</f>
        <v>0</v>
      </c>
      <c r="AH26" s="68">
        <f>IF((SUM(AH$19:AH25)+AH$38+AH$39+SUM(AH$117:AH$121))&gt;=REGISTER!$DD$24,0,IF(DK$70=1,0,IF(AND(DK26=1,$J26=1,DK$43&gt;=REGISTER!$DD$28,DK$40&gt;0,SUM(DK$54:DK$60)&gt;0),1,0)))</f>
        <v>0</v>
      </c>
      <c r="AI26" s="68">
        <f>IF((SUM(AI$19:AI25)+AI$38+AI$39+SUM(AI$117:AI$121))&gt;=REGISTER!$DD$24,0,IF(DL$70=1,0,IF(AND(DL26=1,$J26=1,DL$43&gt;=REGISTER!$DD$28,DL$40&gt;0,SUM(DL$54:DL$60)&gt;0),1,0)))</f>
        <v>0</v>
      </c>
      <c r="AJ26" s="68">
        <f>IF((SUM(AJ$19:AJ25)+AJ$38+AJ$39+SUM(AJ$117:AJ$121))&gt;=REGISTER!$DD$24,0,IF(DM$70=1,0,IF(AND(DM26=1,$J26=1,DM$43&gt;=REGISTER!$DD$28,DM$40&gt;0,SUM(DM$54:DM$60)&gt;0),1,0)))</f>
        <v>0</v>
      </c>
      <c r="AK26" s="68">
        <f>IF((SUM(AK$19:AK25)+AK$38+AK$39+SUM(AK$117:AK$121))&gt;=REGISTER!$DD$24,0,IF(DN$70=1,0,IF(AND(DN26=1,$J26=1,DN$43&gt;=REGISTER!$DD$28,DN$40&gt;0,SUM(DN$54:DN$60)&gt;0),1,0)))</f>
        <v>0</v>
      </c>
      <c r="AL26" s="68">
        <f>IF((SUM(AL$19:AL25)+AL$38+AL$39+SUM(AL$117:AL$121))&gt;=REGISTER!$DD$24,0,IF(DO$70=1,0,IF(AND(DO26=1,$J26=1,DO$43&gt;=REGISTER!$DD$28,DO$40&gt;0,SUM(DO$54:DO$60)&gt;0),1,0)))</f>
        <v>0</v>
      </c>
      <c r="AM26" s="68">
        <f>IF((SUM(AM$19:AM25)+AM$38+AM$39+SUM(AM$117:AM$121))&gt;=REGISTER!$DD$24,0,IF(DP$70=1,0,IF(AND(DP26=1,$J26=1,DP$43&gt;=REGISTER!$DD$28,DP$40&gt;0,SUM(DP$54:DP$60)&gt;0),1,0)))</f>
        <v>0</v>
      </c>
      <c r="AN26" s="68">
        <f>IF((SUM(AN$19:AN25)+AN$38+AN$39+SUM(AN$117:AN$121))&gt;=REGISTER!$DD$24,0,IF(DQ$70=1,0,IF(AND(DQ26=1,$J26=1,DQ$43&gt;=REGISTER!$DD$28,DQ$40&gt;0,SUM(DQ$54:DQ$60)&gt;0),1,0)))</f>
        <v>0</v>
      </c>
      <c r="AO26" s="68">
        <f>IF((SUM(AO$19:AO25)+AO$38+AO$39+SUM(AO$117:AO$121))&gt;=REGISTER!$DD$24,0,IF(DR$70=1,0,IF(AND(DR26=1,$J26=1,DR$43&gt;=REGISTER!$DD$28,DR$40&gt;0,SUM(DR$54:DR$60)&gt;0),1,0)))</f>
        <v>0</v>
      </c>
      <c r="AP26" s="68">
        <f>IF((SUM(AP$19:AP25)+AP$38+AP$39+SUM(AP$117:AP$121))&gt;=REGISTER!$DD$24,0,IF(DS$70=1,0,IF(AND(DS26=1,$J26=1,DS$43&gt;=REGISTER!$DD$28,DS$40&gt;0,SUM(DS$54:DS$60)&gt;0),1,0)))</f>
        <v>0</v>
      </c>
      <c r="AQ26" s="68">
        <f>IF((SUM(AQ$19:AQ25)+AQ$38+AQ$39+SUM(AQ$117:AQ$121))&gt;=REGISTER!$DD$24,0,IF(DT$70=1,0,IF(AND(DT26=1,$J26=1,DT$43&gt;=REGISTER!$DD$28,DT$40&gt;0,SUM(DT$54:DT$60)&gt;0),1,0)))</f>
        <v>0</v>
      </c>
      <c r="AR26" s="68">
        <f>IF((SUM(AR$19:AR25)+AR$38+AR$39+SUM(AR$117:AR$121))&gt;=REGISTER!$DD$24,0,IF(DU$70=1,0,IF(AND(DU26=1,$J26=1,DU$43&gt;=REGISTER!$DD$28,DU$40&gt;0,SUM(DU$54:DU$60)&gt;0),1,0)))</f>
        <v>0</v>
      </c>
      <c r="AS26" s="68">
        <f>IF((SUM(AS$19:AS25)+AS$38+AS$39+SUM(AS$117:AS$121))&gt;=REGISTER!$DD$24,0,IF(DV$70=1,0,IF(AND(DV26=1,$J26=1,DV$43&gt;=REGISTER!$DD$28,DV$40&gt;0,SUM(DV$54:DV$60)&gt;0),1,0)))</f>
        <v>0</v>
      </c>
      <c r="AT26" s="68">
        <f>IF((SUM(AT$19:AT25)+AT$38+AT$39+SUM(AT$117:AT$121))&gt;=REGISTER!$DD$24,0,IF(DW$70=1,0,IF(AND(DW26=1,$J26=1,DW$43&gt;=REGISTER!$DD$28,DW$40&gt;0,SUM(DW$54:DW$60)&gt;0),1,0)))</f>
        <v>0</v>
      </c>
      <c r="AU26" s="68">
        <f>IF((SUM(AU$19:AU25)+AU$38+AU$39+SUM(AU$117:AU$121))&gt;=REGISTER!$DD$24,0,IF(DX$70=1,0,IF(AND(DX26=1,$J26=1,DX$43&gt;=REGISTER!$DD$28,DX$40&gt;0,SUM(DX$54:DX$60)&gt;0),1,0)))</f>
        <v>0</v>
      </c>
      <c r="AV26" s="68">
        <f>IF((SUM(AV$19:AV25)+AV$38+AV$39+SUM(AV$117:AV$121))&gt;=REGISTER!$DD$24,0,IF(DY$70=1,0,IF(AND(DY26=1,$J26=1,DY$43&gt;=REGISTER!$DD$28,DY$40&gt;0,SUM(DY$54:DY$60)&gt;0),1,0)))</f>
        <v>0</v>
      </c>
      <c r="AW26" s="68">
        <f>IF((SUM(AW$19:AW25)+AW$38+AW$39+SUM(AW$117:AW$121))&gt;=REGISTER!$DD$24,0,IF(DZ$70=1,0,IF(AND(DZ26=1,$J26=1,DZ$43&gt;=REGISTER!$DD$28,DZ$40&gt;0,SUM(DZ$54:DZ$60)&gt;0),1,0)))</f>
        <v>0</v>
      </c>
      <c r="AX26" s="68">
        <f>IF((SUM(AX$19:AX25)+AX$38+AX$39+SUM(AX$117:AX$121))&gt;=REGISTER!$DD$24,0,IF(EA$70=1,0,IF(AND(EA26=1,$J26=1,EA$43&gt;=REGISTER!$DD$28,EA$40&gt;0,SUM(EA$54:EA$60)&gt;0),1,0)))</f>
        <v>0</v>
      </c>
      <c r="AY26" s="68">
        <f>IF((SUM(AY$19:AY25)+AY$38+AY$39+SUM(AY$117:AY$121))&gt;=REGISTER!$DD$24,0,IF(EB$70=1,0,IF(AND(EB26=1,$J26=1,EB$43&gt;=REGISTER!$DD$28,EB$40&gt;0,SUM(EB$54:EB$60)&gt;0),1,0)))</f>
        <v>0</v>
      </c>
      <c r="AZ26" s="68">
        <f>IF((SUM(AZ$19:AZ25)+AZ$38+AZ$39+SUM(AZ$117:AZ$121))&gt;=REGISTER!$DD$24,0,IF(EC$70=1,0,IF(AND(EC26=1,$J26=1,EC$43&gt;=REGISTER!$DD$28,EC$40&gt;0,SUM(EC$54:EC$60)&gt;0),1,0)))</f>
        <v>0</v>
      </c>
      <c r="BA26" s="68">
        <f>IF((SUM(BA$19:BA25)+BA$38+BA$39+SUM(BA$117:BA$121))&gt;=REGISTER!$DD$24,0,IF(ED$70=1,0,IF(AND(ED26=1,$J26=1,ED$43&gt;=REGISTER!$DD$28,ED$40&gt;0,SUM(ED$54:ED$60)&gt;0),1,0)))</f>
        <v>0</v>
      </c>
      <c r="BB26" s="68">
        <f>IF((SUM(BB$19:BB25)+BB$38+BB$39+SUM(BB$117:BB$121))&gt;=REGISTER!$DD$24,0,IF(EE$70=1,0,IF(AND(EE26=1,$J26=1,EE$43&gt;=REGISTER!$DD$28,EE$40&gt;0,SUM(EE$54:EE$60)&gt;0),1,0)))</f>
        <v>0</v>
      </c>
      <c r="BC26" s="68">
        <f>IF((SUM(BC$19:BC25)+BC$38+BC$39+SUM(BC$117:BC$121))&gt;=REGISTER!$DD$24,0,IF(EF$70=1,0,IF(AND(EF26=1,$J26=1,EF$43&gt;=REGISTER!$DD$28,EF$40&gt;0,SUM(EF$54:EF$60)&gt;0),1,0)))</f>
        <v>0</v>
      </c>
      <c r="BD26" s="83">
        <f t="shared" si="8"/>
        <v>0</v>
      </c>
      <c r="BE26" s="63">
        <f t="shared" si="9"/>
        <v>0</v>
      </c>
      <c r="BF26" s="63">
        <f t="shared" si="10"/>
        <v>0</v>
      </c>
      <c r="BG26" s="63">
        <f t="shared" ref="BG26:CG35" si="17">IF(AND($I26=1,CU26=1,CU$41&gt;2,CU$40&gt;0,SUM(CU$47:CU$53)&gt;0),1,0)</f>
        <v>0</v>
      </c>
      <c r="BH26" s="63">
        <f t="shared" si="17"/>
        <v>0</v>
      </c>
      <c r="BI26" s="63">
        <f t="shared" si="17"/>
        <v>0</v>
      </c>
      <c r="BJ26" s="63">
        <f t="shared" si="17"/>
        <v>0</v>
      </c>
      <c r="BK26" s="63">
        <f t="shared" si="17"/>
        <v>0</v>
      </c>
      <c r="BL26" s="63">
        <f t="shared" si="17"/>
        <v>0</v>
      </c>
      <c r="BM26" s="63">
        <f t="shared" si="17"/>
        <v>0</v>
      </c>
      <c r="BN26" s="63">
        <f t="shared" si="17"/>
        <v>0</v>
      </c>
      <c r="BO26" s="63">
        <f t="shared" si="17"/>
        <v>0</v>
      </c>
      <c r="BP26" s="63">
        <f t="shared" si="17"/>
        <v>0</v>
      </c>
      <c r="BQ26" s="63">
        <f t="shared" si="17"/>
        <v>0</v>
      </c>
      <c r="BR26" s="63">
        <f t="shared" si="17"/>
        <v>0</v>
      </c>
      <c r="BS26" s="63">
        <f t="shared" si="17"/>
        <v>0</v>
      </c>
      <c r="BT26" s="63">
        <f t="shared" si="17"/>
        <v>0</v>
      </c>
      <c r="BU26" s="63">
        <f t="shared" si="17"/>
        <v>0</v>
      </c>
      <c r="BV26" s="63">
        <f t="shared" si="17"/>
        <v>0</v>
      </c>
      <c r="BW26" s="63">
        <f t="shared" si="17"/>
        <v>0</v>
      </c>
      <c r="BX26" s="63">
        <f t="shared" si="17"/>
        <v>0</v>
      </c>
      <c r="BY26" s="63">
        <f t="shared" si="17"/>
        <v>0</v>
      </c>
      <c r="BZ26" s="63">
        <f t="shared" si="17"/>
        <v>0</v>
      </c>
      <c r="CA26" s="63">
        <f t="shared" si="17"/>
        <v>0</v>
      </c>
      <c r="CB26" s="63">
        <f t="shared" si="17"/>
        <v>0</v>
      </c>
      <c r="CC26" s="63">
        <f t="shared" si="17"/>
        <v>0</v>
      </c>
      <c r="CD26" s="63">
        <f t="shared" si="17"/>
        <v>0</v>
      </c>
      <c r="CE26" s="63">
        <f t="shared" si="17"/>
        <v>0</v>
      </c>
      <c r="CF26" s="63">
        <f t="shared" si="17"/>
        <v>0</v>
      </c>
      <c r="CG26" s="63">
        <f t="shared" si="17"/>
        <v>0</v>
      </c>
      <c r="CH26" s="63">
        <f t="shared" si="16"/>
        <v>0</v>
      </c>
      <c r="CI26" s="63">
        <f t="shared" si="16"/>
        <v>0</v>
      </c>
      <c r="CJ26" s="63">
        <f t="shared" si="16"/>
        <v>0</v>
      </c>
      <c r="CK26" s="63">
        <f t="shared" si="16"/>
        <v>0</v>
      </c>
      <c r="CL26" s="63">
        <f t="shared" si="16"/>
        <v>0</v>
      </c>
      <c r="CM26" s="63">
        <f t="shared" si="16"/>
        <v>0</v>
      </c>
      <c r="CN26" s="63">
        <f t="shared" si="16"/>
        <v>0</v>
      </c>
      <c r="CO26" s="63">
        <f t="shared" si="16"/>
        <v>0</v>
      </c>
      <c r="CP26" s="63">
        <f t="shared" si="16"/>
        <v>0</v>
      </c>
      <c r="CQ26" s="63">
        <f t="shared" si="16"/>
        <v>0</v>
      </c>
      <c r="CR26" s="63">
        <f t="shared" si="16"/>
        <v>0</v>
      </c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46">
        <f t="shared" si="12"/>
        <v>0</v>
      </c>
      <c r="EH26" s="116"/>
      <c r="EI26" s="82">
        <f t="shared" si="13"/>
        <v>0</v>
      </c>
      <c r="EJ26" s="295" t="str">
        <f t="shared" si="14"/>
        <v/>
      </c>
      <c r="EK26" s="296">
        <f t="shared" si="15"/>
        <v>0</v>
      </c>
      <c r="EL26" s="161"/>
      <c r="EM26" s="354">
        <f>SUMIF($K26,REGISTER!$CY$7,'KORT 1'!$BD26)</f>
        <v>0</v>
      </c>
      <c r="EN26" s="355">
        <f>SUMIF($K26,REGISTER!$CY$8,'KORT 1'!$BD26)</f>
        <v>0</v>
      </c>
      <c r="EO26" s="356">
        <f>SUMIF($K26,REGISTER!$CY$9,'KORT 1'!$BD26)</f>
        <v>0</v>
      </c>
      <c r="EP26" s="356">
        <f>SUMIF($K26,REGISTER!$CY$10,'KORT 1'!$BD26)</f>
        <v>0</v>
      </c>
      <c r="EQ26" s="357">
        <f>SUMIF($K26,REGISTER!$CY$23,'KORT 1'!$BD26)</f>
        <v>0</v>
      </c>
      <c r="ER26" s="355">
        <f>SUMIF($K26,REGISTER!$CY$24,'KORT 1'!$BD26)</f>
        <v>0</v>
      </c>
      <c r="ES26" s="356">
        <f>SUMIF($K26,REGISTER!$CY$25,'KORT 1'!$BD26)</f>
        <v>0</v>
      </c>
      <c r="ET26" s="356">
        <f>SUMIF($K26,REGISTER!$CY$26,'KORT 1'!$BD26)</f>
        <v>0</v>
      </c>
      <c r="EU26" s="357">
        <f>SUMIF($K26,REGISTER!$CY$15,'KORT 1'!$BD26)</f>
        <v>0</v>
      </c>
      <c r="EV26" s="355">
        <f>SUMIF($K26,REGISTER!$CY$16,'KORT 1'!$BD26)</f>
        <v>0</v>
      </c>
      <c r="EW26" s="355">
        <f>SUMIF($K26,REGISTER!$CY$17,'KORT 1'!$BD26)</f>
        <v>0</v>
      </c>
      <c r="EX26" s="355">
        <f>SUMIF($K26,REGISTER!$CY$18,'KORT 1'!$BD26)</f>
        <v>0</v>
      </c>
      <c r="EY26" s="358">
        <f>SUMIF($K26,REGISTER!$CY$19,'KORT 1'!$BD26)+SUMIF($K26,REGISTER!$CY$20,'KORT 1'!$BD26)+SUMIF($K26,REGISTER!$CY$21,'KORT 1'!$BD26)+SUMIF($K26,REGISTER!$CY$22,'KORT 1'!$BD26)</f>
        <v>0</v>
      </c>
      <c r="EZ26" s="359">
        <f>SUMIF($K26,REGISTER!$CY$31,'KORT 1'!$BD26)</f>
        <v>0</v>
      </c>
      <c r="FA26" s="355">
        <f>SUMIF($K26,REGISTER!$CY$32,'KORT 1'!$BD26)</f>
        <v>0</v>
      </c>
      <c r="FB26" s="355">
        <f>SUMIF($K26,REGISTER!$CY$33,'KORT 1'!$BD26)</f>
        <v>0</v>
      </c>
      <c r="FC26" s="355">
        <f>SUMIF($K26,REGISTER!$CY$34,'KORT 1'!$BD26)</f>
        <v>0</v>
      </c>
      <c r="FD26" s="358">
        <f>SUMIF($K26,REGISTER!$CY$35,'KORT 1'!$BD26)+SUMIF($K26,REGISTER!$CY$36,'KORT 1'!$BD26)+SUMIF($K26,REGISTER!$CY$37,'KORT 1'!$BD26)+SUMIF($K26,REGISTER!$CY$38,'KORT 1'!$BD26)</f>
        <v>0</v>
      </c>
      <c r="FE26" s="376"/>
      <c r="FF26" s="377"/>
      <c r="FG26" s="378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9"/>
      <c r="FY26" s="84">
        <f>SUMIF($M26,REGISTER!$CY$40,'KORT 1'!$O26)</f>
        <v>0</v>
      </c>
      <c r="FZ26" s="17">
        <f>SUMIF($M26,REGISTER!$CY$41,'KORT 1'!$O26)</f>
        <v>0</v>
      </c>
      <c r="GA26" s="17">
        <f>SUMIF($M26,REGISTER!$CY$42,'KORT 1'!$O26)</f>
        <v>0</v>
      </c>
      <c r="GB26" s="17">
        <f>SUMIF($M26,REGISTER!$CY$43,'KORT 1'!$O26)</f>
        <v>0</v>
      </c>
      <c r="GC26" s="17">
        <f>SUMIF($M26,REGISTER!$CY$44,'KORT 1'!$O26)</f>
        <v>0</v>
      </c>
      <c r="GD26" s="17">
        <f>SUMIF($M26,REGISTER!$CY$45,'KORT 1'!$O26)</f>
        <v>0</v>
      </c>
      <c r="GE26" s="17">
        <f>SUMIF($M26,REGISTER!$CY$60,'KORT 1'!$O26)</f>
        <v>0</v>
      </c>
      <c r="GF26" s="17">
        <f>SUMIF($M26,REGISTER!$CY$61,'KORT 1'!$O26)</f>
        <v>0</v>
      </c>
      <c r="GG26" s="17">
        <f>SUMIF($M26,REGISTER!$CY$62,'KORT 1'!$O26)</f>
        <v>0</v>
      </c>
      <c r="GH26" s="17">
        <f>SUMIF($M26,REGISTER!$CY$63,'KORT 1'!$O26)</f>
        <v>0</v>
      </c>
      <c r="GI26" s="17">
        <f>SUMIF($M26,REGISTER!$CY$64,'KORT 1'!$O26)</f>
        <v>0</v>
      </c>
      <c r="GJ26" s="17">
        <f>SUMIF($M26,REGISTER!$CY$65,'KORT 1'!$O26)</f>
        <v>0</v>
      </c>
      <c r="GK26" s="17">
        <f>SUMIF($M26,REGISTER!$CY$50,'KORT 1'!$O26)</f>
        <v>0</v>
      </c>
      <c r="GL26" s="17">
        <f>SUMIF($M26,REGISTER!$CY$51,'KORT 1'!$O26)</f>
        <v>0</v>
      </c>
      <c r="GM26" s="17">
        <f>SUMIF($M26,REGISTER!$CY$52,'KORT 1'!$O26)</f>
        <v>0</v>
      </c>
      <c r="GN26" s="17">
        <f>SUMIF($M26,REGISTER!$CY$53,'KORT 1'!$O26)</f>
        <v>0</v>
      </c>
      <c r="GO26" s="17">
        <f>SUMIF($M26,REGISTER!$CY$54,'KORT 1'!$O26)</f>
        <v>0</v>
      </c>
      <c r="GP26" s="17">
        <f>SUMIF($M26,REGISTER!$CY$55,'KORT 1'!$O26)</f>
        <v>0</v>
      </c>
      <c r="GQ26" s="16">
        <f>SUMIF($M26,REGISTER!$CY$56,'KORT 1'!$O26)+SUMIF($M26,REGISTER!$CY$57,'KORT 1'!$O26)+SUMIF($M26,REGISTER!$CY$58,'KORT 1'!$O26)+SUMIF($M26,REGISTER!$CY$59,'KORT 1'!$O26)</f>
        <v>0</v>
      </c>
      <c r="GR26" s="17">
        <f>SUMIF($M26,REGISTER!$CY$70,'KORT 1'!$O26)</f>
        <v>0</v>
      </c>
      <c r="GS26" s="17">
        <f>SUMIF($M26,REGISTER!$CY$71,'KORT 1'!$O26)</f>
        <v>0</v>
      </c>
      <c r="GT26" s="17">
        <f>SUMIF($M26,REGISTER!$CY$72,'KORT 1'!$O26)</f>
        <v>0</v>
      </c>
      <c r="GU26" s="17">
        <f>SUMIF($M26,REGISTER!$CY$73,'KORT 1'!$O26)</f>
        <v>0</v>
      </c>
      <c r="GV26" s="17">
        <f>SUMIF($M26,REGISTER!$CY$74,'KORT 1'!$O26)</f>
        <v>0</v>
      </c>
      <c r="GW26" s="17">
        <f>SUMIF($M26,REGISTER!$CY$75,'KORT 1'!$O26)</f>
        <v>0</v>
      </c>
      <c r="GX26" s="16">
        <f>SUMIF($M26,REGISTER!$CY$76,'KORT 1'!$O26)+SUMIF($M26,REGISTER!$CY$77,'KORT 1'!$O26)+SUMIF($M26,REGISTER!$CY$78,'KORT 1'!$O26)+SUMIF($M26,REGISTER!$CY$79,'KORT 1'!$O26)</f>
        <v>0</v>
      </c>
      <c r="GY26" s="116"/>
      <c r="GZ26" s="116"/>
      <c r="HA26" s="116"/>
      <c r="HB26" s="116"/>
      <c r="HC26" s="116"/>
      <c r="HD26" s="116"/>
      <c r="HE26" s="116"/>
      <c r="HF26" s="116"/>
      <c r="HG26" s="116"/>
      <c r="HH26" s="116"/>
      <c r="HI26" s="116"/>
      <c r="HJ26" s="116"/>
      <c r="HK26" s="116"/>
      <c r="HL26" s="116"/>
      <c r="HM26" s="116"/>
      <c r="HN26" s="116"/>
      <c r="HO26" s="116"/>
      <c r="HP26" s="106"/>
      <c r="HQ26" s="1"/>
    </row>
    <row r="27" spans="1:225" ht="15.9" customHeight="1">
      <c r="A27" s="15">
        <v>9</v>
      </c>
      <c r="B27" s="69"/>
      <c r="C27" s="541" t="str">
        <f t="shared" si="0"/>
        <v/>
      </c>
      <c r="D27" s="567"/>
      <c r="E27" s="567"/>
      <c r="F27" s="567"/>
      <c r="G27" s="567"/>
      <c r="H27" s="111" t="str">
        <f t="shared" si="1"/>
        <v/>
      </c>
      <c r="I27" s="22">
        <f t="shared" si="2"/>
        <v>0</v>
      </c>
      <c r="J27" s="22">
        <f t="shared" si="3"/>
        <v>0</v>
      </c>
      <c r="K27" s="22">
        <f t="shared" si="4"/>
        <v>0</v>
      </c>
      <c r="L27" s="114"/>
      <c r="M27" s="22">
        <f t="shared" si="5"/>
        <v>0</v>
      </c>
      <c r="N27" s="22">
        <f t="shared" si="6"/>
        <v>0</v>
      </c>
      <c r="O27" s="83">
        <f t="shared" si="7"/>
        <v>0</v>
      </c>
      <c r="P27" s="68">
        <f>IF((SUM(P$19:P26)+P$38+P$39+SUM(P$117:P$121))&gt;=REGISTER!$DD$24,0,IF(CS$70=1,0,IF(AND(CS27=1,$J27=1,CS$43&gt;=REGISTER!$DD$28,CS$40&gt;0,SUM(CS$54:CS$60)&gt;0),1,0)))</f>
        <v>0</v>
      </c>
      <c r="Q27" s="68">
        <f>IF((SUM(Q$19:Q26)+Q$38+Q$39+SUM(Q$117:Q$121))&gt;=REGISTER!$DD$24,0,IF(CT$70=1,0,IF(AND(CT27=1,$J27=1,CT$43&gt;=REGISTER!$DD$28,CT$40&gt;0,SUM(CT$54:CT$60)&gt;0),1,0)))</f>
        <v>0</v>
      </c>
      <c r="R27" s="68">
        <f>IF((SUM(R$19:R26)+R$38+R$39+SUM(R$117:R$121))&gt;=REGISTER!$DD$24,0,IF(CU$70=1,0,IF(AND(CU27=1,$J27=1,CU$43&gt;=REGISTER!$DD$28,CU$40&gt;0,SUM(CU$54:CU$60)&gt;0),1,0)))</f>
        <v>0</v>
      </c>
      <c r="S27" s="68">
        <f>IF((SUM(S$19:S26)+S$38+S$39+SUM(S$117:S$121))&gt;=REGISTER!$DD$24,0,IF(CV$70=1,0,IF(AND(CV27=1,$J27=1,CV$43&gt;=REGISTER!$DD$28,CV$40&gt;0,SUM(CV$54:CV$60)&gt;0),1,0)))</f>
        <v>0</v>
      </c>
      <c r="T27" s="68">
        <f>IF((SUM(T$19:T26)+T$38+T$39+SUM(T$117:T$121))&gt;=REGISTER!$DD$24,0,IF(CW$70=1,0,IF(AND(CW27=1,$J27=1,CW$43&gt;=REGISTER!$DD$28,CW$40&gt;0,SUM(CW$54:CW$60)&gt;0),1,0)))</f>
        <v>0</v>
      </c>
      <c r="U27" s="68">
        <f>IF((SUM(U$19:U26)+U$38+U$39+SUM(U$117:U$121))&gt;=REGISTER!$DD$24,0,IF(CX$70=1,0,IF(AND(CX27=1,$J27=1,CX$43&gt;=REGISTER!$DD$28,CX$40&gt;0,SUM(CX$54:CX$60)&gt;0),1,0)))</f>
        <v>0</v>
      </c>
      <c r="V27" s="68">
        <f>IF((SUM(V$19:V26)+V$38+V$39+SUM(V$117:V$121))&gt;=REGISTER!$DD$24,0,IF(CY$70=1,0,IF(AND(CY27=1,$J27=1,CY$43&gt;=REGISTER!$DD$28,CY$40&gt;0,SUM(CY$54:CY$60)&gt;0),1,0)))</f>
        <v>0</v>
      </c>
      <c r="W27" s="68">
        <f>IF((SUM(W$19:W26)+W$38+W$39+SUM(W$117:W$121))&gt;=REGISTER!$DD$24,0,IF(CZ$70=1,0,IF(AND(CZ27=1,$J27=1,CZ$43&gt;=REGISTER!$DD$28,CZ$40&gt;0,SUM(CZ$54:CZ$60)&gt;0),1,0)))</f>
        <v>0</v>
      </c>
      <c r="X27" s="68">
        <f>IF((SUM(X$19:X26)+X$38+X$39+SUM(X$117:X$121))&gt;=REGISTER!$DD$24,0,IF(DA$70=1,0,IF(AND(DA27=1,$J27=1,DA$43&gt;=REGISTER!$DD$28,DA$40&gt;0,SUM(DA$54:DA$60)&gt;0),1,0)))</f>
        <v>0</v>
      </c>
      <c r="Y27" s="68">
        <f>IF((SUM(Y$19:Y26)+Y$38+Y$39+SUM(Y$117:Y$121))&gt;=REGISTER!$DD$24,0,IF(DB$70=1,0,IF(AND(DB27=1,$J27=1,DB$43&gt;=REGISTER!$DD$28,DB$40&gt;0,SUM(DB$54:DB$60)&gt;0),1,0)))</f>
        <v>0</v>
      </c>
      <c r="Z27" s="68">
        <f>IF((SUM(Z$19:Z26)+Z$38+Z$39+SUM(Z$117:Z$121))&gt;=REGISTER!$DD$24,0,IF(DC$70=1,0,IF(AND(DC27=1,$J27=1,DC$43&gt;=REGISTER!$DD$28,DC$40&gt;0,SUM(DC$54:DC$60)&gt;0),1,0)))</f>
        <v>0</v>
      </c>
      <c r="AA27" s="68">
        <f>IF((SUM(AA$19:AA26)+AA$38+AA$39+SUM(AA$117:AA$121))&gt;=REGISTER!$DD$24,0,IF(DD$70=1,0,IF(AND(DD27=1,$J27=1,DD$43&gt;=REGISTER!$DD$28,DD$40&gt;0,SUM(DD$54:DD$60)&gt;0),1,0)))</f>
        <v>0</v>
      </c>
      <c r="AB27" s="68">
        <f>IF((SUM(AB$19:AB26)+AB$38+AB$39+SUM(AB$117:AB$121))&gt;=REGISTER!$DD$24,0,IF(DE$70=1,0,IF(AND(DE27=1,$J27=1,DE$43&gt;=REGISTER!$DD$28,DE$40&gt;0,SUM(DE$54:DE$60)&gt;0),1,0)))</f>
        <v>0</v>
      </c>
      <c r="AC27" s="68">
        <f>IF((SUM(AC$19:AC26)+AC$38+AC$39+SUM(AC$117:AC$121))&gt;=REGISTER!$DD$24,0,IF(DF$70=1,0,IF(AND(DF27=1,$J27=1,DF$43&gt;=REGISTER!$DD$28,DF$40&gt;0,SUM(DF$54:DF$60)&gt;0),1,0)))</f>
        <v>0</v>
      </c>
      <c r="AD27" s="68">
        <f>IF((SUM(AD$19:AD26)+AD$38+AD$39+SUM(AD$117:AD$121))&gt;=REGISTER!$DD$24,0,IF(DG$70=1,0,IF(AND(DG27=1,$J27=1,DG$43&gt;=REGISTER!$DD$28,DG$40&gt;0,SUM(DG$54:DG$60)&gt;0),1,0)))</f>
        <v>0</v>
      </c>
      <c r="AE27" s="68">
        <f>IF((SUM(AE$19:AE26)+AE$38+AE$39+SUM(AE$117:AE$121))&gt;=REGISTER!$DD$24,0,IF(DH$70=1,0,IF(AND(DH27=1,$J27=1,DH$43&gt;=REGISTER!$DD$28,DH$40&gt;0,SUM(DH$54:DH$60)&gt;0),1,0)))</f>
        <v>0</v>
      </c>
      <c r="AF27" s="68">
        <f>IF((SUM(AF$19:AF26)+AF$38+AF$39+SUM(AF$117:AF$121))&gt;=REGISTER!$DD$24,0,IF(DI$70=1,0,IF(AND(DI27=1,$J27=1,DI$43&gt;=REGISTER!$DD$28,DI$40&gt;0,SUM(DI$54:DI$60)&gt;0),1,0)))</f>
        <v>0</v>
      </c>
      <c r="AG27" s="68">
        <f>IF((SUM(AG$19:AG26)+AG$38+AG$39+SUM(AG$117:AG$121))&gt;=REGISTER!$DD$24,0,IF(DJ$70=1,0,IF(AND(DJ27=1,$J27=1,DJ$43&gt;=REGISTER!$DD$28,DJ$40&gt;0,SUM(DJ$54:DJ$60)&gt;0),1,0)))</f>
        <v>0</v>
      </c>
      <c r="AH27" s="68">
        <f>IF((SUM(AH$19:AH26)+AH$38+AH$39+SUM(AH$117:AH$121))&gt;=REGISTER!$DD$24,0,IF(DK$70=1,0,IF(AND(DK27=1,$J27=1,DK$43&gt;=REGISTER!$DD$28,DK$40&gt;0,SUM(DK$54:DK$60)&gt;0),1,0)))</f>
        <v>0</v>
      </c>
      <c r="AI27" s="68">
        <f>IF((SUM(AI$19:AI26)+AI$38+AI$39+SUM(AI$117:AI$121))&gt;=REGISTER!$DD$24,0,IF(DL$70=1,0,IF(AND(DL27=1,$J27=1,DL$43&gt;=REGISTER!$DD$28,DL$40&gt;0,SUM(DL$54:DL$60)&gt;0),1,0)))</f>
        <v>0</v>
      </c>
      <c r="AJ27" s="68">
        <f>IF((SUM(AJ$19:AJ26)+AJ$38+AJ$39+SUM(AJ$117:AJ$121))&gt;=REGISTER!$DD$24,0,IF(DM$70=1,0,IF(AND(DM27=1,$J27=1,DM$43&gt;=REGISTER!$DD$28,DM$40&gt;0,SUM(DM$54:DM$60)&gt;0),1,0)))</f>
        <v>0</v>
      </c>
      <c r="AK27" s="68">
        <f>IF((SUM(AK$19:AK26)+AK$38+AK$39+SUM(AK$117:AK$121))&gt;=REGISTER!$DD$24,0,IF(DN$70=1,0,IF(AND(DN27=1,$J27=1,DN$43&gt;=REGISTER!$DD$28,DN$40&gt;0,SUM(DN$54:DN$60)&gt;0),1,0)))</f>
        <v>0</v>
      </c>
      <c r="AL27" s="68">
        <f>IF((SUM(AL$19:AL26)+AL$38+AL$39+SUM(AL$117:AL$121))&gt;=REGISTER!$DD$24,0,IF(DO$70=1,0,IF(AND(DO27=1,$J27=1,DO$43&gt;=REGISTER!$DD$28,DO$40&gt;0,SUM(DO$54:DO$60)&gt;0),1,0)))</f>
        <v>0</v>
      </c>
      <c r="AM27" s="68">
        <f>IF((SUM(AM$19:AM26)+AM$38+AM$39+SUM(AM$117:AM$121))&gt;=REGISTER!$DD$24,0,IF(DP$70=1,0,IF(AND(DP27=1,$J27=1,DP$43&gt;=REGISTER!$DD$28,DP$40&gt;0,SUM(DP$54:DP$60)&gt;0),1,0)))</f>
        <v>0</v>
      </c>
      <c r="AN27" s="68">
        <f>IF((SUM(AN$19:AN26)+AN$38+AN$39+SUM(AN$117:AN$121))&gt;=REGISTER!$DD$24,0,IF(DQ$70=1,0,IF(AND(DQ27=1,$J27=1,DQ$43&gt;=REGISTER!$DD$28,DQ$40&gt;0,SUM(DQ$54:DQ$60)&gt;0),1,0)))</f>
        <v>0</v>
      </c>
      <c r="AO27" s="68">
        <f>IF((SUM(AO$19:AO26)+AO$38+AO$39+SUM(AO$117:AO$121))&gt;=REGISTER!$DD$24,0,IF(DR$70=1,0,IF(AND(DR27=1,$J27=1,DR$43&gt;=REGISTER!$DD$28,DR$40&gt;0,SUM(DR$54:DR$60)&gt;0),1,0)))</f>
        <v>0</v>
      </c>
      <c r="AP27" s="68">
        <f>IF((SUM(AP$19:AP26)+AP$38+AP$39+SUM(AP$117:AP$121))&gt;=REGISTER!$DD$24,0,IF(DS$70=1,0,IF(AND(DS27=1,$J27=1,DS$43&gt;=REGISTER!$DD$28,DS$40&gt;0,SUM(DS$54:DS$60)&gt;0),1,0)))</f>
        <v>0</v>
      </c>
      <c r="AQ27" s="68">
        <f>IF((SUM(AQ$19:AQ26)+AQ$38+AQ$39+SUM(AQ$117:AQ$121))&gt;=REGISTER!$DD$24,0,IF(DT$70=1,0,IF(AND(DT27=1,$J27=1,DT$43&gt;=REGISTER!$DD$28,DT$40&gt;0,SUM(DT$54:DT$60)&gt;0),1,0)))</f>
        <v>0</v>
      </c>
      <c r="AR27" s="68">
        <f>IF((SUM(AR$19:AR26)+AR$38+AR$39+SUM(AR$117:AR$121))&gt;=REGISTER!$DD$24,0,IF(DU$70=1,0,IF(AND(DU27=1,$J27=1,DU$43&gt;=REGISTER!$DD$28,DU$40&gt;0,SUM(DU$54:DU$60)&gt;0),1,0)))</f>
        <v>0</v>
      </c>
      <c r="AS27" s="68">
        <f>IF((SUM(AS$19:AS26)+AS$38+AS$39+SUM(AS$117:AS$121))&gt;=REGISTER!$DD$24,0,IF(DV$70=1,0,IF(AND(DV27=1,$J27=1,DV$43&gt;=REGISTER!$DD$28,DV$40&gt;0,SUM(DV$54:DV$60)&gt;0),1,0)))</f>
        <v>0</v>
      </c>
      <c r="AT27" s="68">
        <f>IF((SUM(AT$19:AT26)+AT$38+AT$39+SUM(AT$117:AT$121))&gt;=REGISTER!$DD$24,0,IF(DW$70=1,0,IF(AND(DW27=1,$J27=1,DW$43&gt;=REGISTER!$DD$28,DW$40&gt;0,SUM(DW$54:DW$60)&gt;0),1,0)))</f>
        <v>0</v>
      </c>
      <c r="AU27" s="68">
        <f>IF((SUM(AU$19:AU26)+AU$38+AU$39+SUM(AU$117:AU$121))&gt;=REGISTER!$DD$24,0,IF(DX$70=1,0,IF(AND(DX27=1,$J27=1,DX$43&gt;=REGISTER!$DD$28,DX$40&gt;0,SUM(DX$54:DX$60)&gt;0),1,0)))</f>
        <v>0</v>
      </c>
      <c r="AV27" s="68">
        <f>IF((SUM(AV$19:AV26)+AV$38+AV$39+SUM(AV$117:AV$121))&gt;=REGISTER!$DD$24,0,IF(DY$70=1,0,IF(AND(DY27=1,$J27=1,DY$43&gt;=REGISTER!$DD$28,DY$40&gt;0,SUM(DY$54:DY$60)&gt;0),1,0)))</f>
        <v>0</v>
      </c>
      <c r="AW27" s="68">
        <f>IF((SUM(AW$19:AW26)+AW$38+AW$39+SUM(AW$117:AW$121))&gt;=REGISTER!$DD$24,0,IF(DZ$70=1,0,IF(AND(DZ27=1,$J27=1,DZ$43&gt;=REGISTER!$DD$28,DZ$40&gt;0,SUM(DZ$54:DZ$60)&gt;0),1,0)))</f>
        <v>0</v>
      </c>
      <c r="AX27" s="68">
        <f>IF((SUM(AX$19:AX26)+AX$38+AX$39+SUM(AX$117:AX$121))&gt;=REGISTER!$DD$24,0,IF(EA$70=1,0,IF(AND(EA27=1,$J27=1,EA$43&gt;=REGISTER!$DD$28,EA$40&gt;0,SUM(EA$54:EA$60)&gt;0),1,0)))</f>
        <v>0</v>
      </c>
      <c r="AY27" s="68">
        <f>IF((SUM(AY$19:AY26)+AY$38+AY$39+SUM(AY$117:AY$121))&gt;=REGISTER!$DD$24,0,IF(EB$70=1,0,IF(AND(EB27=1,$J27=1,EB$43&gt;=REGISTER!$DD$28,EB$40&gt;0,SUM(EB$54:EB$60)&gt;0),1,0)))</f>
        <v>0</v>
      </c>
      <c r="AZ27" s="68">
        <f>IF((SUM(AZ$19:AZ26)+AZ$38+AZ$39+SUM(AZ$117:AZ$121))&gt;=REGISTER!$DD$24,0,IF(EC$70=1,0,IF(AND(EC27=1,$J27=1,EC$43&gt;=REGISTER!$DD$28,EC$40&gt;0,SUM(EC$54:EC$60)&gt;0),1,0)))</f>
        <v>0</v>
      </c>
      <c r="BA27" s="68">
        <f>IF((SUM(BA$19:BA26)+BA$38+BA$39+SUM(BA$117:BA$121))&gt;=REGISTER!$DD$24,0,IF(ED$70=1,0,IF(AND(ED27=1,$J27=1,ED$43&gt;=REGISTER!$DD$28,ED$40&gt;0,SUM(ED$54:ED$60)&gt;0),1,0)))</f>
        <v>0</v>
      </c>
      <c r="BB27" s="68">
        <f>IF((SUM(BB$19:BB26)+BB$38+BB$39+SUM(BB$117:BB$121))&gt;=REGISTER!$DD$24,0,IF(EE$70=1,0,IF(AND(EE27=1,$J27=1,EE$43&gt;=REGISTER!$DD$28,EE$40&gt;0,SUM(EE$54:EE$60)&gt;0),1,0)))</f>
        <v>0</v>
      </c>
      <c r="BC27" s="68">
        <f>IF((SUM(BC$19:BC26)+BC$38+BC$39+SUM(BC$117:BC$121))&gt;=REGISTER!$DD$24,0,IF(EF$70=1,0,IF(AND(EF27=1,$J27=1,EF$43&gt;=REGISTER!$DD$28,EF$40&gt;0,SUM(EF$54:EF$60)&gt;0),1,0)))</f>
        <v>0</v>
      </c>
      <c r="BD27" s="83">
        <f t="shared" si="8"/>
        <v>0</v>
      </c>
      <c r="BE27" s="63">
        <f t="shared" si="9"/>
        <v>0</v>
      </c>
      <c r="BF27" s="63">
        <f t="shared" si="10"/>
        <v>0</v>
      </c>
      <c r="BG27" s="63">
        <f t="shared" si="17"/>
        <v>0</v>
      </c>
      <c r="BH27" s="63">
        <f t="shared" si="17"/>
        <v>0</v>
      </c>
      <c r="BI27" s="63">
        <f t="shared" si="17"/>
        <v>0</v>
      </c>
      <c r="BJ27" s="63">
        <f t="shared" si="17"/>
        <v>0</v>
      </c>
      <c r="BK27" s="63">
        <f t="shared" si="17"/>
        <v>0</v>
      </c>
      <c r="BL27" s="63">
        <f t="shared" si="17"/>
        <v>0</v>
      </c>
      <c r="BM27" s="63">
        <f t="shared" si="17"/>
        <v>0</v>
      </c>
      <c r="BN27" s="63">
        <f t="shared" si="17"/>
        <v>0</v>
      </c>
      <c r="BO27" s="63">
        <f t="shared" si="17"/>
        <v>0</v>
      </c>
      <c r="BP27" s="63">
        <f t="shared" si="17"/>
        <v>0</v>
      </c>
      <c r="BQ27" s="63">
        <f t="shared" si="17"/>
        <v>0</v>
      </c>
      <c r="BR27" s="63">
        <f t="shared" si="17"/>
        <v>0</v>
      </c>
      <c r="BS27" s="63">
        <f t="shared" si="17"/>
        <v>0</v>
      </c>
      <c r="BT27" s="63">
        <f t="shared" si="17"/>
        <v>0</v>
      </c>
      <c r="BU27" s="63">
        <f t="shared" si="17"/>
        <v>0</v>
      </c>
      <c r="BV27" s="63">
        <f t="shared" si="17"/>
        <v>0</v>
      </c>
      <c r="BW27" s="63">
        <f t="shared" si="17"/>
        <v>0</v>
      </c>
      <c r="BX27" s="63">
        <f t="shared" si="17"/>
        <v>0</v>
      </c>
      <c r="BY27" s="63">
        <f t="shared" si="17"/>
        <v>0</v>
      </c>
      <c r="BZ27" s="63">
        <f t="shared" si="17"/>
        <v>0</v>
      </c>
      <c r="CA27" s="63">
        <f t="shared" si="17"/>
        <v>0</v>
      </c>
      <c r="CB27" s="63">
        <f t="shared" si="17"/>
        <v>0</v>
      </c>
      <c r="CC27" s="63">
        <f t="shared" si="17"/>
        <v>0</v>
      </c>
      <c r="CD27" s="63">
        <f t="shared" si="17"/>
        <v>0</v>
      </c>
      <c r="CE27" s="63">
        <f t="shared" si="17"/>
        <v>0</v>
      </c>
      <c r="CF27" s="63">
        <f t="shared" si="17"/>
        <v>0</v>
      </c>
      <c r="CG27" s="63">
        <f t="shared" si="17"/>
        <v>0</v>
      </c>
      <c r="CH27" s="63">
        <f t="shared" si="16"/>
        <v>0</v>
      </c>
      <c r="CI27" s="63">
        <f t="shared" si="16"/>
        <v>0</v>
      </c>
      <c r="CJ27" s="63">
        <f t="shared" si="16"/>
        <v>0</v>
      </c>
      <c r="CK27" s="63">
        <f t="shared" si="16"/>
        <v>0</v>
      </c>
      <c r="CL27" s="63">
        <f t="shared" si="16"/>
        <v>0</v>
      </c>
      <c r="CM27" s="63">
        <f t="shared" si="16"/>
        <v>0</v>
      </c>
      <c r="CN27" s="63">
        <f t="shared" si="16"/>
        <v>0</v>
      </c>
      <c r="CO27" s="63">
        <f t="shared" si="16"/>
        <v>0</v>
      </c>
      <c r="CP27" s="63">
        <f t="shared" si="16"/>
        <v>0</v>
      </c>
      <c r="CQ27" s="63">
        <f t="shared" si="16"/>
        <v>0</v>
      </c>
      <c r="CR27" s="63">
        <f t="shared" si="16"/>
        <v>0</v>
      </c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46">
        <f t="shared" si="12"/>
        <v>0</v>
      </c>
      <c r="EH27" s="116"/>
      <c r="EI27" s="82">
        <f t="shared" si="13"/>
        <v>0</v>
      </c>
      <c r="EJ27" s="295" t="str">
        <f t="shared" si="14"/>
        <v/>
      </c>
      <c r="EK27" s="296">
        <f t="shared" si="15"/>
        <v>0</v>
      </c>
      <c r="EL27" s="161"/>
      <c r="EM27" s="354">
        <f>SUMIF($K27,REGISTER!$CY$7,'KORT 1'!$BD27)</f>
        <v>0</v>
      </c>
      <c r="EN27" s="355">
        <f>SUMIF($K27,REGISTER!$CY$8,'KORT 1'!$BD27)</f>
        <v>0</v>
      </c>
      <c r="EO27" s="356">
        <f>SUMIF($K27,REGISTER!$CY$9,'KORT 1'!$BD27)</f>
        <v>0</v>
      </c>
      <c r="EP27" s="356">
        <f>SUMIF($K27,REGISTER!$CY$10,'KORT 1'!$BD27)</f>
        <v>0</v>
      </c>
      <c r="EQ27" s="357">
        <f>SUMIF($K27,REGISTER!$CY$23,'KORT 1'!$BD27)</f>
        <v>0</v>
      </c>
      <c r="ER27" s="355">
        <f>SUMIF($K27,REGISTER!$CY$24,'KORT 1'!$BD27)</f>
        <v>0</v>
      </c>
      <c r="ES27" s="356">
        <f>SUMIF($K27,REGISTER!$CY$25,'KORT 1'!$BD27)</f>
        <v>0</v>
      </c>
      <c r="ET27" s="356">
        <f>SUMIF($K27,REGISTER!$CY$26,'KORT 1'!$BD27)</f>
        <v>0</v>
      </c>
      <c r="EU27" s="357">
        <f>SUMIF($K27,REGISTER!$CY$15,'KORT 1'!$BD27)</f>
        <v>0</v>
      </c>
      <c r="EV27" s="355">
        <f>SUMIF($K27,REGISTER!$CY$16,'KORT 1'!$BD27)</f>
        <v>0</v>
      </c>
      <c r="EW27" s="355">
        <f>SUMIF($K27,REGISTER!$CY$17,'KORT 1'!$BD27)</f>
        <v>0</v>
      </c>
      <c r="EX27" s="355">
        <f>SUMIF($K27,REGISTER!$CY$18,'KORT 1'!$BD27)</f>
        <v>0</v>
      </c>
      <c r="EY27" s="358">
        <f>SUMIF($K27,REGISTER!$CY$19,'KORT 1'!$BD27)+SUMIF($K27,REGISTER!$CY$20,'KORT 1'!$BD27)+SUMIF($K27,REGISTER!$CY$21,'KORT 1'!$BD27)+SUMIF($K27,REGISTER!$CY$22,'KORT 1'!$BD27)</f>
        <v>0</v>
      </c>
      <c r="EZ27" s="359">
        <f>SUMIF($K27,REGISTER!$CY$31,'KORT 1'!$BD27)</f>
        <v>0</v>
      </c>
      <c r="FA27" s="355">
        <f>SUMIF($K27,REGISTER!$CY$32,'KORT 1'!$BD27)</f>
        <v>0</v>
      </c>
      <c r="FB27" s="355">
        <f>SUMIF($K27,REGISTER!$CY$33,'KORT 1'!$BD27)</f>
        <v>0</v>
      </c>
      <c r="FC27" s="355">
        <f>SUMIF($K27,REGISTER!$CY$34,'KORT 1'!$BD27)</f>
        <v>0</v>
      </c>
      <c r="FD27" s="358">
        <f>SUMIF($K27,REGISTER!$CY$35,'KORT 1'!$BD27)+SUMIF($K27,REGISTER!$CY$36,'KORT 1'!$BD27)+SUMIF($K27,REGISTER!$CY$37,'KORT 1'!$BD27)+SUMIF($K27,REGISTER!$CY$38,'KORT 1'!$BD27)</f>
        <v>0</v>
      </c>
      <c r="FE27" s="376"/>
      <c r="FF27" s="377"/>
      <c r="FG27" s="378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9"/>
      <c r="FY27" s="84">
        <f>SUMIF($M27,REGISTER!$CY$40,'KORT 1'!$O27)</f>
        <v>0</v>
      </c>
      <c r="FZ27" s="17">
        <f>SUMIF($M27,REGISTER!$CY$41,'KORT 1'!$O27)</f>
        <v>0</v>
      </c>
      <c r="GA27" s="17">
        <f>SUMIF($M27,REGISTER!$CY$42,'KORT 1'!$O27)</f>
        <v>0</v>
      </c>
      <c r="GB27" s="17">
        <f>SUMIF($M27,REGISTER!$CY$43,'KORT 1'!$O27)</f>
        <v>0</v>
      </c>
      <c r="GC27" s="17">
        <f>SUMIF($M27,REGISTER!$CY$44,'KORT 1'!$O27)</f>
        <v>0</v>
      </c>
      <c r="GD27" s="17">
        <f>SUMIF($M27,REGISTER!$CY$45,'KORT 1'!$O27)</f>
        <v>0</v>
      </c>
      <c r="GE27" s="17">
        <f>SUMIF($M27,REGISTER!$CY$60,'KORT 1'!$O27)</f>
        <v>0</v>
      </c>
      <c r="GF27" s="17">
        <f>SUMIF($M27,REGISTER!$CY$61,'KORT 1'!$O27)</f>
        <v>0</v>
      </c>
      <c r="GG27" s="17">
        <f>SUMIF($M27,REGISTER!$CY$62,'KORT 1'!$O27)</f>
        <v>0</v>
      </c>
      <c r="GH27" s="17">
        <f>SUMIF($M27,REGISTER!$CY$63,'KORT 1'!$O27)</f>
        <v>0</v>
      </c>
      <c r="GI27" s="17">
        <f>SUMIF($M27,REGISTER!$CY$64,'KORT 1'!$O27)</f>
        <v>0</v>
      </c>
      <c r="GJ27" s="17">
        <f>SUMIF($M27,REGISTER!$CY$65,'KORT 1'!$O27)</f>
        <v>0</v>
      </c>
      <c r="GK27" s="17">
        <f>SUMIF($M27,REGISTER!$CY$50,'KORT 1'!$O27)</f>
        <v>0</v>
      </c>
      <c r="GL27" s="17">
        <f>SUMIF($M27,REGISTER!$CY$51,'KORT 1'!$O27)</f>
        <v>0</v>
      </c>
      <c r="GM27" s="17">
        <f>SUMIF($M27,REGISTER!$CY$52,'KORT 1'!$O27)</f>
        <v>0</v>
      </c>
      <c r="GN27" s="17">
        <f>SUMIF($M27,REGISTER!$CY$53,'KORT 1'!$O27)</f>
        <v>0</v>
      </c>
      <c r="GO27" s="17">
        <f>SUMIF($M27,REGISTER!$CY$54,'KORT 1'!$O27)</f>
        <v>0</v>
      </c>
      <c r="GP27" s="17">
        <f>SUMIF($M27,REGISTER!$CY$55,'KORT 1'!$O27)</f>
        <v>0</v>
      </c>
      <c r="GQ27" s="16">
        <f>SUMIF($M27,REGISTER!$CY$56,'KORT 1'!$O27)+SUMIF($M27,REGISTER!$CY$57,'KORT 1'!$O27)+SUMIF($M27,REGISTER!$CY$58,'KORT 1'!$O27)+SUMIF($M27,REGISTER!$CY$59,'KORT 1'!$O27)</f>
        <v>0</v>
      </c>
      <c r="GR27" s="17">
        <f>SUMIF($M27,REGISTER!$CY$70,'KORT 1'!$O27)</f>
        <v>0</v>
      </c>
      <c r="GS27" s="17">
        <f>SUMIF($M27,REGISTER!$CY$71,'KORT 1'!$O27)</f>
        <v>0</v>
      </c>
      <c r="GT27" s="17">
        <f>SUMIF($M27,REGISTER!$CY$72,'KORT 1'!$O27)</f>
        <v>0</v>
      </c>
      <c r="GU27" s="17">
        <f>SUMIF($M27,REGISTER!$CY$73,'KORT 1'!$O27)</f>
        <v>0</v>
      </c>
      <c r="GV27" s="17">
        <f>SUMIF($M27,REGISTER!$CY$74,'KORT 1'!$O27)</f>
        <v>0</v>
      </c>
      <c r="GW27" s="17">
        <f>SUMIF($M27,REGISTER!$CY$75,'KORT 1'!$O27)</f>
        <v>0</v>
      </c>
      <c r="GX27" s="16">
        <f>SUMIF($M27,REGISTER!$CY$76,'KORT 1'!$O27)+SUMIF($M27,REGISTER!$CY$77,'KORT 1'!$O27)+SUMIF($M27,REGISTER!$CY$78,'KORT 1'!$O27)+SUMIF($M27,REGISTER!$CY$79,'KORT 1'!$O27)</f>
        <v>0</v>
      </c>
      <c r="GY27" s="116"/>
      <c r="GZ27" s="116"/>
      <c r="HA27" s="116"/>
      <c r="HB27" s="116"/>
      <c r="HC27" s="116"/>
      <c r="HD27" s="116"/>
      <c r="HE27" s="116"/>
      <c r="HF27" s="116"/>
      <c r="HG27" s="116"/>
      <c r="HH27" s="116"/>
      <c r="HI27" s="116"/>
      <c r="HJ27" s="116"/>
      <c r="HK27" s="116"/>
      <c r="HL27" s="116"/>
      <c r="HM27" s="116"/>
      <c r="HN27" s="116"/>
      <c r="HO27" s="116"/>
      <c r="HP27" s="106"/>
      <c r="HQ27" s="1"/>
    </row>
    <row r="28" spans="1:225" ht="15.9" customHeight="1">
      <c r="A28" s="15">
        <v>10</v>
      </c>
      <c r="B28" s="69"/>
      <c r="C28" s="541" t="str">
        <f t="shared" si="0"/>
        <v/>
      </c>
      <c r="D28" s="567"/>
      <c r="E28" s="567"/>
      <c r="F28" s="567"/>
      <c r="G28" s="567"/>
      <c r="H28" s="111" t="str">
        <f t="shared" si="1"/>
        <v/>
      </c>
      <c r="I28" s="22">
        <f t="shared" si="2"/>
        <v>0</v>
      </c>
      <c r="J28" s="22">
        <f t="shared" si="3"/>
        <v>0</v>
      </c>
      <c r="K28" s="22">
        <f t="shared" si="4"/>
        <v>0</v>
      </c>
      <c r="L28" s="114"/>
      <c r="M28" s="22">
        <f t="shared" si="5"/>
        <v>0</v>
      </c>
      <c r="N28" s="22">
        <f t="shared" si="6"/>
        <v>0</v>
      </c>
      <c r="O28" s="83">
        <f t="shared" si="7"/>
        <v>0</v>
      </c>
      <c r="P28" s="68">
        <f>IF((SUM(P$19:P27)+P$38+P$39+SUM(P$117:P$121))&gt;=REGISTER!$DD$24,0,IF(CS$70=1,0,IF(AND(CS28=1,$J28=1,CS$43&gt;=REGISTER!$DD$28,CS$40&gt;0,SUM(CS$54:CS$60)&gt;0),1,0)))</f>
        <v>0</v>
      </c>
      <c r="Q28" s="68">
        <f>IF((SUM(Q$19:Q27)+Q$38+Q$39+SUM(Q$117:Q$121))&gt;=REGISTER!$DD$24,0,IF(CT$70=1,0,IF(AND(CT28=1,$J28=1,CT$43&gt;=REGISTER!$DD$28,CT$40&gt;0,SUM(CT$54:CT$60)&gt;0),1,0)))</f>
        <v>0</v>
      </c>
      <c r="R28" s="68">
        <f>IF((SUM(R$19:R27)+R$38+R$39+SUM(R$117:R$121))&gt;=REGISTER!$DD$24,0,IF(CU$70=1,0,IF(AND(CU28=1,$J28=1,CU$43&gt;=REGISTER!$DD$28,CU$40&gt;0,SUM(CU$54:CU$60)&gt;0),1,0)))</f>
        <v>0</v>
      </c>
      <c r="S28" s="68">
        <f>IF((SUM(S$19:S27)+S$38+S$39+SUM(S$117:S$121))&gt;=REGISTER!$DD$24,0,IF(CV$70=1,0,IF(AND(CV28=1,$J28=1,CV$43&gt;=REGISTER!$DD$28,CV$40&gt;0,SUM(CV$54:CV$60)&gt;0),1,0)))</f>
        <v>0</v>
      </c>
      <c r="T28" s="68">
        <f>IF((SUM(T$19:T27)+T$38+T$39+SUM(T$117:T$121))&gt;=REGISTER!$DD$24,0,IF(CW$70=1,0,IF(AND(CW28=1,$J28=1,CW$43&gt;=REGISTER!$DD$28,CW$40&gt;0,SUM(CW$54:CW$60)&gt;0),1,0)))</f>
        <v>0</v>
      </c>
      <c r="U28" s="68">
        <f>IF((SUM(U$19:U27)+U$38+U$39+SUM(U$117:U$121))&gt;=REGISTER!$DD$24,0,IF(CX$70=1,0,IF(AND(CX28=1,$J28=1,CX$43&gt;=REGISTER!$DD$28,CX$40&gt;0,SUM(CX$54:CX$60)&gt;0),1,0)))</f>
        <v>0</v>
      </c>
      <c r="V28" s="68">
        <f>IF((SUM(V$19:V27)+V$38+V$39+SUM(V$117:V$121))&gt;=REGISTER!$DD$24,0,IF(CY$70=1,0,IF(AND(CY28=1,$J28=1,CY$43&gt;=REGISTER!$DD$28,CY$40&gt;0,SUM(CY$54:CY$60)&gt;0),1,0)))</f>
        <v>0</v>
      </c>
      <c r="W28" s="68">
        <f>IF((SUM(W$19:W27)+W$38+W$39+SUM(W$117:W$121))&gt;=REGISTER!$DD$24,0,IF(CZ$70=1,0,IF(AND(CZ28=1,$J28=1,CZ$43&gt;=REGISTER!$DD$28,CZ$40&gt;0,SUM(CZ$54:CZ$60)&gt;0),1,0)))</f>
        <v>0</v>
      </c>
      <c r="X28" s="68">
        <f>IF((SUM(X$19:X27)+X$38+X$39+SUM(X$117:X$121))&gt;=REGISTER!$DD$24,0,IF(DA$70=1,0,IF(AND(DA28=1,$J28=1,DA$43&gt;=REGISTER!$DD$28,DA$40&gt;0,SUM(DA$54:DA$60)&gt;0),1,0)))</f>
        <v>0</v>
      </c>
      <c r="Y28" s="68">
        <f>IF((SUM(Y$19:Y27)+Y$38+Y$39+SUM(Y$117:Y$121))&gt;=REGISTER!$DD$24,0,IF(DB$70=1,0,IF(AND(DB28=1,$J28=1,DB$43&gt;=REGISTER!$DD$28,DB$40&gt;0,SUM(DB$54:DB$60)&gt;0),1,0)))</f>
        <v>0</v>
      </c>
      <c r="Z28" s="68">
        <f>IF((SUM(Z$19:Z27)+Z$38+Z$39+SUM(Z$117:Z$121))&gt;=REGISTER!$DD$24,0,IF(DC$70=1,0,IF(AND(DC28=1,$J28=1,DC$43&gt;=REGISTER!$DD$28,DC$40&gt;0,SUM(DC$54:DC$60)&gt;0),1,0)))</f>
        <v>0</v>
      </c>
      <c r="AA28" s="68">
        <f>IF((SUM(AA$19:AA27)+AA$38+AA$39+SUM(AA$117:AA$121))&gt;=REGISTER!$DD$24,0,IF(DD$70=1,0,IF(AND(DD28=1,$J28=1,DD$43&gt;=REGISTER!$DD$28,DD$40&gt;0,SUM(DD$54:DD$60)&gt;0),1,0)))</f>
        <v>0</v>
      </c>
      <c r="AB28" s="68">
        <f>IF((SUM(AB$19:AB27)+AB$38+AB$39+SUM(AB$117:AB$121))&gt;=REGISTER!$DD$24,0,IF(DE$70=1,0,IF(AND(DE28=1,$J28=1,DE$43&gt;=REGISTER!$DD$28,DE$40&gt;0,SUM(DE$54:DE$60)&gt;0),1,0)))</f>
        <v>0</v>
      </c>
      <c r="AC28" s="68">
        <f>IF((SUM(AC$19:AC27)+AC$38+AC$39+SUM(AC$117:AC$121))&gt;=REGISTER!$DD$24,0,IF(DF$70=1,0,IF(AND(DF28=1,$J28=1,DF$43&gt;=REGISTER!$DD$28,DF$40&gt;0,SUM(DF$54:DF$60)&gt;0),1,0)))</f>
        <v>0</v>
      </c>
      <c r="AD28" s="68">
        <f>IF((SUM(AD$19:AD27)+AD$38+AD$39+SUM(AD$117:AD$121))&gt;=REGISTER!$DD$24,0,IF(DG$70=1,0,IF(AND(DG28=1,$J28=1,DG$43&gt;=REGISTER!$DD$28,DG$40&gt;0,SUM(DG$54:DG$60)&gt;0),1,0)))</f>
        <v>0</v>
      </c>
      <c r="AE28" s="68">
        <f>IF((SUM(AE$19:AE27)+AE$38+AE$39+SUM(AE$117:AE$121))&gt;=REGISTER!$DD$24,0,IF(DH$70=1,0,IF(AND(DH28=1,$J28=1,DH$43&gt;=REGISTER!$DD$28,DH$40&gt;0,SUM(DH$54:DH$60)&gt;0),1,0)))</f>
        <v>0</v>
      </c>
      <c r="AF28" s="68">
        <f>IF((SUM(AF$19:AF27)+AF$38+AF$39+SUM(AF$117:AF$121))&gt;=REGISTER!$DD$24,0,IF(DI$70=1,0,IF(AND(DI28=1,$J28=1,DI$43&gt;=REGISTER!$DD$28,DI$40&gt;0,SUM(DI$54:DI$60)&gt;0),1,0)))</f>
        <v>0</v>
      </c>
      <c r="AG28" s="68">
        <f>IF((SUM(AG$19:AG27)+AG$38+AG$39+SUM(AG$117:AG$121))&gt;=REGISTER!$DD$24,0,IF(DJ$70=1,0,IF(AND(DJ28=1,$J28=1,DJ$43&gt;=REGISTER!$DD$28,DJ$40&gt;0,SUM(DJ$54:DJ$60)&gt;0),1,0)))</f>
        <v>0</v>
      </c>
      <c r="AH28" s="68">
        <f>IF((SUM(AH$19:AH27)+AH$38+AH$39+SUM(AH$117:AH$121))&gt;=REGISTER!$DD$24,0,IF(DK$70=1,0,IF(AND(DK28=1,$J28=1,DK$43&gt;=REGISTER!$DD$28,DK$40&gt;0,SUM(DK$54:DK$60)&gt;0),1,0)))</f>
        <v>0</v>
      </c>
      <c r="AI28" s="68">
        <f>IF((SUM(AI$19:AI27)+AI$38+AI$39+SUM(AI$117:AI$121))&gt;=REGISTER!$DD$24,0,IF(DL$70=1,0,IF(AND(DL28=1,$J28=1,DL$43&gt;=REGISTER!$DD$28,DL$40&gt;0,SUM(DL$54:DL$60)&gt;0),1,0)))</f>
        <v>0</v>
      </c>
      <c r="AJ28" s="68">
        <f>IF((SUM(AJ$19:AJ27)+AJ$38+AJ$39+SUM(AJ$117:AJ$121))&gt;=REGISTER!$DD$24,0,IF(DM$70=1,0,IF(AND(DM28=1,$J28=1,DM$43&gt;=REGISTER!$DD$28,DM$40&gt;0,SUM(DM$54:DM$60)&gt;0),1,0)))</f>
        <v>0</v>
      </c>
      <c r="AK28" s="68">
        <f>IF((SUM(AK$19:AK27)+AK$38+AK$39+SUM(AK$117:AK$121))&gt;=REGISTER!$DD$24,0,IF(DN$70=1,0,IF(AND(DN28=1,$J28=1,DN$43&gt;=REGISTER!$DD$28,DN$40&gt;0,SUM(DN$54:DN$60)&gt;0),1,0)))</f>
        <v>0</v>
      </c>
      <c r="AL28" s="68">
        <f>IF((SUM(AL$19:AL27)+AL$38+AL$39+SUM(AL$117:AL$121))&gt;=REGISTER!$DD$24,0,IF(DO$70=1,0,IF(AND(DO28=1,$J28=1,DO$43&gt;=REGISTER!$DD$28,DO$40&gt;0,SUM(DO$54:DO$60)&gt;0),1,0)))</f>
        <v>0</v>
      </c>
      <c r="AM28" s="68">
        <f>IF((SUM(AM$19:AM27)+AM$38+AM$39+SUM(AM$117:AM$121))&gt;=REGISTER!$DD$24,0,IF(DP$70=1,0,IF(AND(DP28=1,$J28=1,DP$43&gt;=REGISTER!$DD$28,DP$40&gt;0,SUM(DP$54:DP$60)&gt;0),1,0)))</f>
        <v>0</v>
      </c>
      <c r="AN28" s="68">
        <f>IF((SUM(AN$19:AN27)+AN$38+AN$39+SUM(AN$117:AN$121))&gt;=REGISTER!$DD$24,0,IF(DQ$70=1,0,IF(AND(DQ28=1,$J28=1,DQ$43&gt;=REGISTER!$DD$28,DQ$40&gt;0,SUM(DQ$54:DQ$60)&gt;0),1,0)))</f>
        <v>0</v>
      </c>
      <c r="AO28" s="68">
        <f>IF((SUM(AO$19:AO27)+AO$38+AO$39+SUM(AO$117:AO$121))&gt;=REGISTER!$DD$24,0,IF(DR$70=1,0,IF(AND(DR28=1,$J28=1,DR$43&gt;=REGISTER!$DD$28,DR$40&gt;0,SUM(DR$54:DR$60)&gt;0),1,0)))</f>
        <v>0</v>
      </c>
      <c r="AP28" s="68">
        <f>IF((SUM(AP$19:AP27)+AP$38+AP$39+SUM(AP$117:AP$121))&gt;=REGISTER!$DD$24,0,IF(DS$70=1,0,IF(AND(DS28=1,$J28=1,DS$43&gt;=REGISTER!$DD$28,DS$40&gt;0,SUM(DS$54:DS$60)&gt;0),1,0)))</f>
        <v>0</v>
      </c>
      <c r="AQ28" s="68">
        <f>IF((SUM(AQ$19:AQ27)+AQ$38+AQ$39+SUM(AQ$117:AQ$121))&gt;=REGISTER!$DD$24,0,IF(DT$70=1,0,IF(AND(DT28=1,$J28=1,DT$43&gt;=REGISTER!$DD$28,DT$40&gt;0,SUM(DT$54:DT$60)&gt;0),1,0)))</f>
        <v>0</v>
      </c>
      <c r="AR28" s="68">
        <f>IF((SUM(AR$19:AR27)+AR$38+AR$39+SUM(AR$117:AR$121))&gt;=REGISTER!$DD$24,0,IF(DU$70=1,0,IF(AND(DU28=1,$J28=1,DU$43&gt;=REGISTER!$DD$28,DU$40&gt;0,SUM(DU$54:DU$60)&gt;0),1,0)))</f>
        <v>0</v>
      </c>
      <c r="AS28" s="68">
        <f>IF((SUM(AS$19:AS27)+AS$38+AS$39+SUM(AS$117:AS$121))&gt;=REGISTER!$DD$24,0,IF(DV$70=1,0,IF(AND(DV28=1,$J28=1,DV$43&gt;=REGISTER!$DD$28,DV$40&gt;0,SUM(DV$54:DV$60)&gt;0),1,0)))</f>
        <v>0</v>
      </c>
      <c r="AT28" s="68">
        <f>IF((SUM(AT$19:AT27)+AT$38+AT$39+SUM(AT$117:AT$121))&gt;=REGISTER!$DD$24,0,IF(DW$70=1,0,IF(AND(DW28=1,$J28=1,DW$43&gt;=REGISTER!$DD$28,DW$40&gt;0,SUM(DW$54:DW$60)&gt;0),1,0)))</f>
        <v>0</v>
      </c>
      <c r="AU28" s="68">
        <f>IF((SUM(AU$19:AU27)+AU$38+AU$39+SUM(AU$117:AU$121))&gt;=REGISTER!$DD$24,0,IF(DX$70=1,0,IF(AND(DX28=1,$J28=1,DX$43&gt;=REGISTER!$DD$28,DX$40&gt;0,SUM(DX$54:DX$60)&gt;0),1,0)))</f>
        <v>0</v>
      </c>
      <c r="AV28" s="68">
        <f>IF((SUM(AV$19:AV27)+AV$38+AV$39+SUM(AV$117:AV$121))&gt;=REGISTER!$DD$24,0,IF(DY$70=1,0,IF(AND(DY28=1,$J28=1,DY$43&gt;=REGISTER!$DD$28,DY$40&gt;0,SUM(DY$54:DY$60)&gt;0),1,0)))</f>
        <v>0</v>
      </c>
      <c r="AW28" s="68">
        <f>IF((SUM(AW$19:AW27)+AW$38+AW$39+SUM(AW$117:AW$121))&gt;=REGISTER!$DD$24,0,IF(DZ$70=1,0,IF(AND(DZ28=1,$J28=1,DZ$43&gt;=REGISTER!$DD$28,DZ$40&gt;0,SUM(DZ$54:DZ$60)&gt;0),1,0)))</f>
        <v>0</v>
      </c>
      <c r="AX28" s="68">
        <f>IF((SUM(AX$19:AX27)+AX$38+AX$39+SUM(AX$117:AX$121))&gt;=REGISTER!$DD$24,0,IF(EA$70=1,0,IF(AND(EA28=1,$J28=1,EA$43&gt;=REGISTER!$DD$28,EA$40&gt;0,SUM(EA$54:EA$60)&gt;0),1,0)))</f>
        <v>0</v>
      </c>
      <c r="AY28" s="68">
        <f>IF((SUM(AY$19:AY27)+AY$38+AY$39+SUM(AY$117:AY$121))&gt;=REGISTER!$DD$24,0,IF(EB$70=1,0,IF(AND(EB28=1,$J28=1,EB$43&gt;=REGISTER!$DD$28,EB$40&gt;0,SUM(EB$54:EB$60)&gt;0),1,0)))</f>
        <v>0</v>
      </c>
      <c r="AZ28" s="68">
        <f>IF((SUM(AZ$19:AZ27)+AZ$38+AZ$39+SUM(AZ$117:AZ$121))&gt;=REGISTER!$DD$24,0,IF(EC$70=1,0,IF(AND(EC28=1,$J28=1,EC$43&gt;=REGISTER!$DD$28,EC$40&gt;0,SUM(EC$54:EC$60)&gt;0),1,0)))</f>
        <v>0</v>
      </c>
      <c r="BA28" s="68">
        <f>IF((SUM(BA$19:BA27)+BA$38+BA$39+SUM(BA$117:BA$121))&gt;=REGISTER!$DD$24,0,IF(ED$70=1,0,IF(AND(ED28=1,$J28=1,ED$43&gt;=REGISTER!$DD$28,ED$40&gt;0,SUM(ED$54:ED$60)&gt;0),1,0)))</f>
        <v>0</v>
      </c>
      <c r="BB28" s="68">
        <f>IF((SUM(BB$19:BB27)+BB$38+BB$39+SUM(BB$117:BB$121))&gt;=REGISTER!$DD$24,0,IF(EE$70=1,0,IF(AND(EE28=1,$J28=1,EE$43&gt;=REGISTER!$DD$28,EE$40&gt;0,SUM(EE$54:EE$60)&gt;0),1,0)))</f>
        <v>0</v>
      </c>
      <c r="BC28" s="68">
        <f>IF((SUM(BC$19:BC27)+BC$38+BC$39+SUM(BC$117:BC$121))&gt;=REGISTER!$DD$24,0,IF(EF$70=1,0,IF(AND(EF28=1,$J28=1,EF$43&gt;=REGISTER!$DD$28,EF$40&gt;0,SUM(EF$54:EF$60)&gt;0),1,0)))</f>
        <v>0</v>
      </c>
      <c r="BD28" s="83">
        <f t="shared" si="8"/>
        <v>0</v>
      </c>
      <c r="BE28" s="63">
        <f t="shared" si="9"/>
        <v>0</v>
      </c>
      <c r="BF28" s="63">
        <f t="shared" si="10"/>
        <v>0</v>
      </c>
      <c r="BG28" s="63">
        <f t="shared" si="17"/>
        <v>0</v>
      </c>
      <c r="BH28" s="63">
        <f t="shared" si="17"/>
        <v>0</v>
      </c>
      <c r="BI28" s="63">
        <f t="shared" si="17"/>
        <v>0</v>
      </c>
      <c r="BJ28" s="63">
        <f t="shared" si="17"/>
        <v>0</v>
      </c>
      <c r="BK28" s="63">
        <f t="shared" si="17"/>
        <v>0</v>
      </c>
      <c r="BL28" s="63">
        <f t="shared" si="17"/>
        <v>0</v>
      </c>
      <c r="BM28" s="63">
        <f t="shared" si="17"/>
        <v>0</v>
      </c>
      <c r="BN28" s="63">
        <f t="shared" si="17"/>
        <v>0</v>
      </c>
      <c r="BO28" s="63">
        <f t="shared" si="17"/>
        <v>0</v>
      </c>
      <c r="BP28" s="63">
        <f t="shared" si="17"/>
        <v>0</v>
      </c>
      <c r="BQ28" s="63">
        <f t="shared" si="17"/>
        <v>0</v>
      </c>
      <c r="BR28" s="63">
        <f t="shared" si="17"/>
        <v>0</v>
      </c>
      <c r="BS28" s="63">
        <f t="shared" si="17"/>
        <v>0</v>
      </c>
      <c r="BT28" s="63">
        <f t="shared" si="17"/>
        <v>0</v>
      </c>
      <c r="BU28" s="63">
        <f t="shared" si="17"/>
        <v>0</v>
      </c>
      <c r="BV28" s="63">
        <f t="shared" si="17"/>
        <v>0</v>
      </c>
      <c r="BW28" s="63">
        <f t="shared" si="17"/>
        <v>0</v>
      </c>
      <c r="BX28" s="63">
        <f t="shared" si="17"/>
        <v>0</v>
      </c>
      <c r="BY28" s="63">
        <f t="shared" si="17"/>
        <v>0</v>
      </c>
      <c r="BZ28" s="63">
        <f t="shared" si="17"/>
        <v>0</v>
      </c>
      <c r="CA28" s="63">
        <f t="shared" si="17"/>
        <v>0</v>
      </c>
      <c r="CB28" s="63">
        <f t="shared" si="17"/>
        <v>0</v>
      </c>
      <c r="CC28" s="63">
        <f t="shared" si="17"/>
        <v>0</v>
      </c>
      <c r="CD28" s="63">
        <f t="shared" si="17"/>
        <v>0</v>
      </c>
      <c r="CE28" s="63">
        <f t="shared" si="17"/>
        <v>0</v>
      </c>
      <c r="CF28" s="63">
        <f t="shared" si="17"/>
        <v>0</v>
      </c>
      <c r="CG28" s="63">
        <f t="shared" si="17"/>
        <v>0</v>
      </c>
      <c r="CH28" s="63">
        <f t="shared" si="16"/>
        <v>0</v>
      </c>
      <c r="CI28" s="63">
        <f t="shared" si="16"/>
        <v>0</v>
      </c>
      <c r="CJ28" s="63">
        <f t="shared" si="16"/>
        <v>0</v>
      </c>
      <c r="CK28" s="63">
        <f t="shared" si="16"/>
        <v>0</v>
      </c>
      <c r="CL28" s="63">
        <f t="shared" si="16"/>
        <v>0</v>
      </c>
      <c r="CM28" s="63">
        <f t="shared" si="16"/>
        <v>0</v>
      </c>
      <c r="CN28" s="63">
        <f t="shared" si="16"/>
        <v>0</v>
      </c>
      <c r="CO28" s="63">
        <f t="shared" si="16"/>
        <v>0</v>
      </c>
      <c r="CP28" s="63">
        <f t="shared" si="16"/>
        <v>0</v>
      </c>
      <c r="CQ28" s="63">
        <f t="shared" si="16"/>
        <v>0</v>
      </c>
      <c r="CR28" s="63">
        <f t="shared" si="16"/>
        <v>0</v>
      </c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46">
        <f t="shared" si="12"/>
        <v>0</v>
      </c>
      <c r="EH28" s="116"/>
      <c r="EI28" s="82">
        <f t="shared" si="13"/>
        <v>0</v>
      </c>
      <c r="EJ28" s="295" t="str">
        <f t="shared" si="14"/>
        <v/>
      </c>
      <c r="EK28" s="296">
        <f t="shared" si="15"/>
        <v>0</v>
      </c>
      <c r="EL28" s="161"/>
      <c r="EM28" s="354">
        <f>SUMIF($K28,REGISTER!$CY$7,'KORT 1'!$BD28)</f>
        <v>0</v>
      </c>
      <c r="EN28" s="355">
        <f>SUMIF($K28,REGISTER!$CY$8,'KORT 1'!$BD28)</f>
        <v>0</v>
      </c>
      <c r="EO28" s="356">
        <f>SUMIF($K28,REGISTER!$CY$9,'KORT 1'!$BD28)</f>
        <v>0</v>
      </c>
      <c r="EP28" s="356">
        <f>SUMIF($K28,REGISTER!$CY$10,'KORT 1'!$BD28)</f>
        <v>0</v>
      </c>
      <c r="EQ28" s="357">
        <f>SUMIF($K28,REGISTER!$CY$23,'KORT 1'!$BD28)</f>
        <v>0</v>
      </c>
      <c r="ER28" s="355">
        <f>SUMIF($K28,REGISTER!$CY$24,'KORT 1'!$BD28)</f>
        <v>0</v>
      </c>
      <c r="ES28" s="356">
        <f>SUMIF($K28,REGISTER!$CY$25,'KORT 1'!$BD28)</f>
        <v>0</v>
      </c>
      <c r="ET28" s="356">
        <f>SUMIF($K28,REGISTER!$CY$26,'KORT 1'!$BD28)</f>
        <v>0</v>
      </c>
      <c r="EU28" s="357">
        <f>SUMIF($K28,REGISTER!$CY$15,'KORT 1'!$BD28)</f>
        <v>0</v>
      </c>
      <c r="EV28" s="355">
        <f>SUMIF($K28,REGISTER!$CY$16,'KORT 1'!$BD28)</f>
        <v>0</v>
      </c>
      <c r="EW28" s="355">
        <f>SUMIF($K28,REGISTER!$CY$17,'KORT 1'!$BD28)</f>
        <v>0</v>
      </c>
      <c r="EX28" s="355">
        <f>SUMIF($K28,REGISTER!$CY$18,'KORT 1'!$BD28)</f>
        <v>0</v>
      </c>
      <c r="EY28" s="358">
        <f>SUMIF($K28,REGISTER!$CY$19,'KORT 1'!$BD28)+SUMIF($K28,REGISTER!$CY$20,'KORT 1'!$BD28)+SUMIF($K28,REGISTER!$CY$21,'KORT 1'!$BD28)+SUMIF($K28,REGISTER!$CY$22,'KORT 1'!$BD28)</f>
        <v>0</v>
      </c>
      <c r="EZ28" s="359">
        <f>SUMIF($K28,REGISTER!$CY$31,'KORT 1'!$BD28)</f>
        <v>0</v>
      </c>
      <c r="FA28" s="355">
        <f>SUMIF($K28,REGISTER!$CY$32,'KORT 1'!$BD28)</f>
        <v>0</v>
      </c>
      <c r="FB28" s="355">
        <f>SUMIF($K28,REGISTER!$CY$33,'KORT 1'!$BD28)</f>
        <v>0</v>
      </c>
      <c r="FC28" s="355">
        <f>SUMIF($K28,REGISTER!$CY$34,'KORT 1'!$BD28)</f>
        <v>0</v>
      </c>
      <c r="FD28" s="358">
        <f>SUMIF($K28,REGISTER!$CY$35,'KORT 1'!$BD28)+SUMIF($K28,REGISTER!$CY$36,'KORT 1'!$BD28)+SUMIF($K28,REGISTER!$CY$37,'KORT 1'!$BD28)+SUMIF($K28,REGISTER!$CY$38,'KORT 1'!$BD28)</f>
        <v>0</v>
      </c>
      <c r="FE28" s="376"/>
      <c r="FF28" s="377"/>
      <c r="FG28" s="378"/>
      <c r="FH28" s="377"/>
      <c r="FI28" s="377"/>
      <c r="FJ28" s="377"/>
      <c r="FK28" s="377"/>
      <c r="FL28" s="377"/>
      <c r="FM28" s="377"/>
      <c r="FN28" s="377"/>
      <c r="FO28" s="377"/>
      <c r="FP28" s="377"/>
      <c r="FQ28" s="377"/>
      <c r="FR28" s="377"/>
      <c r="FS28" s="377"/>
      <c r="FT28" s="377"/>
      <c r="FU28" s="377"/>
      <c r="FV28" s="377"/>
      <c r="FW28" s="377"/>
      <c r="FX28" s="379"/>
      <c r="FY28" s="84">
        <f>SUMIF($M28,REGISTER!$CY$40,'KORT 1'!$O28)</f>
        <v>0</v>
      </c>
      <c r="FZ28" s="17">
        <f>SUMIF($M28,REGISTER!$CY$41,'KORT 1'!$O28)</f>
        <v>0</v>
      </c>
      <c r="GA28" s="17">
        <f>SUMIF($M28,REGISTER!$CY$42,'KORT 1'!$O28)</f>
        <v>0</v>
      </c>
      <c r="GB28" s="17">
        <f>SUMIF($M28,REGISTER!$CY$43,'KORT 1'!$O28)</f>
        <v>0</v>
      </c>
      <c r="GC28" s="17">
        <f>SUMIF($M28,REGISTER!$CY$44,'KORT 1'!$O28)</f>
        <v>0</v>
      </c>
      <c r="GD28" s="17">
        <f>SUMIF($M28,REGISTER!$CY$45,'KORT 1'!$O28)</f>
        <v>0</v>
      </c>
      <c r="GE28" s="17">
        <f>SUMIF($M28,REGISTER!$CY$60,'KORT 1'!$O28)</f>
        <v>0</v>
      </c>
      <c r="GF28" s="17">
        <f>SUMIF($M28,REGISTER!$CY$61,'KORT 1'!$O28)</f>
        <v>0</v>
      </c>
      <c r="GG28" s="17">
        <f>SUMIF($M28,REGISTER!$CY$62,'KORT 1'!$O28)</f>
        <v>0</v>
      </c>
      <c r="GH28" s="17">
        <f>SUMIF($M28,REGISTER!$CY$63,'KORT 1'!$O28)</f>
        <v>0</v>
      </c>
      <c r="GI28" s="17">
        <f>SUMIF($M28,REGISTER!$CY$64,'KORT 1'!$O28)</f>
        <v>0</v>
      </c>
      <c r="GJ28" s="17">
        <f>SUMIF($M28,REGISTER!$CY$65,'KORT 1'!$O28)</f>
        <v>0</v>
      </c>
      <c r="GK28" s="17">
        <f>SUMIF($M28,REGISTER!$CY$50,'KORT 1'!$O28)</f>
        <v>0</v>
      </c>
      <c r="GL28" s="17">
        <f>SUMIF($M28,REGISTER!$CY$51,'KORT 1'!$O28)</f>
        <v>0</v>
      </c>
      <c r="GM28" s="17">
        <f>SUMIF($M28,REGISTER!$CY$52,'KORT 1'!$O28)</f>
        <v>0</v>
      </c>
      <c r="GN28" s="17">
        <f>SUMIF($M28,REGISTER!$CY$53,'KORT 1'!$O28)</f>
        <v>0</v>
      </c>
      <c r="GO28" s="17">
        <f>SUMIF($M28,REGISTER!$CY$54,'KORT 1'!$O28)</f>
        <v>0</v>
      </c>
      <c r="GP28" s="17">
        <f>SUMIF($M28,REGISTER!$CY$55,'KORT 1'!$O28)</f>
        <v>0</v>
      </c>
      <c r="GQ28" s="16">
        <f>SUMIF($M28,REGISTER!$CY$56,'KORT 1'!$O28)+SUMIF($M28,REGISTER!$CY$57,'KORT 1'!$O28)+SUMIF($M28,REGISTER!$CY$58,'KORT 1'!$O28)+SUMIF($M28,REGISTER!$CY$59,'KORT 1'!$O28)</f>
        <v>0</v>
      </c>
      <c r="GR28" s="17">
        <f>SUMIF($M28,REGISTER!$CY$70,'KORT 1'!$O28)</f>
        <v>0</v>
      </c>
      <c r="GS28" s="17">
        <f>SUMIF($M28,REGISTER!$CY$71,'KORT 1'!$O28)</f>
        <v>0</v>
      </c>
      <c r="GT28" s="17">
        <f>SUMIF($M28,REGISTER!$CY$72,'KORT 1'!$O28)</f>
        <v>0</v>
      </c>
      <c r="GU28" s="17">
        <f>SUMIF($M28,REGISTER!$CY$73,'KORT 1'!$O28)</f>
        <v>0</v>
      </c>
      <c r="GV28" s="17">
        <f>SUMIF($M28,REGISTER!$CY$74,'KORT 1'!$O28)</f>
        <v>0</v>
      </c>
      <c r="GW28" s="17">
        <f>SUMIF($M28,REGISTER!$CY$75,'KORT 1'!$O28)</f>
        <v>0</v>
      </c>
      <c r="GX28" s="16">
        <f>SUMIF($M28,REGISTER!$CY$76,'KORT 1'!$O28)+SUMIF($M28,REGISTER!$CY$77,'KORT 1'!$O28)+SUMIF($M28,REGISTER!$CY$78,'KORT 1'!$O28)+SUMIF($M28,REGISTER!$CY$79,'KORT 1'!$O28)</f>
        <v>0</v>
      </c>
      <c r="GY28" s="116"/>
      <c r="GZ28" s="116"/>
      <c r="HA28" s="116"/>
      <c r="HB28" s="116"/>
      <c r="HC28" s="116"/>
      <c r="HD28" s="116"/>
      <c r="HE28" s="116"/>
      <c r="HF28" s="116"/>
      <c r="HG28" s="116"/>
      <c r="HH28" s="116"/>
      <c r="HI28" s="116"/>
      <c r="HJ28" s="116"/>
      <c r="HK28" s="116"/>
      <c r="HL28" s="116"/>
      <c r="HM28" s="116"/>
      <c r="HN28" s="116"/>
      <c r="HO28" s="116"/>
      <c r="HP28" s="106"/>
      <c r="HQ28" s="1"/>
    </row>
    <row r="29" spans="1:225" ht="15.9" customHeight="1">
      <c r="A29" s="15">
        <v>11</v>
      </c>
      <c r="B29" s="69"/>
      <c r="C29" s="541" t="str">
        <f t="shared" si="0"/>
        <v/>
      </c>
      <c r="D29" s="567"/>
      <c r="E29" s="567"/>
      <c r="F29" s="567"/>
      <c r="G29" s="567"/>
      <c r="H29" s="111" t="str">
        <f t="shared" si="1"/>
        <v/>
      </c>
      <c r="I29" s="22">
        <f t="shared" si="2"/>
        <v>0</v>
      </c>
      <c r="J29" s="22">
        <f t="shared" si="3"/>
        <v>0</v>
      </c>
      <c r="K29" s="22">
        <f t="shared" si="4"/>
        <v>0</v>
      </c>
      <c r="L29" s="114"/>
      <c r="M29" s="22">
        <f t="shared" si="5"/>
        <v>0</v>
      </c>
      <c r="N29" s="22">
        <f t="shared" si="6"/>
        <v>0</v>
      </c>
      <c r="O29" s="83">
        <f t="shared" si="7"/>
        <v>0</v>
      </c>
      <c r="P29" s="68">
        <f>IF((SUM(P$19:P28)+P$38+P$39+SUM(P$117:P$121))&gt;=REGISTER!$DD$24,0,IF(CS$70=1,0,IF(AND(CS29=1,$J29=1,CS$43&gt;=REGISTER!$DD$28,CS$40&gt;0,SUM(CS$54:CS$60)&gt;0),1,0)))</f>
        <v>0</v>
      </c>
      <c r="Q29" s="68">
        <f>IF((SUM(Q$19:Q28)+Q$38+Q$39+SUM(Q$117:Q$121))&gt;=REGISTER!$DD$24,0,IF(CT$70=1,0,IF(AND(CT29=1,$J29=1,CT$43&gt;=REGISTER!$DD$28,CT$40&gt;0,SUM(CT$54:CT$60)&gt;0),1,0)))</f>
        <v>0</v>
      </c>
      <c r="R29" s="68">
        <f>IF((SUM(R$19:R28)+R$38+R$39+SUM(R$117:R$121))&gt;=REGISTER!$DD$24,0,IF(CU$70=1,0,IF(AND(CU29=1,$J29=1,CU$43&gt;=REGISTER!$DD$28,CU$40&gt;0,SUM(CU$54:CU$60)&gt;0),1,0)))</f>
        <v>0</v>
      </c>
      <c r="S29" s="68">
        <f>IF((SUM(S$19:S28)+S$38+S$39+SUM(S$117:S$121))&gt;=REGISTER!$DD$24,0,IF(CV$70=1,0,IF(AND(CV29=1,$J29=1,CV$43&gt;=REGISTER!$DD$28,CV$40&gt;0,SUM(CV$54:CV$60)&gt;0),1,0)))</f>
        <v>0</v>
      </c>
      <c r="T29" s="68">
        <f>IF((SUM(T$19:T28)+T$38+T$39+SUM(T$117:T$121))&gt;=REGISTER!$DD$24,0,IF(CW$70=1,0,IF(AND(CW29=1,$J29=1,CW$43&gt;=REGISTER!$DD$28,CW$40&gt;0,SUM(CW$54:CW$60)&gt;0),1,0)))</f>
        <v>0</v>
      </c>
      <c r="U29" s="68">
        <f>IF((SUM(U$19:U28)+U$38+U$39+SUM(U$117:U$121))&gt;=REGISTER!$DD$24,0,IF(CX$70=1,0,IF(AND(CX29=1,$J29=1,CX$43&gt;=REGISTER!$DD$28,CX$40&gt;0,SUM(CX$54:CX$60)&gt;0),1,0)))</f>
        <v>0</v>
      </c>
      <c r="V29" s="68">
        <f>IF((SUM(V$19:V28)+V$38+V$39+SUM(V$117:V$121))&gt;=REGISTER!$DD$24,0,IF(CY$70=1,0,IF(AND(CY29=1,$J29=1,CY$43&gt;=REGISTER!$DD$28,CY$40&gt;0,SUM(CY$54:CY$60)&gt;0),1,0)))</f>
        <v>0</v>
      </c>
      <c r="W29" s="68">
        <f>IF((SUM(W$19:W28)+W$38+W$39+SUM(W$117:W$121))&gt;=REGISTER!$DD$24,0,IF(CZ$70=1,0,IF(AND(CZ29=1,$J29=1,CZ$43&gt;=REGISTER!$DD$28,CZ$40&gt;0,SUM(CZ$54:CZ$60)&gt;0),1,0)))</f>
        <v>0</v>
      </c>
      <c r="X29" s="68">
        <f>IF((SUM(X$19:X28)+X$38+X$39+SUM(X$117:X$121))&gt;=REGISTER!$DD$24,0,IF(DA$70=1,0,IF(AND(DA29=1,$J29=1,DA$43&gt;=REGISTER!$DD$28,DA$40&gt;0,SUM(DA$54:DA$60)&gt;0),1,0)))</f>
        <v>0</v>
      </c>
      <c r="Y29" s="68">
        <f>IF((SUM(Y$19:Y28)+Y$38+Y$39+SUM(Y$117:Y$121))&gt;=REGISTER!$DD$24,0,IF(DB$70=1,0,IF(AND(DB29=1,$J29=1,DB$43&gt;=REGISTER!$DD$28,DB$40&gt;0,SUM(DB$54:DB$60)&gt;0),1,0)))</f>
        <v>0</v>
      </c>
      <c r="Z29" s="68">
        <f>IF((SUM(Z$19:Z28)+Z$38+Z$39+SUM(Z$117:Z$121))&gt;=REGISTER!$DD$24,0,IF(DC$70=1,0,IF(AND(DC29=1,$J29=1,DC$43&gt;=REGISTER!$DD$28,DC$40&gt;0,SUM(DC$54:DC$60)&gt;0),1,0)))</f>
        <v>0</v>
      </c>
      <c r="AA29" s="68">
        <f>IF((SUM(AA$19:AA28)+AA$38+AA$39+SUM(AA$117:AA$121))&gt;=REGISTER!$DD$24,0,IF(DD$70=1,0,IF(AND(DD29=1,$J29=1,DD$43&gt;=REGISTER!$DD$28,DD$40&gt;0,SUM(DD$54:DD$60)&gt;0),1,0)))</f>
        <v>0</v>
      </c>
      <c r="AB29" s="68">
        <f>IF((SUM(AB$19:AB28)+AB$38+AB$39+SUM(AB$117:AB$121))&gt;=REGISTER!$DD$24,0,IF(DE$70=1,0,IF(AND(DE29=1,$J29=1,DE$43&gt;=REGISTER!$DD$28,DE$40&gt;0,SUM(DE$54:DE$60)&gt;0),1,0)))</f>
        <v>0</v>
      </c>
      <c r="AC29" s="68">
        <f>IF((SUM(AC$19:AC28)+AC$38+AC$39+SUM(AC$117:AC$121))&gt;=REGISTER!$DD$24,0,IF(DF$70=1,0,IF(AND(DF29=1,$J29=1,DF$43&gt;=REGISTER!$DD$28,DF$40&gt;0,SUM(DF$54:DF$60)&gt;0),1,0)))</f>
        <v>0</v>
      </c>
      <c r="AD29" s="68">
        <f>IF((SUM(AD$19:AD28)+AD$38+AD$39+SUM(AD$117:AD$121))&gt;=REGISTER!$DD$24,0,IF(DG$70=1,0,IF(AND(DG29=1,$J29=1,DG$43&gt;=REGISTER!$DD$28,DG$40&gt;0,SUM(DG$54:DG$60)&gt;0),1,0)))</f>
        <v>0</v>
      </c>
      <c r="AE29" s="68">
        <f>IF((SUM(AE$19:AE28)+AE$38+AE$39+SUM(AE$117:AE$121))&gt;=REGISTER!$DD$24,0,IF(DH$70=1,0,IF(AND(DH29=1,$J29=1,DH$43&gt;=REGISTER!$DD$28,DH$40&gt;0,SUM(DH$54:DH$60)&gt;0),1,0)))</f>
        <v>0</v>
      </c>
      <c r="AF29" s="68">
        <f>IF((SUM(AF$19:AF28)+AF$38+AF$39+SUM(AF$117:AF$121))&gt;=REGISTER!$DD$24,0,IF(DI$70=1,0,IF(AND(DI29=1,$J29=1,DI$43&gt;=REGISTER!$DD$28,DI$40&gt;0,SUM(DI$54:DI$60)&gt;0),1,0)))</f>
        <v>0</v>
      </c>
      <c r="AG29" s="68">
        <f>IF((SUM(AG$19:AG28)+AG$38+AG$39+SUM(AG$117:AG$121))&gt;=REGISTER!$DD$24,0,IF(DJ$70=1,0,IF(AND(DJ29=1,$J29=1,DJ$43&gt;=REGISTER!$DD$28,DJ$40&gt;0,SUM(DJ$54:DJ$60)&gt;0),1,0)))</f>
        <v>0</v>
      </c>
      <c r="AH29" s="68">
        <f>IF((SUM(AH$19:AH28)+AH$38+AH$39+SUM(AH$117:AH$121))&gt;=REGISTER!$DD$24,0,IF(DK$70=1,0,IF(AND(DK29=1,$J29=1,DK$43&gt;=REGISTER!$DD$28,DK$40&gt;0,SUM(DK$54:DK$60)&gt;0),1,0)))</f>
        <v>0</v>
      </c>
      <c r="AI29" s="68">
        <f>IF((SUM(AI$19:AI28)+AI$38+AI$39+SUM(AI$117:AI$121))&gt;=REGISTER!$DD$24,0,IF(DL$70=1,0,IF(AND(DL29=1,$J29=1,DL$43&gt;=REGISTER!$DD$28,DL$40&gt;0,SUM(DL$54:DL$60)&gt;0),1,0)))</f>
        <v>0</v>
      </c>
      <c r="AJ29" s="68">
        <f>IF((SUM(AJ$19:AJ28)+AJ$38+AJ$39+SUM(AJ$117:AJ$121))&gt;=REGISTER!$DD$24,0,IF(DM$70=1,0,IF(AND(DM29=1,$J29=1,DM$43&gt;=REGISTER!$DD$28,DM$40&gt;0,SUM(DM$54:DM$60)&gt;0),1,0)))</f>
        <v>0</v>
      </c>
      <c r="AK29" s="68">
        <f>IF((SUM(AK$19:AK28)+AK$38+AK$39+SUM(AK$117:AK$121))&gt;=REGISTER!$DD$24,0,IF(DN$70=1,0,IF(AND(DN29=1,$J29=1,DN$43&gt;=REGISTER!$DD$28,DN$40&gt;0,SUM(DN$54:DN$60)&gt;0),1,0)))</f>
        <v>0</v>
      </c>
      <c r="AL29" s="68">
        <f>IF((SUM(AL$19:AL28)+AL$38+AL$39+SUM(AL$117:AL$121))&gt;=REGISTER!$DD$24,0,IF(DO$70=1,0,IF(AND(DO29=1,$J29=1,DO$43&gt;=REGISTER!$DD$28,DO$40&gt;0,SUM(DO$54:DO$60)&gt;0),1,0)))</f>
        <v>0</v>
      </c>
      <c r="AM29" s="68">
        <f>IF((SUM(AM$19:AM28)+AM$38+AM$39+SUM(AM$117:AM$121))&gt;=REGISTER!$DD$24,0,IF(DP$70=1,0,IF(AND(DP29=1,$J29=1,DP$43&gt;=REGISTER!$DD$28,DP$40&gt;0,SUM(DP$54:DP$60)&gt;0),1,0)))</f>
        <v>0</v>
      </c>
      <c r="AN29" s="68">
        <f>IF((SUM(AN$19:AN28)+AN$38+AN$39+SUM(AN$117:AN$121))&gt;=REGISTER!$DD$24,0,IF(DQ$70=1,0,IF(AND(DQ29=1,$J29=1,DQ$43&gt;=REGISTER!$DD$28,DQ$40&gt;0,SUM(DQ$54:DQ$60)&gt;0),1,0)))</f>
        <v>0</v>
      </c>
      <c r="AO29" s="68">
        <f>IF((SUM(AO$19:AO28)+AO$38+AO$39+SUM(AO$117:AO$121))&gt;=REGISTER!$DD$24,0,IF(DR$70=1,0,IF(AND(DR29=1,$J29=1,DR$43&gt;=REGISTER!$DD$28,DR$40&gt;0,SUM(DR$54:DR$60)&gt;0),1,0)))</f>
        <v>0</v>
      </c>
      <c r="AP29" s="68">
        <f>IF((SUM(AP$19:AP28)+AP$38+AP$39+SUM(AP$117:AP$121))&gt;=REGISTER!$DD$24,0,IF(DS$70=1,0,IF(AND(DS29=1,$J29=1,DS$43&gt;=REGISTER!$DD$28,DS$40&gt;0,SUM(DS$54:DS$60)&gt;0),1,0)))</f>
        <v>0</v>
      </c>
      <c r="AQ29" s="68">
        <f>IF((SUM(AQ$19:AQ28)+AQ$38+AQ$39+SUM(AQ$117:AQ$121))&gt;=REGISTER!$DD$24,0,IF(DT$70=1,0,IF(AND(DT29=1,$J29=1,DT$43&gt;=REGISTER!$DD$28,DT$40&gt;0,SUM(DT$54:DT$60)&gt;0),1,0)))</f>
        <v>0</v>
      </c>
      <c r="AR29" s="68">
        <f>IF((SUM(AR$19:AR28)+AR$38+AR$39+SUM(AR$117:AR$121))&gt;=REGISTER!$DD$24,0,IF(DU$70=1,0,IF(AND(DU29=1,$J29=1,DU$43&gt;=REGISTER!$DD$28,DU$40&gt;0,SUM(DU$54:DU$60)&gt;0),1,0)))</f>
        <v>0</v>
      </c>
      <c r="AS29" s="68">
        <f>IF((SUM(AS$19:AS28)+AS$38+AS$39+SUM(AS$117:AS$121))&gt;=REGISTER!$DD$24,0,IF(DV$70=1,0,IF(AND(DV29=1,$J29=1,DV$43&gt;=REGISTER!$DD$28,DV$40&gt;0,SUM(DV$54:DV$60)&gt;0),1,0)))</f>
        <v>0</v>
      </c>
      <c r="AT29" s="68">
        <f>IF((SUM(AT$19:AT28)+AT$38+AT$39+SUM(AT$117:AT$121))&gt;=REGISTER!$DD$24,0,IF(DW$70=1,0,IF(AND(DW29=1,$J29=1,DW$43&gt;=REGISTER!$DD$28,DW$40&gt;0,SUM(DW$54:DW$60)&gt;0),1,0)))</f>
        <v>0</v>
      </c>
      <c r="AU29" s="68">
        <f>IF((SUM(AU$19:AU28)+AU$38+AU$39+SUM(AU$117:AU$121))&gt;=REGISTER!$DD$24,0,IF(DX$70=1,0,IF(AND(DX29=1,$J29=1,DX$43&gt;=REGISTER!$DD$28,DX$40&gt;0,SUM(DX$54:DX$60)&gt;0),1,0)))</f>
        <v>0</v>
      </c>
      <c r="AV29" s="68">
        <f>IF((SUM(AV$19:AV28)+AV$38+AV$39+SUM(AV$117:AV$121))&gt;=REGISTER!$DD$24,0,IF(DY$70=1,0,IF(AND(DY29=1,$J29=1,DY$43&gt;=REGISTER!$DD$28,DY$40&gt;0,SUM(DY$54:DY$60)&gt;0),1,0)))</f>
        <v>0</v>
      </c>
      <c r="AW29" s="68">
        <f>IF((SUM(AW$19:AW28)+AW$38+AW$39+SUM(AW$117:AW$121))&gt;=REGISTER!$DD$24,0,IF(DZ$70=1,0,IF(AND(DZ29=1,$J29=1,DZ$43&gt;=REGISTER!$DD$28,DZ$40&gt;0,SUM(DZ$54:DZ$60)&gt;0),1,0)))</f>
        <v>0</v>
      </c>
      <c r="AX29" s="68">
        <f>IF((SUM(AX$19:AX28)+AX$38+AX$39+SUM(AX$117:AX$121))&gt;=REGISTER!$DD$24,0,IF(EA$70=1,0,IF(AND(EA29=1,$J29=1,EA$43&gt;=REGISTER!$DD$28,EA$40&gt;0,SUM(EA$54:EA$60)&gt;0),1,0)))</f>
        <v>0</v>
      </c>
      <c r="AY29" s="68">
        <f>IF((SUM(AY$19:AY28)+AY$38+AY$39+SUM(AY$117:AY$121))&gt;=REGISTER!$DD$24,0,IF(EB$70=1,0,IF(AND(EB29=1,$J29=1,EB$43&gt;=REGISTER!$DD$28,EB$40&gt;0,SUM(EB$54:EB$60)&gt;0),1,0)))</f>
        <v>0</v>
      </c>
      <c r="AZ29" s="68">
        <f>IF((SUM(AZ$19:AZ28)+AZ$38+AZ$39+SUM(AZ$117:AZ$121))&gt;=REGISTER!$DD$24,0,IF(EC$70=1,0,IF(AND(EC29=1,$J29=1,EC$43&gt;=REGISTER!$DD$28,EC$40&gt;0,SUM(EC$54:EC$60)&gt;0),1,0)))</f>
        <v>0</v>
      </c>
      <c r="BA29" s="68">
        <f>IF((SUM(BA$19:BA28)+BA$38+BA$39+SUM(BA$117:BA$121))&gt;=REGISTER!$DD$24,0,IF(ED$70=1,0,IF(AND(ED29=1,$J29=1,ED$43&gt;=REGISTER!$DD$28,ED$40&gt;0,SUM(ED$54:ED$60)&gt;0),1,0)))</f>
        <v>0</v>
      </c>
      <c r="BB29" s="68">
        <f>IF((SUM(BB$19:BB28)+BB$38+BB$39+SUM(BB$117:BB$121))&gt;=REGISTER!$DD$24,0,IF(EE$70=1,0,IF(AND(EE29=1,$J29=1,EE$43&gt;=REGISTER!$DD$28,EE$40&gt;0,SUM(EE$54:EE$60)&gt;0),1,0)))</f>
        <v>0</v>
      </c>
      <c r="BC29" s="68">
        <f>IF((SUM(BC$19:BC28)+BC$38+BC$39+SUM(BC$117:BC$121))&gt;=REGISTER!$DD$24,0,IF(EF$70=1,0,IF(AND(EF29=1,$J29=1,EF$43&gt;=REGISTER!$DD$28,EF$40&gt;0,SUM(EF$54:EF$60)&gt;0),1,0)))</f>
        <v>0</v>
      </c>
      <c r="BD29" s="83">
        <f t="shared" si="8"/>
        <v>0</v>
      </c>
      <c r="BE29" s="63">
        <f t="shared" si="9"/>
        <v>0</v>
      </c>
      <c r="BF29" s="63">
        <f t="shared" si="10"/>
        <v>0</v>
      </c>
      <c r="BG29" s="63">
        <f t="shared" si="17"/>
        <v>0</v>
      </c>
      <c r="BH29" s="63">
        <f t="shared" si="17"/>
        <v>0</v>
      </c>
      <c r="BI29" s="63">
        <f t="shared" si="17"/>
        <v>0</v>
      </c>
      <c r="BJ29" s="63">
        <f t="shared" si="17"/>
        <v>0</v>
      </c>
      <c r="BK29" s="63">
        <f t="shared" si="17"/>
        <v>0</v>
      </c>
      <c r="BL29" s="63">
        <f t="shared" si="17"/>
        <v>0</v>
      </c>
      <c r="BM29" s="63">
        <f t="shared" si="17"/>
        <v>0</v>
      </c>
      <c r="BN29" s="63">
        <f t="shared" si="17"/>
        <v>0</v>
      </c>
      <c r="BO29" s="63">
        <f t="shared" si="17"/>
        <v>0</v>
      </c>
      <c r="BP29" s="63">
        <f t="shared" si="17"/>
        <v>0</v>
      </c>
      <c r="BQ29" s="63">
        <f t="shared" si="17"/>
        <v>0</v>
      </c>
      <c r="BR29" s="63">
        <f t="shared" si="17"/>
        <v>0</v>
      </c>
      <c r="BS29" s="63">
        <f t="shared" si="17"/>
        <v>0</v>
      </c>
      <c r="BT29" s="63">
        <f t="shared" si="17"/>
        <v>0</v>
      </c>
      <c r="BU29" s="63">
        <f t="shared" si="17"/>
        <v>0</v>
      </c>
      <c r="BV29" s="63">
        <f t="shared" si="17"/>
        <v>0</v>
      </c>
      <c r="BW29" s="63">
        <f t="shared" si="17"/>
        <v>0</v>
      </c>
      <c r="BX29" s="63">
        <f t="shared" si="17"/>
        <v>0</v>
      </c>
      <c r="BY29" s="63">
        <f t="shared" si="17"/>
        <v>0</v>
      </c>
      <c r="BZ29" s="63">
        <f t="shared" si="17"/>
        <v>0</v>
      </c>
      <c r="CA29" s="63">
        <f t="shared" si="17"/>
        <v>0</v>
      </c>
      <c r="CB29" s="63">
        <f t="shared" si="17"/>
        <v>0</v>
      </c>
      <c r="CC29" s="63">
        <f t="shared" si="17"/>
        <v>0</v>
      </c>
      <c r="CD29" s="63">
        <f t="shared" si="17"/>
        <v>0</v>
      </c>
      <c r="CE29" s="63">
        <f t="shared" si="17"/>
        <v>0</v>
      </c>
      <c r="CF29" s="63">
        <f t="shared" si="17"/>
        <v>0</v>
      </c>
      <c r="CG29" s="63">
        <f t="shared" si="17"/>
        <v>0</v>
      </c>
      <c r="CH29" s="63">
        <f t="shared" si="16"/>
        <v>0</v>
      </c>
      <c r="CI29" s="63">
        <f t="shared" si="16"/>
        <v>0</v>
      </c>
      <c r="CJ29" s="63">
        <f t="shared" si="16"/>
        <v>0</v>
      </c>
      <c r="CK29" s="63">
        <f t="shared" si="16"/>
        <v>0</v>
      </c>
      <c r="CL29" s="63">
        <f t="shared" si="16"/>
        <v>0</v>
      </c>
      <c r="CM29" s="63">
        <f t="shared" si="16"/>
        <v>0</v>
      </c>
      <c r="CN29" s="63">
        <f t="shared" si="16"/>
        <v>0</v>
      </c>
      <c r="CO29" s="63">
        <f t="shared" si="16"/>
        <v>0</v>
      </c>
      <c r="CP29" s="63">
        <f t="shared" si="16"/>
        <v>0</v>
      </c>
      <c r="CQ29" s="63">
        <f t="shared" si="16"/>
        <v>0</v>
      </c>
      <c r="CR29" s="63">
        <f t="shared" si="16"/>
        <v>0</v>
      </c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46">
        <f t="shared" si="12"/>
        <v>0</v>
      </c>
      <c r="EH29" s="116"/>
      <c r="EI29" s="82">
        <f t="shared" si="13"/>
        <v>0</v>
      </c>
      <c r="EJ29" s="295" t="str">
        <f t="shared" si="14"/>
        <v/>
      </c>
      <c r="EK29" s="296">
        <f t="shared" si="15"/>
        <v>0</v>
      </c>
      <c r="EL29" s="161"/>
      <c r="EM29" s="354">
        <f>SUMIF($K29,REGISTER!$CY$7,'KORT 1'!$BD29)</f>
        <v>0</v>
      </c>
      <c r="EN29" s="355">
        <f>SUMIF($K29,REGISTER!$CY$8,'KORT 1'!$BD29)</f>
        <v>0</v>
      </c>
      <c r="EO29" s="356">
        <f>SUMIF($K29,REGISTER!$CY$9,'KORT 1'!$BD29)</f>
        <v>0</v>
      </c>
      <c r="EP29" s="356">
        <f>SUMIF($K29,REGISTER!$CY$10,'KORT 1'!$BD29)</f>
        <v>0</v>
      </c>
      <c r="EQ29" s="357">
        <f>SUMIF($K29,REGISTER!$CY$23,'KORT 1'!$BD29)</f>
        <v>0</v>
      </c>
      <c r="ER29" s="355">
        <f>SUMIF($K29,REGISTER!$CY$24,'KORT 1'!$BD29)</f>
        <v>0</v>
      </c>
      <c r="ES29" s="356">
        <f>SUMIF($K29,REGISTER!$CY$25,'KORT 1'!$BD29)</f>
        <v>0</v>
      </c>
      <c r="ET29" s="356">
        <f>SUMIF($K29,REGISTER!$CY$26,'KORT 1'!$BD29)</f>
        <v>0</v>
      </c>
      <c r="EU29" s="357">
        <f>SUMIF($K29,REGISTER!$CY$15,'KORT 1'!$BD29)</f>
        <v>0</v>
      </c>
      <c r="EV29" s="355">
        <f>SUMIF($K29,REGISTER!$CY$16,'KORT 1'!$BD29)</f>
        <v>0</v>
      </c>
      <c r="EW29" s="355">
        <f>SUMIF($K29,REGISTER!$CY$17,'KORT 1'!$BD29)</f>
        <v>0</v>
      </c>
      <c r="EX29" s="355">
        <f>SUMIF($K29,REGISTER!$CY$18,'KORT 1'!$BD29)</f>
        <v>0</v>
      </c>
      <c r="EY29" s="358">
        <f>SUMIF($K29,REGISTER!$CY$19,'KORT 1'!$BD29)+SUMIF($K29,REGISTER!$CY$20,'KORT 1'!$BD29)+SUMIF($K29,REGISTER!$CY$21,'KORT 1'!$BD29)+SUMIF($K29,REGISTER!$CY$22,'KORT 1'!$BD29)</f>
        <v>0</v>
      </c>
      <c r="EZ29" s="359">
        <f>SUMIF($K29,REGISTER!$CY$31,'KORT 1'!$BD29)</f>
        <v>0</v>
      </c>
      <c r="FA29" s="355">
        <f>SUMIF($K29,REGISTER!$CY$32,'KORT 1'!$BD29)</f>
        <v>0</v>
      </c>
      <c r="FB29" s="355">
        <f>SUMIF($K29,REGISTER!$CY$33,'KORT 1'!$BD29)</f>
        <v>0</v>
      </c>
      <c r="FC29" s="355">
        <f>SUMIF($K29,REGISTER!$CY$34,'KORT 1'!$BD29)</f>
        <v>0</v>
      </c>
      <c r="FD29" s="358">
        <f>SUMIF($K29,REGISTER!$CY$35,'KORT 1'!$BD29)+SUMIF($K29,REGISTER!$CY$36,'KORT 1'!$BD29)+SUMIF($K29,REGISTER!$CY$37,'KORT 1'!$BD29)+SUMIF($K29,REGISTER!$CY$38,'KORT 1'!$BD29)</f>
        <v>0</v>
      </c>
      <c r="FE29" s="376"/>
      <c r="FF29" s="377"/>
      <c r="FG29" s="378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9"/>
      <c r="FY29" s="84">
        <f>SUMIF($M29,REGISTER!$CY$40,'KORT 1'!$O29)</f>
        <v>0</v>
      </c>
      <c r="FZ29" s="17">
        <f>SUMIF($M29,REGISTER!$CY$41,'KORT 1'!$O29)</f>
        <v>0</v>
      </c>
      <c r="GA29" s="17">
        <f>SUMIF($M29,REGISTER!$CY$42,'KORT 1'!$O29)</f>
        <v>0</v>
      </c>
      <c r="GB29" s="17">
        <f>SUMIF($M29,REGISTER!$CY$43,'KORT 1'!$O29)</f>
        <v>0</v>
      </c>
      <c r="GC29" s="17">
        <f>SUMIF($M29,REGISTER!$CY$44,'KORT 1'!$O29)</f>
        <v>0</v>
      </c>
      <c r="GD29" s="17">
        <f>SUMIF($M29,REGISTER!$CY$45,'KORT 1'!$O29)</f>
        <v>0</v>
      </c>
      <c r="GE29" s="17">
        <f>SUMIF($M29,REGISTER!$CY$60,'KORT 1'!$O29)</f>
        <v>0</v>
      </c>
      <c r="GF29" s="17">
        <f>SUMIF($M29,REGISTER!$CY$61,'KORT 1'!$O29)</f>
        <v>0</v>
      </c>
      <c r="GG29" s="17">
        <f>SUMIF($M29,REGISTER!$CY$62,'KORT 1'!$O29)</f>
        <v>0</v>
      </c>
      <c r="GH29" s="17">
        <f>SUMIF($M29,REGISTER!$CY$63,'KORT 1'!$O29)</f>
        <v>0</v>
      </c>
      <c r="GI29" s="17">
        <f>SUMIF($M29,REGISTER!$CY$64,'KORT 1'!$O29)</f>
        <v>0</v>
      </c>
      <c r="GJ29" s="17">
        <f>SUMIF($M29,REGISTER!$CY$65,'KORT 1'!$O29)</f>
        <v>0</v>
      </c>
      <c r="GK29" s="17">
        <f>SUMIF($M29,REGISTER!$CY$50,'KORT 1'!$O29)</f>
        <v>0</v>
      </c>
      <c r="GL29" s="17">
        <f>SUMIF($M29,REGISTER!$CY$51,'KORT 1'!$O29)</f>
        <v>0</v>
      </c>
      <c r="GM29" s="17">
        <f>SUMIF($M29,REGISTER!$CY$52,'KORT 1'!$O29)</f>
        <v>0</v>
      </c>
      <c r="GN29" s="17">
        <f>SUMIF($M29,REGISTER!$CY$53,'KORT 1'!$O29)</f>
        <v>0</v>
      </c>
      <c r="GO29" s="17">
        <f>SUMIF($M29,REGISTER!$CY$54,'KORT 1'!$O29)</f>
        <v>0</v>
      </c>
      <c r="GP29" s="17">
        <f>SUMIF($M29,REGISTER!$CY$55,'KORT 1'!$O29)</f>
        <v>0</v>
      </c>
      <c r="GQ29" s="16">
        <f>SUMIF($M29,REGISTER!$CY$56,'KORT 1'!$O29)+SUMIF($M29,REGISTER!$CY$57,'KORT 1'!$O29)+SUMIF($M29,REGISTER!$CY$58,'KORT 1'!$O29)+SUMIF($M29,REGISTER!$CY$59,'KORT 1'!$O29)</f>
        <v>0</v>
      </c>
      <c r="GR29" s="17">
        <f>SUMIF($M29,REGISTER!$CY$70,'KORT 1'!$O29)</f>
        <v>0</v>
      </c>
      <c r="GS29" s="17">
        <f>SUMIF($M29,REGISTER!$CY$71,'KORT 1'!$O29)</f>
        <v>0</v>
      </c>
      <c r="GT29" s="17">
        <f>SUMIF($M29,REGISTER!$CY$72,'KORT 1'!$O29)</f>
        <v>0</v>
      </c>
      <c r="GU29" s="17">
        <f>SUMIF($M29,REGISTER!$CY$73,'KORT 1'!$O29)</f>
        <v>0</v>
      </c>
      <c r="GV29" s="17">
        <f>SUMIF($M29,REGISTER!$CY$74,'KORT 1'!$O29)</f>
        <v>0</v>
      </c>
      <c r="GW29" s="17">
        <f>SUMIF($M29,REGISTER!$CY$75,'KORT 1'!$O29)</f>
        <v>0</v>
      </c>
      <c r="GX29" s="16">
        <f>SUMIF($M29,REGISTER!$CY$76,'KORT 1'!$O29)+SUMIF($M29,REGISTER!$CY$77,'KORT 1'!$O29)+SUMIF($M29,REGISTER!$CY$78,'KORT 1'!$O29)+SUMIF($M29,REGISTER!$CY$79,'KORT 1'!$O29)</f>
        <v>0</v>
      </c>
      <c r="GY29" s="116"/>
      <c r="GZ29" s="116"/>
      <c r="HA29" s="116"/>
      <c r="HB29" s="116"/>
      <c r="HC29" s="116"/>
      <c r="HD29" s="116"/>
      <c r="HE29" s="116"/>
      <c r="HF29" s="116"/>
      <c r="HG29" s="116"/>
      <c r="HH29" s="116"/>
      <c r="HI29" s="116"/>
      <c r="HJ29" s="116"/>
      <c r="HK29" s="116"/>
      <c r="HL29" s="116"/>
      <c r="HM29" s="116"/>
      <c r="HN29" s="116"/>
      <c r="HO29" s="116"/>
      <c r="HP29" s="106"/>
      <c r="HQ29" s="1"/>
    </row>
    <row r="30" spans="1:225" ht="15.9" customHeight="1">
      <c r="A30" s="15">
        <v>12</v>
      </c>
      <c r="B30" s="69"/>
      <c r="C30" s="541" t="str">
        <f t="shared" si="0"/>
        <v/>
      </c>
      <c r="D30" s="567"/>
      <c r="E30" s="567"/>
      <c r="F30" s="567"/>
      <c r="G30" s="567"/>
      <c r="H30" s="111" t="str">
        <f t="shared" si="1"/>
        <v/>
      </c>
      <c r="I30" s="22">
        <f t="shared" si="2"/>
        <v>0</v>
      </c>
      <c r="J30" s="22">
        <f t="shared" si="3"/>
        <v>0</v>
      </c>
      <c r="K30" s="22">
        <f t="shared" si="4"/>
        <v>0</v>
      </c>
      <c r="L30" s="114"/>
      <c r="M30" s="22">
        <f t="shared" si="5"/>
        <v>0</v>
      </c>
      <c r="N30" s="22">
        <f t="shared" si="6"/>
        <v>0</v>
      </c>
      <c r="O30" s="83">
        <f t="shared" si="7"/>
        <v>0</v>
      </c>
      <c r="P30" s="68">
        <f>IF((SUM(P$19:P29)+P$38+P$39+SUM(P$117:P$121))&gt;=REGISTER!$DD$24,0,IF(CS$70=1,0,IF(AND(CS30=1,$J30=1,CS$43&gt;=REGISTER!$DD$28,CS$40&gt;0,SUM(CS$54:CS$60)&gt;0),1,0)))</f>
        <v>0</v>
      </c>
      <c r="Q30" s="68">
        <f>IF((SUM(Q$19:Q29)+Q$38+Q$39+SUM(Q$117:Q$121))&gt;=REGISTER!$DD$24,0,IF(CT$70=1,0,IF(AND(CT30=1,$J30=1,CT$43&gt;=REGISTER!$DD$28,CT$40&gt;0,SUM(CT$54:CT$60)&gt;0),1,0)))</f>
        <v>0</v>
      </c>
      <c r="R30" s="68">
        <f>IF((SUM(R$19:R29)+R$38+R$39+SUM(R$117:R$121))&gt;=REGISTER!$DD$24,0,IF(CU$70=1,0,IF(AND(CU30=1,$J30=1,CU$43&gt;=REGISTER!$DD$28,CU$40&gt;0,SUM(CU$54:CU$60)&gt;0),1,0)))</f>
        <v>0</v>
      </c>
      <c r="S30" s="68">
        <f>IF((SUM(S$19:S29)+S$38+S$39+SUM(S$117:S$121))&gt;=REGISTER!$DD$24,0,IF(CV$70=1,0,IF(AND(CV30=1,$J30=1,CV$43&gt;=REGISTER!$DD$28,CV$40&gt;0,SUM(CV$54:CV$60)&gt;0),1,0)))</f>
        <v>0</v>
      </c>
      <c r="T30" s="68">
        <f>IF((SUM(T$19:T29)+T$38+T$39+SUM(T$117:T$121))&gt;=REGISTER!$DD$24,0,IF(CW$70=1,0,IF(AND(CW30=1,$J30=1,CW$43&gt;=REGISTER!$DD$28,CW$40&gt;0,SUM(CW$54:CW$60)&gt;0),1,0)))</f>
        <v>0</v>
      </c>
      <c r="U30" s="68">
        <f>IF((SUM(U$19:U29)+U$38+U$39+SUM(U$117:U$121))&gt;=REGISTER!$DD$24,0,IF(CX$70=1,0,IF(AND(CX30=1,$J30=1,CX$43&gt;=REGISTER!$DD$28,CX$40&gt;0,SUM(CX$54:CX$60)&gt;0),1,0)))</f>
        <v>0</v>
      </c>
      <c r="V30" s="68">
        <f>IF((SUM(V$19:V29)+V$38+V$39+SUM(V$117:V$121))&gt;=REGISTER!$DD$24,0,IF(CY$70=1,0,IF(AND(CY30=1,$J30=1,CY$43&gt;=REGISTER!$DD$28,CY$40&gt;0,SUM(CY$54:CY$60)&gt;0),1,0)))</f>
        <v>0</v>
      </c>
      <c r="W30" s="68">
        <f>IF((SUM(W$19:W29)+W$38+W$39+SUM(W$117:W$121))&gt;=REGISTER!$DD$24,0,IF(CZ$70=1,0,IF(AND(CZ30=1,$J30=1,CZ$43&gt;=REGISTER!$DD$28,CZ$40&gt;0,SUM(CZ$54:CZ$60)&gt;0),1,0)))</f>
        <v>0</v>
      </c>
      <c r="X30" s="68">
        <f>IF((SUM(X$19:X29)+X$38+X$39+SUM(X$117:X$121))&gt;=REGISTER!$DD$24,0,IF(DA$70=1,0,IF(AND(DA30=1,$J30=1,DA$43&gt;=REGISTER!$DD$28,DA$40&gt;0,SUM(DA$54:DA$60)&gt;0),1,0)))</f>
        <v>0</v>
      </c>
      <c r="Y30" s="68">
        <f>IF((SUM(Y$19:Y29)+Y$38+Y$39+SUM(Y$117:Y$121))&gt;=REGISTER!$DD$24,0,IF(DB$70=1,0,IF(AND(DB30=1,$J30=1,DB$43&gt;=REGISTER!$DD$28,DB$40&gt;0,SUM(DB$54:DB$60)&gt;0),1,0)))</f>
        <v>0</v>
      </c>
      <c r="Z30" s="68">
        <f>IF((SUM(Z$19:Z29)+Z$38+Z$39+SUM(Z$117:Z$121))&gt;=REGISTER!$DD$24,0,IF(DC$70=1,0,IF(AND(DC30=1,$J30=1,DC$43&gt;=REGISTER!$DD$28,DC$40&gt;0,SUM(DC$54:DC$60)&gt;0),1,0)))</f>
        <v>0</v>
      </c>
      <c r="AA30" s="68">
        <f>IF((SUM(AA$19:AA29)+AA$38+AA$39+SUM(AA$117:AA$121))&gt;=REGISTER!$DD$24,0,IF(DD$70=1,0,IF(AND(DD30=1,$J30=1,DD$43&gt;=REGISTER!$DD$28,DD$40&gt;0,SUM(DD$54:DD$60)&gt;0),1,0)))</f>
        <v>0</v>
      </c>
      <c r="AB30" s="68">
        <f>IF((SUM(AB$19:AB29)+AB$38+AB$39+SUM(AB$117:AB$121))&gt;=REGISTER!$DD$24,0,IF(DE$70=1,0,IF(AND(DE30=1,$J30=1,DE$43&gt;=REGISTER!$DD$28,DE$40&gt;0,SUM(DE$54:DE$60)&gt;0),1,0)))</f>
        <v>0</v>
      </c>
      <c r="AC30" s="68">
        <f>IF((SUM(AC$19:AC29)+AC$38+AC$39+SUM(AC$117:AC$121))&gt;=REGISTER!$DD$24,0,IF(DF$70=1,0,IF(AND(DF30=1,$J30=1,DF$43&gt;=REGISTER!$DD$28,DF$40&gt;0,SUM(DF$54:DF$60)&gt;0),1,0)))</f>
        <v>0</v>
      </c>
      <c r="AD30" s="68">
        <f>IF((SUM(AD$19:AD29)+AD$38+AD$39+SUM(AD$117:AD$121))&gt;=REGISTER!$DD$24,0,IF(DG$70=1,0,IF(AND(DG30=1,$J30=1,DG$43&gt;=REGISTER!$DD$28,DG$40&gt;0,SUM(DG$54:DG$60)&gt;0),1,0)))</f>
        <v>0</v>
      </c>
      <c r="AE30" s="68">
        <f>IF((SUM(AE$19:AE29)+AE$38+AE$39+SUM(AE$117:AE$121))&gt;=REGISTER!$DD$24,0,IF(DH$70=1,0,IF(AND(DH30=1,$J30=1,DH$43&gt;=REGISTER!$DD$28,DH$40&gt;0,SUM(DH$54:DH$60)&gt;0),1,0)))</f>
        <v>0</v>
      </c>
      <c r="AF30" s="68">
        <f>IF((SUM(AF$19:AF29)+AF$38+AF$39+SUM(AF$117:AF$121))&gt;=REGISTER!$DD$24,0,IF(DI$70=1,0,IF(AND(DI30=1,$J30=1,DI$43&gt;=REGISTER!$DD$28,DI$40&gt;0,SUM(DI$54:DI$60)&gt;0),1,0)))</f>
        <v>0</v>
      </c>
      <c r="AG30" s="68">
        <f>IF((SUM(AG$19:AG29)+AG$38+AG$39+SUM(AG$117:AG$121))&gt;=REGISTER!$DD$24,0,IF(DJ$70=1,0,IF(AND(DJ30=1,$J30=1,DJ$43&gt;=REGISTER!$DD$28,DJ$40&gt;0,SUM(DJ$54:DJ$60)&gt;0),1,0)))</f>
        <v>0</v>
      </c>
      <c r="AH30" s="68">
        <f>IF((SUM(AH$19:AH29)+AH$38+AH$39+SUM(AH$117:AH$121))&gt;=REGISTER!$DD$24,0,IF(DK$70=1,0,IF(AND(DK30=1,$J30=1,DK$43&gt;=REGISTER!$DD$28,DK$40&gt;0,SUM(DK$54:DK$60)&gt;0),1,0)))</f>
        <v>0</v>
      </c>
      <c r="AI30" s="68">
        <f>IF((SUM(AI$19:AI29)+AI$38+AI$39+SUM(AI$117:AI$121))&gt;=REGISTER!$DD$24,0,IF(DL$70=1,0,IF(AND(DL30=1,$J30=1,DL$43&gt;=REGISTER!$DD$28,DL$40&gt;0,SUM(DL$54:DL$60)&gt;0),1,0)))</f>
        <v>0</v>
      </c>
      <c r="AJ30" s="68">
        <f>IF((SUM(AJ$19:AJ29)+AJ$38+AJ$39+SUM(AJ$117:AJ$121))&gt;=REGISTER!$DD$24,0,IF(DM$70=1,0,IF(AND(DM30=1,$J30=1,DM$43&gt;=REGISTER!$DD$28,DM$40&gt;0,SUM(DM$54:DM$60)&gt;0),1,0)))</f>
        <v>0</v>
      </c>
      <c r="AK30" s="68">
        <f>IF((SUM(AK$19:AK29)+AK$38+AK$39+SUM(AK$117:AK$121))&gt;=REGISTER!$DD$24,0,IF(DN$70=1,0,IF(AND(DN30=1,$J30=1,DN$43&gt;=REGISTER!$DD$28,DN$40&gt;0,SUM(DN$54:DN$60)&gt;0),1,0)))</f>
        <v>0</v>
      </c>
      <c r="AL30" s="68">
        <f>IF((SUM(AL$19:AL29)+AL$38+AL$39+SUM(AL$117:AL$121))&gt;=REGISTER!$DD$24,0,IF(DO$70=1,0,IF(AND(DO30=1,$J30=1,DO$43&gt;=REGISTER!$DD$28,DO$40&gt;0,SUM(DO$54:DO$60)&gt;0),1,0)))</f>
        <v>0</v>
      </c>
      <c r="AM30" s="68">
        <f>IF((SUM(AM$19:AM29)+AM$38+AM$39+SUM(AM$117:AM$121))&gt;=REGISTER!$DD$24,0,IF(DP$70=1,0,IF(AND(DP30=1,$J30=1,DP$43&gt;=REGISTER!$DD$28,DP$40&gt;0,SUM(DP$54:DP$60)&gt;0),1,0)))</f>
        <v>0</v>
      </c>
      <c r="AN30" s="68">
        <f>IF((SUM(AN$19:AN29)+AN$38+AN$39+SUM(AN$117:AN$121))&gt;=REGISTER!$DD$24,0,IF(DQ$70=1,0,IF(AND(DQ30=1,$J30=1,DQ$43&gt;=REGISTER!$DD$28,DQ$40&gt;0,SUM(DQ$54:DQ$60)&gt;0),1,0)))</f>
        <v>0</v>
      </c>
      <c r="AO30" s="68">
        <f>IF((SUM(AO$19:AO29)+AO$38+AO$39+SUM(AO$117:AO$121))&gt;=REGISTER!$DD$24,0,IF(DR$70=1,0,IF(AND(DR30=1,$J30=1,DR$43&gt;=REGISTER!$DD$28,DR$40&gt;0,SUM(DR$54:DR$60)&gt;0),1,0)))</f>
        <v>0</v>
      </c>
      <c r="AP30" s="68">
        <f>IF((SUM(AP$19:AP29)+AP$38+AP$39+SUM(AP$117:AP$121))&gt;=REGISTER!$DD$24,0,IF(DS$70=1,0,IF(AND(DS30=1,$J30=1,DS$43&gt;=REGISTER!$DD$28,DS$40&gt;0,SUM(DS$54:DS$60)&gt;0),1,0)))</f>
        <v>0</v>
      </c>
      <c r="AQ30" s="68">
        <f>IF((SUM(AQ$19:AQ29)+AQ$38+AQ$39+SUM(AQ$117:AQ$121))&gt;=REGISTER!$DD$24,0,IF(DT$70=1,0,IF(AND(DT30=1,$J30=1,DT$43&gt;=REGISTER!$DD$28,DT$40&gt;0,SUM(DT$54:DT$60)&gt;0),1,0)))</f>
        <v>0</v>
      </c>
      <c r="AR30" s="68">
        <f>IF((SUM(AR$19:AR29)+AR$38+AR$39+SUM(AR$117:AR$121))&gt;=REGISTER!$DD$24,0,IF(DU$70=1,0,IF(AND(DU30=1,$J30=1,DU$43&gt;=REGISTER!$DD$28,DU$40&gt;0,SUM(DU$54:DU$60)&gt;0),1,0)))</f>
        <v>0</v>
      </c>
      <c r="AS30" s="68">
        <f>IF((SUM(AS$19:AS29)+AS$38+AS$39+SUM(AS$117:AS$121))&gt;=REGISTER!$DD$24,0,IF(DV$70=1,0,IF(AND(DV30=1,$J30=1,DV$43&gt;=REGISTER!$DD$28,DV$40&gt;0,SUM(DV$54:DV$60)&gt;0),1,0)))</f>
        <v>0</v>
      </c>
      <c r="AT30" s="68">
        <f>IF((SUM(AT$19:AT29)+AT$38+AT$39+SUM(AT$117:AT$121))&gt;=REGISTER!$DD$24,0,IF(DW$70=1,0,IF(AND(DW30=1,$J30=1,DW$43&gt;=REGISTER!$DD$28,DW$40&gt;0,SUM(DW$54:DW$60)&gt;0),1,0)))</f>
        <v>0</v>
      </c>
      <c r="AU30" s="68">
        <f>IF((SUM(AU$19:AU29)+AU$38+AU$39+SUM(AU$117:AU$121))&gt;=REGISTER!$DD$24,0,IF(DX$70=1,0,IF(AND(DX30=1,$J30=1,DX$43&gt;=REGISTER!$DD$28,DX$40&gt;0,SUM(DX$54:DX$60)&gt;0),1,0)))</f>
        <v>0</v>
      </c>
      <c r="AV30" s="68">
        <f>IF((SUM(AV$19:AV29)+AV$38+AV$39+SUM(AV$117:AV$121))&gt;=REGISTER!$DD$24,0,IF(DY$70=1,0,IF(AND(DY30=1,$J30=1,DY$43&gt;=REGISTER!$DD$28,DY$40&gt;0,SUM(DY$54:DY$60)&gt;0),1,0)))</f>
        <v>0</v>
      </c>
      <c r="AW30" s="68">
        <f>IF((SUM(AW$19:AW29)+AW$38+AW$39+SUM(AW$117:AW$121))&gt;=REGISTER!$DD$24,0,IF(DZ$70=1,0,IF(AND(DZ30=1,$J30=1,DZ$43&gt;=REGISTER!$DD$28,DZ$40&gt;0,SUM(DZ$54:DZ$60)&gt;0),1,0)))</f>
        <v>0</v>
      </c>
      <c r="AX30" s="68">
        <f>IF((SUM(AX$19:AX29)+AX$38+AX$39+SUM(AX$117:AX$121))&gt;=REGISTER!$DD$24,0,IF(EA$70=1,0,IF(AND(EA30=1,$J30=1,EA$43&gt;=REGISTER!$DD$28,EA$40&gt;0,SUM(EA$54:EA$60)&gt;0),1,0)))</f>
        <v>0</v>
      </c>
      <c r="AY30" s="68">
        <f>IF((SUM(AY$19:AY29)+AY$38+AY$39+SUM(AY$117:AY$121))&gt;=REGISTER!$DD$24,0,IF(EB$70=1,0,IF(AND(EB30=1,$J30=1,EB$43&gt;=REGISTER!$DD$28,EB$40&gt;0,SUM(EB$54:EB$60)&gt;0),1,0)))</f>
        <v>0</v>
      </c>
      <c r="AZ30" s="68">
        <f>IF((SUM(AZ$19:AZ29)+AZ$38+AZ$39+SUM(AZ$117:AZ$121))&gt;=REGISTER!$DD$24,0,IF(EC$70=1,0,IF(AND(EC30=1,$J30=1,EC$43&gt;=REGISTER!$DD$28,EC$40&gt;0,SUM(EC$54:EC$60)&gt;0),1,0)))</f>
        <v>0</v>
      </c>
      <c r="BA30" s="68">
        <f>IF((SUM(BA$19:BA29)+BA$38+BA$39+SUM(BA$117:BA$121))&gt;=REGISTER!$DD$24,0,IF(ED$70=1,0,IF(AND(ED30=1,$J30=1,ED$43&gt;=REGISTER!$DD$28,ED$40&gt;0,SUM(ED$54:ED$60)&gt;0),1,0)))</f>
        <v>0</v>
      </c>
      <c r="BB30" s="68">
        <f>IF((SUM(BB$19:BB29)+BB$38+BB$39+SUM(BB$117:BB$121))&gt;=REGISTER!$DD$24,0,IF(EE$70=1,0,IF(AND(EE30=1,$J30=1,EE$43&gt;=REGISTER!$DD$28,EE$40&gt;0,SUM(EE$54:EE$60)&gt;0),1,0)))</f>
        <v>0</v>
      </c>
      <c r="BC30" s="68">
        <f>IF((SUM(BC$19:BC29)+BC$38+BC$39+SUM(BC$117:BC$121))&gt;=REGISTER!$DD$24,0,IF(EF$70=1,0,IF(AND(EF30=1,$J30=1,EF$43&gt;=REGISTER!$DD$28,EF$40&gt;0,SUM(EF$54:EF$60)&gt;0),1,0)))</f>
        <v>0</v>
      </c>
      <c r="BD30" s="83">
        <f t="shared" si="8"/>
        <v>0</v>
      </c>
      <c r="BE30" s="63">
        <f t="shared" si="9"/>
        <v>0</v>
      </c>
      <c r="BF30" s="63">
        <f t="shared" si="10"/>
        <v>0</v>
      </c>
      <c r="BG30" s="63">
        <f t="shared" si="17"/>
        <v>0</v>
      </c>
      <c r="BH30" s="63">
        <f t="shared" si="17"/>
        <v>0</v>
      </c>
      <c r="BI30" s="63">
        <f t="shared" si="17"/>
        <v>0</v>
      </c>
      <c r="BJ30" s="63">
        <f t="shared" si="17"/>
        <v>0</v>
      </c>
      <c r="BK30" s="63">
        <f t="shared" si="17"/>
        <v>0</v>
      </c>
      <c r="BL30" s="63">
        <f t="shared" si="17"/>
        <v>0</v>
      </c>
      <c r="BM30" s="63">
        <f t="shared" si="17"/>
        <v>0</v>
      </c>
      <c r="BN30" s="63">
        <f t="shared" si="17"/>
        <v>0</v>
      </c>
      <c r="BO30" s="63">
        <f t="shared" si="17"/>
        <v>0</v>
      </c>
      <c r="BP30" s="63">
        <f t="shared" si="17"/>
        <v>0</v>
      </c>
      <c r="BQ30" s="63">
        <f t="shared" si="17"/>
        <v>0</v>
      </c>
      <c r="BR30" s="63">
        <f t="shared" si="17"/>
        <v>0</v>
      </c>
      <c r="BS30" s="63">
        <f t="shared" si="17"/>
        <v>0</v>
      </c>
      <c r="BT30" s="63">
        <f t="shared" si="17"/>
        <v>0</v>
      </c>
      <c r="BU30" s="63">
        <f t="shared" si="17"/>
        <v>0</v>
      </c>
      <c r="BV30" s="63">
        <f t="shared" si="17"/>
        <v>0</v>
      </c>
      <c r="BW30" s="63">
        <f t="shared" si="17"/>
        <v>0</v>
      </c>
      <c r="BX30" s="63">
        <f t="shared" si="17"/>
        <v>0</v>
      </c>
      <c r="BY30" s="63">
        <f t="shared" si="17"/>
        <v>0</v>
      </c>
      <c r="BZ30" s="63">
        <f t="shared" si="17"/>
        <v>0</v>
      </c>
      <c r="CA30" s="63">
        <f t="shared" si="17"/>
        <v>0</v>
      </c>
      <c r="CB30" s="63">
        <f t="shared" si="17"/>
        <v>0</v>
      </c>
      <c r="CC30" s="63">
        <f t="shared" si="17"/>
        <v>0</v>
      </c>
      <c r="CD30" s="63">
        <f t="shared" si="17"/>
        <v>0</v>
      </c>
      <c r="CE30" s="63">
        <f t="shared" si="17"/>
        <v>0</v>
      </c>
      <c r="CF30" s="63">
        <f t="shared" si="17"/>
        <v>0</v>
      </c>
      <c r="CG30" s="63">
        <f t="shared" si="17"/>
        <v>0</v>
      </c>
      <c r="CH30" s="63">
        <f t="shared" si="16"/>
        <v>0</v>
      </c>
      <c r="CI30" s="63">
        <f t="shared" si="16"/>
        <v>0</v>
      </c>
      <c r="CJ30" s="63">
        <f t="shared" si="16"/>
        <v>0</v>
      </c>
      <c r="CK30" s="63">
        <f t="shared" si="16"/>
        <v>0</v>
      </c>
      <c r="CL30" s="63">
        <f t="shared" si="16"/>
        <v>0</v>
      </c>
      <c r="CM30" s="63">
        <f t="shared" si="16"/>
        <v>0</v>
      </c>
      <c r="CN30" s="63">
        <f t="shared" si="16"/>
        <v>0</v>
      </c>
      <c r="CO30" s="63">
        <f t="shared" si="16"/>
        <v>0</v>
      </c>
      <c r="CP30" s="63">
        <f t="shared" si="16"/>
        <v>0</v>
      </c>
      <c r="CQ30" s="63">
        <f t="shared" si="16"/>
        <v>0</v>
      </c>
      <c r="CR30" s="63">
        <f t="shared" si="16"/>
        <v>0</v>
      </c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46">
        <f t="shared" si="12"/>
        <v>0</v>
      </c>
      <c r="EH30" s="116"/>
      <c r="EI30" s="82">
        <f t="shared" si="13"/>
        <v>0</v>
      </c>
      <c r="EJ30" s="295" t="str">
        <f t="shared" si="14"/>
        <v/>
      </c>
      <c r="EK30" s="296">
        <f t="shared" si="15"/>
        <v>0</v>
      </c>
      <c r="EL30" s="161"/>
      <c r="EM30" s="354">
        <f>SUMIF($K30,REGISTER!$CY$7,'KORT 1'!$BD30)</f>
        <v>0</v>
      </c>
      <c r="EN30" s="355">
        <f>SUMIF($K30,REGISTER!$CY$8,'KORT 1'!$BD30)</f>
        <v>0</v>
      </c>
      <c r="EO30" s="356">
        <f>SUMIF($K30,REGISTER!$CY$9,'KORT 1'!$BD30)</f>
        <v>0</v>
      </c>
      <c r="EP30" s="356">
        <f>SUMIF($K30,REGISTER!$CY$10,'KORT 1'!$BD30)</f>
        <v>0</v>
      </c>
      <c r="EQ30" s="357">
        <f>SUMIF($K30,REGISTER!$CY$23,'KORT 1'!$BD30)</f>
        <v>0</v>
      </c>
      <c r="ER30" s="355">
        <f>SUMIF($K30,REGISTER!$CY$24,'KORT 1'!$BD30)</f>
        <v>0</v>
      </c>
      <c r="ES30" s="356">
        <f>SUMIF($K30,REGISTER!$CY$25,'KORT 1'!$BD30)</f>
        <v>0</v>
      </c>
      <c r="ET30" s="356">
        <f>SUMIF($K30,REGISTER!$CY$26,'KORT 1'!$BD30)</f>
        <v>0</v>
      </c>
      <c r="EU30" s="357">
        <f>SUMIF($K30,REGISTER!$CY$15,'KORT 1'!$BD30)</f>
        <v>0</v>
      </c>
      <c r="EV30" s="355">
        <f>SUMIF($K30,REGISTER!$CY$16,'KORT 1'!$BD30)</f>
        <v>0</v>
      </c>
      <c r="EW30" s="355">
        <f>SUMIF($K30,REGISTER!$CY$17,'KORT 1'!$BD30)</f>
        <v>0</v>
      </c>
      <c r="EX30" s="355">
        <f>SUMIF($K30,REGISTER!$CY$18,'KORT 1'!$BD30)</f>
        <v>0</v>
      </c>
      <c r="EY30" s="358">
        <f>SUMIF($K30,REGISTER!$CY$19,'KORT 1'!$BD30)+SUMIF($K30,REGISTER!$CY$20,'KORT 1'!$BD30)+SUMIF($K30,REGISTER!$CY$21,'KORT 1'!$BD30)+SUMIF($K30,REGISTER!$CY$22,'KORT 1'!$BD30)</f>
        <v>0</v>
      </c>
      <c r="EZ30" s="359">
        <f>SUMIF($K30,REGISTER!$CY$31,'KORT 1'!$BD30)</f>
        <v>0</v>
      </c>
      <c r="FA30" s="355">
        <f>SUMIF($K30,REGISTER!$CY$32,'KORT 1'!$BD30)</f>
        <v>0</v>
      </c>
      <c r="FB30" s="355">
        <f>SUMIF($K30,REGISTER!$CY$33,'KORT 1'!$BD30)</f>
        <v>0</v>
      </c>
      <c r="FC30" s="355">
        <f>SUMIF($K30,REGISTER!$CY$34,'KORT 1'!$BD30)</f>
        <v>0</v>
      </c>
      <c r="FD30" s="358">
        <f>SUMIF($K30,REGISTER!$CY$35,'KORT 1'!$BD30)+SUMIF($K30,REGISTER!$CY$36,'KORT 1'!$BD30)+SUMIF($K30,REGISTER!$CY$37,'KORT 1'!$BD30)+SUMIF($K30,REGISTER!$CY$38,'KORT 1'!$BD30)</f>
        <v>0</v>
      </c>
      <c r="FE30" s="376"/>
      <c r="FF30" s="377"/>
      <c r="FG30" s="378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9"/>
      <c r="FY30" s="84">
        <f>SUMIF($M30,REGISTER!$CY$40,'KORT 1'!$O30)</f>
        <v>0</v>
      </c>
      <c r="FZ30" s="17">
        <f>SUMIF($M30,REGISTER!$CY$41,'KORT 1'!$O30)</f>
        <v>0</v>
      </c>
      <c r="GA30" s="17">
        <f>SUMIF($M30,REGISTER!$CY$42,'KORT 1'!$O30)</f>
        <v>0</v>
      </c>
      <c r="GB30" s="17">
        <f>SUMIF($M30,REGISTER!$CY$43,'KORT 1'!$O30)</f>
        <v>0</v>
      </c>
      <c r="GC30" s="17">
        <f>SUMIF($M30,REGISTER!$CY$44,'KORT 1'!$O30)</f>
        <v>0</v>
      </c>
      <c r="GD30" s="17">
        <f>SUMIF($M30,REGISTER!$CY$45,'KORT 1'!$O30)</f>
        <v>0</v>
      </c>
      <c r="GE30" s="17">
        <f>SUMIF($M30,REGISTER!$CY$60,'KORT 1'!$O30)</f>
        <v>0</v>
      </c>
      <c r="GF30" s="17">
        <f>SUMIF($M30,REGISTER!$CY$61,'KORT 1'!$O30)</f>
        <v>0</v>
      </c>
      <c r="GG30" s="17">
        <f>SUMIF($M30,REGISTER!$CY$62,'KORT 1'!$O30)</f>
        <v>0</v>
      </c>
      <c r="GH30" s="17">
        <f>SUMIF($M30,REGISTER!$CY$63,'KORT 1'!$O30)</f>
        <v>0</v>
      </c>
      <c r="GI30" s="17">
        <f>SUMIF($M30,REGISTER!$CY$64,'KORT 1'!$O30)</f>
        <v>0</v>
      </c>
      <c r="GJ30" s="17">
        <f>SUMIF($M30,REGISTER!$CY$65,'KORT 1'!$O30)</f>
        <v>0</v>
      </c>
      <c r="GK30" s="17">
        <f>SUMIF($M30,REGISTER!$CY$50,'KORT 1'!$O30)</f>
        <v>0</v>
      </c>
      <c r="GL30" s="17">
        <f>SUMIF($M30,REGISTER!$CY$51,'KORT 1'!$O30)</f>
        <v>0</v>
      </c>
      <c r="GM30" s="17">
        <f>SUMIF($M30,REGISTER!$CY$52,'KORT 1'!$O30)</f>
        <v>0</v>
      </c>
      <c r="GN30" s="17">
        <f>SUMIF($M30,REGISTER!$CY$53,'KORT 1'!$O30)</f>
        <v>0</v>
      </c>
      <c r="GO30" s="17">
        <f>SUMIF($M30,REGISTER!$CY$54,'KORT 1'!$O30)</f>
        <v>0</v>
      </c>
      <c r="GP30" s="17">
        <f>SUMIF($M30,REGISTER!$CY$55,'KORT 1'!$O30)</f>
        <v>0</v>
      </c>
      <c r="GQ30" s="16">
        <f>SUMIF($M30,REGISTER!$CY$56,'KORT 1'!$O30)+SUMIF($M30,REGISTER!$CY$57,'KORT 1'!$O30)+SUMIF($M30,REGISTER!$CY$58,'KORT 1'!$O30)+SUMIF($M30,REGISTER!$CY$59,'KORT 1'!$O30)</f>
        <v>0</v>
      </c>
      <c r="GR30" s="17">
        <f>SUMIF($M30,REGISTER!$CY$70,'KORT 1'!$O30)</f>
        <v>0</v>
      </c>
      <c r="GS30" s="17">
        <f>SUMIF($M30,REGISTER!$CY$71,'KORT 1'!$O30)</f>
        <v>0</v>
      </c>
      <c r="GT30" s="17">
        <f>SUMIF($M30,REGISTER!$CY$72,'KORT 1'!$O30)</f>
        <v>0</v>
      </c>
      <c r="GU30" s="17">
        <f>SUMIF($M30,REGISTER!$CY$73,'KORT 1'!$O30)</f>
        <v>0</v>
      </c>
      <c r="GV30" s="17">
        <f>SUMIF($M30,REGISTER!$CY$74,'KORT 1'!$O30)</f>
        <v>0</v>
      </c>
      <c r="GW30" s="17">
        <f>SUMIF($M30,REGISTER!$CY$75,'KORT 1'!$O30)</f>
        <v>0</v>
      </c>
      <c r="GX30" s="16">
        <f>SUMIF($M30,REGISTER!$CY$76,'KORT 1'!$O30)+SUMIF($M30,REGISTER!$CY$77,'KORT 1'!$O30)+SUMIF($M30,REGISTER!$CY$78,'KORT 1'!$O30)+SUMIF($M30,REGISTER!$CY$79,'KORT 1'!$O30)</f>
        <v>0</v>
      </c>
      <c r="GY30" s="116"/>
      <c r="GZ30" s="116"/>
      <c r="HA30" s="116"/>
      <c r="HB30" s="116"/>
      <c r="HC30" s="116"/>
      <c r="HD30" s="116"/>
      <c r="HE30" s="116"/>
      <c r="HF30" s="116"/>
      <c r="HG30" s="116"/>
      <c r="HH30" s="116"/>
      <c r="HI30" s="116"/>
      <c r="HJ30" s="116"/>
      <c r="HK30" s="116"/>
      <c r="HL30" s="116"/>
      <c r="HM30" s="116"/>
      <c r="HN30" s="116"/>
      <c r="HO30" s="116"/>
      <c r="HP30" s="106"/>
      <c r="HQ30" s="1"/>
    </row>
    <row r="31" spans="1:225" ht="15.9" customHeight="1">
      <c r="A31" s="15">
        <v>13</v>
      </c>
      <c r="B31" s="69"/>
      <c r="C31" s="541" t="str">
        <f t="shared" si="0"/>
        <v/>
      </c>
      <c r="D31" s="567"/>
      <c r="E31" s="567"/>
      <c r="F31" s="567"/>
      <c r="G31" s="567"/>
      <c r="H31" s="111" t="str">
        <f t="shared" si="1"/>
        <v/>
      </c>
      <c r="I31" s="22">
        <f t="shared" si="2"/>
        <v>0</v>
      </c>
      <c r="J31" s="22">
        <f t="shared" si="3"/>
        <v>0</v>
      </c>
      <c r="K31" s="22">
        <f t="shared" si="4"/>
        <v>0</v>
      </c>
      <c r="L31" s="114"/>
      <c r="M31" s="22">
        <f t="shared" si="5"/>
        <v>0</v>
      </c>
      <c r="N31" s="22">
        <f t="shared" si="6"/>
        <v>0</v>
      </c>
      <c r="O31" s="83">
        <f t="shared" si="7"/>
        <v>0</v>
      </c>
      <c r="P31" s="68">
        <f>IF((SUM(P$19:P30)+P$38+P$39+SUM(P$117:P$121))&gt;=REGISTER!$DD$24,0,IF(CS$70=1,0,IF(AND(CS31=1,$J31=1,CS$43&gt;=REGISTER!$DD$28,CS$40&gt;0,SUM(CS$54:CS$60)&gt;0),1,0)))</f>
        <v>0</v>
      </c>
      <c r="Q31" s="68">
        <f>IF((SUM(Q$19:Q30)+Q$38+Q$39+SUM(Q$117:Q$121))&gt;=REGISTER!$DD$24,0,IF(CT$70=1,0,IF(AND(CT31=1,$J31=1,CT$43&gt;=REGISTER!$DD$28,CT$40&gt;0,SUM(CT$54:CT$60)&gt;0),1,0)))</f>
        <v>0</v>
      </c>
      <c r="R31" s="68">
        <f>IF((SUM(R$19:R30)+R$38+R$39+SUM(R$117:R$121))&gt;=REGISTER!$DD$24,0,IF(CU$70=1,0,IF(AND(CU31=1,$J31=1,CU$43&gt;=REGISTER!$DD$28,CU$40&gt;0,SUM(CU$54:CU$60)&gt;0),1,0)))</f>
        <v>0</v>
      </c>
      <c r="S31" s="68">
        <f>IF((SUM(S$19:S30)+S$38+S$39+SUM(S$117:S$121))&gt;=REGISTER!$DD$24,0,IF(CV$70=1,0,IF(AND(CV31=1,$J31=1,CV$43&gt;=REGISTER!$DD$28,CV$40&gt;0,SUM(CV$54:CV$60)&gt;0),1,0)))</f>
        <v>0</v>
      </c>
      <c r="T31" s="68">
        <f>IF((SUM(T$19:T30)+T$38+T$39+SUM(T$117:T$121))&gt;=REGISTER!$DD$24,0,IF(CW$70=1,0,IF(AND(CW31=1,$J31=1,CW$43&gt;=REGISTER!$DD$28,CW$40&gt;0,SUM(CW$54:CW$60)&gt;0),1,0)))</f>
        <v>0</v>
      </c>
      <c r="U31" s="68">
        <f>IF((SUM(U$19:U30)+U$38+U$39+SUM(U$117:U$121))&gt;=REGISTER!$DD$24,0,IF(CX$70=1,0,IF(AND(CX31=1,$J31=1,CX$43&gt;=REGISTER!$DD$28,CX$40&gt;0,SUM(CX$54:CX$60)&gt;0),1,0)))</f>
        <v>0</v>
      </c>
      <c r="V31" s="68">
        <f>IF((SUM(V$19:V30)+V$38+V$39+SUM(V$117:V$121))&gt;=REGISTER!$DD$24,0,IF(CY$70=1,0,IF(AND(CY31=1,$J31=1,CY$43&gt;=REGISTER!$DD$28,CY$40&gt;0,SUM(CY$54:CY$60)&gt;0),1,0)))</f>
        <v>0</v>
      </c>
      <c r="W31" s="68">
        <f>IF((SUM(W$19:W30)+W$38+W$39+SUM(W$117:W$121))&gt;=REGISTER!$DD$24,0,IF(CZ$70=1,0,IF(AND(CZ31=1,$J31=1,CZ$43&gt;=REGISTER!$DD$28,CZ$40&gt;0,SUM(CZ$54:CZ$60)&gt;0),1,0)))</f>
        <v>0</v>
      </c>
      <c r="X31" s="68">
        <f>IF((SUM(X$19:X30)+X$38+X$39+SUM(X$117:X$121))&gt;=REGISTER!$DD$24,0,IF(DA$70=1,0,IF(AND(DA31=1,$J31=1,DA$43&gt;=REGISTER!$DD$28,DA$40&gt;0,SUM(DA$54:DA$60)&gt;0),1,0)))</f>
        <v>0</v>
      </c>
      <c r="Y31" s="68">
        <f>IF((SUM(Y$19:Y30)+Y$38+Y$39+SUM(Y$117:Y$121))&gt;=REGISTER!$DD$24,0,IF(DB$70=1,0,IF(AND(DB31=1,$J31=1,DB$43&gt;=REGISTER!$DD$28,DB$40&gt;0,SUM(DB$54:DB$60)&gt;0),1,0)))</f>
        <v>0</v>
      </c>
      <c r="Z31" s="68">
        <f>IF((SUM(Z$19:Z30)+Z$38+Z$39+SUM(Z$117:Z$121))&gt;=REGISTER!$DD$24,0,IF(DC$70=1,0,IF(AND(DC31=1,$J31=1,DC$43&gt;=REGISTER!$DD$28,DC$40&gt;0,SUM(DC$54:DC$60)&gt;0),1,0)))</f>
        <v>0</v>
      </c>
      <c r="AA31" s="68">
        <f>IF((SUM(AA$19:AA30)+AA$38+AA$39+SUM(AA$117:AA$121))&gt;=REGISTER!$DD$24,0,IF(DD$70=1,0,IF(AND(DD31=1,$J31=1,DD$43&gt;=REGISTER!$DD$28,DD$40&gt;0,SUM(DD$54:DD$60)&gt;0),1,0)))</f>
        <v>0</v>
      </c>
      <c r="AB31" s="68">
        <f>IF((SUM(AB$19:AB30)+AB$38+AB$39+SUM(AB$117:AB$121))&gt;=REGISTER!$DD$24,0,IF(DE$70=1,0,IF(AND(DE31=1,$J31=1,DE$43&gt;=REGISTER!$DD$28,DE$40&gt;0,SUM(DE$54:DE$60)&gt;0),1,0)))</f>
        <v>0</v>
      </c>
      <c r="AC31" s="68">
        <f>IF((SUM(AC$19:AC30)+AC$38+AC$39+SUM(AC$117:AC$121))&gt;=REGISTER!$DD$24,0,IF(DF$70=1,0,IF(AND(DF31=1,$J31=1,DF$43&gt;=REGISTER!$DD$28,DF$40&gt;0,SUM(DF$54:DF$60)&gt;0),1,0)))</f>
        <v>0</v>
      </c>
      <c r="AD31" s="68">
        <f>IF((SUM(AD$19:AD30)+AD$38+AD$39+SUM(AD$117:AD$121))&gt;=REGISTER!$DD$24,0,IF(DG$70=1,0,IF(AND(DG31=1,$J31=1,DG$43&gt;=REGISTER!$DD$28,DG$40&gt;0,SUM(DG$54:DG$60)&gt;0),1,0)))</f>
        <v>0</v>
      </c>
      <c r="AE31" s="68">
        <f>IF((SUM(AE$19:AE30)+AE$38+AE$39+SUM(AE$117:AE$121))&gt;=REGISTER!$DD$24,0,IF(DH$70=1,0,IF(AND(DH31=1,$J31=1,DH$43&gt;=REGISTER!$DD$28,DH$40&gt;0,SUM(DH$54:DH$60)&gt;0),1,0)))</f>
        <v>0</v>
      </c>
      <c r="AF31" s="68">
        <f>IF((SUM(AF$19:AF30)+AF$38+AF$39+SUM(AF$117:AF$121))&gt;=REGISTER!$DD$24,0,IF(DI$70=1,0,IF(AND(DI31=1,$J31=1,DI$43&gt;=REGISTER!$DD$28,DI$40&gt;0,SUM(DI$54:DI$60)&gt;0),1,0)))</f>
        <v>0</v>
      </c>
      <c r="AG31" s="68">
        <f>IF((SUM(AG$19:AG30)+AG$38+AG$39+SUM(AG$117:AG$121))&gt;=REGISTER!$DD$24,0,IF(DJ$70=1,0,IF(AND(DJ31=1,$J31=1,DJ$43&gt;=REGISTER!$DD$28,DJ$40&gt;0,SUM(DJ$54:DJ$60)&gt;0),1,0)))</f>
        <v>0</v>
      </c>
      <c r="AH31" s="68">
        <f>IF((SUM(AH$19:AH30)+AH$38+AH$39+SUM(AH$117:AH$121))&gt;=REGISTER!$DD$24,0,IF(DK$70=1,0,IF(AND(DK31=1,$J31=1,DK$43&gt;=REGISTER!$DD$28,DK$40&gt;0,SUM(DK$54:DK$60)&gt;0),1,0)))</f>
        <v>0</v>
      </c>
      <c r="AI31" s="68">
        <f>IF((SUM(AI$19:AI30)+AI$38+AI$39+SUM(AI$117:AI$121))&gt;=REGISTER!$DD$24,0,IF(DL$70=1,0,IF(AND(DL31=1,$J31=1,DL$43&gt;=REGISTER!$DD$28,DL$40&gt;0,SUM(DL$54:DL$60)&gt;0),1,0)))</f>
        <v>0</v>
      </c>
      <c r="AJ31" s="68">
        <f>IF((SUM(AJ$19:AJ30)+AJ$38+AJ$39+SUM(AJ$117:AJ$121))&gt;=REGISTER!$DD$24,0,IF(DM$70=1,0,IF(AND(DM31=1,$J31=1,DM$43&gt;=REGISTER!$DD$28,DM$40&gt;0,SUM(DM$54:DM$60)&gt;0),1,0)))</f>
        <v>0</v>
      </c>
      <c r="AK31" s="68">
        <f>IF((SUM(AK$19:AK30)+AK$38+AK$39+SUM(AK$117:AK$121))&gt;=REGISTER!$DD$24,0,IF(DN$70=1,0,IF(AND(DN31=1,$J31=1,DN$43&gt;=REGISTER!$DD$28,DN$40&gt;0,SUM(DN$54:DN$60)&gt;0),1,0)))</f>
        <v>0</v>
      </c>
      <c r="AL31" s="68">
        <f>IF((SUM(AL$19:AL30)+AL$38+AL$39+SUM(AL$117:AL$121))&gt;=REGISTER!$DD$24,0,IF(DO$70=1,0,IF(AND(DO31=1,$J31=1,DO$43&gt;=REGISTER!$DD$28,DO$40&gt;0,SUM(DO$54:DO$60)&gt;0),1,0)))</f>
        <v>0</v>
      </c>
      <c r="AM31" s="68">
        <f>IF((SUM(AM$19:AM30)+AM$38+AM$39+SUM(AM$117:AM$121))&gt;=REGISTER!$DD$24,0,IF(DP$70=1,0,IF(AND(DP31=1,$J31=1,DP$43&gt;=REGISTER!$DD$28,DP$40&gt;0,SUM(DP$54:DP$60)&gt;0),1,0)))</f>
        <v>0</v>
      </c>
      <c r="AN31" s="68">
        <f>IF((SUM(AN$19:AN30)+AN$38+AN$39+SUM(AN$117:AN$121))&gt;=REGISTER!$DD$24,0,IF(DQ$70=1,0,IF(AND(DQ31=1,$J31=1,DQ$43&gt;=REGISTER!$DD$28,DQ$40&gt;0,SUM(DQ$54:DQ$60)&gt;0),1,0)))</f>
        <v>0</v>
      </c>
      <c r="AO31" s="68">
        <f>IF((SUM(AO$19:AO30)+AO$38+AO$39+SUM(AO$117:AO$121))&gt;=REGISTER!$DD$24,0,IF(DR$70=1,0,IF(AND(DR31=1,$J31=1,DR$43&gt;=REGISTER!$DD$28,DR$40&gt;0,SUM(DR$54:DR$60)&gt;0),1,0)))</f>
        <v>0</v>
      </c>
      <c r="AP31" s="68">
        <f>IF((SUM(AP$19:AP30)+AP$38+AP$39+SUM(AP$117:AP$121))&gt;=REGISTER!$DD$24,0,IF(DS$70=1,0,IF(AND(DS31=1,$J31=1,DS$43&gt;=REGISTER!$DD$28,DS$40&gt;0,SUM(DS$54:DS$60)&gt;0),1,0)))</f>
        <v>0</v>
      </c>
      <c r="AQ31" s="68">
        <f>IF((SUM(AQ$19:AQ30)+AQ$38+AQ$39+SUM(AQ$117:AQ$121))&gt;=REGISTER!$DD$24,0,IF(DT$70=1,0,IF(AND(DT31=1,$J31=1,DT$43&gt;=REGISTER!$DD$28,DT$40&gt;0,SUM(DT$54:DT$60)&gt;0),1,0)))</f>
        <v>0</v>
      </c>
      <c r="AR31" s="68">
        <f>IF((SUM(AR$19:AR30)+AR$38+AR$39+SUM(AR$117:AR$121))&gt;=REGISTER!$DD$24,0,IF(DU$70=1,0,IF(AND(DU31=1,$J31=1,DU$43&gt;=REGISTER!$DD$28,DU$40&gt;0,SUM(DU$54:DU$60)&gt;0),1,0)))</f>
        <v>0</v>
      </c>
      <c r="AS31" s="68">
        <f>IF((SUM(AS$19:AS30)+AS$38+AS$39+SUM(AS$117:AS$121))&gt;=REGISTER!$DD$24,0,IF(DV$70=1,0,IF(AND(DV31=1,$J31=1,DV$43&gt;=REGISTER!$DD$28,DV$40&gt;0,SUM(DV$54:DV$60)&gt;0),1,0)))</f>
        <v>0</v>
      </c>
      <c r="AT31" s="68">
        <f>IF((SUM(AT$19:AT30)+AT$38+AT$39+SUM(AT$117:AT$121))&gt;=REGISTER!$DD$24,0,IF(DW$70=1,0,IF(AND(DW31=1,$J31=1,DW$43&gt;=REGISTER!$DD$28,DW$40&gt;0,SUM(DW$54:DW$60)&gt;0),1,0)))</f>
        <v>0</v>
      </c>
      <c r="AU31" s="68">
        <f>IF((SUM(AU$19:AU30)+AU$38+AU$39+SUM(AU$117:AU$121))&gt;=REGISTER!$DD$24,0,IF(DX$70=1,0,IF(AND(DX31=1,$J31=1,DX$43&gt;=REGISTER!$DD$28,DX$40&gt;0,SUM(DX$54:DX$60)&gt;0),1,0)))</f>
        <v>0</v>
      </c>
      <c r="AV31" s="68">
        <f>IF((SUM(AV$19:AV30)+AV$38+AV$39+SUM(AV$117:AV$121))&gt;=REGISTER!$DD$24,0,IF(DY$70=1,0,IF(AND(DY31=1,$J31=1,DY$43&gt;=REGISTER!$DD$28,DY$40&gt;0,SUM(DY$54:DY$60)&gt;0),1,0)))</f>
        <v>0</v>
      </c>
      <c r="AW31" s="68">
        <f>IF((SUM(AW$19:AW30)+AW$38+AW$39+SUM(AW$117:AW$121))&gt;=REGISTER!$DD$24,0,IF(DZ$70=1,0,IF(AND(DZ31=1,$J31=1,DZ$43&gt;=REGISTER!$DD$28,DZ$40&gt;0,SUM(DZ$54:DZ$60)&gt;0),1,0)))</f>
        <v>0</v>
      </c>
      <c r="AX31" s="68">
        <f>IF((SUM(AX$19:AX30)+AX$38+AX$39+SUM(AX$117:AX$121))&gt;=REGISTER!$DD$24,0,IF(EA$70=1,0,IF(AND(EA31=1,$J31=1,EA$43&gt;=REGISTER!$DD$28,EA$40&gt;0,SUM(EA$54:EA$60)&gt;0),1,0)))</f>
        <v>0</v>
      </c>
      <c r="AY31" s="68">
        <f>IF((SUM(AY$19:AY30)+AY$38+AY$39+SUM(AY$117:AY$121))&gt;=REGISTER!$DD$24,0,IF(EB$70=1,0,IF(AND(EB31=1,$J31=1,EB$43&gt;=REGISTER!$DD$28,EB$40&gt;0,SUM(EB$54:EB$60)&gt;0),1,0)))</f>
        <v>0</v>
      </c>
      <c r="AZ31" s="68">
        <f>IF((SUM(AZ$19:AZ30)+AZ$38+AZ$39+SUM(AZ$117:AZ$121))&gt;=REGISTER!$DD$24,0,IF(EC$70=1,0,IF(AND(EC31=1,$J31=1,EC$43&gt;=REGISTER!$DD$28,EC$40&gt;0,SUM(EC$54:EC$60)&gt;0),1,0)))</f>
        <v>0</v>
      </c>
      <c r="BA31" s="68">
        <f>IF((SUM(BA$19:BA30)+BA$38+BA$39+SUM(BA$117:BA$121))&gt;=REGISTER!$DD$24,0,IF(ED$70=1,0,IF(AND(ED31=1,$J31=1,ED$43&gt;=REGISTER!$DD$28,ED$40&gt;0,SUM(ED$54:ED$60)&gt;0),1,0)))</f>
        <v>0</v>
      </c>
      <c r="BB31" s="68">
        <f>IF((SUM(BB$19:BB30)+BB$38+BB$39+SUM(BB$117:BB$121))&gt;=REGISTER!$DD$24,0,IF(EE$70=1,0,IF(AND(EE31=1,$J31=1,EE$43&gt;=REGISTER!$DD$28,EE$40&gt;0,SUM(EE$54:EE$60)&gt;0),1,0)))</f>
        <v>0</v>
      </c>
      <c r="BC31" s="68">
        <f>IF((SUM(BC$19:BC30)+BC$38+BC$39+SUM(BC$117:BC$121))&gt;=REGISTER!$DD$24,0,IF(EF$70=1,0,IF(AND(EF31=1,$J31=1,EF$43&gt;=REGISTER!$DD$28,EF$40&gt;0,SUM(EF$54:EF$60)&gt;0),1,0)))</f>
        <v>0</v>
      </c>
      <c r="BD31" s="83">
        <f t="shared" si="8"/>
        <v>0</v>
      </c>
      <c r="BE31" s="63">
        <f t="shared" si="9"/>
        <v>0</v>
      </c>
      <c r="BF31" s="63">
        <f t="shared" si="10"/>
        <v>0</v>
      </c>
      <c r="BG31" s="63">
        <f t="shared" si="17"/>
        <v>0</v>
      </c>
      <c r="BH31" s="63">
        <f t="shared" si="17"/>
        <v>0</v>
      </c>
      <c r="BI31" s="63">
        <f t="shared" si="17"/>
        <v>0</v>
      </c>
      <c r="BJ31" s="63">
        <f t="shared" si="17"/>
        <v>0</v>
      </c>
      <c r="BK31" s="63">
        <f t="shared" si="17"/>
        <v>0</v>
      </c>
      <c r="BL31" s="63">
        <f t="shared" si="17"/>
        <v>0</v>
      </c>
      <c r="BM31" s="63">
        <f t="shared" si="17"/>
        <v>0</v>
      </c>
      <c r="BN31" s="63">
        <f t="shared" si="17"/>
        <v>0</v>
      </c>
      <c r="BO31" s="63">
        <f t="shared" si="17"/>
        <v>0</v>
      </c>
      <c r="BP31" s="63">
        <f t="shared" si="17"/>
        <v>0</v>
      </c>
      <c r="BQ31" s="63">
        <f t="shared" si="17"/>
        <v>0</v>
      </c>
      <c r="BR31" s="63">
        <f t="shared" si="17"/>
        <v>0</v>
      </c>
      <c r="BS31" s="63">
        <f t="shared" si="17"/>
        <v>0</v>
      </c>
      <c r="BT31" s="63">
        <f t="shared" si="17"/>
        <v>0</v>
      </c>
      <c r="BU31" s="63">
        <f t="shared" si="17"/>
        <v>0</v>
      </c>
      <c r="BV31" s="63">
        <f t="shared" si="17"/>
        <v>0</v>
      </c>
      <c r="BW31" s="63">
        <f t="shared" si="17"/>
        <v>0</v>
      </c>
      <c r="BX31" s="63">
        <f t="shared" si="17"/>
        <v>0</v>
      </c>
      <c r="BY31" s="63">
        <f t="shared" si="17"/>
        <v>0</v>
      </c>
      <c r="BZ31" s="63">
        <f t="shared" si="17"/>
        <v>0</v>
      </c>
      <c r="CA31" s="63">
        <f t="shared" si="17"/>
        <v>0</v>
      </c>
      <c r="CB31" s="63">
        <f t="shared" si="17"/>
        <v>0</v>
      </c>
      <c r="CC31" s="63">
        <f t="shared" si="17"/>
        <v>0</v>
      </c>
      <c r="CD31" s="63">
        <f t="shared" si="17"/>
        <v>0</v>
      </c>
      <c r="CE31" s="63">
        <f t="shared" si="17"/>
        <v>0</v>
      </c>
      <c r="CF31" s="63">
        <f t="shared" si="17"/>
        <v>0</v>
      </c>
      <c r="CG31" s="63">
        <f t="shared" si="17"/>
        <v>0</v>
      </c>
      <c r="CH31" s="63">
        <f t="shared" si="16"/>
        <v>0</v>
      </c>
      <c r="CI31" s="63">
        <f t="shared" si="16"/>
        <v>0</v>
      </c>
      <c r="CJ31" s="63">
        <f t="shared" si="16"/>
        <v>0</v>
      </c>
      <c r="CK31" s="63">
        <f t="shared" si="16"/>
        <v>0</v>
      </c>
      <c r="CL31" s="63">
        <f t="shared" si="16"/>
        <v>0</v>
      </c>
      <c r="CM31" s="63">
        <f t="shared" si="16"/>
        <v>0</v>
      </c>
      <c r="CN31" s="63">
        <f t="shared" si="16"/>
        <v>0</v>
      </c>
      <c r="CO31" s="63">
        <f t="shared" si="16"/>
        <v>0</v>
      </c>
      <c r="CP31" s="63">
        <f t="shared" si="16"/>
        <v>0</v>
      </c>
      <c r="CQ31" s="63">
        <f t="shared" si="16"/>
        <v>0</v>
      </c>
      <c r="CR31" s="63">
        <f t="shared" si="16"/>
        <v>0</v>
      </c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46">
        <f t="shared" si="12"/>
        <v>0</v>
      </c>
      <c r="EH31" s="116"/>
      <c r="EI31" s="82">
        <f t="shared" si="13"/>
        <v>0</v>
      </c>
      <c r="EJ31" s="295" t="str">
        <f t="shared" si="14"/>
        <v/>
      </c>
      <c r="EK31" s="296">
        <f t="shared" si="15"/>
        <v>0</v>
      </c>
      <c r="EL31" s="161"/>
      <c r="EM31" s="354">
        <f>SUMIF($K31,REGISTER!$CY$7,'KORT 1'!$BD31)</f>
        <v>0</v>
      </c>
      <c r="EN31" s="355">
        <f>SUMIF($K31,REGISTER!$CY$8,'KORT 1'!$BD31)</f>
        <v>0</v>
      </c>
      <c r="EO31" s="356">
        <f>SUMIF($K31,REGISTER!$CY$9,'KORT 1'!$BD31)</f>
        <v>0</v>
      </c>
      <c r="EP31" s="356">
        <f>SUMIF($K31,REGISTER!$CY$10,'KORT 1'!$BD31)</f>
        <v>0</v>
      </c>
      <c r="EQ31" s="357">
        <f>SUMIF($K31,REGISTER!$CY$23,'KORT 1'!$BD31)</f>
        <v>0</v>
      </c>
      <c r="ER31" s="355">
        <f>SUMIF($K31,REGISTER!$CY$24,'KORT 1'!$BD31)</f>
        <v>0</v>
      </c>
      <c r="ES31" s="356">
        <f>SUMIF($K31,REGISTER!$CY$25,'KORT 1'!$BD31)</f>
        <v>0</v>
      </c>
      <c r="ET31" s="356">
        <f>SUMIF($K31,REGISTER!$CY$26,'KORT 1'!$BD31)</f>
        <v>0</v>
      </c>
      <c r="EU31" s="357">
        <f>SUMIF($K31,REGISTER!$CY$15,'KORT 1'!$BD31)</f>
        <v>0</v>
      </c>
      <c r="EV31" s="355">
        <f>SUMIF($K31,REGISTER!$CY$16,'KORT 1'!$BD31)</f>
        <v>0</v>
      </c>
      <c r="EW31" s="355">
        <f>SUMIF($K31,REGISTER!$CY$17,'KORT 1'!$BD31)</f>
        <v>0</v>
      </c>
      <c r="EX31" s="355">
        <f>SUMIF($K31,REGISTER!$CY$18,'KORT 1'!$BD31)</f>
        <v>0</v>
      </c>
      <c r="EY31" s="358">
        <f>SUMIF($K31,REGISTER!$CY$19,'KORT 1'!$BD31)+SUMIF($K31,REGISTER!$CY$20,'KORT 1'!$BD31)+SUMIF($K31,REGISTER!$CY$21,'KORT 1'!$BD31)+SUMIF($K31,REGISTER!$CY$22,'KORT 1'!$BD31)</f>
        <v>0</v>
      </c>
      <c r="EZ31" s="359">
        <f>SUMIF($K31,REGISTER!$CY$31,'KORT 1'!$BD31)</f>
        <v>0</v>
      </c>
      <c r="FA31" s="355">
        <f>SUMIF($K31,REGISTER!$CY$32,'KORT 1'!$BD31)</f>
        <v>0</v>
      </c>
      <c r="FB31" s="355">
        <f>SUMIF($K31,REGISTER!$CY$33,'KORT 1'!$BD31)</f>
        <v>0</v>
      </c>
      <c r="FC31" s="355">
        <f>SUMIF($K31,REGISTER!$CY$34,'KORT 1'!$BD31)</f>
        <v>0</v>
      </c>
      <c r="FD31" s="358">
        <f>SUMIF($K31,REGISTER!$CY$35,'KORT 1'!$BD31)+SUMIF($K31,REGISTER!$CY$36,'KORT 1'!$BD31)+SUMIF($K31,REGISTER!$CY$37,'KORT 1'!$BD31)+SUMIF($K31,REGISTER!$CY$38,'KORT 1'!$BD31)</f>
        <v>0</v>
      </c>
      <c r="FE31" s="376"/>
      <c r="FF31" s="377"/>
      <c r="FG31" s="378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9"/>
      <c r="FY31" s="84">
        <f>SUMIF($M31,REGISTER!$CY$40,'KORT 1'!$O31)</f>
        <v>0</v>
      </c>
      <c r="FZ31" s="17">
        <f>SUMIF($M31,REGISTER!$CY$41,'KORT 1'!$O31)</f>
        <v>0</v>
      </c>
      <c r="GA31" s="17">
        <f>SUMIF($M31,REGISTER!$CY$42,'KORT 1'!$O31)</f>
        <v>0</v>
      </c>
      <c r="GB31" s="17">
        <f>SUMIF($M31,REGISTER!$CY$43,'KORT 1'!$O31)</f>
        <v>0</v>
      </c>
      <c r="GC31" s="17">
        <f>SUMIF($M31,REGISTER!$CY$44,'KORT 1'!$O31)</f>
        <v>0</v>
      </c>
      <c r="GD31" s="17">
        <f>SUMIF($M31,REGISTER!$CY$45,'KORT 1'!$O31)</f>
        <v>0</v>
      </c>
      <c r="GE31" s="17">
        <f>SUMIF($M31,REGISTER!$CY$60,'KORT 1'!$O31)</f>
        <v>0</v>
      </c>
      <c r="GF31" s="17">
        <f>SUMIF($M31,REGISTER!$CY$61,'KORT 1'!$O31)</f>
        <v>0</v>
      </c>
      <c r="GG31" s="17">
        <f>SUMIF($M31,REGISTER!$CY$62,'KORT 1'!$O31)</f>
        <v>0</v>
      </c>
      <c r="GH31" s="17">
        <f>SUMIF($M31,REGISTER!$CY$63,'KORT 1'!$O31)</f>
        <v>0</v>
      </c>
      <c r="GI31" s="17">
        <f>SUMIF($M31,REGISTER!$CY$64,'KORT 1'!$O31)</f>
        <v>0</v>
      </c>
      <c r="GJ31" s="17">
        <f>SUMIF($M31,REGISTER!$CY$65,'KORT 1'!$O31)</f>
        <v>0</v>
      </c>
      <c r="GK31" s="17">
        <f>SUMIF($M31,REGISTER!$CY$50,'KORT 1'!$O31)</f>
        <v>0</v>
      </c>
      <c r="GL31" s="17">
        <f>SUMIF($M31,REGISTER!$CY$51,'KORT 1'!$O31)</f>
        <v>0</v>
      </c>
      <c r="GM31" s="17">
        <f>SUMIF($M31,REGISTER!$CY$52,'KORT 1'!$O31)</f>
        <v>0</v>
      </c>
      <c r="GN31" s="17">
        <f>SUMIF($M31,REGISTER!$CY$53,'KORT 1'!$O31)</f>
        <v>0</v>
      </c>
      <c r="GO31" s="17">
        <f>SUMIF($M31,REGISTER!$CY$54,'KORT 1'!$O31)</f>
        <v>0</v>
      </c>
      <c r="GP31" s="17">
        <f>SUMIF($M31,REGISTER!$CY$55,'KORT 1'!$O31)</f>
        <v>0</v>
      </c>
      <c r="GQ31" s="16">
        <f>SUMIF($M31,REGISTER!$CY$56,'KORT 1'!$O31)+SUMIF($M31,REGISTER!$CY$57,'KORT 1'!$O31)+SUMIF($M31,REGISTER!$CY$58,'KORT 1'!$O31)+SUMIF($M31,REGISTER!$CY$59,'KORT 1'!$O31)</f>
        <v>0</v>
      </c>
      <c r="GR31" s="17">
        <f>SUMIF($M31,REGISTER!$CY$70,'KORT 1'!$O31)</f>
        <v>0</v>
      </c>
      <c r="GS31" s="17">
        <f>SUMIF($M31,REGISTER!$CY$71,'KORT 1'!$O31)</f>
        <v>0</v>
      </c>
      <c r="GT31" s="17">
        <f>SUMIF($M31,REGISTER!$CY$72,'KORT 1'!$O31)</f>
        <v>0</v>
      </c>
      <c r="GU31" s="17">
        <f>SUMIF($M31,REGISTER!$CY$73,'KORT 1'!$O31)</f>
        <v>0</v>
      </c>
      <c r="GV31" s="17">
        <f>SUMIF($M31,REGISTER!$CY$74,'KORT 1'!$O31)</f>
        <v>0</v>
      </c>
      <c r="GW31" s="17">
        <f>SUMIF($M31,REGISTER!$CY$75,'KORT 1'!$O31)</f>
        <v>0</v>
      </c>
      <c r="GX31" s="16">
        <f>SUMIF($M31,REGISTER!$CY$76,'KORT 1'!$O31)+SUMIF($M31,REGISTER!$CY$77,'KORT 1'!$O31)+SUMIF($M31,REGISTER!$CY$78,'KORT 1'!$O31)+SUMIF($M31,REGISTER!$CY$79,'KORT 1'!$O31)</f>
        <v>0</v>
      </c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/>
      <c r="HK31" s="116"/>
      <c r="HL31" s="116"/>
      <c r="HM31" s="116"/>
      <c r="HN31" s="116"/>
      <c r="HO31" s="116"/>
      <c r="HP31" s="106"/>
      <c r="HQ31" s="1"/>
    </row>
    <row r="32" spans="1:225" ht="15.9" customHeight="1">
      <c r="A32" s="15">
        <v>14</v>
      </c>
      <c r="B32" s="69"/>
      <c r="C32" s="541" t="str">
        <f t="shared" si="0"/>
        <v/>
      </c>
      <c r="D32" s="567"/>
      <c r="E32" s="567"/>
      <c r="F32" s="567"/>
      <c r="G32" s="567"/>
      <c r="H32" s="111" t="str">
        <f t="shared" si="1"/>
        <v/>
      </c>
      <c r="I32" s="22">
        <f t="shared" si="2"/>
        <v>0</v>
      </c>
      <c r="J32" s="22">
        <f t="shared" si="3"/>
        <v>0</v>
      </c>
      <c r="K32" s="22">
        <f t="shared" si="4"/>
        <v>0</v>
      </c>
      <c r="L32" s="114"/>
      <c r="M32" s="22">
        <f t="shared" si="5"/>
        <v>0</v>
      </c>
      <c r="N32" s="22">
        <f t="shared" si="6"/>
        <v>0</v>
      </c>
      <c r="O32" s="83">
        <f t="shared" si="7"/>
        <v>0</v>
      </c>
      <c r="P32" s="68">
        <f>IF((SUM(P$19:P31)+P$38+P$39+SUM(P$117:P$121))&gt;=REGISTER!$DD$24,0,IF(CS$70=1,0,IF(AND(CS32=1,$J32=1,CS$43&gt;=REGISTER!$DD$28,CS$40&gt;0,SUM(CS$54:CS$60)&gt;0),1,0)))</f>
        <v>0</v>
      </c>
      <c r="Q32" s="68">
        <f>IF((SUM(Q$19:Q31)+Q$38+Q$39+SUM(Q$117:Q$121))&gt;=REGISTER!$DD$24,0,IF(CT$70=1,0,IF(AND(CT32=1,$J32=1,CT$43&gt;=REGISTER!$DD$28,CT$40&gt;0,SUM(CT$54:CT$60)&gt;0),1,0)))</f>
        <v>0</v>
      </c>
      <c r="R32" s="68">
        <f>IF((SUM(R$19:R31)+R$38+R$39+SUM(R$117:R$121))&gt;=REGISTER!$DD$24,0,IF(CU$70=1,0,IF(AND(CU32=1,$J32=1,CU$43&gt;=REGISTER!$DD$28,CU$40&gt;0,SUM(CU$54:CU$60)&gt;0),1,0)))</f>
        <v>0</v>
      </c>
      <c r="S32" s="68">
        <f>IF((SUM(S$19:S31)+S$38+S$39+SUM(S$117:S$121))&gt;=REGISTER!$DD$24,0,IF(CV$70=1,0,IF(AND(CV32=1,$J32=1,CV$43&gt;=REGISTER!$DD$28,CV$40&gt;0,SUM(CV$54:CV$60)&gt;0),1,0)))</f>
        <v>0</v>
      </c>
      <c r="T32" s="68">
        <f>IF((SUM(T$19:T31)+T$38+T$39+SUM(T$117:T$121))&gt;=REGISTER!$DD$24,0,IF(CW$70=1,0,IF(AND(CW32=1,$J32=1,CW$43&gt;=REGISTER!$DD$28,CW$40&gt;0,SUM(CW$54:CW$60)&gt;0),1,0)))</f>
        <v>0</v>
      </c>
      <c r="U32" s="68">
        <f>IF((SUM(U$19:U31)+U$38+U$39+SUM(U$117:U$121))&gt;=REGISTER!$DD$24,0,IF(CX$70=1,0,IF(AND(CX32=1,$J32=1,CX$43&gt;=REGISTER!$DD$28,CX$40&gt;0,SUM(CX$54:CX$60)&gt;0),1,0)))</f>
        <v>0</v>
      </c>
      <c r="V32" s="68">
        <f>IF((SUM(V$19:V31)+V$38+V$39+SUM(V$117:V$121))&gt;=REGISTER!$DD$24,0,IF(CY$70=1,0,IF(AND(CY32=1,$J32=1,CY$43&gt;=REGISTER!$DD$28,CY$40&gt;0,SUM(CY$54:CY$60)&gt;0),1,0)))</f>
        <v>0</v>
      </c>
      <c r="W32" s="68">
        <f>IF((SUM(W$19:W31)+W$38+W$39+SUM(W$117:W$121))&gt;=REGISTER!$DD$24,0,IF(CZ$70=1,0,IF(AND(CZ32=1,$J32=1,CZ$43&gt;=REGISTER!$DD$28,CZ$40&gt;0,SUM(CZ$54:CZ$60)&gt;0),1,0)))</f>
        <v>0</v>
      </c>
      <c r="X32" s="68">
        <f>IF((SUM(X$19:X31)+X$38+X$39+SUM(X$117:X$121))&gt;=REGISTER!$DD$24,0,IF(DA$70=1,0,IF(AND(DA32=1,$J32=1,DA$43&gt;=REGISTER!$DD$28,DA$40&gt;0,SUM(DA$54:DA$60)&gt;0),1,0)))</f>
        <v>0</v>
      </c>
      <c r="Y32" s="68">
        <f>IF((SUM(Y$19:Y31)+Y$38+Y$39+SUM(Y$117:Y$121))&gt;=REGISTER!$DD$24,0,IF(DB$70=1,0,IF(AND(DB32=1,$J32=1,DB$43&gt;=REGISTER!$DD$28,DB$40&gt;0,SUM(DB$54:DB$60)&gt;0),1,0)))</f>
        <v>0</v>
      </c>
      <c r="Z32" s="68">
        <f>IF((SUM(Z$19:Z31)+Z$38+Z$39+SUM(Z$117:Z$121))&gt;=REGISTER!$DD$24,0,IF(DC$70=1,0,IF(AND(DC32=1,$J32=1,DC$43&gt;=REGISTER!$DD$28,DC$40&gt;0,SUM(DC$54:DC$60)&gt;0),1,0)))</f>
        <v>0</v>
      </c>
      <c r="AA32" s="68">
        <f>IF((SUM(AA$19:AA31)+AA$38+AA$39+SUM(AA$117:AA$121))&gt;=REGISTER!$DD$24,0,IF(DD$70=1,0,IF(AND(DD32=1,$J32=1,DD$43&gt;=REGISTER!$DD$28,DD$40&gt;0,SUM(DD$54:DD$60)&gt;0),1,0)))</f>
        <v>0</v>
      </c>
      <c r="AB32" s="68">
        <f>IF((SUM(AB$19:AB31)+AB$38+AB$39+SUM(AB$117:AB$121))&gt;=REGISTER!$DD$24,0,IF(DE$70=1,0,IF(AND(DE32=1,$J32=1,DE$43&gt;=REGISTER!$DD$28,DE$40&gt;0,SUM(DE$54:DE$60)&gt;0),1,0)))</f>
        <v>0</v>
      </c>
      <c r="AC32" s="68">
        <f>IF((SUM(AC$19:AC31)+AC$38+AC$39+SUM(AC$117:AC$121))&gt;=REGISTER!$DD$24,0,IF(DF$70=1,0,IF(AND(DF32=1,$J32=1,DF$43&gt;=REGISTER!$DD$28,DF$40&gt;0,SUM(DF$54:DF$60)&gt;0),1,0)))</f>
        <v>0</v>
      </c>
      <c r="AD32" s="68">
        <f>IF((SUM(AD$19:AD31)+AD$38+AD$39+SUM(AD$117:AD$121))&gt;=REGISTER!$DD$24,0,IF(DG$70=1,0,IF(AND(DG32=1,$J32=1,DG$43&gt;=REGISTER!$DD$28,DG$40&gt;0,SUM(DG$54:DG$60)&gt;0),1,0)))</f>
        <v>0</v>
      </c>
      <c r="AE32" s="68">
        <f>IF((SUM(AE$19:AE31)+AE$38+AE$39+SUM(AE$117:AE$121))&gt;=REGISTER!$DD$24,0,IF(DH$70=1,0,IF(AND(DH32=1,$J32=1,DH$43&gt;=REGISTER!$DD$28,DH$40&gt;0,SUM(DH$54:DH$60)&gt;0),1,0)))</f>
        <v>0</v>
      </c>
      <c r="AF32" s="68">
        <f>IF((SUM(AF$19:AF31)+AF$38+AF$39+SUM(AF$117:AF$121))&gt;=REGISTER!$DD$24,0,IF(DI$70=1,0,IF(AND(DI32=1,$J32=1,DI$43&gt;=REGISTER!$DD$28,DI$40&gt;0,SUM(DI$54:DI$60)&gt;0),1,0)))</f>
        <v>0</v>
      </c>
      <c r="AG32" s="68">
        <f>IF((SUM(AG$19:AG31)+AG$38+AG$39+SUM(AG$117:AG$121))&gt;=REGISTER!$DD$24,0,IF(DJ$70=1,0,IF(AND(DJ32=1,$J32=1,DJ$43&gt;=REGISTER!$DD$28,DJ$40&gt;0,SUM(DJ$54:DJ$60)&gt;0),1,0)))</f>
        <v>0</v>
      </c>
      <c r="AH32" s="68">
        <f>IF((SUM(AH$19:AH31)+AH$38+AH$39+SUM(AH$117:AH$121))&gt;=REGISTER!$DD$24,0,IF(DK$70=1,0,IF(AND(DK32=1,$J32=1,DK$43&gt;=REGISTER!$DD$28,DK$40&gt;0,SUM(DK$54:DK$60)&gt;0),1,0)))</f>
        <v>0</v>
      </c>
      <c r="AI32" s="68">
        <f>IF((SUM(AI$19:AI31)+AI$38+AI$39+SUM(AI$117:AI$121))&gt;=REGISTER!$DD$24,0,IF(DL$70=1,0,IF(AND(DL32=1,$J32=1,DL$43&gt;=REGISTER!$DD$28,DL$40&gt;0,SUM(DL$54:DL$60)&gt;0),1,0)))</f>
        <v>0</v>
      </c>
      <c r="AJ32" s="68">
        <f>IF((SUM(AJ$19:AJ31)+AJ$38+AJ$39+SUM(AJ$117:AJ$121))&gt;=REGISTER!$DD$24,0,IF(DM$70=1,0,IF(AND(DM32=1,$J32=1,DM$43&gt;=REGISTER!$DD$28,DM$40&gt;0,SUM(DM$54:DM$60)&gt;0),1,0)))</f>
        <v>0</v>
      </c>
      <c r="AK32" s="68">
        <f>IF((SUM(AK$19:AK31)+AK$38+AK$39+SUM(AK$117:AK$121))&gt;=REGISTER!$DD$24,0,IF(DN$70=1,0,IF(AND(DN32=1,$J32=1,DN$43&gt;=REGISTER!$DD$28,DN$40&gt;0,SUM(DN$54:DN$60)&gt;0),1,0)))</f>
        <v>0</v>
      </c>
      <c r="AL32" s="68">
        <f>IF((SUM(AL$19:AL31)+AL$38+AL$39+SUM(AL$117:AL$121))&gt;=REGISTER!$DD$24,0,IF(DO$70=1,0,IF(AND(DO32=1,$J32=1,DO$43&gt;=REGISTER!$DD$28,DO$40&gt;0,SUM(DO$54:DO$60)&gt;0),1,0)))</f>
        <v>0</v>
      </c>
      <c r="AM32" s="68">
        <f>IF((SUM(AM$19:AM31)+AM$38+AM$39+SUM(AM$117:AM$121))&gt;=REGISTER!$DD$24,0,IF(DP$70=1,0,IF(AND(DP32=1,$J32=1,DP$43&gt;=REGISTER!$DD$28,DP$40&gt;0,SUM(DP$54:DP$60)&gt;0),1,0)))</f>
        <v>0</v>
      </c>
      <c r="AN32" s="68">
        <f>IF((SUM(AN$19:AN31)+AN$38+AN$39+SUM(AN$117:AN$121))&gt;=REGISTER!$DD$24,0,IF(DQ$70=1,0,IF(AND(DQ32=1,$J32=1,DQ$43&gt;=REGISTER!$DD$28,DQ$40&gt;0,SUM(DQ$54:DQ$60)&gt;0),1,0)))</f>
        <v>0</v>
      </c>
      <c r="AO32" s="68">
        <f>IF((SUM(AO$19:AO31)+AO$38+AO$39+SUM(AO$117:AO$121))&gt;=REGISTER!$DD$24,0,IF(DR$70=1,0,IF(AND(DR32=1,$J32=1,DR$43&gt;=REGISTER!$DD$28,DR$40&gt;0,SUM(DR$54:DR$60)&gt;0),1,0)))</f>
        <v>0</v>
      </c>
      <c r="AP32" s="68">
        <f>IF((SUM(AP$19:AP31)+AP$38+AP$39+SUM(AP$117:AP$121))&gt;=REGISTER!$DD$24,0,IF(DS$70=1,0,IF(AND(DS32=1,$J32=1,DS$43&gt;=REGISTER!$DD$28,DS$40&gt;0,SUM(DS$54:DS$60)&gt;0),1,0)))</f>
        <v>0</v>
      </c>
      <c r="AQ32" s="68">
        <f>IF((SUM(AQ$19:AQ31)+AQ$38+AQ$39+SUM(AQ$117:AQ$121))&gt;=REGISTER!$DD$24,0,IF(DT$70=1,0,IF(AND(DT32=1,$J32=1,DT$43&gt;=REGISTER!$DD$28,DT$40&gt;0,SUM(DT$54:DT$60)&gt;0),1,0)))</f>
        <v>0</v>
      </c>
      <c r="AR32" s="68">
        <f>IF((SUM(AR$19:AR31)+AR$38+AR$39+SUM(AR$117:AR$121))&gt;=REGISTER!$DD$24,0,IF(DU$70=1,0,IF(AND(DU32=1,$J32=1,DU$43&gt;=REGISTER!$DD$28,DU$40&gt;0,SUM(DU$54:DU$60)&gt;0),1,0)))</f>
        <v>0</v>
      </c>
      <c r="AS32" s="68">
        <f>IF((SUM(AS$19:AS31)+AS$38+AS$39+SUM(AS$117:AS$121))&gt;=REGISTER!$DD$24,0,IF(DV$70=1,0,IF(AND(DV32=1,$J32=1,DV$43&gt;=REGISTER!$DD$28,DV$40&gt;0,SUM(DV$54:DV$60)&gt;0),1,0)))</f>
        <v>0</v>
      </c>
      <c r="AT32" s="68">
        <f>IF((SUM(AT$19:AT31)+AT$38+AT$39+SUM(AT$117:AT$121))&gt;=REGISTER!$DD$24,0,IF(DW$70=1,0,IF(AND(DW32=1,$J32=1,DW$43&gt;=REGISTER!$DD$28,DW$40&gt;0,SUM(DW$54:DW$60)&gt;0),1,0)))</f>
        <v>0</v>
      </c>
      <c r="AU32" s="68">
        <f>IF((SUM(AU$19:AU31)+AU$38+AU$39+SUM(AU$117:AU$121))&gt;=REGISTER!$DD$24,0,IF(DX$70=1,0,IF(AND(DX32=1,$J32=1,DX$43&gt;=REGISTER!$DD$28,DX$40&gt;0,SUM(DX$54:DX$60)&gt;0),1,0)))</f>
        <v>0</v>
      </c>
      <c r="AV32" s="68">
        <f>IF((SUM(AV$19:AV31)+AV$38+AV$39+SUM(AV$117:AV$121))&gt;=REGISTER!$DD$24,0,IF(DY$70=1,0,IF(AND(DY32=1,$J32=1,DY$43&gt;=REGISTER!$DD$28,DY$40&gt;0,SUM(DY$54:DY$60)&gt;0),1,0)))</f>
        <v>0</v>
      </c>
      <c r="AW32" s="68">
        <f>IF((SUM(AW$19:AW31)+AW$38+AW$39+SUM(AW$117:AW$121))&gt;=REGISTER!$DD$24,0,IF(DZ$70=1,0,IF(AND(DZ32=1,$J32=1,DZ$43&gt;=REGISTER!$DD$28,DZ$40&gt;0,SUM(DZ$54:DZ$60)&gt;0),1,0)))</f>
        <v>0</v>
      </c>
      <c r="AX32" s="68">
        <f>IF((SUM(AX$19:AX31)+AX$38+AX$39+SUM(AX$117:AX$121))&gt;=REGISTER!$DD$24,0,IF(EA$70=1,0,IF(AND(EA32=1,$J32=1,EA$43&gt;=REGISTER!$DD$28,EA$40&gt;0,SUM(EA$54:EA$60)&gt;0),1,0)))</f>
        <v>0</v>
      </c>
      <c r="AY32" s="68">
        <f>IF((SUM(AY$19:AY31)+AY$38+AY$39+SUM(AY$117:AY$121))&gt;=REGISTER!$DD$24,0,IF(EB$70=1,0,IF(AND(EB32=1,$J32=1,EB$43&gt;=REGISTER!$DD$28,EB$40&gt;0,SUM(EB$54:EB$60)&gt;0),1,0)))</f>
        <v>0</v>
      </c>
      <c r="AZ32" s="68">
        <f>IF((SUM(AZ$19:AZ31)+AZ$38+AZ$39+SUM(AZ$117:AZ$121))&gt;=REGISTER!$DD$24,0,IF(EC$70=1,0,IF(AND(EC32=1,$J32=1,EC$43&gt;=REGISTER!$DD$28,EC$40&gt;0,SUM(EC$54:EC$60)&gt;0),1,0)))</f>
        <v>0</v>
      </c>
      <c r="BA32" s="68">
        <f>IF((SUM(BA$19:BA31)+BA$38+BA$39+SUM(BA$117:BA$121))&gt;=REGISTER!$DD$24,0,IF(ED$70=1,0,IF(AND(ED32=1,$J32=1,ED$43&gt;=REGISTER!$DD$28,ED$40&gt;0,SUM(ED$54:ED$60)&gt;0),1,0)))</f>
        <v>0</v>
      </c>
      <c r="BB32" s="68">
        <f>IF((SUM(BB$19:BB31)+BB$38+BB$39+SUM(BB$117:BB$121))&gt;=REGISTER!$DD$24,0,IF(EE$70=1,0,IF(AND(EE32=1,$J32=1,EE$43&gt;=REGISTER!$DD$28,EE$40&gt;0,SUM(EE$54:EE$60)&gt;0),1,0)))</f>
        <v>0</v>
      </c>
      <c r="BC32" s="68">
        <f>IF((SUM(BC$19:BC31)+BC$38+BC$39+SUM(BC$117:BC$121))&gt;=REGISTER!$DD$24,0,IF(EF$70=1,0,IF(AND(EF32=1,$J32=1,EF$43&gt;=REGISTER!$DD$28,EF$40&gt;0,SUM(EF$54:EF$60)&gt;0),1,0)))</f>
        <v>0</v>
      </c>
      <c r="BD32" s="83">
        <f t="shared" si="8"/>
        <v>0</v>
      </c>
      <c r="BE32" s="63">
        <f t="shared" si="9"/>
        <v>0</v>
      </c>
      <c r="BF32" s="63">
        <f t="shared" si="10"/>
        <v>0</v>
      </c>
      <c r="BG32" s="63">
        <f t="shared" si="17"/>
        <v>0</v>
      </c>
      <c r="BH32" s="63">
        <f t="shared" si="17"/>
        <v>0</v>
      </c>
      <c r="BI32" s="63">
        <f t="shared" si="17"/>
        <v>0</v>
      </c>
      <c r="BJ32" s="63">
        <f t="shared" si="17"/>
        <v>0</v>
      </c>
      <c r="BK32" s="63">
        <f t="shared" si="17"/>
        <v>0</v>
      </c>
      <c r="BL32" s="63">
        <f t="shared" si="17"/>
        <v>0</v>
      </c>
      <c r="BM32" s="63">
        <f t="shared" si="17"/>
        <v>0</v>
      </c>
      <c r="BN32" s="63">
        <f t="shared" si="17"/>
        <v>0</v>
      </c>
      <c r="BO32" s="63">
        <f t="shared" si="17"/>
        <v>0</v>
      </c>
      <c r="BP32" s="63">
        <f t="shared" si="17"/>
        <v>0</v>
      </c>
      <c r="BQ32" s="63">
        <f t="shared" si="17"/>
        <v>0</v>
      </c>
      <c r="BR32" s="63">
        <f t="shared" si="17"/>
        <v>0</v>
      </c>
      <c r="BS32" s="63">
        <f t="shared" si="17"/>
        <v>0</v>
      </c>
      <c r="BT32" s="63">
        <f t="shared" si="17"/>
        <v>0</v>
      </c>
      <c r="BU32" s="63">
        <f t="shared" si="17"/>
        <v>0</v>
      </c>
      <c r="BV32" s="63">
        <f t="shared" si="17"/>
        <v>0</v>
      </c>
      <c r="BW32" s="63">
        <f t="shared" si="17"/>
        <v>0</v>
      </c>
      <c r="BX32" s="63">
        <f t="shared" si="17"/>
        <v>0</v>
      </c>
      <c r="BY32" s="63">
        <f t="shared" si="17"/>
        <v>0</v>
      </c>
      <c r="BZ32" s="63">
        <f t="shared" si="17"/>
        <v>0</v>
      </c>
      <c r="CA32" s="63">
        <f t="shared" si="17"/>
        <v>0</v>
      </c>
      <c r="CB32" s="63">
        <f t="shared" si="17"/>
        <v>0</v>
      </c>
      <c r="CC32" s="63">
        <f t="shared" si="17"/>
        <v>0</v>
      </c>
      <c r="CD32" s="63">
        <f t="shared" si="17"/>
        <v>0</v>
      </c>
      <c r="CE32" s="63">
        <f t="shared" si="17"/>
        <v>0</v>
      </c>
      <c r="CF32" s="63">
        <f t="shared" si="17"/>
        <v>0</v>
      </c>
      <c r="CG32" s="63">
        <f t="shared" si="17"/>
        <v>0</v>
      </c>
      <c r="CH32" s="63">
        <f t="shared" si="16"/>
        <v>0</v>
      </c>
      <c r="CI32" s="63">
        <f t="shared" si="16"/>
        <v>0</v>
      </c>
      <c r="CJ32" s="63">
        <f t="shared" si="16"/>
        <v>0</v>
      </c>
      <c r="CK32" s="63">
        <f t="shared" si="16"/>
        <v>0</v>
      </c>
      <c r="CL32" s="63">
        <f t="shared" si="16"/>
        <v>0</v>
      </c>
      <c r="CM32" s="63">
        <f t="shared" si="16"/>
        <v>0</v>
      </c>
      <c r="CN32" s="63">
        <f t="shared" si="16"/>
        <v>0</v>
      </c>
      <c r="CO32" s="63">
        <f t="shared" si="16"/>
        <v>0</v>
      </c>
      <c r="CP32" s="63">
        <f t="shared" si="16"/>
        <v>0</v>
      </c>
      <c r="CQ32" s="63">
        <f t="shared" si="16"/>
        <v>0</v>
      </c>
      <c r="CR32" s="63">
        <f t="shared" si="16"/>
        <v>0</v>
      </c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46">
        <f t="shared" si="12"/>
        <v>0</v>
      </c>
      <c r="EH32" s="116"/>
      <c r="EI32" s="82">
        <f t="shared" si="13"/>
        <v>0</v>
      </c>
      <c r="EJ32" s="295" t="str">
        <f t="shared" si="14"/>
        <v/>
      </c>
      <c r="EK32" s="296">
        <f t="shared" si="15"/>
        <v>0</v>
      </c>
      <c r="EL32" s="161"/>
      <c r="EM32" s="354">
        <f>SUMIF($K32,REGISTER!$CY$7,'KORT 1'!$BD32)</f>
        <v>0</v>
      </c>
      <c r="EN32" s="355">
        <f>SUMIF($K32,REGISTER!$CY$8,'KORT 1'!$BD32)</f>
        <v>0</v>
      </c>
      <c r="EO32" s="356">
        <f>SUMIF($K32,REGISTER!$CY$9,'KORT 1'!$BD32)</f>
        <v>0</v>
      </c>
      <c r="EP32" s="356">
        <f>SUMIF($K32,REGISTER!$CY$10,'KORT 1'!$BD32)</f>
        <v>0</v>
      </c>
      <c r="EQ32" s="357">
        <f>SUMIF($K32,REGISTER!$CY$23,'KORT 1'!$BD32)</f>
        <v>0</v>
      </c>
      <c r="ER32" s="355">
        <f>SUMIF($K32,REGISTER!$CY$24,'KORT 1'!$BD32)</f>
        <v>0</v>
      </c>
      <c r="ES32" s="356">
        <f>SUMIF($K32,REGISTER!$CY$25,'KORT 1'!$BD32)</f>
        <v>0</v>
      </c>
      <c r="ET32" s="356">
        <f>SUMIF($K32,REGISTER!$CY$26,'KORT 1'!$BD32)</f>
        <v>0</v>
      </c>
      <c r="EU32" s="357">
        <f>SUMIF($K32,REGISTER!$CY$15,'KORT 1'!$BD32)</f>
        <v>0</v>
      </c>
      <c r="EV32" s="355">
        <f>SUMIF($K32,REGISTER!$CY$16,'KORT 1'!$BD32)</f>
        <v>0</v>
      </c>
      <c r="EW32" s="355">
        <f>SUMIF($K32,REGISTER!$CY$17,'KORT 1'!$BD32)</f>
        <v>0</v>
      </c>
      <c r="EX32" s="355">
        <f>SUMIF($K32,REGISTER!$CY$18,'KORT 1'!$BD32)</f>
        <v>0</v>
      </c>
      <c r="EY32" s="358">
        <f>SUMIF($K32,REGISTER!$CY$19,'KORT 1'!$BD32)+SUMIF($K32,REGISTER!$CY$20,'KORT 1'!$BD32)+SUMIF($K32,REGISTER!$CY$21,'KORT 1'!$BD32)+SUMIF($K32,REGISTER!$CY$22,'KORT 1'!$BD32)</f>
        <v>0</v>
      </c>
      <c r="EZ32" s="359">
        <f>SUMIF($K32,REGISTER!$CY$31,'KORT 1'!$BD32)</f>
        <v>0</v>
      </c>
      <c r="FA32" s="355">
        <f>SUMIF($K32,REGISTER!$CY$32,'KORT 1'!$BD32)</f>
        <v>0</v>
      </c>
      <c r="FB32" s="355">
        <f>SUMIF($K32,REGISTER!$CY$33,'KORT 1'!$BD32)</f>
        <v>0</v>
      </c>
      <c r="FC32" s="355">
        <f>SUMIF($K32,REGISTER!$CY$34,'KORT 1'!$BD32)</f>
        <v>0</v>
      </c>
      <c r="FD32" s="358">
        <f>SUMIF($K32,REGISTER!$CY$35,'KORT 1'!$BD32)+SUMIF($K32,REGISTER!$CY$36,'KORT 1'!$BD32)+SUMIF($K32,REGISTER!$CY$37,'KORT 1'!$BD32)+SUMIF($K32,REGISTER!$CY$38,'KORT 1'!$BD32)</f>
        <v>0</v>
      </c>
      <c r="FE32" s="376"/>
      <c r="FF32" s="377"/>
      <c r="FG32" s="378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9"/>
      <c r="FY32" s="84">
        <f>SUMIF($M32,REGISTER!$CY$40,'KORT 1'!$O32)</f>
        <v>0</v>
      </c>
      <c r="FZ32" s="17">
        <f>SUMIF($M32,REGISTER!$CY$41,'KORT 1'!$O32)</f>
        <v>0</v>
      </c>
      <c r="GA32" s="17">
        <f>SUMIF($M32,REGISTER!$CY$42,'KORT 1'!$O32)</f>
        <v>0</v>
      </c>
      <c r="GB32" s="17">
        <f>SUMIF($M32,REGISTER!$CY$43,'KORT 1'!$O32)</f>
        <v>0</v>
      </c>
      <c r="GC32" s="17">
        <f>SUMIF($M32,REGISTER!$CY$44,'KORT 1'!$O32)</f>
        <v>0</v>
      </c>
      <c r="GD32" s="17">
        <f>SUMIF($M32,REGISTER!$CY$45,'KORT 1'!$O32)</f>
        <v>0</v>
      </c>
      <c r="GE32" s="17">
        <f>SUMIF($M32,REGISTER!$CY$60,'KORT 1'!$O32)</f>
        <v>0</v>
      </c>
      <c r="GF32" s="17">
        <f>SUMIF($M32,REGISTER!$CY$61,'KORT 1'!$O32)</f>
        <v>0</v>
      </c>
      <c r="GG32" s="17">
        <f>SUMIF($M32,REGISTER!$CY$62,'KORT 1'!$O32)</f>
        <v>0</v>
      </c>
      <c r="GH32" s="17">
        <f>SUMIF($M32,REGISTER!$CY$63,'KORT 1'!$O32)</f>
        <v>0</v>
      </c>
      <c r="GI32" s="17">
        <f>SUMIF($M32,REGISTER!$CY$64,'KORT 1'!$O32)</f>
        <v>0</v>
      </c>
      <c r="GJ32" s="17">
        <f>SUMIF($M32,REGISTER!$CY$65,'KORT 1'!$O32)</f>
        <v>0</v>
      </c>
      <c r="GK32" s="17">
        <f>SUMIF($M32,REGISTER!$CY$50,'KORT 1'!$O32)</f>
        <v>0</v>
      </c>
      <c r="GL32" s="17">
        <f>SUMIF($M32,REGISTER!$CY$51,'KORT 1'!$O32)</f>
        <v>0</v>
      </c>
      <c r="GM32" s="17">
        <f>SUMIF($M32,REGISTER!$CY$52,'KORT 1'!$O32)</f>
        <v>0</v>
      </c>
      <c r="GN32" s="17">
        <f>SUMIF($M32,REGISTER!$CY$53,'KORT 1'!$O32)</f>
        <v>0</v>
      </c>
      <c r="GO32" s="17">
        <f>SUMIF($M32,REGISTER!$CY$54,'KORT 1'!$O32)</f>
        <v>0</v>
      </c>
      <c r="GP32" s="17">
        <f>SUMIF($M32,REGISTER!$CY$55,'KORT 1'!$O32)</f>
        <v>0</v>
      </c>
      <c r="GQ32" s="16">
        <f>SUMIF($M32,REGISTER!$CY$56,'KORT 1'!$O32)+SUMIF($M32,REGISTER!$CY$57,'KORT 1'!$O32)+SUMIF($M32,REGISTER!$CY$58,'KORT 1'!$O32)+SUMIF($M32,REGISTER!$CY$59,'KORT 1'!$O32)</f>
        <v>0</v>
      </c>
      <c r="GR32" s="17">
        <f>SUMIF($M32,REGISTER!$CY$70,'KORT 1'!$O32)</f>
        <v>0</v>
      </c>
      <c r="GS32" s="17">
        <f>SUMIF($M32,REGISTER!$CY$71,'KORT 1'!$O32)</f>
        <v>0</v>
      </c>
      <c r="GT32" s="17">
        <f>SUMIF($M32,REGISTER!$CY$72,'KORT 1'!$O32)</f>
        <v>0</v>
      </c>
      <c r="GU32" s="17">
        <f>SUMIF($M32,REGISTER!$CY$73,'KORT 1'!$O32)</f>
        <v>0</v>
      </c>
      <c r="GV32" s="17">
        <f>SUMIF($M32,REGISTER!$CY$74,'KORT 1'!$O32)</f>
        <v>0</v>
      </c>
      <c r="GW32" s="17">
        <f>SUMIF($M32,REGISTER!$CY$75,'KORT 1'!$O32)</f>
        <v>0</v>
      </c>
      <c r="GX32" s="16">
        <f>SUMIF($M32,REGISTER!$CY$76,'KORT 1'!$O32)+SUMIF($M32,REGISTER!$CY$77,'KORT 1'!$O32)+SUMIF($M32,REGISTER!$CY$78,'KORT 1'!$O32)+SUMIF($M32,REGISTER!$CY$79,'KORT 1'!$O32)</f>
        <v>0</v>
      </c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/>
      <c r="HK32" s="116"/>
      <c r="HL32" s="116"/>
      <c r="HM32" s="116"/>
      <c r="HN32" s="116"/>
      <c r="HO32" s="116"/>
      <c r="HP32" s="106"/>
      <c r="HQ32" s="1"/>
    </row>
    <row r="33" spans="1:225" ht="15.9" customHeight="1">
      <c r="A33" s="15">
        <v>15</v>
      </c>
      <c r="B33" s="69"/>
      <c r="C33" s="541" t="str">
        <f t="shared" si="0"/>
        <v/>
      </c>
      <c r="D33" s="567"/>
      <c r="E33" s="567"/>
      <c r="F33" s="567"/>
      <c r="G33" s="567"/>
      <c r="H33" s="111" t="str">
        <f t="shared" si="1"/>
        <v/>
      </c>
      <c r="I33" s="22">
        <f t="shared" si="2"/>
        <v>0</v>
      </c>
      <c r="J33" s="22">
        <f t="shared" si="3"/>
        <v>0</v>
      </c>
      <c r="K33" s="22">
        <f t="shared" si="4"/>
        <v>0</v>
      </c>
      <c r="L33" s="114"/>
      <c r="M33" s="22">
        <f t="shared" si="5"/>
        <v>0</v>
      </c>
      <c r="N33" s="22">
        <f t="shared" si="6"/>
        <v>0</v>
      </c>
      <c r="O33" s="83">
        <f t="shared" si="7"/>
        <v>0</v>
      </c>
      <c r="P33" s="68">
        <f>IF((SUM(P$19:P32)+P$38+P$39+SUM(P$117:P$121))&gt;=REGISTER!$DD$24,0,IF(CS$70=1,0,IF(AND(CS33=1,$J33=1,CS$43&gt;=REGISTER!$DD$28,CS$40&gt;0,SUM(CS$54:CS$60)&gt;0),1,0)))</f>
        <v>0</v>
      </c>
      <c r="Q33" s="68">
        <f>IF((SUM(Q$19:Q32)+Q$38+Q$39+SUM(Q$117:Q$121))&gt;=REGISTER!$DD$24,0,IF(CT$70=1,0,IF(AND(CT33=1,$J33=1,CT$43&gt;=REGISTER!$DD$28,CT$40&gt;0,SUM(CT$54:CT$60)&gt;0),1,0)))</f>
        <v>0</v>
      </c>
      <c r="R33" s="68">
        <f>IF((SUM(R$19:R32)+R$38+R$39+SUM(R$117:R$121))&gt;=REGISTER!$DD$24,0,IF(CU$70=1,0,IF(AND(CU33=1,$J33=1,CU$43&gt;=REGISTER!$DD$28,CU$40&gt;0,SUM(CU$54:CU$60)&gt;0),1,0)))</f>
        <v>0</v>
      </c>
      <c r="S33" s="68">
        <f>IF((SUM(S$19:S32)+S$38+S$39+SUM(S$117:S$121))&gt;=REGISTER!$DD$24,0,IF(CV$70=1,0,IF(AND(CV33=1,$J33=1,CV$43&gt;=REGISTER!$DD$28,CV$40&gt;0,SUM(CV$54:CV$60)&gt;0),1,0)))</f>
        <v>0</v>
      </c>
      <c r="T33" s="68">
        <f>IF((SUM(T$19:T32)+T$38+T$39+SUM(T$117:T$121))&gt;=REGISTER!$DD$24,0,IF(CW$70=1,0,IF(AND(CW33=1,$J33=1,CW$43&gt;=REGISTER!$DD$28,CW$40&gt;0,SUM(CW$54:CW$60)&gt;0),1,0)))</f>
        <v>0</v>
      </c>
      <c r="U33" s="68">
        <f>IF((SUM(U$19:U32)+U$38+U$39+SUM(U$117:U$121))&gt;=REGISTER!$DD$24,0,IF(CX$70=1,0,IF(AND(CX33=1,$J33=1,CX$43&gt;=REGISTER!$DD$28,CX$40&gt;0,SUM(CX$54:CX$60)&gt;0),1,0)))</f>
        <v>0</v>
      </c>
      <c r="V33" s="68">
        <f>IF((SUM(V$19:V32)+V$38+V$39+SUM(V$117:V$121))&gt;=REGISTER!$DD$24,0,IF(CY$70=1,0,IF(AND(CY33=1,$J33=1,CY$43&gt;=REGISTER!$DD$28,CY$40&gt;0,SUM(CY$54:CY$60)&gt;0),1,0)))</f>
        <v>0</v>
      </c>
      <c r="W33" s="68">
        <f>IF((SUM(W$19:W32)+W$38+W$39+SUM(W$117:W$121))&gt;=REGISTER!$DD$24,0,IF(CZ$70=1,0,IF(AND(CZ33=1,$J33=1,CZ$43&gt;=REGISTER!$DD$28,CZ$40&gt;0,SUM(CZ$54:CZ$60)&gt;0),1,0)))</f>
        <v>0</v>
      </c>
      <c r="X33" s="68">
        <f>IF((SUM(X$19:X32)+X$38+X$39+SUM(X$117:X$121))&gt;=REGISTER!$DD$24,0,IF(DA$70=1,0,IF(AND(DA33=1,$J33=1,DA$43&gt;=REGISTER!$DD$28,DA$40&gt;0,SUM(DA$54:DA$60)&gt;0),1,0)))</f>
        <v>0</v>
      </c>
      <c r="Y33" s="68">
        <f>IF((SUM(Y$19:Y32)+Y$38+Y$39+SUM(Y$117:Y$121))&gt;=REGISTER!$DD$24,0,IF(DB$70=1,0,IF(AND(DB33=1,$J33=1,DB$43&gt;=REGISTER!$DD$28,DB$40&gt;0,SUM(DB$54:DB$60)&gt;0),1,0)))</f>
        <v>0</v>
      </c>
      <c r="Z33" s="68">
        <f>IF((SUM(Z$19:Z32)+Z$38+Z$39+SUM(Z$117:Z$121))&gt;=REGISTER!$DD$24,0,IF(DC$70=1,0,IF(AND(DC33=1,$J33=1,DC$43&gt;=REGISTER!$DD$28,DC$40&gt;0,SUM(DC$54:DC$60)&gt;0),1,0)))</f>
        <v>0</v>
      </c>
      <c r="AA33" s="68">
        <f>IF((SUM(AA$19:AA32)+AA$38+AA$39+SUM(AA$117:AA$121))&gt;=REGISTER!$DD$24,0,IF(DD$70=1,0,IF(AND(DD33=1,$J33=1,DD$43&gt;=REGISTER!$DD$28,DD$40&gt;0,SUM(DD$54:DD$60)&gt;0),1,0)))</f>
        <v>0</v>
      </c>
      <c r="AB33" s="68">
        <f>IF((SUM(AB$19:AB32)+AB$38+AB$39+SUM(AB$117:AB$121))&gt;=REGISTER!$DD$24,0,IF(DE$70=1,0,IF(AND(DE33=1,$J33=1,DE$43&gt;=REGISTER!$DD$28,DE$40&gt;0,SUM(DE$54:DE$60)&gt;0),1,0)))</f>
        <v>0</v>
      </c>
      <c r="AC33" s="68">
        <f>IF((SUM(AC$19:AC32)+AC$38+AC$39+SUM(AC$117:AC$121))&gt;=REGISTER!$DD$24,0,IF(DF$70=1,0,IF(AND(DF33=1,$J33=1,DF$43&gt;=REGISTER!$DD$28,DF$40&gt;0,SUM(DF$54:DF$60)&gt;0),1,0)))</f>
        <v>0</v>
      </c>
      <c r="AD33" s="68">
        <f>IF((SUM(AD$19:AD32)+AD$38+AD$39+SUM(AD$117:AD$121))&gt;=REGISTER!$DD$24,0,IF(DG$70=1,0,IF(AND(DG33=1,$J33=1,DG$43&gt;=REGISTER!$DD$28,DG$40&gt;0,SUM(DG$54:DG$60)&gt;0),1,0)))</f>
        <v>0</v>
      </c>
      <c r="AE33" s="68">
        <f>IF((SUM(AE$19:AE32)+AE$38+AE$39+SUM(AE$117:AE$121))&gt;=REGISTER!$DD$24,0,IF(DH$70=1,0,IF(AND(DH33=1,$J33=1,DH$43&gt;=REGISTER!$DD$28,DH$40&gt;0,SUM(DH$54:DH$60)&gt;0),1,0)))</f>
        <v>0</v>
      </c>
      <c r="AF33" s="68">
        <f>IF((SUM(AF$19:AF32)+AF$38+AF$39+SUM(AF$117:AF$121))&gt;=REGISTER!$DD$24,0,IF(DI$70=1,0,IF(AND(DI33=1,$J33=1,DI$43&gt;=REGISTER!$DD$28,DI$40&gt;0,SUM(DI$54:DI$60)&gt;0),1,0)))</f>
        <v>0</v>
      </c>
      <c r="AG33" s="68">
        <f>IF((SUM(AG$19:AG32)+AG$38+AG$39+SUM(AG$117:AG$121))&gt;=REGISTER!$DD$24,0,IF(DJ$70=1,0,IF(AND(DJ33=1,$J33=1,DJ$43&gt;=REGISTER!$DD$28,DJ$40&gt;0,SUM(DJ$54:DJ$60)&gt;0),1,0)))</f>
        <v>0</v>
      </c>
      <c r="AH33" s="68">
        <f>IF((SUM(AH$19:AH32)+AH$38+AH$39+SUM(AH$117:AH$121))&gt;=REGISTER!$DD$24,0,IF(DK$70=1,0,IF(AND(DK33=1,$J33=1,DK$43&gt;=REGISTER!$DD$28,DK$40&gt;0,SUM(DK$54:DK$60)&gt;0),1,0)))</f>
        <v>0</v>
      </c>
      <c r="AI33" s="68">
        <f>IF((SUM(AI$19:AI32)+AI$38+AI$39+SUM(AI$117:AI$121))&gt;=REGISTER!$DD$24,0,IF(DL$70=1,0,IF(AND(DL33=1,$J33=1,DL$43&gt;=REGISTER!$DD$28,DL$40&gt;0,SUM(DL$54:DL$60)&gt;0),1,0)))</f>
        <v>0</v>
      </c>
      <c r="AJ33" s="68">
        <f>IF((SUM(AJ$19:AJ32)+AJ$38+AJ$39+SUM(AJ$117:AJ$121))&gt;=REGISTER!$DD$24,0,IF(DM$70=1,0,IF(AND(DM33=1,$J33=1,DM$43&gt;=REGISTER!$DD$28,DM$40&gt;0,SUM(DM$54:DM$60)&gt;0),1,0)))</f>
        <v>0</v>
      </c>
      <c r="AK33" s="68">
        <f>IF((SUM(AK$19:AK32)+AK$38+AK$39+SUM(AK$117:AK$121))&gt;=REGISTER!$DD$24,0,IF(DN$70=1,0,IF(AND(DN33=1,$J33=1,DN$43&gt;=REGISTER!$DD$28,DN$40&gt;0,SUM(DN$54:DN$60)&gt;0),1,0)))</f>
        <v>0</v>
      </c>
      <c r="AL33" s="68">
        <f>IF((SUM(AL$19:AL32)+AL$38+AL$39+SUM(AL$117:AL$121))&gt;=REGISTER!$DD$24,0,IF(DO$70=1,0,IF(AND(DO33=1,$J33=1,DO$43&gt;=REGISTER!$DD$28,DO$40&gt;0,SUM(DO$54:DO$60)&gt;0),1,0)))</f>
        <v>0</v>
      </c>
      <c r="AM33" s="68">
        <f>IF((SUM(AM$19:AM32)+AM$38+AM$39+SUM(AM$117:AM$121))&gt;=REGISTER!$DD$24,0,IF(DP$70=1,0,IF(AND(DP33=1,$J33=1,DP$43&gt;=REGISTER!$DD$28,DP$40&gt;0,SUM(DP$54:DP$60)&gt;0),1,0)))</f>
        <v>0</v>
      </c>
      <c r="AN33" s="68">
        <f>IF((SUM(AN$19:AN32)+AN$38+AN$39+SUM(AN$117:AN$121))&gt;=REGISTER!$DD$24,0,IF(DQ$70=1,0,IF(AND(DQ33=1,$J33=1,DQ$43&gt;=REGISTER!$DD$28,DQ$40&gt;0,SUM(DQ$54:DQ$60)&gt;0),1,0)))</f>
        <v>0</v>
      </c>
      <c r="AO33" s="68">
        <f>IF((SUM(AO$19:AO32)+AO$38+AO$39+SUM(AO$117:AO$121))&gt;=REGISTER!$DD$24,0,IF(DR$70=1,0,IF(AND(DR33=1,$J33=1,DR$43&gt;=REGISTER!$DD$28,DR$40&gt;0,SUM(DR$54:DR$60)&gt;0),1,0)))</f>
        <v>0</v>
      </c>
      <c r="AP33" s="68">
        <f>IF((SUM(AP$19:AP32)+AP$38+AP$39+SUM(AP$117:AP$121))&gt;=REGISTER!$DD$24,0,IF(DS$70=1,0,IF(AND(DS33=1,$J33=1,DS$43&gt;=REGISTER!$DD$28,DS$40&gt;0,SUM(DS$54:DS$60)&gt;0),1,0)))</f>
        <v>0</v>
      </c>
      <c r="AQ33" s="68">
        <f>IF((SUM(AQ$19:AQ32)+AQ$38+AQ$39+SUM(AQ$117:AQ$121))&gt;=REGISTER!$DD$24,0,IF(DT$70=1,0,IF(AND(DT33=1,$J33=1,DT$43&gt;=REGISTER!$DD$28,DT$40&gt;0,SUM(DT$54:DT$60)&gt;0),1,0)))</f>
        <v>0</v>
      </c>
      <c r="AR33" s="68">
        <f>IF((SUM(AR$19:AR32)+AR$38+AR$39+SUM(AR$117:AR$121))&gt;=REGISTER!$DD$24,0,IF(DU$70=1,0,IF(AND(DU33=1,$J33=1,DU$43&gt;=REGISTER!$DD$28,DU$40&gt;0,SUM(DU$54:DU$60)&gt;0),1,0)))</f>
        <v>0</v>
      </c>
      <c r="AS33" s="68">
        <f>IF((SUM(AS$19:AS32)+AS$38+AS$39+SUM(AS$117:AS$121))&gt;=REGISTER!$DD$24,0,IF(DV$70=1,0,IF(AND(DV33=1,$J33=1,DV$43&gt;=REGISTER!$DD$28,DV$40&gt;0,SUM(DV$54:DV$60)&gt;0),1,0)))</f>
        <v>0</v>
      </c>
      <c r="AT33" s="68">
        <f>IF((SUM(AT$19:AT32)+AT$38+AT$39+SUM(AT$117:AT$121))&gt;=REGISTER!$DD$24,0,IF(DW$70=1,0,IF(AND(DW33=1,$J33=1,DW$43&gt;=REGISTER!$DD$28,DW$40&gt;0,SUM(DW$54:DW$60)&gt;0),1,0)))</f>
        <v>0</v>
      </c>
      <c r="AU33" s="68">
        <f>IF((SUM(AU$19:AU32)+AU$38+AU$39+SUM(AU$117:AU$121))&gt;=REGISTER!$DD$24,0,IF(DX$70=1,0,IF(AND(DX33=1,$J33=1,DX$43&gt;=REGISTER!$DD$28,DX$40&gt;0,SUM(DX$54:DX$60)&gt;0),1,0)))</f>
        <v>0</v>
      </c>
      <c r="AV33" s="68">
        <f>IF((SUM(AV$19:AV32)+AV$38+AV$39+SUM(AV$117:AV$121))&gt;=REGISTER!$DD$24,0,IF(DY$70=1,0,IF(AND(DY33=1,$J33=1,DY$43&gt;=REGISTER!$DD$28,DY$40&gt;0,SUM(DY$54:DY$60)&gt;0),1,0)))</f>
        <v>0</v>
      </c>
      <c r="AW33" s="68">
        <f>IF((SUM(AW$19:AW32)+AW$38+AW$39+SUM(AW$117:AW$121))&gt;=REGISTER!$DD$24,0,IF(DZ$70=1,0,IF(AND(DZ33=1,$J33=1,DZ$43&gt;=REGISTER!$DD$28,DZ$40&gt;0,SUM(DZ$54:DZ$60)&gt;0),1,0)))</f>
        <v>0</v>
      </c>
      <c r="AX33" s="68">
        <f>IF((SUM(AX$19:AX32)+AX$38+AX$39+SUM(AX$117:AX$121))&gt;=REGISTER!$DD$24,0,IF(EA$70=1,0,IF(AND(EA33=1,$J33=1,EA$43&gt;=REGISTER!$DD$28,EA$40&gt;0,SUM(EA$54:EA$60)&gt;0),1,0)))</f>
        <v>0</v>
      </c>
      <c r="AY33" s="68">
        <f>IF((SUM(AY$19:AY32)+AY$38+AY$39+SUM(AY$117:AY$121))&gt;=REGISTER!$DD$24,0,IF(EB$70=1,0,IF(AND(EB33=1,$J33=1,EB$43&gt;=REGISTER!$DD$28,EB$40&gt;0,SUM(EB$54:EB$60)&gt;0),1,0)))</f>
        <v>0</v>
      </c>
      <c r="AZ33" s="68">
        <f>IF((SUM(AZ$19:AZ32)+AZ$38+AZ$39+SUM(AZ$117:AZ$121))&gt;=REGISTER!$DD$24,0,IF(EC$70=1,0,IF(AND(EC33=1,$J33=1,EC$43&gt;=REGISTER!$DD$28,EC$40&gt;0,SUM(EC$54:EC$60)&gt;0),1,0)))</f>
        <v>0</v>
      </c>
      <c r="BA33" s="68">
        <f>IF((SUM(BA$19:BA32)+BA$38+BA$39+SUM(BA$117:BA$121))&gt;=REGISTER!$DD$24,0,IF(ED$70=1,0,IF(AND(ED33=1,$J33=1,ED$43&gt;=REGISTER!$DD$28,ED$40&gt;0,SUM(ED$54:ED$60)&gt;0),1,0)))</f>
        <v>0</v>
      </c>
      <c r="BB33" s="68">
        <f>IF((SUM(BB$19:BB32)+BB$38+BB$39+SUM(BB$117:BB$121))&gt;=REGISTER!$DD$24,0,IF(EE$70=1,0,IF(AND(EE33=1,$J33=1,EE$43&gt;=REGISTER!$DD$28,EE$40&gt;0,SUM(EE$54:EE$60)&gt;0),1,0)))</f>
        <v>0</v>
      </c>
      <c r="BC33" s="68">
        <f>IF((SUM(BC$19:BC32)+BC$38+BC$39+SUM(BC$117:BC$121))&gt;=REGISTER!$DD$24,0,IF(EF$70=1,0,IF(AND(EF33=1,$J33=1,EF$43&gt;=REGISTER!$DD$28,EF$40&gt;0,SUM(EF$54:EF$60)&gt;0),1,0)))</f>
        <v>0</v>
      </c>
      <c r="BD33" s="83">
        <f t="shared" si="8"/>
        <v>0</v>
      </c>
      <c r="BE33" s="63">
        <f t="shared" si="9"/>
        <v>0</v>
      </c>
      <c r="BF33" s="63">
        <f t="shared" si="10"/>
        <v>0</v>
      </c>
      <c r="BG33" s="63">
        <f t="shared" si="17"/>
        <v>0</v>
      </c>
      <c r="BH33" s="63">
        <f t="shared" si="17"/>
        <v>0</v>
      </c>
      <c r="BI33" s="63">
        <f t="shared" si="17"/>
        <v>0</v>
      </c>
      <c r="BJ33" s="63">
        <f t="shared" si="17"/>
        <v>0</v>
      </c>
      <c r="BK33" s="63">
        <f t="shared" si="17"/>
        <v>0</v>
      </c>
      <c r="BL33" s="63">
        <f t="shared" si="17"/>
        <v>0</v>
      </c>
      <c r="BM33" s="63">
        <f t="shared" si="17"/>
        <v>0</v>
      </c>
      <c r="BN33" s="63">
        <f t="shared" si="17"/>
        <v>0</v>
      </c>
      <c r="BO33" s="63">
        <f t="shared" si="17"/>
        <v>0</v>
      </c>
      <c r="BP33" s="63">
        <f t="shared" si="17"/>
        <v>0</v>
      </c>
      <c r="BQ33" s="63">
        <f t="shared" si="17"/>
        <v>0</v>
      </c>
      <c r="BR33" s="63">
        <f t="shared" si="17"/>
        <v>0</v>
      </c>
      <c r="BS33" s="63">
        <f t="shared" si="17"/>
        <v>0</v>
      </c>
      <c r="BT33" s="63">
        <f t="shared" si="17"/>
        <v>0</v>
      </c>
      <c r="BU33" s="63">
        <f t="shared" si="17"/>
        <v>0</v>
      </c>
      <c r="BV33" s="63">
        <f t="shared" si="17"/>
        <v>0</v>
      </c>
      <c r="BW33" s="63">
        <f t="shared" si="17"/>
        <v>0</v>
      </c>
      <c r="BX33" s="63">
        <f t="shared" si="17"/>
        <v>0</v>
      </c>
      <c r="BY33" s="63">
        <f t="shared" si="17"/>
        <v>0</v>
      </c>
      <c r="BZ33" s="63">
        <f t="shared" si="17"/>
        <v>0</v>
      </c>
      <c r="CA33" s="63">
        <f t="shared" si="17"/>
        <v>0</v>
      </c>
      <c r="CB33" s="63">
        <f t="shared" si="17"/>
        <v>0</v>
      </c>
      <c r="CC33" s="63">
        <f t="shared" si="17"/>
        <v>0</v>
      </c>
      <c r="CD33" s="63">
        <f t="shared" si="17"/>
        <v>0</v>
      </c>
      <c r="CE33" s="63">
        <f t="shared" si="17"/>
        <v>0</v>
      </c>
      <c r="CF33" s="63">
        <f t="shared" si="17"/>
        <v>0</v>
      </c>
      <c r="CG33" s="63">
        <f t="shared" si="17"/>
        <v>0</v>
      </c>
      <c r="CH33" s="63">
        <f t="shared" si="16"/>
        <v>0</v>
      </c>
      <c r="CI33" s="63">
        <f t="shared" si="16"/>
        <v>0</v>
      </c>
      <c r="CJ33" s="63">
        <f t="shared" si="16"/>
        <v>0</v>
      </c>
      <c r="CK33" s="63">
        <f t="shared" si="16"/>
        <v>0</v>
      </c>
      <c r="CL33" s="63">
        <f t="shared" si="16"/>
        <v>0</v>
      </c>
      <c r="CM33" s="63">
        <f t="shared" si="16"/>
        <v>0</v>
      </c>
      <c r="CN33" s="63">
        <f t="shared" si="16"/>
        <v>0</v>
      </c>
      <c r="CO33" s="63">
        <f t="shared" si="16"/>
        <v>0</v>
      </c>
      <c r="CP33" s="63">
        <f t="shared" si="16"/>
        <v>0</v>
      </c>
      <c r="CQ33" s="63">
        <f t="shared" si="16"/>
        <v>0</v>
      </c>
      <c r="CR33" s="63">
        <f t="shared" si="16"/>
        <v>0</v>
      </c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46">
        <f t="shared" si="12"/>
        <v>0</v>
      </c>
      <c r="EH33" s="116"/>
      <c r="EI33" s="82">
        <f t="shared" si="13"/>
        <v>0</v>
      </c>
      <c r="EJ33" s="295" t="str">
        <f t="shared" si="14"/>
        <v/>
      </c>
      <c r="EK33" s="296">
        <f t="shared" si="15"/>
        <v>0</v>
      </c>
      <c r="EL33" s="161"/>
      <c r="EM33" s="354">
        <f>SUMIF($K33,REGISTER!$CY$7,'KORT 1'!$BD33)</f>
        <v>0</v>
      </c>
      <c r="EN33" s="355">
        <f>SUMIF($K33,REGISTER!$CY$8,'KORT 1'!$BD33)</f>
        <v>0</v>
      </c>
      <c r="EO33" s="356">
        <f>SUMIF($K33,REGISTER!$CY$9,'KORT 1'!$BD33)</f>
        <v>0</v>
      </c>
      <c r="EP33" s="356">
        <f>SUMIF($K33,REGISTER!$CY$10,'KORT 1'!$BD33)</f>
        <v>0</v>
      </c>
      <c r="EQ33" s="357">
        <f>SUMIF($K33,REGISTER!$CY$23,'KORT 1'!$BD33)</f>
        <v>0</v>
      </c>
      <c r="ER33" s="355">
        <f>SUMIF($K33,REGISTER!$CY$24,'KORT 1'!$BD33)</f>
        <v>0</v>
      </c>
      <c r="ES33" s="356">
        <f>SUMIF($K33,REGISTER!$CY$25,'KORT 1'!$BD33)</f>
        <v>0</v>
      </c>
      <c r="ET33" s="356">
        <f>SUMIF($K33,REGISTER!$CY$26,'KORT 1'!$BD33)</f>
        <v>0</v>
      </c>
      <c r="EU33" s="357">
        <f>SUMIF($K33,REGISTER!$CY$15,'KORT 1'!$BD33)</f>
        <v>0</v>
      </c>
      <c r="EV33" s="355">
        <f>SUMIF($K33,REGISTER!$CY$16,'KORT 1'!$BD33)</f>
        <v>0</v>
      </c>
      <c r="EW33" s="355">
        <f>SUMIF($K33,REGISTER!$CY$17,'KORT 1'!$BD33)</f>
        <v>0</v>
      </c>
      <c r="EX33" s="355">
        <f>SUMIF($K33,REGISTER!$CY$18,'KORT 1'!$BD33)</f>
        <v>0</v>
      </c>
      <c r="EY33" s="358">
        <f>SUMIF($K33,REGISTER!$CY$19,'KORT 1'!$BD33)+SUMIF($K33,REGISTER!$CY$20,'KORT 1'!$BD33)+SUMIF($K33,REGISTER!$CY$21,'KORT 1'!$BD33)+SUMIF($K33,REGISTER!$CY$22,'KORT 1'!$BD33)</f>
        <v>0</v>
      </c>
      <c r="EZ33" s="359">
        <f>SUMIF($K33,REGISTER!$CY$31,'KORT 1'!$BD33)</f>
        <v>0</v>
      </c>
      <c r="FA33" s="355">
        <f>SUMIF($K33,REGISTER!$CY$32,'KORT 1'!$BD33)</f>
        <v>0</v>
      </c>
      <c r="FB33" s="355">
        <f>SUMIF($K33,REGISTER!$CY$33,'KORT 1'!$BD33)</f>
        <v>0</v>
      </c>
      <c r="FC33" s="355">
        <f>SUMIF($K33,REGISTER!$CY$34,'KORT 1'!$BD33)</f>
        <v>0</v>
      </c>
      <c r="FD33" s="358">
        <f>SUMIF($K33,REGISTER!$CY$35,'KORT 1'!$BD33)+SUMIF($K33,REGISTER!$CY$36,'KORT 1'!$BD33)+SUMIF($K33,REGISTER!$CY$37,'KORT 1'!$BD33)+SUMIF($K33,REGISTER!$CY$38,'KORT 1'!$BD33)</f>
        <v>0</v>
      </c>
      <c r="FE33" s="376"/>
      <c r="FF33" s="377"/>
      <c r="FG33" s="378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9"/>
      <c r="FY33" s="84">
        <f>SUMIF($M33,REGISTER!$CY$40,'KORT 1'!$O33)</f>
        <v>0</v>
      </c>
      <c r="FZ33" s="17">
        <f>SUMIF($M33,REGISTER!$CY$41,'KORT 1'!$O33)</f>
        <v>0</v>
      </c>
      <c r="GA33" s="17">
        <f>SUMIF($M33,REGISTER!$CY$42,'KORT 1'!$O33)</f>
        <v>0</v>
      </c>
      <c r="GB33" s="17">
        <f>SUMIF($M33,REGISTER!$CY$43,'KORT 1'!$O33)</f>
        <v>0</v>
      </c>
      <c r="GC33" s="17">
        <f>SUMIF($M33,REGISTER!$CY$44,'KORT 1'!$O33)</f>
        <v>0</v>
      </c>
      <c r="GD33" s="17">
        <f>SUMIF($M33,REGISTER!$CY$45,'KORT 1'!$O33)</f>
        <v>0</v>
      </c>
      <c r="GE33" s="17">
        <f>SUMIF($M33,REGISTER!$CY$60,'KORT 1'!$O33)</f>
        <v>0</v>
      </c>
      <c r="GF33" s="17">
        <f>SUMIF($M33,REGISTER!$CY$61,'KORT 1'!$O33)</f>
        <v>0</v>
      </c>
      <c r="GG33" s="17">
        <f>SUMIF($M33,REGISTER!$CY$62,'KORT 1'!$O33)</f>
        <v>0</v>
      </c>
      <c r="GH33" s="17">
        <f>SUMIF($M33,REGISTER!$CY$63,'KORT 1'!$O33)</f>
        <v>0</v>
      </c>
      <c r="GI33" s="17">
        <f>SUMIF($M33,REGISTER!$CY$64,'KORT 1'!$O33)</f>
        <v>0</v>
      </c>
      <c r="GJ33" s="17">
        <f>SUMIF($M33,REGISTER!$CY$65,'KORT 1'!$O33)</f>
        <v>0</v>
      </c>
      <c r="GK33" s="17">
        <f>SUMIF($M33,REGISTER!$CY$50,'KORT 1'!$O33)</f>
        <v>0</v>
      </c>
      <c r="GL33" s="17">
        <f>SUMIF($M33,REGISTER!$CY$51,'KORT 1'!$O33)</f>
        <v>0</v>
      </c>
      <c r="GM33" s="17">
        <f>SUMIF($M33,REGISTER!$CY$52,'KORT 1'!$O33)</f>
        <v>0</v>
      </c>
      <c r="GN33" s="17">
        <f>SUMIF($M33,REGISTER!$CY$53,'KORT 1'!$O33)</f>
        <v>0</v>
      </c>
      <c r="GO33" s="17">
        <f>SUMIF($M33,REGISTER!$CY$54,'KORT 1'!$O33)</f>
        <v>0</v>
      </c>
      <c r="GP33" s="17">
        <f>SUMIF($M33,REGISTER!$CY$55,'KORT 1'!$O33)</f>
        <v>0</v>
      </c>
      <c r="GQ33" s="16">
        <f>SUMIF($M33,REGISTER!$CY$56,'KORT 1'!$O33)+SUMIF($M33,REGISTER!$CY$57,'KORT 1'!$O33)+SUMIF($M33,REGISTER!$CY$58,'KORT 1'!$O33)+SUMIF($M33,REGISTER!$CY$59,'KORT 1'!$O33)</f>
        <v>0</v>
      </c>
      <c r="GR33" s="17">
        <f>SUMIF($M33,REGISTER!$CY$70,'KORT 1'!$O33)</f>
        <v>0</v>
      </c>
      <c r="GS33" s="17">
        <f>SUMIF($M33,REGISTER!$CY$71,'KORT 1'!$O33)</f>
        <v>0</v>
      </c>
      <c r="GT33" s="17">
        <f>SUMIF($M33,REGISTER!$CY$72,'KORT 1'!$O33)</f>
        <v>0</v>
      </c>
      <c r="GU33" s="17">
        <f>SUMIF($M33,REGISTER!$CY$73,'KORT 1'!$O33)</f>
        <v>0</v>
      </c>
      <c r="GV33" s="17">
        <f>SUMIF($M33,REGISTER!$CY$74,'KORT 1'!$O33)</f>
        <v>0</v>
      </c>
      <c r="GW33" s="17">
        <f>SUMIF($M33,REGISTER!$CY$75,'KORT 1'!$O33)</f>
        <v>0</v>
      </c>
      <c r="GX33" s="16">
        <f>SUMIF($M33,REGISTER!$CY$76,'KORT 1'!$O33)+SUMIF($M33,REGISTER!$CY$77,'KORT 1'!$O33)+SUMIF($M33,REGISTER!$CY$78,'KORT 1'!$O33)+SUMIF($M33,REGISTER!$CY$79,'KORT 1'!$O33)</f>
        <v>0</v>
      </c>
      <c r="GY33" s="116"/>
      <c r="GZ33" s="116"/>
      <c r="HA33" s="116"/>
      <c r="HB33" s="116"/>
      <c r="HC33" s="116"/>
      <c r="HD33" s="116"/>
      <c r="HE33" s="116"/>
      <c r="HF33" s="116"/>
      <c r="HG33" s="116"/>
      <c r="HH33" s="116"/>
      <c r="HI33" s="116"/>
      <c r="HJ33" s="116"/>
      <c r="HK33" s="116"/>
      <c r="HL33" s="116"/>
      <c r="HM33" s="116"/>
      <c r="HN33" s="116"/>
      <c r="HO33" s="116"/>
      <c r="HP33" s="106"/>
      <c r="HQ33" s="1"/>
    </row>
    <row r="34" spans="1:225" ht="15.9" customHeight="1">
      <c r="A34" s="15">
        <v>16</v>
      </c>
      <c r="B34" s="69"/>
      <c r="C34" s="541" t="str">
        <f t="shared" si="0"/>
        <v/>
      </c>
      <c r="D34" s="567"/>
      <c r="E34" s="567"/>
      <c r="F34" s="567"/>
      <c r="G34" s="567"/>
      <c r="H34" s="111" t="str">
        <f t="shared" si="1"/>
        <v/>
      </c>
      <c r="I34" s="22">
        <f t="shared" si="2"/>
        <v>0</v>
      </c>
      <c r="J34" s="22">
        <f t="shared" si="3"/>
        <v>0</v>
      </c>
      <c r="K34" s="22">
        <f t="shared" si="4"/>
        <v>0</v>
      </c>
      <c r="L34" s="114"/>
      <c r="M34" s="22">
        <f t="shared" si="5"/>
        <v>0</v>
      </c>
      <c r="N34" s="22">
        <f t="shared" si="6"/>
        <v>0</v>
      </c>
      <c r="O34" s="83">
        <f t="shared" si="7"/>
        <v>0</v>
      </c>
      <c r="P34" s="68">
        <f>IF((SUM(P$19:P33)+P$38+P$39+SUM(P$117:P$121))&gt;=REGISTER!$DD$24,0,IF(CS$70=1,0,IF(AND(CS34=1,$J34=1,CS$43&gt;=REGISTER!$DD$28,CS$40&gt;0,SUM(CS$54:CS$60)&gt;0),1,0)))</f>
        <v>0</v>
      </c>
      <c r="Q34" s="68">
        <f>IF((SUM(Q$19:Q33)+Q$38+Q$39+SUM(Q$117:Q$121))&gt;=REGISTER!$DD$24,0,IF(CT$70=1,0,IF(AND(CT34=1,$J34=1,CT$43&gt;=REGISTER!$DD$28,CT$40&gt;0,SUM(CT$54:CT$60)&gt;0),1,0)))</f>
        <v>0</v>
      </c>
      <c r="R34" s="68">
        <f>IF((SUM(R$19:R33)+R$38+R$39+SUM(R$117:R$121))&gt;=REGISTER!$DD$24,0,IF(CU$70=1,0,IF(AND(CU34=1,$J34=1,CU$43&gt;=REGISTER!$DD$28,CU$40&gt;0,SUM(CU$54:CU$60)&gt;0),1,0)))</f>
        <v>0</v>
      </c>
      <c r="S34" s="68">
        <f>IF((SUM(S$19:S33)+S$38+S$39+SUM(S$117:S$121))&gt;=REGISTER!$DD$24,0,IF(CV$70=1,0,IF(AND(CV34=1,$J34=1,CV$43&gt;=REGISTER!$DD$28,CV$40&gt;0,SUM(CV$54:CV$60)&gt;0),1,0)))</f>
        <v>0</v>
      </c>
      <c r="T34" s="68">
        <f>IF((SUM(T$19:T33)+T$38+T$39+SUM(T$117:T$121))&gt;=REGISTER!$DD$24,0,IF(CW$70=1,0,IF(AND(CW34=1,$J34=1,CW$43&gt;=REGISTER!$DD$28,CW$40&gt;0,SUM(CW$54:CW$60)&gt;0),1,0)))</f>
        <v>0</v>
      </c>
      <c r="U34" s="68">
        <f>IF((SUM(U$19:U33)+U$38+U$39+SUM(U$117:U$121))&gt;=REGISTER!$DD$24,0,IF(CX$70=1,0,IF(AND(CX34=1,$J34=1,CX$43&gt;=REGISTER!$DD$28,CX$40&gt;0,SUM(CX$54:CX$60)&gt;0),1,0)))</f>
        <v>0</v>
      </c>
      <c r="V34" s="68">
        <f>IF((SUM(V$19:V33)+V$38+V$39+SUM(V$117:V$121))&gt;=REGISTER!$DD$24,0,IF(CY$70=1,0,IF(AND(CY34=1,$J34=1,CY$43&gt;=REGISTER!$DD$28,CY$40&gt;0,SUM(CY$54:CY$60)&gt;0),1,0)))</f>
        <v>0</v>
      </c>
      <c r="W34" s="68">
        <f>IF((SUM(W$19:W33)+W$38+W$39+SUM(W$117:W$121))&gt;=REGISTER!$DD$24,0,IF(CZ$70=1,0,IF(AND(CZ34=1,$J34=1,CZ$43&gt;=REGISTER!$DD$28,CZ$40&gt;0,SUM(CZ$54:CZ$60)&gt;0),1,0)))</f>
        <v>0</v>
      </c>
      <c r="X34" s="68">
        <f>IF((SUM(X$19:X33)+X$38+X$39+SUM(X$117:X$121))&gt;=REGISTER!$DD$24,0,IF(DA$70=1,0,IF(AND(DA34=1,$J34=1,DA$43&gt;=REGISTER!$DD$28,DA$40&gt;0,SUM(DA$54:DA$60)&gt;0),1,0)))</f>
        <v>0</v>
      </c>
      <c r="Y34" s="68">
        <f>IF((SUM(Y$19:Y33)+Y$38+Y$39+SUM(Y$117:Y$121))&gt;=REGISTER!$DD$24,0,IF(DB$70=1,0,IF(AND(DB34=1,$J34=1,DB$43&gt;=REGISTER!$DD$28,DB$40&gt;0,SUM(DB$54:DB$60)&gt;0),1,0)))</f>
        <v>0</v>
      </c>
      <c r="Z34" s="68">
        <f>IF((SUM(Z$19:Z33)+Z$38+Z$39+SUM(Z$117:Z$121))&gt;=REGISTER!$DD$24,0,IF(DC$70=1,0,IF(AND(DC34=1,$J34=1,DC$43&gt;=REGISTER!$DD$28,DC$40&gt;0,SUM(DC$54:DC$60)&gt;0),1,0)))</f>
        <v>0</v>
      </c>
      <c r="AA34" s="68">
        <f>IF((SUM(AA$19:AA33)+AA$38+AA$39+SUM(AA$117:AA$121))&gt;=REGISTER!$DD$24,0,IF(DD$70=1,0,IF(AND(DD34=1,$J34=1,DD$43&gt;=REGISTER!$DD$28,DD$40&gt;0,SUM(DD$54:DD$60)&gt;0),1,0)))</f>
        <v>0</v>
      </c>
      <c r="AB34" s="68">
        <f>IF((SUM(AB$19:AB33)+AB$38+AB$39+SUM(AB$117:AB$121))&gt;=REGISTER!$DD$24,0,IF(DE$70=1,0,IF(AND(DE34=1,$J34=1,DE$43&gt;=REGISTER!$DD$28,DE$40&gt;0,SUM(DE$54:DE$60)&gt;0),1,0)))</f>
        <v>0</v>
      </c>
      <c r="AC34" s="68">
        <f>IF((SUM(AC$19:AC33)+AC$38+AC$39+SUM(AC$117:AC$121))&gt;=REGISTER!$DD$24,0,IF(DF$70=1,0,IF(AND(DF34=1,$J34=1,DF$43&gt;=REGISTER!$DD$28,DF$40&gt;0,SUM(DF$54:DF$60)&gt;0),1,0)))</f>
        <v>0</v>
      </c>
      <c r="AD34" s="68">
        <f>IF((SUM(AD$19:AD33)+AD$38+AD$39+SUM(AD$117:AD$121))&gt;=REGISTER!$DD$24,0,IF(DG$70=1,0,IF(AND(DG34=1,$J34=1,DG$43&gt;=REGISTER!$DD$28,DG$40&gt;0,SUM(DG$54:DG$60)&gt;0),1,0)))</f>
        <v>0</v>
      </c>
      <c r="AE34" s="68">
        <f>IF((SUM(AE$19:AE33)+AE$38+AE$39+SUM(AE$117:AE$121))&gt;=REGISTER!$DD$24,0,IF(DH$70=1,0,IF(AND(DH34=1,$J34=1,DH$43&gt;=REGISTER!$DD$28,DH$40&gt;0,SUM(DH$54:DH$60)&gt;0),1,0)))</f>
        <v>0</v>
      </c>
      <c r="AF34" s="68">
        <f>IF((SUM(AF$19:AF33)+AF$38+AF$39+SUM(AF$117:AF$121))&gt;=REGISTER!$DD$24,0,IF(DI$70=1,0,IF(AND(DI34=1,$J34=1,DI$43&gt;=REGISTER!$DD$28,DI$40&gt;0,SUM(DI$54:DI$60)&gt;0),1,0)))</f>
        <v>0</v>
      </c>
      <c r="AG34" s="68">
        <f>IF((SUM(AG$19:AG33)+AG$38+AG$39+SUM(AG$117:AG$121))&gt;=REGISTER!$DD$24,0,IF(DJ$70=1,0,IF(AND(DJ34=1,$J34=1,DJ$43&gt;=REGISTER!$DD$28,DJ$40&gt;0,SUM(DJ$54:DJ$60)&gt;0),1,0)))</f>
        <v>0</v>
      </c>
      <c r="AH34" s="68">
        <f>IF((SUM(AH$19:AH33)+AH$38+AH$39+SUM(AH$117:AH$121))&gt;=REGISTER!$DD$24,0,IF(DK$70=1,0,IF(AND(DK34=1,$J34=1,DK$43&gt;=REGISTER!$DD$28,DK$40&gt;0,SUM(DK$54:DK$60)&gt;0),1,0)))</f>
        <v>0</v>
      </c>
      <c r="AI34" s="68">
        <f>IF((SUM(AI$19:AI33)+AI$38+AI$39+SUM(AI$117:AI$121))&gt;=REGISTER!$DD$24,0,IF(DL$70=1,0,IF(AND(DL34=1,$J34=1,DL$43&gt;=REGISTER!$DD$28,DL$40&gt;0,SUM(DL$54:DL$60)&gt;0),1,0)))</f>
        <v>0</v>
      </c>
      <c r="AJ34" s="68">
        <f>IF((SUM(AJ$19:AJ33)+AJ$38+AJ$39+SUM(AJ$117:AJ$121))&gt;=REGISTER!$DD$24,0,IF(DM$70=1,0,IF(AND(DM34=1,$J34=1,DM$43&gt;=REGISTER!$DD$28,DM$40&gt;0,SUM(DM$54:DM$60)&gt;0),1,0)))</f>
        <v>0</v>
      </c>
      <c r="AK34" s="68">
        <f>IF((SUM(AK$19:AK33)+AK$38+AK$39+SUM(AK$117:AK$121))&gt;=REGISTER!$DD$24,0,IF(DN$70=1,0,IF(AND(DN34=1,$J34=1,DN$43&gt;=REGISTER!$DD$28,DN$40&gt;0,SUM(DN$54:DN$60)&gt;0),1,0)))</f>
        <v>0</v>
      </c>
      <c r="AL34" s="68">
        <f>IF((SUM(AL$19:AL33)+AL$38+AL$39+SUM(AL$117:AL$121))&gt;=REGISTER!$DD$24,0,IF(DO$70=1,0,IF(AND(DO34=1,$J34=1,DO$43&gt;=REGISTER!$DD$28,DO$40&gt;0,SUM(DO$54:DO$60)&gt;0),1,0)))</f>
        <v>0</v>
      </c>
      <c r="AM34" s="68">
        <f>IF((SUM(AM$19:AM33)+AM$38+AM$39+SUM(AM$117:AM$121))&gt;=REGISTER!$DD$24,0,IF(DP$70=1,0,IF(AND(DP34=1,$J34=1,DP$43&gt;=REGISTER!$DD$28,DP$40&gt;0,SUM(DP$54:DP$60)&gt;0),1,0)))</f>
        <v>0</v>
      </c>
      <c r="AN34" s="68">
        <f>IF((SUM(AN$19:AN33)+AN$38+AN$39+SUM(AN$117:AN$121))&gt;=REGISTER!$DD$24,0,IF(DQ$70=1,0,IF(AND(DQ34=1,$J34=1,DQ$43&gt;=REGISTER!$DD$28,DQ$40&gt;0,SUM(DQ$54:DQ$60)&gt;0),1,0)))</f>
        <v>0</v>
      </c>
      <c r="AO34" s="68">
        <f>IF((SUM(AO$19:AO33)+AO$38+AO$39+SUM(AO$117:AO$121))&gt;=REGISTER!$DD$24,0,IF(DR$70=1,0,IF(AND(DR34=1,$J34=1,DR$43&gt;=REGISTER!$DD$28,DR$40&gt;0,SUM(DR$54:DR$60)&gt;0),1,0)))</f>
        <v>0</v>
      </c>
      <c r="AP34" s="68">
        <f>IF((SUM(AP$19:AP33)+AP$38+AP$39+SUM(AP$117:AP$121))&gt;=REGISTER!$DD$24,0,IF(DS$70=1,0,IF(AND(DS34=1,$J34=1,DS$43&gt;=REGISTER!$DD$28,DS$40&gt;0,SUM(DS$54:DS$60)&gt;0),1,0)))</f>
        <v>0</v>
      </c>
      <c r="AQ34" s="68">
        <f>IF((SUM(AQ$19:AQ33)+AQ$38+AQ$39+SUM(AQ$117:AQ$121))&gt;=REGISTER!$DD$24,0,IF(DT$70=1,0,IF(AND(DT34=1,$J34=1,DT$43&gt;=REGISTER!$DD$28,DT$40&gt;0,SUM(DT$54:DT$60)&gt;0),1,0)))</f>
        <v>0</v>
      </c>
      <c r="AR34" s="68">
        <f>IF((SUM(AR$19:AR33)+AR$38+AR$39+SUM(AR$117:AR$121))&gt;=REGISTER!$DD$24,0,IF(DU$70=1,0,IF(AND(DU34=1,$J34=1,DU$43&gt;=REGISTER!$DD$28,DU$40&gt;0,SUM(DU$54:DU$60)&gt;0),1,0)))</f>
        <v>0</v>
      </c>
      <c r="AS34" s="68">
        <f>IF((SUM(AS$19:AS33)+AS$38+AS$39+SUM(AS$117:AS$121))&gt;=REGISTER!$DD$24,0,IF(DV$70=1,0,IF(AND(DV34=1,$J34=1,DV$43&gt;=REGISTER!$DD$28,DV$40&gt;0,SUM(DV$54:DV$60)&gt;0),1,0)))</f>
        <v>0</v>
      </c>
      <c r="AT34" s="68">
        <f>IF((SUM(AT$19:AT33)+AT$38+AT$39+SUM(AT$117:AT$121))&gt;=REGISTER!$DD$24,0,IF(DW$70=1,0,IF(AND(DW34=1,$J34=1,DW$43&gt;=REGISTER!$DD$28,DW$40&gt;0,SUM(DW$54:DW$60)&gt;0),1,0)))</f>
        <v>0</v>
      </c>
      <c r="AU34" s="68">
        <f>IF((SUM(AU$19:AU33)+AU$38+AU$39+SUM(AU$117:AU$121))&gt;=REGISTER!$DD$24,0,IF(DX$70=1,0,IF(AND(DX34=1,$J34=1,DX$43&gt;=REGISTER!$DD$28,DX$40&gt;0,SUM(DX$54:DX$60)&gt;0),1,0)))</f>
        <v>0</v>
      </c>
      <c r="AV34" s="68">
        <f>IF((SUM(AV$19:AV33)+AV$38+AV$39+SUM(AV$117:AV$121))&gt;=REGISTER!$DD$24,0,IF(DY$70=1,0,IF(AND(DY34=1,$J34=1,DY$43&gt;=REGISTER!$DD$28,DY$40&gt;0,SUM(DY$54:DY$60)&gt;0),1,0)))</f>
        <v>0</v>
      </c>
      <c r="AW34" s="68">
        <f>IF((SUM(AW$19:AW33)+AW$38+AW$39+SUM(AW$117:AW$121))&gt;=REGISTER!$DD$24,0,IF(DZ$70=1,0,IF(AND(DZ34=1,$J34=1,DZ$43&gt;=REGISTER!$DD$28,DZ$40&gt;0,SUM(DZ$54:DZ$60)&gt;0),1,0)))</f>
        <v>0</v>
      </c>
      <c r="AX34" s="68">
        <f>IF((SUM(AX$19:AX33)+AX$38+AX$39+SUM(AX$117:AX$121))&gt;=REGISTER!$DD$24,0,IF(EA$70=1,0,IF(AND(EA34=1,$J34=1,EA$43&gt;=REGISTER!$DD$28,EA$40&gt;0,SUM(EA$54:EA$60)&gt;0),1,0)))</f>
        <v>0</v>
      </c>
      <c r="AY34" s="68">
        <f>IF((SUM(AY$19:AY33)+AY$38+AY$39+SUM(AY$117:AY$121))&gt;=REGISTER!$DD$24,0,IF(EB$70=1,0,IF(AND(EB34=1,$J34=1,EB$43&gt;=REGISTER!$DD$28,EB$40&gt;0,SUM(EB$54:EB$60)&gt;0),1,0)))</f>
        <v>0</v>
      </c>
      <c r="AZ34" s="68">
        <f>IF((SUM(AZ$19:AZ33)+AZ$38+AZ$39+SUM(AZ$117:AZ$121))&gt;=REGISTER!$DD$24,0,IF(EC$70=1,0,IF(AND(EC34=1,$J34=1,EC$43&gt;=REGISTER!$DD$28,EC$40&gt;0,SUM(EC$54:EC$60)&gt;0),1,0)))</f>
        <v>0</v>
      </c>
      <c r="BA34" s="68">
        <f>IF((SUM(BA$19:BA33)+BA$38+BA$39+SUM(BA$117:BA$121))&gt;=REGISTER!$DD$24,0,IF(ED$70=1,0,IF(AND(ED34=1,$J34=1,ED$43&gt;=REGISTER!$DD$28,ED$40&gt;0,SUM(ED$54:ED$60)&gt;0),1,0)))</f>
        <v>0</v>
      </c>
      <c r="BB34" s="68">
        <f>IF((SUM(BB$19:BB33)+BB$38+BB$39+SUM(BB$117:BB$121))&gt;=REGISTER!$DD$24,0,IF(EE$70=1,0,IF(AND(EE34=1,$J34=1,EE$43&gt;=REGISTER!$DD$28,EE$40&gt;0,SUM(EE$54:EE$60)&gt;0),1,0)))</f>
        <v>0</v>
      </c>
      <c r="BC34" s="68">
        <f>IF((SUM(BC$19:BC33)+BC$38+BC$39+SUM(BC$117:BC$121))&gt;=REGISTER!$DD$24,0,IF(EF$70=1,0,IF(AND(EF34=1,$J34=1,EF$43&gt;=REGISTER!$DD$28,EF$40&gt;0,SUM(EF$54:EF$60)&gt;0),1,0)))</f>
        <v>0</v>
      </c>
      <c r="BD34" s="83">
        <f t="shared" si="8"/>
        <v>0</v>
      </c>
      <c r="BE34" s="63">
        <f t="shared" si="9"/>
        <v>0</v>
      </c>
      <c r="BF34" s="63">
        <f t="shared" si="10"/>
        <v>0</v>
      </c>
      <c r="BG34" s="63">
        <f t="shared" si="17"/>
        <v>0</v>
      </c>
      <c r="BH34" s="63">
        <f t="shared" si="17"/>
        <v>0</v>
      </c>
      <c r="BI34" s="63">
        <f t="shared" si="17"/>
        <v>0</v>
      </c>
      <c r="BJ34" s="63">
        <f t="shared" si="17"/>
        <v>0</v>
      </c>
      <c r="BK34" s="63">
        <f t="shared" si="17"/>
        <v>0</v>
      </c>
      <c r="BL34" s="63">
        <f t="shared" si="17"/>
        <v>0</v>
      </c>
      <c r="BM34" s="63">
        <f t="shared" si="17"/>
        <v>0</v>
      </c>
      <c r="BN34" s="63">
        <f t="shared" si="17"/>
        <v>0</v>
      </c>
      <c r="BO34" s="63">
        <f t="shared" si="17"/>
        <v>0</v>
      </c>
      <c r="BP34" s="63">
        <f t="shared" si="17"/>
        <v>0</v>
      </c>
      <c r="BQ34" s="63">
        <f t="shared" si="17"/>
        <v>0</v>
      </c>
      <c r="BR34" s="63">
        <f t="shared" si="17"/>
        <v>0</v>
      </c>
      <c r="BS34" s="63">
        <f t="shared" si="17"/>
        <v>0</v>
      </c>
      <c r="BT34" s="63">
        <f t="shared" si="17"/>
        <v>0</v>
      </c>
      <c r="BU34" s="63">
        <f t="shared" si="17"/>
        <v>0</v>
      </c>
      <c r="BV34" s="63">
        <f t="shared" si="17"/>
        <v>0</v>
      </c>
      <c r="BW34" s="63">
        <f t="shared" si="17"/>
        <v>0</v>
      </c>
      <c r="BX34" s="63">
        <f t="shared" si="17"/>
        <v>0</v>
      </c>
      <c r="BY34" s="63">
        <f t="shared" si="17"/>
        <v>0</v>
      </c>
      <c r="BZ34" s="63">
        <f t="shared" si="17"/>
        <v>0</v>
      </c>
      <c r="CA34" s="63">
        <f t="shared" si="17"/>
        <v>0</v>
      </c>
      <c r="CB34" s="63">
        <f t="shared" si="17"/>
        <v>0</v>
      </c>
      <c r="CC34" s="63">
        <f t="shared" si="17"/>
        <v>0</v>
      </c>
      <c r="CD34" s="63">
        <f t="shared" si="17"/>
        <v>0</v>
      </c>
      <c r="CE34" s="63">
        <f t="shared" si="17"/>
        <v>0</v>
      </c>
      <c r="CF34" s="63">
        <f t="shared" si="17"/>
        <v>0</v>
      </c>
      <c r="CG34" s="63">
        <f t="shared" si="17"/>
        <v>0</v>
      </c>
      <c r="CH34" s="63">
        <f t="shared" si="16"/>
        <v>0</v>
      </c>
      <c r="CI34" s="63">
        <f t="shared" si="16"/>
        <v>0</v>
      </c>
      <c r="CJ34" s="63">
        <f t="shared" si="16"/>
        <v>0</v>
      </c>
      <c r="CK34" s="63">
        <f t="shared" si="16"/>
        <v>0</v>
      </c>
      <c r="CL34" s="63">
        <f t="shared" si="16"/>
        <v>0</v>
      </c>
      <c r="CM34" s="63">
        <f t="shared" si="16"/>
        <v>0</v>
      </c>
      <c r="CN34" s="63">
        <f t="shared" si="16"/>
        <v>0</v>
      </c>
      <c r="CO34" s="63">
        <f t="shared" si="16"/>
        <v>0</v>
      </c>
      <c r="CP34" s="63">
        <f t="shared" si="16"/>
        <v>0</v>
      </c>
      <c r="CQ34" s="63">
        <f t="shared" si="16"/>
        <v>0</v>
      </c>
      <c r="CR34" s="63">
        <f t="shared" si="16"/>
        <v>0</v>
      </c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46">
        <f t="shared" si="12"/>
        <v>0</v>
      </c>
      <c r="EH34" s="116"/>
      <c r="EI34" s="82">
        <f t="shared" si="13"/>
        <v>0</v>
      </c>
      <c r="EJ34" s="295" t="str">
        <f t="shared" si="14"/>
        <v/>
      </c>
      <c r="EK34" s="296">
        <f t="shared" si="15"/>
        <v>0</v>
      </c>
      <c r="EL34" s="161"/>
      <c r="EM34" s="354">
        <f>SUMIF($K34,REGISTER!$CY$7,'KORT 1'!$BD34)</f>
        <v>0</v>
      </c>
      <c r="EN34" s="355">
        <f>SUMIF($K34,REGISTER!$CY$8,'KORT 1'!$BD34)</f>
        <v>0</v>
      </c>
      <c r="EO34" s="356">
        <f>SUMIF($K34,REGISTER!$CY$9,'KORT 1'!$BD34)</f>
        <v>0</v>
      </c>
      <c r="EP34" s="356">
        <f>SUMIF($K34,REGISTER!$CY$10,'KORT 1'!$BD34)</f>
        <v>0</v>
      </c>
      <c r="EQ34" s="357">
        <f>SUMIF($K34,REGISTER!$CY$23,'KORT 1'!$BD34)</f>
        <v>0</v>
      </c>
      <c r="ER34" s="355">
        <f>SUMIF($K34,REGISTER!$CY$24,'KORT 1'!$BD34)</f>
        <v>0</v>
      </c>
      <c r="ES34" s="356">
        <f>SUMIF($K34,REGISTER!$CY$25,'KORT 1'!$BD34)</f>
        <v>0</v>
      </c>
      <c r="ET34" s="356">
        <f>SUMIF($K34,REGISTER!$CY$26,'KORT 1'!$BD34)</f>
        <v>0</v>
      </c>
      <c r="EU34" s="357">
        <f>SUMIF($K34,REGISTER!$CY$15,'KORT 1'!$BD34)</f>
        <v>0</v>
      </c>
      <c r="EV34" s="355">
        <f>SUMIF($K34,REGISTER!$CY$16,'KORT 1'!$BD34)</f>
        <v>0</v>
      </c>
      <c r="EW34" s="355">
        <f>SUMIF($K34,REGISTER!$CY$17,'KORT 1'!$BD34)</f>
        <v>0</v>
      </c>
      <c r="EX34" s="355">
        <f>SUMIF($K34,REGISTER!$CY$18,'KORT 1'!$BD34)</f>
        <v>0</v>
      </c>
      <c r="EY34" s="358">
        <f>SUMIF($K34,REGISTER!$CY$19,'KORT 1'!$BD34)+SUMIF($K34,REGISTER!$CY$20,'KORT 1'!$BD34)+SUMIF($K34,REGISTER!$CY$21,'KORT 1'!$BD34)+SUMIF($K34,REGISTER!$CY$22,'KORT 1'!$BD34)</f>
        <v>0</v>
      </c>
      <c r="EZ34" s="359">
        <f>SUMIF($K34,REGISTER!$CY$31,'KORT 1'!$BD34)</f>
        <v>0</v>
      </c>
      <c r="FA34" s="355">
        <f>SUMIF($K34,REGISTER!$CY$32,'KORT 1'!$BD34)</f>
        <v>0</v>
      </c>
      <c r="FB34" s="355">
        <f>SUMIF($K34,REGISTER!$CY$33,'KORT 1'!$BD34)</f>
        <v>0</v>
      </c>
      <c r="FC34" s="355">
        <f>SUMIF($K34,REGISTER!$CY$34,'KORT 1'!$BD34)</f>
        <v>0</v>
      </c>
      <c r="FD34" s="358">
        <f>SUMIF($K34,REGISTER!$CY$35,'KORT 1'!$BD34)+SUMIF($K34,REGISTER!$CY$36,'KORT 1'!$BD34)+SUMIF($K34,REGISTER!$CY$37,'KORT 1'!$BD34)+SUMIF($K34,REGISTER!$CY$38,'KORT 1'!$BD34)</f>
        <v>0</v>
      </c>
      <c r="FE34" s="376"/>
      <c r="FF34" s="377"/>
      <c r="FG34" s="378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9"/>
      <c r="FY34" s="84">
        <f>SUMIF($M34,REGISTER!$CY$40,'KORT 1'!$O34)</f>
        <v>0</v>
      </c>
      <c r="FZ34" s="17">
        <f>SUMIF($M34,REGISTER!$CY$41,'KORT 1'!$O34)</f>
        <v>0</v>
      </c>
      <c r="GA34" s="17">
        <f>SUMIF($M34,REGISTER!$CY$42,'KORT 1'!$O34)</f>
        <v>0</v>
      </c>
      <c r="GB34" s="17">
        <f>SUMIF($M34,REGISTER!$CY$43,'KORT 1'!$O34)</f>
        <v>0</v>
      </c>
      <c r="GC34" s="17">
        <f>SUMIF($M34,REGISTER!$CY$44,'KORT 1'!$O34)</f>
        <v>0</v>
      </c>
      <c r="GD34" s="17">
        <f>SUMIF($M34,REGISTER!$CY$45,'KORT 1'!$O34)</f>
        <v>0</v>
      </c>
      <c r="GE34" s="17">
        <f>SUMIF($M34,REGISTER!$CY$60,'KORT 1'!$O34)</f>
        <v>0</v>
      </c>
      <c r="GF34" s="17">
        <f>SUMIF($M34,REGISTER!$CY$61,'KORT 1'!$O34)</f>
        <v>0</v>
      </c>
      <c r="GG34" s="17">
        <f>SUMIF($M34,REGISTER!$CY$62,'KORT 1'!$O34)</f>
        <v>0</v>
      </c>
      <c r="GH34" s="17">
        <f>SUMIF($M34,REGISTER!$CY$63,'KORT 1'!$O34)</f>
        <v>0</v>
      </c>
      <c r="GI34" s="17">
        <f>SUMIF($M34,REGISTER!$CY$64,'KORT 1'!$O34)</f>
        <v>0</v>
      </c>
      <c r="GJ34" s="17">
        <f>SUMIF($M34,REGISTER!$CY$65,'KORT 1'!$O34)</f>
        <v>0</v>
      </c>
      <c r="GK34" s="17">
        <f>SUMIF($M34,REGISTER!$CY$50,'KORT 1'!$O34)</f>
        <v>0</v>
      </c>
      <c r="GL34" s="17">
        <f>SUMIF($M34,REGISTER!$CY$51,'KORT 1'!$O34)</f>
        <v>0</v>
      </c>
      <c r="GM34" s="17">
        <f>SUMIF($M34,REGISTER!$CY$52,'KORT 1'!$O34)</f>
        <v>0</v>
      </c>
      <c r="GN34" s="17">
        <f>SUMIF($M34,REGISTER!$CY$53,'KORT 1'!$O34)</f>
        <v>0</v>
      </c>
      <c r="GO34" s="17">
        <f>SUMIF($M34,REGISTER!$CY$54,'KORT 1'!$O34)</f>
        <v>0</v>
      </c>
      <c r="GP34" s="17">
        <f>SUMIF($M34,REGISTER!$CY$55,'KORT 1'!$O34)</f>
        <v>0</v>
      </c>
      <c r="GQ34" s="16">
        <f>SUMIF($M34,REGISTER!$CY$56,'KORT 1'!$O34)+SUMIF($M34,REGISTER!$CY$57,'KORT 1'!$O34)+SUMIF($M34,REGISTER!$CY$58,'KORT 1'!$O34)+SUMIF($M34,REGISTER!$CY$59,'KORT 1'!$O34)</f>
        <v>0</v>
      </c>
      <c r="GR34" s="17">
        <f>SUMIF($M34,REGISTER!$CY$70,'KORT 1'!$O34)</f>
        <v>0</v>
      </c>
      <c r="GS34" s="17">
        <f>SUMIF($M34,REGISTER!$CY$71,'KORT 1'!$O34)</f>
        <v>0</v>
      </c>
      <c r="GT34" s="17">
        <f>SUMIF($M34,REGISTER!$CY$72,'KORT 1'!$O34)</f>
        <v>0</v>
      </c>
      <c r="GU34" s="17">
        <f>SUMIF($M34,REGISTER!$CY$73,'KORT 1'!$O34)</f>
        <v>0</v>
      </c>
      <c r="GV34" s="17">
        <f>SUMIF($M34,REGISTER!$CY$74,'KORT 1'!$O34)</f>
        <v>0</v>
      </c>
      <c r="GW34" s="17">
        <f>SUMIF($M34,REGISTER!$CY$75,'KORT 1'!$O34)</f>
        <v>0</v>
      </c>
      <c r="GX34" s="16">
        <f>SUMIF($M34,REGISTER!$CY$76,'KORT 1'!$O34)+SUMIF($M34,REGISTER!$CY$77,'KORT 1'!$O34)+SUMIF($M34,REGISTER!$CY$78,'KORT 1'!$O34)+SUMIF($M34,REGISTER!$CY$79,'KORT 1'!$O34)</f>
        <v>0</v>
      </c>
      <c r="GY34" s="116"/>
      <c r="GZ34" s="116"/>
      <c r="HA34" s="116"/>
      <c r="HB34" s="116"/>
      <c r="HC34" s="116"/>
      <c r="HD34" s="116"/>
      <c r="HE34" s="116"/>
      <c r="HF34" s="116"/>
      <c r="HG34" s="116"/>
      <c r="HH34" s="116"/>
      <c r="HI34" s="116"/>
      <c r="HJ34" s="116"/>
      <c r="HK34" s="116"/>
      <c r="HL34" s="116"/>
      <c r="HM34" s="116"/>
      <c r="HN34" s="116"/>
      <c r="HO34" s="116"/>
      <c r="HP34" s="106"/>
      <c r="HQ34" s="1"/>
    </row>
    <row r="35" spans="1:225" ht="15.9" customHeight="1">
      <c r="A35" s="15">
        <v>17</v>
      </c>
      <c r="B35" s="69"/>
      <c r="C35" s="541" t="str">
        <f t="shared" si="0"/>
        <v/>
      </c>
      <c r="D35" s="567"/>
      <c r="E35" s="567"/>
      <c r="F35" s="567"/>
      <c r="G35" s="567"/>
      <c r="H35" s="111" t="str">
        <f t="shared" si="1"/>
        <v/>
      </c>
      <c r="I35" s="22">
        <f t="shared" si="2"/>
        <v>0</v>
      </c>
      <c r="J35" s="22">
        <f t="shared" si="3"/>
        <v>0</v>
      </c>
      <c r="K35" s="22">
        <f t="shared" si="4"/>
        <v>0</v>
      </c>
      <c r="L35" s="114"/>
      <c r="M35" s="22">
        <f t="shared" si="5"/>
        <v>0</v>
      </c>
      <c r="N35" s="22">
        <f t="shared" si="6"/>
        <v>0</v>
      </c>
      <c r="O35" s="83">
        <f t="shared" si="7"/>
        <v>0</v>
      </c>
      <c r="P35" s="68">
        <f>IF((SUM(P$19:P34)+P$38+P$39+SUM(P$117:P$121))&gt;=REGISTER!$DD$24,0,IF(CS$70=1,0,IF(AND(CS35=1,$J35=1,CS$43&gt;=REGISTER!$DD$28,CS$40&gt;0,SUM(CS$54:CS$60)&gt;0),1,0)))</f>
        <v>0</v>
      </c>
      <c r="Q35" s="68">
        <f>IF((SUM(Q$19:Q34)+Q$38+Q$39+SUM(Q$117:Q$121))&gt;=REGISTER!$DD$24,0,IF(CT$70=1,0,IF(AND(CT35=1,$J35=1,CT$43&gt;=REGISTER!$DD$28,CT$40&gt;0,SUM(CT$54:CT$60)&gt;0),1,0)))</f>
        <v>0</v>
      </c>
      <c r="R35" s="68">
        <f>IF((SUM(R$19:R34)+R$38+R$39+SUM(R$117:R$121))&gt;=REGISTER!$DD$24,0,IF(CU$70=1,0,IF(AND(CU35=1,$J35=1,CU$43&gt;=REGISTER!$DD$28,CU$40&gt;0,SUM(CU$54:CU$60)&gt;0),1,0)))</f>
        <v>0</v>
      </c>
      <c r="S35" s="68">
        <f>IF((SUM(S$19:S34)+S$38+S$39+SUM(S$117:S$121))&gt;=REGISTER!$DD$24,0,IF(CV$70=1,0,IF(AND(CV35=1,$J35=1,CV$43&gt;=REGISTER!$DD$28,CV$40&gt;0,SUM(CV$54:CV$60)&gt;0),1,0)))</f>
        <v>0</v>
      </c>
      <c r="T35" s="68">
        <f>IF((SUM(T$19:T34)+T$38+T$39+SUM(T$117:T$121))&gt;=REGISTER!$DD$24,0,IF(CW$70=1,0,IF(AND(CW35=1,$J35=1,CW$43&gt;=REGISTER!$DD$28,CW$40&gt;0,SUM(CW$54:CW$60)&gt;0),1,0)))</f>
        <v>0</v>
      </c>
      <c r="U35" s="68">
        <f>IF((SUM(U$19:U34)+U$38+U$39+SUM(U$117:U$121))&gt;=REGISTER!$DD$24,0,IF(CX$70=1,0,IF(AND(CX35=1,$J35=1,CX$43&gt;=REGISTER!$DD$28,CX$40&gt;0,SUM(CX$54:CX$60)&gt;0),1,0)))</f>
        <v>0</v>
      </c>
      <c r="V35" s="68">
        <f>IF((SUM(V$19:V34)+V$38+V$39+SUM(V$117:V$121))&gt;=REGISTER!$DD$24,0,IF(CY$70=1,0,IF(AND(CY35=1,$J35=1,CY$43&gt;=REGISTER!$DD$28,CY$40&gt;0,SUM(CY$54:CY$60)&gt;0),1,0)))</f>
        <v>0</v>
      </c>
      <c r="W35" s="68">
        <f>IF((SUM(W$19:W34)+W$38+W$39+SUM(W$117:W$121))&gt;=REGISTER!$DD$24,0,IF(CZ$70=1,0,IF(AND(CZ35=1,$J35=1,CZ$43&gt;=REGISTER!$DD$28,CZ$40&gt;0,SUM(CZ$54:CZ$60)&gt;0),1,0)))</f>
        <v>0</v>
      </c>
      <c r="X35" s="68">
        <f>IF((SUM(X$19:X34)+X$38+X$39+SUM(X$117:X$121))&gt;=REGISTER!$DD$24,0,IF(DA$70=1,0,IF(AND(DA35=1,$J35=1,DA$43&gt;=REGISTER!$DD$28,DA$40&gt;0,SUM(DA$54:DA$60)&gt;0),1,0)))</f>
        <v>0</v>
      </c>
      <c r="Y35" s="68">
        <f>IF((SUM(Y$19:Y34)+Y$38+Y$39+SUM(Y$117:Y$121))&gt;=REGISTER!$DD$24,0,IF(DB$70=1,0,IF(AND(DB35=1,$J35=1,DB$43&gt;=REGISTER!$DD$28,DB$40&gt;0,SUM(DB$54:DB$60)&gt;0),1,0)))</f>
        <v>0</v>
      </c>
      <c r="Z35" s="68">
        <f>IF((SUM(Z$19:Z34)+Z$38+Z$39+SUM(Z$117:Z$121))&gt;=REGISTER!$DD$24,0,IF(DC$70=1,0,IF(AND(DC35=1,$J35=1,DC$43&gt;=REGISTER!$DD$28,DC$40&gt;0,SUM(DC$54:DC$60)&gt;0),1,0)))</f>
        <v>0</v>
      </c>
      <c r="AA35" s="68">
        <f>IF((SUM(AA$19:AA34)+AA$38+AA$39+SUM(AA$117:AA$121))&gt;=REGISTER!$DD$24,0,IF(DD$70=1,0,IF(AND(DD35=1,$J35=1,DD$43&gt;=REGISTER!$DD$28,DD$40&gt;0,SUM(DD$54:DD$60)&gt;0),1,0)))</f>
        <v>0</v>
      </c>
      <c r="AB35" s="68">
        <f>IF((SUM(AB$19:AB34)+AB$38+AB$39+SUM(AB$117:AB$121))&gt;=REGISTER!$DD$24,0,IF(DE$70=1,0,IF(AND(DE35=1,$J35=1,DE$43&gt;=REGISTER!$DD$28,DE$40&gt;0,SUM(DE$54:DE$60)&gt;0),1,0)))</f>
        <v>0</v>
      </c>
      <c r="AC35" s="68">
        <f>IF((SUM(AC$19:AC34)+AC$38+AC$39+SUM(AC$117:AC$121))&gt;=REGISTER!$DD$24,0,IF(DF$70=1,0,IF(AND(DF35=1,$J35=1,DF$43&gt;=REGISTER!$DD$28,DF$40&gt;0,SUM(DF$54:DF$60)&gt;0),1,0)))</f>
        <v>0</v>
      </c>
      <c r="AD35" s="68">
        <f>IF((SUM(AD$19:AD34)+AD$38+AD$39+SUM(AD$117:AD$121))&gt;=REGISTER!$DD$24,0,IF(DG$70=1,0,IF(AND(DG35=1,$J35=1,DG$43&gt;=REGISTER!$DD$28,DG$40&gt;0,SUM(DG$54:DG$60)&gt;0),1,0)))</f>
        <v>0</v>
      </c>
      <c r="AE35" s="68">
        <f>IF((SUM(AE$19:AE34)+AE$38+AE$39+SUM(AE$117:AE$121))&gt;=REGISTER!$DD$24,0,IF(DH$70=1,0,IF(AND(DH35=1,$J35=1,DH$43&gt;=REGISTER!$DD$28,DH$40&gt;0,SUM(DH$54:DH$60)&gt;0),1,0)))</f>
        <v>0</v>
      </c>
      <c r="AF35" s="68">
        <f>IF((SUM(AF$19:AF34)+AF$38+AF$39+SUM(AF$117:AF$121))&gt;=REGISTER!$DD$24,0,IF(DI$70=1,0,IF(AND(DI35=1,$J35=1,DI$43&gt;=REGISTER!$DD$28,DI$40&gt;0,SUM(DI$54:DI$60)&gt;0),1,0)))</f>
        <v>0</v>
      </c>
      <c r="AG35" s="68">
        <f>IF((SUM(AG$19:AG34)+AG$38+AG$39+SUM(AG$117:AG$121))&gt;=REGISTER!$DD$24,0,IF(DJ$70=1,0,IF(AND(DJ35=1,$J35=1,DJ$43&gt;=REGISTER!$DD$28,DJ$40&gt;0,SUM(DJ$54:DJ$60)&gt;0),1,0)))</f>
        <v>0</v>
      </c>
      <c r="AH35" s="68">
        <f>IF((SUM(AH$19:AH34)+AH$38+AH$39+SUM(AH$117:AH$121))&gt;=REGISTER!$DD$24,0,IF(DK$70=1,0,IF(AND(DK35=1,$J35=1,DK$43&gt;=REGISTER!$DD$28,DK$40&gt;0,SUM(DK$54:DK$60)&gt;0),1,0)))</f>
        <v>0</v>
      </c>
      <c r="AI35" s="68">
        <f>IF((SUM(AI$19:AI34)+AI$38+AI$39+SUM(AI$117:AI$121))&gt;=REGISTER!$DD$24,0,IF(DL$70=1,0,IF(AND(DL35=1,$J35=1,DL$43&gt;=REGISTER!$DD$28,DL$40&gt;0,SUM(DL$54:DL$60)&gt;0),1,0)))</f>
        <v>0</v>
      </c>
      <c r="AJ35" s="68">
        <f>IF((SUM(AJ$19:AJ34)+AJ$38+AJ$39+SUM(AJ$117:AJ$121))&gt;=REGISTER!$DD$24,0,IF(DM$70=1,0,IF(AND(DM35=1,$J35=1,DM$43&gt;=REGISTER!$DD$28,DM$40&gt;0,SUM(DM$54:DM$60)&gt;0),1,0)))</f>
        <v>0</v>
      </c>
      <c r="AK35" s="68">
        <f>IF((SUM(AK$19:AK34)+AK$38+AK$39+SUM(AK$117:AK$121))&gt;=REGISTER!$DD$24,0,IF(DN$70=1,0,IF(AND(DN35=1,$J35=1,DN$43&gt;=REGISTER!$DD$28,DN$40&gt;0,SUM(DN$54:DN$60)&gt;0),1,0)))</f>
        <v>0</v>
      </c>
      <c r="AL35" s="68">
        <f>IF((SUM(AL$19:AL34)+AL$38+AL$39+SUM(AL$117:AL$121))&gt;=REGISTER!$DD$24,0,IF(DO$70=1,0,IF(AND(DO35=1,$J35=1,DO$43&gt;=REGISTER!$DD$28,DO$40&gt;0,SUM(DO$54:DO$60)&gt;0),1,0)))</f>
        <v>0</v>
      </c>
      <c r="AM35" s="68">
        <f>IF((SUM(AM$19:AM34)+AM$38+AM$39+SUM(AM$117:AM$121))&gt;=REGISTER!$DD$24,0,IF(DP$70=1,0,IF(AND(DP35=1,$J35=1,DP$43&gt;=REGISTER!$DD$28,DP$40&gt;0,SUM(DP$54:DP$60)&gt;0),1,0)))</f>
        <v>0</v>
      </c>
      <c r="AN35" s="68">
        <f>IF((SUM(AN$19:AN34)+AN$38+AN$39+SUM(AN$117:AN$121))&gt;=REGISTER!$DD$24,0,IF(DQ$70=1,0,IF(AND(DQ35=1,$J35=1,DQ$43&gt;=REGISTER!$DD$28,DQ$40&gt;0,SUM(DQ$54:DQ$60)&gt;0),1,0)))</f>
        <v>0</v>
      </c>
      <c r="AO35" s="68">
        <f>IF((SUM(AO$19:AO34)+AO$38+AO$39+SUM(AO$117:AO$121))&gt;=REGISTER!$DD$24,0,IF(DR$70=1,0,IF(AND(DR35=1,$J35=1,DR$43&gt;=REGISTER!$DD$28,DR$40&gt;0,SUM(DR$54:DR$60)&gt;0),1,0)))</f>
        <v>0</v>
      </c>
      <c r="AP35" s="68">
        <f>IF((SUM(AP$19:AP34)+AP$38+AP$39+SUM(AP$117:AP$121))&gt;=REGISTER!$DD$24,0,IF(DS$70=1,0,IF(AND(DS35=1,$J35=1,DS$43&gt;=REGISTER!$DD$28,DS$40&gt;0,SUM(DS$54:DS$60)&gt;0),1,0)))</f>
        <v>0</v>
      </c>
      <c r="AQ35" s="68">
        <f>IF((SUM(AQ$19:AQ34)+AQ$38+AQ$39+SUM(AQ$117:AQ$121))&gt;=REGISTER!$DD$24,0,IF(DT$70=1,0,IF(AND(DT35=1,$J35=1,DT$43&gt;=REGISTER!$DD$28,DT$40&gt;0,SUM(DT$54:DT$60)&gt;0),1,0)))</f>
        <v>0</v>
      </c>
      <c r="AR35" s="68">
        <f>IF((SUM(AR$19:AR34)+AR$38+AR$39+SUM(AR$117:AR$121))&gt;=REGISTER!$DD$24,0,IF(DU$70=1,0,IF(AND(DU35=1,$J35=1,DU$43&gt;=REGISTER!$DD$28,DU$40&gt;0,SUM(DU$54:DU$60)&gt;0),1,0)))</f>
        <v>0</v>
      </c>
      <c r="AS35" s="68">
        <f>IF((SUM(AS$19:AS34)+AS$38+AS$39+SUM(AS$117:AS$121))&gt;=REGISTER!$DD$24,0,IF(DV$70=1,0,IF(AND(DV35=1,$J35=1,DV$43&gt;=REGISTER!$DD$28,DV$40&gt;0,SUM(DV$54:DV$60)&gt;0),1,0)))</f>
        <v>0</v>
      </c>
      <c r="AT35" s="68">
        <f>IF((SUM(AT$19:AT34)+AT$38+AT$39+SUM(AT$117:AT$121))&gt;=REGISTER!$DD$24,0,IF(DW$70=1,0,IF(AND(DW35=1,$J35=1,DW$43&gt;=REGISTER!$DD$28,DW$40&gt;0,SUM(DW$54:DW$60)&gt;0),1,0)))</f>
        <v>0</v>
      </c>
      <c r="AU35" s="68">
        <f>IF((SUM(AU$19:AU34)+AU$38+AU$39+SUM(AU$117:AU$121))&gt;=REGISTER!$DD$24,0,IF(DX$70=1,0,IF(AND(DX35=1,$J35=1,DX$43&gt;=REGISTER!$DD$28,DX$40&gt;0,SUM(DX$54:DX$60)&gt;0),1,0)))</f>
        <v>0</v>
      </c>
      <c r="AV35" s="68">
        <f>IF((SUM(AV$19:AV34)+AV$38+AV$39+SUM(AV$117:AV$121))&gt;=REGISTER!$DD$24,0,IF(DY$70=1,0,IF(AND(DY35=1,$J35=1,DY$43&gt;=REGISTER!$DD$28,DY$40&gt;0,SUM(DY$54:DY$60)&gt;0),1,0)))</f>
        <v>0</v>
      </c>
      <c r="AW35" s="68">
        <f>IF((SUM(AW$19:AW34)+AW$38+AW$39+SUM(AW$117:AW$121))&gt;=REGISTER!$DD$24,0,IF(DZ$70=1,0,IF(AND(DZ35=1,$J35=1,DZ$43&gt;=REGISTER!$DD$28,DZ$40&gt;0,SUM(DZ$54:DZ$60)&gt;0),1,0)))</f>
        <v>0</v>
      </c>
      <c r="AX35" s="68">
        <f>IF((SUM(AX$19:AX34)+AX$38+AX$39+SUM(AX$117:AX$121))&gt;=REGISTER!$DD$24,0,IF(EA$70=1,0,IF(AND(EA35=1,$J35=1,EA$43&gt;=REGISTER!$DD$28,EA$40&gt;0,SUM(EA$54:EA$60)&gt;0),1,0)))</f>
        <v>0</v>
      </c>
      <c r="AY35" s="68">
        <f>IF((SUM(AY$19:AY34)+AY$38+AY$39+SUM(AY$117:AY$121))&gt;=REGISTER!$DD$24,0,IF(EB$70=1,0,IF(AND(EB35=1,$J35=1,EB$43&gt;=REGISTER!$DD$28,EB$40&gt;0,SUM(EB$54:EB$60)&gt;0),1,0)))</f>
        <v>0</v>
      </c>
      <c r="AZ35" s="68">
        <f>IF((SUM(AZ$19:AZ34)+AZ$38+AZ$39+SUM(AZ$117:AZ$121))&gt;=REGISTER!$DD$24,0,IF(EC$70=1,0,IF(AND(EC35=1,$J35=1,EC$43&gt;=REGISTER!$DD$28,EC$40&gt;0,SUM(EC$54:EC$60)&gt;0),1,0)))</f>
        <v>0</v>
      </c>
      <c r="BA35" s="68">
        <f>IF((SUM(BA$19:BA34)+BA$38+BA$39+SUM(BA$117:BA$121))&gt;=REGISTER!$DD$24,0,IF(ED$70=1,0,IF(AND(ED35=1,$J35=1,ED$43&gt;=REGISTER!$DD$28,ED$40&gt;0,SUM(ED$54:ED$60)&gt;0),1,0)))</f>
        <v>0</v>
      </c>
      <c r="BB35" s="68">
        <f>IF((SUM(BB$19:BB34)+BB$38+BB$39+SUM(BB$117:BB$121))&gt;=REGISTER!$DD$24,0,IF(EE$70=1,0,IF(AND(EE35=1,$J35=1,EE$43&gt;=REGISTER!$DD$28,EE$40&gt;0,SUM(EE$54:EE$60)&gt;0),1,0)))</f>
        <v>0</v>
      </c>
      <c r="BC35" s="68">
        <f>IF((SUM(BC$19:BC34)+BC$38+BC$39+SUM(BC$117:BC$121))&gt;=REGISTER!$DD$24,0,IF(EF$70=1,0,IF(AND(EF35=1,$J35=1,EF$43&gt;=REGISTER!$DD$28,EF$40&gt;0,SUM(EF$54:EF$60)&gt;0),1,0)))</f>
        <v>0</v>
      </c>
      <c r="BD35" s="83">
        <f t="shared" si="8"/>
        <v>0</v>
      </c>
      <c r="BE35" s="63">
        <f t="shared" si="9"/>
        <v>0</v>
      </c>
      <c r="BF35" s="63">
        <f t="shared" si="10"/>
        <v>0</v>
      </c>
      <c r="BG35" s="63">
        <f t="shared" si="17"/>
        <v>0</v>
      </c>
      <c r="BH35" s="63">
        <f t="shared" si="17"/>
        <v>0</v>
      </c>
      <c r="BI35" s="63">
        <f t="shared" si="17"/>
        <v>0</v>
      </c>
      <c r="BJ35" s="63">
        <f t="shared" si="17"/>
        <v>0</v>
      </c>
      <c r="BK35" s="63">
        <f t="shared" si="17"/>
        <v>0</v>
      </c>
      <c r="BL35" s="63">
        <f t="shared" si="17"/>
        <v>0</v>
      </c>
      <c r="BM35" s="63">
        <f t="shared" si="17"/>
        <v>0</v>
      </c>
      <c r="BN35" s="63">
        <f t="shared" si="17"/>
        <v>0</v>
      </c>
      <c r="BO35" s="63">
        <f t="shared" si="17"/>
        <v>0</v>
      </c>
      <c r="BP35" s="63">
        <f t="shared" si="17"/>
        <v>0</v>
      </c>
      <c r="BQ35" s="63">
        <f t="shared" si="17"/>
        <v>0</v>
      </c>
      <c r="BR35" s="63">
        <f t="shared" si="17"/>
        <v>0</v>
      </c>
      <c r="BS35" s="63">
        <f t="shared" ref="BS35:CG37" si="18">IF(AND($I35=1,DG35=1,DG$41&gt;2,DG$40&gt;0,SUM(DG$47:DG$53)&gt;0),1,0)</f>
        <v>0</v>
      </c>
      <c r="BT35" s="63">
        <f t="shared" si="18"/>
        <v>0</v>
      </c>
      <c r="BU35" s="63">
        <f t="shared" si="18"/>
        <v>0</v>
      </c>
      <c r="BV35" s="63">
        <f t="shared" si="18"/>
        <v>0</v>
      </c>
      <c r="BW35" s="63">
        <f t="shared" si="18"/>
        <v>0</v>
      </c>
      <c r="BX35" s="63">
        <f t="shared" si="18"/>
        <v>0</v>
      </c>
      <c r="BY35" s="63">
        <f t="shared" si="18"/>
        <v>0</v>
      </c>
      <c r="BZ35" s="63">
        <f t="shared" si="18"/>
        <v>0</v>
      </c>
      <c r="CA35" s="63">
        <f t="shared" si="18"/>
        <v>0</v>
      </c>
      <c r="CB35" s="63">
        <f t="shared" si="18"/>
        <v>0</v>
      </c>
      <c r="CC35" s="63">
        <f t="shared" si="18"/>
        <v>0</v>
      </c>
      <c r="CD35" s="63">
        <f t="shared" si="18"/>
        <v>0</v>
      </c>
      <c r="CE35" s="63">
        <f t="shared" si="18"/>
        <v>0</v>
      </c>
      <c r="CF35" s="63">
        <f t="shared" si="18"/>
        <v>0</v>
      </c>
      <c r="CG35" s="63">
        <f t="shared" si="18"/>
        <v>0</v>
      </c>
      <c r="CH35" s="63">
        <f t="shared" si="16"/>
        <v>0</v>
      </c>
      <c r="CI35" s="63">
        <f t="shared" si="16"/>
        <v>0</v>
      </c>
      <c r="CJ35" s="63">
        <f t="shared" si="16"/>
        <v>0</v>
      </c>
      <c r="CK35" s="63">
        <f t="shared" si="16"/>
        <v>0</v>
      </c>
      <c r="CL35" s="63">
        <f t="shared" si="16"/>
        <v>0</v>
      </c>
      <c r="CM35" s="63">
        <f t="shared" si="16"/>
        <v>0</v>
      </c>
      <c r="CN35" s="63">
        <f t="shared" si="16"/>
        <v>0</v>
      </c>
      <c r="CO35" s="63">
        <f t="shared" si="16"/>
        <v>0</v>
      </c>
      <c r="CP35" s="63">
        <f t="shared" si="16"/>
        <v>0</v>
      </c>
      <c r="CQ35" s="63">
        <f t="shared" si="16"/>
        <v>0</v>
      </c>
      <c r="CR35" s="63">
        <f t="shared" si="16"/>
        <v>0</v>
      </c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46">
        <f t="shared" si="12"/>
        <v>0</v>
      </c>
      <c r="EH35" s="116"/>
      <c r="EI35" s="82">
        <f t="shared" si="13"/>
        <v>0</v>
      </c>
      <c r="EJ35" s="295" t="str">
        <f t="shared" si="14"/>
        <v/>
      </c>
      <c r="EK35" s="296">
        <f t="shared" si="15"/>
        <v>0</v>
      </c>
      <c r="EL35" s="161"/>
      <c r="EM35" s="354">
        <f>SUMIF($K35,REGISTER!$CY$7,'KORT 1'!$BD35)</f>
        <v>0</v>
      </c>
      <c r="EN35" s="355">
        <f>SUMIF($K35,REGISTER!$CY$8,'KORT 1'!$BD35)</f>
        <v>0</v>
      </c>
      <c r="EO35" s="356">
        <f>SUMIF($K35,REGISTER!$CY$9,'KORT 1'!$BD35)</f>
        <v>0</v>
      </c>
      <c r="EP35" s="356">
        <f>SUMIF($K35,REGISTER!$CY$10,'KORT 1'!$BD35)</f>
        <v>0</v>
      </c>
      <c r="EQ35" s="357">
        <f>SUMIF($K35,REGISTER!$CY$23,'KORT 1'!$BD35)</f>
        <v>0</v>
      </c>
      <c r="ER35" s="355">
        <f>SUMIF($K35,REGISTER!$CY$24,'KORT 1'!$BD35)</f>
        <v>0</v>
      </c>
      <c r="ES35" s="356">
        <f>SUMIF($K35,REGISTER!$CY$25,'KORT 1'!$BD35)</f>
        <v>0</v>
      </c>
      <c r="ET35" s="356">
        <f>SUMIF($K35,REGISTER!$CY$26,'KORT 1'!$BD35)</f>
        <v>0</v>
      </c>
      <c r="EU35" s="357">
        <f>SUMIF($K35,REGISTER!$CY$15,'KORT 1'!$BD35)</f>
        <v>0</v>
      </c>
      <c r="EV35" s="355">
        <f>SUMIF($K35,REGISTER!$CY$16,'KORT 1'!$BD35)</f>
        <v>0</v>
      </c>
      <c r="EW35" s="355">
        <f>SUMIF($K35,REGISTER!$CY$17,'KORT 1'!$BD35)</f>
        <v>0</v>
      </c>
      <c r="EX35" s="355">
        <f>SUMIF($K35,REGISTER!$CY$18,'KORT 1'!$BD35)</f>
        <v>0</v>
      </c>
      <c r="EY35" s="358">
        <f>SUMIF($K35,REGISTER!$CY$19,'KORT 1'!$BD35)+SUMIF($K35,REGISTER!$CY$20,'KORT 1'!$BD35)+SUMIF($K35,REGISTER!$CY$21,'KORT 1'!$BD35)+SUMIF($K35,REGISTER!$CY$22,'KORT 1'!$BD35)</f>
        <v>0</v>
      </c>
      <c r="EZ35" s="359">
        <f>SUMIF($K35,REGISTER!$CY$31,'KORT 1'!$BD35)</f>
        <v>0</v>
      </c>
      <c r="FA35" s="355">
        <f>SUMIF($K35,REGISTER!$CY$32,'KORT 1'!$BD35)</f>
        <v>0</v>
      </c>
      <c r="FB35" s="355">
        <f>SUMIF($K35,REGISTER!$CY$33,'KORT 1'!$BD35)</f>
        <v>0</v>
      </c>
      <c r="FC35" s="355">
        <f>SUMIF($K35,REGISTER!$CY$34,'KORT 1'!$BD35)</f>
        <v>0</v>
      </c>
      <c r="FD35" s="358">
        <f>SUMIF($K35,REGISTER!$CY$35,'KORT 1'!$BD35)+SUMIF($K35,REGISTER!$CY$36,'KORT 1'!$BD35)+SUMIF($K35,REGISTER!$CY$37,'KORT 1'!$BD35)+SUMIF($K35,REGISTER!$CY$38,'KORT 1'!$BD35)</f>
        <v>0</v>
      </c>
      <c r="FE35" s="376"/>
      <c r="FF35" s="377"/>
      <c r="FG35" s="378"/>
      <c r="FH35" s="377"/>
      <c r="FI35" s="377"/>
      <c r="FJ35" s="377"/>
      <c r="FK35" s="377"/>
      <c r="FL35" s="377"/>
      <c r="FM35" s="377"/>
      <c r="FN35" s="377"/>
      <c r="FO35" s="377"/>
      <c r="FP35" s="377"/>
      <c r="FQ35" s="377"/>
      <c r="FR35" s="377"/>
      <c r="FS35" s="377"/>
      <c r="FT35" s="377"/>
      <c r="FU35" s="377"/>
      <c r="FV35" s="377"/>
      <c r="FW35" s="377"/>
      <c r="FX35" s="379"/>
      <c r="FY35" s="84">
        <f>SUMIF($M35,REGISTER!$CY$40,'KORT 1'!$O35)</f>
        <v>0</v>
      </c>
      <c r="FZ35" s="17">
        <f>SUMIF($M35,REGISTER!$CY$41,'KORT 1'!$O35)</f>
        <v>0</v>
      </c>
      <c r="GA35" s="17">
        <f>SUMIF($M35,REGISTER!$CY$42,'KORT 1'!$O35)</f>
        <v>0</v>
      </c>
      <c r="GB35" s="17">
        <f>SUMIF($M35,REGISTER!$CY$43,'KORT 1'!$O35)</f>
        <v>0</v>
      </c>
      <c r="GC35" s="17">
        <f>SUMIF($M35,REGISTER!$CY$44,'KORT 1'!$O35)</f>
        <v>0</v>
      </c>
      <c r="GD35" s="17">
        <f>SUMIF($M35,REGISTER!$CY$45,'KORT 1'!$O35)</f>
        <v>0</v>
      </c>
      <c r="GE35" s="17">
        <f>SUMIF($M35,REGISTER!$CY$60,'KORT 1'!$O35)</f>
        <v>0</v>
      </c>
      <c r="GF35" s="17">
        <f>SUMIF($M35,REGISTER!$CY$61,'KORT 1'!$O35)</f>
        <v>0</v>
      </c>
      <c r="GG35" s="17">
        <f>SUMIF($M35,REGISTER!$CY$62,'KORT 1'!$O35)</f>
        <v>0</v>
      </c>
      <c r="GH35" s="17">
        <f>SUMIF($M35,REGISTER!$CY$63,'KORT 1'!$O35)</f>
        <v>0</v>
      </c>
      <c r="GI35" s="17">
        <f>SUMIF($M35,REGISTER!$CY$64,'KORT 1'!$O35)</f>
        <v>0</v>
      </c>
      <c r="GJ35" s="17">
        <f>SUMIF($M35,REGISTER!$CY$65,'KORT 1'!$O35)</f>
        <v>0</v>
      </c>
      <c r="GK35" s="17">
        <f>SUMIF($M35,REGISTER!$CY$50,'KORT 1'!$O35)</f>
        <v>0</v>
      </c>
      <c r="GL35" s="17">
        <f>SUMIF($M35,REGISTER!$CY$51,'KORT 1'!$O35)</f>
        <v>0</v>
      </c>
      <c r="GM35" s="17">
        <f>SUMIF($M35,REGISTER!$CY$52,'KORT 1'!$O35)</f>
        <v>0</v>
      </c>
      <c r="GN35" s="17">
        <f>SUMIF($M35,REGISTER!$CY$53,'KORT 1'!$O35)</f>
        <v>0</v>
      </c>
      <c r="GO35" s="17">
        <f>SUMIF($M35,REGISTER!$CY$54,'KORT 1'!$O35)</f>
        <v>0</v>
      </c>
      <c r="GP35" s="17">
        <f>SUMIF($M35,REGISTER!$CY$55,'KORT 1'!$O35)</f>
        <v>0</v>
      </c>
      <c r="GQ35" s="16">
        <f>SUMIF($M35,REGISTER!$CY$56,'KORT 1'!$O35)+SUMIF($M35,REGISTER!$CY$57,'KORT 1'!$O35)+SUMIF($M35,REGISTER!$CY$58,'KORT 1'!$O35)+SUMIF($M35,REGISTER!$CY$59,'KORT 1'!$O35)</f>
        <v>0</v>
      </c>
      <c r="GR35" s="17">
        <f>SUMIF($M35,REGISTER!$CY$70,'KORT 1'!$O35)</f>
        <v>0</v>
      </c>
      <c r="GS35" s="17">
        <f>SUMIF($M35,REGISTER!$CY$71,'KORT 1'!$O35)</f>
        <v>0</v>
      </c>
      <c r="GT35" s="17">
        <f>SUMIF($M35,REGISTER!$CY$72,'KORT 1'!$O35)</f>
        <v>0</v>
      </c>
      <c r="GU35" s="17">
        <f>SUMIF($M35,REGISTER!$CY$73,'KORT 1'!$O35)</f>
        <v>0</v>
      </c>
      <c r="GV35" s="17">
        <f>SUMIF($M35,REGISTER!$CY$74,'KORT 1'!$O35)</f>
        <v>0</v>
      </c>
      <c r="GW35" s="17">
        <f>SUMIF($M35,REGISTER!$CY$75,'KORT 1'!$O35)</f>
        <v>0</v>
      </c>
      <c r="GX35" s="16">
        <f>SUMIF($M35,REGISTER!$CY$76,'KORT 1'!$O35)+SUMIF($M35,REGISTER!$CY$77,'KORT 1'!$O35)+SUMIF($M35,REGISTER!$CY$78,'KORT 1'!$O35)+SUMIF($M35,REGISTER!$CY$79,'KORT 1'!$O35)</f>
        <v>0</v>
      </c>
      <c r="GY35" s="116"/>
      <c r="GZ35" s="116"/>
      <c r="HA35" s="116"/>
      <c r="HB35" s="116"/>
      <c r="HC35" s="116"/>
      <c r="HD35" s="116"/>
      <c r="HE35" s="116"/>
      <c r="HF35" s="116"/>
      <c r="HG35" s="116"/>
      <c r="HH35" s="116"/>
      <c r="HI35" s="116"/>
      <c r="HJ35" s="116"/>
      <c r="HK35" s="116"/>
      <c r="HL35" s="116"/>
      <c r="HM35" s="116"/>
      <c r="HN35" s="116"/>
      <c r="HO35" s="116"/>
      <c r="HP35" s="106"/>
      <c r="HQ35" s="1"/>
    </row>
    <row r="36" spans="1:225" ht="15.9" customHeight="1">
      <c r="A36" s="15">
        <v>18</v>
      </c>
      <c r="B36" s="69"/>
      <c r="C36" s="541" t="str">
        <f t="shared" si="0"/>
        <v/>
      </c>
      <c r="D36" s="567"/>
      <c r="E36" s="567"/>
      <c r="F36" s="567"/>
      <c r="G36" s="567"/>
      <c r="H36" s="111" t="str">
        <f t="shared" si="1"/>
        <v/>
      </c>
      <c r="I36" s="22">
        <f t="shared" si="2"/>
        <v>0</v>
      </c>
      <c r="J36" s="22">
        <f t="shared" si="3"/>
        <v>0</v>
      </c>
      <c r="K36" s="22">
        <f t="shared" si="4"/>
        <v>0</v>
      </c>
      <c r="L36" s="114"/>
      <c r="M36" s="22">
        <f t="shared" si="5"/>
        <v>0</v>
      </c>
      <c r="N36" s="22">
        <f t="shared" si="6"/>
        <v>0</v>
      </c>
      <c r="O36" s="83">
        <f t="shared" si="7"/>
        <v>0</v>
      </c>
      <c r="P36" s="68">
        <f>IF((SUM(P$19:P35)+P$38+P$39+SUM(P$117:P$121))&gt;=REGISTER!$DD$24,0,IF(CS$70=1,0,IF(AND(CS36=1,$J36=1,CS$43&gt;=REGISTER!$DD$28,CS$40&gt;0,SUM(CS$54:CS$60)&gt;0),1,0)))</f>
        <v>0</v>
      </c>
      <c r="Q36" s="68">
        <f>IF((SUM(Q$19:Q35)+Q$38+Q$39+SUM(Q$117:Q$121))&gt;=REGISTER!$DD$24,0,IF(CT$70=1,0,IF(AND(CT36=1,$J36=1,CT$43&gt;=REGISTER!$DD$28,CT$40&gt;0,SUM(CT$54:CT$60)&gt;0),1,0)))</f>
        <v>0</v>
      </c>
      <c r="R36" s="68">
        <f>IF((SUM(R$19:R35)+R$38+R$39+SUM(R$117:R$121))&gt;=REGISTER!$DD$24,0,IF(CU$70=1,0,IF(AND(CU36=1,$J36=1,CU$43&gt;=REGISTER!$DD$28,CU$40&gt;0,SUM(CU$54:CU$60)&gt;0),1,0)))</f>
        <v>0</v>
      </c>
      <c r="S36" s="68">
        <f>IF((SUM(S$19:S35)+S$38+S$39+SUM(S$117:S$121))&gt;=REGISTER!$DD$24,0,IF(CV$70=1,0,IF(AND(CV36=1,$J36=1,CV$43&gt;=REGISTER!$DD$28,CV$40&gt;0,SUM(CV$54:CV$60)&gt;0),1,0)))</f>
        <v>0</v>
      </c>
      <c r="T36" s="68">
        <f>IF((SUM(T$19:T35)+T$38+T$39+SUM(T$117:T$121))&gt;=REGISTER!$DD$24,0,IF(CW$70=1,0,IF(AND(CW36=1,$J36=1,CW$43&gt;=REGISTER!$DD$28,CW$40&gt;0,SUM(CW$54:CW$60)&gt;0),1,0)))</f>
        <v>0</v>
      </c>
      <c r="U36" s="68">
        <f>IF((SUM(U$19:U35)+U$38+U$39+SUM(U$117:U$121))&gt;=REGISTER!$DD$24,0,IF(CX$70=1,0,IF(AND(CX36=1,$J36=1,CX$43&gt;=REGISTER!$DD$28,CX$40&gt;0,SUM(CX$54:CX$60)&gt;0),1,0)))</f>
        <v>0</v>
      </c>
      <c r="V36" s="68">
        <f>IF((SUM(V$19:V35)+V$38+V$39+SUM(V$117:V$121))&gt;=REGISTER!$DD$24,0,IF(CY$70=1,0,IF(AND(CY36=1,$J36=1,CY$43&gt;=REGISTER!$DD$28,CY$40&gt;0,SUM(CY$54:CY$60)&gt;0),1,0)))</f>
        <v>0</v>
      </c>
      <c r="W36" s="68">
        <f>IF((SUM(W$19:W35)+W$38+W$39+SUM(W$117:W$121))&gt;=REGISTER!$DD$24,0,IF(CZ$70=1,0,IF(AND(CZ36=1,$J36=1,CZ$43&gt;=REGISTER!$DD$28,CZ$40&gt;0,SUM(CZ$54:CZ$60)&gt;0),1,0)))</f>
        <v>0</v>
      </c>
      <c r="X36" s="68">
        <f>IF((SUM(X$19:X35)+X$38+X$39+SUM(X$117:X$121))&gt;=REGISTER!$DD$24,0,IF(DA$70=1,0,IF(AND(DA36=1,$J36=1,DA$43&gt;=REGISTER!$DD$28,DA$40&gt;0,SUM(DA$54:DA$60)&gt;0),1,0)))</f>
        <v>0</v>
      </c>
      <c r="Y36" s="68">
        <f>IF((SUM(Y$19:Y35)+Y$38+Y$39+SUM(Y$117:Y$121))&gt;=REGISTER!$DD$24,0,IF(DB$70=1,0,IF(AND(DB36=1,$J36=1,DB$43&gt;=REGISTER!$DD$28,DB$40&gt;0,SUM(DB$54:DB$60)&gt;0),1,0)))</f>
        <v>0</v>
      </c>
      <c r="Z36" s="68">
        <f>IF((SUM(Z$19:Z35)+Z$38+Z$39+SUM(Z$117:Z$121))&gt;=REGISTER!$DD$24,0,IF(DC$70=1,0,IF(AND(DC36=1,$J36=1,DC$43&gt;=REGISTER!$DD$28,DC$40&gt;0,SUM(DC$54:DC$60)&gt;0),1,0)))</f>
        <v>0</v>
      </c>
      <c r="AA36" s="68">
        <f>IF((SUM(AA$19:AA35)+AA$38+AA$39+SUM(AA$117:AA$121))&gt;=REGISTER!$DD$24,0,IF(DD$70=1,0,IF(AND(DD36=1,$J36=1,DD$43&gt;=REGISTER!$DD$28,DD$40&gt;0,SUM(DD$54:DD$60)&gt;0),1,0)))</f>
        <v>0</v>
      </c>
      <c r="AB36" s="68">
        <f>IF((SUM(AB$19:AB35)+AB$38+AB$39+SUM(AB$117:AB$121))&gt;=REGISTER!$DD$24,0,IF(DE$70=1,0,IF(AND(DE36=1,$J36=1,DE$43&gt;=REGISTER!$DD$28,DE$40&gt;0,SUM(DE$54:DE$60)&gt;0),1,0)))</f>
        <v>0</v>
      </c>
      <c r="AC36" s="68">
        <f>IF((SUM(AC$19:AC35)+AC$38+AC$39+SUM(AC$117:AC$121))&gt;=REGISTER!$DD$24,0,IF(DF$70=1,0,IF(AND(DF36=1,$J36=1,DF$43&gt;=REGISTER!$DD$28,DF$40&gt;0,SUM(DF$54:DF$60)&gt;0),1,0)))</f>
        <v>0</v>
      </c>
      <c r="AD36" s="68">
        <f>IF((SUM(AD$19:AD35)+AD$38+AD$39+SUM(AD$117:AD$121))&gt;=REGISTER!$DD$24,0,IF(DG$70=1,0,IF(AND(DG36=1,$J36=1,DG$43&gt;=REGISTER!$DD$28,DG$40&gt;0,SUM(DG$54:DG$60)&gt;0),1,0)))</f>
        <v>0</v>
      </c>
      <c r="AE36" s="68">
        <f>IF((SUM(AE$19:AE35)+AE$38+AE$39+SUM(AE$117:AE$121))&gt;=REGISTER!$DD$24,0,IF(DH$70=1,0,IF(AND(DH36=1,$J36=1,DH$43&gt;=REGISTER!$DD$28,DH$40&gt;0,SUM(DH$54:DH$60)&gt;0),1,0)))</f>
        <v>0</v>
      </c>
      <c r="AF36" s="68">
        <f>IF((SUM(AF$19:AF35)+AF$38+AF$39+SUM(AF$117:AF$121))&gt;=REGISTER!$DD$24,0,IF(DI$70=1,0,IF(AND(DI36=1,$J36=1,DI$43&gt;=REGISTER!$DD$28,DI$40&gt;0,SUM(DI$54:DI$60)&gt;0),1,0)))</f>
        <v>0</v>
      </c>
      <c r="AG36" s="68">
        <f>IF((SUM(AG$19:AG35)+AG$38+AG$39+SUM(AG$117:AG$121))&gt;=REGISTER!$DD$24,0,IF(DJ$70=1,0,IF(AND(DJ36=1,$J36=1,DJ$43&gt;=REGISTER!$DD$28,DJ$40&gt;0,SUM(DJ$54:DJ$60)&gt;0),1,0)))</f>
        <v>0</v>
      </c>
      <c r="AH36" s="68">
        <f>IF((SUM(AH$19:AH35)+AH$38+AH$39+SUM(AH$117:AH$121))&gt;=REGISTER!$DD$24,0,IF(DK$70=1,0,IF(AND(DK36=1,$J36=1,DK$43&gt;=REGISTER!$DD$28,DK$40&gt;0,SUM(DK$54:DK$60)&gt;0),1,0)))</f>
        <v>0</v>
      </c>
      <c r="AI36" s="68">
        <f>IF((SUM(AI$19:AI35)+AI$38+AI$39+SUM(AI$117:AI$121))&gt;=REGISTER!$DD$24,0,IF(DL$70=1,0,IF(AND(DL36=1,$J36=1,DL$43&gt;=REGISTER!$DD$28,DL$40&gt;0,SUM(DL$54:DL$60)&gt;0),1,0)))</f>
        <v>0</v>
      </c>
      <c r="AJ36" s="68">
        <f>IF((SUM(AJ$19:AJ35)+AJ$38+AJ$39+SUM(AJ$117:AJ$121))&gt;=REGISTER!$DD$24,0,IF(DM$70=1,0,IF(AND(DM36=1,$J36=1,DM$43&gt;=REGISTER!$DD$28,DM$40&gt;0,SUM(DM$54:DM$60)&gt;0),1,0)))</f>
        <v>0</v>
      </c>
      <c r="AK36" s="68">
        <f>IF((SUM(AK$19:AK35)+AK$38+AK$39+SUM(AK$117:AK$121))&gt;=REGISTER!$DD$24,0,IF(DN$70=1,0,IF(AND(DN36=1,$J36=1,DN$43&gt;=REGISTER!$DD$28,DN$40&gt;0,SUM(DN$54:DN$60)&gt;0),1,0)))</f>
        <v>0</v>
      </c>
      <c r="AL36" s="68">
        <f>IF((SUM(AL$19:AL35)+AL$38+AL$39+SUM(AL$117:AL$121))&gt;=REGISTER!$DD$24,0,IF(DO$70=1,0,IF(AND(DO36=1,$J36=1,DO$43&gt;=REGISTER!$DD$28,DO$40&gt;0,SUM(DO$54:DO$60)&gt;0),1,0)))</f>
        <v>0</v>
      </c>
      <c r="AM36" s="68">
        <f>IF((SUM(AM$19:AM35)+AM$38+AM$39+SUM(AM$117:AM$121))&gt;=REGISTER!$DD$24,0,IF(DP$70=1,0,IF(AND(DP36=1,$J36=1,DP$43&gt;=REGISTER!$DD$28,DP$40&gt;0,SUM(DP$54:DP$60)&gt;0),1,0)))</f>
        <v>0</v>
      </c>
      <c r="AN36" s="68">
        <f>IF((SUM(AN$19:AN35)+AN$38+AN$39+SUM(AN$117:AN$121))&gt;=REGISTER!$DD$24,0,IF(DQ$70=1,0,IF(AND(DQ36=1,$J36=1,DQ$43&gt;=REGISTER!$DD$28,DQ$40&gt;0,SUM(DQ$54:DQ$60)&gt;0),1,0)))</f>
        <v>0</v>
      </c>
      <c r="AO36" s="68">
        <f>IF((SUM(AO$19:AO35)+AO$38+AO$39+SUM(AO$117:AO$121))&gt;=REGISTER!$DD$24,0,IF(DR$70=1,0,IF(AND(DR36=1,$J36=1,DR$43&gt;=REGISTER!$DD$28,DR$40&gt;0,SUM(DR$54:DR$60)&gt;0),1,0)))</f>
        <v>0</v>
      </c>
      <c r="AP36" s="68">
        <f>IF((SUM(AP$19:AP35)+AP$38+AP$39+SUM(AP$117:AP$121))&gt;=REGISTER!$DD$24,0,IF(DS$70=1,0,IF(AND(DS36=1,$J36=1,DS$43&gt;=REGISTER!$DD$28,DS$40&gt;0,SUM(DS$54:DS$60)&gt;0),1,0)))</f>
        <v>0</v>
      </c>
      <c r="AQ36" s="68">
        <f>IF((SUM(AQ$19:AQ35)+AQ$38+AQ$39+SUM(AQ$117:AQ$121))&gt;=REGISTER!$DD$24,0,IF(DT$70=1,0,IF(AND(DT36=1,$J36=1,DT$43&gt;=REGISTER!$DD$28,DT$40&gt;0,SUM(DT$54:DT$60)&gt;0),1,0)))</f>
        <v>0</v>
      </c>
      <c r="AR36" s="68">
        <f>IF((SUM(AR$19:AR35)+AR$38+AR$39+SUM(AR$117:AR$121))&gt;=REGISTER!$DD$24,0,IF(DU$70=1,0,IF(AND(DU36=1,$J36=1,DU$43&gt;=REGISTER!$DD$28,DU$40&gt;0,SUM(DU$54:DU$60)&gt;0),1,0)))</f>
        <v>0</v>
      </c>
      <c r="AS36" s="68">
        <f>IF((SUM(AS$19:AS35)+AS$38+AS$39+SUM(AS$117:AS$121))&gt;=REGISTER!$DD$24,0,IF(DV$70=1,0,IF(AND(DV36=1,$J36=1,DV$43&gt;=REGISTER!$DD$28,DV$40&gt;0,SUM(DV$54:DV$60)&gt;0),1,0)))</f>
        <v>0</v>
      </c>
      <c r="AT36" s="68">
        <f>IF((SUM(AT$19:AT35)+AT$38+AT$39+SUM(AT$117:AT$121))&gt;=REGISTER!$DD$24,0,IF(DW$70=1,0,IF(AND(DW36=1,$J36=1,DW$43&gt;=REGISTER!$DD$28,DW$40&gt;0,SUM(DW$54:DW$60)&gt;0),1,0)))</f>
        <v>0</v>
      </c>
      <c r="AU36" s="68">
        <f>IF((SUM(AU$19:AU35)+AU$38+AU$39+SUM(AU$117:AU$121))&gt;=REGISTER!$DD$24,0,IF(DX$70=1,0,IF(AND(DX36=1,$J36=1,DX$43&gt;=REGISTER!$DD$28,DX$40&gt;0,SUM(DX$54:DX$60)&gt;0),1,0)))</f>
        <v>0</v>
      </c>
      <c r="AV36" s="68">
        <f>IF((SUM(AV$19:AV35)+AV$38+AV$39+SUM(AV$117:AV$121))&gt;=REGISTER!$DD$24,0,IF(DY$70=1,0,IF(AND(DY36=1,$J36=1,DY$43&gt;=REGISTER!$DD$28,DY$40&gt;0,SUM(DY$54:DY$60)&gt;0),1,0)))</f>
        <v>0</v>
      </c>
      <c r="AW36" s="68">
        <f>IF((SUM(AW$19:AW35)+AW$38+AW$39+SUM(AW$117:AW$121))&gt;=REGISTER!$DD$24,0,IF(DZ$70=1,0,IF(AND(DZ36=1,$J36=1,DZ$43&gt;=REGISTER!$DD$28,DZ$40&gt;0,SUM(DZ$54:DZ$60)&gt;0),1,0)))</f>
        <v>0</v>
      </c>
      <c r="AX36" s="68">
        <f>IF((SUM(AX$19:AX35)+AX$38+AX$39+SUM(AX$117:AX$121))&gt;=REGISTER!$DD$24,0,IF(EA$70=1,0,IF(AND(EA36=1,$J36=1,EA$43&gt;=REGISTER!$DD$28,EA$40&gt;0,SUM(EA$54:EA$60)&gt;0),1,0)))</f>
        <v>0</v>
      </c>
      <c r="AY36" s="68">
        <f>IF((SUM(AY$19:AY35)+AY$38+AY$39+SUM(AY$117:AY$121))&gt;=REGISTER!$DD$24,0,IF(EB$70=1,0,IF(AND(EB36=1,$J36=1,EB$43&gt;=REGISTER!$DD$28,EB$40&gt;0,SUM(EB$54:EB$60)&gt;0),1,0)))</f>
        <v>0</v>
      </c>
      <c r="AZ36" s="68">
        <f>IF((SUM(AZ$19:AZ35)+AZ$38+AZ$39+SUM(AZ$117:AZ$121))&gt;=REGISTER!$DD$24,0,IF(EC$70=1,0,IF(AND(EC36=1,$J36=1,EC$43&gt;=REGISTER!$DD$28,EC$40&gt;0,SUM(EC$54:EC$60)&gt;0),1,0)))</f>
        <v>0</v>
      </c>
      <c r="BA36" s="68">
        <f>IF((SUM(BA$19:BA35)+BA$38+BA$39+SUM(BA$117:BA$121))&gt;=REGISTER!$DD$24,0,IF(ED$70=1,0,IF(AND(ED36=1,$J36=1,ED$43&gt;=REGISTER!$DD$28,ED$40&gt;0,SUM(ED$54:ED$60)&gt;0),1,0)))</f>
        <v>0</v>
      </c>
      <c r="BB36" s="68">
        <f>IF((SUM(BB$19:BB35)+BB$38+BB$39+SUM(BB$117:BB$121))&gt;=REGISTER!$DD$24,0,IF(EE$70=1,0,IF(AND(EE36=1,$J36=1,EE$43&gt;=REGISTER!$DD$28,EE$40&gt;0,SUM(EE$54:EE$60)&gt;0),1,0)))</f>
        <v>0</v>
      </c>
      <c r="BC36" s="68">
        <f>IF((SUM(BC$19:BC35)+BC$38+BC$39+SUM(BC$117:BC$121))&gt;=REGISTER!$DD$24,0,IF(EF$70=1,0,IF(AND(EF36=1,$J36=1,EF$43&gt;=REGISTER!$DD$28,EF$40&gt;0,SUM(EF$54:EF$60)&gt;0),1,0)))</f>
        <v>0</v>
      </c>
      <c r="BD36" s="83">
        <f t="shared" si="8"/>
        <v>0</v>
      </c>
      <c r="BE36" s="63">
        <f t="shared" si="9"/>
        <v>0</v>
      </c>
      <c r="BF36" s="63">
        <f t="shared" si="10"/>
        <v>0</v>
      </c>
      <c r="BG36" s="63">
        <f t="shared" ref="BG36:BR37" si="19">IF(AND($I36=1,CU36=1,CU$41&gt;2,CU$40&gt;0,SUM(CU$47:CU$53)&gt;0),1,0)</f>
        <v>0</v>
      </c>
      <c r="BH36" s="63">
        <f t="shared" si="19"/>
        <v>0</v>
      </c>
      <c r="BI36" s="63">
        <f t="shared" si="19"/>
        <v>0</v>
      </c>
      <c r="BJ36" s="63">
        <f t="shared" si="19"/>
        <v>0</v>
      </c>
      <c r="BK36" s="63">
        <f t="shared" si="19"/>
        <v>0</v>
      </c>
      <c r="BL36" s="63">
        <f t="shared" si="19"/>
        <v>0</v>
      </c>
      <c r="BM36" s="63">
        <f t="shared" si="19"/>
        <v>0</v>
      </c>
      <c r="BN36" s="63">
        <f t="shared" si="19"/>
        <v>0</v>
      </c>
      <c r="BO36" s="63">
        <f t="shared" si="19"/>
        <v>0</v>
      </c>
      <c r="BP36" s="63">
        <f t="shared" si="19"/>
        <v>0</v>
      </c>
      <c r="BQ36" s="63">
        <f t="shared" si="19"/>
        <v>0</v>
      </c>
      <c r="BR36" s="63">
        <f t="shared" si="19"/>
        <v>0</v>
      </c>
      <c r="BS36" s="63">
        <f t="shared" si="18"/>
        <v>0</v>
      </c>
      <c r="BT36" s="63">
        <f t="shared" si="18"/>
        <v>0</v>
      </c>
      <c r="BU36" s="63">
        <f t="shared" si="18"/>
        <v>0</v>
      </c>
      <c r="BV36" s="63">
        <f t="shared" si="18"/>
        <v>0</v>
      </c>
      <c r="BW36" s="63">
        <f t="shared" si="18"/>
        <v>0</v>
      </c>
      <c r="BX36" s="63">
        <f t="shared" si="18"/>
        <v>0</v>
      </c>
      <c r="BY36" s="63">
        <f t="shared" si="18"/>
        <v>0</v>
      </c>
      <c r="BZ36" s="63">
        <f t="shared" si="18"/>
        <v>0</v>
      </c>
      <c r="CA36" s="63">
        <f t="shared" si="18"/>
        <v>0</v>
      </c>
      <c r="CB36" s="63">
        <f t="shared" si="18"/>
        <v>0</v>
      </c>
      <c r="CC36" s="63">
        <f t="shared" si="18"/>
        <v>0</v>
      </c>
      <c r="CD36" s="63">
        <f t="shared" si="18"/>
        <v>0</v>
      </c>
      <c r="CE36" s="63">
        <f t="shared" si="18"/>
        <v>0</v>
      </c>
      <c r="CF36" s="63">
        <f t="shared" si="18"/>
        <v>0</v>
      </c>
      <c r="CG36" s="63">
        <f t="shared" si="18"/>
        <v>0</v>
      </c>
      <c r="CH36" s="63">
        <f t="shared" si="16"/>
        <v>0</v>
      </c>
      <c r="CI36" s="63">
        <f t="shared" si="16"/>
        <v>0</v>
      </c>
      <c r="CJ36" s="63">
        <f t="shared" si="16"/>
        <v>0</v>
      </c>
      <c r="CK36" s="63">
        <f t="shared" si="16"/>
        <v>0</v>
      </c>
      <c r="CL36" s="63">
        <f t="shared" si="16"/>
        <v>0</v>
      </c>
      <c r="CM36" s="63">
        <f t="shared" si="16"/>
        <v>0</v>
      </c>
      <c r="CN36" s="63">
        <f t="shared" si="16"/>
        <v>0</v>
      </c>
      <c r="CO36" s="63">
        <f t="shared" si="16"/>
        <v>0</v>
      </c>
      <c r="CP36" s="63">
        <f t="shared" si="16"/>
        <v>0</v>
      </c>
      <c r="CQ36" s="63">
        <f t="shared" si="16"/>
        <v>0</v>
      </c>
      <c r="CR36" s="63">
        <f t="shared" si="16"/>
        <v>0</v>
      </c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46">
        <f t="shared" si="12"/>
        <v>0</v>
      </c>
      <c r="EH36" s="116"/>
      <c r="EI36" s="82">
        <f t="shared" si="13"/>
        <v>0</v>
      </c>
      <c r="EJ36" s="295" t="str">
        <f t="shared" si="14"/>
        <v/>
      </c>
      <c r="EK36" s="296">
        <f t="shared" si="15"/>
        <v>0</v>
      </c>
      <c r="EL36" s="161"/>
      <c r="EM36" s="354">
        <f>SUMIF($K36,REGISTER!$CY$7,'KORT 1'!$BD36)</f>
        <v>0</v>
      </c>
      <c r="EN36" s="355">
        <f>SUMIF($K36,REGISTER!$CY$8,'KORT 1'!$BD36)</f>
        <v>0</v>
      </c>
      <c r="EO36" s="356">
        <f>SUMIF($K36,REGISTER!$CY$9,'KORT 1'!$BD36)</f>
        <v>0</v>
      </c>
      <c r="EP36" s="356">
        <f>SUMIF($K36,REGISTER!$CY$10,'KORT 1'!$BD36)</f>
        <v>0</v>
      </c>
      <c r="EQ36" s="357">
        <f>SUMIF($K36,REGISTER!$CY$23,'KORT 1'!$BD36)</f>
        <v>0</v>
      </c>
      <c r="ER36" s="355">
        <f>SUMIF($K36,REGISTER!$CY$24,'KORT 1'!$BD36)</f>
        <v>0</v>
      </c>
      <c r="ES36" s="356">
        <f>SUMIF($K36,REGISTER!$CY$25,'KORT 1'!$BD36)</f>
        <v>0</v>
      </c>
      <c r="ET36" s="356">
        <f>SUMIF($K36,REGISTER!$CY$26,'KORT 1'!$BD36)</f>
        <v>0</v>
      </c>
      <c r="EU36" s="357">
        <f>SUMIF($K36,REGISTER!$CY$15,'KORT 1'!$BD36)</f>
        <v>0</v>
      </c>
      <c r="EV36" s="355">
        <f>SUMIF($K36,REGISTER!$CY$16,'KORT 1'!$BD36)</f>
        <v>0</v>
      </c>
      <c r="EW36" s="355">
        <f>SUMIF($K36,REGISTER!$CY$17,'KORT 1'!$BD36)</f>
        <v>0</v>
      </c>
      <c r="EX36" s="355">
        <f>SUMIF($K36,REGISTER!$CY$18,'KORT 1'!$BD36)</f>
        <v>0</v>
      </c>
      <c r="EY36" s="358">
        <f>SUMIF($K36,REGISTER!$CY$19,'KORT 1'!$BD36)+SUMIF($K36,REGISTER!$CY$20,'KORT 1'!$BD36)+SUMIF($K36,REGISTER!$CY$21,'KORT 1'!$BD36)+SUMIF($K36,REGISTER!$CY$22,'KORT 1'!$BD36)</f>
        <v>0</v>
      </c>
      <c r="EZ36" s="359">
        <f>SUMIF($K36,REGISTER!$CY$31,'KORT 1'!$BD36)</f>
        <v>0</v>
      </c>
      <c r="FA36" s="355">
        <f>SUMIF($K36,REGISTER!$CY$32,'KORT 1'!$BD36)</f>
        <v>0</v>
      </c>
      <c r="FB36" s="355">
        <f>SUMIF($K36,REGISTER!$CY$33,'KORT 1'!$BD36)</f>
        <v>0</v>
      </c>
      <c r="FC36" s="355">
        <f>SUMIF($K36,REGISTER!$CY$34,'KORT 1'!$BD36)</f>
        <v>0</v>
      </c>
      <c r="FD36" s="358">
        <f>SUMIF($K36,REGISTER!$CY$35,'KORT 1'!$BD36)+SUMIF($K36,REGISTER!$CY$36,'KORT 1'!$BD36)+SUMIF($K36,REGISTER!$CY$37,'KORT 1'!$BD36)+SUMIF($K36,REGISTER!$CY$38,'KORT 1'!$BD36)</f>
        <v>0</v>
      </c>
      <c r="FE36" s="376"/>
      <c r="FF36" s="377"/>
      <c r="FG36" s="378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9"/>
      <c r="FY36" s="84">
        <f>SUMIF($M36,REGISTER!$CY$40,'KORT 1'!$O36)</f>
        <v>0</v>
      </c>
      <c r="FZ36" s="17">
        <f>SUMIF($M36,REGISTER!$CY$41,'KORT 1'!$O36)</f>
        <v>0</v>
      </c>
      <c r="GA36" s="17">
        <f>SUMIF($M36,REGISTER!$CY$42,'KORT 1'!$O36)</f>
        <v>0</v>
      </c>
      <c r="GB36" s="17">
        <f>SUMIF($M36,REGISTER!$CY$43,'KORT 1'!$O36)</f>
        <v>0</v>
      </c>
      <c r="GC36" s="17">
        <f>SUMIF($M36,REGISTER!$CY$44,'KORT 1'!$O36)</f>
        <v>0</v>
      </c>
      <c r="GD36" s="17">
        <f>SUMIF($M36,REGISTER!$CY$45,'KORT 1'!$O36)</f>
        <v>0</v>
      </c>
      <c r="GE36" s="17">
        <f>SUMIF($M36,REGISTER!$CY$60,'KORT 1'!$O36)</f>
        <v>0</v>
      </c>
      <c r="GF36" s="17">
        <f>SUMIF($M36,REGISTER!$CY$61,'KORT 1'!$O36)</f>
        <v>0</v>
      </c>
      <c r="GG36" s="17">
        <f>SUMIF($M36,REGISTER!$CY$62,'KORT 1'!$O36)</f>
        <v>0</v>
      </c>
      <c r="GH36" s="17">
        <f>SUMIF($M36,REGISTER!$CY$63,'KORT 1'!$O36)</f>
        <v>0</v>
      </c>
      <c r="GI36" s="17">
        <f>SUMIF($M36,REGISTER!$CY$64,'KORT 1'!$O36)</f>
        <v>0</v>
      </c>
      <c r="GJ36" s="17">
        <f>SUMIF($M36,REGISTER!$CY$65,'KORT 1'!$O36)</f>
        <v>0</v>
      </c>
      <c r="GK36" s="17">
        <f>SUMIF($M36,REGISTER!$CY$50,'KORT 1'!$O36)</f>
        <v>0</v>
      </c>
      <c r="GL36" s="17">
        <f>SUMIF($M36,REGISTER!$CY$51,'KORT 1'!$O36)</f>
        <v>0</v>
      </c>
      <c r="GM36" s="17">
        <f>SUMIF($M36,REGISTER!$CY$52,'KORT 1'!$O36)</f>
        <v>0</v>
      </c>
      <c r="GN36" s="17">
        <f>SUMIF($M36,REGISTER!$CY$53,'KORT 1'!$O36)</f>
        <v>0</v>
      </c>
      <c r="GO36" s="17">
        <f>SUMIF($M36,REGISTER!$CY$54,'KORT 1'!$O36)</f>
        <v>0</v>
      </c>
      <c r="GP36" s="17">
        <f>SUMIF($M36,REGISTER!$CY$55,'KORT 1'!$O36)</f>
        <v>0</v>
      </c>
      <c r="GQ36" s="16">
        <f>SUMIF($M36,REGISTER!$CY$56,'KORT 1'!$O36)+SUMIF($M36,REGISTER!$CY$57,'KORT 1'!$O36)+SUMIF($M36,REGISTER!$CY$58,'KORT 1'!$O36)+SUMIF($M36,REGISTER!$CY$59,'KORT 1'!$O36)</f>
        <v>0</v>
      </c>
      <c r="GR36" s="17">
        <f>SUMIF($M36,REGISTER!$CY$70,'KORT 1'!$O36)</f>
        <v>0</v>
      </c>
      <c r="GS36" s="17">
        <f>SUMIF($M36,REGISTER!$CY$71,'KORT 1'!$O36)</f>
        <v>0</v>
      </c>
      <c r="GT36" s="17">
        <f>SUMIF($M36,REGISTER!$CY$72,'KORT 1'!$O36)</f>
        <v>0</v>
      </c>
      <c r="GU36" s="17">
        <f>SUMIF($M36,REGISTER!$CY$73,'KORT 1'!$O36)</f>
        <v>0</v>
      </c>
      <c r="GV36" s="17">
        <f>SUMIF($M36,REGISTER!$CY$74,'KORT 1'!$O36)</f>
        <v>0</v>
      </c>
      <c r="GW36" s="17">
        <f>SUMIF($M36,REGISTER!$CY$75,'KORT 1'!$O36)</f>
        <v>0</v>
      </c>
      <c r="GX36" s="16">
        <f>SUMIF($M36,REGISTER!$CY$76,'KORT 1'!$O36)+SUMIF($M36,REGISTER!$CY$77,'KORT 1'!$O36)+SUMIF($M36,REGISTER!$CY$78,'KORT 1'!$O36)+SUMIF($M36,REGISTER!$CY$79,'KORT 1'!$O36)</f>
        <v>0</v>
      </c>
      <c r="GY36" s="116"/>
      <c r="GZ36" s="116"/>
      <c r="HA36" s="116"/>
      <c r="HB36" s="116"/>
      <c r="HC36" s="116"/>
      <c r="HD36" s="116"/>
      <c r="HE36" s="116"/>
      <c r="HF36" s="116"/>
      <c r="HG36" s="116"/>
      <c r="HH36" s="116"/>
      <c r="HI36" s="116"/>
      <c r="HJ36" s="116"/>
      <c r="HK36" s="116"/>
      <c r="HL36" s="116"/>
      <c r="HM36" s="116"/>
      <c r="HN36" s="116"/>
      <c r="HO36" s="116"/>
      <c r="HP36" s="106"/>
      <c r="HQ36" s="1"/>
    </row>
    <row r="37" spans="1:225" ht="15.9" customHeight="1">
      <c r="A37" s="15">
        <v>19</v>
      </c>
      <c r="B37" s="69"/>
      <c r="C37" s="541" t="str">
        <f t="shared" si="0"/>
        <v/>
      </c>
      <c r="D37" s="567"/>
      <c r="E37" s="567"/>
      <c r="F37" s="567"/>
      <c r="G37" s="567"/>
      <c r="H37" s="111" t="str">
        <f t="shared" si="1"/>
        <v/>
      </c>
      <c r="I37" s="22">
        <f t="shared" si="2"/>
        <v>0</v>
      </c>
      <c r="J37" s="22">
        <f t="shared" si="3"/>
        <v>0</v>
      </c>
      <c r="K37" s="22">
        <f t="shared" si="4"/>
        <v>0</v>
      </c>
      <c r="L37" s="115"/>
      <c r="M37" s="22">
        <f t="shared" si="5"/>
        <v>0</v>
      </c>
      <c r="N37" s="22">
        <f t="shared" si="6"/>
        <v>0</v>
      </c>
      <c r="O37" s="83">
        <f t="shared" si="7"/>
        <v>0</v>
      </c>
      <c r="P37" s="68">
        <f>IF((SUM(P$19:P36)+P$38+P$39+SUM(P$117:P$121))&gt;=REGISTER!$DD$24,0,IF(CS$70=1,0,IF(AND(CS37=1,$J37=1,CS$43&gt;=REGISTER!$DD$28,CS$40&gt;0,SUM(CS$54:CS$60)&gt;0),1,0)))</f>
        <v>0</v>
      </c>
      <c r="Q37" s="68">
        <f>IF((SUM(Q$19:Q36)+Q$38+Q$39+SUM(Q$117:Q$121))&gt;=REGISTER!$DD$24,0,IF(CT$70=1,0,IF(AND(CT37=1,$J37=1,CT$43&gt;=REGISTER!$DD$28,CT$40&gt;0,SUM(CT$54:CT$60)&gt;0),1,0)))</f>
        <v>0</v>
      </c>
      <c r="R37" s="68">
        <f>IF((SUM(R$19:R36)+R$38+R$39+SUM(R$117:R$121))&gt;=REGISTER!$DD$24,0,IF(CU$70=1,0,IF(AND(CU37=1,$J37=1,CU$43&gt;=REGISTER!$DD$28,CU$40&gt;0,SUM(CU$54:CU$60)&gt;0),1,0)))</f>
        <v>0</v>
      </c>
      <c r="S37" s="68">
        <f>IF((SUM(S$19:S36)+S$38+S$39+SUM(S$117:S$121))&gt;=REGISTER!$DD$24,0,IF(CV$70=1,0,IF(AND(CV37=1,$J37=1,CV$43&gt;=REGISTER!$DD$28,CV$40&gt;0,SUM(CV$54:CV$60)&gt;0),1,0)))</f>
        <v>0</v>
      </c>
      <c r="T37" s="68">
        <f>IF((SUM(T$19:T36)+T$38+T$39+SUM(T$117:T$121))&gt;=REGISTER!$DD$24,0,IF(CW$70=1,0,IF(AND(CW37=1,$J37=1,CW$43&gt;=REGISTER!$DD$28,CW$40&gt;0,SUM(CW$54:CW$60)&gt;0),1,0)))</f>
        <v>0</v>
      </c>
      <c r="U37" s="68">
        <f>IF((SUM(U$19:U36)+U$38+U$39+SUM(U$117:U$121))&gt;=REGISTER!$DD$24,0,IF(CX$70=1,0,IF(AND(CX37=1,$J37=1,CX$43&gt;=REGISTER!$DD$28,CX$40&gt;0,SUM(CX$54:CX$60)&gt;0),1,0)))</f>
        <v>0</v>
      </c>
      <c r="V37" s="68">
        <f>IF((SUM(V$19:V36)+V$38+V$39+SUM(V$117:V$121))&gt;=REGISTER!$DD$24,0,IF(CY$70=1,0,IF(AND(CY37=1,$J37=1,CY$43&gt;=REGISTER!$DD$28,CY$40&gt;0,SUM(CY$54:CY$60)&gt;0),1,0)))</f>
        <v>0</v>
      </c>
      <c r="W37" s="68">
        <f>IF((SUM(W$19:W36)+W$38+W$39+SUM(W$117:W$121))&gt;=REGISTER!$DD$24,0,IF(CZ$70=1,0,IF(AND(CZ37=1,$J37=1,CZ$43&gt;=REGISTER!$DD$28,CZ$40&gt;0,SUM(CZ$54:CZ$60)&gt;0),1,0)))</f>
        <v>0</v>
      </c>
      <c r="X37" s="68">
        <f>IF((SUM(X$19:X36)+X$38+X$39+SUM(X$117:X$121))&gt;=REGISTER!$DD$24,0,IF(DA$70=1,0,IF(AND(DA37=1,$J37=1,DA$43&gt;=REGISTER!$DD$28,DA$40&gt;0,SUM(DA$54:DA$60)&gt;0),1,0)))</f>
        <v>0</v>
      </c>
      <c r="Y37" s="68">
        <f>IF((SUM(Y$19:Y36)+Y$38+Y$39+SUM(Y$117:Y$121))&gt;=REGISTER!$DD$24,0,IF(DB$70=1,0,IF(AND(DB37=1,$J37=1,DB$43&gt;=REGISTER!$DD$28,DB$40&gt;0,SUM(DB$54:DB$60)&gt;0),1,0)))</f>
        <v>0</v>
      </c>
      <c r="Z37" s="68">
        <f>IF((SUM(Z$19:Z36)+Z$38+Z$39+SUM(Z$117:Z$121))&gt;=REGISTER!$DD$24,0,IF(DC$70=1,0,IF(AND(DC37=1,$J37=1,DC$43&gt;=REGISTER!$DD$28,DC$40&gt;0,SUM(DC$54:DC$60)&gt;0),1,0)))</f>
        <v>0</v>
      </c>
      <c r="AA37" s="68">
        <f>IF((SUM(AA$19:AA36)+AA$38+AA$39+SUM(AA$117:AA$121))&gt;=REGISTER!$DD$24,0,IF(DD$70=1,0,IF(AND(DD37=1,$J37=1,DD$43&gt;=REGISTER!$DD$28,DD$40&gt;0,SUM(DD$54:DD$60)&gt;0),1,0)))</f>
        <v>0</v>
      </c>
      <c r="AB37" s="68">
        <f>IF((SUM(AB$19:AB36)+AB$38+AB$39+SUM(AB$117:AB$121))&gt;=REGISTER!$DD$24,0,IF(DE$70=1,0,IF(AND(DE37=1,$J37=1,DE$43&gt;=REGISTER!$DD$28,DE$40&gt;0,SUM(DE$54:DE$60)&gt;0),1,0)))</f>
        <v>0</v>
      </c>
      <c r="AC37" s="68">
        <f>IF((SUM(AC$19:AC36)+AC$38+AC$39+SUM(AC$117:AC$121))&gt;=REGISTER!$DD$24,0,IF(DF$70=1,0,IF(AND(DF37=1,$J37=1,DF$43&gt;=REGISTER!$DD$28,DF$40&gt;0,SUM(DF$54:DF$60)&gt;0),1,0)))</f>
        <v>0</v>
      </c>
      <c r="AD37" s="68">
        <f>IF((SUM(AD$19:AD36)+AD$38+AD$39+SUM(AD$117:AD$121))&gt;=REGISTER!$DD$24,0,IF(DG$70=1,0,IF(AND(DG37=1,$J37=1,DG$43&gt;=REGISTER!$DD$28,DG$40&gt;0,SUM(DG$54:DG$60)&gt;0),1,0)))</f>
        <v>0</v>
      </c>
      <c r="AE37" s="68">
        <f>IF((SUM(AE$19:AE36)+AE$38+AE$39+SUM(AE$117:AE$121))&gt;=REGISTER!$DD$24,0,IF(DH$70=1,0,IF(AND(DH37=1,$J37=1,DH$43&gt;=REGISTER!$DD$28,DH$40&gt;0,SUM(DH$54:DH$60)&gt;0),1,0)))</f>
        <v>0</v>
      </c>
      <c r="AF37" s="68">
        <f>IF((SUM(AF$19:AF36)+AF$38+AF$39+SUM(AF$117:AF$121))&gt;=REGISTER!$DD$24,0,IF(DI$70=1,0,IF(AND(DI37=1,$J37=1,DI$43&gt;=REGISTER!$DD$28,DI$40&gt;0,SUM(DI$54:DI$60)&gt;0),1,0)))</f>
        <v>0</v>
      </c>
      <c r="AG37" s="68">
        <f>IF((SUM(AG$19:AG36)+AG$38+AG$39+SUM(AG$117:AG$121))&gt;=REGISTER!$DD$24,0,IF(DJ$70=1,0,IF(AND(DJ37=1,$J37=1,DJ$43&gt;=REGISTER!$DD$28,DJ$40&gt;0,SUM(DJ$54:DJ$60)&gt;0),1,0)))</f>
        <v>0</v>
      </c>
      <c r="AH37" s="68">
        <f>IF((SUM(AH$19:AH36)+AH$38+AH$39+SUM(AH$117:AH$121))&gt;=REGISTER!$DD$24,0,IF(DK$70=1,0,IF(AND(DK37=1,$J37=1,DK$43&gt;=REGISTER!$DD$28,DK$40&gt;0,SUM(DK$54:DK$60)&gt;0),1,0)))</f>
        <v>0</v>
      </c>
      <c r="AI37" s="68">
        <f>IF((SUM(AI$19:AI36)+AI$38+AI$39+SUM(AI$117:AI$121))&gt;=REGISTER!$DD$24,0,IF(DL$70=1,0,IF(AND(DL37=1,$J37=1,DL$43&gt;=REGISTER!$DD$28,DL$40&gt;0,SUM(DL$54:DL$60)&gt;0),1,0)))</f>
        <v>0</v>
      </c>
      <c r="AJ37" s="68">
        <f>IF((SUM(AJ$19:AJ36)+AJ$38+AJ$39+SUM(AJ$117:AJ$121))&gt;=REGISTER!$DD$24,0,IF(DM$70=1,0,IF(AND(DM37=1,$J37=1,DM$43&gt;=REGISTER!$DD$28,DM$40&gt;0,SUM(DM$54:DM$60)&gt;0),1,0)))</f>
        <v>0</v>
      </c>
      <c r="AK37" s="68">
        <f>IF((SUM(AK$19:AK36)+AK$38+AK$39+SUM(AK$117:AK$121))&gt;=REGISTER!$DD$24,0,IF(DN$70=1,0,IF(AND(DN37=1,$J37=1,DN$43&gt;=REGISTER!$DD$28,DN$40&gt;0,SUM(DN$54:DN$60)&gt;0),1,0)))</f>
        <v>0</v>
      </c>
      <c r="AL37" s="68">
        <f>IF((SUM(AL$19:AL36)+AL$38+AL$39+SUM(AL$117:AL$121))&gt;=REGISTER!$DD$24,0,IF(DO$70=1,0,IF(AND(DO37=1,$J37=1,DO$43&gt;=REGISTER!$DD$28,DO$40&gt;0,SUM(DO$54:DO$60)&gt;0),1,0)))</f>
        <v>0</v>
      </c>
      <c r="AM37" s="68">
        <f>IF((SUM(AM$19:AM36)+AM$38+AM$39+SUM(AM$117:AM$121))&gt;=REGISTER!$DD$24,0,IF(DP$70=1,0,IF(AND(DP37=1,$J37=1,DP$43&gt;=REGISTER!$DD$28,DP$40&gt;0,SUM(DP$54:DP$60)&gt;0),1,0)))</f>
        <v>0</v>
      </c>
      <c r="AN37" s="68">
        <f>IF((SUM(AN$19:AN36)+AN$38+AN$39+SUM(AN$117:AN$121))&gt;=REGISTER!$DD$24,0,IF(DQ$70=1,0,IF(AND(DQ37=1,$J37=1,DQ$43&gt;=REGISTER!$DD$28,DQ$40&gt;0,SUM(DQ$54:DQ$60)&gt;0),1,0)))</f>
        <v>0</v>
      </c>
      <c r="AO37" s="68">
        <f>IF((SUM(AO$19:AO36)+AO$38+AO$39+SUM(AO$117:AO$121))&gt;=REGISTER!$DD$24,0,IF(DR$70=1,0,IF(AND(DR37=1,$J37=1,DR$43&gt;=REGISTER!$DD$28,DR$40&gt;0,SUM(DR$54:DR$60)&gt;0),1,0)))</f>
        <v>0</v>
      </c>
      <c r="AP37" s="68">
        <f>IF((SUM(AP$19:AP36)+AP$38+AP$39+SUM(AP$117:AP$121))&gt;=REGISTER!$DD$24,0,IF(DS$70=1,0,IF(AND(DS37=1,$J37=1,DS$43&gt;=REGISTER!$DD$28,DS$40&gt;0,SUM(DS$54:DS$60)&gt;0),1,0)))</f>
        <v>0</v>
      </c>
      <c r="AQ37" s="68">
        <f>IF((SUM(AQ$19:AQ36)+AQ$38+AQ$39+SUM(AQ$117:AQ$121))&gt;=REGISTER!$DD$24,0,IF(DT$70=1,0,IF(AND(DT37=1,$J37=1,DT$43&gt;=REGISTER!$DD$28,DT$40&gt;0,SUM(DT$54:DT$60)&gt;0),1,0)))</f>
        <v>0</v>
      </c>
      <c r="AR37" s="68">
        <f>IF((SUM(AR$19:AR36)+AR$38+AR$39+SUM(AR$117:AR$121))&gt;=REGISTER!$DD$24,0,IF(DU$70=1,0,IF(AND(DU37=1,$J37=1,DU$43&gt;=REGISTER!$DD$28,DU$40&gt;0,SUM(DU$54:DU$60)&gt;0),1,0)))</f>
        <v>0</v>
      </c>
      <c r="AS37" s="68">
        <f>IF((SUM(AS$19:AS36)+AS$38+AS$39+SUM(AS$117:AS$121))&gt;=REGISTER!$DD$24,0,IF(DV$70=1,0,IF(AND(DV37=1,$J37=1,DV$43&gt;=REGISTER!$DD$28,DV$40&gt;0,SUM(DV$54:DV$60)&gt;0),1,0)))</f>
        <v>0</v>
      </c>
      <c r="AT37" s="68">
        <f>IF((SUM(AT$19:AT36)+AT$38+AT$39+SUM(AT$117:AT$121))&gt;=REGISTER!$DD$24,0,IF(DW$70=1,0,IF(AND(DW37=1,$J37=1,DW$43&gt;=REGISTER!$DD$28,DW$40&gt;0,SUM(DW$54:DW$60)&gt;0),1,0)))</f>
        <v>0</v>
      </c>
      <c r="AU37" s="68">
        <f>IF((SUM(AU$19:AU36)+AU$38+AU$39+SUM(AU$117:AU$121))&gt;=REGISTER!$DD$24,0,IF(DX$70=1,0,IF(AND(DX37=1,$J37=1,DX$43&gt;=REGISTER!$DD$28,DX$40&gt;0,SUM(DX$54:DX$60)&gt;0),1,0)))</f>
        <v>0</v>
      </c>
      <c r="AV37" s="68">
        <f>IF((SUM(AV$19:AV36)+AV$38+AV$39+SUM(AV$117:AV$121))&gt;=REGISTER!$DD$24,0,IF(DY$70=1,0,IF(AND(DY37=1,$J37=1,DY$43&gt;=REGISTER!$DD$28,DY$40&gt;0,SUM(DY$54:DY$60)&gt;0),1,0)))</f>
        <v>0</v>
      </c>
      <c r="AW37" s="68">
        <f>IF((SUM(AW$19:AW36)+AW$38+AW$39+SUM(AW$117:AW$121))&gt;=REGISTER!$DD$24,0,IF(DZ$70=1,0,IF(AND(DZ37=1,$J37=1,DZ$43&gt;=REGISTER!$DD$28,DZ$40&gt;0,SUM(DZ$54:DZ$60)&gt;0),1,0)))</f>
        <v>0</v>
      </c>
      <c r="AX37" s="68">
        <f>IF((SUM(AX$19:AX36)+AX$38+AX$39+SUM(AX$117:AX$121))&gt;=REGISTER!$DD$24,0,IF(EA$70=1,0,IF(AND(EA37=1,$J37=1,EA$43&gt;=REGISTER!$DD$28,EA$40&gt;0,SUM(EA$54:EA$60)&gt;0),1,0)))</f>
        <v>0</v>
      </c>
      <c r="AY37" s="68">
        <f>IF((SUM(AY$19:AY36)+AY$38+AY$39+SUM(AY$117:AY$121))&gt;=REGISTER!$DD$24,0,IF(EB$70=1,0,IF(AND(EB37=1,$J37=1,EB$43&gt;=REGISTER!$DD$28,EB$40&gt;0,SUM(EB$54:EB$60)&gt;0),1,0)))</f>
        <v>0</v>
      </c>
      <c r="AZ37" s="68">
        <f>IF((SUM(AZ$19:AZ36)+AZ$38+AZ$39+SUM(AZ$117:AZ$121))&gt;=REGISTER!$DD$24,0,IF(EC$70=1,0,IF(AND(EC37=1,$J37=1,EC$43&gt;=REGISTER!$DD$28,EC$40&gt;0,SUM(EC$54:EC$60)&gt;0),1,0)))</f>
        <v>0</v>
      </c>
      <c r="BA37" s="68">
        <f>IF((SUM(BA$19:BA36)+BA$38+BA$39+SUM(BA$117:BA$121))&gt;=REGISTER!$DD$24,0,IF(ED$70=1,0,IF(AND(ED37=1,$J37=1,ED$43&gt;=REGISTER!$DD$28,ED$40&gt;0,SUM(ED$54:ED$60)&gt;0),1,0)))</f>
        <v>0</v>
      </c>
      <c r="BB37" s="68">
        <f>IF((SUM(BB$19:BB36)+BB$38+BB$39+SUM(BB$117:BB$121))&gt;=REGISTER!$DD$24,0,IF(EE$70=1,0,IF(AND(EE37=1,$J37=1,EE$43&gt;=REGISTER!$DD$28,EE$40&gt;0,SUM(EE$54:EE$60)&gt;0),1,0)))</f>
        <v>0</v>
      </c>
      <c r="BC37" s="68">
        <f>IF((SUM(BC$19:BC36)+BC$38+BC$39+SUM(BC$117:BC$121))&gt;=REGISTER!$DD$24,0,IF(EF$70=1,0,IF(AND(EF37=1,$J37=1,EF$43&gt;=REGISTER!$DD$28,EF$40&gt;0,SUM(EF$54:EF$60)&gt;0),1,0)))</f>
        <v>0</v>
      </c>
      <c r="BD37" s="83">
        <f t="shared" si="8"/>
        <v>0</v>
      </c>
      <c r="BE37" s="63">
        <f t="shared" si="9"/>
        <v>0</v>
      </c>
      <c r="BF37" s="63">
        <f t="shared" si="10"/>
        <v>0</v>
      </c>
      <c r="BG37" s="63">
        <f t="shared" si="19"/>
        <v>0</v>
      </c>
      <c r="BH37" s="63">
        <f t="shared" si="19"/>
        <v>0</v>
      </c>
      <c r="BI37" s="63">
        <f t="shared" si="19"/>
        <v>0</v>
      </c>
      <c r="BJ37" s="63">
        <f t="shared" si="19"/>
        <v>0</v>
      </c>
      <c r="BK37" s="63">
        <f t="shared" si="19"/>
        <v>0</v>
      </c>
      <c r="BL37" s="63">
        <f t="shared" si="19"/>
        <v>0</v>
      </c>
      <c r="BM37" s="63">
        <f t="shared" si="19"/>
        <v>0</v>
      </c>
      <c r="BN37" s="63">
        <f t="shared" si="19"/>
        <v>0</v>
      </c>
      <c r="BO37" s="63">
        <f t="shared" si="19"/>
        <v>0</v>
      </c>
      <c r="BP37" s="63">
        <f t="shared" si="19"/>
        <v>0</v>
      </c>
      <c r="BQ37" s="63">
        <f t="shared" si="19"/>
        <v>0</v>
      </c>
      <c r="BR37" s="63">
        <f t="shared" si="19"/>
        <v>0</v>
      </c>
      <c r="BS37" s="63">
        <f t="shared" si="18"/>
        <v>0</v>
      </c>
      <c r="BT37" s="63">
        <f t="shared" si="18"/>
        <v>0</v>
      </c>
      <c r="BU37" s="63">
        <f t="shared" si="18"/>
        <v>0</v>
      </c>
      <c r="BV37" s="63">
        <f t="shared" si="18"/>
        <v>0</v>
      </c>
      <c r="BW37" s="63">
        <f t="shared" si="18"/>
        <v>0</v>
      </c>
      <c r="BX37" s="63">
        <f t="shared" si="18"/>
        <v>0</v>
      </c>
      <c r="BY37" s="63">
        <f t="shared" si="18"/>
        <v>0</v>
      </c>
      <c r="BZ37" s="63">
        <f t="shared" si="18"/>
        <v>0</v>
      </c>
      <c r="CA37" s="63">
        <f t="shared" si="18"/>
        <v>0</v>
      </c>
      <c r="CB37" s="63">
        <f t="shared" si="18"/>
        <v>0</v>
      </c>
      <c r="CC37" s="63">
        <f t="shared" si="18"/>
        <v>0</v>
      </c>
      <c r="CD37" s="63">
        <f t="shared" si="18"/>
        <v>0</v>
      </c>
      <c r="CE37" s="63">
        <f t="shared" si="18"/>
        <v>0</v>
      </c>
      <c r="CF37" s="63">
        <f t="shared" si="18"/>
        <v>0</v>
      </c>
      <c r="CG37" s="63">
        <f t="shared" si="18"/>
        <v>0</v>
      </c>
      <c r="CH37" s="63">
        <f t="shared" si="16"/>
        <v>0</v>
      </c>
      <c r="CI37" s="63">
        <f t="shared" si="16"/>
        <v>0</v>
      </c>
      <c r="CJ37" s="63">
        <f t="shared" si="16"/>
        <v>0</v>
      </c>
      <c r="CK37" s="63">
        <f t="shared" si="16"/>
        <v>0</v>
      </c>
      <c r="CL37" s="63">
        <f t="shared" si="16"/>
        <v>0</v>
      </c>
      <c r="CM37" s="63">
        <f t="shared" si="16"/>
        <v>0</v>
      </c>
      <c r="CN37" s="63">
        <f t="shared" si="16"/>
        <v>0</v>
      </c>
      <c r="CO37" s="63">
        <f t="shared" si="16"/>
        <v>0</v>
      </c>
      <c r="CP37" s="63">
        <f t="shared" si="16"/>
        <v>0</v>
      </c>
      <c r="CQ37" s="63">
        <f t="shared" si="16"/>
        <v>0</v>
      </c>
      <c r="CR37" s="63">
        <f t="shared" si="16"/>
        <v>0</v>
      </c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46">
        <f t="shared" si="12"/>
        <v>0</v>
      </c>
      <c r="EH37" s="116"/>
      <c r="EI37" s="82">
        <f t="shared" si="13"/>
        <v>0</v>
      </c>
      <c r="EJ37" s="295" t="str">
        <f t="shared" si="14"/>
        <v/>
      </c>
      <c r="EK37" s="296">
        <f t="shared" si="15"/>
        <v>0</v>
      </c>
      <c r="EL37" s="161"/>
      <c r="EM37" s="354">
        <f>SUMIF($K37,REGISTER!$CY$7,'KORT 1'!$BD37)</f>
        <v>0</v>
      </c>
      <c r="EN37" s="355">
        <f>SUMIF($K37,REGISTER!$CY$8,'KORT 1'!$BD37)</f>
        <v>0</v>
      </c>
      <c r="EO37" s="356">
        <f>SUMIF($K37,REGISTER!$CY$9,'KORT 1'!$BD37)</f>
        <v>0</v>
      </c>
      <c r="EP37" s="356">
        <f>SUMIF($K37,REGISTER!$CY$10,'KORT 1'!$BD37)</f>
        <v>0</v>
      </c>
      <c r="EQ37" s="357">
        <f>SUMIF($K37,REGISTER!$CY$23,'KORT 1'!$BD37)</f>
        <v>0</v>
      </c>
      <c r="ER37" s="355">
        <f>SUMIF($K37,REGISTER!$CY$24,'KORT 1'!$BD37)</f>
        <v>0</v>
      </c>
      <c r="ES37" s="356">
        <f>SUMIF($K37,REGISTER!$CY$25,'KORT 1'!$BD37)</f>
        <v>0</v>
      </c>
      <c r="ET37" s="356">
        <f>SUMIF($K37,REGISTER!$CY$26,'KORT 1'!$BD37)</f>
        <v>0</v>
      </c>
      <c r="EU37" s="357">
        <f>SUMIF($K37,REGISTER!$CY$15,'KORT 1'!$BD37)</f>
        <v>0</v>
      </c>
      <c r="EV37" s="355">
        <f>SUMIF($K37,REGISTER!$CY$16,'KORT 1'!$BD37)</f>
        <v>0</v>
      </c>
      <c r="EW37" s="355">
        <f>SUMIF($K37,REGISTER!$CY$17,'KORT 1'!$BD37)</f>
        <v>0</v>
      </c>
      <c r="EX37" s="355">
        <f>SUMIF($K37,REGISTER!$CY$18,'KORT 1'!$BD37)</f>
        <v>0</v>
      </c>
      <c r="EY37" s="358">
        <f>SUMIF($K37,REGISTER!$CY$19,'KORT 1'!$BD37)+SUMIF($K37,REGISTER!$CY$20,'KORT 1'!$BD37)+SUMIF($K37,REGISTER!$CY$21,'KORT 1'!$BD37)+SUMIF($K37,REGISTER!$CY$22,'KORT 1'!$BD37)</f>
        <v>0</v>
      </c>
      <c r="EZ37" s="359">
        <f>SUMIF($K37,REGISTER!$CY$31,'KORT 1'!$BD37)</f>
        <v>0</v>
      </c>
      <c r="FA37" s="355">
        <f>SUMIF($K37,REGISTER!$CY$32,'KORT 1'!$BD37)</f>
        <v>0</v>
      </c>
      <c r="FB37" s="355">
        <f>SUMIF($K37,REGISTER!$CY$33,'KORT 1'!$BD37)</f>
        <v>0</v>
      </c>
      <c r="FC37" s="355">
        <f>SUMIF($K37,REGISTER!$CY$34,'KORT 1'!$BD37)</f>
        <v>0</v>
      </c>
      <c r="FD37" s="358">
        <f>SUMIF($K37,REGISTER!$CY$35,'KORT 1'!$BD37)+SUMIF($K37,REGISTER!$CY$36,'KORT 1'!$BD37)+SUMIF($K37,REGISTER!$CY$37,'KORT 1'!$BD37)+SUMIF($K37,REGISTER!$CY$38,'KORT 1'!$BD37)</f>
        <v>0</v>
      </c>
      <c r="FE37" s="380"/>
      <c r="FF37" s="381"/>
      <c r="FG37" s="382"/>
      <c r="FH37" s="381"/>
      <c r="FI37" s="381"/>
      <c r="FJ37" s="381"/>
      <c r="FK37" s="381"/>
      <c r="FL37" s="381"/>
      <c r="FM37" s="381"/>
      <c r="FN37" s="381"/>
      <c r="FO37" s="381"/>
      <c r="FP37" s="381"/>
      <c r="FQ37" s="381"/>
      <c r="FR37" s="381"/>
      <c r="FS37" s="381"/>
      <c r="FT37" s="381"/>
      <c r="FU37" s="381"/>
      <c r="FV37" s="381"/>
      <c r="FW37" s="381"/>
      <c r="FX37" s="383"/>
      <c r="FY37" s="84">
        <f>SUMIF($M37,REGISTER!$CY$40,'KORT 1'!$O37)</f>
        <v>0</v>
      </c>
      <c r="FZ37" s="17">
        <f>SUMIF($M37,REGISTER!$CY$41,'KORT 1'!$O37)</f>
        <v>0</v>
      </c>
      <c r="GA37" s="17">
        <f>SUMIF($M37,REGISTER!$CY$42,'KORT 1'!$O37)</f>
        <v>0</v>
      </c>
      <c r="GB37" s="17">
        <f>SUMIF($M37,REGISTER!$CY$43,'KORT 1'!$O37)</f>
        <v>0</v>
      </c>
      <c r="GC37" s="17">
        <f>SUMIF($M37,REGISTER!$CY$44,'KORT 1'!$O37)</f>
        <v>0</v>
      </c>
      <c r="GD37" s="17">
        <f>SUMIF($M37,REGISTER!$CY$45,'KORT 1'!$O37)</f>
        <v>0</v>
      </c>
      <c r="GE37" s="17">
        <f>SUMIF($M37,REGISTER!$CY$60,'KORT 1'!$O37)</f>
        <v>0</v>
      </c>
      <c r="GF37" s="17">
        <f>SUMIF($M37,REGISTER!$CY$61,'KORT 1'!$O37)</f>
        <v>0</v>
      </c>
      <c r="GG37" s="17">
        <f>SUMIF($M37,REGISTER!$CY$62,'KORT 1'!$O37)</f>
        <v>0</v>
      </c>
      <c r="GH37" s="17">
        <f>SUMIF($M37,REGISTER!$CY$63,'KORT 1'!$O37)</f>
        <v>0</v>
      </c>
      <c r="GI37" s="17">
        <f>SUMIF($M37,REGISTER!$CY$64,'KORT 1'!$O37)</f>
        <v>0</v>
      </c>
      <c r="GJ37" s="17">
        <f>SUMIF($M37,REGISTER!$CY$65,'KORT 1'!$O37)</f>
        <v>0</v>
      </c>
      <c r="GK37" s="17">
        <f>SUMIF($M37,REGISTER!$CY$50,'KORT 1'!$O37)</f>
        <v>0</v>
      </c>
      <c r="GL37" s="17">
        <f>SUMIF($M37,REGISTER!$CY$51,'KORT 1'!$O37)</f>
        <v>0</v>
      </c>
      <c r="GM37" s="17">
        <f>SUMIF($M37,REGISTER!$CY$52,'KORT 1'!$O37)</f>
        <v>0</v>
      </c>
      <c r="GN37" s="17">
        <f>SUMIF($M37,REGISTER!$CY$53,'KORT 1'!$O37)</f>
        <v>0</v>
      </c>
      <c r="GO37" s="17">
        <f>SUMIF($M37,REGISTER!$CY$54,'KORT 1'!$O37)</f>
        <v>0</v>
      </c>
      <c r="GP37" s="17">
        <f>SUMIF($M37,REGISTER!$CY$55,'KORT 1'!$O37)</f>
        <v>0</v>
      </c>
      <c r="GQ37" s="16">
        <f>SUMIF($M37,REGISTER!$CY$56,'KORT 1'!$O37)+SUMIF($M37,REGISTER!$CY$57,'KORT 1'!$O37)+SUMIF($M37,REGISTER!$CY$58,'KORT 1'!$O37)+SUMIF($M37,REGISTER!$CY$59,'KORT 1'!$O37)</f>
        <v>0</v>
      </c>
      <c r="GR37" s="17">
        <f>SUMIF($M37,REGISTER!$CY$70,'KORT 1'!$O37)</f>
        <v>0</v>
      </c>
      <c r="GS37" s="17">
        <f>SUMIF($M37,REGISTER!$CY$71,'KORT 1'!$O37)</f>
        <v>0</v>
      </c>
      <c r="GT37" s="17">
        <f>SUMIF($M37,REGISTER!$CY$72,'KORT 1'!$O37)</f>
        <v>0</v>
      </c>
      <c r="GU37" s="17">
        <f>SUMIF($M37,REGISTER!$CY$73,'KORT 1'!$O37)</f>
        <v>0</v>
      </c>
      <c r="GV37" s="17">
        <f>SUMIF($M37,REGISTER!$CY$74,'KORT 1'!$O37)</f>
        <v>0</v>
      </c>
      <c r="GW37" s="17">
        <f>SUMIF($M37,REGISTER!$CY$75,'KORT 1'!$O37)</f>
        <v>0</v>
      </c>
      <c r="GX37" s="16">
        <f>SUMIF($M37,REGISTER!$CY$76,'KORT 1'!$O37)+SUMIF($M37,REGISTER!$CY$77,'KORT 1'!$O37)+SUMIF($M37,REGISTER!$CY$78,'KORT 1'!$O37)+SUMIF($M37,REGISTER!$CY$79,'KORT 1'!$O37)</f>
        <v>0</v>
      </c>
      <c r="GY37" s="191"/>
      <c r="GZ37" s="191"/>
      <c r="HA37" s="191"/>
      <c r="HB37" s="191"/>
      <c r="HC37" s="191"/>
      <c r="HD37" s="191"/>
      <c r="HE37" s="191"/>
      <c r="HF37" s="191"/>
      <c r="HG37" s="191"/>
      <c r="HH37" s="191"/>
      <c r="HI37" s="191"/>
      <c r="HJ37" s="191"/>
      <c r="HK37" s="191"/>
      <c r="HL37" s="191"/>
      <c r="HM37" s="191"/>
      <c r="HN37" s="191"/>
      <c r="HO37" s="191"/>
      <c r="HP37" s="192"/>
      <c r="HQ37" s="1"/>
    </row>
    <row r="38" spans="1:225" ht="15.9" customHeight="1">
      <c r="A38" s="15">
        <v>20</v>
      </c>
      <c r="B38" s="69"/>
      <c r="C38" s="28" t="s">
        <v>2</v>
      </c>
      <c r="D38" s="539" t="str">
        <f>IF(B38&gt;0,VLOOKUP(B38,RE,2,FALSE),"")</f>
        <v/>
      </c>
      <c r="E38" s="540"/>
      <c r="F38" s="540"/>
      <c r="G38" s="541"/>
      <c r="H38" s="111" t="str">
        <f t="shared" si="1"/>
        <v/>
      </c>
      <c r="I38" s="362">
        <v>1</v>
      </c>
      <c r="J38" s="22">
        <f t="shared" si="3"/>
        <v>0</v>
      </c>
      <c r="K38" s="22">
        <f t="shared" si="4"/>
        <v>0</v>
      </c>
      <c r="L38" s="22">
        <f>IF($B38="",0,VLOOKUP($B38,RE,22,FALSE))</f>
        <v>0</v>
      </c>
      <c r="M38" s="22">
        <f t="shared" si="5"/>
        <v>0</v>
      </c>
      <c r="N38" s="22">
        <f t="shared" si="6"/>
        <v>0</v>
      </c>
      <c r="O38" s="83">
        <f t="shared" si="7"/>
        <v>0</v>
      </c>
      <c r="P38" s="64">
        <f>IF(CS$70=1,0,IF(AND(CS38=1,$J38=1,$N38&gt;=13,CS$43&gt;=REGISTER!$DD$28,CS$40&gt;0,SUM(CS$54:CS$60)&gt;0),1,0))</f>
        <v>0</v>
      </c>
      <c r="Q38" s="64">
        <f>IF(CT$70=1,0,IF(AND(CT38=1,$J38=1,$N38&gt;=13,CT$43&gt;=REGISTER!$DD$28,CT$40&gt;0,SUM(CT$54:CT$60)&gt;0),1,0))</f>
        <v>0</v>
      </c>
      <c r="R38" s="64">
        <f>IF(CU$70=1,0,IF(AND(CU38=1,$J38=1,$N38&gt;=13,CU$43&gt;=REGISTER!$DD$28,CU$40&gt;0,SUM(CU$54:CU$60)&gt;0),1,0))</f>
        <v>0</v>
      </c>
      <c r="S38" s="64">
        <f>IF(CV$70=1,0,IF(AND(CV38=1,$J38=1,$N38&gt;=13,CV$43&gt;=REGISTER!$DD$28,CV$40&gt;0,SUM(CV$54:CV$60)&gt;0),1,0))</f>
        <v>0</v>
      </c>
      <c r="T38" s="64">
        <f>IF(CW$70=1,0,IF(AND(CW38=1,$J38=1,$N38&gt;=13,CW$43&gt;=REGISTER!$DD$28,CW$40&gt;0,SUM(CW$54:CW$60)&gt;0),1,0))</f>
        <v>0</v>
      </c>
      <c r="U38" s="64">
        <f>IF(CX$70=1,0,IF(AND(CX38=1,$J38=1,$N38&gt;=13,CX$43&gt;=REGISTER!$DD$28,CX$40&gt;0,SUM(CX$54:CX$60)&gt;0),1,0))</f>
        <v>0</v>
      </c>
      <c r="V38" s="64">
        <f>IF(CY$70=1,0,IF(AND(CY38=1,$J38=1,$N38&gt;=13,CY$43&gt;=REGISTER!$DD$28,CY$40&gt;0,SUM(CY$54:CY$60)&gt;0),1,0))</f>
        <v>0</v>
      </c>
      <c r="W38" s="64">
        <f>IF(CZ$70=1,0,IF(AND(CZ38=1,$J38=1,$N38&gt;=13,CZ$43&gt;=REGISTER!$DD$28,CZ$40&gt;0,SUM(CZ$54:CZ$60)&gt;0),1,0))</f>
        <v>0</v>
      </c>
      <c r="X38" s="64">
        <f>IF(DA$70=1,0,IF(AND(DA38=1,$J38=1,$N38&gt;=13,DA$43&gt;=REGISTER!$DD$28,DA$40&gt;0,SUM(DA$54:DA$60)&gt;0),1,0))</f>
        <v>0</v>
      </c>
      <c r="Y38" s="64">
        <f>IF(DB$70=1,0,IF(AND(DB38=1,$J38=1,$N38&gt;=13,DB$43&gt;=REGISTER!$DD$28,DB$40&gt;0,SUM(DB$54:DB$60)&gt;0),1,0))</f>
        <v>0</v>
      </c>
      <c r="Z38" s="64">
        <f>IF(DC$70=1,0,IF(AND(DC38=1,$J38=1,$N38&gt;=13,DC$43&gt;=REGISTER!$DD$28,DC$40&gt;0,SUM(DC$54:DC$60)&gt;0),1,0))</f>
        <v>0</v>
      </c>
      <c r="AA38" s="64">
        <f>IF(DD$70=1,0,IF(AND(DD38=1,$J38=1,$N38&gt;=13,DD$43&gt;=REGISTER!$DD$28,DD$40&gt;0,SUM(DD$54:DD$60)&gt;0),1,0))</f>
        <v>0</v>
      </c>
      <c r="AB38" s="64">
        <f>IF(DE$70=1,0,IF(AND(DE38=1,$J38=1,$N38&gt;=13,DE$43&gt;=REGISTER!$DD$28,DE$40&gt;0,SUM(DE$54:DE$60)&gt;0),1,0))</f>
        <v>0</v>
      </c>
      <c r="AC38" s="64">
        <f>IF(DF$70=1,0,IF(AND(DF38=1,$J38=1,$N38&gt;=13,DF$43&gt;=REGISTER!$DD$28,DF$40&gt;0,SUM(DF$54:DF$60)&gt;0),1,0))</f>
        <v>0</v>
      </c>
      <c r="AD38" s="64">
        <f>IF(DG$70=1,0,IF(AND(DG38=1,$J38=1,$N38&gt;=13,DG$43&gt;=REGISTER!$DD$28,DG$40&gt;0,SUM(DG$54:DG$60)&gt;0),1,0))</f>
        <v>0</v>
      </c>
      <c r="AE38" s="64">
        <f>IF(DH$70=1,0,IF(AND(DH38=1,$J38=1,$N38&gt;=13,DH$43&gt;=REGISTER!$DD$28,DH$40&gt;0,SUM(DH$54:DH$60)&gt;0),1,0))</f>
        <v>0</v>
      </c>
      <c r="AF38" s="64">
        <f>IF(DI$70=1,0,IF(AND(DI38=1,$J38=1,$N38&gt;=13,DI$43&gt;=REGISTER!$DD$28,DI$40&gt;0,SUM(DI$54:DI$60)&gt;0),1,0))</f>
        <v>0</v>
      </c>
      <c r="AG38" s="64">
        <f>IF(DJ$70=1,0,IF(AND(DJ38=1,$J38=1,$N38&gt;=13,DJ$43&gt;=REGISTER!$DD$28,DJ$40&gt;0,SUM(DJ$54:DJ$60)&gt;0),1,0))</f>
        <v>0</v>
      </c>
      <c r="AH38" s="64">
        <f>IF(DK$70=1,0,IF(AND(DK38=1,$J38=1,$N38&gt;=13,DK$43&gt;=REGISTER!$DD$28,DK$40&gt;0,SUM(DK$54:DK$60)&gt;0),1,0))</f>
        <v>0</v>
      </c>
      <c r="AI38" s="64">
        <f>IF(DL$70=1,0,IF(AND(DL38=1,$J38=1,$N38&gt;=13,DL$43&gt;=REGISTER!$DD$28,DL$40&gt;0,SUM(DL$54:DL$60)&gt;0),1,0))</f>
        <v>0</v>
      </c>
      <c r="AJ38" s="64">
        <f>IF(DM$70=1,0,IF(AND(DM38=1,$J38=1,$N38&gt;=13,DM$43&gt;=REGISTER!$DD$28,DM$40&gt;0,SUM(DM$54:DM$60)&gt;0),1,0))</f>
        <v>0</v>
      </c>
      <c r="AK38" s="64">
        <f>IF(DN$70=1,0,IF(AND(DN38=1,$J38=1,$N38&gt;=13,DN$43&gt;=REGISTER!$DD$28,DN$40&gt;0,SUM(DN$54:DN$60)&gt;0),1,0))</f>
        <v>0</v>
      </c>
      <c r="AL38" s="64">
        <f>IF(DO$70=1,0,IF(AND(DO38=1,$J38=1,$N38&gt;=13,DO$43&gt;=REGISTER!$DD$28,DO$40&gt;0,SUM(DO$54:DO$60)&gt;0),1,0))</f>
        <v>0</v>
      </c>
      <c r="AM38" s="64">
        <f>IF(DP$70=1,0,IF(AND(DP38=1,$J38=1,$N38&gt;=13,DP$43&gt;=REGISTER!$DD$28,DP$40&gt;0,SUM(DP$54:DP$60)&gt;0),1,0))</f>
        <v>0</v>
      </c>
      <c r="AN38" s="64">
        <f>IF(DQ$70=1,0,IF(AND(DQ38=1,$J38=1,$N38&gt;=13,DQ$43&gt;=REGISTER!$DD$28,DQ$40&gt;0,SUM(DQ$54:DQ$60)&gt;0),1,0))</f>
        <v>0</v>
      </c>
      <c r="AO38" s="64">
        <f>IF(DR$70=1,0,IF(AND(DR38=1,$J38=1,$N38&gt;=13,DR$43&gt;=REGISTER!$DD$28,DR$40&gt;0,SUM(DR$54:DR$60)&gt;0),1,0))</f>
        <v>0</v>
      </c>
      <c r="AP38" s="64">
        <f>IF(DS$70=1,0,IF(AND(DS38=1,$J38=1,$N38&gt;=13,DS$43&gt;=REGISTER!$DD$28,DS$40&gt;0,SUM(DS$54:DS$60)&gt;0),1,0))</f>
        <v>0</v>
      </c>
      <c r="AQ38" s="64">
        <f>IF(DT$70=1,0,IF(AND(DT38=1,$J38=1,$N38&gt;=13,DT$43&gt;=REGISTER!$DD$28,DT$40&gt;0,SUM(DT$54:DT$60)&gt;0),1,0))</f>
        <v>0</v>
      </c>
      <c r="AR38" s="64">
        <f>IF(DU$70=1,0,IF(AND(DU38=1,$J38=1,$N38&gt;=13,DU$43&gt;=REGISTER!$DD$28,DU$40&gt;0,SUM(DU$54:DU$60)&gt;0),1,0))</f>
        <v>0</v>
      </c>
      <c r="AS38" s="64">
        <f>IF(DV$70=1,0,IF(AND(DV38=1,$J38=1,$N38&gt;=13,DV$43&gt;=REGISTER!$DD$28,DV$40&gt;0,SUM(DV$54:DV$60)&gt;0),1,0))</f>
        <v>0</v>
      </c>
      <c r="AT38" s="64">
        <f>IF(DW$70=1,0,IF(AND(DW38=1,$J38=1,$N38&gt;=13,DW$43&gt;=REGISTER!$DD$28,DW$40&gt;0,SUM(DW$54:DW$60)&gt;0),1,0))</f>
        <v>0</v>
      </c>
      <c r="AU38" s="64">
        <f>IF(DX$70=1,0,IF(AND(DX38=1,$J38=1,$N38&gt;=13,DX$43&gt;=REGISTER!$DD$28,DX$40&gt;0,SUM(DX$54:DX$60)&gt;0),1,0))</f>
        <v>0</v>
      </c>
      <c r="AV38" s="64">
        <f>IF(DY$70=1,0,IF(AND(DY38=1,$J38=1,$N38&gt;=13,DY$43&gt;=REGISTER!$DD$28,DY$40&gt;0,SUM(DY$54:DY$60)&gt;0),1,0))</f>
        <v>0</v>
      </c>
      <c r="AW38" s="64">
        <f>IF(DZ$70=1,0,IF(AND(DZ38=1,$J38=1,$N38&gt;=13,DZ$43&gt;=REGISTER!$DD$28,DZ$40&gt;0,SUM(DZ$54:DZ$60)&gt;0),1,0))</f>
        <v>0</v>
      </c>
      <c r="AX38" s="64">
        <f>IF(EA$70=1,0,IF(AND(EA38=1,$J38=1,$N38&gt;=13,EA$43&gt;=REGISTER!$DD$28,EA$40&gt;0,SUM(EA$54:EA$60)&gt;0),1,0))</f>
        <v>0</v>
      </c>
      <c r="AY38" s="64">
        <f>IF(EB$70=1,0,IF(AND(EB38=1,$J38=1,$N38&gt;=13,EB$43&gt;=REGISTER!$DD$28,EB$40&gt;0,SUM(EB$54:EB$60)&gt;0),1,0))</f>
        <v>0</v>
      </c>
      <c r="AZ38" s="64">
        <f>IF(EC$70=1,0,IF(AND(EC38=1,$J38=1,$N38&gt;=13,EC$43&gt;=REGISTER!$DD$28,EC$40&gt;0,SUM(EC$54:EC$60)&gt;0),1,0))</f>
        <v>0</v>
      </c>
      <c r="BA38" s="64">
        <f>IF(ED$70=1,0,IF(AND(ED38=1,$J38=1,$N38&gt;=13,ED$43&gt;=REGISTER!$DD$28,ED$40&gt;0,SUM(ED$54:ED$60)&gt;0),1,0))</f>
        <v>0</v>
      </c>
      <c r="BB38" s="64">
        <f>IF(EE$70=1,0,IF(AND(EE38=1,$J38=1,$N38&gt;=13,EE$43&gt;=REGISTER!$DD$28,EE$40&gt;0,SUM(EE$54:EE$60)&gt;0),1,0))</f>
        <v>0</v>
      </c>
      <c r="BC38" s="64">
        <f>IF(EF$70=1,0,IF(AND(EF38=1,$J38=1,$N38&gt;=13,EF$43&gt;=REGISTER!$DD$28,EF$40&gt;0,SUM(EF$54:EF$60)&gt;0),1,0))</f>
        <v>0</v>
      </c>
      <c r="BD38" s="83">
        <f>BD40</f>
        <v>0</v>
      </c>
      <c r="BE38" s="105">
        <f>IF(AND($I38=1,CS38=1,$N38&gt;=13,CS$41&gt;2,CS$40&gt;0,SUM(CS$47:CS$53)&gt;0),1,0)</f>
        <v>0</v>
      </c>
      <c r="BF38" s="105">
        <f>IF(AND($I38=1,CT38=1,$N38&gt;=13,CT$41&gt;2,CT$40&gt;0,SUM(CT$47:CT$53)&gt;0),1,0)</f>
        <v>0</v>
      </c>
      <c r="BG38" s="105">
        <f t="shared" ref="BG38:CR39" si="20">IF(AND($I38=1,CU38=1,$N38&gt;=13,CU$41&gt;2,CU$40&gt;0,SUM(CU$47:CU$53)&gt;0),1,0)</f>
        <v>0</v>
      </c>
      <c r="BH38" s="105">
        <f t="shared" si="20"/>
        <v>0</v>
      </c>
      <c r="BI38" s="105">
        <f t="shared" si="20"/>
        <v>0</v>
      </c>
      <c r="BJ38" s="105">
        <f t="shared" si="20"/>
        <v>0</v>
      </c>
      <c r="BK38" s="105">
        <f t="shared" si="20"/>
        <v>0</v>
      </c>
      <c r="BL38" s="105">
        <f t="shared" si="20"/>
        <v>0</v>
      </c>
      <c r="BM38" s="105">
        <f t="shared" si="20"/>
        <v>0</v>
      </c>
      <c r="BN38" s="105">
        <f t="shared" si="20"/>
        <v>0</v>
      </c>
      <c r="BO38" s="105">
        <f t="shared" si="20"/>
        <v>0</v>
      </c>
      <c r="BP38" s="105">
        <f t="shared" si="20"/>
        <v>0</v>
      </c>
      <c r="BQ38" s="105">
        <f t="shared" si="20"/>
        <v>0</v>
      </c>
      <c r="BR38" s="105">
        <f t="shared" si="20"/>
        <v>0</v>
      </c>
      <c r="BS38" s="105">
        <f t="shared" si="20"/>
        <v>0</v>
      </c>
      <c r="BT38" s="105">
        <f t="shared" si="20"/>
        <v>0</v>
      </c>
      <c r="BU38" s="105">
        <f t="shared" si="20"/>
        <v>0</v>
      </c>
      <c r="BV38" s="105">
        <f t="shared" si="20"/>
        <v>0</v>
      </c>
      <c r="BW38" s="105">
        <f t="shared" si="20"/>
        <v>0</v>
      </c>
      <c r="BX38" s="105">
        <f t="shared" si="20"/>
        <v>0</v>
      </c>
      <c r="BY38" s="105">
        <f t="shared" si="20"/>
        <v>0</v>
      </c>
      <c r="BZ38" s="105">
        <f t="shared" si="20"/>
        <v>0</v>
      </c>
      <c r="CA38" s="105">
        <f t="shared" si="20"/>
        <v>0</v>
      </c>
      <c r="CB38" s="105">
        <f t="shared" si="20"/>
        <v>0</v>
      </c>
      <c r="CC38" s="105">
        <f t="shared" si="20"/>
        <v>0</v>
      </c>
      <c r="CD38" s="105">
        <f t="shared" si="20"/>
        <v>0</v>
      </c>
      <c r="CE38" s="105">
        <f t="shared" si="20"/>
        <v>0</v>
      </c>
      <c r="CF38" s="105">
        <f t="shared" si="20"/>
        <v>0</v>
      </c>
      <c r="CG38" s="105">
        <f t="shared" si="20"/>
        <v>0</v>
      </c>
      <c r="CH38" s="105">
        <f t="shared" si="20"/>
        <v>0</v>
      </c>
      <c r="CI38" s="105">
        <f t="shared" si="20"/>
        <v>0</v>
      </c>
      <c r="CJ38" s="105">
        <f t="shared" si="20"/>
        <v>0</v>
      </c>
      <c r="CK38" s="105">
        <f t="shared" si="20"/>
        <v>0</v>
      </c>
      <c r="CL38" s="105">
        <f t="shared" si="20"/>
        <v>0</v>
      </c>
      <c r="CM38" s="105">
        <f t="shared" si="20"/>
        <v>0</v>
      </c>
      <c r="CN38" s="105">
        <f t="shared" si="20"/>
        <v>0</v>
      </c>
      <c r="CO38" s="105">
        <f t="shared" si="20"/>
        <v>0</v>
      </c>
      <c r="CP38" s="105">
        <f t="shared" si="20"/>
        <v>0</v>
      </c>
      <c r="CQ38" s="105">
        <f t="shared" si="20"/>
        <v>0</v>
      </c>
      <c r="CR38" s="105">
        <f t="shared" si="20"/>
        <v>0</v>
      </c>
      <c r="CS38" s="366"/>
      <c r="CT38" s="366"/>
      <c r="CU38" s="366"/>
      <c r="CV38" s="366"/>
      <c r="CW38" s="366"/>
      <c r="CX38" s="366"/>
      <c r="CY38" s="366"/>
      <c r="CZ38" s="366"/>
      <c r="DA38" s="366"/>
      <c r="DB38" s="366"/>
      <c r="DC38" s="366"/>
      <c r="DD38" s="366"/>
      <c r="DE38" s="366"/>
      <c r="DF38" s="366"/>
      <c r="DG38" s="366"/>
      <c r="DH38" s="366"/>
      <c r="DI38" s="366"/>
      <c r="DJ38" s="366"/>
      <c r="DK38" s="366"/>
      <c r="DL38" s="366"/>
      <c r="DM38" s="366"/>
      <c r="DN38" s="366"/>
      <c r="DO38" s="366"/>
      <c r="DP38" s="366"/>
      <c r="DQ38" s="366"/>
      <c r="DR38" s="366"/>
      <c r="DS38" s="366"/>
      <c r="DT38" s="366"/>
      <c r="DU38" s="366"/>
      <c r="DV38" s="366"/>
      <c r="DW38" s="366"/>
      <c r="DX38" s="366"/>
      <c r="DY38" s="366"/>
      <c r="DZ38" s="366"/>
      <c r="EA38" s="366"/>
      <c r="EB38" s="366"/>
      <c r="EC38" s="366"/>
      <c r="ED38" s="366"/>
      <c r="EE38" s="366"/>
      <c r="EF38" s="366"/>
      <c r="EG38" s="361">
        <f>COUNTA(CS38:EF38)</f>
        <v>0</v>
      </c>
      <c r="EH38" s="106"/>
      <c r="EI38" s="392">
        <f>SUM(FY38:GX38)+SUM(HD38:HG38)+SUM(HM38:HP38)</f>
        <v>0</v>
      </c>
      <c r="EJ38" s="295" t="str">
        <f t="shared" si="14"/>
        <v/>
      </c>
      <c r="EK38" s="296">
        <f t="shared" si="15"/>
        <v>0</v>
      </c>
      <c r="EL38" s="161"/>
      <c r="EM38" s="118"/>
      <c r="EN38" s="186"/>
      <c r="EO38" s="186"/>
      <c r="EP38" s="186"/>
      <c r="EQ38" s="186"/>
      <c r="ER38" s="186"/>
      <c r="ES38" s="186"/>
      <c r="ET38" s="186"/>
      <c r="EU38" s="186"/>
      <c r="EV38" s="186"/>
      <c r="EW38" s="186"/>
      <c r="EX38" s="186"/>
      <c r="EY38" s="186"/>
      <c r="EZ38" s="186"/>
      <c r="FA38" s="186"/>
      <c r="FB38" s="186"/>
      <c r="FC38" s="186"/>
      <c r="FD38" s="186"/>
      <c r="FE38" s="360">
        <f>SUMIF($L38,REGISTER!$CY$8,'KORT 1'!$BD40)</f>
        <v>0</v>
      </c>
      <c r="FF38" s="360">
        <f>SUMIF($L38,REGISTER!$CY$9,'KORT 1'!$BD40)</f>
        <v>0</v>
      </c>
      <c r="FG38" s="356">
        <f>SUMIF($K38,REGISTER!$CY$10,'KORT 1'!$BD40)</f>
        <v>0</v>
      </c>
      <c r="FH38" s="360">
        <f>+SUMIF($L38,REGISTER!$CY$16,'KORT 1'!$BD40)</f>
        <v>0</v>
      </c>
      <c r="FI38" s="360">
        <f>+SUMIF($L38,REGISTER!$CY$17,'KORT 1'!$BD40)</f>
        <v>0</v>
      </c>
      <c r="FJ38" s="360">
        <f>+SUMIF($L38,REGISTER!$CY$18,'KORT 1'!$BD40)</f>
        <v>0</v>
      </c>
      <c r="FK38" s="360">
        <f>SUMIF($L38,REGISTER!$CY$11,'KORT 1'!$BD40)+SUMIF($L38,REGISTER!$CY$18,'KORT 1'!$BD40)</f>
        <v>0</v>
      </c>
      <c r="FL38" s="360">
        <f>SUMIF($L38,REGISTER!$CY$12,'KORT 1'!$BD40)+SUMIF($L38,REGISTER!$CY$20,'KORT 1'!$BD40)</f>
        <v>0</v>
      </c>
      <c r="FM38" s="360">
        <f>SUMIF($L38,REGISTER!$CY$13,'KORT 1'!$BD40)+SUMIF($L38,REGISTER!$CY$21,'KORT 1'!$BD40)</f>
        <v>0</v>
      </c>
      <c r="FN38" s="193">
        <f>SUMIF($L38,REGISTER!$CY$14,'KORT 1'!$BD40)+SUMIF($L38,REGISTER!$CY$22,'KORT 1'!$BD40)</f>
        <v>0</v>
      </c>
      <c r="FO38" s="263">
        <f>SUMIF($L38,REGISTER!$CY$24,'KORT 1'!$BD40)</f>
        <v>0</v>
      </c>
      <c r="FP38" s="16">
        <f>SUMIF($L38,REGISTER!$CY$25,'KORT 1'!$BD40)</f>
        <v>0</v>
      </c>
      <c r="FQ38" s="16">
        <f>SUMIF($L38,REGISTER!$CY$26,'KORT 1'!$BD40)</f>
        <v>0</v>
      </c>
      <c r="FR38" s="263">
        <f>SUMIF($L38,REGISTER!$CY$32,'KORT 1'!$BD40)</f>
        <v>0</v>
      </c>
      <c r="FS38" s="263">
        <f>SUMIF($L38,REGISTER!$CY$33,'KORT 1'!$BD40)</f>
        <v>0</v>
      </c>
      <c r="FT38" s="263">
        <f>SUMIF($L38,REGISTER!$CY$34,'KORT 1'!$BD40)</f>
        <v>0</v>
      </c>
      <c r="FU38" s="16">
        <f>SUMIF($L38,REGISTER!$CY$27,'KORT 1'!$BD40)+SUMIF($L38,REGISTER!$CY$35,'KORT 1'!$BD40)</f>
        <v>0</v>
      </c>
      <c r="FV38" s="16">
        <f>SUMIF($L38,REGISTER!$CY$28,'KORT 1'!$BD40)+SUMIF($L38,REGISTER!$CY$36,'KORT 1'!$BD40)</f>
        <v>0</v>
      </c>
      <c r="FW38" s="16">
        <f>SUMIF($L38,REGISTER!$CY$29,'KORT 1'!$BD40)+SUMIF($L38,REGISTER!$CY$37,'KORT 1'!$BD40)</f>
        <v>0</v>
      </c>
      <c r="FX38" s="16">
        <f>SUMIF($L38,REGISTER!$CY$30,'KORT 1'!$BD40)+SUMIF($L38,REGISTER!$CY$38,'KORT 1'!$BD40)</f>
        <v>0</v>
      </c>
      <c r="FY38" s="186"/>
      <c r="FZ38" s="186"/>
      <c r="GA38" s="186"/>
      <c r="GB38" s="17">
        <f>SUMIF($M38,REGISTER!$CY$43,'KORT 1'!$O38)</f>
        <v>0</v>
      </c>
      <c r="GC38" s="17">
        <f>SUMIF($M38,REGISTER!$CY$44,'KORT 1'!$O38)</f>
        <v>0</v>
      </c>
      <c r="GD38" s="17">
        <f>SUMIF($M38,REGISTER!$CY$45,'KORT 1'!$O38)</f>
        <v>0</v>
      </c>
      <c r="GE38" s="186"/>
      <c r="GF38" s="186"/>
      <c r="GG38" s="186"/>
      <c r="GH38" s="17">
        <f>SUMIF($M38,REGISTER!$CY$63,'KORT 1'!$O38)</f>
        <v>0</v>
      </c>
      <c r="GI38" s="17">
        <f>SUMIF($M38,REGISTER!$CY$64,'KORT 1'!$O38)</f>
        <v>0</v>
      </c>
      <c r="GJ38" s="17">
        <f>SUMIF($M38,REGISTER!$CY$65,'KORT 1'!$O38)</f>
        <v>0</v>
      </c>
      <c r="GK38" s="186"/>
      <c r="GL38" s="186"/>
      <c r="GM38" s="186"/>
      <c r="GN38" s="17">
        <f>SUMIF($M38,REGISTER!$CY$53,'KORT 1'!$O38)</f>
        <v>0</v>
      </c>
      <c r="GO38" s="17">
        <f>SUMIF($M38,REGISTER!$CY$54,'KORT 1'!$O38)</f>
        <v>0</v>
      </c>
      <c r="GP38" s="17">
        <f>SUMIF($M38,REGISTER!$CY$55,'KORT 1'!$O38)</f>
        <v>0</v>
      </c>
      <c r="GQ38" s="16">
        <f>SUMIF($M38,REGISTER!$CY$56,'KORT 1'!$O38)+SUMIF($M38,REGISTER!$CY$57,'KORT 1'!$O38)+SUMIF($M38,REGISTER!$CY$58,'KORT 1'!$O38)+SUMIF($M38,REGISTER!$CY$59,'KORT 1'!$O38)</f>
        <v>0</v>
      </c>
      <c r="GR38" s="186"/>
      <c r="GS38" s="186"/>
      <c r="GT38" s="186"/>
      <c r="GU38" s="17">
        <f>SUMIF($M38,REGISTER!$CY$73,'KORT 1'!$O38)</f>
        <v>0</v>
      </c>
      <c r="GV38" s="17">
        <f>SUMIF($M38,REGISTER!$CY$74,'KORT 1'!$O38)</f>
        <v>0</v>
      </c>
      <c r="GW38" s="17">
        <f>SUMIF($M38,REGISTER!$CY$75,'KORT 1'!$O38)</f>
        <v>0</v>
      </c>
      <c r="GX38" s="280">
        <f>SUMIF($M38,REGISTER!$CY$76,'KORT 1'!$O38)+SUMIF($M38,REGISTER!$CY$77,'KORT 1'!$O38)+SUMIF($M38,REGISTER!$CY$78,'KORT 1'!$O38)+SUMIF($M38,REGISTER!$CY$79,'KORT 1'!$O38)</f>
        <v>0</v>
      </c>
      <c r="GY38" s="281">
        <f>SUMIF($M38,REGISTER!$CY$43,'KORT 1'!$O40)</f>
        <v>0</v>
      </c>
      <c r="GZ38" s="16">
        <f>+SUMIF($M38,REGISTER!$CY$44,'KORT 1'!$O40)</f>
        <v>0</v>
      </c>
      <c r="HA38" s="16">
        <f>SUMIF($M38,REGISTER!$CY$53,'KORT 1'!$O40)</f>
        <v>0</v>
      </c>
      <c r="HB38" s="16">
        <f>SUMIF($M38,REGISTER!$CY$54,'KORT 1'!$O40)</f>
        <v>0</v>
      </c>
      <c r="HC38" s="16">
        <f>SUMIF($M38,REGISTER!$CY$45,'KORT 1'!$O40)+SUMIF($M38,REGISTER!$CY$55,'KORT 1'!$O40)</f>
        <v>0</v>
      </c>
      <c r="HD38" s="16">
        <f>SUMIF($M38,REGISTER!$CY$46,'KORT 1'!$O40)+SUMIF($M38,REGISTER!$CY$56,'KORT 1'!$O40)</f>
        <v>0</v>
      </c>
      <c r="HE38" s="16">
        <f>SUMIF($M38,REGISTER!$CY$47,'KORT 1'!$O40)+SUMIF($M38,REGISTER!$CY$57,'KORT 1'!$O40)</f>
        <v>0</v>
      </c>
      <c r="HF38" s="16">
        <f>SUMIF($M38,REGISTER!$CY$48,'KORT 1'!$O40)+SUMIF($M38,REGISTER!$CY$58,'KORT 1'!$O40)</f>
        <v>0</v>
      </c>
      <c r="HG38" s="193">
        <f>SUMIF($M38,REGISTER!$CY$49,'KORT 1'!$O40)+SUMIF($M38,REGISTER!$CY$59,'KORT 1'!$O40)</f>
        <v>0</v>
      </c>
      <c r="HH38" s="281">
        <f>SUMIF($M38,REGISTER!$CY$63,'KORT 1'!$O40)</f>
        <v>0</v>
      </c>
      <c r="HI38" s="16">
        <f>+SUMIF($M38,REGISTER!$CY$64,'KORT 1'!$O40)</f>
        <v>0</v>
      </c>
      <c r="HJ38" s="16">
        <f>SUMIF($M38,REGISTER!$CY$73,'KORT 1'!$O40)</f>
        <v>0</v>
      </c>
      <c r="HK38" s="16">
        <f>SUMIF($M38,REGISTER!$CY$74,'KORT 1'!$O40)</f>
        <v>0</v>
      </c>
      <c r="HL38" s="16">
        <f>SUMIF($M38,REGISTER!$CY$65,'KORT 1'!$O40)+SUMIF($M38,REGISTER!$CY$75,'KORT 1'!$O40)</f>
        <v>0</v>
      </c>
      <c r="HM38" s="16">
        <f>SUMIF($M38,REGISTER!$CY$66,'KORT 1'!$O40)+SUMIF($M38,REGISTER!$CY$76,'KORT 1'!$O40)</f>
        <v>0</v>
      </c>
      <c r="HN38" s="16">
        <f>SUMIF($M38,REGISTER!$CY$67,'KORT 1'!$O40)+SUMIF($M38,REGISTER!$CY$77,'KORT 1'!$O40)</f>
        <v>0</v>
      </c>
      <c r="HO38" s="16">
        <f>SUMIF($M38,REGISTER!$CY$68,'KORT 1'!$O40)+SUMIF($M38,REGISTER!$CY$78,'KORT 1'!$O40)</f>
        <v>0</v>
      </c>
      <c r="HP38" s="193">
        <f>SUMIF($M38,REGISTER!$CY$69,'KORT 1'!$O40)+SUMIF($M38,REGISTER!$CY$79,'KORT 1'!$O40)</f>
        <v>0</v>
      </c>
      <c r="HQ38" s="1"/>
    </row>
    <row r="39" spans="1:225" ht="15.9" customHeight="1" thickBot="1">
      <c r="A39" s="52">
        <v>21</v>
      </c>
      <c r="B39" s="69"/>
      <c r="C39" s="28" t="s">
        <v>2</v>
      </c>
      <c r="D39" s="539" t="str">
        <f>IF(B39&gt;0,VLOOKUP(B39,RE,2,FALSE),"")</f>
        <v/>
      </c>
      <c r="E39" s="540"/>
      <c r="F39" s="540"/>
      <c r="G39" s="599"/>
      <c r="H39" s="111" t="str">
        <f t="shared" si="1"/>
        <v/>
      </c>
      <c r="I39" s="362">
        <v>1</v>
      </c>
      <c r="J39" s="22">
        <f t="shared" si="3"/>
        <v>0</v>
      </c>
      <c r="K39" s="22">
        <f t="shared" si="4"/>
        <v>0</v>
      </c>
      <c r="L39" s="22">
        <f>IF($B39="",0,VLOOKUP($B39,RE,22,FALSE))</f>
        <v>0</v>
      </c>
      <c r="M39" s="22">
        <f t="shared" si="5"/>
        <v>0</v>
      </c>
      <c r="N39" s="22">
        <f t="shared" si="6"/>
        <v>0</v>
      </c>
      <c r="O39" s="83">
        <f t="shared" si="7"/>
        <v>0</v>
      </c>
      <c r="P39" s="64">
        <f>IF(CS$70=1,0,IF(AND(CS39=1,$J39=1,$N39&gt;=13,CS$43&gt;=REGISTER!$DD$28,CS$40&gt;0,SUM(CS$54:CS$60)&gt;0),1,0))</f>
        <v>0</v>
      </c>
      <c r="Q39" s="64">
        <f>IF(CT$70=1,0,IF(AND(CT39=1,$J39=1,$N39&gt;=13,CT$43&gt;=REGISTER!$DD$28,CT$40&gt;0,SUM(CT$54:CT$60)&gt;0),1,0))</f>
        <v>0</v>
      </c>
      <c r="R39" s="64">
        <f>IF(CU$70=1,0,IF(AND(CU39=1,$J39=1,$N39&gt;=13,CU$43&gt;=REGISTER!$DD$28,CU$40&gt;0,SUM(CU$54:CU$60)&gt;0),1,0))</f>
        <v>0</v>
      </c>
      <c r="S39" s="64">
        <f>IF(CV$70=1,0,IF(AND(CV39=1,$J39=1,$N39&gt;=13,CV$43&gt;=REGISTER!$DD$28,CV$40&gt;0,SUM(CV$54:CV$60)&gt;0),1,0))</f>
        <v>0</v>
      </c>
      <c r="T39" s="64">
        <f>IF(CW$70=1,0,IF(AND(CW39=1,$J39=1,$N39&gt;=13,CW$43&gt;=REGISTER!$DD$28,CW$40&gt;0,SUM(CW$54:CW$60)&gt;0),1,0))</f>
        <v>0</v>
      </c>
      <c r="U39" s="64">
        <f>IF(CX$70=1,0,IF(AND(CX39=1,$J39=1,$N39&gt;=13,CX$43&gt;=REGISTER!$DD$28,CX$40&gt;0,SUM(CX$54:CX$60)&gt;0),1,0))</f>
        <v>0</v>
      </c>
      <c r="V39" s="64">
        <f>IF(CY$70=1,0,IF(AND(CY39=1,$J39=1,$N39&gt;=13,CY$43&gt;=REGISTER!$DD$28,CY$40&gt;0,SUM(CY$54:CY$60)&gt;0),1,0))</f>
        <v>0</v>
      </c>
      <c r="W39" s="64">
        <f>IF(CZ$70=1,0,IF(AND(CZ39=1,$J39=1,$N39&gt;=13,CZ$43&gt;=REGISTER!$DD$28,CZ$40&gt;0,SUM(CZ$54:CZ$60)&gt;0),1,0))</f>
        <v>0</v>
      </c>
      <c r="X39" s="64">
        <f>IF(DA$70=1,0,IF(AND(DA39=1,$J39=1,$N39&gt;=13,DA$43&gt;=REGISTER!$DD$28,DA$40&gt;0,SUM(DA$54:DA$60)&gt;0),1,0))</f>
        <v>0</v>
      </c>
      <c r="Y39" s="64">
        <f>IF(DB$70=1,0,IF(AND(DB39=1,$J39=1,$N39&gt;=13,DB$43&gt;=REGISTER!$DD$28,DB$40&gt;0,SUM(DB$54:DB$60)&gt;0),1,0))</f>
        <v>0</v>
      </c>
      <c r="Z39" s="64">
        <f>IF(DC$70=1,0,IF(AND(DC39=1,$J39=1,$N39&gt;=13,DC$43&gt;=REGISTER!$DD$28,DC$40&gt;0,SUM(DC$54:DC$60)&gt;0),1,0))</f>
        <v>0</v>
      </c>
      <c r="AA39" s="64">
        <f>IF(DD$70=1,0,IF(AND(DD39=1,$J39=1,$N39&gt;=13,DD$43&gt;=REGISTER!$DD$28,DD$40&gt;0,SUM(DD$54:DD$60)&gt;0),1,0))</f>
        <v>0</v>
      </c>
      <c r="AB39" s="64">
        <f>IF(DE$70=1,0,IF(AND(DE39=1,$J39=1,$N39&gt;=13,DE$43&gt;=REGISTER!$DD$28,DE$40&gt;0,SUM(DE$54:DE$60)&gt;0),1,0))</f>
        <v>0</v>
      </c>
      <c r="AC39" s="64">
        <f>IF(DF$70=1,0,IF(AND(DF39=1,$J39=1,$N39&gt;=13,DF$43&gt;=REGISTER!$DD$28,DF$40&gt;0,SUM(DF$54:DF$60)&gt;0),1,0))</f>
        <v>0</v>
      </c>
      <c r="AD39" s="64">
        <f>IF(DG$70=1,0,IF(AND(DG39=1,$J39=1,$N39&gt;=13,DG$43&gt;=REGISTER!$DD$28,DG$40&gt;0,SUM(DG$54:DG$60)&gt;0),1,0))</f>
        <v>0</v>
      </c>
      <c r="AE39" s="64">
        <f>IF(DH$70=1,0,IF(AND(DH39=1,$J39=1,$N39&gt;=13,DH$43&gt;=REGISTER!$DD$28,DH$40&gt;0,SUM(DH$54:DH$60)&gt;0),1,0))</f>
        <v>0</v>
      </c>
      <c r="AF39" s="64">
        <f>IF(DI$70=1,0,IF(AND(DI39=1,$J39=1,$N39&gt;=13,DI$43&gt;=REGISTER!$DD$28,DI$40&gt;0,SUM(DI$54:DI$60)&gt;0),1,0))</f>
        <v>0</v>
      </c>
      <c r="AG39" s="64">
        <f>IF(DJ$70=1,0,IF(AND(DJ39=1,$J39=1,$N39&gt;=13,DJ$43&gt;=REGISTER!$DD$28,DJ$40&gt;0,SUM(DJ$54:DJ$60)&gt;0),1,0))</f>
        <v>0</v>
      </c>
      <c r="AH39" s="64">
        <f>IF(DK$70=1,0,IF(AND(DK39=1,$J39=1,$N39&gt;=13,DK$43&gt;=REGISTER!$DD$28,DK$40&gt;0,SUM(DK$54:DK$60)&gt;0),1,0))</f>
        <v>0</v>
      </c>
      <c r="AI39" s="64">
        <f>IF(DL$70=1,0,IF(AND(DL39=1,$J39=1,$N39&gt;=13,DL$43&gt;=REGISTER!$DD$28,DL$40&gt;0,SUM(DL$54:DL$60)&gt;0),1,0))</f>
        <v>0</v>
      </c>
      <c r="AJ39" s="64">
        <f>IF(DM$70=1,0,IF(AND(DM39=1,$J39=1,$N39&gt;=13,DM$43&gt;=REGISTER!$DD$28,DM$40&gt;0,SUM(DM$54:DM$60)&gt;0),1,0))</f>
        <v>0</v>
      </c>
      <c r="AK39" s="64">
        <f>IF(DN$70=1,0,IF(AND(DN39=1,$J39=1,$N39&gt;=13,DN$43&gt;=REGISTER!$DD$28,DN$40&gt;0,SUM(DN$54:DN$60)&gt;0),1,0))</f>
        <v>0</v>
      </c>
      <c r="AL39" s="64">
        <f>IF(DO$70=1,0,IF(AND(DO39=1,$J39=1,$N39&gt;=13,DO$43&gt;=REGISTER!$DD$28,DO$40&gt;0,SUM(DO$54:DO$60)&gt;0),1,0))</f>
        <v>0</v>
      </c>
      <c r="AM39" s="64">
        <f>IF(DP$70=1,0,IF(AND(DP39=1,$J39=1,$N39&gt;=13,DP$43&gt;=REGISTER!$DD$28,DP$40&gt;0,SUM(DP$54:DP$60)&gt;0),1,0))</f>
        <v>0</v>
      </c>
      <c r="AN39" s="64">
        <f>IF(DQ$70=1,0,IF(AND(DQ39=1,$J39=1,$N39&gt;=13,DQ$43&gt;=REGISTER!$DD$28,DQ$40&gt;0,SUM(DQ$54:DQ$60)&gt;0),1,0))</f>
        <v>0</v>
      </c>
      <c r="AO39" s="64">
        <f>IF(DR$70=1,0,IF(AND(DR39=1,$J39=1,$N39&gt;=13,DR$43&gt;=REGISTER!$DD$28,DR$40&gt;0,SUM(DR$54:DR$60)&gt;0),1,0))</f>
        <v>0</v>
      </c>
      <c r="AP39" s="64">
        <f>IF(DS$70=1,0,IF(AND(DS39=1,$J39=1,$N39&gt;=13,DS$43&gt;=REGISTER!$DD$28,DS$40&gt;0,SUM(DS$54:DS$60)&gt;0),1,0))</f>
        <v>0</v>
      </c>
      <c r="AQ39" s="64">
        <f>IF(DT$70=1,0,IF(AND(DT39=1,$J39=1,$N39&gt;=13,DT$43&gt;=REGISTER!$DD$28,DT$40&gt;0,SUM(DT$54:DT$60)&gt;0),1,0))</f>
        <v>0</v>
      </c>
      <c r="AR39" s="64">
        <f>IF(DU$70=1,0,IF(AND(DU39=1,$J39=1,$N39&gt;=13,DU$43&gt;=REGISTER!$DD$28,DU$40&gt;0,SUM(DU$54:DU$60)&gt;0),1,0))</f>
        <v>0</v>
      </c>
      <c r="AS39" s="64">
        <f>IF(DV$70=1,0,IF(AND(DV39=1,$J39=1,$N39&gt;=13,DV$43&gt;=REGISTER!$DD$28,DV$40&gt;0,SUM(DV$54:DV$60)&gt;0),1,0))</f>
        <v>0</v>
      </c>
      <c r="AT39" s="64">
        <f>IF(DW$70=1,0,IF(AND(DW39=1,$J39=1,$N39&gt;=13,DW$43&gt;=REGISTER!$DD$28,DW$40&gt;0,SUM(DW$54:DW$60)&gt;0),1,0))</f>
        <v>0</v>
      </c>
      <c r="AU39" s="64">
        <f>IF(DX$70=1,0,IF(AND(DX39=1,$J39=1,$N39&gt;=13,DX$43&gt;=REGISTER!$DD$28,DX$40&gt;0,SUM(DX$54:DX$60)&gt;0),1,0))</f>
        <v>0</v>
      </c>
      <c r="AV39" s="64">
        <f>IF(DY$70=1,0,IF(AND(DY39=1,$J39=1,$N39&gt;=13,DY$43&gt;=REGISTER!$DD$28,DY$40&gt;0,SUM(DY$54:DY$60)&gt;0),1,0))</f>
        <v>0</v>
      </c>
      <c r="AW39" s="64">
        <f>IF(DZ$70=1,0,IF(AND(DZ39=1,$J39=1,$N39&gt;=13,DZ$43&gt;=REGISTER!$DD$28,DZ$40&gt;0,SUM(DZ$54:DZ$60)&gt;0),1,0))</f>
        <v>0</v>
      </c>
      <c r="AX39" s="64">
        <f>IF(EA$70=1,0,IF(AND(EA39=1,$J39=1,$N39&gt;=13,EA$43&gt;=REGISTER!$DD$28,EA$40&gt;0,SUM(EA$54:EA$60)&gt;0),1,0))</f>
        <v>0</v>
      </c>
      <c r="AY39" s="64">
        <f>IF(EB$70=1,0,IF(AND(EB39=1,$J39=1,$N39&gt;=13,EB$43&gt;=REGISTER!$DD$28,EB$40&gt;0,SUM(EB$54:EB$60)&gt;0),1,0))</f>
        <v>0</v>
      </c>
      <c r="AZ39" s="64">
        <f>IF(EC$70=1,0,IF(AND(EC39=1,$J39=1,$N39&gt;=13,EC$43&gt;=REGISTER!$DD$28,EC$40&gt;0,SUM(EC$54:EC$60)&gt;0),1,0))</f>
        <v>0</v>
      </c>
      <c r="BA39" s="64">
        <f>IF(ED$70=1,0,IF(AND(ED39=1,$J39=1,$N39&gt;=13,ED$43&gt;=REGISTER!$DD$28,ED$40&gt;0,SUM(ED$54:ED$60)&gt;0),1,0))</f>
        <v>0</v>
      </c>
      <c r="BB39" s="64">
        <f>IF(EE$70=1,0,IF(AND(EE39=1,$J39=1,$N39&gt;=13,EE$43&gt;=REGISTER!$DD$28,EE$40&gt;0,SUM(EE$54:EE$60)&gt;0),1,0))</f>
        <v>0</v>
      </c>
      <c r="BC39" s="64">
        <f>IF(EF$70=1,0,IF(AND(EF39=1,$J39=1,$N39&gt;=13,EF$43&gt;=REGISTER!$DD$28,EF$40&gt;0,SUM(EF$54:EF$60)&gt;0),1,0))</f>
        <v>0</v>
      </c>
      <c r="BD39" s="83">
        <f>BD41</f>
        <v>0</v>
      </c>
      <c r="BE39" s="105">
        <f>IF(AND($I39=1,CS39=1,$N39&gt;=13,CS$41&gt;2,CS$40&gt;0,SUM(CS$47:CS$53)&gt;0),1,0)</f>
        <v>0</v>
      </c>
      <c r="BF39" s="105">
        <f>IF(AND($I39=1,CT39=1,$N39&gt;=13,CT$41&gt;2,CT$40&gt;0,SUM(CT$47:CT$53)&gt;0),1,0)</f>
        <v>0</v>
      </c>
      <c r="BG39" s="105">
        <f t="shared" si="20"/>
        <v>0</v>
      </c>
      <c r="BH39" s="105">
        <f t="shared" si="20"/>
        <v>0</v>
      </c>
      <c r="BI39" s="105">
        <f t="shared" si="20"/>
        <v>0</v>
      </c>
      <c r="BJ39" s="105">
        <f t="shared" si="20"/>
        <v>0</v>
      </c>
      <c r="BK39" s="105">
        <f t="shared" si="20"/>
        <v>0</v>
      </c>
      <c r="BL39" s="105">
        <f t="shared" si="20"/>
        <v>0</v>
      </c>
      <c r="BM39" s="105">
        <f t="shared" si="20"/>
        <v>0</v>
      </c>
      <c r="BN39" s="105">
        <f t="shared" si="20"/>
        <v>0</v>
      </c>
      <c r="BO39" s="105">
        <f t="shared" si="20"/>
        <v>0</v>
      </c>
      <c r="BP39" s="105">
        <f t="shared" si="20"/>
        <v>0</v>
      </c>
      <c r="BQ39" s="105">
        <f t="shared" si="20"/>
        <v>0</v>
      </c>
      <c r="BR39" s="105">
        <f t="shared" si="20"/>
        <v>0</v>
      </c>
      <c r="BS39" s="105">
        <f t="shared" si="20"/>
        <v>0</v>
      </c>
      <c r="BT39" s="105">
        <f t="shared" si="20"/>
        <v>0</v>
      </c>
      <c r="BU39" s="105">
        <f t="shared" si="20"/>
        <v>0</v>
      </c>
      <c r="BV39" s="105">
        <f t="shared" si="20"/>
        <v>0</v>
      </c>
      <c r="BW39" s="105">
        <f t="shared" si="20"/>
        <v>0</v>
      </c>
      <c r="BX39" s="105">
        <f t="shared" si="20"/>
        <v>0</v>
      </c>
      <c r="BY39" s="105">
        <f t="shared" si="20"/>
        <v>0</v>
      </c>
      <c r="BZ39" s="105">
        <f t="shared" si="20"/>
        <v>0</v>
      </c>
      <c r="CA39" s="105">
        <f t="shared" si="20"/>
        <v>0</v>
      </c>
      <c r="CB39" s="105">
        <f t="shared" si="20"/>
        <v>0</v>
      </c>
      <c r="CC39" s="105">
        <f t="shared" si="20"/>
        <v>0</v>
      </c>
      <c r="CD39" s="105">
        <f t="shared" si="20"/>
        <v>0</v>
      </c>
      <c r="CE39" s="105">
        <f t="shared" si="20"/>
        <v>0</v>
      </c>
      <c r="CF39" s="105">
        <f t="shared" si="20"/>
        <v>0</v>
      </c>
      <c r="CG39" s="105">
        <f t="shared" si="20"/>
        <v>0</v>
      </c>
      <c r="CH39" s="105">
        <f t="shared" si="20"/>
        <v>0</v>
      </c>
      <c r="CI39" s="105">
        <f t="shared" si="20"/>
        <v>0</v>
      </c>
      <c r="CJ39" s="105">
        <f t="shared" si="20"/>
        <v>0</v>
      </c>
      <c r="CK39" s="105">
        <f t="shared" si="20"/>
        <v>0</v>
      </c>
      <c r="CL39" s="105">
        <f t="shared" si="20"/>
        <v>0</v>
      </c>
      <c r="CM39" s="105">
        <f t="shared" si="20"/>
        <v>0</v>
      </c>
      <c r="CN39" s="105">
        <f t="shared" si="20"/>
        <v>0</v>
      </c>
      <c r="CO39" s="105">
        <f t="shared" si="20"/>
        <v>0</v>
      </c>
      <c r="CP39" s="105">
        <f t="shared" si="20"/>
        <v>0</v>
      </c>
      <c r="CQ39" s="105">
        <f t="shared" si="20"/>
        <v>0</v>
      </c>
      <c r="CR39" s="105">
        <f t="shared" si="20"/>
        <v>0</v>
      </c>
      <c r="CS39" s="366"/>
      <c r="CT39" s="366"/>
      <c r="CU39" s="366"/>
      <c r="CV39" s="366"/>
      <c r="CW39" s="366"/>
      <c r="CX39" s="366"/>
      <c r="CY39" s="366"/>
      <c r="CZ39" s="366"/>
      <c r="DA39" s="366"/>
      <c r="DB39" s="366"/>
      <c r="DC39" s="366"/>
      <c r="DD39" s="366"/>
      <c r="DE39" s="366"/>
      <c r="DF39" s="366"/>
      <c r="DG39" s="366"/>
      <c r="DH39" s="366"/>
      <c r="DI39" s="366"/>
      <c r="DJ39" s="366"/>
      <c r="DK39" s="366"/>
      <c r="DL39" s="366"/>
      <c r="DM39" s="366"/>
      <c r="DN39" s="366"/>
      <c r="DO39" s="366"/>
      <c r="DP39" s="366"/>
      <c r="DQ39" s="366"/>
      <c r="DR39" s="366"/>
      <c r="DS39" s="366"/>
      <c r="DT39" s="366"/>
      <c r="DU39" s="366"/>
      <c r="DV39" s="366"/>
      <c r="DW39" s="366"/>
      <c r="DX39" s="366"/>
      <c r="DY39" s="366"/>
      <c r="DZ39" s="366"/>
      <c r="EA39" s="366"/>
      <c r="EB39" s="366"/>
      <c r="EC39" s="366"/>
      <c r="ED39" s="366"/>
      <c r="EE39" s="366"/>
      <c r="EF39" s="366"/>
      <c r="EG39" s="361">
        <f>COUNTA(CS39:EF39)</f>
        <v>0</v>
      </c>
      <c r="EH39" s="94"/>
      <c r="EI39" s="392">
        <f>SUM(FY39:GX39)+SUM(HD39:HG39)+SUM(HM39:HP39)</f>
        <v>0</v>
      </c>
      <c r="EJ39" s="295" t="str">
        <f t="shared" si="14"/>
        <v/>
      </c>
      <c r="EK39" s="296">
        <f t="shared" si="15"/>
        <v>0</v>
      </c>
      <c r="EL39" s="161"/>
      <c r="EM39" s="119"/>
      <c r="EN39" s="187"/>
      <c r="EO39" s="187"/>
      <c r="EP39" s="187"/>
      <c r="EQ39" s="187"/>
      <c r="ER39" s="187"/>
      <c r="ES39" s="187"/>
      <c r="ET39" s="187"/>
      <c r="EU39" s="187"/>
      <c r="EV39" s="187"/>
      <c r="EW39" s="187"/>
      <c r="EX39" s="187"/>
      <c r="EY39" s="187"/>
      <c r="EZ39" s="187"/>
      <c r="FA39" s="187"/>
      <c r="FB39" s="187"/>
      <c r="FC39" s="187"/>
      <c r="FD39" s="187"/>
      <c r="FE39" s="360">
        <f>SUMIF($L39,REGISTER!$CY$8,'KORT 1'!$BD41)</f>
        <v>0</v>
      </c>
      <c r="FF39" s="360">
        <f>SUMIF($L39,REGISTER!$CY$9,'KORT 1'!$BD41)</f>
        <v>0</v>
      </c>
      <c r="FG39" s="356">
        <f>SUMIF($K39,REGISTER!$CY$10,'KORT 1'!$BD41)</f>
        <v>0</v>
      </c>
      <c r="FH39" s="360">
        <f>+SUMIF($L39,REGISTER!$CY$16,'KORT 1'!$BD41)</f>
        <v>0</v>
      </c>
      <c r="FI39" s="360">
        <f>+SUMIF($L39,REGISTER!$CY$17,'KORT 1'!$BD41)</f>
        <v>0</v>
      </c>
      <c r="FJ39" s="360">
        <f>+SUMIF($L39,REGISTER!$CY$18,'KORT 1'!$BD41)</f>
        <v>0</v>
      </c>
      <c r="FK39" s="360">
        <f>SUMIF($L39,REGISTER!$CY$11,'KORT 1'!$BD41)+SUMIF($L39,REGISTER!$CY$18,'KORT 1'!$BD41)</f>
        <v>0</v>
      </c>
      <c r="FL39" s="360">
        <f>SUMIF($L39,REGISTER!$CY$12,'KORT 1'!$BD41)+SUMIF($L39,REGISTER!$CY$20,'KORT 1'!$BD41)</f>
        <v>0</v>
      </c>
      <c r="FM39" s="360">
        <f>SUMIF($L39,REGISTER!$CY$13,'KORT 1'!$BD41)+SUMIF($L39,REGISTER!$CY$21,'KORT 1'!$BD41)</f>
        <v>0</v>
      </c>
      <c r="FN39" s="193">
        <f>SUMIF($L39,REGISTER!$CY$14,'KORT 1'!$BD41)+SUMIF($L39,REGISTER!$CY$22,'KORT 1'!$BD41)</f>
        <v>0</v>
      </c>
      <c r="FO39" s="263">
        <f>SUMIF($L39,REGISTER!$CY$24,'KORT 1'!$BD41)</f>
        <v>0</v>
      </c>
      <c r="FP39" s="16">
        <f>SUMIF($L39,REGISTER!$CY$25,'KORT 1'!$BD41)</f>
        <v>0</v>
      </c>
      <c r="FQ39" s="16">
        <f>SUMIF($L39,REGISTER!$CY$26,'KORT 1'!$BD41)</f>
        <v>0</v>
      </c>
      <c r="FR39" s="263">
        <f>SUMIF($L39,REGISTER!$CY$32,'KORT 1'!$BD41)</f>
        <v>0</v>
      </c>
      <c r="FS39" s="263">
        <f>SUMIF($L39,REGISTER!$CY$33,'KORT 1'!$BD41)</f>
        <v>0</v>
      </c>
      <c r="FT39" s="263">
        <f>SUMIF($L39,REGISTER!$CY$34,'KORT 1'!$BD41)</f>
        <v>0</v>
      </c>
      <c r="FU39" s="16">
        <f>SUMIF($L39,REGISTER!$CY$27,'KORT 1'!$BD41)+SUMIF($L39,REGISTER!$CY$35,'KORT 1'!$BD41)</f>
        <v>0</v>
      </c>
      <c r="FV39" s="16">
        <f>SUMIF($L39,REGISTER!$CY$28,'KORT 1'!$BD41)+SUMIF($L39,REGISTER!$CY$36,'KORT 1'!$BD41)</f>
        <v>0</v>
      </c>
      <c r="FW39" s="16">
        <f>SUMIF($L39,REGISTER!$CY$29,'KORT 1'!$BD41)+SUMIF($L39,REGISTER!$CY$37,'KORT 1'!$BD41)</f>
        <v>0</v>
      </c>
      <c r="FX39" s="16">
        <f>SUMIF($L39,REGISTER!$CY$30,'KORT 1'!$BD41)+SUMIF($L39,REGISTER!$CY$38,'KORT 1'!$BD41)</f>
        <v>0</v>
      </c>
      <c r="FY39" s="187"/>
      <c r="FZ39" s="187"/>
      <c r="GA39" s="187"/>
      <c r="GB39" s="17">
        <f>SUMIF($M39,REGISTER!$CY$43,'KORT 1'!$O39)</f>
        <v>0</v>
      </c>
      <c r="GC39" s="17">
        <f>SUMIF($M39,REGISTER!$CY$44,'KORT 1'!$O39)</f>
        <v>0</v>
      </c>
      <c r="GD39" s="17">
        <f>SUMIF($M39,REGISTER!$CY$45,'KORT 1'!$O39)</f>
        <v>0</v>
      </c>
      <c r="GE39" s="187"/>
      <c r="GF39" s="187"/>
      <c r="GG39" s="187"/>
      <c r="GH39" s="17">
        <f>SUMIF($M39,REGISTER!$CY$63,'KORT 1'!$O39)</f>
        <v>0</v>
      </c>
      <c r="GI39" s="17">
        <f>SUMIF($M39,REGISTER!$CY$64,'KORT 1'!$O39)</f>
        <v>0</v>
      </c>
      <c r="GJ39" s="17">
        <f>SUMIF($M39,REGISTER!$CY$65,'KORT 1'!$O39)</f>
        <v>0</v>
      </c>
      <c r="GK39" s="187"/>
      <c r="GL39" s="187"/>
      <c r="GM39" s="187"/>
      <c r="GN39" s="17">
        <f>SUMIF($M39,REGISTER!$CY$53,'KORT 1'!$O39)</f>
        <v>0</v>
      </c>
      <c r="GO39" s="17">
        <f>SUMIF($M39,REGISTER!$CY$54,'KORT 1'!$O39)</f>
        <v>0</v>
      </c>
      <c r="GP39" s="17">
        <f>SUMIF($M39,REGISTER!$CY$55,'KORT 1'!$O39)</f>
        <v>0</v>
      </c>
      <c r="GQ39" s="16">
        <f>SUMIF($M39,REGISTER!$CY$56,'KORT 1'!$O39)+SUMIF($M39,REGISTER!$CY$57,'KORT 1'!$O39)+SUMIF($M39,REGISTER!$CY$58,'KORT 1'!$O39)+SUMIF($M39,REGISTER!$CY$59,'KORT 1'!$O39)</f>
        <v>0</v>
      </c>
      <c r="GR39" s="187"/>
      <c r="GS39" s="187"/>
      <c r="GT39" s="187"/>
      <c r="GU39" s="17">
        <f>SUMIF($M39,REGISTER!$CY$73,'KORT 1'!$O39)</f>
        <v>0</v>
      </c>
      <c r="GV39" s="17">
        <f>SUMIF($M39,REGISTER!$CY$74,'KORT 1'!$O39)</f>
        <v>0</v>
      </c>
      <c r="GW39" s="17">
        <f>SUMIF($M39,REGISTER!$CY$75,'KORT 1'!$O39)</f>
        <v>0</v>
      </c>
      <c r="GX39" s="280">
        <f>SUMIF($M39,REGISTER!$CY$76,'KORT 1'!$O39)+SUMIF($M39,REGISTER!$CY$77,'KORT 1'!$O39)+SUMIF($M39,REGISTER!$CY$78,'KORT 1'!$O39)+SUMIF($M39,REGISTER!$CY$79,'KORT 1'!$O39)</f>
        <v>0</v>
      </c>
      <c r="GY39" s="281">
        <f>SUMIF($M39,REGISTER!$CY$43,'KORT 1'!$O41)</f>
        <v>0</v>
      </c>
      <c r="GZ39" s="16">
        <f>+SUMIF($M39,REGISTER!$CY$44,'KORT 1'!$O41)</f>
        <v>0</v>
      </c>
      <c r="HA39" s="16">
        <f>SUMIF($M39,REGISTER!$CY$53,'KORT 1'!$O41)</f>
        <v>0</v>
      </c>
      <c r="HB39" s="16">
        <f>SUMIF($M39,REGISTER!$CY$54,'KORT 1'!$O41)</f>
        <v>0</v>
      </c>
      <c r="HC39" s="16">
        <f>SUMIF($M39,REGISTER!$CY$45,'KORT 1'!$O41)+SUMIF($M39,REGISTER!$CY$55,'KORT 1'!$O41)</f>
        <v>0</v>
      </c>
      <c r="HD39" s="16">
        <f>SUMIF($M39,REGISTER!$CY$46,'KORT 1'!$O41)+SUMIF($M39,REGISTER!$CY$56,'KORT 1'!$O41)</f>
        <v>0</v>
      </c>
      <c r="HE39" s="16">
        <f>SUMIF($M39,REGISTER!$CY$47,'KORT 1'!$O41)+SUMIF($M39,REGISTER!$CY$57,'KORT 1'!$O41)</f>
        <v>0</v>
      </c>
      <c r="HF39" s="16">
        <f>SUMIF($M39,REGISTER!$CY$48,'KORT 1'!$O41)+SUMIF($M39,REGISTER!$CY$58,'KORT 1'!$O41)</f>
        <v>0</v>
      </c>
      <c r="HG39" s="193">
        <f>SUMIF($M39,REGISTER!$CY$49,'KORT 1'!$O41)+SUMIF($M39,REGISTER!$CY$59,'KORT 1'!$O41)</f>
        <v>0</v>
      </c>
      <c r="HH39" s="281">
        <f>SUMIF($M39,REGISTER!$CY$63,'KORT 1'!$O41)</f>
        <v>0</v>
      </c>
      <c r="HI39" s="16">
        <f>+SUMIF($M39,REGISTER!$CY$64,'KORT 1'!$O41)</f>
        <v>0</v>
      </c>
      <c r="HJ39" s="16">
        <f>SUMIF($M39,REGISTER!$CY$73,'KORT 1'!$O41)</f>
        <v>0</v>
      </c>
      <c r="HK39" s="16">
        <f>SUMIF($M39,REGISTER!$CY$74,'KORT 1'!$O41)</f>
        <v>0</v>
      </c>
      <c r="HL39" s="16">
        <f>SUMIF($M39,REGISTER!$CY$65,'KORT 1'!$O41)+SUMIF($M39,REGISTER!$CY$75,'KORT 1'!$O41)</f>
        <v>0</v>
      </c>
      <c r="HM39" s="16">
        <f>SUMIF($M39,REGISTER!$CY$66,'KORT 1'!$O41)+SUMIF($M39,REGISTER!$CY$76,'KORT 1'!$O41)</f>
        <v>0</v>
      </c>
      <c r="HN39" s="16">
        <f>SUMIF($M39,REGISTER!$CY$67,'KORT 1'!$O41)+SUMIF($M39,REGISTER!$CY$77,'KORT 1'!$O41)</f>
        <v>0</v>
      </c>
      <c r="HO39" s="16">
        <f>SUMIF($M39,REGISTER!$CY$68,'KORT 1'!$O41)+SUMIF($M39,REGISTER!$CY$78,'KORT 1'!$O41)</f>
        <v>0</v>
      </c>
      <c r="HP39" s="193">
        <f>SUMIF($M39,REGISTER!$CY$69,'KORT 1'!$O41)+SUMIF($M39,REGISTER!$CY$79,'KORT 1'!$O41)</f>
        <v>0</v>
      </c>
      <c r="HQ39" s="1"/>
    </row>
    <row r="40" spans="1:225" ht="13.8" thickBot="1">
      <c r="A40" s="651" t="s">
        <v>13</v>
      </c>
      <c r="B40" s="652"/>
      <c r="C40" s="652"/>
      <c r="D40" s="652"/>
      <c r="E40" s="652"/>
      <c r="F40" s="652"/>
      <c r="G40" s="653"/>
      <c r="H40" s="54" t="s">
        <v>12</v>
      </c>
      <c r="I40" s="19">
        <v>300</v>
      </c>
      <c r="J40" s="19"/>
      <c r="K40" s="19"/>
      <c r="L40" s="260" t="s">
        <v>163</v>
      </c>
      <c r="M40" s="13" t="s">
        <v>156</v>
      </c>
      <c r="N40" s="19"/>
      <c r="O40" s="83">
        <f t="shared" si="7"/>
        <v>0</v>
      </c>
      <c r="P40" s="182">
        <f>IF(AND(CS38=1,$N38&gt;=REGISTER!$DE$45,CS$43+CS$44&gt;=REGISTER!$DD$28,CS$40&gt;0),1,0)</f>
        <v>0</v>
      </c>
      <c r="Q40" s="182">
        <f>IF(AND(CT38=1,$N38&gt;=REGISTER!$DE$45,CT$43+CT$44&gt;=REGISTER!$DD$28,CT$40&gt;0),1,0)</f>
        <v>0</v>
      </c>
      <c r="R40" s="182">
        <f>IF(AND(CU38=1,$N38&gt;=REGISTER!$DE$45,CU$43+CU$44&gt;=REGISTER!$DD$28,CU$40&gt;0),1,0)</f>
        <v>0</v>
      </c>
      <c r="S40" s="182">
        <f>IF(AND(CV38=1,$N38&gt;=REGISTER!$DE$45,CV$43+CV$44&gt;=REGISTER!$DD$28,CV$40&gt;0),1,0)</f>
        <v>0</v>
      </c>
      <c r="T40" s="182">
        <f>IF(AND(CW38=1,$N38&gt;=REGISTER!$DE$45,CW$43+CW$44&gt;=REGISTER!$DD$28,CW$40&gt;0),1,0)</f>
        <v>0</v>
      </c>
      <c r="U40" s="182">
        <f>IF(AND(CX38=1,$N38&gt;=REGISTER!$DE$45,CX$43+CX$44&gt;=REGISTER!$DD$28,CX$40&gt;0),1,0)</f>
        <v>0</v>
      </c>
      <c r="V40" s="182">
        <f>IF(AND(CY38=1,$N38&gt;=REGISTER!$DE$45,CY$43+CY$44&gt;=REGISTER!$DD$28,CY$40&gt;0),1,0)</f>
        <v>0</v>
      </c>
      <c r="W40" s="182">
        <f>IF(AND(CZ38=1,$N38&gt;=REGISTER!$DE$45,CZ$43+CZ$44&gt;=REGISTER!$DD$28,CZ$40&gt;0),1,0)</f>
        <v>0</v>
      </c>
      <c r="X40" s="182">
        <f>IF(AND(DA38=1,$N38&gt;=REGISTER!$DE$45,DA$43+DA$44&gt;=REGISTER!$DD$28,DA$40&gt;0),1,0)</f>
        <v>0</v>
      </c>
      <c r="Y40" s="182">
        <f>IF(AND(DB38=1,$N38&gt;=REGISTER!$DE$45,DB$43+DB$44&gt;=REGISTER!$DD$28,DB$40&gt;0),1,0)</f>
        <v>0</v>
      </c>
      <c r="Z40" s="182">
        <f>IF(AND(DC38=1,$N38&gt;=REGISTER!$DE$45,DC$43+DC$44&gt;=REGISTER!$DD$28,DC$40&gt;0),1,0)</f>
        <v>0</v>
      </c>
      <c r="AA40" s="182">
        <f>IF(AND(DD38=1,$N38&gt;=REGISTER!$DE$45,DD$43+DD$44&gt;=REGISTER!$DD$28,DD$40&gt;0),1,0)</f>
        <v>0</v>
      </c>
      <c r="AB40" s="182">
        <f>IF(AND(DE38=1,$N38&gt;=REGISTER!$DE$45,DE$43+DE$44&gt;=REGISTER!$DD$28,DE$40&gt;0),1,0)</f>
        <v>0</v>
      </c>
      <c r="AC40" s="182">
        <f>IF(AND(DF38=1,$N38&gt;=REGISTER!$DE$45,DF$43+DF$44&gt;=REGISTER!$DD$28,DF$40&gt;0),1,0)</f>
        <v>0</v>
      </c>
      <c r="AD40" s="182">
        <f>IF(AND(DG38=1,$N38&gt;=REGISTER!$DE$45,DG$43+DG$44&gt;=REGISTER!$DD$28,DG$40&gt;0),1,0)</f>
        <v>0</v>
      </c>
      <c r="AE40" s="182">
        <f>IF(AND(DH38=1,$N38&gt;=REGISTER!$DE$45,DH$43+DH$44&gt;=REGISTER!$DD$28,DH$40&gt;0),1,0)</f>
        <v>0</v>
      </c>
      <c r="AF40" s="182">
        <f>IF(AND(DI38=1,$N38&gt;=REGISTER!$DE$45,DI$43+DI$44&gt;=REGISTER!$DD$28,DI$40&gt;0),1,0)</f>
        <v>0</v>
      </c>
      <c r="AG40" s="182">
        <f>IF(AND(DJ38=1,$N38&gt;=REGISTER!$DE$45,DJ$43+DJ$44&gt;=REGISTER!$DD$28,DJ$40&gt;0),1,0)</f>
        <v>0</v>
      </c>
      <c r="AH40" s="182">
        <f>IF(AND(DK38=1,$N38&gt;=REGISTER!$DE$45,DK$43+DK$44&gt;=REGISTER!$DD$28,DK$40&gt;0),1,0)</f>
        <v>0</v>
      </c>
      <c r="AI40" s="182">
        <f>IF(AND(DL38=1,$N38&gt;=REGISTER!$DE$45,DL$43+DL$44&gt;=REGISTER!$DD$28,DL$40&gt;0),1,0)</f>
        <v>0</v>
      </c>
      <c r="AJ40" s="182">
        <f>IF(AND(DM38=1,$N38&gt;=REGISTER!$DE$45,DM$43+DM$44&gt;=REGISTER!$DD$28,DM$40&gt;0),1,0)</f>
        <v>0</v>
      </c>
      <c r="AK40" s="182">
        <f>IF(AND(DN38=1,$N38&gt;=REGISTER!$DE$45,DN$43+DN$44&gt;=REGISTER!$DD$28,DN$40&gt;0),1,0)</f>
        <v>0</v>
      </c>
      <c r="AL40" s="182">
        <f>IF(AND(DO38=1,$N38&gt;=REGISTER!$DE$45,DO$43+DO$44&gt;=REGISTER!$DD$28,DO$40&gt;0),1,0)</f>
        <v>0</v>
      </c>
      <c r="AM40" s="182">
        <f>IF(AND(DP38=1,$N38&gt;=REGISTER!$DE$45,DP$43+DP$44&gt;=REGISTER!$DD$28,DP$40&gt;0),1,0)</f>
        <v>0</v>
      </c>
      <c r="AN40" s="182">
        <f>IF(AND(DQ38=1,$N38&gt;=REGISTER!$DE$45,DQ$43+DQ$44&gt;=REGISTER!$DD$28,DQ$40&gt;0),1,0)</f>
        <v>0</v>
      </c>
      <c r="AO40" s="182">
        <f>IF(AND(DR38=1,$N38&gt;=REGISTER!$DE$45,DR$43+DR$44&gt;=REGISTER!$DD$28,DR$40&gt;0),1,0)</f>
        <v>0</v>
      </c>
      <c r="AP40" s="182">
        <f>IF(AND(DS38=1,$N38&gt;=REGISTER!$DE$45,DS$43+DS$44&gt;=REGISTER!$DD$28,DS$40&gt;0),1,0)</f>
        <v>0</v>
      </c>
      <c r="AQ40" s="182">
        <f>IF(AND(DT38=1,$N38&gt;=REGISTER!$DE$45,DT$43+DT$44&gt;=REGISTER!$DD$28,DT$40&gt;0),1,0)</f>
        <v>0</v>
      </c>
      <c r="AR40" s="182">
        <f>IF(AND(DU38=1,$N38&gt;=REGISTER!$DE$45,DU$43+DU$44&gt;=REGISTER!$DD$28,DU$40&gt;0),1,0)</f>
        <v>0</v>
      </c>
      <c r="AS40" s="182">
        <f>IF(AND(DV38=1,$N38&gt;=REGISTER!$DE$45,DV$43+DV$44&gt;=REGISTER!$DD$28,DV$40&gt;0),1,0)</f>
        <v>0</v>
      </c>
      <c r="AT40" s="182">
        <f>IF(AND(DW38=1,$N38&gt;=REGISTER!$DE$45,DW$43+DW$44&gt;=REGISTER!$DD$28,DW$40&gt;0),1,0)</f>
        <v>0</v>
      </c>
      <c r="AU40" s="182">
        <f>IF(AND(DX38=1,$N38&gt;=REGISTER!$DE$45,DX$43+DX$44&gt;=REGISTER!$DD$28,DX$40&gt;0),1,0)</f>
        <v>0</v>
      </c>
      <c r="AV40" s="182">
        <f>IF(AND(DY38=1,$N38&gt;=REGISTER!$DE$45,DY$43+DY$44&gt;=REGISTER!$DD$28,DY$40&gt;0),1,0)</f>
        <v>0</v>
      </c>
      <c r="AW40" s="182">
        <f>IF(AND(DZ38=1,$N38&gt;=REGISTER!$DE$45,DZ$43+DZ$44&gt;=REGISTER!$DD$28,DZ$40&gt;0),1,0)</f>
        <v>0</v>
      </c>
      <c r="AX40" s="182">
        <f>IF(AND(EA38=1,$N38&gt;=REGISTER!$DE$45,EA$43+EA$44&gt;=REGISTER!$DD$28,EA$40&gt;0),1,0)</f>
        <v>0</v>
      </c>
      <c r="AY40" s="182">
        <f>IF(AND(EB38=1,$N38&gt;=REGISTER!$DE$45,EB$43+EB$44&gt;=REGISTER!$DD$28,EB$40&gt;0),1,0)</f>
        <v>0</v>
      </c>
      <c r="AZ40" s="182">
        <f>IF(AND(EC38=1,$N38&gt;=REGISTER!$DE$45,EC$43+EC$44&gt;=REGISTER!$DD$28,EC$40&gt;0),1,0)</f>
        <v>0</v>
      </c>
      <c r="BA40" s="182">
        <f>IF(AND(ED38=1,$N38&gt;=REGISTER!$DE$45,ED$43+ED$44&gt;=REGISTER!$DD$28,ED$40&gt;0),1,0)</f>
        <v>0</v>
      </c>
      <c r="BB40" s="182">
        <f>IF(AND(EE38=1,$N38&gt;=REGISTER!$DE$45,EE$43+EE$44&gt;=REGISTER!$DD$28,EE$40&gt;0),1,0)</f>
        <v>0</v>
      </c>
      <c r="BC40" s="182">
        <f>IF(AND(EF38=1,$N38&gt;=REGISTER!$DE$45,EF$43+EF$44&gt;=REGISTER!$DD$28,EF$40&gt;0),1,0)</f>
        <v>0</v>
      </c>
      <c r="BD40" s="83">
        <f t="shared" si="8"/>
        <v>0</v>
      </c>
      <c r="BE40" s="182">
        <f>IF(AND(OR(CS38=1,CS38="X"),$N38&gt;=13,CS$41&gt;2,CS$40&gt;0),1,0)</f>
        <v>0</v>
      </c>
      <c r="BF40" s="182">
        <f t="shared" ref="BF40:CR40" si="21">IF(AND(OR(CT38=1,CT38="X"),$N38&gt;=13,CT$41&gt;2,CT$40&gt;0),1,0)</f>
        <v>0</v>
      </c>
      <c r="BG40" s="182">
        <f t="shared" si="21"/>
        <v>0</v>
      </c>
      <c r="BH40" s="182">
        <f t="shared" si="21"/>
        <v>0</v>
      </c>
      <c r="BI40" s="182">
        <f t="shared" si="21"/>
        <v>0</v>
      </c>
      <c r="BJ40" s="182">
        <f t="shared" si="21"/>
        <v>0</v>
      </c>
      <c r="BK40" s="182">
        <f t="shared" si="21"/>
        <v>0</v>
      </c>
      <c r="BL40" s="182">
        <f t="shared" si="21"/>
        <v>0</v>
      </c>
      <c r="BM40" s="182">
        <f t="shared" si="21"/>
        <v>0</v>
      </c>
      <c r="BN40" s="182">
        <f t="shared" si="21"/>
        <v>0</v>
      </c>
      <c r="BO40" s="182">
        <f t="shared" si="21"/>
        <v>0</v>
      </c>
      <c r="BP40" s="182">
        <f t="shared" si="21"/>
        <v>0</v>
      </c>
      <c r="BQ40" s="182">
        <f t="shared" si="21"/>
        <v>0</v>
      </c>
      <c r="BR40" s="182">
        <f t="shared" si="21"/>
        <v>0</v>
      </c>
      <c r="BS40" s="182">
        <f t="shared" si="21"/>
        <v>0</v>
      </c>
      <c r="BT40" s="182">
        <f t="shared" si="21"/>
        <v>0</v>
      </c>
      <c r="BU40" s="182">
        <f t="shared" si="21"/>
        <v>0</v>
      </c>
      <c r="BV40" s="182">
        <f t="shared" si="21"/>
        <v>0</v>
      </c>
      <c r="BW40" s="182">
        <f t="shared" si="21"/>
        <v>0</v>
      </c>
      <c r="BX40" s="182">
        <f t="shared" si="21"/>
        <v>0</v>
      </c>
      <c r="BY40" s="182">
        <f t="shared" si="21"/>
        <v>0</v>
      </c>
      <c r="BZ40" s="182">
        <f t="shared" si="21"/>
        <v>0</v>
      </c>
      <c r="CA40" s="182">
        <f t="shared" si="21"/>
        <v>0</v>
      </c>
      <c r="CB40" s="182">
        <f t="shared" si="21"/>
        <v>0</v>
      </c>
      <c r="CC40" s="182">
        <f t="shared" si="21"/>
        <v>0</v>
      </c>
      <c r="CD40" s="182">
        <f t="shared" si="21"/>
        <v>0</v>
      </c>
      <c r="CE40" s="182">
        <f t="shared" si="21"/>
        <v>0</v>
      </c>
      <c r="CF40" s="182">
        <f t="shared" si="21"/>
        <v>0</v>
      </c>
      <c r="CG40" s="182">
        <f t="shared" si="21"/>
        <v>0</v>
      </c>
      <c r="CH40" s="182">
        <f t="shared" si="21"/>
        <v>0</v>
      </c>
      <c r="CI40" s="182">
        <f t="shared" si="21"/>
        <v>0</v>
      </c>
      <c r="CJ40" s="182">
        <f t="shared" si="21"/>
        <v>0</v>
      </c>
      <c r="CK40" s="182">
        <f t="shared" si="21"/>
        <v>0</v>
      </c>
      <c r="CL40" s="182">
        <f t="shared" si="21"/>
        <v>0</v>
      </c>
      <c r="CM40" s="182">
        <f t="shared" si="21"/>
        <v>0</v>
      </c>
      <c r="CN40" s="182">
        <f t="shared" si="21"/>
        <v>0</v>
      </c>
      <c r="CO40" s="182">
        <f t="shared" si="21"/>
        <v>0</v>
      </c>
      <c r="CP40" s="182">
        <f t="shared" si="21"/>
        <v>0</v>
      </c>
      <c r="CQ40" s="182">
        <f t="shared" si="21"/>
        <v>0</v>
      </c>
      <c r="CR40" s="182">
        <f t="shared" si="21"/>
        <v>0</v>
      </c>
      <c r="CS40" s="55">
        <f t="shared" ref="CS40:EF40" si="22">IF(AND(CS6&gt;0,CS12&gt;0,CS13&gt;0,CS16&gt;0,CS17&gt;0,CS13&gt;CS12),1,0)</f>
        <v>0</v>
      </c>
      <c r="CT40" s="56">
        <f t="shared" si="22"/>
        <v>0</v>
      </c>
      <c r="CU40" s="56">
        <f t="shared" si="22"/>
        <v>0</v>
      </c>
      <c r="CV40" s="56">
        <f t="shared" si="22"/>
        <v>0</v>
      </c>
      <c r="CW40" s="56">
        <f t="shared" si="22"/>
        <v>0</v>
      </c>
      <c r="CX40" s="56">
        <f t="shared" si="22"/>
        <v>0</v>
      </c>
      <c r="CY40" s="56">
        <f t="shared" si="22"/>
        <v>0</v>
      </c>
      <c r="CZ40" s="56">
        <f t="shared" si="22"/>
        <v>0</v>
      </c>
      <c r="DA40" s="56">
        <f t="shared" si="22"/>
        <v>0</v>
      </c>
      <c r="DB40" s="56">
        <f t="shared" si="22"/>
        <v>0</v>
      </c>
      <c r="DC40" s="56">
        <f t="shared" si="22"/>
        <v>0</v>
      </c>
      <c r="DD40" s="56">
        <f t="shared" si="22"/>
        <v>0</v>
      </c>
      <c r="DE40" s="56">
        <f t="shared" si="22"/>
        <v>0</v>
      </c>
      <c r="DF40" s="56">
        <f t="shared" si="22"/>
        <v>0</v>
      </c>
      <c r="DG40" s="56">
        <f t="shared" si="22"/>
        <v>0</v>
      </c>
      <c r="DH40" s="56">
        <f t="shared" si="22"/>
        <v>0</v>
      </c>
      <c r="DI40" s="56">
        <f t="shared" si="22"/>
        <v>0</v>
      </c>
      <c r="DJ40" s="56">
        <f t="shared" si="22"/>
        <v>0</v>
      </c>
      <c r="DK40" s="56">
        <f t="shared" si="22"/>
        <v>0</v>
      </c>
      <c r="DL40" s="56">
        <f t="shared" si="22"/>
        <v>0</v>
      </c>
      <c r="DM40" s="56">
        <f t="shared" si="22"/>
        <v>0</v>
      </c>
      <c r="DN40" s="56">
        <f t="shared" si="22"/>
        <v>0</v>
      </c>
      <c r="DO40" s="56">
        <f t="shared" si="22"/>
        <v>0</v>
      </c>
      <c r="DP40" s="56">
        <f t="shared" si="22"/>
        <v>0</v>
      </c>
      <c r="DQ40" s="56">
        <f t="shared" si="22"/>
        <v>0</v>
      </c>
      <c r="DR40" s="56">
        <f t="shared" si="22"/>
        <v>0</v>
      </c>
      <c r="DS40" s="56">
        <f t="shared" si="22"/>
        <v>0</v>
      </c>
      <c r="DT40" s="56">
        <f t="shared" si="22"/>
        <v>0</v>
      </c>
      <c r="DU40" s="56">
        <f t="shared" si="22"/>
        <v>0</v>
      </c>
      <c r="DV40" s="56">
        <f t="shared" si="22"/>
        <v>0</v>
      </c>
      <c r="DW40" s="56">
        <f t="shared" si="22"/>
        <v>0</v>
      </c>
      <c r="DX40" s="56">
        <f t="shared" si="22"/>
        <v>0</v>
      </c>
      <c r="DY40" s="56">
        <f t="shared" si="22"/>
        <v>0</v>
      </c>
      <c r="DZ40" s="56">
        <f t="shared" si="22"/>
        <v>0</v>
      </c>
      <c r="EA40" s="56">
        <f t="shared" si="22"/>
        <v>0</v>
      </c>
      <c r="EB40" s="56">
        <f t="shared" si="22"/>
        <v>0</v>
      </c>
      <c r="EC40" s="56">
        <f t="shared" si="22"/>
        <v>0</v>
      </c>
      <c r="ED40" s="56">
        <f t="shared" si="22"/>
        <v>0</v>
      </c>
      <c r="EE40" s="56">
        <f t="shared" si="22"/>
        <v>0</v>
      </c>
      <c r="EF40" s="56">
        <f t="shared" si="22"/>
        <v>0</v>
      </c>
      <c r="EG40" s="147"/>
      <c r="EH40" s="145"/>
      <c r="EI40" s="145"/>
      <c r="EJ40" s="145"/>
      <c r="EK40" s="146"/>
      <c r="EL40" s="39"/>
      <c r="EM40" s="123">
        <f t="shared" ref="EM40:FZ40" si="23">SUM(EM19:EM39)+SUM(EM78:EM121)</f>
        <v>0</v>
      </c>
      <c r="EN40" s="123">
        <f t="shared" si="23"/>
        <v>0</v>
      </c>
      <c r="EO40" s="123">
        <f t="shared" si="23"/>
        <v>0</v>
      </c>
      <c r="EP40" s="123">
        <f t="shared" si="23"/>
        <v>0</v>
      </c>
      <c r="EQ40" s="123">
        <f t="shared" si="23"/>
        <v>0</v>
      </c>
      <c r="ER40" s="123">
        <f t="shared" si="23"/>
        <v>0</v>
      </c>
      <c r="ES40" s="123">
        <f t="shared" si="23"/>
        <v>0</v>
      </c>
      <c r="ET40" s="123">
        <f t="shared" si="23"/>
        <v>0</v>
      </c>
      <c r="EU40" s="123">
        <f t="shared" si="23"/>
        <v>0</v>
      </c>
      <c r="EV40" s="123">
        <f t="shared" si="23"/>
        <v>0</v>
      </c>
      <c r="EW40" s="123">
        <f t="shared" si="23"/>
        <v>0</v>
      </c>
      <c r="EX40" s="123">
        <f t="shared" si="23"/>
        <v>0</v>
      </c>
      <c r="EY40" s="123">
        <f t="shared" si="23"/>
        <v>0</v>
      </c>
      <c r="EZ40" s="123">
        <f t="shared" si="23"/>
        <v>0</v>
      </c>
      <c r="FA40" s="123">
        <f t="shared" si="23"/>
        <v>0</v>
      </c>
      <c r="FB40" s="123">
        <f t="shared" si="23"/>
        <v>0</v>
      </c>
      <c r="FC40" s="123">
        <f t="shared" si="23"/>
        <v>0</v>
      </c>
      <c r="FD40" s="123">
        <f t="shared" si="23"/>
        <v>0</v>
      </c>
      <c r="FE40" s="123">
        <f t="shared" si="23"/>
        <v>0</v>
      </c>
      <c r="FF40" s="123">
        <f t="shared" si="23"/>
        <v>0</v>
      </c>
      <c r="FG40" s="123">
        <f t="shared" si="23"/>
        <v>0</v>
      </c>
      <c r="FH40" s="123">
        <f t="shared" si="23"/>
        <v>0</v>
      </c>
      <c r="FI40" s="123">
        <f t="shared" si="23"/>
        <v>0</v>
      </c>
      <c r="FJ40" s="123">
        <f t="shared" si="23"/>
        <v>0</v>
      </c>
      <c r="FK40" s="123">
        <f t="shared" si="23"/>
        <v>0</v>
      </c>
      <c r="FL40" s="123">
        <f t="shared" si="23"/>
        <v>0</v>
      </c>
      <c r="FM40" s="123">
        <f t="shared" si="23"/>
        <v>0</v>
      </c>
      <c r="FN40" s="123">
        <f t="shared" si="23"/>
        <v>0</v>
      </c>
      <c r="FO40" s="123">
        <f t="shared" si="23"/>
        <v>0</v>
      </c>
      <c r="FP40" s="123">
        <f t="shared" si="23"/>
        <v>0</v>
      </c>
      <c r="FQ40" s="123">
        <f t="shared" si="23"/>
        <v>0</v>
      </c>
      <c r="FR40" s="123">
        <f t="shared" si="23"/>
        <v>0</v>
      </c>
      <c r="FS40" s="123">
        <f t="shared" si="23"/>
        <v>0</v>
      </c>
      <c r="FT40" s="123">
        <f t="shared" si="23"/>
        <v>0</v>
      </c>
      <c r="FU40" s="123">
        <f t="shared" si="23"/>
        <v>0</v>
      </c>
      <c r="FV40" s="123">
        <f t="shared" si="23"/>
        <v>0</v>
      </c>
      <c r="FW40" s="123">
        <f t="shared" si="23"/>
        <v>0</v>
      </c>
      <c r="FX40" s="123">
        <f t="shared" si="23"/>
        <v>0</v>
      </c>
      <c r="FY40" s="264">
        <f t="shared" si="23"/>
        <v>0</v>
      </c>
      <c r="FZ40" s="264">
        <f t="shared" si="23"/>
        <v>0</v>
      </c>
      <c r="GA40" s="264">
        <f t="shared" ref="GA40:HF40" si="24">SUM(GA19:GA39)+SUM(GA78:GA121)</f>
        <v>0</v>
      </c>
      <c r="GB40" s="264">
        <f t="shared" si="24"/>
        <v>0</v>
      </c>
      <c r="GC40" s="264">
        <f t="shared" si="24"/>
        <v>0</v>
      </c>
      <c r="GD40" s="264">
        <f t="shared" si="24"/>
        <v>0</v>
      </c>
      <c r="GE40" s="264">
        <f t="shared" si="24"/>
        <v>0</v>
      </c>
      <c r="GF40" s="264">
        <f t="shared" si="24"/>
        <v>0</v>
      </c>
      <c r="GG40" s="264">
        <f t="shared" si="24"/>
        <v>0</v>
      </c>
      <c r="GH40" s="264">
        <f t="shared" si="24"/>
        <v>0</v>
      </c>
      <c r="GI40" s="264">
        <f t="shared" si="24"/>
        <v>0</v>
      </c>
      <c r="GJ40" s="264">
        <f t="shared" si="24"/>
        <v>0</v>
      </c>
      <c r="GK40" s="264">
        <f t="shared" si="24"/>
        <v>0</v>
      </c>
      <c r="GL40" s="264">
        <f t="shared" si="24"/>
        <v>0</v>
      </c>
      <c r="GM40" s="264">
        <f t="shared" si="24"/>
        <v>0</v>
      </c>
      <c r="GN40" s="264">
        <f t="shared" si="24"/>
        <v>0</v>
      </c>
      <c r="GO40" s="264">
        <f t="shared" si="24"/>
        <v>0</v>
      </c>
      <c r="GP40" s="264">
        <f t="shared" si="24"/>
        <v>0</v>
      </c>
      <c r="GQ40" s="264">
        <f t="shared" si="24"/>
        <v>0</v>
      </c>
      <c r="GR40" s="264">
        <f t="shared" si="24"/>
        <v>0</v>
      </c>
      <c r="GS40" s="264">
        <f t="shared" si="24"/>
        <v>0</v>
      </c>
      <c r="GT40" s="264">
        <f t="shared" si="24"/>
        <v>0</v>
      </c>
      <c r="GU40" s="264">
        <f t="shared" si="24"/>
        <v>0</v>
      </c>
      <c r="GV40" s="264">
        <f t="shared" si="24"/>
        <v>0</v>
      </c>
      <c r="GW40" s="264">
        <f t="shared" si="24"/>
        <v>0</v>
      </c>
      <c r="GX40" s="264">
        <f t="shared" si="24"/>
        <v>0</v>
      </c>
      <c r="GY40" s="264">
        <f t="shared" si="24"/>
        <v>0</v>
      </c>
      <c r="GZ40" s="264">
        <f t="shared" si="24"/>
        <v>0</v>
      </c>
      <c r="HA40" s="264">
        <f t="shared" si="24"/>
        <v>0</v>
      </c>
      <c r="HB40" s="264">
        <f t="shared" si="24"/>
        <v>0</v>
      </c>
      <c r="HC40" s="264">
        <f t="shared" si="24"/>
        <v>0</v>
      </c>
      <c r="HD40" s="264">
        <f t="shared" si="24"/>
        <v>0</v>
      </c>
      <c r="HE40" s="264">
        <f t="shared" si="24"/>
        <v>0</v>
      </c>
      <c r="HF40" s="264">
        <f t="shared" si="24"/>
        <v>0</v>
      </c>
      <c r="HG40" s="264">
        <f t="shared" ref="HG40:HP40" si="25">SUM(HG19:HG39)+SUM(HG78:HG121)</f>
        <v>0</v>
      </c>
      <c r="HH40" s="264">
        <f t="shared" si="25"/>
        <v>0</v>
      </c>
      <c r="HI40" s="264">
        <f t="shared" si="25"/>
        <v>0</v>
      </c>
      <c r="HJ40" s="264">
        <f t="shared" si="25"/>
        <v>0</v>
      </c>
      <c r="HK40" s="264">
        <f t="shared" si="25"/>
        <v>0</v>
      </c>
      <c r="HL40" s="264">
        <f t="shared" si="25"/>
        <v>0</v>
      </c>
      <c r="HM40" s="264">
        <f t="shared" si="25"/>
        <v>0</v>
      </c>
      <c r="HN40" s="264">
        <f t="shared" si="25"/>
        <v>0</v>
      </c>
      <c r="HO40" s="264">
        <f t="shared" si="25"/>
        <v>0</v>
      </c>
      <c r="HP40" s="264">
        <f t="shared" si="25"/>
        <v>0</v>
      </c>
      <c r="HQ40" s="1"/>
    </row>
    <row r="41" spans="1:225" ht="18" hidden="1" customHeight="1" thickBot="1">
      <c r="A41" s="568"/>
      <c r="B41" s="569"/>
      <c r="C41" s="569"/>
      <c r="D41" s="569"/>
      <c r="E41" s="569"/>
      <c r="F41" s="570"/>
      <c r="G41" s="41">
        <v>0</v>
      </c>
      <c r="H41" s="18" t="s">
        <v>38</v>
      </c>
      <c r="I41" s="19"/>
      <c r="J41" s="19"/>
      <c r="K41" s="19"/>
      <c r="L41" s="260" t="s">
        <v>163</v>
      </c>
      <c r="M41" s="13" t="s">
        <v>157</v>
      </c>
      <c r="N41" s="19"/>
      <c r="O41" s="83">
        <f t="shared" si="7"/>
        <v>0</v>
      </c>
      <c r="P41" s="182">
        <f>IF(AND(CS39=1,$N39&gt;=REGISTER!$DE$45,CS$43+CS$44&gt;=REGISTER!$DD$28,CS$40&gt;0),1,0)</f>
        <v>0</v>
      </c>
      <c r="Q41" s="182">
        <f>IF(AND(CT39=1,$N39&gt;=REGISTER!$DE$45,CT$43+CT$44&gt;=REGISTER!$DD$28,CT$40&gt;0),1,0)</f>
        <v>0</v>
      </c>
      <c r="R41" s="182">
        <f>IF(AND(CU39=1,$N39&gt;=REGISTER!$DE$45,CU$43+CU$44&gt;=REGISTER!$DD$28,CU$40&gt;0),1,0)</f>
        <v>0</v>
      </c>
      <c r="S41" s="182">
        <f>IF(AND(CV39=1,$N39&gt;=REGISTER!$DE$45,CV$43+CV$44&gt;=REGISTER!$DD$28,CV$40&gt;0),1,0)</f>
        <v>0</v>
      </c>
      <c r="T41" s="182">
        <f>IF(AND(CW39=1,$N39&gt;=REGISTER!$DE$45,CW$43+CW$44&gt;=REGISTER!$DD$28,CW$40&gt;0),1,0)</f>
        <v>0</v>
      </c>
      <c r="U41" s="182">
        <f>IF(AND(CX39=1,$N39&gt;=REGISTER!$DE$45,CX$43+CX$44&gt;=REGISTER!$DD$28,CX$40&gt;0),1,0)</f>
        <v>0</v>
      </c>
      <c r="V41" s="182">
        <f>IF(AND(CY39=1,$N39&gt;=REGISTER!$DE$45,CY$43+CY$44&gt;=REGISTER!$DD$28,CY$40&gt;0),1,0)</f>
        <v>0</v>
      </c>
      <c r="W41" s="182">
        <f>IF(AND(CZ39=1,$N39&gt;=REGISTER!$DE$45,CZ$43+CZ$44&gt;=REGISTER!$DD$28,CZ$40&gt;0),1,0)</f>
        <v>0</v>
      </c>
      <c r="X41" s="182">
        <f>IF(AND(DA39=1,$N39&gt;=REGISTER!$DE$45,DA$43+DA$44&gt;=REGISTER!$DD$28,DA$40&gt;0),1,0)</f>
        <v>0</v>
      </c>
      <c r="Y41" s="182">
        <f>IF(AND(DB39=1,$N39&gt;=REGISTER!$DE$45,DB$43+DB$44&gt;=REGISTER!$DD$28,DB$40&gt;0),1,0)</f>
        <v>0</v>
      </c>
      <c r="Z41" s="182">
        <f>IF(AND(DC39=1,$N39&gt;=REGISTER!$DE$45,DC$43+DC$44&gt;=REGISTER!$DD$28,DC$40&gt;0),1,0)</f>
        <v>0</v>
      </c>
      <c r="AA41" s="182">
        <f>IF(AND(DD39=1,$N39&gt;=REGISTER!$DE$45,DD$43+DD$44&gt;=REGISTER!$DD$28,DD$40&gt;0),1,0)</f>
        <v>0</v>
      </c>
      <c r="AB41" s="182">
        <f>IF(AND(DE39=1,$N39&gt;=REGISTER!$DE$45,DE$43+DE$44&gt;=REGISTER!$DD$28,DE$40&gt;0),1,0)</f>
        <v>0</v>
      </c>
      <c r="AC41" s="182">
        <f>IF(AND(DF39=1,$N39&gt;=REGISTER!$DE$45,DF$43+DF$44&gt;=REGISTER!$DD$28,DF$40&gt;0),1,0)</f>
        <v>0</v>
      </c>
      <c r="AD41" s="182">
        <f>IF(AND(DG39=1,$N39&gt;=REGISTER!$DE$45,DG$43+DG$44&gt;=REGISTER!$DD$28,DG$40&gt;0),1,0)</f>
        <v>0</v>
      </c>
      <c r="AE41" s="182">
        <f>IF(AND(DH39=1,$N39&gt;=REGISTER!$DE$45,DH$43+DH$44&gt;=REGISTER!$DD$28,DH$40&gt;0),1,0)</f>
        <v>0</v>
      </c>
      <c r="AF41" s="182">
        <f>IF(AND(DI39=1,$N39&gt;=REGISTER!$DE$45,DI$43+DI$44&gt;=REGISTER!$DD$28,DI$40&gt;0),1,0)</f>
        <v>0</v>
      </c>
      <c r="AG41" s="182">
        <f>IF(AND(DJ39=1,$N39&gt;=REGISTER!$DE$45,DJ$43+DJ$44&gt;=REGISTER!$DD$28,DJ$40&gt;0),1,0)</f>
        <v>0</v>
      </c>
      <c r="AH41" s="182">
        <f>IF(AND(DK39=1,$N39&gt;=REGISTER!$DE$45,DK$43+DK$44&gt;=REGISTER!$DD$28,DK$40&gt;0),1,0)</f>
        <v>0</v>
      </c>
      <c r="AI41" s="182">
        <f>IF(AND(DL39=1,$N39&gt;=REGISTER!$DE$45,DL$43+DL$44&gt;=REGISTER!$DD$28,DL$40&gt;0),1,0)</f>
        <v>0</v>
      </c>
      <c r="AJ41" s="182">
        <f>IF(AND(DM39=1,$N39&gt;=REGISTER!$DE$45,DM$43+DM$44&gt;=REGISTER!$DD$28,DM$40&gt;0),1,0)</f>
        <v>0</v>
      </c>
      <c r="AK41" s="182">
        <f>IF(AND(DN39=1,$N39&gt;=REGISTER!$DE$45,DN$43+DN$44&gt;=REGISTER!$DD$28,DN$40&gt;0),1,0)</f>
        <v>0</v>
      </c>
      <c r="AL41" s="182">
        <f>IF(AND(DO39=1,$N39&gt;=REGISTER!$DE$45,DO$43+DO$44&gt;=REGISTER!$DD$28,DO$40&gt;0),1,0)</f>
        <v>0</v>
      </c>
      <c r="AM41" s="182">
        <f>IF(AND(DP39=1,$N39&gt;=REGISTER!$DE$45,DP$43+DP$44&gt;=REGISTER!$DD$28,DP$40&gt;0),1,0)</f>
        <v>0</v>
      </c>
      <c r="AN41" s="182">
        <f>IF(AND(DQ39=1,$N39&gt;=REGISTER!$DE$45,DQ$43+DQ$44&gt;=REGISTER!$DD$28,DQ$40&gt;0),1,0)</f>
        <v>0</v>
      </c>
      <c r="AO41" s="182">
        <f>IF(AND(DR39=1,$N39&gt;=REGISTER!$DE$45,DR$43+DR$44&gt;=REGISTER!$DD$28,DR$40&gt;0),1,0)</f>
        <v>0</v>
      </c>
      <c r="AP41" s="182">
        <f>IF(AND(DS39=1,$N39&gt;=REGISTER!$DE$45,DS$43+DS$44&gt;=REGISTER!$DD$28,DS$40&gt;0),1,0)</f>
        <v>0</v>
      </c>
      <c r="AQ41" s="182">
        <f>IF(AND(DT39=1,$N39&gt;=REGISTER!$DE$45,DT$43+DT$44&gt;=REGISTER!$DD$28,DT$40&gt;0),1,0)</f>
        <v>0</v>
      </c>
      <c r="AR41" s="182">
        <f>IF(AND(DU39=1,$N39&gt;=REGISTER!$DE$45,DU$43+DU$44&gt;=REGISTER!$DD$28,DU$40&gt;0),1,0)</f>
        <v>0</v>
      </c>
      <c r="AS41" s="182">
        <f>IF(AND(DV39=1,$N39&gt;=REGISTER!$DE$45,DV$43+DV$44&gt;=REGISTER!$DD$28,DV$40&gt;0),1,0)</f>
        <v>0</v>
      </c>
      <c r="AT41" s="182">
        <f>IF(AND(DW39=1,$N39&gt;=REGISTER!$DE$45,DW$43+DW$44&gt;=REGISTER!$DD$28,DW$40&gt;0),1,0)</f>
        <v>0</v>
      </c>
      <c r="AU41" s="182">
        <f>IF(AND(DX39=1,$N39&gt;=REGISTER!$DE$45,DX$43+DX$44&gt;=REGISTER!$DD$28,DX$40&gt;0),1,0)</f>
        <v>0</v>
      </c>
      <c r="AV41" s="182">
        <f>IF(AND(DY39=1,$N39&gt;=REGISTER!$DE$45,DY$43+DY$44&gt;=REGISTER!$DD$28,DY$40&gt;0),1,0)</f>
        <v>0</v>
      </c>
      <c r="AW41" s="182">
        <f>IF(AND(DZ39=1,$N39&gt;=REGISTER!$DE$45,DZ$43+DZ$44&gt;=REGISTER!$DD$28,DZ$40&gt;0),1,0)</f>
        <v>0</v>
      </c>
      <c r="AX41" s="182">
        <f>IF(AND(EA39=1,$N39&gt;=REGISTER!$DE$45,EA$43+EA$44&gt;=REGISTER!$DD$28,EA$40&gt;0),1,0)</f>
        <v>0</v>
      </c>
      <c r="AY41" s="182">
        <f>IF(AND(EB39=1,$N39&gt;=REGISTER!$DE$45,EB$43+EB$44&gt;=REGISTER!$DD$28,EB$40&gt;0),1,0)</f>
        <v>0</v>
      </c>
      <c r="AZ41" s="182">
        <f>IF(AND(EC39=1,$N39&gt;=REGISTER!$DE$45,EC$43+EC$44&gt;=REGISTER!$DD$28,EC$40&gt;0),1,0)</f>
        <v>0</v>
      </c>
      <c r="BA41" s="182">
        <f>IF(AND(ED39=1,$N39&gt;=REGISTER!$DE$45,ED$43+ED$44&gt;=REGISTER!$DD$28,ED$40&gt;0),1,0)</f>
        <v>0</v>
      </c>
      <c r="BB41" s="182">
        <f>IF(AND(EE39=1,$N39&gt;=REGISTER!$DE$45,EE$43+EE$44&gt;=REGISTER!$DD$28,EE$40&gt;0),1,0)</f>
        <v>0</v>
      </c>
      <c r="BC41" s="182">
        <f>IF(AND(EF39=1,$N39&gt;=REGISTER!$DE$45,EF$43+EF$44&gt;=REGISTER!$DD$28,EF$40&gt;0),1,0)</f>
        <v>0</v>
      </c>
      <c r="BD41" s="83">
        <f t="shared" si="8"/>
        <v>0</v>
      </c>
      <c r="BE41" s="182">
        <f>IF(AND(OR(CS39=1,CS39="X"),$N39&gt;=13,CS$41&gt;2,CS$40&gt;0),1,0)</f>
        <v>0</v>
      </c>
      <c r="BF41" s="182">
        <f t="shared" ref="BF41:CR41" si="26">IF(AND(OR(CT39=1,CT39="X"),$N39&gt;=13,CT$41&gt;2,CT$40&gt;0),1,0)</f>
        <v>0</v>
      </c>
      <c r="BG41" s="182">
        <f t="shared" si="26"/>
        <v>0</v>
      </c>
      <c r="BH41" s="182">
        <f t="shared" si="26"/>
        <v>0</v>
      </c>
      <c r="BI41" s="182">
        <f t="shared" si="26"/>
        <v>0</v>
      </c>
      <c r="BJ41" s="182">
        <f t="shared" si="26"/>
        <v>0</v>
      </c>
      <c r="BK41" s="182">
        <f t="shared" si="26"/>
        <v>0</v>
      </c>
      <c r="BL41" s="182">
        <f t="shared" si="26"/>
        <v>0</v>
      </c>
      <c r="BM41" s="182">
        <f t="shared" si="26"/>
        <v>0</v>
      </c>
      <c r="BN41" s="182">
        <f t="shared" si="26"/>
        <v>0</v>
      </c>
      <c r="BO41" s="182">
        <f t="shared" si="26"/>
        <v>0</v>
      </c>
      <c r="BP41" s="182">
        <f t="shared" si="26"/>
        <v>0</v>
      </c>
      <c r="BQ41" s="182">
        <f t="shared" si="26"/>
        <v>0</v>
      </c>
      <c r="BR41" s="182">
        <f t="shared" si="26"/>
        <v>0</v>
      </c>
      <c r="BS41" s="182">
        <f t="shared" si="26"/>
        <v>0</v>
      </c>
      <c r="BT41" s="182">
        <f t="shared" si="26"/>
        <v>0</v>
      </c>
      <c r="BU41" s="182">
        <f t="shared" si="26"/>
        <v>0</v>
      </c>
      <c r="BV41" s="182">
        <f t="shared" si="26"/>
        <v>0</v>
      </c>
      <c r="BW41" s="182">
        <f t="shared" si="26"/>
        <v>0</v>
      </c>
      <c r="BX41" s="182">
        <f t="shared" si="26"/>
        <v>0</v>
      </c>
      <c r="BY41" s="182">
        <f t="shared" si="26"/>
        <v>0</v>
      </c>
      <c r="BZ41" s="182">
        <f t="shared" si="26"/>
        <v>0</v>
      </c>
      <c r="CA41" s="182">
        <f t="shared" si="26"/>
        <v>0</v>
      </c>
      <c r="CB41" s="182">
        <f t="shared" si="26"/>
        <v>0</v>
      </c>
      <c r="CC41" s="182">
        <f t="shared" si="26"/>
        <v>0</v>
      </c>
      <c r="CD41" s="182">
        <f t="shared" si="26"/>
        <v>0</v>
      </c>
      <c r="CE41" s="182">
        <f t="shared" si="26"/>
        <v>0</v>
      </c>
      <c r="CF41" s="182">
        <f t="shared" si="26"/>
        <v>0</v>
      </c>
      <c r="CG41" s="182">
        <f t="shared" si="26"/>
        <v>0</v>
      </c>
      <c r="CH41" s="182">
        <f t="shared" si="26"/>
        <v>0</v>
      </c>
      <c r="CI41" s="182">
        <f t="shared" si="26"/>
        <v>0</v>
      </c>
      <c r="CJ41" s="182">
        <f t="shared" si="26"/>
        <v>0</v>
      </c>
      <c r="CK41" s="182">
        <f t="shared" si="26"/>
        <v>0</v>
      </c>
      <c r="CL41" s="182">
        <f t="shared" si="26"/>
        <v>0</v>
      </c>
      <c r="CM41" s="182">
        <f t="shared" si="26"/>
        <v>0</v>
      </c>
      <c r="CN41" s="182">
        <f t="shared" si="26"/>
        <v>0</v>
      </c>
      <c r="CO41" s="182">
        <f t="shared" si="26"/>
        <v>0</v>
      </c>
      <c r="CP41" s="182">
        <f t="shared" si="26"/>
        <v>0</v>
      </c>
      <c r="CQ41" s="182">
        <f t="shared" si="26"/>
        <v>0</v>
      </c>
      <c r="CR41" s="182">
        <f t="shared" si="26"/>
        <v>0</v>
      </c>
      <c r="CS41" s="16">
        <f t="shared" ref="CS41:DP41" si="27">IF(SUM(CS47:CS53)=0,0,SUMIF($I$19:$I$37,"=1",CS$19:CS$37)+SUMIF($I$78:$I$116,"=1",CS$78:CS$116))</f>
        <v>0</v>
      </c>
      <c r="CT41" s="16">
        <f t="shared" si="27"/>
        <v>0</v>
      </c>
      <c r="CU41" s="16">
        <f t="shared" si="27"/>
        <v>0</v>
      </c>
      <c r="CV41" s="16">
        <f t="shared" si="27"/>
        <v>0</v>
      </c>
      <c r="CW41" s="16">
        <f t="shared" si="27"/>
        <v>0</v>
      </c>
      <c r="CX41" s="16">
        <f t="shared" si="27"/>
        <v>0</v>
      </c>
      <c r="CY41" s="16">
        <f t="shared" si="27"/>
        <v>0</v>
      </c>
      <c r="CZ41" s="16">
        <f t="shared" si="27"/>
        <v>0</v>
      </c>
      <c r="DA41" s="16">
        <f t="shared" si="27"/>
        <v>0</v>
      </c>
      <c r="DB41" s="16">
        <f t="shared" si="27"/>
        <v>0</v>
      </c>
      <c r="DC41" s="16">
        <f t="shared" si="27"/>
        <v>0</v>
      </c>
      <c r="DD41" s="16">
        <f t="shared" si="27"/>
        <v>0</v>
      </c>
      <c r="DE41" s="16">
        <f t="shared" si="27"/>
        <v>0</v>
      </c>
      <c r="DF41" s="16">
        <f t="shared" si="27"/>
        <v>0</v>
      </c>
      <c r="DG41" s="16">
        <f t="shared" si="27"/>
        <v>0</v>
      </c>
      <c r="DH41" s="16">
        <f t="shared" si="27"/>
        <v>0</v>
      </c>
      <c r="DI41" s="16">
        <f t="shared" si="27"/>
        <v>0</v>
      </c>
      <c r="DJ41" s="16">
        <f t="shared" si="27"/>
        <v>0</v>
      </c>
      <c r="DK41" s="16">
        <f t="shared" si="27"/>
        <v>0</v>
      </c>
      <c r="DL41" s="16">
        <f t="shared" si="27"/>
        <v>0</v>
      </c>
      <c r="DM41" s="16">
        <f t="shared" si="27"/>
        <v>0</v>
      </c>
      <c r="DN41" s="16">
        <f t="shared" si="27"/>
        <v>0</v>
      </c>
      <c r="DO41" s="16">
        <f t="shared" si="27"/>
        <v>0</v>
      </c>
      <c r="DP41" s="16">
        <f t="shared" si="27"/>
        <v>0</v>
      </c>
      <c r="DQ41" s="16">
        <f t="shared" ref="DQ41:EF41" si="28">IF(SUM(DQ47:DQ53)=0,0,SUMIF($I$19:$I$37,"=1",DQ$19:DQ$37)+SUMIF($I$78:$I$116,"=1",DQ$78:DQ$116))</f>
        <v>0</v>
      </c>
      <c r="DR41" s="16">
        <f t="shared" si="28"/>
        <v>0</v>
      </c>
      <c r="DS41" s="16">
        <f t="shared" si="28"/>
        <v>0</v>
      </c>
      <c r="DT41" s="16">
        <f t="shared" si="28"/>
        <v>0</v>
      </c>
      <c r="DU41" s="16">
        <f t="shared" si="28"/>
        <v>0</v>
      </c>
      <c r="DV41" s="16">
        <f t="shared" si="28"/>
        <v>0</v>
      </c>
      <c r="DW41" s="16">
        <f t="shared" si="28"/>
        <v>0</v>
      </c>
      <c r="DX41" s="16">
        <f t="shared" si="28"/>
        <v>0</v>
      </c>
      <c r="DY41" s="16">
        <f t="shared" si="28"/>
        <v>0</v>
      </c>
      <c r="DZ41" s="16">
        <f t="shared" si="28"/>
        <v>0</v>
      </c>
      <c r="EA41" s="16">
        <f t="shared" si="28"/>
        <v>0</v>
      </c>
      <c r="EB41" s="16">
        <f t="shared" si="28"/>
        <v>0</v>
      </c>
      <c r="EC41" s="16">
        <f t="shared" si="28"/>
        <v>0</v>
      </c>
      <c r="ED41" s="16">
        <f t="shared" si="28"/>
        <v>0</v>
      </c>
      <c r="EE41" s="16">
        <f t="shared" si="28"/>
        <v>0</v>
      </c>
      <c r="EF41" s="16">
        <f t="shared" si="28"/>
        <v>0</v>
      </c>
      <c r="EG41" s="145"/>
      <c r="EH41" s="145"/>
      <c r="EI41" s="145"/>
      <c r="EJ41" s="145"/>
      <c r="EK41" s="146"/>
      <c r="EL41" s="39"/>
      <c r="EM41" s="212"/>
      <c r="EN41" s="212"/>
      <c r="EO41" s="212"/>
      <c r="EP41" s="212"/>
      <c r="EQ41" s="212"/>
      <c r="ER41" s="212"/>
      <c r="ES41" s="212"/>
      <c r="ET41" s="212"/>
      <c r="EU41" s="212"/>
      <c r="EV41" s="212"/>
      <c r="EW41" s="212"/>
      <c r="EX41" s="212"/>
      <c r="EY41" s="212"/>
      <c r="EZ41" s="212"/>
      <c r="FA41" s="212"/>
      <c r="FB41" s="212"/>
      <c r="FC41" s="212"/>
      <c r="FD41" s="212"/>
      <c r="FE41" s="212"/>
      <c r="FF41" s="212"/>
      <c r="FG41" s="212"/>
      <c r="FH41" s="212"/>
      <c r="FI41" s="212"/>
      <c r="FJ41" s="212"/>
      <c r="FK41" s="212"/>
      <c r="FL41" s="212"/>
      <c r="FM41" s="212"/>
      <c r="FN41" s="212"/>
      <c r="FO41" s="212"/>
      <c r="FP41" s="212"/>
      <c r="FQ41" s="212"/>
      <c r="FR41" s="212"/>
      <c r="FS41" s="212"/>
      <c r="FT41" s="212"/>
      <c r="FU41" s="212"/>
      <c r="FV41" s="212"/>
      <c r="FW41" s="212"/>
      <c r="FX41" s="212"/>
      <c r="FY41" s="212"/>
      <c r="FZ41" s="212"/>
      <c r="GA41" s="212"/>
      <c r="GB41" s="212"/>
      <c r="GC41" s="212"/>
      <c r="GD41" s="212"/>
      <c r="GE41" s="212"/>
      <c r="GF41" s="212"/>
      <c r="GG41" s="212"/>
      <c r="GH41" s="212"/>
      <c r="GI41" s="212"/>
      <c r="GJ41" s="212"/>
      <c r="GK41" s="212"/>
      <c r="GL41" s="212"/>
      <c r="GM41" s="212"/>
      <c r="GN41" s="212"/>
      <c r="GO41" s="212"/>
      <c r="GP41" s="212"/>
      <c r="GQ41" s="212"/>
      <c r="GR41" s="212"/>
      <c r="GS41" s="212"/>
      <c r="GT41" s="212"/>
      <c r="GU41" s="212"/>
      <c r="GV41" s="212"/>
      <c r="GW41" s="212"/>
      <c r="GX41" s="212"/>
      <c r="GY41" s="212"/>
      <c r="GZ41" s="212"/>
      <c r="HA41" s="212"/>
      <c r="HB41" s="212"/>
      <c r="HC41" s="212"/>
      <c r="HD41" s="212"/>
      <c r="HE41" s="212"/>
      <c r="HF41" s="212"/>
      <c r="HG41" s="212"/>
      <c r="HH41" s="212"/>
      <c r="HI41" s="212"/>
      <c r="HJ41" s="212"/>
      <c r="HK41" s="212"/>
      <c r="HL41" s="212"/>
      <c r="HM41" s="212"/>
      <c r="HN41" s="212"/>
      <c r="HO41" s="212"/>
      <c r="HP41" s="212"/>
      <c r="HQ41" s="1"/>
    </row>
    <row r="42" spans="1:225" ht="13.5" hidden="1" customHeight="1" thickBot="1">
      <c r="A42" s="60"/>
      <c r="B42" s="61"/>
      <c r="C42" s="61"/>
      <c r="D42" s="61"/>
      <c r="E42" s="61"/>
      <c r="F42" s="62"/>
      <c r="G42" s="58"/>
      <c r="H42" s="18" t="s">
        <v>39</v>
      </c>
      <c r="I42" s="19"/>
      <c r="J42" s="19"/>
      <c r="K42" s="19"/>
      <c r="L42" s="260" t="s">
        <v>163</v>
      </c>
      <c r="M42" s="13" t="s">
        <v>158</v>
      </c>
      <c r="N42" s="19"/>
      <c r="O42" s="83">
        <f t="shared" si="7"/>
        <v>0</v>
      </c>
      <c r="P42" s="182">
        <f>IF(AND(CS117=1,$N117&gt;=REGISTER!$DE$45,CS$43+CS$44&gt;=REGISTER!$DD$28,CS$40&gt;0),1,0)</f>
        <v>0</v>
      </c>
      <c r="Q42" s="182">
        <f>IF(AND(CT117=1,$N117&gt;=REGISTER!$DE$45,CT$43+CT$44&gt;=REGISTER!$DD$28,CT$40&gt;0),1,0)</f>
        <v>0</v>
      </c>
      <c r="R42" s="182">
        <f>IF(AND(CU117=1,$N117&gt;=REGISTER!$DE$45,CU$43+CU$44&gt;=REGISTER!$DD$28,CU$40&gt;0),1,0)</f>
        <v>0</v>
      </c>
      <c r="S42" s="182">
        <f>IF(AND(CV117=1,$N117&gt;=REGISTER!$DE$45,CV$43+CV$44&gt;=REGISTER!$DD$28,CV$40&gt;0),1,0)</f>
        <v>0</v>
      </c>
      <c r="T42" s="182">
        <f>IF(AND(CW117=1,$N117&gt;=REGISTER!$DE$45,CW$43+CW$44&gt;=REGISTER!$DD$28,CW$40&gt;0),1,0)</f>
        <v>0</v>
      </c>
      <c r="U42" s="182">
        <f>IF(AND(CX117=1,$N117&gt;=REGISTER!$DE$45,CX$43+CX$44&gt;=REGISTER!$DD$28,CX$40&gt;0),1,0)</f>
        <v>0</v>
      </c>
      <c r="V42" s="182">
        <f>IF(AND(CY117=1,$N117&gt;=REGISTER!$DE$45,CY$43+CY$44&gt;=REGISTER!$DD$28,CY$40&gt;0),1,0)</f>
        <v>0</v>
      </c>
      <c r="W42" s="182">
        <f>IF(AND(CZ117=1,$N117&gt;=REGISTER!$DE$45,CZ$43+CZ$44&gt;=REGISTER!$DD$28,CZ$40&gt;0),1,0)</f>
        <v>0</v>
      </c>
      <c r="X42" s="182">
        <f>IF(AND(DA117=1,$N117&gt;=REGISTER!$DE$45,DA$43+DA$44&gt;=REGISTER!$DD$28,DA$40&gt;0),1,0)</f>
        <v>0</v>
      </c>
      <c r="Y42" s="182">
        <f>IF(AND(DB117=1,$N117&gt;=REGISTER!$DE$45,DB$43+DB$44&gt;=REGISTER!$DD$28,DB$40&gt;0),1,0)</f>
        <v>0</v>
      </c>
      <c r="Z42" s="182">
        <f>IF(AND(DC117=1,$N117&gt;=REGISTER!$DE$45,DC$43+DC$44&gt;=REGISTER!$DD$28,DC$40&gt;0),1,0)</f>
        <v>0</v>
      </c>
      <c r="AA42" s="182">
        <f>IF(AND(DD117=1,$N117&gt;=REGISTER!$DE$45,DD$43+DD$44&gt;=REGISTER!$DD$28,DD$40&gt;0),1,0)</f>
        <v>0</v>
      </c>
      <c r="AB42" s="182">
        <f>IF(AND(DE117=1,$N117&gt;=REGISTER!$DE$45,DE$43+DE$44&gt;=REGISTER!$DD$28,DE$40&gt;0),1,0)</f>
        <v>0</v>
      </c>
      <c r="AC42" s="182">
        <f>IF(AND(DF117=1,$N117&gt;=REGISTER!$DE$45,DF$43+DF$44&gt;=REGISTER!$DD$28,DF$40&gt;0),1,0)</f>
        <v>0</v>
      </c>
      <c r="AD42" s="182">
        <f>IF(AND(DG117=1,$N117&gt;=REGISTER!$DE$45,DG$43+DG$44&gt;=REGISTER!$DD$28,DG$40&gt;0),1,0)</f>
        <v>0</v>
      </c>
      <c r="AE42" s="182">
        <f>IF(AND(DH117=1,$N117&gt;=REGISTER!$DE$45,DH$43+DH$44&gt;=REGISTER!$DD$28,DH$40&gt;0),1,0)</f>
        <v>0</v>
      </c>
      <c r="AF42" s="182">
        <f>IF(AND(DI117=1,$N117&gt;=REGISTER!$DE$45,DI$43+DI$44&gt;=REGISTER!$DD$28,DI$40&gt;0),1,0)</f>
        <v>0</v>
      </c>
      <c r="AG42" s="182">
        <f>IF(AND(DJ117=1,$N117&gt;=REGISTER!$DE$45,DJ$43+DJ$44&gt;=REGISTER!$DD$28,DJ$40&gt;0),1,0)</f>
        <v>0</v>
      </c>
      <c r="AH42" s="182">
        <f>IF(AND(DK117=1,$N117&gt;=REGISTER!$DE$45,DK$43+DK$44&gt;=REGISTER!$DD$28,DK$40&gt;0),1,0)</f>
        <v>0</v>
      </c>
      <c r="AI42" s="182">
        <f>IF(AND(DL117=1,$N117&gt;=REGISTER!$DE$45,DL$43+DL$44&gt;=REGISTER!$DD$28,DL$40&gt;0),1,0)</f>
        <v>0</v>
      </c>
      <c r="AJ42" s="182">
        <f>IF(AND(DM117=1,$N117&gt;=REGISTER!$DE$45,DM$43+DM$44&gt;=REGISTER!$DD$28,DM$40&gt;0),1,0)</f>
        <v>0</v>
      </c>
      <c r="AK42" s="182">
        <f>IF(AND(DN117=1,$N117&gt;=REGISTER!$DE$45,DN$43+DN$44&gt;=REGISTER!$DD$28,DN$40&gt;0),1,0)</f>
        <v>0</v>
      </c>
      <c r="AL42" s="182">
        <f>IF(AND(DO117=1,$N117&gt;=REGISTER!$DE$45,DO$43+DO$44&gt;=REGISTER!$DD$28,DO$40&gt;0),1,0)</f>
        <v>0</v>
      </c>
      <c r="AM42" s="182">
        <f>IF(AND(DP117=1,$N117&gt;=REGISTER!$DE$45,DP$43+DP$44&gt;=REGISTER!$DD$28,DP$40&gt;0),1,0)</f>
        <v>0</v>
      </c>
      <c r="AN42" s="182">
        <f>IF(AND(DQ117=1,$N117&gt;=REGISTER!$DE$45,DQ$43+DQ$44&gt;=REGISTER!$DD$28,DQ$40&gt;0),1,0)</f>
        <v>0</v>
      </c>
      <c r="AO42" s="182">
        <f>IF(AND(DR117=1,$N117&gt;=REGISTER!$DE$45,DR$43+DR$44&gt;=REGISTER!$DD$28,DR$40&gt;0),1,0)</f>
        <v>0</v>
      </c>
      <c r="AP42" s="182">
        <f>IF(AND(DS117=1,$N117&gt;=REGISTER!$DE$45,DS$43+DS$44&gt;=REGISTER!$DD$28,DS$40&gt;0),1,0)</f>
        <v>0</v>
      </c>
      <c r="AQ42" s="182">
        <f>IF(AND(DT117=1,$N117&gt;=REGISTER!$DE$45,DT$43+DT$44&gt;=REGISTER!$DD$28,DT$40&gt;0),1,0)</f>
        <v>0</v>
      </c>
      <c r="AR42" s="182">
        <f>IF(AND(DU117=1,$N117&gt;=REGISTER!$DE$45,DU$43+DU$44&gt;=REGISTER!$DD$28,DU$40&gt;0),1,0)</f>
        <v>0</v>
      </c>
      <c r="AS42" s="182">
        <f>IF(AND(DV117=1,$N117&gt;=REGISTER!$DE$45,DV$43+DV$44&gt;=REGISTER!$DD$28,DV$40&gt;0),1,0)</f>
        <v>0</v>
      </c>
      <c r="AT42" s="182">
        <f>IF(AND(DW117=1,$N117&gt;=REGISTER!$DE$45,DW$43+DW$44&gt;=REGISTER!$DD$28,DW$40&gt;0),1,0)</f>
        <v>0</v>
      </c>
      <c r="AU42" s="182">
        <f>IF(AND(DX117=1,$N117&gt;=REGISTER!$DE$45,DX$43+DX$44&gt;=REGISTER!$DD$28,DX$40&gt;0),1,0)</f>
        <v>0</v>
      </c>
      <c r="AV42" s="182">
        <f>IF(AND(DY117=1,$N117&gt;=REGISTER!$DE$45,DY$43+DY$44&gt;=REGISTER!$DD$28,DY$40&gt;0),1,0)</f>
        <v>0</v>
      </c>
      <c r="AW42" s="182">
        <f>IF(AND(DZ117=1,$N117&gt;=REGISTER!$DE$45,DZ$43+DZ$44&gt;=REGISTER!$DD$28,DZ$40&gt;0),1,0)</f>
        <v>0</v>
      </c>
      <c r="AX42" s="182">
        <f>IF(AND(EA117=1,$N117&gt;=REGISTER!$DE$45,EA$43+EA$44&gt;=REGISTER!$DD$28,EA$40&gt;0),1,0)</f>
        <v>0</v>
      </c>
      <c r="AY42" s="182">
        <f>IF(AND(EB117=1,$N117&gt;=REGISTER!$DE$45,EB$43+EB$44&gt;=REGISTER!$DD$28,EB$40&gt;0),1,0)</f>
        <v>0</v>
      </c>
      <c r="AZ42" s="182">
        <f>IF(AND(EC117=1,$N117&gt;=REGISTER!$DE$45,EC$43+EC$44&gt;=REGISTER!$DD$28,EC$40&gt;0),1,0)</f>
        <v>0</v>
      </c>
      <c r="BA42" s="182">
        <f>IF(AND(ED117=1,$N117&gt;=REGISTER!$DE$45,ED$43+ED$44&gt;=REGISTER!$DD$28,ED$40&gt;0),1,0)</f>
        <v>0</v>
      </c>
      <c r="BB42" s="182">
        <f>IF(AND(EE117=1,$N117&gt;=REGISTER!$DE$45,EE$43+EE$44&gt;=REGISTER!$DD$28,EE$40&gt;0),1,0)</f>
        <v>0</v>
      </c>
      <c r="BC42" s="182">
        <f>IF(AND(EF117=1,$N117&gt;=REGISTER!$DE$45,EF$43+EF$44&gt;=REGISTER!$DD$28,EF$40&gt;0),1,0)</f>
        <v>0</v>
      </c>
      <c r="BD42" s="83">
        <f t="shared" si="8"/>
        <v>0</v>
      </c>
      <c r="BE42" s="182">
        <f>IF(SUM(BE$40:BE41)&gt;=2,0,IF(AND(OR(CS117=1,C117="X"),$N117&gt;=13,CS$41&gt;2,CS$40&gt;0),1,0))</f>
        <v>0</v>
      </c>
      <c r="BF42" s="182">
        <f>IF(SUM(BF$40:BF41)&gt;=2,0,IF(AND(OR(CT117=1,D117="X"),$N117&gt;=13,CT$41&gt;2,CT$40&gt;0),1,0))</f>
        <v>0</v>
      </c>
      <c r="BG42" s="182">
        <f>IF(SUM(BG$40:BG41)&gt;=2,0,IF(AND(OR(CU117=1,E117="X"),$N117&gt;=13,CU$41&gt;2,CU$40&gt;0),1,0))</f>
        <v>0</v>
      </c>
      <c r="BH42" s="182">
        <f>IF(SUM(BH$40:BH41)&gt;=2,0,IF(AND(OR(CV117=1,F117="X"),$N117&gt;=13,CV$41&gt;2,CV$40&gt;0),1,0))</f>
        <v>0</v>
      </c>
      <c r="BI42" s="182">
        <f>IF(SUM(BI$40:BI41)&gt;=2,0,IF(AND(OR(CW117=1,G117="X"),$N117&gt;=13,CW$41&gt;2,CW$40&gt;0),1,0))</f>
        <v>0</v>
      </c>
      <c r="BJ42" s="182">
        <f>IF(SUM(BJ$40:BJ41)&gt;=2,0,IF(AND(OR(CX117=1,H117="X"),$N117&gt;=13,CX$41&gt;2,CX$40&gt;0),1,0))</f>
        <v>0</v>
      </c>
      <c r="BK42" s="182">
        <f>IF(SUM(BK$40:BK41)&gt;=2,0,IF(AND(OR(CY117=1,I117="X"),$N117&gt;=13,CY$41&gt;2,CY$40&gt;0),1,0))</f>
        <v>0</v>
      </c>
      <c r="BL42" s="182">
        <f>IF(SUM(BL$40:BL41)&gt;=2,0,IF(AND(OR(CZ117=1,J117="X"),$N117&gt;=13,CZ$41&gt;2,CZ$40&gt;0),1,0))</f>
        <v>0</v>
      </c>
      <c r="BM42" s="182">
        <f>IF(SUM(BM$40:BM41)&gt;=2,0,IF(AND(OR(DA117=1,K117="X"),$N117&gt;=13,DA$41&gt;2,DA$40&gt;0),1,0))</f>
        <v>0</v>
      </c>
      <c r="BN42" s="182">
        <f>IF(SUM(BN$40:BN41)&gt;=2,0,IF(AND(OR(DB117=1,L117="X"),$N117&gt;=13,DB$41&gt;2,DB$40&gt;0),1,0))</f>
        <v>0</v>
      </c>
      <c r="BO42" s="182">
        <f>IF(SUM(BO$40:BO41)&gt;=2,0,IF(AND(OR(DC117=1,M117="X"),$N117&gt;=13,DC$41&gt;2,DC$40&gt;0),1,0))</f>
        <v>0</v>
      </c>
      <c r="BP42" s="182">
        <f>IF(SUM(BP$40:BP41)&gt;=2,0,IF(AND(OR(DD117=1,N117="X"),$N117&gt;=13,DD$41&gt;2,DD$40&gt;0),1,0))</f>
        <v>0</v>
      </c>
      <c r="BQ42" s="182">
        <f>IF(SUM(BQ$40:BQ41)&gt;=2,0,IF(AND(OR(DE117=1,O117="X"),$N117&gt;=13,DE$41&gt;2,DE$40&gt;0),1,0))</f>
        <v>0</v>
      </c>
      <c r="BR42" s="182">
        <f>IF(SUM(BR$40:BR41)&gt;=2,0,IF(AND(OR(DF117=1,P117="X"),$N117&gt;=13,DF$41&gt;2,DF$40&gt;0),1,0))</f>
        <v>0</v>
      </c>
      <c r="BS42" s="182">
        <f>IF(SUM(BS$40:BS41)&gt;=2,0,IF(AND(OR(DG117=1,Q117="X"),$N117&gt;=13,DG$41&gt;2,DG$40&gt;0),1,0))</f>
        <v>0</v>
      </c>
      <c r="BT42" s="182">
        <f>IF(SUM(BT$40:BT41)&gt;=2,0,IF(AND(OR(DH117=1,R117="X"),$N117&gt;=13,DH$41&gt;2,DH$40&gt;0),1,0))</f>
        <v>0</v>
      </c>
      <c r="BU42" s="182">
        <f>IF(SUM(BU$40:BU41)&gt;=2,0,IF(AND(OR(DI117=1,S117="X"),$N117&gt;=13,DI$41&gt;2,DI$40&gt;0),1,0))</f>
        <v>0</v>
      </c>
      <c r="BV42" s="182">
        <f>IF(SUM(BV$40:BV41)&gt;=2,0,IF(AND(OR(DJ117=1,T117="X"),$N117&gt;=13,DJ$41&gt;2,DJ$40&gt;0),1,0))</f>
        <v>0</v>
      </c>
      <c r="BW42" s="182">
        <f>IF(SUM(BW$40:BW41)&gt;=2,0,IF(AND(OR(DK117=1,U117="X"),$N117&gt;=13,DK$41&gt;2,DK$40&gt;0),1,0))</f>
        <v>0</v>
      </c>
      <c r="BX42" s="182">
        <f>IF(SUM(BX$40:BX41)&gt;=2,0,IF(AND(OR(DL117=1,V117="X"),$N117&gt;=13,DL$41&gt;2,DL$40&gt;0),1,0))</f>
        <v>0</v>
      </c>
      <c r="BY42" s="182">
        <f>IF(SUM(BY$40:BY41)&gt;=2,0,IF(AND(OR(DM117=1,W117="X"),$N117&gt;=13,DM$41&gt;2,DM$40&gt;0),1,0))</f>
        <v>0</v>
      </c>
      <c r="BZ42" s="182">
        <f>IF(SUM(BZ$40:BZ41)&gt;=2,0,IF(AND(OR(DN117=1,X117="X"),$N117&gt;=13,DN$41&gt;2,DN$40&gt;0),1,0))</f>
        <v>0</v>
      </c>
      <c r="CA42" s="182">
        <f>IF(SUM(CA$40:CA41)&gt;=2,0,IF(AND(OR(DO117=1,Y117="X"),$N117&gt;=13,DO$41&gt;2,DO$40&gt;0),1,0))</f>
        <v>0</v>
      </c>
      <c r="CB42" s="182">
        <f>IF(SUM(CB$40:CB41)&gt;=2,0,IF(AND(OR(DP117=1,Z117="X"),$N117&gt;=13,DP$41&gt;2,DP$40&gt;0),1,0))</f>
        <v>0</v>
      </c>
      <c r="CC42" s="182">
        <f>IF(SUM(CC$40:CC41)&gt;=2,0,IF(AND(OR(DQ117=1,AA117="X"),$N117&gt;=13,DQ$41&gt;2,DQ$40&gt;0),1,0))</f>
        <v>0</v>
      </c>
      <c r="CD42" s="182">
        <f>IF(SUM(CD$40:CD41)&gt;=2,0,IF(AND(OR(DR117=1,AB117="X"),$N117&gt;=13,DR$41&gt;2,DR$40&gt;0),1,0))</f>
        <v>0</v>
      </c>
      <c r="CE42" s="182">
        <f>IF(SUM(CE$40:CE41)&gt;=2,0,IF(AND(OR(DS117=1,AC117="X"),$N117&gt;=13,DS$41&gt;2,DS$40&gt;0),1,0))</f>
        <v>0</v>
      </c>
      <c r="CF42" s="182">
        <f>IF(SUM(CF$40:CF41)&gt;=2,0,IF(AND(OR(DT117=1,AD117="X"),$N117&gt;=13,DT$41&gt;2,DT$40&gt;0),1,0))</f>
        <v>0</v>
      </c>
      <c r="CG42" s="182">
        <f>IF(SUM(CG$40:CG41)&gt;=2,0,IF(AND(OR(DU117=1,AE117="X"),$N117&gt;=13,DU$41&gt;2,DU$40&gt;0),1,0))</f>
        <v>0</v>
      </c>
      <c r="CH42" s="182">
        <f>IF(SUM(CH$40:CH41)&gt;=2,0,IF(AND(OR(DV117=1,AF117="X"),$N117&gt;=13,DV$41&gt;2,DV$40&gt;0),1,0))</f>
        <v>0</v>
      </c>
      <c r="CI42" s="182">
        <f>IF(SUM(CI$40:CI41)&gt;=2,0,IF(AND(OR(DW117=1,AG117="X"),$N117&gt;=13,DW$41&gt;2,DW$40&gt;0),1,0))</f>
        <v>0</v>
      </c>
      <c r="CJ42" s="182">
        <f>IF(SUM(CJ$40:CJ41)&gt;=2,0,IF(AND(OR(DX117=1,AH117="X"),$N117&gt;=13,DX$41&gt;2,DX$40&gt;0),1,0))</f>
        <v>0</v>
      </c>
      <c r="CK42" s="182">
        <f>IF(SUM(CK$40:CK41)&gt;=2,0,IF(AND(OR(DY117=1,AI117="X"),$N117&gt;=13,DY$41&gt;2,DY$40&gt;0),1,0))</f>
        <v>0</v>
      </c>
      <c r="CL42" s="182">
        <f>IF(SUM(CL$40:CL41)&gt;=2,0,IF(AND(OR(DZ117=1,AJ117="X"),$N117&gt;=13,DZ$41&gt;2,DZ$40&gt;0),1,0))</f>
        <v>0</v>
      </c>
      <c r="CM42" s="182">
        <f>IF(SUM(CM$40:CM41)&gt;=2,0,IF(AND(OR(EA117=1,AK117="X"),$N117&gt;=13,EA$41&gt;2,EA$40&gt;0),1,0))</f>
        <v>0</v>
      </c>
      <c r="CN42" s="182">
        <f>IF(SUM(CN$40:CN41)&gt;=2,0,IF(AND(OR(EB117=1,AL117="X"),$N117&gt;=13,EB$41&gt;2,EB$40&gt;0),1,0))</f>
        <v>0</v>
      </c>
      <c r="CO42" s="182">
        <f>IF(SUM(CO$40:CO41)&gt;=2,0,IF(AND(OR(EC117=1,AM117="X"),$N117&gt;=13,EC$41&gt;2,EC$40&gt;0),1,0))</f>
        <v>0</v>
      </c>
      <c r="CP42" s="182">
        <f>IF(SUM(CP$40:CP41)&gt;=2,0,IF(AND(OR(ED117=1,AN117="X"),$N117&gt;=13,ED$41&gt;2,ED$40&gt;0),1,0))</f>
        <v>0</v>
      </c>
      <c r="CQ42" s="182">
        <f>IF(SUM(CQ$40:CQ41)&gt;=2,0,IF(AND(OR(EE117=1,AO117="X"),$N117&gt;=13,EE$41&gt;2,EE$40&gt;0),1,0))</f>
        <v>0</v>
      </c>
      <c r="CR42" s="182">
        <f>IF(SUM(CR$40:CR41)&gt;=2,0,IF(AND(OR(EF117=1,AP117="X"),$N117&gt;=13,EF$41&gt;2,EF$40&gt;0),1,0))</f>
        <v>0</v>
      </c>
      <c r="CS42" s="16">
        <f t="shared" ref="CS42:DP42" si="29">SUMIF($I$38:$I$39,"=1",CS$38:CS$39)+SUMIF($I$117:$I$121,"=1",CS$117:CS$121)</f>
        <v>0</v>
      </c>
      <c r="CT42" s="16">
        <f t="shared" si="29"/>
        <v>0</v>
      </c>
      <c r="CU42" s="16">
        <f t="shared" si="29"/>
        <v>0</v>
      </c>
      <c r="CV42" s="16">
        <f t="shared" si="29"/>
        <v>0</v>
      </c>
      <c r="CW42" s="16">
        <f t="shared" si="29"/>
        <v>0</v>
      </c>
      <c r="CX42" s="16">
        <f t="shared" si="29"/>
        <v>0</v>
      </c>
      <c r="CY42" s="16">
        <f t="shared" si="29"/>
        <v>0</v>
      </c>
      <c r="CZ42" s="16">
        <f t="shared" si="29"/>
        <v>0</v>
      </c>
      <c r="DA42" s="16">
        <f t="shared" si="29"/>
        <v>0</v>
      </c>
      <c r="DB42" s="16">
        <f t="shared" si="29"/>
        <v>0</v>
      </c>
      <c r="DC42" s="16">
        <f t="shared" si="29"/>
        <v>0</v>
      </c>
      <c r="DD42" s="16">
        <f t="shared" si="29"/>
        <v>0</v>
      </c>
      <c r="DE42" s="16">
        <f t="shared" si="29"/>
        <v>0</v>
      </c>
      <c r="DF42" s="16">
        <f t="shared" si="29"/>
        <v>0</v>
      </c>
      <c r="DG42" s="16">
        <f t="shared" si="29"/>
        <v>0</v>
      </c>
      <c r="DH42" s="16">
        <f t="shared" si="29"/>
        <v>0</v>
      </c>
      <c r="DI42" s="16">
        <f t="shared" si="29"/>
        <v>0</v>
      </c>
      <c r="DJ42" s="16">
        <f t="shared" si="29"/>
        <v>0</v>
      </c>
      <c r="DK42" s="16">
        <f t="shared" si="29"/>
        <v>0</v>
      </c>
      <c r="DL42" s="16">
        <f t="shared" si="29"/>
        <v>0</v>
      </c>
      <c r="DM42" s="16">
        <f t="shared" si="29"/>
        <v>0</v>
      </c>
      <c r="DN42" s="16">
        <f t="shared" si="29"/>
        <v>0</v>
      </c>
      <c r="DO42" s="16">
        <f t="shared" si="29"/>
        <v>0</v>
      </c>
      <c r="DP42" s="16">
        <f t="shared" si="29"/>
        <v>0</v>
      </c>
      <c r="DQ42" s="16">
        <f t="shared" ref="DQ42:EF42" si="30">SUMIF($I$38:$I$39,"=1",DQ$38:DQ$39)+SUMIF($I$117:$I$121,"=1",DQ$117:DQ$121)</f>
        <v>0</v>
      </c>
      <c r="DR42" s="16">
        <f t="shared" si="30"/>
        <v>0</v>
      </c>
      <c r="DS42" s="16">
        <f t="shared" si="30"/>
        <v>0</v>
      </c>
      <c r="DT42" s="16">
        <f t="shared" si="30"/>
        <v>0</v>
      </c>
      <c r="DU42" s="16">
        <f t="shared" si="30"/>
        <v>0</v>
      </c>
      <c r="DV42" s="16">
        <f t="shared" si="30"/>
        <v>0</v>
      </c>
      <c r="DW42" s="16">
        <f t="shared" si="30"/>
        <v>0</v>
      </c>
      <c r="DX42" s="16">
        <f t="shared" si="30"/>
        <v>0</v>
      </c>
      <c r="DY42" s="16">
        <f t="shared" si="30"/>
        <v>0</v>
      </c>
      <c r="DZ42" s="16">
        <f t="shared" si="30"/>
        <v>0</v>
      </c>
      <c r="EA42" s="16">
        <f t="shared" si="30"/>
        <v>0</v>
      </c>
      <c r="EB42" s="16">
        <f t="shared" si="30"/>
        <v>0</v>
      </c>
      <c r="EC42" s="16">
        <f t="shared" si="30"/>
        <v>0</v>
      </c>
      <c r="ED42" s="16">
        <f t="shared" si="30"/>
        <v>0</v>
      </c>
      <c r="EE42" s="16">
        <f t="shared" si="30"/>
        <v>0</v>
      </c>
      <c r="EF42" s="16">
        <f t="shared" si="30"/>
        <v>0</v>
      </c>
      <c r="EG42" s="145"/>
      <c r="EH42" s="145"/>
      <c r="EI42" s="145"/>
      <c r="EJ42" s="145"/>
      <c r="EK42" s="146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1"/>
    </row>
    <row r="43" spans="1:225" ht="13.5" hidden="1" customHeight="1" thickBot="1">
      <c r="A43" s="60"/>
      <c r="B43" s="61"/>
      <c r="C43" s="61"/>
      <c r="D43" s="61"/>
      <c r="E43" s="61"/>
      <c r="F43" s="62"/>
      <c r="G43" s="58"/>
      <c r="H43" s="18" t="s">
        <v>15</v>
      </c>
      <c r="I43" s="19"/>
      <c r="J43" s="19"/>
      <c r="K43" s="19"/>
      <c r="L43" s="260" t="s">
        <v>163</v>
      </c>
      <c r="M43" s="13" t="s">
        <v>159</v>
      </c>
      <c r="N43" s="19"/>
      <c r="O43" s="83">
        <f t="shared" si="7"/>
        <v>0</v>
      </c>
      <c r="P43" s="182">
        <f>IF(AND(CS118=1,$N118&gt;=REGISTER!$DE$45,CS$43+CS$44&gt;=REGISTER!$DD$28,CS$40&gt;0),1,0)</f>
        <v>0</v>
      </c>
      <c r="Q43" s="182">
        <f>IF(AND(CT118=1,$N118&gt;=REGISTER!$DE$45,CT$43+CT$44&gt;=REGISTER!$DD$28,CT$40&gt;0),1,0)</f>
        <v>0</v>
      </c>
      <c r="R43" s="182">
        <f>IF(AND(CU118=1,$N118&gt;=REGISTER!$DE$45,CU$43+CU$44&gt;=REGISTER!$DD$28,CU$40&gt;0),1,0)</f>
        <v>0</v>
      </c>
      <c r="S43" s="182">
        <f>IF(AND(CV118=1,$N118&gt;=REGISTER!$DE$45,CV$43+CV$44&gt;=REGISTER!$DD$28,CV$40&gt;0),1,0)</f>
        <v>0</v>
      </c>
      <c r="T43" s="182">
        <f>IF(AND(CW118=1,$N118&gt;=REGISTER!$DE$45,CW$43+CW$44&gt;=REGISTER!$DD$28,CW$40&gt;0),1,0)</f>
        <v>0</v>
      </c>
      <c r="U43" s="182">
        <f>IF(AND(CX118=1,$N118&gt;=REGISTER!$DE$45,CX$43+CX$44&gt;=REGISTER!$DD$28,CX$40&gt;0),1,0)</f>
        <v>0</v>
      </c>
      <c r="V43" s="182">
        <f>IF(AND(CY118=1,$N118&gt;=REGISTER!$DE$45,CY$43+CY$44&gt;=REGISTER!$DD$28,CY$40&gt;0),1,0)</f>
        <v>0</v>
      </c>
      <c r="W43" s="182">
        <f>IF(AND(CZ118=1,$N118&gt;=REGISTER!$DE$45,CZ$43+CZ$44&gt;=REGISTER!$DD$28,CZ$40&gt;0),1,0)</f>
        <v>0</v>
      </c>
      <c r="X43" s="182">
        <f>IF(AND(DA118=1,$N118&gt;=REGISTER!$DE$45,DA$43+DA$44&gt;=REGISTER!$DD$28,DA$40&gt;0),1,0)</f>
        <v>0</v>
      </c>
      <c r="Y43" s="182">
        <f>IF(AND(DB118=1,$N118&gt;=REGISTER!$DE$45,DB$43+DB$44&gt;=REGISTER!$DD$28,DB$40&gt;0),1,0)</f>
        <v>0</v>
      </c>
      <c r="Z43" s="182">
        <f>IF(AND(DC118=1,$N118&gt;=REGISTER!$DE$45,DC$43+DC$44&gt;=REGISTER!$DD$28,DC$40&gt;0),1,0)</f>
        <v>0</v>
      </c>
      <c r="AA43" s="182">
        <f>IF(AND(DD118=1,$N118&gt;=REGISTER!$DE$45,DD$43+DD$44&gt;=REGISTER!$DD$28,DD$40&gt;0),1,0)</f>
        <v>0</v>
      </c>
      <c r="AB43" s="182">
        <f>IF(AND(DE118=1,$N118&gt;=REGISTER!$DE$45,DE$43+DE$44&gt;=REGISTER!$DD$28,DE$40&gt;0),1,0)</f>
        <v>0</v>
      </c>
      <c r="AC43" s="182">
        <f>IF(AND(DF118=1,$N118&gt;=REGISTER!$DE$45,DF$43+DF$44&gt;=REGISTER!$DD$28,DF$40&gt;0),1,0)</f>
        <v>0</v>
      </c>
      <c r="AD43" s="182">
        <f>IF(AND(DG118=1,$N118&gt;=REGISTER!$DE$45,DG$43+DG$44&gt;=REGISTER!$DD$28,DG$40&gt;0),1,0)</f>
        <v>0</v>
      </c>
      <c r="AE43" s="182">
        <f>IF(AND(DH118=1,$N118&gt;=REGISTER!$DE$45,DH$43+DH$44&gt;=REGISTER!$DD$28,DH$40&gt;0),1,0)</f>
        <v>0</v>
      </c>
      <c r="AF43" s="182">
        <f>IF(AND(DI118=1,$N118&gt;=REGISTER!$DE$45,DI$43+DI$44&gt;=REGISTER!$DD$28,DI$40&gt;0),1,0)</f>
        <v>0</v>
      </c>
      <c r="AG43" s="182">
        <f>IF(AND(DJ118=1,$N118&gt;=REGISTER!$DE$45,DJ$43+DJ$44&gt;=REGISTER!$DD$28,DJ$40&gt;0),1,0)</f>
        <v>0</v>
      </c>
      <c r="AH43" s="182">
        <f>IF(AND(DK118=1,$N118&gt;=REGISTER!$DE$45,DK$43+DK$44&gt;=REGISTER!$DD$28,DK$40&gt;0),1,0)</f>
        <v>0</v>
      </c>
      <c r="AI43" s="182">
        <f>IF(AND(DL118=1,$N118&gt;=REGISTER!$DE$45,DL$43+DL$44&gt;=REGISTER!$DD$28,DL$40&gt;0),1,0)</f>
        <v>0</v>
      </c>
      <c r="AJ43" s="182">
        <f>IF(AND(DM118=1,$N118&gt;=REGISTER!$DE$45,DM$43+DM$44&gt;=REGISTER!$DD$28,DM$40&gt;0),1,0)</f>
        <v>0</v>
      </c>
      <c r="AK43" s="182">
        <f>IF(AND(DN118=1,$N118&gt;=REGISTER!$DE$45,DN$43+DN$44&gt;=REGISTER!$DD$28,DN$40&gt;0),1,0)</f>
        <v>0</v>
      </c>
      <c r="AL43" s="182">
        <f>IF(AND(DO118=1,$N118&gt;=REGISTER!$DE$45,DO$43+DO$44&gt;=REGISTER!$DD$28,DO$40&gt;0),1,0)</f>
        <v>0</v>
      </c>
      <c r="AM43" s="182">
        <f>IF(AND(DP118=1,$N118&gt;=REGISTER!$DE$45,DP$43+DP$44&gt;=REGISTER!$DD$28,DP$40&gt;0),1,0)</f>
        <v>0</v>
      </c>
      <c r="AN43" s="182">
        <f>IF(AND(DQ118=1,$N118&gt;=REGISTER!$DE$45,DQ$43+DQ$44&gt;=REGISTER!$DD$28,DQ$40&gt;0),1,0)</f>
        <v>0</v>
      </c>
      <c r="AO43" s="182">
        <f>IF(AND(DR118=1,$N118&gt;=REGISTER!$DE$45,DR$43+DR$44&gt;=REGISTER!$DD$28,DR$40&gt;0),1,0)</f>
        <v>0</v>
      </c>
      <c r="AP43" s="182">
        <f>IF(AND(DS118=1,$N118&gt;=REGISTER!$DE$45,DS$43+DS$44&gt;=REGISTER!$DD$28,DS$40&gt;0),1,0)</f>
        <v>0</v>
      </c>
      <c r="AQ43" s="182">
        <f>IF(AND(DT118=1,$N118&gt;=REGISTER!$DE$45,DT$43+DT$44&gt;=REGISTER!$DD$28,DT$40&gt;0),1,0)</f>
        <v>0</v>
      </c>
      <c r="AR43" s="182">
        <f>IF(AND(DU118=1,$N118&gt;=REGISTER!$DE$45,DU$43+DU$44&gt;=REGISTER!$DD$28,DU$40&gt;0),1,0)</f>
        <v>0</v>
      </c>
      <c r="AS43" s="182">
        <f>IF(AND(DV118=1,$N118&gt;=REGISTER!$DE$45,DV$43+DV$44&gt;=REGISTER!$DD$28,DV$40&gt;0),1,0)</f>
        <v>0</v>
      </c>
      <c r="AT43" s="182">
        <f>IF(AND(DW118=1,$N118&gt;=REGISTER!$DE$45,DW$43+DW$44&gt;=REGISTER!$DD$28,DW$40&gt;0),1,0)</f>
        <v>0</v>
      </c>
      <c r="AU43" s="182">
        <f>IF(AND(DX118=1,$N118&gt;=REGISTER!$DE$45,DX$43+DX$44&gt;=REGISTER!$DD$28,DX$40&gt;0),1,0)</f>
        <v>0</v>
      </c>
      <c r="AV43" s="182">
        <f>IF(AND(DY118=1,$N118&gt;=REGISTER!$DE$45,DY$43+DY$44&gt;=REGISTER!$DD$28,DY$40&gt;0),1,0)</f>
        <v>0</v>
      </c>
      <c r="AW43" s="182">
        <f>IF(AND(DZ118=1,$N118&gt;=REGISTER!$DE$45,DZ$43+DZ$44&gt;=REGISTER!$DD$28,DZ$40&gt;0),1,0)</f>
        <v>0</v>
      </c>
      <c r="AX43" s="182">
        <f>IF(AND(EA118=1,$N118&gt;=REGISTER!$DE$45,EA$43+EA$44&gt;=REGISTER!$DD$28,EA$40&gt;0),1,0)</f>
        <v>0</v>
      </c>
      <c r="AY43" s="182">
        <f>IF(AND(EB118=1,$N118&gt;=REGISTER!$DE$45,EB$43+EB$44&gt;=REGISTER!$DD$28,EB$40&gt;0),1,0)</f>
        <v>0</v>
      </c>
      <c r="AZ43" s="182">
        <f>IF(AND(EC118=1,$N118&gt;=REGISTER!$DE$45,EC$43+EC$44&gt;=REGISTER!$DD$28,EC$40&gt;0),1,0)</f>
        <v>0</v>
      </c>
      <c r="BA43" s="182">
        <f>IF(AND(ED118=1,$N118&gt;=REGISTER!$DE$45,ED$43+ED$44&gt;=REGISTER!$DD$28,ED$40&gt;0),1,0)</f>
        <v>0</v>
      </c>
      <c r="BB43" s="182">
        <f>IF(AND(EE118=1,$N118&gt;=REGISTER!$DE$45,EE$43+EE$44&gt;=REGISTER!$DD$28,EE$40&gt;0),1,0)</f>
        <v>0</v>
      </c>
      <c r="BC43" s="182">
        <f>IF(AND(EF118=1,$N118&gt;=REGISTER!$DE$45,EF$43+EF$44&gt;=REGISTER!$DD$28,EF$40&gt;0),1,0)</f>
        <v>0</v>
      </c>
      <c r="BD43" s="83">
        <f t="shared" si="8"/>
        <v>0</v>
      </c>
      <c r="BE43" s="182">
        <f>IF(SUM(BE$40:BE42)&gt;=2,0,IF(AND(OR(CS118=1,C118="X"),$N118&gt;=13,CS$41&gt;2,CS$40&gt;0),1,0))</f>
        <v>0</v>
      </c>
      <c r="BF43" s="182">
        <f>IF(SUM(BF$40:BF42)&gt;=2,0,IF(AND(OR(CT118=1,D118="X"),$N118&gt;=13,CT$41&gt;2,CT$40&gt;0),1,0))</f>
        <v>0</v>
      </c>
      <c r="BG43" s="182">
        <f>IF(SUM(BG$40:BG42)&gt;=2,0,IF(AND(OR(CU118=1,E118="X"),$N118&gt;=13,CU$41&gt;2,CU$40&gt;0),1,0))</f>
        <v>0</v>
      </c>
      <c r="BH43" s="182">
        <f>IF(SUM(BH$40:BH42)&gt;=2,0,IF(AND(OR(CV118=1,F118="X"),$N118&gt;=13,CV$41&gt;2,CV$40&gt;0),1,0))</f>
        <v>0</v>
      </c>
      <c r="BI43" s="182">
        <f>IF(SUM(BI$40:BI42)&gt;=2,0,IF(AND(OR(CW118=1,G118="X"),$N118&gt;=13,CW$41&gt;2,CW$40&gt;0),1,0))</f>
        <v>0</v>
      </c>
      <c r="BJ43" s="182">
        <f>IF(SUM(BJ$40:BJ42)&gt;=2,0,IF(AND(OR(CX118=1,H118="X"),$N118&gt;=13,CX$41&gt;2,CX$40&gt;0),1,0))</f>
        <v>0</v>
      </c>
      <c r="BK43" s="182">
        <f>IF(SUM(BK$40:BK42)&gt;=2,0,IF(AND(OR(CY118=1,I118="X"),$N118&gt;=13,CY$41&gt;2,CY$40&gt;0),1,0))</f>
        <v>0</v>
      </c>
      <c r="BL43" s="182">
        <f>IF(SUM(BL$40:BL42)&gt;=2,0,IF(AND(OR(CZ118=1,J118="X"),$N118&gt;=13,CZ$41&gt;2,CZ$40&gt;0),1,0))</f>
        <v>0</v>
      </c>
      <c r="BM43" s="182">
        <f>IF(SUM(BM$40:BM42)&gt;=2,0,IF(AND(OR(DA118=1,K118="X"),$N118&gt;=13,DA$41&gt;2,DA$40&gt;0),1,0))</f>
        <v>0</v>
      </c>
      <c r="BN43" s="182">
        <f>IF(SUM(BN$40:BN42)&gt;=2,0,IF(AND(OR(DB118=1,L118="X"),$N118&gt;=13,DB$41&gt;2,DB$40&gt;0),1,0))</f>
        <v>0</v>
      </c>
      <c r="BO43" s="182">
        <f>IF(SUM(BO$40:BO42)&gt;=2,0,IF(AND(OR(DC118=1,M118="X"),$N118&gt;=13,DC$41&gt;2,DC$40&gt;0),1,0))</f>
        <v>0</v>
      </c>
      <c r="BP43" s="182">
        <f>IF(SUM(BP$40:BP42)&gt;=2,0,IF(AND(OR(DD118=1,N118="X"),$N118&gt;=13,DD$41&gt;2,DD$40&gt;0),1,0))</f>
        <v>0</v>
      </c>
      <c r="BQ43" s="182">
        <f>IF(SUM(BQ$40:BQ42)&gt;=2,0,IF(AND(OR(DE118=1,O118="X"),$N118&gt;=13,DE$41&gt;2,DE$40&gt;0),1,0))</f>
        <v>0</v>
      </c>
      <c r="BR43" s="182">
        <f>IF(SUM(BR$40:BR42)&gt;=2,0,IF(AND(OR(DF118=1,P118="X"),$N118&gt;=13,DF$41&gt;2,DF$40&gt;0),1,0))</f>
        <v>0</v>
      </c>
      <c r="BS43" s="182">
        <f>IF(SUM(BS$40:BS42)&gt;=2,0,IF(AND(OR(DG118=1,Q118="X"),$N118&gt;=13,DG$41&gt;2,DG$40&gt;0),1,0))</f>
        <v>0</v>
      </c>
      <c r="BT43" s="182">
        <f>IF(SUM(BT$40:BT42)&gt;=2,0,IF(AND(OR(DH118=1,R118="X"),$N118&gt;=13,DH$41&gt;2,DH$40&gt;0),1,0))</f>
        <v>0</v>
      </c>
      <c r="BU43" s="182">
        <f>IF(SUM(BU$40:BU42)&gt;=2,0,IF(AND(OR(DI118=1,S118="X"),$N118&gt;=13,DI$41&gt;2,DI$40&gt;0),1,0))</f>
        <v>0</v>
      </c>
      <c r="BV43" s="182">
        <f>IF(SUM(BV$40:BV42)&gt;=2,0,IF(AND(OR(DJ118=1,T118="X"),$N118&gt;=13,DJ$41&gt;2,DJ$40&gt;0),1,0))</f>
        <v>0</v>
      </c>
      <c r="BW43" s="182">
        <f>IF(SUM(BW$40:BW42)&gt;=2,0,IF(AND(OR(DK118=1,U118="X"),$N118&gt;=13,DK$41&gt;2,DK$40&gt;0),1,0))</f>
        <v>0</v>
      </c>
      <c r="BX43" s="182">
        <f>IF(SUM(BX$40:BX42)&gt;=2,0,IF(AND(OR(DL118=1,V118="X"),$N118&gt;=13,DL$41&gt;2,DL$40&gt;0),1,0))</f>
        <v>0</v>
      </c>
      <c r="BY43" s="182">
        <f>IF(SUM(BY$40:BY42)&gt;=2,0,IF(AND(OR(DM118=1,W118="X"),$N118&gt;=13,DM$41&gt;2,DM$40&gt;0),1,0))</f>
        <v>0</v>
      </c>
      <c r="BZ43" s="182">
        <f>IF(SUM(BZ$40:BZ42)&gt;=2,0,IF(AND(OR(DN118=1,X118="X"),$N118&gt;=13,DN$41&gt;2,DN$40&gt;0),1,0))</f>
        <v>0</v>
      </c>
      <c r="CA43" s="182">
        <f>IF(SUM(CA$40:CA42)&gt;=2,0,IF(AND(OR(DO118=1,Y118="X"),$N118&gt;=13,DO$41&gt;2,DO$40&gt;0),1,0))</f>
        <v>0</v>
      </c>
      <c r="CB43" s="182">
        <f>IF(SUM(CB$40:CB42)&gt;=2,0,IF(AND(OR(DP118=1,Z118="X"),$N118&gt;=13,DP$41&gt;2,DP$40&gt;0),1,0))</f>
        <v>0</v>
      </c>
      <c r="CC43" s="182">
        <f>IF(SUM(CC$40:CC42)&gt;=2,0,IF(AND(OR(DQ118=1,AA118="X"),$N118&gt;=13,DQ$41&gt;2,DQ$40&gt;0),1,0))</f>
        <v>0</v>
      </c>
      <c r="CD43" s="182">
        <f>IF(SUM(CD$40:CD42)&gt;=2,0,IF(AND(OR(DR118=1,AB118="X"),$N118&gt;=13,DR$41&gt;2,DR$40&gt;0),1,0))</f>
        <v>0</v>
      </c>
      <c r="CE43" s="182">
        <f>IF(SUM(CE$40:CE42)&gt;=2,0,IF(AND(OR(DS118=1,AC118="X"),$N118&gt;=13,DS$41&gt;2,DS$40&gt;0),1,0))</f>
        <v>0</v>
      </c>
      <c r="CF43" s="182">
        <f>IF(SUM(CF$40:CF42)&gt;=2,0,IF(AND(OR(DT118=1,AD118="X"),$N118&gt;=13,DT$41&gt;2,DT$40&gt;0),1,0))</f>
        <v>0</v>
      </c>
      <c r="CG43" s="182">
        <f>IF(SUM(CG$40:CG42)&gt;=2,0,IF(AND(OR(DU118=1,AE118="X"),$N118&gt;=13,DU$41&gt;2,DU$40&gt;0),1,0))</f>
        <v>0</v>
      </c>
      <c r="CH43" s="182">
        <f>IF(SUM(CH$40:CH42)&gt;=2,0,IF(AND(OR(DV118=1,AF118="X"),$N118&gt;=13,DV$41&gt;2,DV$40&gt;0),1,0))</f>
        <v>0</v>
      </c>
      <c r="CI43" s="182">
        <f>IF(SUM(CI$40:CI42)&gt;=2,0,IF(AND(OR(DW118=1,AG118="X"),$N118&gt;=13,DW$41&gt;2,DW$40&gt;0),1,0))</f>
        <v>0</v>
      </c>
      <c r="CJ43" s="182">
        <f>IF(SUM(CJ$40:CJ42)&gt;=2,0,IF(AND(OR(DX118=1,AH118="X"),$N118&gt;=13,DX$41&gt;2,DX$40&gt;0),1,0))</f>
        <v>0</v>
      </c>
      <c r="CK43" s="182">
        <f>IF(SUM(CK$40:CK42)&gt;=2,0,IF(AND(OR(DY118=1,AI118="X"),$N118&gt;=13,DY$41&gt;2,DY$40&gt;0),1,0))</f>
        <v>0</v>
      </c>
      <c r="CL43" s="182">
        <f>IF(SUM(CL$40:CL42)&gt;=2,0,IF(AND(OR(DZ118=1,AJ118="X"),$N118&gt;=13,DZ$41&gt;2,DZ$40&gt;0),1,0))</f>
        <v>0</v>
      </c>
      <c r="CM43" s="182">
        <f>IF(SUM(CM$40:CM42)&gt;=2,0,IF(AND(OR(EA118=1,AK118="X"),$N118&gt;=13,EA$41&gt;2,EA$40&gt;0),1,0))</f>
        <v>0</v>
      </c>
      <c r="CN43" s="182">
        <f>IF(SUM(CN$40:CN42)&gt;=2,0,IF(AND(OR(EB118=1,AL118="X"),$N118&gt;=13,EB$41&gt;2,EB$40&gt;0),1,0))</f>
        <v>0</v>
      </c>
      <c r="CO43" s="182">
        <f>IF(SUM(CO$40:CO42)&gt;=2,0,IF(AND(OR(EC118=1,AM118="X"),$N118&gt;=13,EC$41&gt;2,EC$40&gt;0),1,0))</f>
        <v>0</v>
      </c>
      <c r="CP43" s="182">
        <f>IF(SUM(CP$40:CP42)&gt;=2,0,IF(AND(OR(ED118=1,AN118="X"),$N118&gt;=13,ED$41&gt;2,ED$40&gt;0),1,0))</f>
        <v>0</v>
      </c>
      <c r="CQ43" s="182">
        <f>IF(SUM(CQ$40:CQ42)&gt;=2,0,IF(AND(OR(EE118=1,AO118="X"),$N118&gt;=13,EE$41&gt;2,EE$40&gt;0),1,0))</f>
        <v>0</v>
      </c>
      <c r="CR43" s="182">
        <f>IF(SUM(CR$40:CR42)&gt;=2,0,IF(AND(OR(EF118=1,AP118="X"),$N118&gt;=13,EF$41&gt;2,EF$40&gt;0),1,0))</f>
        <v>0</v>
      </c>
      <c r="CS43" s="16">
        <f t="shared" ref="CS43:DP43" si="31">IF(SUM(CS54:CS60)=0,0,SUMIF($J$19:$J$37,"=1",CS$19:CS$37)+SUMIF($J$78:$J$116,"=1",CS$78:CS$116))</f>
        <v>0</v>
      </c>
      <c r="CT43" s="16">
        <f t="shared" si="31"/>
        <v>0</v>
      </c>
      <c r="CU43" s="16">
        <f t="shared" si="31"/>
        <v>0</v>
      </c>
      <c r="CV43" s="16">
        <f t="shared" si="31"/>
        <v>0</v>
      </c>
      <c r="CW43" s="16">
        <f t="shared" si="31"/>
        <v>0</v>
      </c>
      <c r="CX43" s="16">
        <f t="shared" si="31"/>
        <v>0</v>
      </c>
      <c r="CY43" s="16">
        <f t="shared" si="31"/>
        <v>0</v>
      </c>
      <c r="CZ43" s="16">
        <f t="shared" si="31"/>
        <v>0</v>
      </c>
      <c r="DA43" s="16">
        <f t="shared" si="31"/>
        <v>0</v>
      </c>
      <c r="DB43" s="16">
        <f t="shared" si="31"/>
        <v>0</v>
      </c>
      <c r="DC43" s="16">
        <f t="shared" si="31"/>
        <v>0</v>
      </c>
      <c r="DD43" s="16">
        <f t="shared" si="31"/>
        <v>0</v>
      </c>
      <c r="DE43" s="16">
        <f t="shared" si="31"/>
        <v>0</v>
      </c>
      <c r="DF43" s="16">
        <f t="shared" si="31"/>
        <v>0</v>
      </c>
      <c r="DG43" s="16">
        <f t="shared" si="31"/>
        <v>0</v>
      </c>
      <c r="DH43" s="16">
        <f t="shared" si="31"/>
        <v>0</v>
      </c>
      <c r="DI43" s="16">
        <f t="shared" si="31"/>
        <v>0</v>
      </c>
      <c r="DJ43" s="16">
        <f t="shared" si="31"/>
        <v>0</v>
      </c>
      <c r="DK43" s="16">
        <f t="shared" si="31"/>
        <v>0</v>
      </c>
      <c r="DL43" s="16">
        <f t="shared" si="31"/>
        <v>0</v>
      </c>
      <c r="DM43" s="16">
        <f t="shared" si="31"/>
        <v>0</v>
      </c>
      <c r="DN43" s="16">
        <f t="shared" si="31"/>
        <v>0</v>
      </c>
      <c r="DO43" s="16">
        <f t="shared" si="31"/>
        <v>0</v>
      </c>
      <c r="DP43" s="16">
        <f t="shared" si="31"/>
        <v>0</v>
      </c>
      <c r="DQ43" s="16">
        <f t="shared" ref="DQ43:EF43" si="32">IF(SUM(DQ54:DQ60)=0,0,SUMIF($J$19:$J$37,"=1",DQ$19:DQ$37)+SUMIF($J$78:$J$116,"=1",DQ$78:DQ$116))</f>
        <v>0</v>
      </c>
      <c r="DR43" s="16">
        <f t="shared" si="32"/>
        <v>0</v>
      </c>
      <c r="DS43" s="16">
        <f t="shared" si="32"/>
        <v>0</v>
      </c>
      <c r="DT43" s="16">
        <f t="shared" si="32"/>
        <v>0</v>
      </c>
      <c r="DU43" s="16">
        <f t="shared" si="32"/>
        <v>0</v>
      </c>
      <c r="DV43" s="16">
        <f t="shared" si="32"/>
        <v>0</v>
      </c>
      <c r="DW43" s="16">
        <f t="shared" si="32"/>
        <v>0</v>
      </c>
      <c r="DX43" s="16">
        <f t="shared" si="32"/>
        <v>0</v>
      </c>
      <c r="DY43" s="16">
        <f t="shared" si="32"/>
        <v>0</v>
      </c>
      <c r="DZ43" s="16">
        <f t="shared" si="32"/>
        <v>0</v>
      </c>
      <c r="EA43" s="16">
        <f t="shared" si="32"/>
        <v>0</v>
      </c>
      <c r="EB43" s="16">
        <f t="shared" si="32"/>
        <v>0</v>
      </c>
      <c r="EC43" s="16">
        <f t="shared" si="32"/>
        <v>0</v>
      </c>
      <c r="ED43" s="16">
        <f t="shared" si="32"/>
        <v>0</v>
      </c>
      <c r="EE43" s="16">
        <f t="shared" si="32"/>
        <v>0</v>
      </c>
      <c r="EF43" s="16">
        <f t="shared" si="32"/>
        <v>0</v>
      </c>
      <c r="EG43" s="145"/>
      <c r="EH43" s="145"/>
      <c r="EI43" s="145"/>
      <c r="EJ43" s="145"/>
      <c r="EK43" s="146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1"/>
    </row>
    <row r="44" spans="1:225" ht="13.5" hidden="1" customHeight="1" thickBot="1">
      <c r="A44" s="60"/>
      <c r="B44" s="61"/>
      <c r="C44" s="61"/>
      <c r="D44" s="61"/>
      <c r="E44" s="61"/>
      <c r="F44" s="62"/>
      <c r="G44" s="58"/>
      <c r="H44" s="18" t="s">
        <v>46</v>
      </c>
      <c r="I44" s="19"/>
      <c r="J44" s="19"/>
      <c r="K44" s="19"/>
      <c r="L44" s="260" t="s">
        <v>163</v>
      </c>
      <c r="M44" s="13" t="s">
        <v>160</v>
      </c>
      <c r="N44" s="19"/>
      <c r="O44" s="83">
        <f t="shared" si="7"/>
        <v>0</v>
      </c>
      <c r="P44" s="182">
        <f>IF(AND(CS119=1,$N119&gt;=REGISTER!$DE$45,CS$43+CS$44&gt;=REGISTER!$DD$28,CS$40&gt;0),1,0)</f>
        <v>0</v>
      </c>
      <c r="Q44" s="182">
        <f>IF(AND(CT119=1,$N119&gt;=REGISTER!$DE$45,CT$43+CT$44&gt;=REGISTER!$DD$28,CT$40&gt;0),1,0)</f>
        <v>0</v>
      </c>
      <c r="R44" s="182">
        <f>IF(AND(CU119=1,$N119&gt;=REGISTER!$DE$45,CU$43+CU$44&gt;=REGISTER!$DD$28,CU$40&gt;0),1,0)</f>
        <v>0</v>
      </c>
      <c r="S44" s="182">
        <f>IF(AND(CV119=1,$N119&gt;=REGISTER!$DE$45,CV$43+CV$44&gt;=REGISTER!$DD$28,CV$40&gt;0),1,0)</f>
        <v>0</v>
      </c>
      <c r="T44" s="182">
        <f>IF(AND(CW119=1,$N119&gt;=REGISTER!$DE$45,CW$43+CW$44&gt;=REGISTER!$DD$28,CW$40&gt;0),1,0)</f>
        <v>0</v>
      </c>
      <c r="U44" s="182">
        <f>IF(AND(CX119=1,$N119&gt;=REGISTER!$DE$45,CX$43+CX$44&gt;=REGISTER!$DD$28,CX$40&gt;0),1,0)</f>
        <v>0</v>
      </c>
      <c r="V44" s="182">
        <f>IF(AND(CY119=1,$N119&gt;=REGISTER!$DE$45,CY$43+CY$44&gt;=REGISTER!$DD$28,CY$40&gt;0),1,0)</f>
        <v>0</v>
      </c>
      <c r="W44" s="182">
        <f>IF(AND(CZ119=1,$N119&gt;=REGISTER!$DE$45,CZ$43+CZ$44&gt;=REGISTER!$DD$28,CZ$40&gt;0),1,0)</f>
        <v>0</v>
      </c>
      <c r="X44" s="182">
        <f>IF(AND(DA119=1,$N119&gt;=REGISTER!$DE$45,DA$43+DA$44&gt;=REGISTER!$DD$28,DA$40&gt;0),1,0)</f>
        <v>0</v>
      </c>
      <c r="Y44" s="182">
        <f>IF(AND(DB119=1,$N119&gt;=REGISTER!$DE$45,DB$43+DB$44&gt;=REGISTER!$DD$28,DB$40&gt;0),1,0)</f>
        <v>0</v>
      </c>
      <c r="Z44" s="182">
        <f>IF(AND(DC119=1,$N119&gt;=REGISTER!$DE$45,DC$43+DC$44&gt;=REGISTER!$DD$28,DC$40&gt;0),1,0)</f>
        <v>0</v>
      </c>
      <c r="AA44" s="182">
        <f>IF(AND(DD119=1,$N119&gt;=REGISTER!$DE$45,DD$43+DD$44&gt;=REGISTER!$DD$28,DD$40&gt;0),1,0)</f>
        <v>0</v>
      </c>
      <c r="AB44" s="182">
        <f>IF(AND(DE119=1,$N119&gt;=REGISTER!$DE$45,DE$43+DE$44&gt;=REGISTER!$DD$28,DE$40&gt;0),1,0)</f>
        <v>0</v>
      </c>
      <c r="AC44" s="182">
        <f>IF(AND(DF119=1,$N119&gt;=REGISTER!$DE$45,DF$43+DF$44&gt;=REGISTER!$DD$28,DF$40&gt;0),1,0)</f>
        <v>0</v>
      </c>
      <c r="AD44" s="182">
        <f>IF(AND(DG119=1,$N119&gt;=REGISTER!$DE$45,DG$43+DG$44&gt;=REGISTER!$DD$28,DG$40&gt;0),1,0)</f>
        <v>0</v>
      </c>
      <c r="AE44" s="182">
        <f>IF(AND(DH119=1,$N119&gt;=REGISTER!$DE$45,DH$43+DH$44&gt;=REGISTER!$DD$28,DH$40&gt;0),1,0)</f>
        <v>0</v>
      </c>
      <c r="AF44" s="182">
        <f>IF(AND(DI119=1,$N119&gt;=REGISTER!$DE$45,DI$43+DI$44&gt;=REGISTER!$DD$28,DI$40&gt;0),1,0)</f>
        <v>0</v>
      </c>
      <c r="AG44" s="182">
        <f>IF(AND(DJ119=1,$N119&gt;=REGISTER!$DE$45,DJ$43+DJ$44&gt;=REGISTER!$DD$28,DJ$40&gt;0),1,0)</f>
        <v>0</v>
      </c>
      <c r="AH44" s="182">
        <f>IF(AND(DK119=1,$N119&gt;=REGISTER!$DE$45,DK$43+DK$44&gt;=REGISTER!$DD$28,DK$40&gt;0),1,0)</f>
        <v>0</v>
      </c>
      <c r="AI44" s="182">
        <f>IF(AND(DL119=1,$N119&gt;=REGISTER!$DE$45,DL$43+DL$44&gt;=REGISTER!$DD$28,DL$40&gt;0),1,0)</f>
        <v>0</v>
      </c>
      <c r="AJ44" s="182">
        <f>IF(AND(DM119=1,$N119&gt;=REGISTER!$DE$45,DM$43+DM$44&gt;=REGISTER!$DD$28,DM$40&gt;0),1,0)</f>
        <v>0</v>
      </c>
      <c r="AK44" s="182">
        <f>IF(AND(DN119=1,$N119&gt;=REGISTER!$DE$45,DN$43+DN$44&gt;=REGISTER!$DD$28,DN$40&gt;0),1,0)</f>
        <v>0</v>
      </c>
      <c r="AL44" s="182">
        <f>IF(AND(DO119=1,$N119&gt;=REGISTER!$DE$45,DO$43+DO$44&gt;=REGISTER!$DD$28,DO$40&gt;0),1,0)</f>
        <v>0</v>
      </c>
      <c r="AM44" s="182">
        <f>IF(AND(DP119=1,$N119&gt;=REGISTER!$DE$45,DP$43+DP$44&gt;=REGISTER!$DD$28,DP$40&gt;0),1,0)</f>
        <v>0</v>
      </c>
      <c r="AN44" s="182">
        <f>IF(AND(DQ119=1,$N119&gt;=REGISTER!$DE$45,DQ$43+DQ$44&gt;=REGISTER!$DD$28,DQ$40&gt;0),1,0)</f>
        <v>0</v>
      </c>
      <c r="AO44" s="182">
        <f>IF(AND(DR119=1,$N119&gt;=REGISTER!$DE$45,DR$43+DR$44&gt;=REGISTER!$DD$28,DR$40&gt;0),1,0)</f>
        <v>0</v>
      </c>
      <c r="AP44" s="182">
        <f>IF(AND(DS119=1,$N119&gt;=REGISTER!$DE$45,DS$43+DS$44&gt;=REGISTER!$DD$28,DS$40&gt;0),1,0)</f>
        <v>0</v>
      </c>
      <c r="AQ44" s="182">
        <f>IF(AND(DT119=1,$N119&gt;=REGISTER!$DE$45,DT$43+DT$44&gt;=REGISTER!$DD$28,DT$40&gt;0),1,0)</f>
        <v>0</v>
      </c>
      <c r="AR44" s="182">
        <f>IF(AND(DU119=1,$N119&gt;=REGISTER!$DE$45,DU$43+DU$44&gt;=REGISTER!$DD$28,DU$40&gt;0),1,0)</f>
        <v>0</v>
      </c>
      <c r="AS44" s="182">
        <f>IF(AND(DV119=1,$N119&gt;=REGISTER!$DE$45,DV$43+DV$44&gt;=REGISTER!$DD$28,DV$40&gt;0),1,0)</f>
        <v>0</v>
      </c>
      <c r="AT44" s="182">
        <f>IF(AND(DW119=1,$N119&gt;=REGISTER!$DE$45,DW$43+DW$44&gt;=REGISTER!$DD$28,DW$40&gt;0),1,0)</f>
        <v>0</v>
      </c>
      <c r="AU44" s="182">
        <f>IF(AND(DX119=1,$N119&gt;=REGISTER!$DE$45,DX$43+DX$44&gt;=REGISTER!$DD$28,DX$40&gt;0),1,0)</f>
        <v>0</v>
      </c>
      <c r="AV44" s="182">
        <f>IF(AND(DY119=1,$N119&gt;=REGISTER!$DE$45,DY$43+DY$44&gt;=REGISTER!$DD$28,DY$40&gt;0),1,0)</f>
        <v>0</v>
      </c>
      <c r="AW44" s="182">
        <f>IF(AND(DZ119=1,$N119&gt;=REGISTER!$DE$45,DZ$43+DZ$44&gt;=REGISTER!$DD$28,DZ$40&gt;0),1,0)</f>
        <v>0</v>
      </c>
      <c r="AX44" s="182">
        <f>IF(AND(EA119=1,$N119&gt;=REGISTER!$DE$45,EA$43+EA$44&gt;=REGISTER!$DD$28,EA$40&gt;0),1,0)</f>
        <v>0</v>
      </c>
      <c r="AY44" s="182">
        <f>IF(AND(EB119=1,$N119&gt;=REGISTER!$DE$45,EB$43+EB$44&gt;=REGISTER!$DD$28,EB$40&gt;0),1,0)</f>
        <v>0</v>
      </c>
      <c r="AZ44" s="182">
        <f>IF(AND(EC119=1,$N119&gt;=REGISTER!$DE$45,EC$43+EC$44&gt;=REGISTER!$DD$28,EC$40&gt;0),1,0)</f>
        <v>0</v>
      </c>
      <c r="BA44" s="182">
        <f>IF(AND(ED119=1,$N119&gt;=REGISTER!$DE$45,ED$43+ED$44&gt;=REGISTER!$DD$28,ED$40&gt;0),1,0)</f>
        <v>0</v>
      </c>
      <c r="BB44" s="182">
        <f>IF(AND(EE119=1,$N119&gt;=REGISTER!$DE$45,EE$43+EE$44&gt;=REGISTER!$DD$28,EE$40&gt;0),1,0)</f>
        <v>0</v>
      </c>
      <c r="BC44" s="182">
        <f>IF(AND(EF119=1,$N119&gt;=REGISTER!$DE$45,EF$43+EF$44&gt;=REGISTER!$DD$28,EF$40&gt;0),1,0)</f>
        <v>0</v>
      </c>
      <c r="BD44" s="83">
        <f t="shared" si="8"/>
        <v>0</v>
      </c>
      <c r="BE44" s="182">
        <f>IF(SUM(BE$40:BE43)&gt;=2,0,IF(AND(OR(CS119=1,C119="X"),$N119&gt;=13,CS$41&gt;2,CS$40&gt;0),1,0))</f>
        <v>0</v>
      </c>
      <c r="BF44" s="182">
        <f>IF(SUM(BF$40:BF43)&gt;=2,0,IF(AND(OR(CT119=1,D119="X"),$N119&gt;=13,CT$41&gt;2,CT$40&gt;0),1,0))</f>
        <v>0</v>
      </c>
      <c r="BG44" s="182">
        <f>IF(SUM(BG$40:BG43)&gt;=2,0,IF(AND(OR(CU119=1,E119="X"),$N119&gt;=13,CU$41&gt;2,CU$40&gt;0),1,0))</f>
        <v>0</v>
      </c>
      <c r="BH44" s="182">
        <f>IF(SUM(BH$40:BH43)&gt;=2,0,IF(AND(OR(CV119=1,F119="X"),$N119&gt;=13,CV$41&gt;2,CV$40&gt;0),1,0))</f>
        <v>0</v>
      </c>
      <c r="BI44" s="182">
        <f>IF(SUM(BI$40:BI43)&gt;=2,0,IF(AND(OR(CW119=1,G119="X"),$N119&gt;=13,CW$41&gt;2,CW$40&gt;0),1,0))</f>
        <v>0</v>
      </c>
      <c r="BJ44" s="182">
        <f>IF(SUM(BJ$40:BJ43)&gt;=2,0,IF(AND(OR(CX119=1,H119="X"),$N119&gt;=13,CX$41&gt;2,CX$40&gt;0),1,0))</f>
        <v>0</v>
      </c>
      <c r="BK44" s="182">
        <f>IF(SUM(BK$40:BK43)&gt;=2,0,IF(AND(OR(CY119=1,I119="X"),$N119&gt;=13,CY$41&gt;2,CY$40&gt;0),1,0))</f>
        <v>0</v>
      </c>
      <c r="BL44" s="182">
        <f>IF(SUM(BL$40:BL43)&gt;=2,0,IF(AND(OR(CZ119=1,J119="X"),$N119&gt;=13,CZ$41&gt;2,CZ$40&gt;0),1,0))</f>
        <v>0</v>
      </c>
      <c r="BM44" s="182">
        <f>IF(SUM(BM$40:BM43)&gt;=2,0,IF(AND(OR(DA119=1,K119="X"),$N119&gt;=13,DA$41&gt;2,DA$40&gt;0),1,0))</f>
        <v>0</v>
      </c>
      <c r="BN44" s="182">
        <f>IF(SUM(BN$40:BN43)&gt;=2,0,IF(AND(OR(DB119=1,L119="X"),$N119&gt;=13,DB$41&gt;2,DB$40&gt;0),1,0))</f>
        <v>0</v>
      </c>
      <c r="BO44" s="182">
        <f>IF(SUM(BO$40:BO43)&gt;=2,0,IF(AND(OR(DC119=1,M119="X"),$N119&gt;=13,DC$41&gt;2,DC$40&gt;0),1,0))</f>
        <v>0</v>
      </c>
      <c r="BP44" s="182">
        <f>IF(SUM(BP$40:BP43)&gt;=2,0,IF(AND(OR(DD119=1,N119="X"),$N119&gt;=13,DD$41&gt;2,DD$40&gt;0),1,0))</f>
        <v>0</v>
      </c>
      <c r="BQ44" s="182">
        <f>IF(SUM(BQ$40:BQ43)&gt;=2,0,IF(AND(OR(DE119=1,O119="X"),$N119&gt;=13,DE$41&gt;2,DE$40&gt;0),1,0))</f>
        <v>0</v>
      </c>
      <c r="BR44" s="182">
        <f>IF(SUM(BR$40:BR43)&gt;=2,0,IF(AND(OR(DF119=1,P119="X"),$N119&gt;=13,DF$41&gt;2,DF$40&gt;0),1,0))</f>
        <v>0</v>
      </c>
      <c r="BS44" s="182">
        <f>IF(SUM(BS$40:BS43)&gt;=2,0,IF(AND(OR(DG119=1,Q119="X"),$N119&gt;=13,DG$41&gt;2,DG$40&gt;0),1,0))</f>
        <v>0</v>
      </c>
      <c r="BT44" s="182">
        <f>IF(SUM(BT$40:BT43)&gt;=2,0,IF(AND(OR(DH119=1,R119="X"),$N119&gt;=13,DH$41&gt;2,DH$40&gt;0),1,0))</f>
        <v>0</v>
      </c>
      <c r="BU44" s="182">
        <f>IF(SUM(BU$40:BU43)&gt;=2,0,IF(AND(OR(DI119=1,S119="X"),$N119&gt;=13,DI$41&gt;2,DI$40&gt;0),1,0))</f>
        <v>0</v>
      </c>
      <c r="BV44" s="182">
        <f>IF(SUM(BV$40:BV43)&gt;=2,0,IF(AND(OR(DJ119=1,T119="X"),$N119&gt;=13,DJ$41&gt;2,DJ$40&gt;0),1,0))</f>
        <v>0</v>
      </c>
      <c r="BW44" s="182">
        <f>IF(SUM(BW$40:BW43)&gt;=2,0,IF(AND(OR(DK119=1,U119="X"),$N119&gt;=13,DK$41&gt;2,DK$40&gt;0),1,0))</f>
        <v>0</v>
      </c>
      <c r="BX44" s="182">
        <f>IF(SUM(BX$40:BX43)&gt;=2,0,IF(AND(OR(DL119=1,V119="X"),$N119&gt;=13,DL$41&gt;2,DL$40&gt;0),1,0))</f>
        <v>0</v>
      </c>
      <c r="BY44" s="182">
        <f>IF(SUM(BY$40:BY43)&gt;=2,0,IF(AND(OR(DM119=1,W119="X"),$N119&gt;=13,DM$41&gt;2,DM$40&gt;0),1,0))</f>
        <v>0</v>
      </c>
      <c r="BZ44" s="182">
        <f>IF(SUM(BZ$40:BZ43)&gt;=2,0,IF(AND(OR(DN119=1,X119="X"),$N119&gt;=13,DN$41&gt;2,DN$40&gt;0),1,0))</f>
        <v>0</v>
      </c>
      <c r="CA44" s="182">
        <f>IF(SUM(CA$40:CA43)&gt;=2,0,IF(AND(OR(DO119=1,Y119="X"),$N119&gt;=13,DO$41&gt;2,DO$40&gt;0),1,0))</f>
        <v>0</v>
      </c>
      <c r="CB44" s="182">
        <f>IF(SUM(CB$40:CB43)&gt;=2,0,IF(AND(OR(DP119=1,Z119="X"),$N119&gt;=13,DP$41&gt;2,DP$40&gt;0),1,0))</f>
        <v>0</v>
      </c>
      <c r="CC44" s="182">
        <f>IF(SUM(CC$40:CC43)&gt;=2,0,IF(AND(OR(DQ119=1,AA119="X"),$N119&gt;=13,DQ$41&gt;2,DQ$40&gt;0),1,0))</f>
        <v>0</v>
      </c>
      <c r="CD44" s="182">
        <f>IF(SUM(CD$40:CD43)&gt;=2,0,IF(AND(OR(DR119=1,AB119="X"),$N119&gt;=13,DR$41&gt;2,DR$40&gt;0),1,0))</f>
        <v>0</v>
      </c>
      <c r="CE44" s="182">
        <f>IF(SUM(CE$40:CE43)&gt;=2,0,IF(AND(OR(DS119=1,AC119="X"),$N119&gt;=13,DS$41&gt;2,DS$40&gt;0),1,0))</f>
        <v>0</v>
      </c>
      <c r="CF44" s="182">
        <f>IF(SUM(CF$40:CF43)&gt;=2,0,IF(AND(OR(DT119=1,AD119="X"),$N119&gt;=13,DT$41&gt;2,DT$40&gt;0),1,0))</f>
        <v>0</v>
      </c>
      <c r="CG44" s="182">
        <f>IF(SUM(CG$40:CG43)&gt;=2,0,IF(AND(OR(DU119=1,AE119="X"),$N119&gt;=13,DU$41&gt;2,DU$40&gt;0),1,0))</f>
        <v>0</v>
      </c>
      <c r="CH44" s="182">
        <f>IF(SUM(CH$40:CH43)&gt;=2,0,IF(AND(OR(DV119=1,AF119="X"),$N119&gt;=13,DV$41&gt;2,DV$40&gt;0),1,0))</f>
        <v>0</v>
      </c>
      <c r="CI44" s="182">
        <f>IF(SUM(CI$40:CI43)&gt;=2,0,IF(AND(OR(DW119=1,AG119="X"),$N119&gt;=13,DW$41&gt;2,DW$40&gt;0),1,0))</f>
        <v>0</v>
      </c>
      <c r="CJ44" s="182">
        <f>IF(SUM(CJ$40:CJ43)&gt;=2,0,IF(AND(OR(DX119=1,AH119="X"),$N119&gt;=13,DX$41&gt;2,DX$40&gt;0),1,0))</f>
        <v>0</v>
      </c>
      <c r="CK44" s="182">
        <f>IF(SUM(CK$40:CK43)&gt;=2,0,IF(AND(OR(DY119=1,AI119="X"),$N119&gt;=13,DY$41&gt;2,DY$40&gt;0),1,0))</f>
        <v>0</v>
      </c>
      <c r="CL44" s="182">
        <f>IF(SUM(CL$40:CL43)&gt;=2,0,IF(AND(OR(DZ119=1,AJ119="X"),$N119&gt;=13,DZ$41&gt;2,DZ$40&gt;0),1,0))</f>
        <v>0</v>
      </c>
      <c r="CM44" s="182">
        <f>IF(SUM(CM$40:CM43)&gt;=2,0,IF(AND(OR(EA119=1,AK119="X"),$N119&gt;=13,EA$41&gt;2,EA$40&gt;0),1,0))</f>
        <v>0</v>
      </c>
      <c r="CN44" s="182">
        <f>IF(SUM(CN$40:CN43)&gt;=2,0,IF(AND(OR(EB119=1,AL119="X"),$N119&gt;=13,EB$41&gt;2,EB$40&gt;0),1,0))</f>
        <v>0</v>
      </c>
      <c r="CO44" s="182">
        <f>IF(SUM(CO$40:CO43)&gt;=2,0,IF(AND(OR(EC119=1,AM119="X"),$N119&gt;=13,EC$41&gt;2,EC$40&gt;0),1,0))</f>
        <v>0</v>
      </c>
      <c r="CP44" s="182">
        <f>IF(SUM(CP$40:CP43)&gt;=2,0,IF(AND(OR(ED119=1,AN119="X"),$N119&gt;=13,ED$41&gt;2,ED$40&gt;0),1,0))</f>
        <v>0</v>
      </c>
      <c r="CQ44" s="182">
        <f>IF(SUM(CQ$40:CQ43)&gt;=2,0,IF(AND(OR(EE119=1,AO119="X"),$N119&gt;=13,EE$41&gt;2,EE$40&gt;0),1,0))</f>
        <v>0</v>
      </c>
      <c r="CR44" s="182">
        <f>IF(SUM(CR$40:CR43)&gt;=2,0,IF(AND(OR(EF119=1,AP119="X"),$N119&gt;=13,EF$41&gt;2,EF$40&gt;0),1,0))</f>
        <v>0</v>
      </c>
      <c r="CS44" s="16">
        <f t="shared" ref="CS44:DP44" si="33">SUMIF($J$38:$J$39,"=1",CS$38:CS$39)+SUMIF($J$117:$J$121,"=1",CS$117:CS$121)</f>
        <v>0</v>
      </c>
      <c r="CT44" s="16">
        <f t="shared" si="33"/>
        <v>0</v>
      </c>
      <c r="CU44" s="16">
        <f t="shared" si="33"/>
        <v>0</v>
      </c>
      <c r="CV44" s="16">
        <f t="shared" si="33"/>
        <v>0</v>
      </c>
      <c r="CW44" s="16">
        <f t="shared" si="33"/>
        <v>0</v>
      </c>
      <c r="CX44" s="16">
        <f t="shared" si="33"/>
        <v>0</v>
      </c>
      <c r="CY44" s="16">
        <f t="shared" si="33"/>
        <v>0</v>
      </c>
      <c r="CZ44" s="16">
        <f t="shared" si="33"/>
        <v>0</v>
      </c>
      <c r="DA44" s="16">
        <f t="shared" si="33"/>
        <v>0</v>
      </c>
      <c r="DB44" s="16">
        <f t="shared" si="33"/>
        <v>0</v>
      </c>
      <c r="DC44" s="16">
        <f t="shared" si="33"/>
        <v>0</v>
      </c>
      <c r="DD44" s="16">
        <f t="shared" si="33"/>
        <v>0</v>
      </c>
      <c r="DE44" s="16">
        <f t="shared" si="33"/>
        <v>0</v>
      </c>
      <c r="DF44" s="16">
        <f t="shared" si="33"/>
        <v>0</v>
      </c>
      <c r="DG44" s="16">
        <f t="shared" si="33"/>
        <v>0</v>
      </c>
      <c r="DH44" s="16">
        <f t="shared" si="33"/>
        <v>0</v>
      </c>
      <c r="DI44" s="16">
        <f t="shared" si="33"/>
        <v>0</v>
      </c>
      <c r="DJ44" s="16">
        <f t="shared" si="33"/>
        <v>0</v>
      </c>
      <c r="DK44" s="16">
        <f t="shared" si="33"/>
        <v>0</v>
      </c>
      <c r="DL44" s="16">
        <f t="shared" si="33"/>
        <v>0</v>
      </c>
      <c r="DM44" s="16">
        <f t="shared" si="33"/>
        <v>0</v>
      </c>
      <c r="DN44" s="16">
        <f t="shared" si="33"/>
        <v>0</v>
      </c>
      <c r="DO44" s="16">
        <f t="shared" si="33"/>
        <v>0</v>
      </c>
      <c r="DP44" s="16">
        <f t="shared" si="33"/>
        <v>0</v>
      </c>
      <c r="DQ44" s="16">
        <f t="shared" ref="DQ44:EF44" si="34">SUMIF($J$38:$J$39,"=1",DQ$38:DQ$39)+SUMIF($J$117:$J$121,"=1",DQ$117:DQ$121)</f>
        <v>0</v>
      </c>
      <c r="DR44" s="16">
        <f t="shared" si="34"/>
        <v>0</v>
      </c>
      <c r="DS44" s="16">
        <f t="shared" si="34"/>
        <v>0</v>
      </c>
      <c r="DT44" s="16">
        <f t="shared" si="34"/>
        <v>0</v>
      </c>
      <c r="DU44" s="16">
        <f t="shared" si="34"/>
        <v>0</v>
      </c>
      <c r="DV44" s="16">
        <f t="shared" si="34"/>
        <v>0</v>
      </c>
      <c r="DW44" s="16">
        <f t="shared" si="34"/>
        <v>0</v>
      </c>
      <c r="DX44" s="16">
        <f t="shared" si="34"/>
        <v>0</v>
      </c>
      <c r="DY44" s="16">
        <f t="shared" si="34"/>
        <v>0</v>
      </c>
      <c r="DZ44" s="16">
        <f t="shared" si="34"/>
        <v>0</v>
      </c>
      <c r="EA44" s="16">
        <f t="shared" si="34"/>
        <v>0</v>
      </c>
      <c r="EB44" s="16">
        <f t="shared" si="34"/>
        <v>0</v>
      </c>
      <c r="EC44" s="16">
        <f t="shared" si="34"/>
        <v>0</v>
      </c>
      <c r="ED44" s="16">
        <f t="shared" si="34"/>
        <v>0</v>
      </c>
      <c r="EE44" s="16">
        <f t="shared" si="34"/>
        <v>0</v>
      </c>
      <c r="EF44" s="16">
        <f t="shared" si="34"/>
        <v>0</v>
      </c>
      <c r="EG44" s="212"/>
      <c r="EH44" s="212"/>
      <c r="EI44" s="212"/>
      <c r="EJ44" s="212"/>
      <c r="EK44" s="146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1"/>
    </row>
    <row r="45" spans="1:225" ht="13.5" customHeight="1" thickBot="1">
      <c r="A45" s="370" t="s">
        <v>336</v>
      </c>
      <c r="B45" s="101"/>
      <c r="C45" s="101"/>
      <c r="D45" s="101"/>
      <c r="E45" s="101"/>
      <c r="F45" s="102"/>
      <c r="G45" s="104"/>
      <c r="H45" s="108"/>
      <c r="I45" s="19"/>
      <c r="J45" s="19"/>
      <c r="K45" s="19"/>
      <c r="L45" s="260" t="s">
        <v>163</v>
      </c>
      <c r="M45" s="13" t="s">
        <v>161</v>
      </c>
      <c r="N45" s="19"/>
      <c r="O45" s="83">
        <f t="shared" si="7"/>
        <v>0</v>
      </c>
      <c r="P45" s="182">
        <f>IF(AND(CS120=1,$N120&gt;=REGISTER!$DE$45,CS$43+CS$44&gt;=REGISTER!$DD$28,CS$40&gt;0),1,0)</f>
        <v>0</v>
      </c>
      <c r="Q45" s="182">
        <f>IF(AND(CT120=1,$N120&gt;=REGISTER!$DE$45,CT$43+CT$44&gt;=REGISTER!$DD$28,CT$40&gt;0),1,0)</f>
        <v>0</v>
      </c>
      <c r="R45" s="182">
        <f>IF(AND(CU120=1,$N120&gt;=REGISTER!$DE$45,CU$43+CU$44&gt;=REGISTER!$DD$28,CU$40&gt;0),1,0)</f>
        <v>0</v>
      </c>
      <c r="S45" s="182">
        <f>IF(AND(CV120=1,$N120&gt;=REGISTER!$DE$45,CV$43+CV$44&gt;=REGISTER!$DD$28,CV$40&gt;0),1,0)</f>
        <v>0</v>
      </c>
      <c r="T45" s="182">
        <f>IF(AND(CW120=1,$N120&gt;=REGISTER!$DE$45,CW$43+CW$44&gt;=REGISTER!$DD$28,CW$40&gt;0),1,0)</f>
        <v>0</v>
      </c>
      <c r="U45" s="182">
        <f>IF(AND(CX120=1,$N120&gt;=REGISTER!$DE$45,CX$43+CX$44&gt;=REGISTER!$DD$28,CX$40&gt;0),1,0)</f>
        <v>0</v>
      </c>
      <c r="V45" s="182">
        <f>IF(AND(CY120=1,$N120&gt;=REGISTER!$DE$45,CY$43+CY$44&gt;=REGISTER!$DD$28,CY$40&gt;0),1,0)</f>
        <v>0</v>
      </c>
      <c r="W45" s="182">
        <f>IF(AND(CZ120=1,$N120&gt;=REGISTER!$DE$45,CZ$43+CZ$44&gt;=REGISTER!$DD$28,CZ$40&gt;0),1,0)</f>
        <v>0</v>
      </c>
      <c r="X45" s="182">
        <f>IF(AND(DA120=1,$N120&gt;=REGISTER!$DE$45,DA$43+DA$44&gt;=REGISTER!$DD$28,DA$40&gt;0),1,0)</f>
        <v>0</v>
      </c>
      <c r="Y45" s="182">
        <f>IF(AND(DB120=1,$N120&gt;=REGISTER!$DE$45,DB$43+DB$44&gt;=REGISTER!$DD$28,DB$40&gt;0),1,0)</f>
        <v>0</v>
      </c>
      <c r="Z45" s="182">
        <f>IF(AND(DC120=1,$N120&gt;=REGISTER!$DE$45,DC$43+DC$44&gt;=REGISTER!$DD$28,DC$40&gt;0),1,0)</f>
        <v>0</v>
      </c>
      <c r="AA45" s="182">
        <f>IF(AND(DD120=1,$N120&gt;=REGISTER!$DE$45,DD$43+DD$44&gt;=REGISTER!$DD$28,DD$40&gt;0),1,0)</f>
        <v>0</v>
      </c>
      <c r="AB45" s="182">
        <f>IF(AND(DE120=1,$N120&gt;=REGISTER!$DE$45,DE$43+DE$44&gt;=REGISTER!$DD$28,DE$40&gt;0),1,0)</f>
        <v>0</v>
      </c>
      <c r="AC45" s="182">
        <f>IF(AND(DF120=1,$N120&gt;=REGISTER!$DE$45,DF$43+DF$44&gt;=REGISTER!$DD$28,DF$40&gt;0),1,0)</f>
        <v>0</v>
      </c>
      <c r="AD45" s="182">
        <f>IF(AND(DG120=1,$N120&gt;=REGISTER!$DE$45,DG$43+DG$44&gt;=REGISTER!$DD$28,DG$40&gt;0),1,0)</f>
        <v>0</v>
      </c>
      <c r="AE45" s="182">
        <f>IF(AND(DH120=1,$N120&gt;=REGISTER!$DE$45,DH$43+DH$44&gt;=REGISTER!$DD$28,DH$40&gt;0),1,0)</f>
        <v>0</v>
      </c>
      <c r="AF45" s="182">
        <f>IF(AND(DI120=1,$N120&gt;=REGISTER!$DE$45,DI$43+DI$44&gt;=REGISTER!$DD$28,DI$40&gt;0),1,0)</f>
        <v>0</v>
      </c>
      <c r="AG45" s="182">
        <f>IF(AND(DJ120=1,$N120&gt;=REGISTER!$DE$45,DJ$43+DJ$44&gt;=REGISTER!$DD$28,DJ$40&gt;0),1,0)</f>
        <v>0</v>
      </c>
      <c r="AH45" s="182">
        <f>IF(AND(DK120=1,$N120&gt;=REGISTER!$DE$45,DK$43+DK$44&gt;=REGISTER!$DD$28,DK$40&gt;0),1,0)</f>
        <v>0</v>
      </c>
      <c r="AI45" s="182">
        <f>IF(AND(DL120=1,$N120&gt;=REGISTER!$DE$45,DL$43+DL$44&gt;=REGISTER!$DD$28,DL$40&gt;0),1,0)</f>
        <v>0</v>
      </c>
      <c r="AJ45" s="182">
        <f>IF(AND(DM120=1,$N120&gt;=REGISTER!$DE$45,DM$43+DM$44&gt;=REGISTER!$DD$28,DM$40&gt;0),1,0)</f>
        <v>0</v>
      </c>
      <c r="AK45" s="182">
        <f>IF(AND(DN120=1,$N120&gt;=REGISTER!$DE$45,DN$43+DN$44&gt;=REGISTER!$DD$28,DN$40&gt;0),1,0)</f>
        <v>0</v>
      </c>
      <c r="AL45" s="182">
        <f>IF(AND(DO120=1,$N120&gt;=REGISTER!$DE$45,DO$43+DO$44&gt;=REGISTER!$DD$28,DO$40&gt;0),1,0)</f>
        <v>0</v>
      </c>
      <c r="AM45" s="182">
        <f>IF(AND(DP120=1,$N120&gt;=REGISTER!$DE$45,DP$43+DP$44&gt;=REGISTER!$DD$28,DP$40&gt;0),1,0)</f>
        <v>0</v>
      </c>
      <c r="AN45" s="182">
        <f>IF(AND(DQ120=1,$N120&gt;=REGISTER!$DE$45,DQ$43+DQ$44&gt;=REGISTER!$DD$28,DQ$40&gt;0),1,0)</f>
        <v>0</v>
      </c>
      <c r="AO45" s="182">
        <f>IF(AND(DR120=1,$N120&gt;=REGISTER!$DE$45,DR$43+DR$44&gt;=REGISTER!$DD$28,DR$40&gt;0),1,0)</f>
        <v>0</v>
      </c>
      <c r="AP45" s="182">
        <f>IF(AND(DS120=1,$N120&gt;=REGISTER!$DE$45,DS$43+DS$44&gt;=REGISTER!$DD$28,DS$40&gt;0),1,0)</f>
        <v>0</v>
      </c>
      <c r="AQ45" s="182">
        <f>IF(AND(DT120=1,$N120&gt;=REGISTER!$DE$45,DT$43+DT$44&gt;=REGISTER!$DD$28,DT$40&gt;0),1,0)</f>
        <v>0</v>
      </c>
      <c r="AR45" s="182">
        <f>IF(AND(DU120=1,$N120&gt;=REGISTER!$DE$45,DU$43+DU$44&gt;=REGISTER!$DD$28,DU$40&gt;0),1,0)</f>
        <v>0</v>
      </c>
      <c r="AS45" s="182">
        <f>IF(AND(DV120=1,$N120&gt;=REGISTER!$DE$45,DV$43+DV$44&gt;=REGISTER!$DD$28,DV$40&gt;0),1,0)</f>
        <v>0</v>
      </c>
      <c r="AT45" s="182">
        <f>IF(AND(DW120=1,$N120&gt;=REGISTER!$DE$45,DW$43+DW$44&gt;=REGISTER!$DD$28,DW$40&gt;0),1,0)</f>
        <v>0</v>
      </c>
      <c r="AU45" s="182">
        <f>IF(AND(DX120=1,$N120&gt;=REGISTER!$DE$45,DX$43+DX$44&gt;=REGISTER!$DD$28,DX$40&gt;0),1,0)</f>
        <v>0</v>
      </c>
      <c r="AV45" s="182">
        <f>IF(AND(DY120=1,$N120&gt;=REGISTER!$DE$45,DY$43+DY$44&gt;=REGISTER!$DD$28,DY$40&gt;0),1,0)</f>
        <v>0</v>
      </c>
      <c r="AW45" s="182">
        <f>IF(AND(DZ120=1,$N120&gt;=REGISTER!$DE$45,DZ$43+DZ$44&gt;=REGISTER!$DD$28,DZ$40&gt;0),1,0)</f>
        <v>0</v>
      </c>
      <c r="AX45" s="182">
        <f>IF(AND(EA120=1,$N120&gt;=REGISTER!$DE$45,EA$43+EA$44&gt;=REGISTER!$DD$28,EA$40&gt;0),1,0)</f>
        <v>0</v>
      </c>
      <c r="AY45" s="182">
        <f>IF(AND(EB120=1,$N120&gt;=REGISTER!$DE$45,EB$43+EB$44&gt;=REGISTER!$DD$28,EB$40&gt;0),1,0)</f>
        <v>0</v>
      </c>
      <c r="AZ45" s="182">
        <f>IF(AND(EC120=1,$N120&gt;=REGISTER!$DE$45,EC$43+EC$44&gt;=REGISTER!$DD$28,EC$40&gt;0),1,0)</f>
        <v>0</v>
      </c>
      <c r="BA45" s="182">
        <f>IF(AND(ED120=1,$N120&gt;=REGISTER!$DE$45,ED$43+ED$44&gt;=REGISTER!$DD$28,ED$40&gt;0),1,0)</f>
        <v>0</v>
      </c>
      <c r="BB45" s="182">
        <f>IF(AND(EE120=1,$N120&gt;=REGISTER!$DE$45,EE$43+EE$44&gt;=REGISTER!$DD$28,EE$40&gt;0),1,0)</f>
        <v>0</v>
      </c>
      <c r="BC45" s="182">
        <f>IF(AND(EF120=1,$N120&gt;=REGISTER!$DE$45,EF$43+EF$44&gt;=REGISTER!$DD$28,EF$40&gt;0),1,0)</f>
        <v>0</v>
      </c>
      <c r="BD45" s="83">
        <f t="shared" si="8"/>
        <v>0</v>
      </c>
      <c r="BE45" s="182">
        <f>IF(SUM(BE$40:BE44)&gt;=2,0,IF(AND(OR(CS120=1,C120="X"),$N120&gt;=13,CS$41&gt;2,CS$40&gt;0),1,0))</f>
        <v>0</v>
      </c>
      <c r="BF45" s="182">
        <f>IF(SUM(BF$40:BF44)&gt;=2,0,IF(AND(OR(CT120=1,D120="X"),$N120&gt;=13,CT$41&gt;2,CT$40&gt;0),1,0))</f>
        <v>0</v>
      </c>
      <c r="BG45" s="182">
        <f>IF(SUM(BG$40:BG44)&gt;=2,0,IF(AND(OR(CU120=1,E120="X"),$N120&gt;=13,CU$41&gt;2,CU$40&gt;0),1,0))</f>
        <v>0</v>
      </c>
      <c r="BH45" s="182">
        <f>IF(SUM(BH$40:BH44)&gt;=2,0,IF(AND(OR(CV120=1,F120="X"),$N120&gt;=13,CV$41&gt;2,CV$40&gt;0),1,0))</f>
        <v>0</v>
      </c>
      <c r="BI45" s="182">
        <f>IF(SUM(BI$40:BI44)&gt;=2,0,IF(AND(OR(CW120=1,G120="X"),$N120&gt;=13,CW$41&gt;2,CW$40&gt;0),1,0))</f>
        <v>0</v>
      </c>
      <c r="BJ45" s="182">
        <f>IF(SUM(BJ$40:BJ44)&gt;=2,0,IF(AND(OR(CX120=1,H120="X"),$N120&gt;=13,CX$41&gt;2,CX$40&gt;0),1,0))</f>
        <v>0</v>
      </c>
      <c r="BK45" s="182">
        <f>IF(SUM(BK$40:BK44)&gt;=2,0,IF(AND(OR(CY120=1,I120="X"),$N120&gt;=13,CY$41&gt;2,CY$40&gt;0),1,0))</f>
        <v>0</v>
      </c>
      <c r="BL45" s="182">
        <f>IF(SUM(BL$40:BL44)&gt;=2,0,IF(AND(OR(CZ120=1,J120="X"),$N120&gt;=13,CZ$41&gt;2,CZ$40&gt;0),1,0))</f>
        <v>0</v>
      </c>
      <c r="BM45" s="182">
        <f>IF(SUM(BM$40:BM44)&gt;=2,0,IF(AND(OR(DA120=1,K120="X"),$N120&gt;=13,DA$41&gt;2,DA$40&gt;0),1,0))</f>
        <v>0</v>
      </c>
      <c r="BN45" s="182">
        <f>IF(SUM(BN$40:BN44)&gt;=2,0,IF(AND(OR(DB120=1,L120="X"),$N120&gt;=13,DB$41&gt;2,DB$40&gt;0),1,0))</f>
        <v>0</v>
      </c>
      <c r="BO45" s="182">
        <f>IF(SUM(BO$40:BO44)&gt;=2,0,IF(AND(OR(DC120=1,M120="X"),$N120&gt;=13,DC$41&gt;2,DC$40&gt;0),1,0))</f>
        <v>0</v>
      </c>
      <c r="BP45" s="182">
        <f>IF(SUM(BP$40:BP44)&gt;=2,0,IF(AND(OR(DD120=1,N120="X"),$N120&gt;=13,DD$41&gt;2,DD$40&gt;0),1,0))</f>
        <v>0</v>
      </c>
      <c r="BQ45" s="182">
        <f>IF(SUM(BQ$40:BQ44)&gt;=2,0,IF(AND(OR(DE120=1,O120="X"),$N120&gt;=13,DE$41&gt;2,DE$40&gt;0),1,0))</f>
        <v>0</v>
      </c>
      <c r="BR45" s="182">
        <f>IF(SUM(BR$40:BR44)&gt;=2,0,IF(AND(OR(DF120=1,P120="X"),$N120&gt;=13,DF$41&gt;2,DF$40&gt;0),1,0))</f>
        <v>0</v>
      </c>
      <c r="BS45" s="182">
        <f>IF(SUM(BS$40:BS44)&gt;=2,0,IF(AND(OR(DG120=1,Q120="X"),$N120&gt;=13,DG$41&gt;2,DG$40&gt;0),1,0))</f>
        <v>0</v>
      </c>
      <c r="BT45" s="182">
        <f>IF(SUM(BT$40:BT44)&gt;=2,0,IF(AND(OR(DH120=1,R120="X"),$N120&gt;=13,DH$41&gt;2,DH$40&gt;0),1,0))</f>
        <v>0</v>
      </c>
      <c r="BU45" s="182">
        <f>IF(SUM(BU$40:BU44)&gt;=2,0,IF(AND(OR(DI120=1,S120="X"),$N120&gt;=13,DI$41&gt;2,DI$40&gt;0),1,0))</f>
        <v>0</v>
      </c>
      <c r="BV45" s="182">
        <f>IF(SUM(BV$40:BV44)&gt;=2,0,IF(AND(OR(DJ120=1,T120="X"),$N120&gt;=13,DJ$41&gt;2,DJ$40&gt;0),1,0))</f>
        <v>0</v>
      </c>
      <c r="BW45" s="182">
        <f>IF(SUM(BW$40:BW44)&gt;=2,0,IF(AND(OR(DK120=1,U120="X"),$N120&gt;=13,DK$41&gt;2,DK$40&gt;0),1,0))</f>
        <v>0</v>
      </c>
      <c r="BX45" s="182">
        <f>IF(SUM(BX$40:BX44)&gt;=2,0,IF(AND(OR(DL120=1,V120="X"),$N120&gt;=13,DL$41&gt;2,DL$40&gt;0),1,0))</f>
        <v>0</v>
      </c>
      <c r="BY45" s="182">
        <f>IF(SUM(BY$40:BY44)&gt;=2,0,IF(AND(OR(DM120=1,W120="X"),$N120&gt;=13,DM$41&gt;2,DM$40&gt;0),1,0))</f>
        <v>0</v>
      </c>
      <c r="BZ45" s="182">
        <f>IF(SUM(BZ$40:BZ44)&gt;=2,0,IF(AND(OR(DN120=1,X120="X"),$N120&gt;=13,DN$41&gt;2,DN$40&gt;0),1,0))</f>
        <v>0</v>
      </c>
      <c r="CA45" s="182">
        <f>IF(SUM(CA$40:CA44)&gt;=2,0,IF(AND(OR(DO120=1,Y120="X"),$N120&gt;=13,DO$41&gt;2,DO$40&gt;0),1,0))</f>
        <v>0</v>
      </c>
      <c r="CB45" s="182">
        <f>IF(SUM(CB$40:CB44)&gt;=2,0,IF(AND(OR(DP120=1,Z120="X"),$N120&gt;=13,DP$41&gt;2,DP$40&gt;0),1,0))</f>
        <v>0</v>
      </c>
      <c r="CC45" s="182">
        <f>IF(SUM(CC$40:CC44)&gt;=2,0,IF(AND(OR(DQ120=1,AA120="X"),$N120&gt;=13,DQ$41&gt;2,DQ$40&gt;0),1,0))</f>
        <v>0</v>
      </c>
      <c r="CD45" s="182">
        <f>IF(SUM(CD$40:CD44)&gt;=2,0,IF(AND(OR(DR120=1,AB120="X"),$N120&gt;=13,DR$41&gt;2,DR$40&gt;0),1,0))</f>
        <v>0</v>
      </c>
      <c r="CE45" s="182">
        <f>IF(SUM(CE$40:CE44)&gt;=2,0,IF(AND(OR(DS120=1,AC120="X"),$N120&gt;=13,DS$41&gt;2,DS$40&gt;0),1,0))</f>
        <v>0</v>
      </c>
      <c r="CF45" s="182">
        <f>IF(SUM(CF$40:CF44)&gt;=2,0,IF(AND(OR(DT120=1,AD120="X"),$N120&gt;=13,DT$41&gt;2,DT$40&gt;0),1,0))</f>
        <v>0</v>
      </c>
      <c r="CG45" s="182">
        <f>IF(SUM(CG$40:CG44)&gt;=2,0,IF(AND(OR(DU120=1,AE120="X"),$N120&gt;=13,DU$41&gt;2,DU$40&gt;0),1,0))</f>
        <v>0</v>
      </c>
      <c r="CH45" s="182">
        <f>IF(SUM(CH$40:CH44)&gt;=2,0,IF(AND(OR(DV120=1,AF120="X"),$N120&gt;=13,DV$41&gt;2,DV$40&gt;0),1,0))</f>
        <v>0</v>
      </c>
      <c r="CI45" s="182">
        <f>IF(SUM(CI$40:CI44)&gt;=2,0,IF(AND(OR(DW120=1,AG120="X"),$N120&gt;=13,DW$41&gt;2,DW$40&gt;0),1,0))</f>
        <v>0</v>
      </c>
      <c r="CJ45" s="182">
        <f>IF(SUM(CJ$40:CJ44)&gt;=2,0,IF(AND(OR(DX120=1,AH120="X"),$N120&gt;=13,DX$41&gt;2,DX$40&gt;0),1,0))</f>
        <v>0</v>
      </c>
      <c r="CK45" s="182">
        <f>IF(SUM(CK$40:CK44)&gt;=2,0,IF(AND(OR(DY120=1,AI120="X"),$N120&gt;=13,DY$41&gt;2,DY$40&gt;0),1,0))</f>
        <v>0</v>
      </c>
      <c r="CL45" s="182">
        <f>IF(SUM(CL$40:CL44)&gt;=2,0,IF(AND(OR(DZ120=1,AJ120="X"),$N120&gt;=13,DZ$41&gt;2,DZ$40&gt;0),1,0))</f>
        <v>0</v>
      </c>
      <c r="CM45" s="182">
        <f>IF(SUM(CM$40:CM44)&gt;=2,0,IF(AND(OR(EA120=1,AK120="X"),$N120&gt;=13,EA$41&gt;2,EA$40&gt;0),1,0))</f>
        <v>0</v>
      </c>
      <c r="CN45" s="182">
        <f>IF(SUM(CN$40:CN44)&gt;=2,0,IF(AND(OR(EB120=1,AL120="X"),$N120&gt;=13,EB$41&gt;2,EB$40&gt;0),1,0))</f>
        <v>0</v>
      </c>
      <c r="CO45" s="182">
        <f>IF(SUM(CO$40:CO44)&gt;=2,0,IF(AND(OR(EC120=1,AM120="X"),$N120&gt;=13,EC$41&gt;2,EC$40&gt;0),1,0))</f>
        <v>0</v>
      </c>
      <c r="CP45" s="182">
        <f>IF(SUM(CP$40:CP44)&gt;=2,0,IF(AND(OR(ED120=1,AN120="X"),$N120&gt;=13,ED$41&gt;2,ED$40&gt;0),1,0))</f>
        <v>0</v>
      </c>
      <c r="CQ45" s="182">
        <f>IF(SUM(CQ$40:CQ44)&gt;=2,0,IF(AND(OR(EE120=1,AO120="X"),$N120&gt;=13,EE$41&gt;2,EE$40&gt;0),1,0))</f>
        <v>0</v>
      </c>
      <c r="CR45" s="182">
        <f>IF(SUM(CR$40:CR44)&gt;=2,0,IF(AND(OR(EF120=1,AP120="X"),$N120&gt;=13,EF$41&gt;2,EF$40&gt;0),1,0))</f>
        <v>0</v>
      </c>
      <c r="CS45" s="98"/>
      <c r="CT45" s="99"/>
      <c r="CU45" s="99"/>
      <c r="CV45" s="99"/>
      <c r="CW45" s="99"/>
      <c r="CX45" s="99"/>
      <c r="CY45" s="99"/>
      <c r="CZ45" s="99"/>
      <c r="DA45" s="99"/>
      <c r="DB45" s="99"/>
      <c r="DC45" s="99"/>
      <c r="DD45" s="99"/>
      <c r="DE45" s="99"/>
      <c r="DF45" s="99"/>
      <c r="DG45" s="99"/>
      <c r="DH45" s="99"/>
      <c r="DI45" s="99"/>
      <c r="DJ45" s="99"/>
      <c r="DK45" s="99"/>
      <c r="DL45" s="99"/>
      <c r="DM45" s="99"/>
      <c r="DN45" s="99"/>
      <c r="DO45" s="99"/>
      <c r="DP45" s="99"/>
      <c r="DQ45" s="99"/>
      <c r="DR45" s="99"/>
      <c r="DS45" s="99"/>
      <c r="DT45" s="99"/>
      <c r="DU45" s="99"/>
      <c r="DV45" s="99"/>
      <c r="DW45" s="99"/>
      <c r="DX45" s="99"/>
      <c r="DY45" s="99"/>
      <c r="DZ45" s="99"/>
      <c r="EA45" s="99"/>
      <c r="EB45" s="99"/>
      <c r="EC45" s="99"/>
      <c r="ED45" s="99"/>
      <c r="EE45" s="99"/>
      <c r="EF45" s="177"/>
      <c r="EG45" s="487" t="s">
        <v>94</v>
      </c>
      <c r="EH45" s="488"/>
      <c r="EI45" s="489"/>
      <c r="EJ45" s="238"/>
      <c r="EK45" s="239"/>
      <c r="EL45" s="120"/>
      <c r="EM45" s="120"/>
      <c r="EN45" s="158"/>
      <c r="EO45" s="158"/>
      <c r="EP45" s="158"/>
      <c r="EQ45" s="120"/>
      <c r="ER45" s="158"/>
      <c r="ES45" s="158"/>
      <c r="ET45" s="158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252"/>
      <c r="FZ45" s="252"/>
      <c r="GA45" s="252"/>
      <c r="GB45" s="252"/>
      <c r="GC45" s="252"/>
      <c r="GD45" s="252"/>
      <c r="GE45" s="252"/>
      <c r="GF45" s="252"/>
      <c r="GG45" s="252"/>
      <c r="GH45" s="252"/>
      <c r="GI45" s="252"/>
      <c r="GJ45" s="252"/>
      <c r="GK45" s="252"/>
      <c r="GL45" s="252"/>
      <c r="GM45" s="252"/>
      <c r="GN45" s="252"/>
      <c r="GO45" s="252"/>
      <c r="GP45" s="252"/>
      <c r="GQ45" s="252"/>
      <c r="GR45" s="252"/>
      <c r="GS45" s="252"/>
      <c r="GT45" s="252"/>
      <c r="GU45" s="252"/>
      <c r="GV45" s="252"/>
      <c r="GW45" s="252"/>
      <c r="GX45" s="252"/>
      <c r="GY45" s="252"/>
      <c r="GZ45" s="252"/>
      <c r="HA45" s="252"/>
      <c r="HB45" s="252"/>
      <c r="HC45" s="252"/>
      <c r="HD45" s="252"/>
      <c r="HE45" s="252"/>
      <c r="HF45" s="252"/>
      <c r="HG45" s="252"/>
      <c r="HH45" s="252"/>
      <c r="HI45" s="252"/>
      <c r="HJ45" s="252"/>
      <c r="HK45" s="252"/>
      <c r="HL45" s="253"/>
      <c r="HM45" s="253"/>
      <c r="HN45" s="252"/>
      <c r="HO45" s="252"/>
      <c r="HP45" s="252"/>
      <c r="HQ45" s="1"/>
    </row>
    <row r="46" spans="1:225" ht="15" customHeight="1" thickBot="1">
      <c r="A46" s="626" t="s">
        <v>41</v>
      </c>
      <c r="B46" s="627"/>
      <c r="C46" s="627"/>
      <c r="D46" s="627"/>
      <c r="E46" s="627"/>
      <c r="F46" s="628"/>
      <c r="G46" s="124">
        <f>COUNTIF(CS46:EF46,"&gt;=3")</f>
        <v>0</v>
      </c>
      <c r="H46" s="42" t="s">
        <v>14</v>
      </c>
      <c r="I46" s="4"/>
      <c r="J46" s="4"/>
      <c r="K46" s="4"/>
      <c r="L46" s="260" t="s">
        <v>163</v>
      </c>
      <c r="M46" s="13" t="s">
        <v>162</v>
      </c>
      <c r="N46" s="4"/>
      <c r="O46" s="83">
        <f t="shared" si="7"/>
        <v>0</v>
      </c>
      <c r="P46" s="182">
        <f>IF(AND(CS121=1,$N121&gt;=REGISTER!$DE$45,CS$43+CS$44&gt;=REGISTER!$DD$28,CS$40&gt;0),1,0)</f>
        <v>0</v>
      </c>
      <c r="Q46" s="182">
        <f>IF(AND(CT121=1,$N121&gt;=REGISTER!$DE$45,CT$43+CT$44&gt;=REGISTER!$DD$28,CT$40&gt;0),1,0)</f>
        <v>0</v>
      </c>
      <c r="R46" s="182">
        <f>IF(AND(CU121=1,$N121&gt;=REGISTER!$DE$45,CU$43+CU$44&gt;=REGISTER!$DD$28,CU$40&gt;0),1,0)</f>
        <v>0</v>
      </c>
      <c r="S46" s="182">
        <f>IF(AND(CV121=1,$N121&gt;=REGISTER!$DE$45,CV$43+CV$44&gt;=REGISTER!$DD$28,CV$40&gt;0),1,0)</f>
        <v>0</v>
      </c>
      <c r="T46" s="182">
        <f>IF(AND(CW121=1,$N121&gt;=REGISTER!$DE$45,CW$43+CW$44&gt;=REGISTER!$DD$28,CW$40&gt;0),1,0)</f>
        <v>0</v>
      </c>
      <c r="U46" s="182">
        <f>IF(AND(CX121=1,$N121&gt;=REGISTER!$DE$45,CX$43+CX$44&gt;=REGISTER!$DD$28,CX$40&gt;0),1,0)</f>
        <v>0</v>
      </c>
      <c r="V46" s="182">
        <f>IF(AND(CY121=1,$N121&gt;=REGISTER!$DE$45,CY$43+CY$44&gt;=REGISTER!$DD$28,CY$40&gt;0),1,0)</f>
        <v>0</v>
      </c>
      <c r="W46" s="182">
        <f>IF(AND(CZ121=1,$N121&gt;=REGISTER!$DE$45,CZ$43+CZ$44&gt;=REGISTER!$DD$28,CZ$40&gt;0),1,0)</f>
        <v>0</v>
      </c>
      <c r="X46" s="182">
        <f>IF(AND(DA121=1,$N121&gt;=REGISTER!$DE$45,DA$43+DA$44&gt;=REGISTER!$DD$28,DA$40&gt;0),1,0)</f>
        <v>0</v>
      </c>
      <c r="Y46" s="182">
        <f>IF(AND(DB121=1,$N121&gt;=REGISTER!$DE$45,DB$43+DB$44&gt;=REGISTER!$DD$28,DB$40&gt;0),1,0)</f>
        <v>0</v>
      </c>
      <c r="Z46" s="182">
        <f>IF(AND(DC121=1,$N121&gt;=REGISTER!$DE$45,DC$43+DC$44&gt;=REGISTER!$DD$28,DC$40&gt;0),1,0)</f>
        <v>0</v>
      </c>
      <c r="AA46" s="182">
        <f>IF(AND(DD121=1,$N121&gt;=REGISTER!$DE$45,DD$43+DD$44&gt;=REGISTER!$DD$28,DD$40&gt;0),1,0)</f>
        <v>0</v>
      </c>
      <c r="AB46" s="182">
        <f>IF(AND(DE121=1,$N121&gt;=REGISTER!$DE$45,DE$43+DE$44&gt;=REGISTER!$DD$28,DE$40&gt;0),1,0)</f>
        <v>0</v>
      </c>
      <c r="AC46" s="182">
        <f>IF(AND(DF121=1,$N121&gt;=REGISTER!$DE$45,DF$43+DF$44&gt;=REGISTER!$DD$28,DF$40&gt;0),1,0)</f>
        <v>0</v>
      </c>
      <c r="AD46" s="182">
        <f>IF(AND(DG121=1,$N121&gt;=REGISTER!$DE$45,DG$43+DG$44&gt;=REGISTER!$DD$28,DG$40&gt;0),1,0)</f>
        <v>0</v>
      </c>
      <c r="AE46" s="182">
        <f>IF(AND(DH121=1,$N121&gt;=REGISTER!$DE$45,DH$43+DH$44&gt;=REGISTER!$DD$28,DH$40&gt;0),1,0)</f>
        <v>0</v>
      </c>
      <c r="AF46" s="182">
        <f>IF(AND(DI121=1,$N121&gt;=REGISTER!$DE$45,DI$43+DI$44&gt;=REGISTER!$DD$28,DI$40&gt;0),1,0)</f>
        <v>0</v>
      </c>
      <c r="AG46" s="182">
        <f>IF(AND(DJ121=1,$N121&gt;=REGISTER!$DE$45,DJ$43+DJ$44&gt;=REGISTER!$DD$28,DJ$40&gt;0),1,0)</f>
        <v>0</v>
      </c>
      <c r="AH46" s="182">
        <f>IF(AND(DK121=1,$N121&gt;=REGISTER!$DE$45,DK$43+DK$44&gt;=REGISTER!$DD$28,DK$40&gt;0),1,0)</f>
        <v>0</v>
      </c>
      <c r="AI46" s="182">
        <f>IF(AND(DL121=1,$N121&gt;=REGISTER!$DE$45,DL$43+DL$44&gt;=REGISTER!$DD$28,DL$40&gt;0),1,0)</f>
        <v>0</v>
      </c>
      <c r="AJ46" s="182">
        <f>IF(AND(DM121=1,$N121&gt;=REGISTER!$DE$45,DM$43+DM$44&gt;=REGISTER!$DD$28,DM$40&gt;0),1,0)</f>
        <v>0</v>
      </c>
      <c r="AK46" s="182">
        <f>IF(AND(DN121=1,$N121&gt;=REGISTER!$DE$45,DN$43+DN$44&gt;=REGISTER!$DD$28,DN$40&gt;0),1,0)</f>
        <v>0</v>
      </c>
      <c r="AL46" s="182">
        <f>IF(AND(DO121=1,$N121&gt;=REGISTER!$DE$45,DO$43+DO$44&gt;=REGISTER!$DD$28,DO$40&gt;0),1,0)</f>
        <v>0</v>
      </c>
      <c r="AM46" s="182">
        <f>IF(AND(DP121=1,$N121&gt;=REGISTER!$DE$45,DP$43+DP$44&gt;=REGISTER!$DD$28,DP$40&gt;0),1,0)</f>
        <v>0</v>
      </c>
      <c r="AN46" s="182">
        <f>IF(AND(DQ121=1,$N121&gt;=REGISTER!$DE$45,DQ$43+DQ$44&gt;=REGISTER!$DD$28,DQ$40&gt;0),1,0)</f>
        <v>0</v>
      </c>
      <c r="AO46" s="182">
        <f>IF(AND(DR121=1,$N121&gt;=REGISTER!$DE$45,DR$43+DR$44&gt;=REGISTER!$DD$28,DR$40&gt;0),1,0)</f>
        <v>0</v>
      </c>
      <c r="AP46" s="182">
        <f>IF(AND(DS121=1,$N121&gt;=REGISTER!$DE$45,DS$43+DS$44&gt;=REGISTER!$DD$28,DS$40&gt;0),1,0)</f>
        <v>0</v>
      </c>
      <c r="AQ46" s="182">
        <f>IF(AND(DT121=1,$N121&gt;=REGISTER!$DE$45,DT$43+DT$44&gt;=REGISTER!$DD$28,DT$40&gt;0),1,0)</f>
        <v>0</v>
      </c>
      <c r="AR46" s="182">
        <f>IF(AND(DU121=1,$N121&gt;=REGISTER!$DE$45,DU$43+DU$44&gt;=REGISTER!$DD$28,DU$40&gt;0),1,0)</f>
        <v>0</v>
      </c>
      <c r="AS46" s="182">
        <f>IF(AND(DV121=1,$N121&gt;=REGISTER!$DE$45,DV$43+DV$44&gt;=REGISTER!$DD$28,DV$40&gt;0),1,0)</f>
        <v>0</v>
      </c>
      <c r="AT46" s="182">
        <f>IF(AND(DW121=1,$N121&gt;=REGISTER!$DE$45,DW$43+DW$44&gt;=REGISTER!$DD$28,DW$40&gt;0),1,0)</f>
        <v>0</v>
      </c>
      <c r="AU46" s="182">
        <f>IF(AND(DX121=1,$N121&gt;=REGISTER!$DE$45,DX$43+DX$44&gt;=REGISTER!$DD$28,DX$40&gt;0),1,0)</f>
        <v>0</v>
      </c>
      <c r="AV46" s="182">
        <f>IF(AND(DY121=1,$N121&gt;=REGISTER!$DE$45,DY$43+DY$44&gt;=REGISTER!$DD$28,DY$40&gt;0),1,0)</f>
        <v>0</v>
      </c>
      <c r="AW46" s="182">
        <f>IF(AND(DZ121=1,$N121&gt;=REGISTER!$DE$45,DZ$43+DZ$44&gt;=REGISTER!$DD$28,DZ$40&gt;0),1,0)</f>
        <v>0</v>
      </c>
      <c r="AX46" s="182">
        <f>IF(AND(EA121=1,$N121&gt;=REGISTER!$DE$45,EA$43+EA$44&gt;=REGISTER!$DD$28,EA$40&gt;0),1,0)</f>
        <v>0</v>
      </c>
      <c r="AY46" s="182">
        <f>IF(AND(EB121=1,$N121&gt;=REGISTER!$DE$45,EB$43+EB$44&gt;=REGISTER!$DD$28,EB$40&gt;0),1,0)</f>
        <v>0</v>
      </c>
      <c r="AZ46" s="182">
        <f>IF(AND(EC121=1,$N121&gt;=REGISTER!$DE$45,EC$43+EC$44&gt;=REGISTER!$DD$28,EC$40&gt;0),1,0)</f>
        <v>0</v>
      </c>
      <c r="BA46" s="182">
        <f>IF(AND(ED121=1,$N121&gt;=REGISTER!$DE$45,ED$43+ED$44&gt;=REGISTER!$DD$28,ED$40&gt;0),1,0)</f>
        <v>0</v>
      </c>
      <c r="BB46" s="182">
        <f>IF(AND(EE121=1,$N121&gt;=REGISTER!$DE$45,EE$43+EE$44&gt;=REGISTER!$DD$28,EE$40&gt;0),1,0)</f>
        <v>0</v>
      </c>
      <c r="BC46" s="182">
        <f>IF(AND(EF121=1,$N121&gt;=REGISTER!$DE$45,EF$43+EF$44&gt;=REGISTER!$DD$28,EF$40&gt;0),1,0)</f>
        <v>0</v>
      </c>
      <c r="BD46" s="83">
        <f t="shared" si="8"/>
        <v>0</v>
      </c>
      <c r="BE46" s="182">
        <f>IF(SUM(BE$40:BE45)&gt;=2,0,IF(AND(OR(CS121=1,C121="X"),$N121&gt;=13,CS$41&gt;2,CS$40&gt;0),1,0))</f>
        <v>0</v>
      </c>
      <c r="BF46" s="182">
        <f>IF(SUM(BF$40:BF45)&gt;=2,0,IF(AND(OR(CT121=1,D121="X"),$N121&gt;=13,CT$41&gt;2,CT$40&gt;0),1,0))</f>
        <v>0</v>
      </c>
      <c r="BG46" s="182">
        <f>IF(SUM(BG$40:BG45)&gt;=2,0,IF(AND(OR(CU121=1,E121="X"),$N121&gt;=13,CU$41&gt;2,CU$40&gt;0),1,0))</f>
        <v>0</v>
      </c>
      <c r="BH46" s="182">
        <f>IF(SUM(BH$40:BH45)&gt;=2,0,IF(AND(OR(CV121=1,F121="X"),$N121&gt;=13,CV$41&gt;2,CV$40&gt;0),1,0))</f>
        <v>0</v>
      </c>
      <c r="BI46" s="182">
        <f>IF(SUM(BI$40:BI45)&gt;=2,0,IF(AND(OR(CW121=1,G121="X"),$N121&gt;=13,CW$41&gt;2,CW$40&gt;0),1,0))</f>
        <v>0</v>
      </c>
      <c r="BJ46" s="182">
        <f>IF(SUM(BJ$40:BJ45)&gt;=2,0,IF(AND(OR(CX121=1,H121="X"),$N121&gt;=13,CX$41&gt;2,CX$40&gt;0),1,0))</f>
        <v>0</v>
      </c>
      <c r="BK46" s="182">
        <f>IF(SUM(BK$40:BK45)&gt;=2,0,IF(AND(OR(CY121=1,I121="X"),$N121&gt;=13,CY$41&gt;2,CY$40&gt;0),1,0))</f>
        <v>0</v>
      </c>
      <c r="BL46" s="182">
        <f>IF(SUM(BL$40:BL45)&gt;=2,0,IF(AND(OR(CZ121=1,J121="X"),$N121&gt;=13,CZ$41&gt;2,CZ$40&gt;0),1,0))</f>
        <v>0</v>
      </c>
      <c r="BM46" s="182">
        <f>IF(SUM(BM$40:BM45)&gt;=2,0,IF(AND(OR(DA121=1,K121="X"),$N121&gt;=13,DA$41&gt;2,DA$40&gt;0),1,0))</f>
        <v>0</v>
      </c>
      <c r="BN46" s="182">
        <f>IF(SUM(BN$40:BN45)&gt;=2,0,IF(AND(OR(DB121=1,L121="X"),$N121&gt;=13,DB$41&gt;2,DB$40&gt;0),1,0))</f>
        <v>0</v>
      </c>
      <c r="BO46" s="182">
        <f>IF(SUM(BO$40:BO45)&gt;=2,0,IF(AND(OR(DC121=1,M121="X"),$N121&gt;=13,DC$41&gt;2,DC$40&gt;0),1,0))</f>
        <v>0</v>
      </c>
      <c r="BP46" s="182">
        <f>IF(SUM(BP$40:BP45)&gt;=2,0,IF(AND(OR(DD121=1,N121="X"),$N121&gt;=13,DD$41&gt;2,DD$40&gt;0),1,0))</f>
        <v>0</v>
      </c>
      <c r="BQ46" s="182">
        <f>IF(SUM(BQ$40:BQ45)&gt;=2,0,IF(AND(OR(DE121=1,O121="X"),$N121&gt;=13,DE$41&gt;2,DE$40&gt;0),1,0))</f>
        <v>0</v>
      </c>
      <c r="BR46" s="182">
        <f>IF(SUM(BR$40:BR45)&gt;=2,0,IF(AND(OR(DF121=1,P121="X"),$N121&gt;=13,DF$41&gt;2,DF$40&gt;0),1,0))</f>
        <v>0</v>
      </c>
      <c r="BS46" s="182">
        <f>IF(SUM(BS$40:BS45)&gt;=2,0,IF(AND(OR(DG121=1,Q121="X"),$N121&gt;=13,DG$41&gt;2,DG$40&gt;0),1,0))</f>
        <v>0</v>
      </c>
      <c r="BT46" s="182">
        <f>IF(SUM(BT$40:BT45)&gt;=2,0,IF(AND(OR(DH121=1,R121="X"),$N121&gt;=13,DH$41&gt;2,DH$40&gt;0),1,0))</f>
        <v>0</v>
      </c>
      <c r="BU46" s="182">
        <f>IF(SUM(BU$40:BU45)&gt;=2,0,IF(AND(OR(DI121=1,S121="X"),$N121&gt;=13,DI$41&gt;2,DI$40&gt;0),1,0))</f>
        <v>0</v>
      </c>
      <c r="BV46" s="182">
        <f>IF(SUM(BV$40:BV45)&gt;=2,0,IF(AND(OR(DJ121=1,T121="X"),$N121&gt;=13,DJ$41&gt;2,DJ$40&gt;0),1,0))</f>
        <v>0</v>
      </c>
      <c r="BW46" s="182">
        <f>IF(SUM(BW$40:BW45)&gt;=2,0,IF(AND(OR(DK121=1,U121="X"),$N121&gt;=13,DK$41&gt;2,DK$40&gt;0),1,0))</f>
        <v>0</v>
      </c>
      <c r="BX46" s="182">
        <f>IF(SUM(BX$40:BX45)&gt;=2,0,IF(AND(OR(DL121=1,V121="X"),$N121&gt;=13,DL$41&gt;2,DL$40&gt;0),1,0))</f>
        <v>0</v>
      </c>
      <c r="BY46" s="182">
        <f>IF(SUM(BY$40:BY45)&gt;=2,0,IF(AND(OR(DM121=1,W121="X"),$N121&gt;=13,DM$41&gt;2,DM$40&gt;0),1,0))</f>
        <v>0</v>
      </c>
      <c r="BZ46" s="182">
        <f>IF(SUM(BZ$40:BZ45)&gt;=2,0,IF(AND(OR(DN121=1,X121="X"),$N121&gt;=13,DN$41&gt;2,DN$40&gt;0),1,0))</f>
        <v>0</v>
      </c>
      <c r="CA46" s="182">
        <f>IF(SUM(CA$40:CA45)&gt;=2,0,IF(AND(OR(DO121=1,Y121="X"),$N121&gt;=13,DO$41&gt;2,DO$40&gt;0),1,0))</f>
        <v>0</v>
      </c>
      <c r="CB46" s="182">
        <f>IF(SUM(CB$40:CB45)&gt;=2,0,IF(AND(OR(DP121=1,Z121="X"),$N121&gt;=13,DP$41&gt;2,DP$40&gt;0),1,0))</f>
        <v>0</v>
      </c>
      <c r="CC46" s="182">
        <f>IF(SUM(CC$40:CC45)&gt;=2,0,IF(AND(OR(DQ121=1,AA121="X"),$N121&gt;=13,DQ$41&gt;2,DQ$40&gt;0),1,0))</f>
        <v>0</v>
      </c>
      <c r="CD46" s="182">
        <f>IF(SUM(CD$40:CD45)&gt;=2,0,IF(AND(OR(DR121=1,AB121="X"),$N121&gt;=13,DR$41&gt;2,DR$40&gt;0),1,0))</f>
        <v>0</v>
      </c>
      <c r="CE46" s="182">
        <f>IF(SUM(CE$40:CE45)&gt;=2,0,IF(AND(OR(DS121=1,AC121="X"),$N121&gt;=13,DS$41&gt;2,DS$40&gt;0),1,0))</f>
        <v>0</v>
      </c>
      <c r="CF46" s="182">
        <f>IF(SUM(CF$40:CF45)&gt;=2,0,IF(AND(OR(DT121=1,AD121="X"),$N121&gt;=13,DT$41&gt;2,DT$40&gt;0),1,0))</f>
        <v>0</v>
      </c>
      <c r="CG46" s="182">
        <f>IF(SUM(CG$40:CG45)&gt;=2,0,IF(AND(OR(DU121=1,AE121="X"),$N121&gt;=13,DU$41&gt;2,DU$40&gt;0),1,0))</f>
        <v>0</v>
      </c>
      <c r="CH46" s="182">
        <f>IF(SUM(CH$40:CH45)&gt;=2,0,IF(AND(OR(DV121=1,AF121="X"),$N121&gt;=13,DV$41&gt;2,DV$40&gt;0),1,0))</f>
        <v>0</v>
      </c>
      <c r="CI46" s="182">
        <f>IF(SUM(CI$40:CI45)&gt;=2,0,IF(AND(OR(DW121=1,AG121="X"),$N121&gt;=13,DW$41&gt;2,DW$40&gt;0),1,0))</f>
        <v>0</v>
      </c>
      <c r="CJ46" s="182">
        <f>IF(SUM(CJ$40:CJ45)&gt;=2,0,IF(AND(OR(DX121=1,AH121="X"),$N121&gt;=13,DX$41&gt;2,DX$40&gt;0),1,0))</f>
        <v>0</v>
      </c>
      <c r="CK46" s="182">
        <f>IF(SUM(CK$40:CK45)&gt;=2,0,IF(AND(OR(DY121=1,AI121="X"),$N121&gt;=13,DY$41&gt;2,DY$40&gt;0),1,0))</f>
        <v>0</v>
      </c>
      <c r="CL46" s="182">
        <f>IF(SUM(CL$40:CL45)&gt;=2,0,IF(AND(OR(DZ121=1,AJ121="X"),$N121&gt;=13,DZ$41&gt;2,DZ$40&gt;0),1,0))</f>
        <v>0</v>
      </c>
      <c r="CM46" s="182">
        <f>IF(SUM(CM$40:CM45)&gt;=2,0,IF(AND(OR(EA121=1,AK121="X"),$N121&gt;=13,EA$41&gt;2,EA$40&gt;0),1,0))</f>
        <v>0</v>
      </c>
      <c r="CN46" s="182">
        <f>IF(SUM(CN$40:CN45)&gt;=2,0,IF(AND(OR(EB121=1,AL121="X"),$N121&gt;=13,EB$41&gt;2,EB$40&gt;0),1,0))</f>
        <v>0</v>
      </c>
      <c r="CO46" s="182">
        <f>IF(SUM(CO$40:CO45)&gt;=2,0,IF(AND(OR(EC121=1,AM121="X"),$N121&gt;=13,EC$41&gt;2,EC$40&gt;0),1,0))</f>
        <v>0</v>
      </c>
      <c r="CP46" s="182">
        <f>IF(SUM(CP$40:CP45)&gt;=2,0,IF(AND(OR(ED121=1,AN121="X"),$N121&gt;=13,ED$41&gt;2,ED$40&gt;0),1,0))</f>
        <v>0</v>
      </c>
      <c r="CQ46" s="182">
        <f>IF(SUM(CQ$40:CQ45)&gt;=2,0,IF(AND(OR(EE121=1,AO121="X"),$N121&gt;=13,EE$41&gt;2,EE$40&gt;0),1,0))</f>
        <v>0</v>
      </c>
      <c r="CR46" s="182">
        <f>IF(SUM(CR$40:CR45)&gt;=2,0,IF(AND(OR(EF121=1,AP121="X"),$N121&gt;=13,EF$41&gt;2,EF$40&gt;0),1,0))</f>
        <v>0</v>
      </c>
      <c r="CS46" s="360">
        <f>IF(AND(CS40&gt;0,CS41&gt;2,SUM(CS47:CS53)&gt;0),IF((CS41)&gt;20,20,CS41),0)</f>
        <v>0</v>
      </c>
      <c r="CT46" s="360">
        <f t="shared" ref="CT46:EF46" si="35">IF(AND(CT40&gt;0,CT41&gt;2,SUM(CT47:CT53)&gt;0),IF((CT41)&gt;20,20,CT41),0)</f>
        <v>0</v>
      </c>
      <c r="CU46" s="360">
        <f t="shared" si="35"/>
        <v>0</v>
      </c>
      <c r="CV46" s="360">
        <f t="shared" si="35"/>
        <v>0</v>
      </c>
      <c r="CW46" s="360">
        <f t="shared" si="35"/>
        <v>0</v>
      </c>
      <c r="CX46" s="360">
        <f t="shared" si="35"/>
        <v>0</v>
      </c>
      <c r="CY46" s="360">
        <f t="shared" si="35"/>
        <v>0</v>
      </c>
      <c r="CZ46" s="360">
        <f t="shared" si="35"/>
        <v>0</v>
      </c>
      <c r="DA46" s="360">
        <f t="shared" si="35"/>
        <v>0</v>
      </c>
      <c r="DB46" s="360">
        <f t="shared" si="35"/>
        <v>0</v>
      </c>
      <c r="DC46" s="360">
        <f t="shared" si="35"/>
        <v>0</v>
      </c>
      <c r="DD46" s="360">
        <f t="shared" si="35"/>
        <v>0</v>
      </c>
      <c r="DE46" s="360">
        <f t="shared" si="35"/>
        <v>0</v>
      </c>
      <c r="DF46" s="360">
        <f t="shared" si="35"/>
        <v>0</v>
      </c>
      <c r="DG46" s="360">
        <f t="shared" si="35"/>
        <v>0</v>
      </c>
      <c r="DH46" s="360">
        <f t="shared" si="35"/>
        <v>0</v>
      </c>
      <c r="DI46" s="360">
        <f t="shared" si="35"/>
        <v>0</v>
      </c>
      <c r="DJ46" s="360">
        <f t="shared" si="35"/>
        <v>0</v>
      </c>
      <c r="DK46" s="360">
        <f t="shared" si="35"/>
        <v>0</v>
      </c>
      <c r="DL46" s="360">
        <f t="shared" si="35"/>
        <v>0</v>
      </c>
      <c r="DM46" s="360">
        <f t="shared" si="35"/>
        <v>0</v>
      </c>
      <c r="DN46" s="360">
        <f t="shared" si="35"/>
        <v>0</v>
      </c>
      <c r="DO46" s="360">
        <f t="shared" si="35"/>
        <v>0</v>
      </c>
      <c r="DP46" s="360">
        <f t="shared" si="35"/>
        <v>0</v>
      </c>
      <c r="DQ46" s="360">
        <f t="shared" si="35"/>
        <v>0</v>
      </c>
      <c r="DR46" s="360">
        <f t="shared" si="35"/>
        <v>0</v>
      </c>
      <c r="DS46" s="360">
        <f t="shared" si="35"/>
        <v>0</v>
      </c>
      <c r="DT46" s="360">
        <f t="shared" si="35"/>
        <v>0</v>
      </c>
      <c r="DU46" s="360">
        <f t="shared" si="35"/>
        <v>0</v>
      </c>
      <c r="DV46" s="360">
        <f t="shared" si="35"/>
        <v>0</v>
      </c>
      <c r="DW46" s="360">
        <f t="shared" si="35"/>
        <v>0</v>
      </c>
      <c r="DX46" s="360">
        <f t="shared" si="35"/>
        <v>0</v>
      </c>
      <c r="DY46" s="360">
        <f t="shared" si="35"/>
        <v>0</v>
      </c>
      <c r="DZ46" s="360">
        <f t="shared" si="35"/>
        <v>0</v>
      </c>
      <c r="EA46" s="360">
        <f t="shared" si="35"/>
        <v>0</v>
      </c>
      <c r="EB46" s="360">
        <f t="shared" si="35"/>
        <v>0</v>
      </c>
      <c r="EC46" s="360">
        <f t="shared" si="35"/>
        <v>0</v>
      </c>
      <c r="ED46" s="360">
        <f t="shared" si="35"/>
        <v>0</v>
      </c>
      <c r="EE46" s="360">
        <f t="shared" si="35"/>
        <v>0</v>
      </c>
      <c r="EF46" s="360">
        <f t="shared" si="35"/>
        <v>0</v>
      </c>
      <c r="EG46" s="648">
        <f>SUM(EG19:EG37)+SUM(EG78:EG116)</f>
        <v>0</v>
      </c>
      <c r="EH46" s="649"/>
      <c r="EI46" s="650"/>
      <c r="EJ46" s="95"/>
      <c r="EK46" s="97"/>
      <c r="EL46" s="96"/>
      <c r="EM46" s="96"/>
      <c r="EN46" s="254"/>
      <c r="EO46" s="254"/>
      <c r="EP46" s="254"/>
      <c r="EQ46" s="254"/>
      <c r="ER46" s="254"/>
      <c r="ES46" s="254"/>
      <c r="ET46" s="254"/>
      <c r="EU46" s="96"/>
      <c r="EV46" s="96"/>
      <c r="EW46" s="96"/>
      <c r="EX46" s="96"/>
      <c r="EY46" s="96"/>
      <c r="EZ46" s="96"/>
      <c r="FA46" s="96"/>
      <c r="FB46" s="96"/>
      <c r="FC46" s="96"/>
      <c r="FD46" s="96"/>
      <c r="FE46" s="96"/>
      <c r="FF46" s="96"/>
      <c r="FG46" s="96"/>
      <c r="FH46" s="96"/>
      <c r="FI46" s="96"/>
      <c r="FJ46" s="96"/>
      <c r="FK46" s="96"/>
      <c r="FL46" s="96"/>
      <c r="FM46" s="96"/>
      <c r="FN46" s="96"/>
      <c r="FO46" s="96"/>
      <c r="FP46" s="96"/>
      <c r="FQ46" s="96"/>
      <c r="FR46" s="96"/>
      <c r="FS46" s="96"/>
      <c r="FT46" s="96"/>
      <c r="FU46" s="96"/>
      <c r="FV46" s="96"/>
      <c r="FW46" s="96"/>
      <c r="FX46" s="96"/>
      <c r="FY46" s="96"/>
      <c r="FZ46" s="96"/>
      <c r="GA46" s="96"/>
      <c r="GB46" s="96"/>
      <c r="GC46" s="96"/>
      <c r="GD46" s="96"/>
      <c r="GE46" s="96"/>
      <c r="GF46" s="96"/>
      <c r="GG46" s="96"/>
      <c r="GH46" s="96"/>
      <c r="GI46" s="96"/>
      <c r="GJ46" s="96"/>
      <c r="GK46" s="96"/>
      <c r="GL46" s="96"/>
      <c r="GM46" s="96"/>
      <c r="GN46" s="96"/>
      <c r="GO46" s="96"/>
      <c r="GP46" s="96"/>
      <c r="GQ46" s="96"/>
      <c r="GR46" s="96"/>
      <c r="GS46" s="96"/>
      <c r="GT46" s="96"/>
      <c r="GU46" s="96"/>
      <c r="GV46" s="96"/>
      <c r="GW46" s="96"/>
      <c r="GX46" s="96"/>
      <c r="GY46" s="96"/>
      <c r="GZ46" s="96"/>
      <c r="HA46" s="96"/>
      <c r="HB46" s="96"/>
      <c r="HC46" s="96"/>
      <c r="HD46" s="96"/>
      <c r="HE46" s="96"/>
      <c r="HF46" s="96"/>
      <c r="HG46" s="96"/>
      <c r="HH46" s="96"/>
      <c r="HI46" s="96"/>
      <c r="HJ46" s="96"/>
      <c r="HK46" s="96"/>
      <c r="HL46" s="96"/>
      <c r="HM46" s="96"/>
      <c r="HN46" s="96"/>
      <c r="HO46" s="96"/>
      <c r="HP46" s="96"/>
      <c r="HQ46" s="1"/>
    </row>
    <row r="47" spans="1:225" ht="15" hidden="1" customHeight="1">
      <c r="A47" s="60"/>
      <c r="B47" s="61"/>
      <c r="C47" s="61"/>
      <c r="D47" s="61"/>
      <c r="E47" s="61"/>
      <c r="F47" s="62"/>
      <c r="G47" s="58"/>
      <c r="H47" s="49" t="s">
        <v>34</v>
      </c>
      <c r="I47" s="50"/>
      <c r="J47" s="50"/>
      <c r="K47" s="50"/>
      <c r="L47" s="50"/>
      <c r="M47" s="50"/>
      <c r="N47" s="50"/>
      <c r="O47" s="83">
        <f>SUM(P47:BC47)</f>
        <v>0</v>
      </c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259"/>
      <c r="AM47" s="259"/>
      <c r="AN47" s="259"/>
      <c r="AO47" s="259"/>
      <c r="AP47" s="259"/>
      <c r="AQ47" s="259"/>
      <c r="AR47" s="259"/>
      <c r="AS47" s="259"/>
      <c r="AT47" s="259"/>
      <c r="AU47" s="259"/>
      <c r="AV47" s="259"/>
      <c r="AW47" s="259"/>
      <c r="AX47" s="259"/>
      <c r="AY47" s="259"/>
      <c r="AZ47" s="259"/>
      <c r="BA47" s="259"/>
      <c r="BB47" s="259"/>
      <c r="BC47" s="259"/>
      <c r="BD47" s="83">
        <f>SUM(BE47:CR47)</f>
        <v>0</v>
      </c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69"/>
      <c r="CC47" s="369"/>
      <c r="CD47" s="369"/>
      <c r="CE47" s="369"/>
      <c r="CF47" s="369"/>
      <c r="CG47" s="369"/>
      <c r="CH47" s="369"/>
      <c r="CI47" s="369"/>
      <c r="CJ47" s="369"/>
      <c r="CK47" s="369"/>
      <c r="CL47" s="369"/>
      <c r="CM47" s="369"/>
      <c r="CN47" s="369"/>
      <c r="CO47" s="369"/>
      <c r="CP47" s="369"/>
      <c r="CQ47" s="369"/>
      <c r="CR47" s="369"/>
      <c r="CS47" s="198">
        <f t="shared" ref="CS47:EF47" si="36">IF($B38=0,0,IF(AND(VLOOKUP($B38,RE,19,FALSE)&gt;12,OR(CS38=1,CS38="x")),1,0))</f>
        <v>0</v>
      </c>
      <c r="CT47" s="198">
        <f t="shared" si="36"/>
        <v>0</v>
      </c>
      <c r="CU47" s="198">
        <f t="shared" si="36"/>
        <v>0</v>
      </c>
      <c r="CV47" s="198">
        <f t="shared" si="36"/>
        <v>0</v>
      </c>
      <c r="CW47" s="198">
        <f t="shared" si="36"/>
        <v>0</v>
      </c>
      <c r="CX47" s="198">
        <f t="shared" si="36"/>
        <v>0</v>
      </c>
      <c r="CY47" s="198">
        <f t="shared" si="36"/>
        <v>0</v>
      </c>
      <c r="CZ47" s="198">
        <f t="shared" si="36"/>
        <v>0</v>
      </c>
      <c r="DA47" s="198">
        <f t="shared" si="36"/>
        <v>0</v>
      </c>
      <c r="DB47" s="198">
        <f t="shared" si="36"/>
        <v>0</v>
      </c>
      <c r="DC47" s="198">
        <f t="shared" si="36"/>
        <v>0</v>
      </c>
      <c r="DD47" s="198">
        <f t="shared" si="36"/>
        <v>0</v>
      </c>
      <c r="DE47" s="198">
        <f t="shared" si="36"/>
        <v>0</v>
      </c>
      <c r="DF47" s="198">
        <f t="shared" si="36"/>
        <v>0</v>
      </c>
      <c r="DG47" s="198">
        <f t="shared" si="36"/>
        <v>0</v>
      </c>
      <c r="DH47" s="198">
        <f t="shared" si="36"/>
        <v>0</v>
      </c>
      <c r="DI47" s="198">
        <f t="shared" si="36"/>
        <v>0</v>
      </c>
      <c r="DJ47" s="198">
        <f t="shared" si="36"/>
        <v>0</v>
      </c>
      <c r="DK47" s="198">
        <f t="shared" si="36"/>
        <v>0</v>
      </c>
      <c r="DL47" s="198">
        <f t="shared" si="36"/>
        <v>0</v>
      </c>
      <c r="DM47" s="198">
        <f t="shared" si="36"/>
        <v>0</v>
      </c>
      <c r="DN47" s="198">
        <f t="shared" si="36"/>
        <v>0</v>
      </c>
      <c r="DO47" s="198">
        <f t="shared" si="36"/>
        <v>0</v>
      </c>
      <c r="DP47" s="198">
        <f t="shared" si="36"/>
        <v>0</v>
      </c>
      <c r="DQ47" s="198">
        <f t="shared" si="36"/>
        <v>0</v>
      </c>
      <c r="DR47" s="198">
        <f t="shared" si="36"/>
        <v>0</v>
      </c>
      <c r="DS47" s="198">
        <f t="shared" si="36"/>
        <v>0</v>
      </c>
      <c r="DT47" s="198">
        <f t="shared" si="36"/>
        <v>0</v>
      </c>
      <c r="DU47" s="198">
        <f t="shared" si="36"/>
        <v>0</v>
      </c>
      <c r="DV47" s="198">
        <f t="shared" si="36"/>
        <v>0</v>
      </c>
      <c r="DW47" s="198">
        <f t="shared" si="36"/>
        <v>0</v>
      </c>
      <c r="DX47" s="198">
        <f t="shared" si="36"/>
        <v>0</v>
      </c>
      <c r="DY47" s="198">
        <f t="shared" si="36"/>
        <v>0</v>
      </c>
      <c r="DZ47" s="198">
        <f t="shared" si="36"/>
        <v>0</v>
      </c>
      <c r="EA47" s="198">
        <f t="shared" si="36"/>
        <v>0</v>
      </c>
      <c r="EB47" s="198">
        <f t="shared" si="36"/>
        <v>0</v>
      </c>
      <c r="EC47" s="198">
        <f t="shared" si="36"/>
        <v>0</v>
      </c>
      <c r="ED47" s="198">
        <f t="shared" si="36"/>
        <v>0</v>
      </c>
      <c r="EE47" s="198">
        <f t="shared" si="36"/>
        <v>0</v>
      </c>
      <c r="EF47" s="198">
        <f t="shared" si="36"/>
        <v>0</v>
      </c>
      <c r="EG47" s="95"/>
      <c r="EH47" s="96"/>
      <c r="EI47" s="96"/>
      <c r="EJ47" s="96"/>
      <c r="EK47" s="97"/>
      <c r="EL47" s="96"/>
      <c r="EM47" s="96"/>
      <c r="EN47" s="96"/>
      <c r="EO47" s="96"/>
      <c r="EP47" s="96"/>
      <c r="EQ47" s="96"/>
      <c r="ER47" s="96"/>
      <c r="ES47" s="96"/>
      <c r="ET47" s="96"/>
      <c r="EU47" s="96"/>
      <c r="EV47" s="96"/>
      <c r="EW47" s="96"/>
      <c r="EX47" s="96"/>
      <c r="EY47" s="96"/>
      <c r="EZ47" s="96"/>
      <c r="FA47" s="96"/>
      <c r="FB47" s="96"/>
      <c r="FC47" s="96"/>
      <c r="FD47" s="96"/>
      <c r="FE47" s="96"/>
      <c r="FF47" s="96"/>
      <c r="FG47" s="96"/>
      <c r="FH47" s="96"/>
      <c r="FI47" s="96"/>
      <c r="FJ47" s="96"/>
      <c r="FK47" s="96"/>
      <c r="FL47" s="96"/>
      <c r="FM47" s="96"/>
      <c r="FN47" s="96"/>
      <c r="FO47" s="96"/>
      <c r="FP47" s="96"/>
      <c r="FQ47" s="96"/>
      <c r="FR47" s="96"/>
      <c r="FS47" s="96"/>
      <c r="FT47" s="96"/>
      <c r="FU47" s="96"/>
      <c r="FV47" s="96"/>
      <c r="FW47" s="96"/>
      <c r="FX47" s="96"/>
      <c r="FY47" s="96"/>
      <c r="FZ47" s="96"/>
      <c r="GA47" s="96"/>
      <c r="GB47" s="96"/>
      <c r="GC47" s="96"/>
      <c r="GD47" s="96"/>
      <c r="GE47" s="96"/>
      <c r="GF47" s="96"/>
      <c r="GG47" s="96"/>
      <c r="GH47" s="96"/>
      <c r="GI47" s="96"/>
      <c r="GJ47" s="96"/>
      <c r="GK47" s="96"/>
      <c r="GL47" s="96"/>
      <c r="GM47" s="96"/>
      <c r="GN47" s="96"/>
      <c r="GO47" s="96"/>
      <c r="GP47" s="96"/>
      <c r="GQ47" s="96"/>
      <c r="GR47" s="96"/>
      <c r="GS47" s="96"/>
      <c r="GT47" s="96"/>
      <c r="GU47" s="96"/>
      <c r="GV47" s="96"/>
      <c r="GW47" s="96"/>
      <c r="GX47" s="96"/>
      <c r="GY47" s="96"/>
      <c r="GZ47" s="96"/>
      <c r="HA47" s="96"/>
      <c r="HB47" s="96"/>
      <c r="HC47" s="96"/>
      <c r="HD47" s="96"/>
      <c r="HE47" s="96"/>
      <c r="HF47" s="96"/>
      <c r="HG47" s="96"/>
      <c r="HH47" s="96"/>
      <c r="HI47" s="96"/>
      <c r="HJ47" s="96"/>
      <c r="HK47" s="96"/>
      <c r="HL47" s="96"/>
      <c r="HM47" s="96"/>
      <c r="HN47" s="96"/>
      <c r="HO47" s="96"/>
      <c r="HP47" s="96"/>
      <c r="HQ47" s="1"/>
    </row>
    <row r="48" spans="1:225" ht="15" hidden="1" customHeight="1">
      <c r="A48" s="60"/>
      <c r="B48" s="61"/>
      <c r="C48" s="61"/>
      <c r="D48" s="61"/>
      <c r="E48" s="61"/>
      <c r="F48" s="62"/>
      <c r="G48" s="58"/>
      <c r="H48" s="49" t="s">
        <v>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198">
        <f t="shared" ref="CS48:EF48" si="37">IF($B39=0,0,IF(AND(VLOOKUP($B39,RE,19,FALSE)&gt;12,OR(CS39=1,CS39="x")),1,0))</f>
        <v>0</v>
      </c>
      <c r="CT48" s="198">
        <f t="shared" si="37"/>
        <v>0</v>
      </c>
      <c r="CU48" s="198">
        <f t="shared" si="37"/>
        <v>0</v>
      </c>
      <c r="CV48" s="198">
        <f t="shared" si="37"/>
        <v>0</v>
      </c>
      <c r="CW48" s="198">
        <f t="shared" si="37"/>
        <v>0</v>
      </c>
      <c r="CX48" s="198">
        <f t="shared" si="37"/>
        <v>0</v>
      </c>
      <c r="CY48" s="198">
        <f t="shared" si="37"/>
        <v>0</v>
      </c>
      <c r="CZ48" s="198">
        <f t="shared" si="37"/>
        <v>0</v>
      </c>
      <c r="DA48" s="198">
        <f t="shared" si="37"/>
        <v>0</v>
      </c>
      <c r="DB48" s="198">
        <f t="shared" si="37"/>
        <v>0</v>
      </c>
      <c r="DC48" s="198">
        <f t="shared" si="37"/>
        <v>0</v>
      </c>
      <c r="DD48" s="198">
        <f t="shared" si="37"/>
        <v>0</v>
      </c>
      <c r="DE48" s="198">
        <f t="shared" si="37"/>
        <v>0</v>
      </c>
      <c r="DF48" s="198">
        <f t="shared" si="37"/>
        <v>0</v>
      </c>
      <c r="DG48" s="198">
        <f t="shared" si="37"/>
        <v>0</v>
      </c>
      <c r="DH48" s="198">
        <f t="shared" si="37"/>
        <v>0</v>
      </c>
      <c r="DI48" s="198">
        <f t="shared" si="37"/>
        <v>0</v>
      </c>
      <c r="DJ48" s="198">
        <f t="shared" si="37"/>
        <v>0</v>
      </c>
      <c r="DK48" s="198">
        <f t="shared" si="37"/>
        <v>0</v>
      </c>
      <c r="DL48" s="198">
        <f t="shared" si="37"/>
        <v>0</v>
      </c>
      <c r="DM48" s="198">
        <f t="shared" si="37"/>
        <v>0</v>
      </c>
      <c r="DN48" s="198">
        <f t="shared" si="37"/>
        <v>0</v>
      </c>
      <c r="DO48" s="198">
        <f t="shared" si="37"/>
        <v>0</v>
      </c>
      <c r="DP48" s="198">
        <f t="shared" si="37"/>
        <v>0</v>
      </c>
      <c r="DQ48" s="198">
        <f t="shared" si="37"/>
        <v>0</v>
      </c>
      <c r="DR48" s="198">
        <f t="shared" si="37"/>
        <v>0</v>
      </c>
      <c r="DS48" s="198">
        <f t="shared" si="37"/>
        <v>0</v>
      </c>
      <c r="DT48" s="198">
        <f t="shared" si="37"/>
        <v>0</v>
      </c>
      <c r="DU48" s="198">
        <f t="shared" si="37"/>
        <v>0</v>
      </c>
      <c r="DV48" s="198">
        <f t="shared" si="37"/>
        <v>0</v>
      </c>
      <c r="DW48" s="198">
        <f t="shared" si="37"/>
        <v>0</v>
      </c>
      <c r="DX48" s="198">
        <f t="shared" si="37"/>
        <v>0</v>
      </c>
      <c r="DY48" s="198">
        <f t="shared" si="37"/>
        <v>0</v>
      </c>
      <c r="DZ48" s="198">
        <f t="shared" si="37"/>
        <v>0</v>
      </c>
      <c r="EA48" s="198">
        <f t="shared" si="37"/>
        <v>0</v>
      </c>
      <c r="EB48" s="198">
        <f t="shared" si="37"/>
        <v>0</v>
      </c>
      <c r="EC48" s="198">
        <f t="shared" si="37"/>
        <v>0</v>
      </c>
      <c r="ED48" s="198">
        <f t="shared" si="37"/>
        <v>0</v>
      </c>
      <c r="EE48" s="198">
        <f t="shared" si="37"/>
        <v>0</v>
      </c>
      <c r="EF48" s="198">
        <f t="shared" si="37"/>
        <v>0</v>
      </c>
      <c r="EG48" s="95"/>
      <c r="EH48" s="96"/>
      <c r="EI48" s="96"/>
      <c r="EJ48" s="96"/>
      <c r="EK48" s="97"/>
      <c r="EL48" s="96"/>
      <c r="EM48" s="96"/>
      <c r="EN48" s="96"/>
      <c r="EO48" s="96"/>
      <c r="EP48" s="96"/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  <c r="FF48" s="96"/>
      <c r="FG48" s="96"/>
      <c r="FH48" s="96"/>
      <c r="FI48" s="96"/>
      <c r="FJ48" s="96"/>
      <c r="FK48" s="96"/>
      <c r="FL48" s="96"/>
      <c r="FM48" s="96"/>
      <c r="FN48" s="96"/>
      <c r="FO48" s="96"/>
      <c r="FP48" s="96"/>
      <c r="FQ48" s="96"/>
      <c r="FR48" s="96"/>
      <c r="FS48" s="96"/>
      <c r="FT48" s="96"/>
      <c r="FU48" s="96"/>
      <c r="FV48" s="96"/>
      <c r="FW48" s="96"/>
      <c r="FX48" s="96"/>
      <c r="FY48" s="96"/>
      <c r="FZ48" s="96"/>
      <c r="GA48" s="96"/>
      <c r="GB48" s="96"/>
      <c r="GC48" s="96"/>
      <c r="GD48" s="96"/>
      <c r="GE48" s="96"/>
      <c r="GF48" s="96"/>
      <c r="GG48" s="96"/>
      <c r="GH48" s="96"/>
      <c r="GI48" s="96"/>
      <c r="GJ48" s="96"/>
      <c r="GK48" s="96"/>
      <c r="GL48" s="96"/>
      <c r="GM48" s="96"/>
      <c r="GN48" s="96"/>
      <c r="GO48" s="96"/>
      <c r="GP48" s="96"/>
      <c r="GQ48" s="96"/>
      <c r="GR48" s="96"/>
      <c r="GS48" s="96"/>
      <c r="GT48" s="96"/>
      <c r="GU48" s="96"/>
      <c r="GV48" s="96"/>
      <c r="GW48" s="96"/>
      <c r="GX48" s="96"/>
      <c r="GY48" s="96"/>
      <c r="GZ48" s="96"/>
      <c r="HA48" s="96"/>
      <c r="HB48" s="96"/>
      <c r="HC48" s="96"/>
      <c r="HD48" s="96"/>
      <c r="HE48" s="96"/>
      <c r="HF48" s="96"/>
      <c r="HG48" s="96"/>
      <c r="HH48" s="96"/>
      <c r="HI48" s="96"/>
      <c r="HJ48" s="96"/>
      <c r="HK48" s="96"/>
      <c r="HL48" s="96"/>
      <c r="HM48" s="96"/>
      <c r="HN48" s="96"/>
      <c r="HO48" s="96"/>
      <c r="HP48" s="96"/>
      <c r="HQ48" s="1"/>
    </row>
    <row r="49" spans="1:225" ht="15" hidden="1" customHeight="1">
      <c r="A49" s="60"/>
      <c r="B49" s="61"/>
      <c r="C49" s="61"/>
      <c r="D49" s="61"/>
      <c r="E49" s="61"/>
      <c r="F49" s="62"/>
      <c r="G49" s="58"/>
      <c r="H49" s="49" t="s">
        <v>117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198">
        <f t="shared" ref="CS49:DP49" si="38">IF($B117=0,0,IF(AND(VLOOKUP($B117,RE,19,FALSE)&gt;12,OR(CS117=1,CS117="x")),1,0))</f>
        <v>0</v>
      </c>
      <c r="CT49" s="198">
        <f t="shared" si="38"/>
        <v>0</v>
      </c>
      <c r="CU49" s="198">
        <f t="shared" si="38"/>
        <v>0</v>
      </c>
      <c r="CV49" s="198">
        <f t="shared" si="38"/>
        <v>0</v>
      </c>
      <c r="CW49" s="198">
        <f t="shared" si="38"/>
        <v>0</v>
      </c>
      <c r="CX49" s="198">
        <f t="shared" si="38"/>
        <v>0</v>
      </c>
      <c r="CY49" s="198">
        <f t="shared" si="38"/>
        <v>0</v>
      </c>
      <c r="CZ49" s="198">
        <f t="shared" si="38"/>
        <v>0</v>
      </c>
      <c r="DA49" s="198">
        <f t="shared" si="38"/>
        <v>0</v>
      </c>
      <c r="DB49" s="198">
        <f t="shared" si="38"/>
        <v>0</v>
      </c>
      <c r="DC49" s="198">
        <f t="shared" si="38"/>
        <v>0</v>
      </c>
      <c r="DD49" s="198">
        <f t="shared" si="38"/>
        <v>0</v>
      </c>
      <c r="DE49" s="198">
        <f t="shared" si="38"/>
        <v>0</v>
      </c>
      <c r="DF49" s="198">
        <f t="shared" si="38"/>
        <v>0</v>
      </c>
      <c r="DG49" s="198">
        <f t="shared" si="38"/>
        <v>0</v>
      </c>
      <c r="DH49" s="198">
        <f t="shared" si="38"/>
        <v>0</v>
      </c>
      <c r="DI49" s="198">
        <f t="shared" si="38"/>
        <v>0</v>
      </c>
      <c r="DJ49" s="198">
        <f t="shared" si="38"/>
        <v>0</v>
      </c>
      <c r="DK49" s="198">
        <f t="shared" si="38"/>
        <v>0</v>
      </c>
      <c r="DL49" s="198">
        <f t="shared" si="38"/>
        <v>0</v>
      </c>
      <c r="DM49" s="198">
        <f t="shared" si="38"/>
        <v>0</v>
      </c>
      <c r="DN49" s="198">
        <f t="shared" si="38"/>
        <v>0</v>
      </c>
      <c r="DO49" s="198">
        <f t="shared" si="38"/>
        <v>0</v>
      </c>
      <c r="DP49" s="198">
        <f t="shared" si="38"/>
        <v>0</v>
      </c>
      <c r="DQ49" s="198">
        <f t="shared" ref="DQ49:EF49" si="39">IF($B117=0,0,IF(AND(VLOOKUP($B117,RE,19,FALSE)&gt;12,OR(DQ117=1,DQ117="x")),1,0))</f>
        <v>0</v>
      </c>
      <c r="DR49" s="198">
        <f t="shared" si="39"/>
        <v>0</v>
      </c>
      <c r="DS49" s="198">
        <f t="shared" si="39"/>
        <v>0</v>
      </c>
      <c r="DT49" s="198">
        <f t="shared" si="39"/>
        <v>0</v>
      </c>
      <c r="DU49" s="198">
        <f t="shared" si="39"/>
        <v>0</v>
      </c>
      <c r="DV49" s="198">
        <f t="shared" si="39"/>
        <v>0</v>
      </c>
      <c r="DW49" s="198">
        <f t="shared" si="39"/>
        <v>0</v>
      </c>
      <c r="DX49" s="198">
        <f t="shared" si="39"/>
        <v>0</v>
      </c>
      <c r="DY49" s="198">
        <f t="shared" si="39"/>
        <v>0</v>
      </c>
      <c r="DZ49" s="198">
        <f t="shared" si="39"/>
        <v>0</v>
      </c>
      <c r="EA49" s="198">
        <f t="shared" si="39"/>
        <v>0</v>
      </c>
      <c r="EB49" s="198">
        <f t="shared" si="39"/>
        <v>0</v>
      </c>
      <c r="EC49" s="198">
        <f t="shared" si="39"/>
        <v>0</v>
      </c>
      <c r="ED49" s="198">
        <f t="shared" si="39"/>
        <v>0</v>
      </c>
      <c r="EE49" s="198">
        <f t="shared" si="39"/>
        <v>0</v>
      </c>
      <c r="EF49" s="198">
        <f t="shared" si="39"/>
        <v>0</v>
      </c>
      <c r="EG49" s="95"/>
      <c r="EH49" s="96"/>
      <c r="EI49" s="96"/>
      <c r="EJ49" s="96"/>
      <c r="EK49" s="97"/>
      <c r="EL49" s="96"/>
      <c r="EM49" s="96"/>
      <c r="EN49" s="96"/>
      <c r="EO49" s="96"/>
      <c r="EP49" s="96"/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  <c r="FF49" s="96"/>
      <c r="FG49" s="96"/>
      <c r="FH49" s="96"/>
      <c r="FI49" s="96"/>
      <c r="FJ49" s="96"/>
      <c r="FK49" s="96"/>
      <c r="FL49" s="96"/>
      <c r="FM49" s="96"/>
      <c r="FN49" s="96"/>
      <c r="FO49" s="96"/>
      <c r="FP49" s="96"/>
      <c r="FQ49" s="96"/>
      <c r="FR49" s="96"/>
      <c r="FS49" s="96"/>
      <c r="FT49" s="96"/>
      <c r="FU49" s="96"/>
      <c r="FV49" s="96"/>
      <c r="FW49" s="96"/>
      <c r="FX49" s="96"/>
      <c r="FY49" s="96"/>
      <c r="FZ49" s="96"/>
      <c r="GA49" s="96"/>
      <c r="GB49" s="96"/>
      <c r="GC49" s="96"/>
      <c r="GD49" s="96"/>
      <c r="GE49" s="96"/>
      <c r="GF49" s="96"/>
      <c r="GG49" s="96"/>
      <c r="GH49" s="96"/>
      <c r="GI49" s="96"/>
      <c r="GJ49" s="96"/>
      <c r="GK49" s="96"/>
      <c r="GL49" s="96"/>
      <c r="GM49" s="96"/>
      <c r="GN49" s="96"/>
      <c r="GO49" s="96"/>
      <c r="GP49" s="96"/>
      <c r="GQ49" s="96"/>
      <c r="GR49" s="96"/>
      <c r="GS49" s="96"/>
      <c r="GT49" s="96"/>
      <c r="GU49" s="96"/>
      <c r="GV49" s="96"/>
      <c r="GW49" s="96"/>
      <c r="GX49" s="96"/>
      <c r="GY49" s="96"/>
      <c r="GZ49" s="96"/>
      <c r="HA49" s="96"/>
      <c r="HB49" s="96"/>
      <c r="HC49" s="96"/>
      <c r="HD49" s="96"/>
      <c r="HE49" s="96"/>
      <c r="HF49" s="96"/>
      <c r="HG49" s="96"/>
      <c r="HH49" s="96"/>
      <c r="HI49" s="96"/>
      <c r="HJ49" s="96"/>
      <c r="HK49" s="96"/>
      <c r="HL49" s="96"/>
      <c r="HM49" s="96"/>
      <c r="HN49" s="96"/>
      <c r="HO49" s="96"/>
      <c r="HP49" s="96"/>
      <c r="HQ49" s="1"/>
    </row>
    <row r="50" spans="1:225" ht="15" hidden="1" customHeight="1">
      <c r="A50" s="60"/>
      <c r="B50" s="61"/>
      <c r="C50" s="61"/>
      <c r="D50" s="61"/>
      <c r="E50" s="61"/>
      <c r="F50" s="62"/>
      <c r="G50" s="58"/>
      <c r="H50" s="49" t="s">
        <v>118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198">
        <f t="shared" ref="CS50:EF50" si="40">IF($B118=0,0,IF(AND(VLOOKUP($B118,RE,19,FALSE)&gt;12,OR(CS118=1,CS118="x")),1,0))</f>
        <v>0</v>
      </c>
      <c r="CT50" s="198">
        <f t="shared" si="40"/>
        <v>0</v>
      </c>
      <c r="CU50" s="198">
        <f t="shared" si="40"/>
        <v>0</v>
      </c>
      <c r="CV50" s="198">
        <f t="shared" si="40"/>
        <v>0</v>
      </c>
      <c r="CW50" s="198">
        <f t="shared" si="40"/>
        <v>0</v>
      </c>
      <c r="CX50" s="198">
        <f t="shared" si="40"/>
        <v>0</v>
      </c>
      <c r="CY50" s="198">
        <f t="shared" si="40"/>
        <v>0</v>
      </c>
      <c r="CZ50" s="198">
        <f t="shared" si="40"/>
        <v>0</v>
      </c>
      <c r="DA50" s="198">
        <f t="shared" si="40"/>
        <v>0</v>
      </c>
      <c r="DB50" s="198">
        <f t="shared" si="40"/>
        <v>0</v>
      </c>
      <c r="DC50" s="198">
        <f t="shared" si="40"/>
        <v>0</v>
      </c>
      <c r="DD50" s="198">
        <f t="shared" si="40"/>
        <v>0</v>
      </c>
      <c r="DE50" s="198">
        <f t="shared" si="40"/>
        <v>0</v>
      </c>
      <c r="DF50" s="198">
        <f t="shared" si="40"/>
        <v>0</v>
      </c>
      <c r="DG50" s="198">
        <f t="shared" si="40"/>
        <v>0</v>
      </c>
      <c r="DH50" s="198">
        <f t="shared" si="40"/>
        <v>0</v>
      </c>
      <c r="DI50" s="198">
        <f t="shared" si="40"/>
        <v>0</v>
      </c>
      <c r="DJ50" s="198">
        <f t="shared" si="40"/>
        <v>0</v>
      </c>
      <c r="DK50" s="198">
        <f t="shared" si="40"/>
        <v>0</v>
      </c>
      <c r="DL50" s="198">
        <f t="shared" si="40"/>
        <v>0</v>
      </c>
      <c r="DM50" s="198">
        <f t="shared" si="40"/>
        <v>0</v>
      </c>
      <c r="DN50" s="198">
        <f t="shared" si="40"/>
        <v>0</v>
      </c>
      <c r="DO50" s="198">
        <f t="shared" si="40"/>
        <v>0</v>
      </c>
      <c r="DP50" s="198">
        <f t="shared" si="40"/>
        <v>0</v>
      </c>
      <c r="DQ50" s="198">
        <f t="shared" si="40"/>
        <v>0</v>
      </c>
      <c r="DR50" s="198">
        <f t="shared" si="40"/>
        <v>0</v>
      </c>
      <c r="DS50" s="198">
        <f t="shared" si="40"/>
        <v>0</v>
      </c>
      <c r="DT50" s="198">
        <f t="shared" si="40"/>
        <v>0</v>
      </c>
      <c r="DU50" s="198">
        <f t="shared" si="40"/>
        <v>0</v>
      </c>
      <c r="DV50" s="198">
        <f t="shared" si="40"/>
        <v>0</v>
      </c>
      <c r="DW50" s="198">
        <f t="shared" si="40"/>
        <v>0</v>
      </c>
      <c r="DX50" s="198">
        <f t="shared" si="40"/>
        <v>0</v>
      </c>
      <c r="DY50" s="198">
        <f t="shared" si="40"/>
        <v>0</v>
      </c>
      <c r="DZ50" s="198">
        <f t="shared" si="40"/>
        <v>0</v>
      </c>
      <c r="EA50" s="198">
        <f t="shared" si="40"/>
        <v>0</v>
      </c>
      <c r="EB50" s="198">
        <f t="shared" si="40"/>
        <v>0</v>
      </c>
      <c r="EC50" s="198">
        <f t="shared" si="40"/>
        <v>0</v>
      </c>
      <c r="ED50" s="198">
        <f t="shared" si="40"/>
        <v>0</v>
      </c>
      <c r="EE50" s="198">
        <f t="shared" si="40"/>
        <v>0</v>
      </c>
      <c r="EF50" s="198">
        <f t="shared" si="40"/>
        <v>0</v>
      </c>
      <c r="EG50" s="95"/>
      <c r="EH50" s="96"/>
      <c r="EI50" s="96"/>
      <c r="EJ50" s="96"/>
      <c r="EK50" s="97"/>
      <c r="EL50" s="96"/>
      <c r="EM50" s="96"/>
      <c r="EN50" s="96"/>
      <c r="EO50" s="96"/>
      <c r="EP50" s="96"/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6"/>
      <c r="FF50" s="96"/>
      <c r="FG50" s="96"/>
      <c r="FH50" s="96"/>
      <c r="FI50" s="96"/>
      <c r="FJ50" s="96"/>
      <c r="FK50" s="96"/>
      <c r="FL50" s="96"/>
      <c r="FM50" s="96"/>
      <c r="FN50" s="96"/>
      <c r="FO50" s="96"/>
      <c r="FP50" s="96"/>
      <c r="FQ50" s="96"/>
      <c r="FR50" s="96"/>
      <c r="FS50" s="96"/>
      <c r="FT50" s="96"/>
      <c r="FU50" s="96"/>
      <c r="FV50" s="96"/>
      <c r="FW50" s="96"/>
      <c r="FX50" s="96"/>
      <c r="FY50" s="96"/>
      <c r="FZ50" s="96"/>
      <c r="GA50" s="96"/>
      <c r="GB50" s="96"/>
      <c r="GC50" s="96"/>
      <c r="GD50" s="96"/>
      <c r="GE50" s="96"/>
      <c r="GF50" s="96"/>
      <c r="GG50" s="96"/>
      <c r="GH50" s="96"/>
      <c r="GI50" s="96"/>
      <c r="GJ50" s="96"/>
      <c r="GK50" s="96"/>
      <c r="GL50" s="96"/>
      <c r="GM50" s="96"/>
      <c r="GN50" s="96"/>
      <c r="GO50" s="96"/>
      <c r="GP50" s="96"/>
      <c r="GQ50" s="96"/>
      <c r="GR50" s="96"/>
      <c r="GS50" s="96"/>
      <c r="GT50" s="96"/>
      <c r="GU50" s="96"/>
      <c r="GV50" s="96"/>
      <c r="GW50" s="96"/>
      <c r="GX50" s="96"/>
      <c r="GY50" s="96"/>
      <c r="GZ50" s="96"/>
      <c r="HA50" s="96"/>
      <c r="HB50" s="96"/>
      <c r="HC50" s="96"/>
      <c r="HD50" s="96"/>
      <c r="HE50" s="96"/>
      <c r="HF50" s="96"/>
      <c r="HG50" s="96"/>
      <c r="HH50" s="96"/>
      <c r="HI50" s="96"/>
      <c r="HJ50" s="96"/>
      <c r="HK50" s="96"/>
      <c r="HL50" s="96"/>
      <c r="HM50" s="96"/>
      <c r="HN50" s="96"/>
      <c r="HO50" s="96"/>
      <c r="HP50" s="96"/>
      <c r="HQ50" s="1"/>
    </row>
    <row r="51" spans="1:225" ht="15" hidden="1" customHeight="1">
      <c r="A51" s="60"/>
      <c r="B51" s="61"/>
      <c r="C51" s="61"/>
      <c r="D51" s="61"/>
      <c r="E51" s="61"/>
      <c r="F51" s="62"/>
      <c r="G51" s="58"/>
      <c r="H51" s="49" t="s">
        <v>119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198">
        <f t="shared" ref="CS51:EF51" si="41">IF($B119=0,0,IF(AND(VLOOKUP($B119,RE,19,FALSE)&gt;12,OR(CS119=1,CS119="x")),1,0))</f>
        <v>0</v>
      </c>
      <c r="CT51" s="198">
        <f t="shared" si="41"/>
        <v>0</v>
      </c>
      <c r="CU51" s="198">
        <f t="shared" si="41"/>
        <v>0</v>
      </c>
      <c r="CV51" s="198">
        <f t="shared" si="41"/>
        <v>0</v>
      </c>
      <c r="CW51" s="198">
        <f t="shared" si="41"/>
        <v>0</v>
      </c>
      <c r="CX51" s="198">
        <f t="shared" si="41"/>
        <v>0</v>
      </c>
      <c r="CY51" s="198">
        <f t="shared" si="41"/>
        <v>0</v>
      </c>
      <c r="CZ51" s="198">
        <f t="shared" si="41"/>
        <v>0</v>
      </c>
      <c r="DA51" s="198">
        <f t="shared" si="41"/>
        <v>0</v>
      </c>
      <c r="DB51" s="198">
        <f t="shared" si="41"/>
        <v>0</v>
      </c>
      <c r="DC51" s="198">
        <f t="shared" si="41"/>
        <v>0</v>
      </c>
      <c r="DD51" s="198">
        <f t="shared" si="41"/>
        <v>0</v>
      </c>
      <c r="DE51" s="198">
        <f t="shared" si="41"/>
        <v>0</v>
      </c>
      <c r="DF51" s="198">
        <f t="shared" si="41"/>
        <v>0</v>
      </c>
      <c r="DG51" s="198">
        <f t="shared" si="41"/>
        <v>0</v>
      </c>
      <c r="DH51" s="198">
        <f t="shared" si="41"/>
        <v>0</v>
      </c>
      <c r="DI51" s="198">
        <f t="shared" si="41"/>
        <v>0</v>
      </c>
      <c r="DJ51" s="198">
        <f t="shared" si="41"/>
        <v>0</v>
      </c>
      <c r="DK51" s="198">
        <f t="shared" si="41"/>
        <v>0</v>
      </c>
      <c r="DL51" s="198">
        <f t="shared" si="41"/>
        <v>0</v>
      </c>
      <c r="DM51" s="198">
        <f t="shared" si="41"/>
        <v>0</v>
      </c>
      <c r="DN51" s="198">
        <f t="shared" si="41"/>
        <v>0</v>
      </c>
      <c r="DO51" s="198">
        <f t="shared" si="41"/>
        <v>0</v>
      </c>
      <c r="DP51" s="198">
        <f t="shared" si="41"/>
        <v>0</v>
      </c>
      <c r="DQ51" s="198">
        <f t="shared" si="41"/>
        <v>0</v>
      </c>
      <c r="DR51" s="198">
        <f t="shared" si="41"/>
        <v>0</v>
      </c>
      <c r="DS51" s="198">
        <f t="shared" si="41"/>
        <v>0</v>
      </c>
      <c r="DT51" s="198">
        <f t="shared" si="41"/>
        <v>0</v>
      </c>
      <c r="DU51" s="198">
        <f t="shared" si="41"/>
        <v>0</v>
      </c>
      <c r="DV51" s="198">
        <f t="shared" si="41"/>
        <v>0</v>
      </c>
      <c r="DW51" s="198">
        <f t="shared" si="41"/>
        <v>0</v>
      </c>
      <c r="DX51" s="198">
        <f t="shared" si="41"/>
        <v>0</v>
      </c>
      <c r="DY51" s="198">
        <f t="shared" si="41"/>
        <v>0</v>
      </c>
      <c r="DZ51" s="198">
        <f t="shared" si="41"/>
        <v>0</v>
      </c>
      <c r="EA51" s="198">
        <f t="shared" si="41"/>
        <v>0</v>
      </c>
      <c r="EB51" s="198">
        <f t="shared" si="41"/>
        <v>0</v>
      </c>
      <c r="EC51" s="198">
        <f t="shared" si="41"/>
        <v>0</v>
      </c>
      <c r="ED51" s="198">
        <f t="shared" si="41"/>
        <v>0</v>
      </c>
      <c r="EE51" s="198">
        <f t="shared" si="41"/>
        <v>0</v>
      </c>
      <c r="EF51" s="198">
        <f t="shared" si="41"/>
        <v>0</v>
      </c>
      <c r="EG51" s="95"/>
      <c r="EH51" s="96"/>
      <c r="EI51" s="96"/>
      <c r="EJ51" s="96"/>
      <c r="EK51" s="97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96"/>
      <c r="FI51" s="96"/>
      <c r="FJ51" s="96"/>
      <c r="FK51" s="96"/>
      <c r="FL51" s="96"/>
      <c r="FM51" s="96"/>
      <c r="FN51" s="96"/>
      <c r="FO51" s="96"/>
      <c r="FP51" s="96"/>
      <c r="FQ51" s="96"/>
      <c r="FR51" s="96"/>
      <c r="FS51" s="96"/>
      <c r="FT51" s="96"/>
      <c r="FU51" s="96"/>
      <c r="FV51" s="96"/>
      <c r="FW51" s="96"/>
      <c r="FX51" s="96"/>
      <c r="FY51" s="96"/>
      <c r="FZ51" s="96"/>
      <c r="GA51" s="96"/>
      <c r="GB51" s="96"/>
      <c r="GC51" s="96"/>
      <c r="GD51" s="96"/>
      <c r="GE51" s="96"/>
      <c r="GF51" s="96"/>
      <c r="GG51" s="96"/>
      <c r="GH51" s="96"/>
      <c r="GI51" s="96"/>
      <c r="GJ51" s="96"/>
      <c r="GK51" s="96"/>
      <c r="GL51" s="96"/>
      <c r="GM51" s="96"/>
      <c r="GN51" s="96"/>
      <c r="GO51" s="96"/>
      <c r="GP51" s="96"/>
      <c r="GQ51" s="96"/>
      <c r="GR51" s="96"/>
      <c r="GS51" s="96"/>
      <c r="GT51" s="96"/>
      <c r="GU51" s="96"/>
      <c r="GV51" s="96"/>
      <c r="GW51" s="96"/>
      <c r="GX51" s="96"/>
      <c r="GY51" s="96"/>
      <c r="GZ51" s="96"/>
      <c r="HA51" s="96"/>
      <c r="HB51" s="96"/>
      <c r="HC51" s="96"/>
      <c r="HD51" s="96"/>
      <c r="HE51" s="96"/>
      <c r="HF51" s="96"/>
      <c r="HG51" s="96"/>
      <c r="HH51" s="96"/>
      <c r="HI51" s="96"/>
      <c r="HJ51" s="96"/>
      <c r="HK51" s="96"/>
      <c r="HL51" s="96"/>
      <c r="HM51" s="96"/>
      <c r="HN51" s="96"/>
      <c r="HO51" s="96"/>
      <c r="HP51" s="96"/>
      <c r="HQ51" s="1"/>
    </row>
    <row r="52" spans="1:225" ht="15" hidden="1" customHeight="1">
      <c r="A52" s="60"/>
      <c r="B52" s="61"/>
      <c r="C52" s="61"/>
      <c r="D52" s="61"/>
      <c r="E52" s="61"/>
      <c r="F52" s="62"/>
      <c r="G52" s="58"/>
      <c r="H52" s="49" t="s">
        <v>121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198">
        <f t="shared" ref="CS52:EF52" si="42">IF($B120=0,0,IF(AND(VLOOKUP($B120,RE,19,FALSE)&gt;12,OR(CS120=1,CS120="x")),1,0))</f>
        <v>0</v>
      </c>
      <c r="CT52" s="198">
        <f t="shared" si="42"/>
        <v>0</v>
      </c>
      <c r="CU52" s="198">
        <f t="shared" si="42"/>
        <v>0</v>
      </c>
      <c r="CV52" s="198">
        <f t="shared" si="42"/>
        <v>0</v>
      </c>
      <c r="CW52" s="198">
        <f t="shared" si="42"/>
        <v>0</v>
      </c>
      <c r="CX52" s="198">
        <f t="shared" si="42"/>
        <v>0</v>
      </c>
      <c r="CY52" s="198">
        <f t="shared" si="42"/>
        <v>0</v>
      </c>
      <c r="CZ52" s="198">
        <f t="shared" si="42"/>
        <v>0</v>
      </c>
      <c r="DA52" s="198">
        <f t="shared" si="42"/>
        <v>0</v>
      </c>
      <c r="DB52" s="198">
        <f t="shared" si="42"/>
        <v>0</v>
      </c>
      <c r="DC52" s="198">
        <f t="shared" si="42"/>
        <v>0</v>
      </c>
      <c r="DD52" s="198">
        <f t="shared" si="42"/>
        <v>0</v>
      </c>
      <c r="DE52" s="198">
        <f t="shared" si="42"/>
        <v>0</v>
      </c>
      <c r="DF52" s="198">
        <f t="shared" si="42"/>
        <v>0</v>
      </c>
      <c r="DG52" s="198">
        <f t="shared" si="42"/>
        <v>0</v>
      </c>
      <c r="DH52" s="198">
        <f t="shared" si="42"/>
        <v>0</v>
      </c>
      <c r="DI52" s="198">
        <f t="shared" si="42"/>
        <v>0</v>
      </c>
      <c r="DJ52" s="198">
        <f t="shared" si="42"/>
        <v>0</v>
      </c>
      <c r="DK52" s="198">
        <f t="shared" si="42"/>
        <v>0</v>
      </c>
      <c r="DL52" s="198">
        <f t="shared" si="42"/>
        <v>0</v>
      </c>
      <c r="DM52" s="198">
        <f t="shared" si="42"/>
        <v>0</v>
      </c>
      <c r="DN52" s="198">
        <f t="shared" si="42"/>
        <v>0</v>
      </c>
      <c r="DO52" s="198">
        <f t="shared" si="42"/>
        <v>0</v>
      </c>
      <c r="DP52" s="198">
        <f t="shared" si="42"/>
        <v>0</v>
      </c>
      <c r="DQ52" s="198">
        <f t="shared" si="42"/>
        <v>0</v>
      </c>
      <c r="DR52" s="198">
        <f t="shared" si="42"/>
        <v>0</v>
      </c>
      <c r="DS52" s="198">
        <f t="shared" si="42"/>
        <v>0</v>
      </c>
      <c r="DT52" s="198">
        <f t="shared" si="42"/>
        <v>0</v>
      </c>
      <c r="DU52" s="198">
        <f t="shared" si="42"/>
        <v>0</v>
      </c>
      <c r="DV52" s="198">
        <f t="shared" si="42"/>
        <v>0</v>
      </c>
      <c r="DW52" s="198">
        <f t="shared" si="42"/>
        <v>0</v>
      </c>
      <c r="DX52" s="198">
        <f t="shared" si="42"/>
        <v>0</v>
      </c>
      <c r="DY52" s="198">
        <f t="shared" si="42"/>
        <v>0</v>
      </c>
      <c r="DZ52" s="198">
        <f t="shared" si="42"/>
        <v>0</v>
      </c>
      <c r="EA52" s="198">
        <f t="shared" si="42"/>
        <v>0</v>
      </c>
      <c r="EB52" s="198">
        <f t="shared" si="42"/>
        <v>0</v>
      </c>
      <c r="EC52" s="198">
        <f t="shared" si="42"/>
        <v>0</v>
      </c>
      <c r="ED52" s="198">
        <f t="shared" si="42"/>
        <v>0</v>
      </c>
      <c r="EE52" s="198">
        <f t="shared" si="42"/>
        <v>0</v>
      </c>
      <c r="EF52" s="198">
        <f t="shared" si="42"/>
        <v>0</v>
      </c>
      <c r="EG52" s="95"/>
      <c r="EH52" s="96"/>
      <c r="EI52" s="96"/>
      <c r="EJ52" s="96"/>
      <c r="EK52" s="97"/>
      <c r="EL52" s="96"/>
      <c r="EM52" s="96"/>
      <c r="EN52" s="96"/>
      <c r="EO52" s="96"/>
      <c r="EP52" s="96"/>
      <c r="EQ52" s="96"/>
      <c r="ER52" s="96"/>
      <c r="ES52" s="96"/>
      <c r="ET52" s="96"/>
      <c r="EU52" s="96"/>
      <c r="EV52" s="96"/>
      <c r="EW52" s="96"/>
      <c r="EX52" s="96"/>
      <c r="EY52" s="96"/>
      <c r="EZ52" s="96"/>
      <c r="FA52" s="96"/>
      <c r="FB52" s="96"/>
      <c r="FC52" s="96"/>
      <c r="FD52" s="96"/>
      <c r="FE52" s="96"/>
      <c r="FF52" s="96"/>
      <c r="FG52" s="96"/>
      <c r="FH52" s="96"/>
      <c r="FI52" s="96"/>
      <c r="FJ52" s="96"/>
      <c r="FK52" s="96"/>
      <c r="FL52" s="96"/>
      <c r="FM52" s="96"/>
      <c r="FN52" s="96"/>
      <c r="FO52" s="96"/>
      <c r="FP52" s="96"/>
      <c r="FQ52" s="96"/>
      <c r="FR52" s="96"/>
      <c r="FS52" s="96"/>
      <c r="FT52" s="96"/>
      <c r="FU52" s="96"/>
      <c r="FV52" s="96"/>
      <c r="FW52" s="96"/>
      <c r="FX52" s="96"/>
      <c r="FY52" s="96"/>
      <c r="FZ52" s="96"/>
      <c r="GA52" s="96"/>
      <c r="GB52" s="96"/>
      <c r="GC52" s="96"/>
      <c r="GD52" s="96"/>
      <c r="GE52" s="96"/>
      <c r="GF52" s="96"/>
      <c r="GG52" s="96"/>
      <c r="GH52" s="96"/>
      <c r="GI52" s="96"/>
      <c r="GJ52" s="96"/>
      <c r="GK52" s="96"/>
      <c r="GL52" s="96"/>
      <c r="GM52" s="96"/>
      <c r="GN52" s="96"/>
      <c r="GO52" s="96"/>
      <c r="GP52" s="96"/>
      <c r="GQ52" s="96"/>
      <c r="GR52" s="96"/>
      <c r="GS52" s="96"/>
      <c r="GT52" s="96"/>
      <c r="GU52" s="96"/>
      <c r="GV52" s="96"/>
      <c r="GW52" s="96"/>
      <c r="GX52" s="96"/>
      <c r="GY52" s="96"/>
      <c r="GZ52" s="96"/>
      <c r="HA52" s="96"/>
      <c r="HB52" s="96"/>
      <c r="HC52" s="96"/>
      <c r="HD52" s="96"/>
      <c r="HE52" s="96"/>
      <c r="HF52" s="96"/>
      <c r="HG52" s="96"/>
      <c r="HH52" s="96"/>
      <c r="HI52" s="96"/>
      <c r="HJ52" s="96"/>
      <c r="HK52" s="96"/>
      <c r="HL52" s="96"/>
      <c r="HM52" s="96"/>
      <c r="HN52" s="96"/>
      <c r="HO52" s="96"/>
      <c r="HP52" s="96"/>
      <c r="HQ52" s="1"/>
    </row>
    <row r="53" spans="1:225" ht="15" hidden="1" customHeight="1">
      <c r="A53" s="60"/>
      <c r="B53" s="61"/>
      <c r="C53" s="61"/>
      <c r="D53" s="61"/>
      <c r="E53" s="61"/>
      <c r="F53" s="62"/>
      <c r="G53" s="58"/>
      <c r="H53" s="49" t="s">
        <v>122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198">
        <f t="shared" ref="CS53:EF53" si="43">IF($B121=0,0,IF(AND(VLOOKUP($B121,RE,19,FALSE)&gt;12,OR(CS121=1,CS121="x")),1,0))</f>
        <v>0</v>
      </c>
      <c r="CT53" s="198">
        <f t="shared" si="43"/>
        <v>0</v>
      </c>
      <c r="CU53" s="198">
        <f t="shared" si="43"/>
        <v>0</v>
      </c>
      <c r="CV53" s="198">
        <f t="shared" si="43"/>
        <v>0</v>
      </c>
      <c r="CW53" s="198">
        <f t="shared" si="43"/>
        <v>0</v>
      </c>
      <c r="CX53" s="198">
        <f t="shared" si="43"/>
        <v>0</v>
      </c>
      <c r="CY53" s="198">
        <f t="shared" si="43"/>
        <v>0</v>
      </c>
      <c r="CZ53" s="198">
        <f t="shared" si="43"/>
        <v>0</v>
      </c>
      <c r="DA53" s="198">
        <f t="shared" si="43"/>
        <v>0</v>
      </c>
      <c r="DB53" s="198">
        <f t="shared" si="43"/>
        <v>0</v>
      </c>
      <c r="DC53" s="198">
        <f t="shared" si="43"/>
        <v>0</v>
      </c>
      <c r="DD53" s="198">
        <f t="shared" si="43"/>
        <v>0</v>
      </c>
      <c r="DE53" s="198">
        <f t="shared" si="43"/>
        <v>0</v>
      </c>
      <c r="DF53" s="198">
        <f t="shared" si="43"/>
        <v>0</v>
      </c>
      <c r="DG53" s="198">
        <f t="shared" si="43"/>
        <v>0</v>
      </c>
      <c r="DH53" s="198">
        <f t="shared" si="43"/>
        <v>0</v>
      </c>
      <c r="DI53" s="198">
        <f t="shared" si="43"/>
        <v>0</v>
      </c>
      <c r="DJ53" s="198">
        <f t="shared" si="43"/>
        <v>0</v>
      </c>
      <c r="DK53" s="198">
        <f t="shared" si="43"/>
        <v>0</v>
      </c>
      <c r="DL53" s="198">
        <f t="shared" si="43"/>
        <v>0</v>
      </c>
      <c r="DM53" s="198">
        <f t="shared" si="43"/>
        <v>0</v>
      </c>
      <c r="DN53" s="198">
        <f t="shared" si="43"/>
        <v>0</v>
      </c>
      <c r="DO53" s="198">
        <f t="shared" si="43"/>
        <v>0</v>
      </c>
      <c r="DP53" s="198">
        <f t="shared" si="43"/>
        <v>0</v>
      </c>
      <c r="DQ53" s="198">
        <f t="shared" si="43"/>
        <v>0</v>
      </c>
      <c r="DR53" s="198">
        <f t="shared" si="43"/>
        <v>0</v>
      </c>
      <c r="DS53" s="198">
        <f t="shared" si="43"/>
        <v>0</v>
      </c>
      <c r="DT53" s="198">
        <f t="shared" si="43"/>
        <v>0</v>
      </c>
      <c r="DU53" s="198">
        <f t="shared" si="43"/>
        <v>0</v>
      </c>
      <c r="DV53" s="198">
        <f t="shared" si="43"/>
        <v>0</v>
      </c>
      <c r="DW53" s="198">
        <f t="shared" si="43"/>
        <v>0</v>
      </c>
      <c r="DX53" s="198">
        <f t="shared" si="43"/>
        <v>0</v>
      </c>
      <c r="DY53" s="198">
        <f t="shared" si="43"/>
        <v>0</v>
      </c>
      <c r="DZ53" s="198">
        <f t="shared" si="43"/>
        <v>0</v>
      </c>
      <c r="EA53" s="198">
        <f t="shared" si="43"/>
        <v>0</v>
      </c>
      <c r="EB53" s="198">
        <f t="shared" si="43"/>
        <v>0</v>
      </c>
      <c r="EC53" s="198">
        <f t="shared" si="43"/>
        <v>0</v>
      </c>
      <c r="ED53" s="198">
        <f t="shared" si="43"/>
        <v>0</v>
      </c>
      <c r="EE53" s="198">
        <f t="shared" si="43"/>
        <v>0</v>
      </c>
      <c r="EF53" s="198">
        <f t="shared" si="43"/>
        <v>0</v>
      </c>
      <c r="EG53" s="95"/>
      <c r="EH53" s="96"/>
      <c r="EI53" s="96"/>
      <c r="EJ53" s="96"/>
      <c r="EK53" s="97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  <c r="FF53" s="96"/>
      <c r="FG53" s="96"/>
      <c r="FH53" s="96"/>
      <c r="FI53" s="96"/>
      <c r="FJ53" s="96"/>
      <c r="FK53" s="96"/>
      <c r="FL53" s="96"/>
      <c r="FM53" s="96"/>
      <c r="FN53" s="96"/>
      <c r="FO53" s="96"/>
      <c r="FP53" s="96"/>
      <c r="FQ53" s="96"/>
      <c r="FR53" s="96"/>
      <c r="FS53" s="96"/>
      <c r="FT53" s="96"/>
      <c r="FU53" s="96"/>
      <c r="FV53" s="96"/>
      <c r="FW53" s="96"/>
      <c r="FX53" s="96"/>
      <c r="FY53" s="96"/>
      <c r="FZ53" s="96"/>
      <c r="GA53" s="96"/>
      <c r="GB53" s="96"/>
      <c r="GC53" s="96"/>
      <c r="GD53" s="96"/>
      <c r="GE53" s="96"/>
      <c r="GF53" s="96"/>
      <c r="GG53" s="96"/>
      <c r="GH53" s="96"/>
      <c r="GI53" s="96"/>
      <c r="GJ53" s="96"/>
      <c r="GK53" s="96"/>
      <c r="GL53" s="96"/>
      <c r="GM53" s="96"/>
      <c r="GN53" s="96"/>
      <c r="GO53" s="96"/>
      <c r="GP53" s="96"/>
      <c r="GQ53" s="96"/>
      <c r="GR53" s="96"/>
      <c r="GS53" s="96"/>
      <c r="GT53" s="96"/>
      <c r="GU53" s="96"/>
      <c r="GV53" s="96"/>
      <c r="GW53" s="96"/>
      <c r="GX53" s="96"/>
      <c r="GY53" s="96"/>
      <c r="GZ53" s="96"/>
      <c r="HA53" s="96"/>
      <c r="HB53" s="96"/>
      <c r="HC53" s="96"/>
      <c r="HD53" s="96"/>
      <c r="HE53" s="96"/>
      <c r="HF53" s="96"/>
      <c r="HG53" s="96"/>
      <c r="HH53" s="96"/>
      <c r="HI53" s="96"/>
      <c r="HJ53" s="96"/>
      <c r="HK53" s="96"/>
      <c r="HL53" s="96"/>
      <c r="HM53" s="96"/>
      <c r="HN53" s="96"/>
      <c r="HO53" s="96"/>
      <c r="HP53" s="96"/>
      <c r="HQ53" s="1"/>
    </row>
    <row r="54" spans="1:225" ht="15" hidden="1" customHeight="1">
      <c r="A54" s="60"/>
      <c r="B54" s="61"/>
      <c r="C54" s="61"/>
      <c r="D54" s="61"/>
      <c r="E54" s="61"/>
      <c r="F54" s="62"/>
      <c r="G54" s="58"/>
      <c r="H54" s="49" t="s">
        <v>34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199">
        <f>IF($B38=0,0,IF(AND(VLOOKUP($B38,RE,19,FALSE)&gt;=REGISTER!$DE$45,OR(CS38=1,CS38="x")),1,0))</f>
        <v>0</v>
      </c>
      <c r="CT54" s="199">
        <f>IF($B38=0,0,IF(AND(VLOOKUP($B38,RE,19,FALSE)&gt;=REGISTER!$DE$45,OR(CT38=1,CT38="x")),1,0))</f>
        <v>0</v>
      </c>
      <c r="CU54" s="199">
        <f>IF($B38=0,0,IF(AND(VLOOKUP($B38,RE,19,FALSE)&gt;=REGISTER!$DE$45,OR(CU38=1,CU38="x")),1,0))</f>
        <v>0</v>
      </c>
      <c r="CV54" s="199">
        <f>IF($B38=0,0,IF(AND(VLOOKUP($B38,RE,19,FALSE)&gt;=REGISTER!$DE$45,OR(CV38=1,CV38="x")),1,0))</f>
        <v>0</v>
      </c>
      <c r="CW54" s="199">
        <f>IF($B38=0,0,IF(AND(VLOOKUP($B38,RE,19,FALSE)&gt;=REGISTER!$DE$45,OR(CW38=1,CW38="x")),1,0))</f>
        <v>0</v>
      </c>
      <c r="CX54" s="199">
        <f>IF($B38=0,0,IF(AND(VLOOKUP($B38,RE,19,FALSE)&gt;=REGISTER!$DE$45,OR(CX38=1,CX38="x")),1,0))</f>
        <v>0</v>
      </c>
      <c r="CY54" s="199">
        <f>IF($B38=0,0,IF(AND(VLOOKUP($B38,RE,19,FALSE)&gt;=REGISTER!$DE$45,OR(CY38=1,CY38="x")),1,0))</f>
        <v>0</v>
      </c>
      <c r="CZ54" s="199">
        <f>IF($B38=0,0,IF(AND(VLOOKUP($B38,RE,19,FALSE)&gt;=REGISTER!$DE$45,OR(CZ38=1,CZ38="x")),1,0))</f>
        <v>0</v>
      </c>
      <c r="DA54" s="199">
        <f>IF($B38=0,0,IF(AND(VLOOKUP($B38,RE,19,FALSE)&gt;=REGISTER!$DE$45,OR(DA38=1,DA38="x")),1,0))</f>
        <v>0</v>
      </c>
      <c r="DB54" s="199">
        <f>IF($B38=0,0,IF(AND(VLOOKUP($B38,RE,19,FALSE)&gt;=REGISTER!$DE$45,OR(DB38=1,DB38="x")),1,0))</f>
        <v>0</v>
      </c>
      <c r="DC54" s="199">
        <f>IF($B38=0,0,IF(AND(VLOOKUP($B38,RE,19,FALSE)&gt;=REGISTER!$DE$45,OR(DC38=1,DC38="x")),1,0))</f>
        <v>0</v>
      </c>
      <c r="DD54" s="199">
        <f>IF($B38=0,0,IF(AND(VLOOKUP($B38,RE,19,FALSE)&gt;=REGISTER!$DE$45,OR(DD38=1,DD38="x")),1,0))</f>
        <v>0</v>
      </c>
      <c r="DE54" s="199">
        <f>IF($B38=0,0,IF(AND(VLOOKUP($B38,RE,19,FALSE)&gt;=REGISTER!$DE$45,OR(DE38=1,DE38="x")),1,0))</f>
        <v>0</v>
      </c>
      <c r="DF54" s="199">
        <f>IF($B38=0,0,IF(AND(VLOOKUP($B38,RE,19,FALSE)&gt;=REGISTER!$DE$45,OR(DF38=1,DF38="x")),1,0))</f>
        <v>0</v>
      </c>
      <c r="DG54" s="199">
        <f>IF($B38=0,0,IF(AND(VLOOKUP($B38,RE,19,FALSE)&gt;=REGISTER!$DE$45,OR(DG38=1,DG38="x")),1,0))</f>
        <v>0</v>
      </c>
      <c r="DH54" s="199">
        <f>IF($B38=0,0,IF(AND(VLOOKUP($B38,RE,19,FALSE)&gt;=REGISTER!$DE$45,OR(DH38=1,DH38="x")),1,0))</f>
        <v>0</v>
      </c>
      <c r="DI54" s="199">
        <f>IF($B38=0,0,IF(AND(VLOOKUP($B38,RE,19,FALSE)&gt;=REGISTER!$DE$45,OR(DI38=1,DI38="x")),1,0))</f>
        <v>0</v>
      </c>
      <c r="DJ54" s="199">
        <f>IF($B38=0,0,IF(AND(VLOOKUP($B38,RE,19,FALSE)&gt;=REGISTER!$DE$45,OR(DJ38=1,DJ38="x")),1,0))</f>
        <v>0</v>
      </c>
      <c r="DK54" s="199">
        <f>IF($B38=0,0,IF(AND(VLOOKUP($B38,RE,19,FALSE)&gt;=REGISTER!$DE$45,OR(DK38=1,DK38="x")),1,0))</f>
        <v>0</v>
      </c>
      <c r="DL54" s="199">
        <f>IF($B38=0,0,IF(AND(VLOOKUP($B38,RE,19,FALSE)&gt;=REGISTER!$DE$45,OR(DL38=1,DL38="x")),1,0))</f>
        <v>0</v>
      </c>
      <c r="DM54" s="199">
        <f>IF($B38=0,0,IF(AND(VLOOKUP($B38,RE,19,FALSE)&gt;=REGISTER!$DE$45,OR(DM38=1,DM38="x")),1,0))</f>
        <v>0</v>
      </c>
      <c r="DN54" s="199">
        <f>IF($B38=0,0,IF(AND(VLOOKUP($B38,RE,19,FALSE)&gt;=REGISTER!$DE$45,OR(DN38=1,DN38="x")),1,0))</f>
        <v>0</v>
      </c>
      <c r="DO54" s="199">
        <f>IF($B38=0,0,IF(AND(VLOOKUP($B38,RE,19,FALSE)&gt;=REGISTER!$DE$45,OR(DO38=1,DO38="x")),1,0))</f>
        <v>0</v>
      </c>
      <c r="DP54" s="199">
        <f>IF($B38=0,0,IF(AND(VLOOKUP($B38,RE,19,FALSE)&gt;=REGISTER!$DE$45,OR(DP38=1,DP38="x")),1,0))</f>
        <v>0</v>
      </c>
      <c r="DQ54" s="199">
        <f>IF($B38=0,0,IF(AND(VLOOKUP($B38,RE,19,FALSE)&gt;=REGISTER!$DE$45,OR(DQ38=1,DQ38="x")),1,0))</f>
        <v>0</v>
      </c>
      <c r="DR54" s="199">
        <f>IF($B38=0,0,IF(AND(VLOOKUP($B38,RE,19,FALSE)&gt;=REGISTER!$DE$45,OR(DR38=1,DR38="x")),1,0))</f>
        <v>0</v>
      </c>
      <c r="DS54" s="199">
        <f>IF($B38=0,0,IF(AND(VLOOKUP($B38,RE,19,FALSE)&gt;=REGISTER!$DE$45,OR(DS38=1,DS38="x")),1,0))</f>
        <v>0</v>
      </c>
      <c r="DT54" s="199">
        <f>IF($B38=0,0,IF(AND(VLOOKUP($B38,RE,19,FALSE)&gt;=REGISTER!$DE$45,OR(DT38=1,DT38="x")),1,0))</f>
        <v>0</v>
      </c>
      <c r="DU54" s="199">
        <f>IF($B38=0,0,IF(AND(VLOOKUP($B38,RE,19,FALSE)&gt;=REGISTER!$DE$45,OR(DU38=1,DU38="x")),1,0))</f>
        <v>0</v>
      </c>
      <c r="DV54" s="199">
        <f>IF($B38=0,0,IF(AND(VLOOKUP($B38,RE,19,FALSE)&gt;=REGISTER!$DE$45,OR(DV38=1,DV38="x")),1,0))</f>
        <v>0</v>
      </c>
      <c r="DW54" s="199">
        <f>IF($B38=0,0,IF(AND(VLOOKUP($B38,RE,19,FALSE)&gt;=REGISTER!$DE$45,OR(DW38=1,DW38="x")),1,0))</f>
        <v>0</v>
      </c>
      <c r="DX54" s="199">
        <f>IF($B38=0,0,IF(AND(VLOOKUP($B38,RE,19,FALSE)&gt;=REGISTER!$DE$45,OR(DX38=1,DX38="x")),1,0))</f>
        <v>0</v>
      </c>
      <c r="DY54" s="199">
        <f>IF($B38=0,0,IF(AND(VLOOKUP($B38,RE,19,FALSE)&gt;=REGISTER!$DE$45,OR(DY38=1,DY38="x")),1,0))</f>
        <v>0</v>
      </c>
      <c r="DZ54" s="199">
        <f>IF($B38=0,0,IF(AND(VLOOKUP($B38,RE,19,FALSE)&gt;=REGISTER!$DE$45,OR(DZ38=1,DZ38="x")),1,0))</f>
        <v>0</v>
      </c>
      <c r="EA54" s="199">
        <f>IF($B38=0,0,IF(AND(VLOOKUP($B38,RE,19,FALSE)&gt;=REGISTER!$DE$45,OR(EA38=1,EA38="x")),1,0))</f>
        <v>0</v>
      </c>
      <c r="EB54" s="199">
        <f>IF($B38=0,0,IF(AND(VLOOKUP($B38,RE,19,FALSE)&gt;=REGISTER!$DE$45,OR(EB38=1,EB38="x")),1,0))</f>
        <v>0</v>
      </c>
      <c r="EC54" s="199">
        <f>IF($B38=0,0,IF(AND(VLOOKUP($B38,RE,19,FALSE)&gt;=REGISTER!$DE$45,OR(EC38=1,EC38="x")),1,0))</f>
        <v>0</v>
      </c>
      <c r="ED54" s="199">
        <f>IF($B38=0,0,IF(AND(VLOOKUP($B38,RE,19,FALSE)&gt;=REGISTER!$DE$45,OR(ED38=1,ED38="x")),1,0))</f>
        <v>0</v>
      </c>
      <c r="EE54" s="199">
        <f>IF($B38=0,0,IF(AND(VLOOKUP($B38,RE,19,FALSE)&gt;=REGISTER!$DE$45,OR(EE38=1,EE38="x")),1,0))</f>
        <v>0</v>
      </c>
      <c r="EF54" s="199">
        <f>IF($B38=0,0,IF(AND(VLOOKUP($B38,RE,19,FALSE)&gt;=REGISTER!$DE$45,OR(EF38=1,EF38="x")),1,0))</f>
        <v>0</v>
      </c>
      <c r="EG54" s="95"/>
      <c r="EH54" s="96"/>
      <c r="EI54" s="96"/>
      <c r="EJ54" s="96"/>
      <c r="EK54" s="97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  <c r="FF54" s="96"/>
      <c r="FG54" s="96"/>
      <c r="FH54" s="96"/>
      <c r="FI54" s="96"/>
      <c r="FJ54" s="96"/>
      <c r="FK54" s="96"/>
      <c r="FL54" s="96"/>
      <c r="FM54" s="96"/>
      <c r="FN54" s="96"/>
      <c r="FO54" s="96"/>
      <c r="FP54" s="96"/>
      <c r="FQ54" s="96"/>
      <c r="FR54" s="96"/>
      <c r="FS54" s="96"/>
      <c r="FT54" s="96"/>
      <c r="FU54" s="96"/>
      <c r="FV54" s="96"/>
      <c r="FW54" s="96"/>
      <c r="FX54" s="96"/>
      <c r="FY54" s="96"/>
      <c r="FZ54" s="96"/>
      <c r="GA54" s="96"/>
      <c r="GB54" s="96"/>
      <c r="GC54" s="96"/>
      <c r="GD54" s="96"/>
      <c r="GE54" s="96"/>
      <c r="GF54" s="96"/>
      <c r="GG54" s="96"/>
      <c r="GH54" s="96"/>
      <c r="GI54" s="96"/>
      <c r="GJ54" s="96"/>
      <c r="GK54" s="96"/>
      <c r="GL54" s="96"/>
      <c r="GM54" s="96"/>
      <c r="GN54" s="96"/>
      <c r="GO54" s="96"/>
      <c r="GP54" s="96"/>
      <c r="GQ54" s="96"/>
      <c r="GR54" s="96"/>
      <c r="GS54" s="96"/>
      <c r="GT54" s="96"/>
      <c r="GU54" s="96"/>
      <c r="GV54" s="96"/>
      <c r="GW54" s="96"/>
      <c r="GX54" s="96"/>
      <c r="GY54" s="96"/>
      <c r="GZ54" s="96"/>
      <c r="HA54" s="96"/>
      <c r="HB54" s="96"/>
      <c r="HC54" s="96"/>
      <c r="HD54" s="96"/>
      <c r="HE54" s="96"/>
      <c r="HF54" s="96"/>
      <c r="HG54" s="96"/>
      <c r="HH54" s="96"/>
      <c r="HI54" s="96"/>
      <c r="HJ54" s="96"/>
      <c r="HK54" s="96"/>
      <c r="HL54" s="96"/>
      <c r="HM54" s="96"/>
      <c r="HN54" s="96"/>
      <c r="HO54" s="96"/>
      <c r="HP54" s="96"/>
      <c r="HQ54" s="1"/>
    </row>
    <row r="55" spans="1:225" ht="15" hidden="1" customHeight="1">
      <c r="A55" s="60"/>
      <c r="B55" s="61"/>
      <c r="C55" s="61"/>
      <c r="D55" s="61"/>
      <c r="E55" s="61"/>
      <c r="F55" s="62"/>
      <c r="G55" s="58"/>
      <c r="H55" s="49" t="s">
        <v>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199">
        <f>IF($B39=0,0,IF(AND(VLOOKUP($B39,RE,19,FALSE)&gt;=REGISTER!$DE$45,OR(CS39=1,CS39="x")),1,0))</f>
        <v>0</v>
      </c>
      <c r="CT55" s="199">
        <f>IF($B39=0,0,IF(AND(VLOOKUP($B39,RE,19,FALSE)&gt;=REGISTER!$DE$45,OR(CT39=1,CT39="x")),1,0))</f>
        <v>0</v>
      </c>
      <c r="CU55" s="199">
        <f>IF($B39=0,0,IF(AND(VLOOKUP($B39,RE,19,FALSE)&gt;=REGISTER!$DE$45,OR(CU39=1,CU39="x")),1,0))</f>
        <v>0</v>
      </c>
      <c r="CV55" s="199">
        <f>IF($B39=0,0,IF(AND(VLOOKUP($B39,RE,19,FALSE)&gt;=REGISTER!$DE$45,OR(CV39=1,CV39="x")),1,0))</f>
        <v>0</v>
      </c>
      <c r="CW55" s="199">
        <f>IF($B39=0,0,IF(AND(VLOOKUP($B39,RE,19,FALSE)&gt;=REGISTER!$DE$45,OR(CW39=1,CW39="x")),1,0))</f>
        <v>0</v>
      </c>
      <c r="CX55" s="199">
        <f>IF($B39=0,0,IF(AND(VLOOKUP($B39,RE,19,FALSE)&gt;=REGISTER!$DE$45,OR(CX39=1,CX39="x")),1,0))</f>
        <v>0</v>
      </c>
      <c r="CY55" s="199">
        <f>IF($B39=0,0,IF(AND(VLOOKUP($B39,RE,19,FALSE)&gt;=REGISTER!$DE$45,OR(CY39=1,CY39="x")),1,0))</f>
        <v>0</v>
      </c>
      <c r="CZ55" s="199">
        <f>IF($B39=0,0,IF(AND(VLOOKUP($B39,RE,19,FALSE)&gt;=REGISTER!$DE$45,OR(CZ39=1,CZ39="x")),1,0))</f>
        <v>0</v>
      </c>
      <c r="DA55" s="199">
        <f>IF($B39=0,0,IF(AND(VLOOKUP($B39,RE,19,FALSE)&gt;=REGISTER!$DE$45,OR(DA39=1,DA39="x")),1,0))</f>
        <v>0</v>
      </c>
      <c r="DB55" s="199">
        <f>IF($B39=0,0,IF(AND(VLOOKUP($B39,RE,19,FALSE)&gt;=REGISTER!$DE$45,OR(DB39=1,DB39="x")),1,0))</f>
        <v>0</v>
      </c>
      <c r="DC55" s="199">
        <f>IF($B39=0,0,IF(AND(VLOOKUP($B39,RE,19,FALSE)&gt;=REGISTER!$DE$45,OR(DC39=1,DC39="x")),1,0))</f>
        <v>0</v>
      </c>
      <c r="DD55" s="199">
        <f>IF($B39=0,0,IF(AND(VLOOKUP($B39,RE,19,FALSE)&gt;=REGISTER!$DE$45,OR(DD39=1,DD39="x")),1,0))</f>
        <v>0</v>
      </c>
      <c r="DE55" s="199">
        <f>IF($B39=0,0,IF(AND(VLOOKUP($B39,RE,19,FALSE)&gt;=REGISTER!$DE$45,OR(DE39=1,DE39="x")),1,0))</f>
        <v>0</v>
      </c>
      <c r="DF55" s="199">
        <f>IF($B39=0,0,IF(AND(VLOOKUP($B39,RE,19,FALSE)&gt;=REGISTER!$DE$45,OR(DF39=1,DF39="x")),1,0))</f>
        <v>0</v>
      </c>
      <c r="DG55" s="199">
        <f>IF($B39=0,0,IF(AND(VLOOKUP($B39,RE,19,FALSE)&gt;=REGISTER!$DE$45,OR(DG39=1,DG39="x")),1,0))</f>
        <v>0</v>
      </c>
      <c r="DH55" s="199">
        <f>IF($B39=0,0,IF(AND(VLOOKUP($B39,RE,19,FALSE)&gt;=REGISTER!$DE$45,OR(DH39=1,DH39="x")),1,0))</f>
        <v>0</v>
      </c>
      <c r="DI55" s="199">
        <f>IF($B39=0,0,IF(AND(VLOOKUP($B39,RE,19,FALSE)&gt;=REGISTER!$DE$45,OR(DI39=1,DI39="x")),1,0))</f>
        <v>0</v>
      </c>
      <c r="DJ55" s="199">
        <f>IF($B39=0,0,IF(AND(VLOOKUP($B39,RE,19,FALSE)&gt;=REGISTER!$DE$45,OR(DJ39=1,DJ39="x")),1,0))</f>
        <v>0</v>
      </c>
      <c r="DK55" s="199">
        <f>IF($B39=0,0,IF(AND(VLOOKUP($B39,RE,19,FALSE)&gt;=REGISTER!$DE$45,OR(DK39=1,DK39="x")),1,0))</f>
        <v>0</v>
      </c>
      <c r="DL55" s="199">
        <f>IF($B39=0,0,IF(AND(VLOOKUP($B39,RE,19,FALSE)&gt;=REGISTER!$DE$45,OR(DL39=1,DL39="x")),1,0))</f>
        <v>0</v>
      </c>
      <c r="DM55" s="199">
        <f>IF($B39=0,0,IF(AND(VLOOKUP($B39,RE,19,FALSE)&gt;=REGISTER!$DE$45,OR(DM39=1,DM39="x")),1,0))</f>
        <v>0</v>
      </c>
      <c r="DN55" s="199">
        <f>IF($B39=0,0,IF(AND(VLOOKUP($B39,RE,19,FALSE)&gt;=REGISTER!$DE$45,OR(DN39=1,DN39="x")),1,0))</f>
        <v>0</v>
      </c>
      <c r="DO55" s="199">
        <f>IF($B39=0,0,IF(AND(VLOOKUP($B39,RE,19,FALSE)&gt;=REGISTER!$DE$45,OR(DO39=1,DO39="x")),1,0))</f>
        <v>0</v>
      </c>
      <c r="DP55" s="199">
        <f>IF($B39=0,0,IF(AND(VLOOKUP($B39,RE,19,FALSE)&gt;=REGISTER!$DE$45,OR(DP39=1,DP39="x")),1,0))</f>
        <v>0</v>
      </c>
      <c r="DQ55" s="199">
        <f>IF($B39=0,0,IF(AND(VLOOKUP($B39,RE,19,FALSE)&gt;=REGISTER!$DE$45,OR(DQ39=1,DQ39="x")),1,0))</f>
        <v>0</v>
      </c>
      <c r="DR55" s="199">
        <f>IF($B39=0,0,IF(AND(VLOOKUP($B39,RE,19,FALSE)&gt;=REGISTER!$DE$45,OR(DR39=1,DR39="x")),1,0))</f>
        <v>0</v>
      </c>
      <c r="DS55" s="199">
        <f>IF($B39=0,0,IF(AND(VLOOKUP($B39,RE,19,FALSE)&gt;=REGISTER!$DE$45,OR(DS39=1,DS39="x")),1,0))</f>
        <v>0</v>
      </c>
      <c r="DT55" s="199">
        <f>IF($B39=0,0,IF(AND(VLOOKUP($B39,RE,19,FALSE)&gt;=REGISTER!$DE$45,OR(DT39=1,DT39="x")),1,0))</f>
        <v>0</v>
      </c>
      <c r="DU55" s="199">
        <f>IF($B39=0,0,IF(AND(VLOOKUP($B39,RE,19,FALSE)&gt;=REGISTER!$DE$45,OR(DU39=1,DU39="x")),1,0))</f>
        <v>0</v>
      </c>
      <c r="DV55" s="199">
        <f>IF($B39=0,0,IF(AND(VLOOKUP($B39,RE,19,FALSE)&gt;=REGISTER!$DE$45,OR(DV39=1,DV39="x")),1,0))</f>
        <v>0</v>
      </c>
      <c r="DW55" s="199">
        <f>IF($B39=0,0,IF(AND(VLOOKUP($B39,RE,19,FALSE)&gt;=REGISTER!$DE$45,OR(DW39=1,DW39="x")),1,0))</f>
        <v>0</v>
      </c>
      <c r="DX55" s="199">
        <f>IF($B39=0,0,IF(AND(VLOOKUP($B39,RE,19,FALSE)&gt;=REGISTER!$DE$45,OR(DX39=1,DX39="x")),1,0))</f>
        <v>0</v>
      </c>
      <c r="DY55" s="199">
        <f>IF($B39=0,0,IF(AND(VLOOKUP($B39,RE,19,FALSE)&gt;=REGISTER!$DE$45,OR(DY39=1,DY39="x")),1,0))</f>
        <v>0</v>
      </c>
      <c r="DZ55" s="199">
        <f>IF($B39=0,0,IF(AND(VLOOKUP($B39,RE,19,FALSE)&gt;=REGISTER!$DE$45,OR(DZ39=1,DZ39="x")),1,0))</f>
        <v>0</v>
      </c>
      <c r="EA55" s="199">
        <f>IF($B39=0,0,IF(AND(VLOOKUP($B39,RE,19,FALSE)&gt;=REGISTER!$DE$45,OR(EA39=1,EA39="x")),1,0))</f>
        <v>0</v>
      </c>
      <c r="EB55" s="199">
        <f>IF($B39=0,0,IF(AND(VLOOKUP($B39,RE,19,FALSE)&gt;=REGISTER!$DE$45,OR(EB39=1,EB39="x")),1,0))</f>
        <v>0</v>
      </c>
      <c r="EC55" s="199">
        <f>IF($B39=0,0,IF(AND(VLOOKUP($B39,RE,19,FALSE)&gt;=REGISTER!$DE$45,OR(EC39=1,EC39="x")),1,0))</f>
        <v>0</v>
      </c>
      <c r="ED55" s="199">
        <f>IF($B39=0,0,IF(AND(VLOOKUP($B39,RE,19,FALSE)&gt;=REGISTER!$DE$45,OR(ED39=1,ED39="x")),1,0))</f>
        <v>0</v>
      </c>
      <c r="EE55" s="199">
        <f>IF($B39=0,0,IF(AND(VLOOKUP($B39,RE,19,FALSE)&gt;=REGISTER!$DE$45,OR(EE39=1,EE39="x")),1,0))</f>
        <v>0</v>
      </c>
      <c r="EF55" s="199">
        <f>IF($B39=0,0,IF(AND(VLOOKUP($B39,RE,19,FALSE)&gt;=REGISTER!$DE$45,OR(EF39=1,EF39="x")),1,0))</f>
        <v>0</v>
      </c>
      <c r="EG55" s="95"/>
      <c r="EH55" s="96"/>
      <c r="EI55" s="96"/>
      <c r="EJ55" s="96"/>
      <c r="EK55" s="97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  <c r="FF55" s="96"/>
      <c r="FG55" s="96"/>
      <c r="FH55" s="96"/>
      <c r="FI55" s="96"/>
      <c r="FJ55" s="96"/>
      <c r="FK55" s="96"/>
      <c r="FL55" s="96"/>
      <c r="FM55" s="96"/>
      <c r="FN55" s="96"/>
      <c r="FO55" s="96"/>
      <c r="FP55" s="96"/>
      <c r="FQ55" s="96"/>
      <c r="FR55" s="96"/>
      <c r="FS55" s="96"/>
      <c r="FT55" s="96"/>
      <c r="FU55" s="96"/>
      <c r="FV55" s="96"/>
      <c r="FW55" s="96"/>
      <c r="FX55" s="96"/>
      <c r="FY55" s="96"/>
      <c r="FZ55" s="96"/>
      <c r="GA55" s="96"/>
      <c r="GB55" s="96"/>
      <c r="GC55" s="96"/>
      <c r="GD55" s="96"/>
      <c r="GE55" s="96"/>
      <c r="GF55" s="96"/>
      <c r="GG55" s="96"/>
      <c r="GH55" s="96"/>
      <c r="GI55" s="96"/>
      <c r="GJ55" s="96"/>
      <c r="GK55" s="96"/>
      <c r="GL55" s="96"/>
      <c r="GM55" s="96"/>
      <c r="GN55" s="96"/>
      <c r="GO55" s="96"/>
      <c r="GP55" s="96"/>
      <c r="GQ55" s="96"/>
      <c r="GR55" s="96"/>
      <c r="GS55" s="96"/>
      <c r="GT55" s="96"/>
      <c r="GU55" s="96"/>
      <c r="GV55" s="96"/>
      <c r="GW55" s="96"/>
      <c r="GX55" s="96"/>
      <c r="GY55" s="96"/>
      <c r="GZ55" s="96"/>
      <c r="HA55" s="96"/>
      <c r="HB55" s="96"/>
      <c r="HC55" s="96"/>
      <c r="HD55" s="96"/>
      <c r="HE55" s="96"/>
      <c r="HF55" s="96"/>
      <c r="HG55" s="96"/>
      <c r="HH55" s="96"/>
      <c r="HI55" s="96"/>
      <c r="HJ55" s="96"/>
      <c r="HK55" s="96"/>
      <c r="HL55" s="96"/>
      <c r="HM55" s="96"/>
      <c r="HN55" s="96"/>
      <c r="HO55" s="96"/>
      <c r="HP55" s="96"/>
      <c r="HQ55" s="1"/>
    </row>
    <row r="56" spans="1:225" ht="15" hidden="1" customHeight="1">
      <c r="A56" s="60"/>
      <c r="B56" s="61"/>
      <c r="C56" s="61"/>
      <c r="D56" s="61"/>
      <c r="E56" s="61"/>
      <c r="F56" s="62"/>
      <c r="G56" s="58"/>
      <c r="H56" s="49" t="s">
        <v>117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199">
        <f>IF($B117=0,0,IF(AND(VLOOKUP($B117,RE,19,FALSE)&gt;=REGISTER!$DE$45,OR(CS117=1,CS117="x")),1,0))</f>
        <v>0</v>
      </c>
      <c r="CT56" s="199">
        <f>IF($B117=0,0,IF(AND(VLOOKUP($B117,RE,19,FALSE)&gt;=REGISTER!$DE$45,OR(CT117=1,CT117="x")),1,0))</f>
        <v>0</v>
      </c>
      <c r="CU56" s="199">
        <f>IF($B117=0,0,IF(AND(VLOOKUP($B117,RE,19,FALSE)&gt;=REGISTER!$DE$45,OR(CU117=1,CU117="x")),1,0))</f>
        <v>0</v>
      </c>
      <c r="CV56" s="199">
        <f>IF($B117=0,0,IF(AND(VLOOKUP($B117,RE,19,FALSE)&gt;=REGISTER!$DE$45,OR(CV117=1,CV117="x")),1,0))</f>
        <v>0</v>
      </c>
      <c r="CW56" s="199">
        <f>IF($B117=0,0,IF(AND(VLOOKUP($B117,RE,19,FALSE)&gt;=REGISTER!$DE$45,OR(CW117=1,CW117="x")),1,0))</f>
        <v>0</v>
      </c>
      <c r="CX56" s="199">
        <f>IF($B117=0,0,IF(AND(VLOOKUP($B117,RE,19,FALSE)&gt;=REGISTER!$DE$45,OR(CX117=1,CX117="x")),1,0))</f>
        <v>0</v>
      </c>
      <c r="CY56" s="199">
        <f>IF($B117=0,0,IF(AND(VLOOKUP($B117,RE,19,FALSE)&gt;=REGISTER!$DE$45,OR(CY117=1,CY117="x")),1,0))</f>
        <v>0</v>
      </c>
      <c r="CZ56" s="199">
        <f>IF($B117=0,0,IF(AND(VLOOKUP($B117,RE,19,FALSE)&gt;=REGISTER!$DE$45,OR(CZ117=1,CZ117="x")),1,0))</f>
        <v>0</v>
      </c>
      <c r="DA56" s="199">
        <f>IF($B117=0,0,IF(AND(VLOOKUP($B117,RE,19,FALSE)&gt;=REGISTER!$DE$45,OR(DA117=1,DA117="x")),1,0))</f>
        <v>0</v>
      </c>
      <c r="DB56" s="199">
        <f>IF($B117=0,0,IF(AND(VLOOKUP($B117,RE,19,FALSE)&gt;=REGISTER!$DE$45,OR(DB117=1,DB117="x")),1,0))</f>
        <v>0</v>
      </c>
      <c r="DC56" s="199">
        <f>IF($B117=0,0,IF(AND(VLOOKUP($B117,RE,19,FALSE)&gt;=REGISTER!$DE$45,OR(DC117=1,DC117="x")),1,0))</f>
        <v>0</v>
      </c>
      <c r="DD56" s="199">
        <f>IF($B117=0,0,IF(AND(VLOOKUP($B117,RE,19,FALSE)&gt;=REGISTER!$DE$45,OR(DD117=1,DD117="x")),1,0))</f>
        <v>0</v>
      </c>
      <c r="DE56" s="199">
        <f>IF($B117=0,0,IF(AND(VLOOKUP($B117,RE,19,FALSE)&gt;=REGISTER!$DE$45,OR(DE117=1,DE117="x")),1,0))</f>
        <v>0</v>
      </c>
      <c r="DF56" s="199">
        <f>IF($B117=0,0,IF(AND(VLOOKUP($B117,RE,19,FALSE)&gt;=REGISTER!$DE$45,OR(DF117=1,DF117="x")),1,0))</f>
        <v>0</v>
      </c>
      <c r="DG56" s="199">
        <f>IF($B117=0,0,IF(AND(VLOOKUP($B117,RE,19,FALSE)&gt;=REGISTER!$DE$45,OR(DG117=1,DG117="x")),1,0))</f>
        <v>0</v>
      </c>
      <c r="DH56" s="199">
        <f>IF($B117=0,0,IF(AND(VLOOKUP($B117,RE,19,FALSE)&gt;=REGISTER!$DE$45,OR(DH117=1,DH117="x")),1,0))</f>
        <v>0</v>
      </c>
      <c r="DI56" s="199">
        <f>IF($B117=0,0,IF(AND(VLOOKUP($B117,RE,19,FALSE)&gt;=REGISTER!$DE$45,OR(DI117=1,DI117="x")),1,0))</f>
        <v>0</v>
      </c>
      <c r="DJ56" s="199">
        <f>IF($B117=0,0,IF(AND(VLOOKUP($B117,RE,19,FALSE)&gt;=REGISTER!$DE$45,OR(DJ117=1,DJ117="x")),1,0))</f>
        <v>0</v>
      </c>
      <c r="DK56" s="199">
        <f>IF($B117=0,0,IF(AND(VLOOKUP($B117,RE,19,FALSE)&gt;=REGISTER!$DE$45,OR(DK117=1,DK117="x")),1,0))</f>
        <v>0</v>
      </c>
      <c r="DL56" s="199">
        <f>IF($B117=0,0,IF(AND(VLOOKUP($B117,RE,19,FALSE)&gt;=REGISTER!$DE$45,OR(DL117=1,DL117="x")),1,0))</f>
        <v>0</v>
      </c>
      <c r="DM56" s="199">
        <f>IF($B117=0,0,IF(AND(VLOOKUP($B117,RE,19,FALSE)&gt;=REGISTER!$DE$45,OR(DM117=1,DM117="x")),1,0))</f>
        <v>0</v>
      </c>
      <c r="DN56" s="199">
        <f>IF($B117=0,0,IF(AND(VLOOKUP($B117,RE,19,FALSE)&gt;=REGISTER!$DE$45,OR(DN117=1,DN117="x")),1,0))</f>
        <v>0</v>
      </c>
      <c r="DO56" s="199">
        <f>IF($B117=0,0,IF(AND(VLOOKUP($B117,RE,19,FALSE)&gt;=REGISTER!$DE$45,OR(DO117=1,DO117="x")),1,0))</f>
        <v>0</v>
      </c>
      <c r="DP56" s="199">
        <f>IF($B117=0,0,IF(AND(VLOOKUP($B117,RE,19,FALSE)&gt;=REGISTER!$DE$45,OR(DP117=1,DP117="x")),1,0))</f>
        <v>0</v>
      </c>
      <c r="DQ56" s="199">
        <f>IF($B117=0,0,IF(AND(VLOOKUP($B117,RE,19,FALSE)&gt;=REGISTER!$DE$45,OR(DQ117=1,DQ117="x")),1,0))</f>
        <v>0</v>
      </c>
      <c r="DR56" s="199">
        <f>IF($B117=0,0,IF(AND(VLOOKUP($B117,RE,19,FALSE)&gt;=REGISTER!$DE$45,OR(DR117=1,DR117="x")),1,0))</f>
        <v>0</v>
      </c>
      <c r="DS56" s="199">
        <f>IF($B117=0,0,IF(AND(VLOOKUP($B117,RE,19,FALSE)&gt;=REGISTER!$DE$45,OR(DS117=1,DS117="x")),1,0))</f>
        <v>0</v>
      </c>
      <c r="DT56" s="199">
        <f>IF($B117=0,0,IF(AND(VLOOKUP($B117,RE,19,FALSE)&gt;=REGISTER!$DE$45,OR(DT117=1,DT117="x")),1,0))</f>
        <v>0</v>
      </c>
      <c r="DU56" s="199">
        <f>IF($B117=0,0,IF(AND(VLOOKUP($B117,RE,19,FALSE)&gt;=REGISTER!$DE$45,OR(DU117=1,DU117="x")),1,0))</f>
        <v>0</v>
      </c>
      <c r="DV56" s="199">
        <f>IF($B117=0,0,IF(AND(VLOOKUP($B117,RE,19,FALSE)&gt;=REGISTER!$DE$45,OR(DV117=1,DV117="x")),1,0))</f>
        <v>0</v>
      </c>
      <c r="DW56" s="199">
        <f>IF($B117=0,0,IF(AND(VLOOKUP($B117,RE,19,FALSE)&gt;=REGISTER!$DE$45,OR(DW117=1,DW117="x")),1,0))</f>
        <v>0</v>
      </c>
      <c r="DX56" s="199">
        <f>IF($B117=0,0,IF(AND(VLOOKUP($B117,RE,19,FALSE)&gt;=REGISTER!$DE$45,OR(DX117=1,DX117="x")),1,0))</f>
        <v>0</v>
      </c>
      <c r="DY56" s="199">
        <f>IF($B117=0,0,IF(AND(VLOOKUP($B117,RE,19,FALSE)&gt;=REGISTER!$DE$45,OR(DY117=1,DY117="x")),1,0))</f>
        <v>0</v>
      </c>
      <c r="DZ56" s="199">
        <f>IF($B117=0,0,IF(AND(VLOOKUP($B117,RE,19,FALSE)&gt;=REGISTER!$DE$45,OR(DZ117=1,DZ117="x")),1,0))</f>
        <v>0</v>
      </c>
      <c r="EA56" s="199">
        <f>IF($B117=0,0,IF(AND(VLOOKUP($B117,RE,19,FALSE)&gt;=REGISTER!$DE$45,OR(EA117=1,EA117="x")),1,0))</f>
        <v>0</v>
      </c>
      <c r="EB56" s="199">
        <f>IF($B117=0,0,IF(AND(VLOOKUP($B117,RE,19,FALSE)&gt;=REGISTER!$DE$45,OR(EB117=1,EB117="x")),1,0))</f>
        <v>0</v>
      </c>
      <c r="EC56" s="199">
        <f>IF($B117=0,0,IF(AND(VLOOKUP($B117,RE,19,FALSE)&gt;=REGISTER!$DE$45,OR(EC117=1,EC117="x")),1,0))</f>
        <v>0</v>
      </c>
      <c r="ED56" s="199">
        <f>IF($B117=0,0,IF(AND(VLOOKUP($B117,RE,19,FALSE)&gt;=REGISTER!$DE$45,OR(ED117=1,ED117="x")),1,0))</f>
        <v>0</v>
      </c>
      <c r="EE56" s="199">
        <f>IF($B117=0,0,IF(AND(VLOOKUP($B117,RE,19,FALSE)&gt;=REGISTER!$DE$45,OR(EE117=1,EE117="x")),1,0))</f>
        <v>0</v>
      </c>
      <c r="EF56" s="199">
        <f>IF($B117=0,0,IF(AND(VLOOKUP($B117,RE,19,FALSE)&gt;=REGISTER!$DE$45,OR(EF117=1,EF117="x")),1,0))</f>
        <v>0</v>
      </c>
      <c r="EG56" s="95"/>
      <c r="EH56" s="96"/>
      <c r="EI56" s="96"/>
      <c r="EJ56" s="96"/>
      <c r="EK56" s="97"/>
      <c r="EL56" s="96"/>
      <c r="EM56" s="96"/>
      <c r="EN56" s="96"/>
      <c r="EO56" s="96"/>
      <c r="EP56" s="96"/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  <c r="FF56" s="96"/>
      <c r="FG56" s="96"/>
      <c r="FH56" s="96"/>
      <c r="FI56" s="96"/>
      <c r="FJ56" s="96"/>
      <c r="FK56" s="96"/>
      <c r="FL56" s="96"/>
      <c r="FM56" s="96"/>
      <c r="FN56" s="96"/>
      <c r="FO56" s="96"/>
      <c r="FP56" s="96"/>
      <c r="FQ56" s="96"/>
      <c r="FR56" s="96"/>
      <c r="FS56" s="96"/>
      <c r="FT56" s="96"/>
      <c r="FU56" s="96"/>
      <c r="FV56" s="96"/>
      <c r="FW56" s="96"/>
      <c r="FX56" s="96"/>
      <c r="FY56" s="96"/>
      <c r="FZ56" s="96"/>
      <c r="GA56" s="96"/>
      <c r="GB56" s="96"/>
      <c r="GC56" s="96"/>
      <c r="GD56" s="96"/>
      <c r="GE56" s="96"/>
      <c r="GF56" s="96"/>
      <c r="GG56" s="96"/>
      <c r="GH56" s="96"/>
      <c r="GI56" s="96"/>
      <c r="GJ56" s="96"/>
      <c r="GK56" s="96"/>
      <c r="GL56" s="96"/>
      <c r="GM56" s="96"/>
      <c r="GN56" s="96"/>
      <c r="GO56" s="96"/>
      <c r="GP56" s="96"/>
      <c r="GQ56" s="96"/>
      <c r="GR56" s="96"/>
      <c r="GS56" s="96"/>
      <c r="GT56" s="96"/>
      <c r="GU56" s="96"/>
      <c r="GV56" s="96"/>
      <c r="GW56" s="96"/>
      <c r="GX56" s="96"/>
      <c r="GY56" s="96"/>
      <c r="GZ56" s="96"/>
      <c r="HA56" s="96"/>
      <c r="HB56" s="96"/>
      <c r="HC56" s="96"/>
      <c r="HD56" s="96"/>
      <c r="HE56" s="96"/>
      <c r="HF56" s="96"/>
      <c r="HG56" s="96"/>
      <c r="HH56" s="96"/>
      <c r="HI56" s="96"/>
      <c r="HJ56" s="96"/>
      <c r="HK56" s="96"/>
      <c r="HL56" s="96"/>
      <c r="HM56" s="96"/>
      <c r="HN56" s="96"/>
      <c r="HO56" s="96"/>
      <c r="HP56" s="96"/>
      <c r="HQ56" s="1"/>
    </row>
    <row r="57" spans="1:225" ht="15" hidden="1" customHeight="1">
      <c r="A57" s="60"/>
      <c r="B57" s="61"/>
      <c r="C57" s="61"/>
      <c r="D57" s="61"/>
      <c r="E57" s="61"/>
      <c r="F57" s="62"/>
      <c r="G57" s="58"/>
      <c r="H57" s="49" t="s">
        <v>118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199">
        <f>IF($B118=0,0,IF(AND(VLOOKUP($B118,RE,19,FALSE)&gt;=REGISTER!$DE$45,OR(CS118=1,CS118="x")),1,0))</f>
        <v>0</v>
      </c>
      <c r="CT57" s="199">
        <f>IF($B118=0,0,IF(AND(VLOOKUP($B118,RE,19,FALSE)&gt;=REGISTER!$DE$45,OR(CT118=1,CT118="x")),1,0))</f>
        <v>0</v>
      </c>
      <c r="CU57" s="199">
        <f>IF($B118=0,0,IF(AND(VLOOKUP($B118,RE,19,FALSE)&gt;=REGISTER!$DE$45,OR(CU118=1,CU118="x")),1,0))</f>
        <v>0</v>
      </c>
      <c r="CV57" s="199">
        <f>IF($B118=0,0,IF(AND(VLOOKUP($B118,RE,19,FALSE)&gt;=REGISTER!$DE$45,OR(CV118=1,CV118="x")),1,0))</f>
        <v>0</v>
      </c>
      <c r="CW57" s="199">
        <f>IF($B118=0,0,IF(AND(VLOOKUP($B118,RE,19,FALSE)&gt;=REGISTER!$DE$45,OR(CW118=1,CW118="x")),1,0))</f>
        <v>0</v>
      </c>
      <c r="CX57" s="199">
        <f>IF($B118=0,0,IF(AND(VLOOKUP($B118,RE,19,FALSE)&gt;=REGISTER!$DE$45,OR(CX118=1,CX118="x")),1,0))</f>
        <v>0</v>
      </c>
      <c r="CY57" s="199">
        <f>IF($B118=0,0,IF(AND(VLOOKUP($B118,RE,19,FALSE)&gt;=REGISTER!$DE$45,OR(CY118=1,CY118="x")),1,0))</f>
        <v>0</v>
      </c>
      <c r="CZ57" s="199">
        <f>IF($B118=0,0,IF(AND(VLOOKUP($B118,RE,19,FALSE)&gt;=REGISTER!$DE$45,OR(CZ118=1,CZ118="x")),1,0))</f>
        <v>0</v>
      </c>
      <c r="DA57" s="199">
        <f>IF($B118=0,0,IF(AND(VLOOKUP($B118,RE,19,FALSE)&gt;=REGISTER!$DE$45,OR(DA118=1,DA118="x")),1,0))</f>
        <v>0</v>
      </c>
      <c r="DB57" s="199">
        <f>IF($B118=0,0,IF(AND(VLOOKUP($B118,RE,19,FALSE)&gt;=REGISTER!$DE$45,OR(DB118=1,DB118="x")),1,0))</f>
        <v>0</v>
      </c>
      <c r="DC57" s="199">
        <f>IF($B118=0,0,IF(AND(VLOOKUP($B118,RE,19,FALSE)&gt;=REGISTER!$DE$45,OR(DC118=1,DC118="x")),1,0))</f>
        <v>0</v>
      </c>
      <c r="DD57" s="199">
        <f>IF($B118=0,0,IF(AND(VLOOKUP($B118,RE,19,FALSE)&gt;=REGISTER!$DE$45,OR(DD118=1,DD118="x")),1,0))</f>
        <v>0</v>
      </c>
      <c r="DE57" s="199">
        <f>IF($B118=0,0,IF(AND(VLOOKUP($B118,RE,19,FALSE)&gt;=REGISTER!$DE$45,OR(DE118=1,DE118="x")),1,0))</f>
        <v>0</v>
      </c>
      <c r="DF57" s="199">
        <f>IF($B118=0,0,IF(AND(VLOOKUP($B118,RE,19,FALSE)&gt;=REGISTER!$DE$45,OR(DF118=1,DF118="x")),1,0))</f>
        <v>0</v>
      </c>
      <c r="DG57" s="199">
        <f>IF($B118=0,0,IF(AND(VLOOKUP($B118,RE,19,FALSE)&gt;=REGISTER!$DE$45,OR(DG118=1,DG118="x")),1,0))</f>
        <v>0</v>
      </c>
      <c r="DH57" s="199">
        <f>IF($B118=0,0,IF(AND(VLOOKUP($B118,RE,19,FALSE)&gt;=REGISTER!$DE$45,OR(DH118=1,DH118="x")),1,0))</f>
        <v>0</v>
      </c>
      <c r="DI57" s="199">
        <f>IF($B118=0,0,IF(AND(VLOOKUP($B118,RE,19,FALSE)&gt;=REGISTER!$DE$45,OR(DI118=1,DI118="x")),1,0))</f>
        <v>0</v>
      </c>
      <c r="DJ57" s="199">
        <f>IF($B118=0,0,IF(AND(VLOOKUP($B118,RE,19,FALSE)&gt;=REGISTER!$DE$45,OR(DJ118=1,DJ118="x")),1,0))</f>
        <v>0</v>
      </c>
      <c r="DK57" s="199">
        <f>IF($B118=0,0,IF(AND(VLOOKUP($B118,RE,19,FALSE)&gt;=REGISTER!$DE$45,OR(DK118=1,DK118="x")),1,0))</f>
        <v>0</v>
      </c>
      <c r="DL57" s="199">
        <f>IF($B118=0,0,IF(AND(VLOOKUP($B118,RE,19,FALSE)&gt;=REGISTER!$DE$45,OR(DL118=1,DL118="x")),1,0))</f>
        <v>0</v>
      </c>
      <c r="DM57" s="199">
        <f>IF($B118=0,0,IF(AND(VLOOKUP($B118,RE,19,FALSE)&gt;=REGISTER!$DE$45,OR(DM118=1,DM118="x")),1,0))</f>
        <v>0</v>
      </c>
      <c r="DN57" s="199">
        <f>IF($B118=0,0,IF(AND(VLOOKUP($B118,RE,19,FALSE)&gt;=REGISTER!$DE$45,OR(DN118=1,DN118="x")),1,0))</f>
        <v>0</v>
      </c>
      <c r="DO57" s="199">
        <f>IF($B118=0,0,IF(AND(VLOOKUP($B118,RE,19,FALSE)&gt;=REGISTER!$DE$45,OR(DO118=1,DO118="x")),1,0))</f>
        <v>0</v>
      </c>
      <c r="DP57" s="199">
        <f>IF($B118=0,0,IF(AND(VLOOKUP($B118,RE,19,FALSE)&gt;=REGISTER!$DE$45,OR(DP118=1,DP118="x")),1,0))</f>
        <v>0</v>
      </c>
      <c r="DQ57" s="199">
        <f>IF($B118=0,0,IF(AND(VLOOKUP($B118,RE,19,FALSE)&gt;=REGISTER!$DE$45,OR(DQ118=1,DQ118="x")),1,0))</f>
        <v>0</v>
      </c>
      <c r="DR57" s="199">
        <f>IF($B118=0,0,IF(AND(VLOOKUP($B118,RE,19,FALSE)&gt;=REGISTER!$DE$45,OR(DR118=1,DR118="x")),1,0))</f>
        <v>0</v>
      </c>
      <c r="DS57" s="199">
        <f>IF($B118=0,0,IF(AND(VLOOKUP($B118,RE,19,FALSE)&gt;=REGISTER!$DE$45,OR(DS118=1,DS118="x")),1,0))</f>
        <v>0</v>
      </c>
      <c r="DT57" s="199">
        <f>IF($B118=0,0,IF(AND(VLOOKUP($B118,RE,19,FALSE)&gt;=REGISTER!$DE$45,OR(DT118=1,DT118="x")),1,0))</f>
        <v>0</v>
      </c>
      <c r="DU57" s="199">
        <f>IF($B118=0,0,IF(AND(VLOOKUP($B118,RE,19,FALSE)&gt;=REGISTER!$DE$45,OR(DU118=1,DU118="x")),1,0))</f>
        <v>0</v>
      </c>
      <c r="DV57" s="199">
        <f>IF($B118=0,0,IF(AND(VLOOKUP($B118,RE,19,FALSE)&gt;=REGISTER!$DE$45,OR(DV118=1,DV118="x")),1,0))</f>
        <v>0</v>
      </c>
      <c r="DW57" s="199">
        <f>IF($B118=0,0,IF(AND(VLOOKUP($B118,RE,19,FALSE)&gt;=REGISTER!$DE$45,OR(DW118=1,DW118="x")),1,0))</f>
        <v>0</v>
      </c>
      <c r="DX57" s="199">
        <f>IF($B118=0,0,IF(AND(VLOOKUP($B118,RE,19,FALSE)&gt;=REGISTER!$DE$45,OR(DX118=1,DX118="x")),1,0))</f>
        <v>0</v>
      </c>
      <c r="DY57" s="199">
        <f>IF($B118=0,0,IF(AND(VLOOKUP($B118,RE,19,FALSE)&gt;=REGISTER!$DE$45,OR(DY118=1,DY118="x")),1,0))</f>
        <v>0</v>
      </c>
      <c r="DZ57" s="199">
        <f>IF($B118=0,0,IF(AND(VLOOKUP($B118,RE,19,FALSE)&gt;=REGISTER!$DE$45,OR(DZ118=1,DZ118="x")),1,0))</f>
        <v>0</v>
      </c>
      <c r="EA57" s="199">
        <f>IF($B118=0,0,IF(AND(VLOOKUP($B118,RE,19,FALSE)&gt;=REGISTER!$DE$45,OR(EA118=1,EA118="x")),1,0))</f>
        <v>0</v>
      </c>
      <c r="EB57" s="199">
        <f>IF($B118=0,0,IF(AND(VLOOKUP($B118,RE,19,FALSE)&gt;=REGISTER!$DE$45,OR(EB118=1,EB118="x")),1,0))</f>
        <v>0</v>
      </c>
      <c r="EC57" s="199">
        <f>IF($B118=0,0,IF(AND(VLOOKUP($B118,RE,19,FALSE)&gt;=REGISTER!$DE$45,OR(EC118=1,EC118="x")),1,0))</f>
        <v>0</v>
      </c>
      <c r="ED57" s="199">
        <f>IF($B118=0,0,IF(AND(VLOOKUP($B118,RE,19,FALSE)&gt;=REGISTER!$DE$45,OR(ED118=1,ED118="x")),1,0))</f>
        <v>0</v>
      </c>
      <c r="EE57" s="199">
        <f>IF($B118=0,0,IF(AND(VLOOKUP($B118,RE,19,FALSE)&gt;=REGISTER!$DE$45,OR(EE118=1,EE118="x")),1,0))</f>
        <v>0</v>
      </c>
      <c r="EF57" s="199">
        <f>IF($B118=0,0,IF(AND(VLOOKUP($B118,RE,19,FALSE)&gt;=REGISTER!$DE$45,OR(EF118=1,EF118="x")),1,0))</f>
        <v>0</v>
      </c>
      <c r="EG57" s="95"/>
      <c r="EH57" s="96"/>
      <c r="EI57" s="96"/>
      <c r="EJ57" s="96"/>
      <c r="EK57" s="97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96"/>
      <c r="FI57" s="96"/>
      <c r="FJ57" s="96"/>
      <c r="FK57" s="96"/>
      <c r="FL57" s="96"/>
      <c r="FM57" s="96"/>
      <c r="FN57" s="96"/>
      <c r="FO57" s="96"/>
      <c r="FP57" s="96"/>
      <c r="FQ57" s="96"/>
      <c r="FR57" s="96"/>
      <c r="FS57" s="96"/>
      <c r="FT57" s="96"/>
      <c r="FU57" s="96"/>
      <c r="FV57" s="96"/>
      <c r="FW57" s="96"/>
      <c r="FX57" s="96"/>
      <c r="FY57" s="96"/>
      <c r="FZ57" s="96"/>
      <c r="GA57" s="96"/>
      <c r="GB57" s="96"/>
      <c r="GC57" s="96"/>
      <c r="GD57" s="96"/>
      <c r="GE57" s="96"/>
      <c r="GF57" s="96"/>
      <c r="GG57" s="96"/>
      <c r="GH57" s="96"/>
      <c r="GI57" s="96"/>
      <c r="GJ57" s="96"/>
      <c r="GK57" s="96"/>
      <c r="GL57" s="96"/>
      <c r="GM57" s="96"/>
      <c r="GN57" s="96"/>
      <c r="GO57" s="96"/>
      <c r="GP57" s="96"/>
      <c r="GQ57" s="96"/>
      <c r="GR57" s="96"/>
      <c r="GS57" s="96"/>
      <c r="GT57" s="96"/>
      <c r="GU57" s="96"/>
      <c r="GV57" s="96"/>
      <c r="GW57" s="96"/>
      <c r="GX57" s="96"/>
      <c r="GY57" s="96"/>
      <c r="GZ57" s="96"/>
      <c r="HA57" s="96"/>
      <c r="HB57" s="96"/>
      <c r="HC57" s="96"/>
      <c r="HD57" s="96"/>
      <c r="HE57" s="96"/>
      <c r="HF57" s="96"/>
      <c r="HG57" s="96"/>
      <c r="HH57" s="96"/>
      <c r="HI57" s="96"/>
      <c r="HJ57" s="96"/>
      <c r="HK57" s="96"/>
      <c r="HL57" s="96"/>
      <c r="HM57" s="96"/>
      <c r="HN57" s="96"/>
      <c r="HO57" s="96"/>
      <c r="HP57" s="96"/>
      <c r="HQ57" s="1"/>
    </row>
    <row r="58" spans="1:225" ht="15" hidden="1" customHeight="1">
      <c r="A58" s="60"/>
      <c r="B58" s="61"/>
      <c r="C58" s="61"/>
      <c r="D58" s="61"/>
      <c r="E58" s="61"/>
      <c r="F58" s="62"/>
      <c r="G58" s="58"/>
      <c r="H58" s="49" t="s">
        <v>119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199">
        <f>IF($B119=0,0,IF(AND(VLOOKUP($B119,RE,19,FALSE)&gt;=REGISTER!$DE$45,OR(CS119=1,CS119="x")),1,0))</f>
        <v>0</v>
      </c>
      <c r="CT58" s="199">
        <f>IF($B119=0,0,IF(AND(VLOOKUP($B119,RE,19,FALSE)&gt;=REGISTER!$DE$45,OR(CT119=1,CT119="x")),1,0))</f>
        <v>0</v>
      </c>
      <c r="CU58" s="199">
        <f>IF($B119=0,0,IF(AND(VLOOKUP($B119,RE,19,FALSE)&gt;=REGISTER!$DE$45,OR(CU119=1,CU119="x")),1,0))</f>
        <v>0</v>
      </c>
      <c r="CV58" s="199">
        <f>IF($B119=0,0,IF(AND(VLOOKUP($B119,RE,19,FALSE)&gt;=REGISTER!$DE$45,OR(CV119=1,CV119="x")),1,0))</f>
        <v>0</v>
      </c>
      <c r="CW58" s="199">
        <f>IF($B119=0,0,IF(AND(VLOOKUP($B119,RE,19,FALSE)&gt;=REGISTER!$DE$45,OR(CW119=1,CW119="x")),1,0))</f>
        <v>0</v>
      </c>
      <c r="CX58" s="199">
        <f>IF($B119=0,0,IF(AND(VLOOKUP($B119,RE,19,FALSE)&gt;=REGISTER!$DE$45,OR(CX119=1,CX119="x")),1,0))</f>
        <v>0</v>
      </c>
      <c r="CY58" s="199">
        <f>IF($B119=0,0,IF(AND(VLOOKUP($B119,RE,19,FALSE)&gt;=REGISTER!$DE$45,OR(CY119=1,CY119="x")),1,0))</f>
        <v>0</v>
      </c>
      <c r="CZ58" s="199">
        <f>IF($B119=0,0,IF(AND(VLOOKUP($B119,RE,19,FALSE)&gt;=REGISTER!$DE$45,OR(CZ119=1,CZ119="x")),1,0))</f>
        <v>0</v>
      </c>
      <c r="DA58" s="199">
        <f>IF($B119=0,0,IF(AND(VLOOKUP($B119,RE,19,FALSE)&gt;=REGISTER!$DE$45,OR(DA119=1,DA119="x")),1,0))</f>
        <v>0</v>
      </c>
      <c r="DB58" s="199">
        <f>IF($B119=0,0,IF(AND(VLOOKUP($B119,RE,19,FALSE)&gt;=REGISTER!$DE$45,OR(DB119=1,DB119="x")),1,0))</f>
        <v>0</v>
      </c>
      <c r="DC58" s="199">
        <f>IF($B119=0,0,IF(AND(VLOOKUP($B119,RE,19,FALSE)&gt;=REGISTER!$DE$45,OR(DC119=1,DC119="x")),1,0))</f>
        <v>0</v>
      </c>
      <c r="DD58" s="199">
        <f>IF($B119=0,0,IF(AND(VLOOKUP($B119,RE,19,FALSE)&gt;=REGISTER!$DE$45,OR(DD119=1,DD119="x")),1,0))</f>
        <v>0</v>
      </c>
      <c r="DE58" s="199">
        <f>IF($B119=0,0,IF(AND(VLOOKUP($B119,RE,19,FALSE)&gt;=REGISTER!$DE$45,OR(DE119=1,DE119="x")),1,0))</f>
        <v>0</v>
      </c>
      <c r="DF58" s="199">
        <f>IF($B119=0,0,IF(AND(VLOOKUP($B119,RE,19,FALSE)&gt;=REGISTER!$DE$45,OR(DF119=1,DF119="x")),1,0))</f>
        <v>0</v>
      </c>
      <c r="DG58" s="199">
        <f>IF($B119=0,0,IF(AND(VLOOKUP($B119,RE,19,FALSE)&gt;=REGISTER!$DE$45,OR(DG119=1,DG119="x")),1,0))</f>
        <v>0</v>
      </c>
      <c r="DH58" s="199">
        <f>IF($B119=0,0,IF(AND(VLOOKUP($B119,RE,19,FALSE)&gt;=REGISTER!$DE$45,OR(DH119=1,DH119="x")),1,0))</f>
        <v>0</v>
      </c>
      <c r="DI58" s="199">
        <f>IF($B119=0,0,IF(AND(VLOOKUP($B119,RE,19,FALSE)&gt;=REGISTER!$DE$45,OR(DI119=1,DI119="x")),1,0))</f>
        <v>0</v>
      </c>
      <c r="DJ58" s="199">
        <f>IF($B119=0,0,IF(AND(VLOOKUP($B119,RE,19,FALSE)&gt;=REGISTER!$DE$45,OR(DJ119=1,DJ119="x")),1,0))</f>
        <v>0</v>
      </c>
      <c r="DK58" s="199">
        <f>IF($B119=0,0,IF(AND(VLOOKUP($B119,RE,19,FALSE)&gt;=REGISTER!$DE$45,OR(DK119=1,DK119="x")),1,0))</f>
        <v>0</v>
      </c>
      <c r="DL58" s="199">
        <f>IF($B119=0,0,IF(AND(VLOOKUP($B119,RE,19,FALSE)&gt;=REGISTER!$DE$45,OR(DL119=1,DL119="x")),1,0))</f>
        <v>0</v>
      </c>
      <c r="DM58" s="199">
        <f>IF($B119=0,0,IF(AND(VLOOKUP($B119,RE,19,FALSE)&gt;=REGISTER!$DE$45,OR(DM119=1,DM119="x")),1,0))</f>
        <v>0</v>
      </c>
      <c r="DN58" s="199">
        <f>IF($B119=0,0,IF(AND(VLOOKUP($B119,RE,19,FALSE)&gt;=REGISTER!$DE$45,OR(DN119=1,DN119="x")),1,0))</f>
        <v>0</v>
      </c>
      <c r="DO58" s="199">
        <f>IF($B119=0,0,IF(AND(VLOOKUP($B119,RE,19,FALSE)&gt;=REGISTER!$DE$45,OR(DO119=1,DO119="x")),1,0))</f>
        <v>0</v>
      </c>
      <c r="DP58" s="199">
        <f>IF($B119=0,0,IF(AND(VLOOKUP($B119,RE,19,FALSE)&gt;=REGISTER!$DE$45,OR(DP119=1,DP119="x")),1,0))</f>
        <v>0</v>
      </c>
      <c r="DQ58" s="199">
        <f>IF($B119=0,0,IF(AND(VLOOKUP($B119,RE,19,FALSE)&gt;=REGISTER!$DE$45,OR(DQ119=1,DQ119="x")),1,0))</f>
        <v>0</v>
      </c>
      <c r="DR58" s="199">
        <f>IF($B119=0,0,IF(AND(VLOOKUP($B119,RE,19,FALSE)&gt;=REGISTER!$DE$45,OR(DR119=1,DR119="x")),1,0))</f>
        <v>0</v>
      </c>
      <c r="DS58" s="199">
        <f>IF($B119=0,0,IF(AND(VLOOKUP($B119,RE,19,FALSE)&gt;=REGISTER!$DE$45,OR(DS119=1,DS119="x")),1,0))</f>
        <v>0</v>
      </c>
      <c r="DT58" s="199">
        <f>IF($B119=0,0,IF(AND(VLOOKUP($B119,RE,19,FALSE)&gt;=REGISTER!$DE$45,OR(DT119=1,DT119="x")),1,0))</f>
        <v>0</v>
      </c>
      <c r="DU58" s="199">
        <f>IF($B119=0,0,IF(AND(VLOOKUP($B119,RE,19,FALSE)&gt;=REGISTER!$DE$45,OR(DU119=1,DU119="x")),1,0))</f>
        <v>0</v>
      </c>
      <c r="DV58" s="199">
        <f>IF($B119=0,0,IF(AND(VLOOKUP($B119,RE,19,FALSE)&gt;=REGISTER!$DE$45,OR(DV119=1,DV119="x")),1,0))</f>
        <v>0</v>
      </c>
      <c r="DW58" s="199">
        <f>IF($B119=0,0,IF(AND(VLOOKUP($B119,RE,19,FALSE)&gt;=REGISTER!$DE$45,OR(DW119=1,DW119="x")),1,0))</f>
        <v>0</v>
      </c>
      <c r="DX58" s="199">
        <f>IF($B119=0,0,IF(AND(VLOOKUP($B119,RE,19,FALSE)&gt;=REGISTER!$DE$45,OR(DX119=1,DX119="x")),1,0))</f>
        <v>0</v>
      </c>
      <c r="DY58" s="199">
        <f>IF($B119=0,0,IF(AND(VLOOKUP($B119,RE,19,FALSE)&gt;=REGISTER!$DE$45,OR(DY119=1,DY119="x")),1,0))</f>
        <v>0</v>
      </c>
      <c r="DZ58" s="199">
        <f>IF($B119=0,0,IF(AND(VLOOKUP($B119,RE,19,FALSE)&gt;=REGISTER!$DE$45,OR(DZ119=1,DZ119="x")),1,0))</f>
        <v>0</v>
      </c>
      <c r="EA58" s="199">
        <f>IF($B119=0,0,IF(AND(VLOOKUP($B119,RE,19,FALSE)&gt;=REGISTER!$DE$45,OR(EA119=1,EA119="x")),1,0))</f>
        <v>0</v>
      </c>
      <c r="EB58" s="199">
        <f>IF($B119=0,0,IF(AND(VLOOKUP($B119,RE,19,FALSE)&gt;=REGISTER!$DE$45,OR(EB119=1,EB119="x")),1,0))</f>
        <v>0</v>
      </c>
      <c r="EC58" s="199">
        <f>IF($B119=0,0,IF(AND(VLOOKUP($B119,RE,19,FALSE)&gt;=REGISTER!$DE$45,OR(EC119=1,EC119="x")),1,0))</f>
        <v>0</v>
      </c>
      <c r="ED58" s="199">
        <f>IF($B119=0,0,IF(AND(VLOOKUP($B119,RE,19,FALSE)&gt;=REGISTER!$DE$45,OR(ED119=1,ED119="x")),1,0))</f>
        <v>0</v>
      </c>
      <c r="EE58" s="199">
        <f>IF($B119=0,0,IF(AND(VLOOKUP($B119,RE,19,FALSE)&gt;=REGISTER!$DE$45,OR(EE119=1,EE119="x")),1,0))</f>
        <v>0</v>
      </c>
      <c r="EF58" s="199">
        <f>IF($B119=0,0,IF(AND(VLOOKUP($B119,RE,19,FALSE)&gt;=REGISTER!$DE$45,OR(EF119=1,EF119="x")),1,0))</f>
        <v>0</v>
      </c>
      <c r="EG58" s="95"/>
      <c r="EH58" s="96"/>
      <c r="EI58" s="96"/>
      <c r="EJ58" s="96"/>
      <c r="EK58" s="97"/>
      <c r="EL58" s="96"/>
      <c r="EM58" s="96"/>
      <c r="EN58" s="96"/>
      <c r="EO58" s="96"/>
      <c r="EP58" s="96"/>
      <c r="EQ58" s="96"/>
      <c r="ER58" s="96"/>
      <c r="ES58" s="96"/>
      <c r="ET58" s="96"/>
      <c r="EU58" s="96"/>
      <c r="EV58" s="96"/>
      <c r="EW58" s="96"/>
      <c r="EX58" s="96"/>
      <c r="EY58" s="96"/>
      <c r="EZ58" s="96"/>
      <c r="FA58" s="96"/>
      <c r="FB58" s="96"/>
      <c r="FC58" s="96"/>
      <c r="FD58" s="96"/>
      <c r="FE58" s="96"/>
      <c r="FF58" s="96"/>
      <c r="FG58" s="96"/>
      <c r="FH58" s="96"/>
      <c r="FI58" s="96"/>
      <c r="FJ58" s="96"/>
      <c r="FK58" s="96"/>
      <c r="FL58" s="96"/>
      <c r="FM58" s="96"/>
      <c r="FN58" s="96"/>
      <c r="FO58" s="96"/>
      <c r="FP58" s="96"/>
      <c r="FQ58" s="96"/>
      <c r="FR58" s="96"/>
      <c r="FS58" s="96"/>
      <c r="FT58" s="96"/>
      <c r="FU58" s="96"/>
      <c r="FV58" s="96"/>
      <c r="FW58" s="96"/>
      <c r="FX58" s="96"/>
      <c r="FY58" s="96"/>
      <c r="FZ58" s="96"/>
      <c r="GA58" s="96"/>
      <c r="GB58" s="96"/>
      <c r="GC58" s="96"/>
      <c r="GD58" s="96"/>
      <c r="GE58" s="96"/>
      <c r="GF58" s="96"/>
      <c r="GG58" s="96"/>
      <c r="GH58" s="96"/>
      <c r="GI58" s="96"/>
      <c r="GJ58" s="96"/>
      <c r="GK58" s="96"/>
      <c r="GL58" s="96"/>
      <c r="GM58" s="96"/>
      <c r="GN58" s="96"/>
      <c r="GO58" s="96"/>
      <c r="GP58" s="96"/>
      <c r="GQ58" s="96"/>
      <c r="GR58" s="96"/>
      <c r="GS58" s="96"/>
      <c r="GT58" s="96"/>
      <c r="GU58" s="96"/>
      <c r="GV58" s="96"/>
      <c r="GW58" s="96"/>
      <c r="GX58" s="96"/>
      <c r="GY58" s="96"/>
      <c r="GZ58" s="96"/>
      <c r="HA58" s="96"/>
      <c r="HB58" s="96"/>
      <c r="HC58" s="96"/>
      <c r="HD58" s="96"/>
      <c r="HE58" s="96"/>
      <c r="HF58" s="96"/>
      <c r="HG58" s="96"/>
      <c r="HH58" s="96"/>
      <c r="HI58" s="96"/>
      <c r="HJ58" s="96"/>
      <c r="HK58" s="96"/>
      <c r="HL58" s="96"/>
      <c r="HM58" s="96"/>
      <c r="HN58" s="96"/>
      <c r="HO58" s="96"/>
      <c r="HP58" s="96"/>
      <c r="HQ58" s="1"/>
    </row>
    <row r="59" spans="1:225" ht="15" hidden="1" customHeight="1">
      <c r="A59" s="60"/>
      <c r="B59" s="61"/>
      <c r="C59" s="61"/>
      <c r="D59" s="61"/>
      <c r="E59" s="61"/>
      <c r="F59" s="62"/>
      <c r="G59" s="58"/>
      <c r="H59" s="49" t="s">
        <v>121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199">
        <f>IF($B120=0,0,IF(AND(VLOOKUP($B120,RE,19,FALSE)&gt;=REGISTER!$DE$45,OR(CS120=1,CS120="x")),1,0))</f>
        <v>0</v>
      </c>
      <c r="CT59" s="199">
        <f>IF($B120=0,0,IF(AND(VLOOKUP($B120,RE,19,FALSE)&gt;=REGISTER!$DE$45,OR(CT120=1,CT120="x")),1,0))</f>
        <v>0</v>
      </c>
      <c r="CU59" s="199">
        <f>IF($B120=0,0,IF(AND(VLOOKUP($B120,RE,19,FALSE)&gt;=REGISTER!$DE$45,OR(CU120=1,CU120="x")),1,0))</f>
        <v>0</v>
      </c>
      <c r="CV59" s="199">
        <f>IF($B120=0,0,IF(AND(VLOOKUP($B120,RE,19,FALSE)&gt;=REGISTER!$DE$45,OR(CV120=1,CV120="x")),1,0))</f>
        <v>0</v>
      </c>
      <c r="CW59" s="199">
        <f>IF($B120=0,0,IF(AND(VLOOKUP($B120,RE,19,FALSE)&gt;=REGISTER!$DE$45,OR(CW120=1,CW120="x")),1,0))</f>
        <v>0</v>
      </c>
      <c r="CX59" s="199">
        <f>IF($B120=0,0,IF(AND(VLOOKUP($B120,RE,19,FALSE)&gt;=REGISTER!$DE$45,OR(CX120=1,CX120="x")),1,0))</f>
        <v>0</v>
      </c>
      <c r="CY59" s="199">
        <f>IF($B120=0,0,IF(AND(VLOOKUP($B120,RE,19,FALSE)&gt;=REGISTER!$DE$45,OR(CY120=1,CY120="x")),1,0))</f>
        <v>0</v>
      </c>
      <c r="CZ59" s="199">
        <f>IF($B120=0,0,IF(AND(VLOOKUP($B120,RE,19,FALSE)&gt;=REGISTER!$DE$45,OR(CZ120=1,CZ120="x")),1,0))</f>
        <v>0</v>
      </c>
      <c r="DA59" s="199">
        <f>IF($B120=0,0,IF(AND(VLOOKUP($B120,RE,19,FALSE)&gt;=REGISTER!$DE$45,OR(DA120=1,DA120="x")),1,0))</f>
        <v>0</v>
      </c>
      <c r="DB59" s="199">
        <f>IF($B120=0,0,IF(AND(VLOOKUP($B120,RE,19,FALSE)&gt;=REGISTER!$DE$45,OR(DB120=1,DB120="x")),1,0))</f>
        <v>0</v>
      </c>
      <c r="DC59" s="199">
        <f>IF($B120=0,0,IF(AND(VLOOKUP($B120,RE,19,FALSE)&gt;=REGISTER!$DE$45,OR(DC120=1,DC120="x")),1,0))</f>
        <v>0</v>
      </c>
      <c r="DD59" s="199">
        <f>IF($B120=0,0,IF(AND(VLOOKUP($B120,RE,19,FALSE)&gt;=REGISTER!$DE$45,OR(DD120=1,DD120="x")),1,0))</f>
        <v>0</v>
      </c>
      <c r="DE59" s="199">
        <f>IF($B120=0,0,IF(AND(VLOOKUP($B120,RE,19,FALSE)&gt;=REGISTER!$DE$45,OR(DE120=1,DE120="x")),1,0))</f>
        <v>0</v>
      </c>
      <c r="DF59" s="199">
        <f>IF($B120=0,0,IF(AND(VLOOKUP($B120,RE,19,FALSE)&gt;=REGISTER!$DE$45,OR(DF120=1,DF120="x")),1,0))</f>
        <v>0</v>
      </c>
      <c r="DG59" s="199">
        <f>IF($B120=0,0,IF(AND(VLOOKUP($B120,RE,19,FALSE)&gt;=REGISTER!$DE$45,OR(DG120=1,DG120="x")),1,0))</f>
        <v>0</v>
      </c>
      <c r="DH59" s="199">
        <f>IF($B120=0,0,IF(AND(VLOOKUP($B120,RE,19,FALSE)&gt;=REGISTER!$DE$45,OR(DH120=1,DH120="x")),1,0))</f>
        <v>0</v>
      </c>
      <c r="DI59" s="199">
        <f>IF($B120=0,0,IF(AND(VLOOKUP($B120,RE,19,FALSE)&gt;=REGISTER!$DE$45,OR(DI120=1,DI120="x")),1,0))</f>
        <v>0</v>
      </c>
      <c r="DJ59" s="199">
        <f>IF($B120=0,0,IF(AND(VLOOKUP($B120,RE,19,FALSE)&gt;=REGISTER!$DE$45,OR(DJ120=1,DJ120="x")),1,0))</f>
        <v>0</v>
      </c>
      <c r="DK59" s="199">
        <f>IF($B120=0,0,IF(AND(VLOOKUP($B120,RE,19,FALSE)&gt;=REGISTER!$DE$45,OR(DK120=1,DK120="x")),1,0))</f>
        <v>0</v>
      </c>
      <c r="DL59" s="199">
        <f>IF($B120=0,0,IF(AND(VLOOKUP($B120,RE,19,FALSE)&gt;=REGISTER!$DE$45,OR(DL120=1,DL120="x")),1,0))</f>
        <v>0</v>
      </c>
      <c r="DM59" s="199">
        <f>IF($B120=0,0,IF(AND(VLOOKUP($B120,RE,19,FALSE)&gt;=REGISTER!$DE$45,OR(DM120=1,DM120="x")),1,0))</f>
        <v>0</v>
      </c>
      <c r="DN59" s="199">
        <f>IF($B120=0,0,IF(AND(VLOOKUP($B120,RE,19,FALSE)&gt;=REGISTER!$DE$45,OR(DN120=1,DN120="x")),1,0))</f>
        <v>0</v>
      </c>
      <c r="DO59" s="199">
        <f>IF($B120=0,0,IF(AND(VLOOKUP($B120,RE,19,FALSE)&gt;=REGISTER!$DE$45,OR(DO120=1,DO120="x")),1,0))</f>
        <v>0</v>
      </c>
      <c r="DP59" s="199">
        <f>IF($B120=0,0,IF(AND(VLOOKUP($B120,RE,19,FALSE)&gt;=REGISTER!$DE$45,OR(DP120=1,DP120="x")),1,0))</f>
        <v>0</v>
      </c>
      <c r="DQ59" s="199">
        <f>IF($B120=0,0,IF(AND(VLOOKUP($B120,RE,19,FALSE)&gt;=REGISTER!$DE$45,OR(DQ120=1,DQ120="x")),1,0))</f>
        <v>0</v>
      </c>
      <c r="DR59" s="199">
        <f>IF($B120=0,0,IF(AND(VLOOKUP($B120,RE,19,FALSE)&gt;=REGISTER!$DE$45,OR(DR120=1,DR120="x")),1,0))</f>
        <v>0</v>
      </c>
      <c r="DS59" s="199">
        <f>IF($B120=0,0,IF(AND(VLOOKUP($B120,RE,19,FALSE)&gt;=REGISTER!$DE$45,OR(DS120=1,DS120="x")),1,0))</f>
        <v>0</v>
      </c>
      <c r="DT59" s="199">
        <f>IF($B120=0,0,IF(AND(VLOOKUP($B120,RE,19,FALSE)&gt;=REGISTER!$DE$45,OR(DT120=1,DT120="x")),1,0))</f>
        <v>0</v>
      </c>
      <c r="DU59" s="199">
        <f>IF($B120=0,0,IF(AND(VLOOKUP($B120,RE,19,FALSE)&gt;=REGISTER!$DE$45,OR(DU120=1,DU120="x")),1,0))</f>
        <v>0</v>
      </c>
      <c r="DV59" s="199">
        <f>IF($B120=0,0,IF(AND(VLOOKUP($B120,RE,19,FALSE)&gt;=REGISTER!$DE$45,OR(DV120=1,DV120="x")),1,0))</f>
        <v>0</v>
      </c>
      <c r="DW59" s="199">
        <f>IF($B120=0,0,IF(AND(VLOOKUP($B120,RE,19,FALSE)&gt;=REGISTER!$DE$45,OR(DW120=1,DW120="x")),1,0))</f>
        <v>0</v>
      </c>
      <c r="DX59" s="199">
        <f>IF($B120=0,0,IF(AND(VLOOKUP($B120,RE,19,FALSE)&gt;=REGISTER!$DE$45,OR(DX120=1,DX120="x")),1,0))</f>
        <v>0</v>
      </c>
      <c r="DY59" s="199">
        <f>IF($B120=0,0,IF(AND(VLOOKUP($B120,RE,19,FALSE)&gt;=REGISTER!$DE$45,OR(DY120=1,DY120="x")),1,0))</f>
        <v>0</v>
      </c>
      <c r="DZ59" s="199">
        <f>IF($B120=0,0,IF(AND(VLOOKUP($B120,RE,19,FALSE)&gt;=REGISTER!$DE$45,OR(DZ120=1,DZ120="x")),1,0))</f>
        <v>0</v>
      </c>
      <c r="EA59" s="199">
        <f>IF($B120=0,0,IF(AND(VLOOKUP($B120,RE,19,FALSE)&gt;=REGISTER!$DE$45,OR(EA120=1,EA120="x")),1,0))</f>
        <v>0</v>
      </c>
      <c r="EB59" s="199">
        <f>IF($B120=0,0,IF(AND(VLOOKUP($B120,RE,19,FALSE)&gt;=REGISTER!$DE$45,OR(EB120=1,EB120="x")),1,0))</f>
        <v>0</v>
      </c>
      <c r="EC59" s="199">
        <f>IF($B120=0,0,IF(AND(VLOOKUP($B120,RE,19,FALSE)&gt;=REGISTER!$DE$45,OR(EC120=1,EC120="x")),1,0))</f>
        <v>0</v>
      </c>
      <c r="ED59" s="199">
        <f>IF($B120=0,0,IF(AND(VLOOKUP($B120,RE,19,FALSE)&gt;=REGISTER!$DE$45,OR(ED120=1,ED120="x")),1,0))</f>
        <v>0</v>
      </c>
      <c r="EE59" s="199">
        <f>IF($B120=0,0,IF(AND(VLOOKUP($B120,RE,19,FALSE)&gt;=REGISTER!$DE$45,OR(EE120=1,EE120="x")),1,0))</f>
        <v>0</v>
      </c>
      <c r="EF59" s="199">
        <f>IF($B120=0,0,IF(AND(VLOOKUP($B120,RE,19,FALSE)&gt;=REGISTER!$DE$45,OR(EF120=1,EF120="x")),1,0))</f>
        <v>0</v>
      </c>
      <c r="EG59" s="95"/>
      <c r="EH59" s="96"/>
      <c r="EI59" s="96"/>
      <c r="EJ59" s="96"/>
      <c r="EK59" s="97"/>
      <c r="EL59" s="96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  <c r="FF59" s="96"/>
      <c r="FG59" s="96"/>
      <c r="FH59" s="96"/>
      <c r="FI59" s="96"/>
      <c r="FJ59" s="96"/>
      <c r="FK59" s="96"/>
      <c r="FL59" s="96"/>
      <c r="FM59" s="96"/>
      <c r="FN59" s="96"/>
      <c r="FO59" s="96"/>
      <c r="FP59" s="96"/>
      <c r="FQ59" s="96"/>
      <c r="FR59" s="96"/>
      <c r="FS59" s="96"/>
      <c r="FT59" s="96"/>
      <c r="FU59" s="96"/>
      <c r="FV59" s="96"/>
      <c r="FW59" s="96"/>
      <c r="FX59" s="96"/>
      <c r="FY59" s="96"/>
      <c r="FZ59" s="96"/>
      <c r="GA59" s="96"/>
      <c r="GB59" s="96"/>
      <c r="GC59" s="96"/>
      <c r="GD59" s="96"/>
      <c r="GE59" s="96"/>
      <c r="GF59" s="96"/>
      <c r="GG59" s="96"/>
      <c r="GH59" s="96"/>
      <c r="GI59" s="96"/>
      <c r="GJ59" s="96"/>
      <c r="GK59" s="96"/>
      <c r="GL59" s="96"/>
      <c r="GM59" s="96"/>
      <c r="GN59" s="96"/>
      <c r="GO59" s="96"/>
      <c r="GP59" s="96"/>
      <c r="GQ59" s="96"/>
      <c r="GR59" s="96"/>
      <c r="GS59" s="96"/>
      <c r="GT59" s="96"/>
      <c r="GU59" s="96"/>
      <c r="GV59" s="96"/>
      <c r="GW59" s="96"/>
      <c r="GX59" s="96"/>
      <c r="GY59" s="96"/>
      <c r="GZ59" s="96"/>
      <c r="HA59" s="96"/>
      <c r="HB59" s="96"/>
      <c r="HC59" s="96"/>
      <c r="HD59" s="96"/>
      <c r="HE59" s="96"/>
      <c r="HF59" s="96"/>
      <c r="HG59" s="96"/>
      <c r="HH59" s="96"/>
      <c r="HI59" s="96"/>
      <c r="HJ59" s="96"/>
      <c r="HK59" s="96"/>
      <c r="HL59" s="96"/>
      <c r="HM59" s="96"/>
      <c r="HN59" s="96"/>
      <c r="HO59" s="96"/>
      <c r="HP59" s="96"/>
      <c r="HQ59" s="1"/>
    </row>
    <row r="60" spans="1:225" ht="15" hidden="1" customHeight="1">
      <c r="A60" s="60"/>
      <c r="B60" s="61"/>
      <c r="C60" s="61"/>
      <c r="D60" s="61"/>
      <c r="E60" s="61"/>
      <c r="F60" s="62"/>
      <c r="G60" s="58"/>
      <c r="H60" s="49" t="s">
        <v>122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199">
        <f>IF($B121=0,0,IF(AND(VLOOKUP($B121,RE,19,FALSE)&gt;=REGISTER!$DE$45,OR(CS121=1,CS121="x")),1,0))</f>
        <v>0</v>
      </c>
      <c r="CT60" s="199">
        <f>IF($B121=0,0,IF(AND(VLOOKUP($B121,RE,19,FALSE)&gt;=REGISTER!$DE$45,OR(CT121=1,CT121="x")),1,0))</f>
        <v>0</v>
      </c>
      <c r="CU60" s="199">
        <f>IF($B121=0,0,IF(AND(VLOOKUP($B121,RE,19,FALSE)&gt;=REGISTER!$DE$45,OR(CU121=1,CU121="x")),1,0))</f>
        <v>0</v>
      </c>
      <c r="CV60" s="199">
        <f>IF($B121=0,0,IF(AND(VLOOKUP($B121,RE,19,FALSE)&gt;=REGISTER!$DE$45,OR(CV121=1,CV121="x")),1,0))</f>
        <v>0</v>
      </c>
      <c r="CW60" s="199">
        <f>IF($B121=0,0,IF(AND(VLOOKUP($B121,RE,19,FALSE)&gt;=REGISTER!$DE$45,OR(CW121=1,CW121="x")),1,0))</f>
        <v>0</v>
      </c>
      <c r="CX60" s="199">
        <f>IF($B121=0,0,IF(AND(VLOOKUP($B121,RE,19,FALSE)&gt;=REGISTER!$DE$45,OR(CX121=1,CX121="x")),1,0))</f>
        <v>0</v>
      </c>
      <c r="CY60" s="199">
        <f>IF($B121=0,0,IF(AND(VLOOKUP($B121,RE,19,FALSE)&gt;=REGISTER!$DE$45,OR(CY121=1,CY121="x")),1,0))</f>
        <v>0</v>
      </c>
      <c r="CZ60" s="199">
        <f>IF($B121=0,0,IF(AND(VLOOKUP($B121,RE,19,FALSE)&gt;=REGISTER!$DE$45,OR(CZ121=1,CZ121="x")),1,0))</f>
        <v>0</v>
      </c>
      <c r="DA60" s="199">
        <f>IF($B121=0,0,IF(AND(VLOOKUP($B121,RE,19,FALSE)&gt;=REGISTER!$DE$45,OR(DA121=1,DA121="x")),1,0))</f>
        <v>0</v>
      </c>
      <c r="DB60" s="199">
        <f>IF($B121=0,0,IF(AND(VLOOKUP($B121,RE,19,FALSE)&gt;=REGISTER!$DE$45,OR(DB121=1,DB121="x")),1,0))</f>
        <v>0</v>
      </c>
      <c r="DC60" s="199">
        <f>IF($B121=0,0,IF(AND(VLOOKUP($B121,RE,19,FALSE)&gt;=REGISTER!$DE$45,OR(DC121=1,DC121="x")),1,0))</f>
        <v>0</v>
      </c>
      <c r="DD60" s="199">
        <f>IF($B121=0,0,IF(AND(VLOOKUP($B121,RE,19,FALSE)&gt;=REGISTER!$DE$45,OR(DD121=1,DD121="x")),1,0))</f>
        <v>0</v>
      </c>
      <c r="DE60" s="199">
        <f>IF($B121=0,0,IF(AND(VLOOKUP($B121,RE,19,FALSE)&gt;=REGISTER!$DE$45,OR(DE121=1,DE121="x")),1,0))</f>
        <v>0</v>
      </c>
      <c r="DF60" s="199">
        <f>IF($B121=0,0,IF(AND(VLOOKUP($B121,RE,19,FALSE)&gt;=REGISTER!$DE$45,OR(DF121=1,DF121="x")),1,0))</f>
        <v>0</v>
      </c>
      <c r="DG60" s="199">
        <f>IF($B121=0,0,IF(AND(VLOOKUP($B121,RE,19,FALSE)&gt;=REGISTER!$DE$45,OR(DG121=1,DG121="x")),1,0))</f>
        <v>0</v>
      </c>
      <c r="DH60" s="199">
        <f>IF($B121=0,0,IF(AND(VLOOKUP($B121,RE,19,FALSE)&gt;=REGISTER!$DE$45,OR(DH121=1,DH121="x")),1,0))</f>
        <v>0</v>
      </c>
      <c r="DI60" s="199">
        <f>IF($B121=0,0,IF(AND(VLOOKUP($B121,RE,19,FALSE)&gt;=REGISTER!$DE$45,OR(DI121=1,DI121="x")),1,0))</f>
        <v>0</v>
      </c>
      <c r="DJ60" s="199">
        <f>IF($B121=0,0,IF(AND(VLOOKUP($B121,RE,19,FALSE)&gt;=REGISTER!$DE$45,OR(DJ121=1,DJ121="x")),1,0))</f>
        <v>0</v>
      </c>
      <c r="DK60" s="199">
        <f>IF($B121=0,0,IF(AND(VLOOKUP($B121,RE,19,FALSE)&gt;=REGISTER!$DE$45,OR(DK121=1,DK121="x")),1,0))</f>
        <v>0</v>
      </c>
      <c r="DL60" s="199">
        <f>IF($B121=0,0,IF(AND(VLOOKUP($B121,RE,19,FALSE)&gt;=REGISTER!$DE$45,OR(DL121=1,DL121="x")),1,0))</f>
        <v>0</v>
      </c>
      <c r="DM60" s="199">
        <f>IF($B121=0,0,IF(AND(VLOOKUP($B121,RE,19,FALSE)&gt;=REGISTER!$DE$45,OR(DM121=1,DM121="x")),1,0))</f>
        <v>0</v>
      </c>
      <c r="DN60" s="199">
        <f>IF($B121=0,0,IF(AND(VLOOKUP($B121,RE,19,FALSE)&gt;=REGISTER!$DE$45,OR(DN121=1,DN121="x")),1,0))</f>
        <v>0</v>
      </c>
      <c r="DO60" s="199">
        <f>IF($B121=0,0,IF(AND(VLOOKUP($B121,RE,19,FALSE)&gt;=REGISTER!$DE$45,OR(DO121=1,DO121="x")),1,0))</f>
        <v>0</v>
      </c>
      <c r="DP60" s="199">
        <f>IF($B121=0,0,IF(AND(VLOOKUP($B121,RE,19,FALSE)&gt;=REGISTER!$DE$45,OR(DP121=1,DP121="x")),1,0))</f>
        <v>0</v>
      </c>
      <c r="DQ60" s="199">
        <f>IF($B121=0,0,IF(AND(VLOOKUP($B121,RE,19,FALSE)&gt;=REGISTER!$DE$45,OR(DQ121=1,DQ121="x")),1,0))</f>
        <v>0</v>
      </c>
      <c r="DR60" s="199">
        <f>IF($B121=0,0,IF(AND(VLOOKUP($B121,RE,19,FALSE)&gt;=REGISTER!$DE$45,OR(DR121=1,DR121="x")),1,0))</f>
        <v>0</v>
      </c>
      <c r="DS60" s="199">
        <f>IF($B121=0,0,IF(AND(VLOOKUP($B121,RE,19,FALSE)&gt;=REGISTER!$DE$45,OR(DS121=1,DS121="x")),1,0))</f>
        <v>0</v>
      </c>
      <c r="DT60" s="199">
        <f>IF($B121=0,0,IF(AND(VLOOKUP($B121,RE,19,FALSE)&gt;=REGISTER!$DE$45,OR(DT121=1,DT121="x")),1,0))</f>
        <v>0</v>
      </c>
      <c r="DU60" s="199">
        <f>IF($B121=0,0,IF(AND(VLOOKUP($B121,RE,19,FALSE)&gt;=REGISTER!$DE$45,OR(DU121=1,DU121="x")),1,0))</f>
        <v>0</v>
      </c>
      <c r="DV60" s="199">
        <f>IF($B121=0,0,IF(AND(VLOOKUP($B121,RE,19,FALSE)&gt;=REGISTER!$DE$45,OR(DV121=1,DV121="x")),1,0))</f>
        <v>0</v>
      </c>
      <c r="DW60" s="199">
        <f>IF($B121=0,0,IF(AND(VLOOKUP($B121,RE,19,FALSE)&gt;=REGISTER!$DE$45,OR(DW121=1,DW121="x")),1,0))</f>
        <v>0</v>
      </c>
      <c r="DX60" s="199">
        <f>IF($B121=0,0,IF(AND(VLOOKUP($B121,RE,19,FALSE)&gt;=REGISTER!$DE$45,OR(DX121=1,DX121="x")),1,0))</f>
        <v>0</v>
      </c>
      <c r="DY60" s="199">
        <f>IF($B121=0,0,IF(AND(VLOOKUP($B121,RE,19,FALSE)&gt;=REGISTER!$DE$45,OR(DY121=1,DY121="x")),1,0))</f>
        <v>0</v>
      </c>
      <c r="DZ60" s="199">
        <f>IF($B121=0,0,IF(AND(VLOOKUP($B121,RE,19,FALSE)&gt;=REGISTER!$DE$45,OR(DZ121=1,DZ121="x")),1,0))</f>
        <v>0</v>
      </c>
      <c r="EA60" s="199">
        <f>IF($B121=0,0,IF(AND(VLOOKUP($B121,RE,19,FALSE)&gt;=REGISTER!$DE$45,OR(EA121=1,EA121="x")),1,0))</f>
        <v>0</v>
      </c>
      <c r="EB60" s="199">
        <f>IF($B121=0,0,IF(AND(VLOOKUP($B121,RE,19,FALSE)&gt;=REGISTER!$DE$45,OR(EB121=1,EB121="x")),1,0))</f>
        <v>0</v>
      </c>
      <c r="EC60" s="199">
        <f>IF($B121=0,0,IF(AND(VLOOKUP($B121,RE,19,FALSE)&gt;=REGISTER!$DE$45,OR(EC121=1,EC121="x")),1,0))</f>
        <v>0</v>
      </c>
      <c r="ED60" s="199">
        <f>IF($B121=0,0,IF(AND(VLOOKUP($B121,RE,19,FALSE)&gt;=REGISTER!$DE$45,OR(ED121=1,ED121="x")),1,0))</f>
        <v>0</v>
      </c>
      <c r="EE60" s="199">
        <f>IF($B121=0,0,IF(AND(VLOOKUP($B121,RE,19,FALSE)&gt;=REGISTER!$DE$45,OR(EE121=1,EE121="x")),1,0))</f>
        <v>0</v>
      </c>
      <c r="EF60" s="199">
        <f>IF($B121=0,0,IF(AND(VLOOKUP($B121,RE,19,FALSE)&gt;=REGISTER!$DE$45,OR(EF121=1,EF121="x")),1,0))</f>
        <v>0</v>
      </c>
      <c r="EG60" s="95"/>
      <c r="EH60" s="96"/>
      <c r="EI60" s="96"/>
      <c r="EJ60" s="96"/>
      <c r="EK60" s="97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6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  <c r="GF60" s="96"/>
      <c r="GG60" s="96"/>
      <c r="GH60" s="96"/>
      <c r="GI60" s="96"/>
      <c r="GJ60" s="96"/>
      <c r="GK60" s="96"/>
      <c r="GL60" s="96"/>
      <c r="GM60" s="96"/>
      <c r="GN60" s="96"/>
      <c r="GO60" s="96"/>
      <c r="GP60" s="96"/>
      <c r="GQ60" s="96"/>
      <c r="GR60" s="96"/>
      <c r="GS60" s="96"/>
      <c r="GT60" s="96"/>
      <c r="GU60" s="96"/>
      <c r="GV60" s="96"/>
      <c r="GW60" s="96"/>
      <c r="GX60" s="96"/>
      <c r="GY60" s="96"/>
      <c r="GZ60" s="96"/>
      <c r="HA60" s="96"/>
      <c r="HB60" s="96"/>
      <c r="HC60" s="96"/>
      <c r="HD60" s="96"/>
      <c r="HE60" s="96"/>
      <c r="HF60" s="96"/>
      <c r="HG60" s="96"/>
      <c r="HH60" s="96"/>
      <c r="HI60" s="96"/>
      <c r="HJ60" s="96"/>
      <c r="HK60" s="96"/>
      <c r="HL60" s="96"/>
      <c r="HM60" s="96"/>
      <c r="HN60" s="96"/>
      <c r="HO60" s="96"/>
      <c r="HP60" s="96"/>
      <c r="HQ60" s="1"/>
    </row>
    <row r="61" spans="1:225" ht="15" hidden="1" customHeight="1">
      <c r="A61" s="60"/>
      <c r="B61" s="61"/>
      <c r="C61" s="61"/>
      <c r="D61" s="61"/>
      <c r="E61" s="61"/>
      <c r="F61" s="62"/>
      <c r="G61" s="58"/>
      <c r="H61" s="49" t="s">
        <v>345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391">
        <f t="shared" ref="CS61:EF61" si="44">IF($B$38=0,0,IF(VLOOKUP($B$38,RE,5,FALSE)=1,0,IF(AND($N38&gt;25,CS$38=1),1,0)))</f>
        <v>0</v>
      </c>
      <c r="CT61" s="391">
        <f t="shared" si="44"/>
        <v>0</v>
      </c>
      <c r="CU61" s="391">
        <f t="shared" si="44"/>
        <v>0</v>
      </c>
      <c r="CV61" s="391">
        <f t="shared" si="44"/>
        <v>0</v>
      </c>
      <c r="CW61" s="391">
        <f t="shared" si="44"/>
        <v>0</v>
      </c>
      <c r="CX61" s="391">
        <f t="shared" si="44"/>
        <v>0</v>
      </c>
      <c r="CY61" s="391">
        <f t="shared" si="44"/>
        <v>0</v>
      </c>
      <c r="CZ61" s="391">
        <f t="shared" si="44"/>
        <v>0</v>
      </c>
      <c r="DA61" s="391">
        <f t="shared" si="44"/>
        <v>0</v>
      </c>
      <c r="DB61" s="391">
        <f t="shared" si="44"/>
        <v>0</v>
      </c>
      <c r="DC61" s="391">
        <f t="shared" si="44"/>
        <v>0</v>
      </c>
      <c r="DD61" s="391">
        <f t="shared" si="44"/>
        <v>0</v>
      </c>
      <c r="DE61" s="391">
        <f t="shared" si="44"/>
        <v>0</v>
      </c>
      <c r="DF61" s="391">
        <f t="shared" si="44"/>
        <v>0</v>
      </c>
      <c r="DG61" s="391">
        <f t="shared" si="44"/>
        <v>0</v>
      </c>
      <c r="DH61" s="391">
        <f t="shared" si="44"/>
        <v>0</v>
      </c>
      <c r="DI61" s="391">
        <f t="shared" si="44"/>
        <v>0</v>
      </c>
      <c r="DJ61" s="391">
        <f t="shared" si="44"/>
        <v>0</v>
      </c>
      <c r="DK61" s="391">
        <f t="shared" si="44"/>
        <v>0</v>
      </c>
      <c r="DL61" s="391">
        <f t="shared" si="44"/>
        <v>0</v>
      </c>
      <c r="DM61" s="391">
        <f t="shared" si="44"/>
        <v>0</v>
      </c>
      <c r="DN61" s="391">
        <f t="shared" si="44"/>
        <v>0</v>
      </c>
      <c r="DO61" s="391">
        <f t="shared" si="44"/>
        <v>0</v>
      </c>
      <c r="DP61" s="391">
        <f t="shared" si="44"/>
        <v>0</v>
      </c>
      <c r="DQ61" s="391">
        <f t="shared" si="44"/>
        <v>0</v>
      </c>
      <c r="DR61" s="391">
        <f t="shared" si="44"/>
        <v>0</v>
      </c>
      <c r="DS61" s="391">
        <f t="shared" si="44"/>
        <v>0</v>
      </c>
      <c r="DT61" s="391">
        <f t="shared" si="44"/>
        <v>0</v>
      </c>
      <c r="DU61" s="391">
        <f t="shared" si="44"/>
        <v>0</v>
      </c>
      <c r="DV61" s="391">
        <f t="shared" si="44"/>
        <v>0</v>
      </c>
      <c r="DW61" s="391">
        <f t="shared" si="44"/>
        <v>0</v>
      </c>
      <c r="DX61" s="391">
        <f t="shared" si="44"/>
        <v>0</v>
      </c>
      <c r="DY61" s="391">
        <f t="shared" si="44"/>
        <v>0</v>
      </c>
      <c r="DZ61" s="391">
        <f t="shared" si="44"/>
        <v>0</v>
      </c>
      <c r="EA61" s="391">
        <f t="shared" si="44"/>
        <v>0</v>
      </c>
      <c r="EB61" s="391">
        <f t="shared" si="44"/>
        <v>0</v>
      </c>
      <c r="EC61" s="391">
        <f t="shared" si="44"/>
        <v>0</v>
      </c>
      <c r="ED61" s="391">
        <f t="shared" si="44"/>
        <v>0</v>
      </c>
      <c r="EE61" s="391">
        <f t="shared" si="44"/>
        <v>0</v>
      </c>
      <c r="EF61" s="391">
        <f t="shared" si="44"/>
        <v>0</v>
      </c>
      <c r="EG61" s="95"/>
      <c r="EH61" s="96"/>
      <c r="EI61" s="96"/>
      <c r="EJ61" s="96"/>
      <c r="EK61" s="97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1"/>
    </row>
    <row r="62" spans="1:225" ht="15" hidden="1" customHeight="1">
      <c r="A62" s="60"/>
      <c r="B62" s="61"/>
      <c r="C62" s="61"/>
      <c r="D62" s="61"/>
      <c r="E62" s="61"/>
      <c r="F62" s="62"/>
      <c r="G62" s="58"/>
      <c r="H62" s="49" t="s">
        <v>345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391">
        <f t="shared" ref="CS62:EF62" si="45">IF($B$39=0,0,IF(VLOOKUP($B$39,RE,5,FALSE)=1,0,IF(AND($N39&gt;25,CS39=1),1,0)))</f>
        <v>0</v>
      </c>
      <c r="CT62" s="391">
        <f t="shared" si="45"/>
        <v>0</v>
      </c>
      <c r="CU62" s="391">
        <f t="shared" si="45"/>
        <v>0</v>
      </c>
      <c r="CV62" s="391">
        <f t="shared" si="45"/>
        <v>0</v>
      </c>
      <c r="CW62" s="391">
        <f t="shared" si="45"/>
        <v>0</v>
      </c>
      <c r="CX62" s="391">
        <f t="shared" si="45"/>
        <v>0</v>
      </c>
      <c r="CY62" s="391">
        <f t="shared" si="45"/>
        <v>0</v>
      </c>
      <c r="CZ62" s="391">
        <f t="shared" si="45"/>
        <v>0</v>
      </c>
      <c r="DA62" s="391">
        <f t="shared" si="45"/>
        <v>0</v>
      </c>
      <c r="DB62" s="391">
        <f t="shared" si="45"/>
        <v>0</v>
      </c>
      <c r="DC62" s="391">
        <f t="shared" si="45"/>
        <v>0</v>
      </c>
      <c r="DD62" s="391">
        <f t="shared" si="45"/>
        <v>0</v>
      </c>
      <c r="DE62" s="391">
        <f t="shared" si="45"/>
        <v>0</v>
      </c>
      <c r="DF62" s="391">
        <f t="shared" si="45"/>
        <v>0</v>
      </c>
      <c r="DG62" s="391">
        <f t="shared" si="45"/>
        <v>0</v>
      </c>
      <c r="DH62" s="391">
        <f t="shared" si="45"/>
        <v>0</v>
      </c>
      <c r="DI62" s="391">
        <f t="shared" si="45"/>
        <v>0</v>
      </c>
      <c r="DJ62" s="391">
        <f t="shared" si="45"/>
        <v>0</v>
      </c>
      <c r="DK62" s="391">
        <f t="shared" si="45"/>
        <v>0</v>
      </c>
      <c r="DL62" s="391">
        <f t="shared" si="45"/>
        <v>0</v>
      </c>
      <c r="DM62" s="391">
        <f t="shared" si="45"/>
        <v>0</v>
      </c>
      <c r="DN62" s="391">
        <f t="shared" si="45"/>
        <v>0</v>
      </c>
      <c r="DO62" s="391">
        <f t="shared" si="45"/>
        <v>0</v>
      </c>
      <c r="DP62" s="391">
        <f t="shared" si="45"/>
        <v>0</v>
      </c>
      <c r="DQ62" s="391">
        <f t="shared" si="45"/>
        <v>0</v>
      </c>
      <c r="DR62" s="391">
        <f t="shared" si="45"/>
        <v>0</v>
      </c>
      <c r="DS62" s="391">
        <f t="shared" si="45"/>
        <v>0</v>
      </c>
      <c r="DT62" s="391">
        <f t="shared" si="45"/>
        <v>0</v>
      </c>
      <c r="DU62" s="391">
        <f t="shared" si="45"/>
        <v>0</v>
      </c>
      <c r="DV62" s="391">
        <f t="shared" si="45"/>
        <v>0</v>
      </c>
      <c r="DW62" s="391">
        <f t="shared" si="45"/>
        <v>0</v>
      </c>
      <c r="DX62" s="391">
        <f t="shared" si="45"/>
        <v>0</v>
      </c>
      <c r="DY62" s="391">
        <f t="shared" si="45"/>
        <v>0</v>
      </c>
      <c r="DZ62" s="391">
        <f t="shared" si="45"/>
        <v>0</v>
      </c>
      <c r="EA62" s="391">
        <f t="shared" si="45"/>
        <v>0</v>
      </c>
      <c r="EB62" s="391">
        <f t="shared" si="45"/>
        <v>0</v>
      </c>
      <c r="EC62" s="391">
        <f t="shared" si="45"/>
        <v>0</v>
      </c>
      <c r="ED62" s="391">
        <f t="shared" si="45"/>
        <v>0</v>
      </c>
      <c r="EE62" s="391">
        <f t="shared" si="45"/>
        <v>0</v>
      </c>
      <c r="EF62" s="391">
        <f t="shared" si="45"/>
        <v>0</v>
      </c>
      <c r="EG62" s="95"/>
      <c r="EH62" s="96"/>
      <c r="EI62" s="96"/>
      <c r="EJ62" s="96"/>
      <c r="EK62" s="97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6"/>
      <c r="FL62" s="96"/>
      <c r="FM62" s="96"/>
      <c r="FN62" s="96"/>
      <c r="FO62" s="96"/>
      <c r="FP62" s="96"/>
      <c r="FQ62" s="96"/>
      <c r="FR62" s="96"/>
      <c r="FS62" s="96"/>
      <c r="FT62" s="96"/>
      <c r="FU62" s="96"/>
      <c r="FV62" s="96"/>
      <c r="FW62" s="96"/>
      <c r="FX62" s="96"/>
      <c r="FY62" s="96"/>
      <c r="FZ62" s="96"/>
      <c r="GA62" s="96"/>
      <c r="GB62" s="96"/>
      <c r="GC62" s="96"/>
      <c r="GD62" s="96"/>
      <c r="GE62" s="96"/>
      <c r="GF62" s="96"/>
      <c r="GG62" s="96"/>
      <c r="GH62" s="96"/>
      <c r="GI62" s="96"/>
      <c r="GJ62" s="96"/>
      <c r="GK62" s="96"/>
      <c r="GL62" s="96"/>
      <c r="GM62" s="96"/>
      <c r="GN62" s="96"/>
      <c r="GO62" s="96"/>
      <c r="GP62" s="96"/>
      <c r="GQ62" s="96"/>
      <c r="GR62" s="96"/>
      <c r="GS62" s="96"/>
      <c r="GT62" s="96"/>
      <c r="GU62" s="96"/>
      <c r="GV62" s="96"/>
      <c r="GW62" s="96"/>
      <c r="GX62" s="96"/>
      <c r="GY62" s="96"/>
      <c r="GZ62" s="96"/>
      <c r="HA62" s="96"/>
      <c r="HB62" s="96"/>
      <c r="HC62" s="96"/>
      <c r="HD62" s="96"/>
      <c r="HE62" s="96"/>
      <c r="HF62" s="96"/>
      <c r="HG62" s="96"/>
      <c r="HH62" s="96"/>
      <c r="HI62" s="96"/>
      <c r="HJ62" s="96"/>
      <c r="HK62" s="96"/>
      <c r="HL62" s="96"/>
      <c r="HM62" s="96"/>
      <c r="HN62" s="96"/>
      <c r="HO62" s="96"/>
      <c r="HP62" s="96"/>
      <c r="HQ62" s="1"/>
    </row>
    <row r="63" spans="1:225" ht="15" hidden="1" customHeight="1">
      <c r="A63" s="60"/>
      <c r="B63" s="61"/>
      <c r="C63" s="61"/>
      <c r="D63" s="61"/>
      <c r="E63" s="61"/>
      <c r="F63" s="62"/>
      <c r="G63" s="58"/>
      <c r="H63" s="49" t="s">
        <v>345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391">
        <f t="shared" ref="CS63:EF63" si="46">IF($B117=0,0,IF(VLOOKUP($B117,RE,5,FALSE)=1,0,IF(AND($N117&gt;25,CS117=1),1,0)))</f>
        <v>0</v>
      </c>
      <c r="CT63" s="391">
        <f t="shared" si="46"/>
        <v>0</v>
      </c>
      <c r="CU63" s="391">
        <f t="shared" si="46"/>
        <v>0</v>
      </c>
      <c r="CV63" s="391">
        <f t="shared" si="46"/>
        <v>0</v>
      </c>
      <c r="CW63" s="391">
        <f t="shared" si="46"/>
        <v>0</v>
      </c>
      <c r="CX63" s="391">
        <f t="shared" si="46"/>
        <v>0</v>
      </c>
      <c r="CY63" s="391">
        <f t="shared" si="46"/>
        <v>0</v>
      </c>
      <c r="CZ63" s="391">
        <f t="shared" si="46"/>
        <v>0</v>
      </c>
      <c r="DA63" s="391">
        <f t="shared" si="46"/>
        <v>0</v>
      </c>
      <c r="DB63" s="391">
        <f t="shared" si="46"/>
        <v>0</v>
      </c>
      <c r="DC63" s="391">
        <f t="shared" si="46"/>
        <v>0</v>
      </c>
      <c r="DD63" s="391">
        <f t="shared" si="46"/>
        <v>0</v>
      </c>
      <c r="DE63" s="391">
        <f t="shared" si="46"/>
        <v>0</v>
      </c>
      <c r="DF63" s="391">
        <f t="shared" si="46"/>
        <v>0</v>
      </c>
      <c r="DG63" s="391">
        <f t="shared" si="46"/>
        <v>0</v>
      </c>
      <c r="DH63" s="391">
        <f t="shared" si="46"/>
        <v>0</v>
      </c>
      <c r="DI63" s="391">
        <f t="shared" si="46"/>
        <v>0</v>
      </c>
      <c r="DJ63" s="391">
        <f t="shared" si="46"/>
        <v>0</v>
      </c>
      <c r="DK63" s="391">
        <f t="shared" si="46"/>
        <v>0</v>
      </c>
      <c r="DL63" s="391">
        <f t="shared" si="46"/>
        <v>0</v>
      </c>
      <c r="DM63" s="391">
        <f t="shared" si="46"/>
        <v>0</v>
      </c>
      <c r="DN63" s="391">
        <f t="shared" si="46"/>
        <v>0</v>
      </c>
      <c r="DO63" s="391">
        <f t="shared" si="46"/>
        <v>0</v>
      </c>
      <c r="DP63" s="391">
        <f t="shared" si="46"/>
        <v>0</v>
      </c>
      <c r="DQ63" s="391">
        <f t="shared" si="46"/>
        <v>0</v>
      </c>
      <c r="DR63" s="391">
        <f t="shared" si="46"/>
        <v>0</v>
      </c>
      <c r="DS63" s="391">
        <f t="shared" si="46"/>
        <v>0</v>
      </c>
      <c r="DT63" s="391">
        <f t="shared" si="46"/>
        <v>0</v>
      </c>
      <c r="DU63" s="391">
        <f t="shared" si="46"/>
        <v>0</v>
      </c>
      <c r="DV63" s="391">
        <f t="shared" si="46"/>
        <v>0</v>
      </c>
      <c r="DW63" s="391">
        <f t="shared" si="46"/>
        <v>0</v>
      </c>
      <c r="DX63" s="391">
        <f t="shared" si="46"/>
        <v>0</v>
      </c>
      <c r="DY63" s="391">
        <f t="shared" si="46"/>
        <v>0</v>
      </c>
      <c r="DZ63" s="391">
        <f t="shared" si="46"/>
        <v>0</v>
      </c>
      <c r="EA63" s="391">
        <f t="shared" si="46"/>
        <v>0</v>
      </c>
      <c r="EB63" s="391">
        <f t="shared" si="46"/>
        <v>0</v>
      </c>
      <c r="EC63" s="391">
        <f t="shared" si="46"/>
        <v>0</v>
      </c>
      <c r="ED63" s="391">
        <f t="shared" si="46"/>
        <v>0</v>
      </c>
      <c r="EE63" s="391">
        <f t="shared" si="46"/>
        <v>0</v>
      </c>
      <c r="EF63" s="391">
        <f t="shared" si="46"/>
        <v>0</v>
      </c>
      <c r="EG63" s="95"/>
      <c r="EH63" s="96"/>
      <c r="EI63" s="96"/>
      <c r="EJ63" s="96"/>
      <c r="EK63" s="97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X63" s="96"/>
      <c r="FY63" s="96"/>
      <c r="FZ63" s="96"/>
      <c r="GA63" s="96"/>
      <c r="GB63" s="96"/>
      <c r="GC63" s="96"/>
      <c r="GD63" s="96"/>
      <c r="GE63" s="96"/>
      <c r="GF63" s="96"/>
      <c r="GG63" s="96"/>
      <c r="GH63" s="96"/>
      <c r="GI63" s="96"/>
      <c r="GJ63" s="96"/>
      <c r="GK63" s="96"/>
      <c r="GL63" s="96"/>
      <c r="GM63" s="96"/>
      <c r="GN63" s="96"/>
      <c r="GO63" s="96"/>
      <c r="GP63" s="96"/>
      <c r="GQ63" s="96"/>
      <c r="GR63" s="96"/>
      <c r="GS63" s="96"/>
      <c r="GT63" s="96"/>
      <c r="GU63" s="96"/>
      <c r="GV63" s="96"/>
      <c r="GW63" s="96"/>
      <c r="GX63" s="96"/>
      <c r="GY63" s="96"/>
      <c r="GZ63" s="96"/>
      <c r="HA63" s="96"/>
      <c r="HB63" s="96"/>
      <c r="HC63" s="96"/>
      <c r="HD63" s="96"/>
      <c r="HE63" s="96"/>
      <c r="HF63" s="96"/>
      <c r="HG63" s="96"/>
      <c r="HH63" s="96"/>
      <c r="HI63" s="96"/>
      <c r="HJ63" s="96"/>
      <c r="HK63" s="96"/>
      <c r="HL63" s="96"/>
      <c r="HM63" s="96"/>
      <c r="HN63" s="96"/>
      <c r="HO63" s="96"/>
      <c r="HP63" s="96"/>
      <c r="HQ63" s="1"/>
    </row>
    <row r="64" spans="1:225" ht="15" hidden="1" customHeight="1">
      <c r="A64" s="60"/>
      <c r="B64" s="61"/>
      <c r="C64" s="61"/>
      <c r="D64" s="61"/>
      <c r="E64" s="61"/>
      <c r="F64" s="62"/>
      <c r="G64" s="58"/>
      <c r="H64" s="49" t="s">
        <v>345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391">
        <f t="shared" ref="CS64:EF64" si="47">IF($B118=0,0,IF(VLOOKUP($B118,RE,5,FALSE)=1,0,IF(AND($N118&gt;25,CS118=1),1,0)))</f>
        <v>0</v>
      </c>
      <c r="CT64" s="391">
        <f t="shared" si="47"/>
        <v>0</v>
      </c>
      <c r="CU64" s="391">
        <f t="shared" si="47"/>
        <v>0</v>
      </c>
      <c r="CV64" s="391">
        <f t="shared" si="47"/>
        <v>0</v>
      </c>
      <c r="CW64" s="391">
        <f t="shared" si="47"/>
        <v>0</v>
      </c>
      <c r="CX64" s="391">
        <f t="shared" si="47"/>
        <v>0</v>
      </c>
      <c r="CY64" s="391">
        <f t="shared" si="47"/>
        <v>0</v>
      </c>
      <c r="CZ64" s="391">
        <f t="shared" si="47"/>
        <v>0</v>
      </c>
      <c r="DA64" s="391">
        <f t="shared" si="47"/>
        <v>0</v>
      </c>
      <c r="DB64" s="391">
        <f t="shared" si="47"/>
        <v>0</v>
      </c>
      <c r="DC64" s="391">
        <f t="shared" si="47"/>
        <v>0</v>
      </c>
      <c r="DD64" s="391">
        <f t="shared" si="47"/>
        <v>0</v>
      </c>
      <c r="DE64" s="391">
        <f t="shared" si="47"/>
        <v>0</v>
      </c>
      <c r="DF64" s="391">
        <f t="shared" si="47"/>
        <v>0</v>
      </c>
      <c r="DG64" s="391">
        <f t="shared" si="47"/>
        <v>0</v>
      </c>
      <c r="DH64" s="391">
        <f t="shared" si="47"/>
        <v>0</v>
      </c>
      <c r="DI64" s="391">
        <f t="shared" si="47"/>
        <v>0</v>
      </c>
      <c r="DJ64" s="391">
        <f t="shared" si="47"/>
        <v>0</v>
      </c>
      <c r="DK64" s="391">
        <f t="shared" si="47"/>
        <v>0</v>
      </c>
      <c r="DL64" s="391">
        <f t="shared" si="47"/>
        <v>0</v>
      </c>
      <c r="DM64" s="391">
        <f t="shared" si="47"/>
        <v>0</v>
      </c>
      <c r="DN64" s="391">
        <f t="shared" si="47"/>
        <v>0</v>
      </c>
      <c r="DO64" s="391">
        <f t="shared" si="47"/>
        <v>0</v>
      </c>
      <c r="DP64" s="391">
        <f t="shared" si="47"/>
        <v>0</v>
      </c>
      <c r="DQ64" s="391">
        <f t="shared" si="47"/>
        <v>0</v>
      </c>
      <c r="DR64" s="391">
        <f t="shared" si="47"/>
        <v>0</v>
      </c>
      <c r="DS64" s="391">
        <f t="shared" si="47"/>
        <v>0</v>
      </c>
      <c r="DT64" s="391">
        <f t="shared" si="47"/>
        <v>0</v>
      </c>
      <c r="DU64" s="391">
        <f t="shared" si="47"/>
        <v>0</v>
      </c>
      <c r="DV64" s="391">
        <f t="shared" si="47"/>
        <v>0</v>
      </c>
      <c r="DW64" s="391">
        <f t="shared" si="47"/>
        <v>0</v>
      </c>
      <c r="DX64" s="391">
        <f t="shared" si="47"/>
        <v>0</v>
      </c>
      <c r="DY64" s="391">
        <f t="shared" si="47"/>
        <v>0</v>
      </c>
      <c r="DZ64" s="391">
        <f t="shared" si="47"/>
        <v>0</v>
      </c>
      <c r="EA64" s="391">
        <f t="shared" si="47"/>
        <v>0</v>
      </c>
      <c r="EB64" s="391">
        <f t="shared" si="47"/>
        <v>0</v>
      </c>
      <c r="EC64" s="391">
        <f t="shared" si="47"/>
        <v>0</v>
      </c>
      <c r="ED64" s="391">
        <f t="shared" si="47"/>
        <v>0</v>
      </c>
      <c r="EE64" s="391">
        <f t="shared" si="47"/>
        <v>0</v>
      </c>
      <c r="EF64" s="391">
        <f t="shared" si="47"/>
        <v>0</v>
      </c>
      <c r="EG64" s="95"/>
      <c r="EH64" s="96"/>
      <c r="EI64" s="96"/>
      <c r="EJ64" s="96"/>
      <c r="EK64" s="97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  <c r="GP64" s="96"/>
      <c r="GQ64" s="96"/>
      <c r="GR64" s="96"/>
      <c r="GS64" s="96"/>
      <c r="GT64" s="96"/>
      <c r="GU64" s="96"/>
      <c r="GV64" s="96"/>
      <c r="GW64" s="96"/>
      <c r="GX64" s="96"/>
      <c r="GY64" s="96"/>
      <c r="GZ64" s="96"/>
      <c r="HA64" s="96"/>
      <c r="HB64" s="96"/>
      <c r="HC64" s="96"/>
      <c r="HD64" s="96"/>
      <c r="HE64" s="96"/>
      <c r="HF64" s="96"/>
      <c r="HG64" s="96"/>
      <c r="HH64" s="96"/>
      <c r="HI64" s="96"/>
      <c r="HJ64" s="96"/>
      <c r="HK64" s="96"/>
      <c r="HL64" s="96"/>
      <c r="HM64" s="96"/>
      <c r="HN64" s="96"/>
      <c r="HO64" s="96"/>
      <c r="HP64" s="96"/>
      <c r="HQ64" s="1"/>
    </row>
    <row r="65" spans="1:225" ht="15" hidden="1" customHeight="1">
      <c r="A65" s="60"/>
      <c r="B65" s="61"/>
      <c r="C65" s="61"/>
      <c r="D65" s="61"/>
      <c r="E65" s="61"/>
      <c r="F65" s="62"/>
      <c r="G65" s="58"/>
      <c r="H65" s="49" t="s">
        <v>345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391">
        <f t="shared" ref="CS65:EF65" si="48">IF($B119=0,0,IF(VLOOKUP($B119,RE,5,FALSE)=1,0,IF(AND($N119&gt;25,CS119=1),1,0)))</f>
        <v>0</v>
      </c>
      <c r="CT65" s="391">
        <f t="shared" si="48"/>
        <v>0</v>
      </c>
      <c r="CU65" s="391">
        <f t="shared" si="48"/>
        <v>0</v>
      </c>
      <c r="CV65" s="391">
        <f t="shared" si="48"/>
        <v>0</v>
      </c>
      <c r="CW65" s="391">
        <f t="shared" si="48"/>
        <v>0</v>
      </c>
      <c r="CX65" s="391">
        <f t="shared" si="48"/>
        <v>0</v>
      </c>
      <c r="CY65" s="391">
        <f t="shared" si="48"/>
        <v>0</v>
      </c>
      <c r="CZ65" s="391">
        <f t="shared" si="48"/>
        <v>0</v>
      </c>
      <c r="DA65" s="391">
        <f t="shared" si="48"/>
        <v>0</v>
      </c>
      <c r="DB65" s="391">
        <f t="shared" si="48"/>
        <v>0</v>
      </c>
      <c r="DC65" s="391">
        <f t="shared" si="48"/>
        <v>0</v>
      </c>
      <c r="DD65" s="391">
        <f t="shared" si="48"/>
        <v>0</v>
      </c>
      <c r="DE65" s="391">
        <f t="shared" si="48"/>
        <v>0</v>
      </c>
      <c r="DF65" s="391">
        <f t="shared" si="48"/>
        <v>0</v>
      </c>
      <c r="DG65" s="391">
        <f t="shared" si="48"/>
        <v>0</v>
      </c>
      <c r="DH65" s="391">
        <f t="shared" si="48"/>
        <v>0</v>
      </c>
      <c r="DI65" s="391">
        <f t="shared" si="48"/>
        <v>0</v>
      </c>
      <c r="DJ65" s="391">
        <f t="shared" si="48"/>
        <v>0</v>
      </c>
      <c r="DK65" s="391">
        <f t="shared" si="48"/>
        <v>0</v>
      </c>
      <c r="DL65" s="391">
        <f t="shared" si="48"/>
        <v>0</v>
      </c>
      <c r="DM65" s="391">
        <f t="shared" si="48"/>
        <v>0</v>
      </c>
      <c r="DN65" s="391">
        <f t="shared" si="48"/>
        <v>0</v>
      </c>
      <c r="DO65" s="391">
        <f t="shared" si="48"/>
        <v>0</v>
      </c>
      <c r="DP65" s="391">
        <f t="shared" si="48"/>
        <v>0</v>
      </c>
      <c r="DQ65" s="391">
        <f t="shared" si="48"/>
        <v>0</v>
      </c>
      <c r="DR65" s="391">
        <f t="shared" si="48"/>
        <v>0</v>
      </c>
      <c r="DS65" s="391">
        <f t="shared" si="48"/>
        <v>0</v>
      </c>
      <c r="DT65" s="391">
        <f t="shared" si="48"/>
        <v>0</v>
      </c>
      <c r="DU65" s="391">
        <f t="shared" si="48"/>
        <v>0</v>
      </c>
      <c r="DV65" s="391">
        <f t="shared" si="48"/>
        <v>0</v>
      </c>
      <c r="DW65" s="391">
        <f t="shared" si="48"/>
        <v>0</v>
      </c>
      <c r="DX65" s="391">
        <f t="shared" si="48"/>
        <v>0</v>
      </c>
      <c r="DY65" s="391">
        <f t="shared" si="48"/>
        <v>0</v>
      </c>
      <c r="DZ65" s="391">
        <f t="shared" si="48"/>
        <v>0</v>
      </c>
      <c r="EA65" s="391">
        <f t="shared" si="48"/>
        <v>0</v>
      </c>
      <c r="EB65" s="391">
        <f t="shared" si="48"/>
        <v>0</v>
      </c>
      <c r="EC65" s="391">
        <f t="shared" si="48"/>
        <v>0</v>
      </c>
      <c r="ED65" s="391">
        <f t="shared" si="48"/>
        <v>0</v>
      </c>
      <c r="EE65" s="391">
        <f t="shared" si="48"/>
        <v>0</v>
      </c>
      <c r="EF65" s="391">
        <f t="shared" si="48"/>
        <v>0</v>
      </c>
      <c r="EG65" s="95"/>
      <c r="EH65" s="96"/>
      <c r="EI65" s="96"/>
      <c r="EJ65" s="96"/>
      <c r="EK65" s="97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X65" s="96"/>
      <c r="FY65" s="96"/>
      <c r="FZ65" s="96"/>
      <c r="GA65" s="96"/>
      <c r="GB65" s="96"/>
      <c r="GC65" s="96"/>
      <c r="GD65" s="96"/>
      <c r="GE65" s="96"/>
      <c r="GF65" s="96"/>
      <c r="GG65" s="96"/>
      <c r="GH65" s="96"/>
      <c r="GI65" s="96"/>
      <c r="GJ65" s="96"/>
      <c r="GK65" s="96"/>
      <c r="GL65" s="96"/>
      <c r="GM65" s="96"/>
      <c r="GN65" s="96"/>
      <c r="GO65" s="96"/>
      <c r="GP65" s="96"/>
      <c r="GQ65" s="96"/>
      <c r="GR65" s="96"/>
      <c r="GS65" s="96"/>
      <c r="GT65" s="96"/>
      <c r="GU65" s="96"/>
      <c r="GV65" s="96"/>
      <c r="GW65" s="96"/>
      <c r="GX65" s="96"/>
      <c r="GY65" s="96"/>
      <c r="GZ65" s="96"/>
      <c r="HA65" s="96"/>
      <c r="HB65" s="96"/>
      <c r="HC65" s="96"/>
      <c r="HD65" s="96"/>
      <c r="HE65" s="96"/>
      <c r="HF65" s="96"/>
      <c r="HG65" s="96"/>
      <c r="HH65" s="96"/>
      <c r="HI65" s="96"/>
      <c r="HJ65" s="96"/>
      <c r="HK65" s="96"/>
      <c r="HL65" s="96"/>
      <c r="HM65" s="96"/>
      <c r="HN65" s="96"/>
      <c r="HO65" s="96"/>
      <c r="HP65" s="96"/>
      <c r="HQ65" s="1"/>
    </row>
    <row r="66" spans="1:225" ht="15" hidden="1" customHeight="1">
      <c r="A66" s="60"/>
      <c r="B66" s="61"/>
      <c r="C66" s="61"/>
      <c r="D66" s="61"/>
      <c r="E66" s="61"/>
      <c r="F66" s="62"/>
      <c r="G66" s="58"/>
      <c r="H66" s="49" t="s">
        <v>345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391">
        <f t="shared" ref="CS66:EF66" si="49">IF($B120=0,0,IF(VLOOKUP($B120,RE,5,FALSE)=1,0,IF(AND($N120&gt;25,CS120=1),1,0)))</f>
        <v>0</v>
      </c>
      <c r="CT66" s="391">
        <f t="shared" si="49"/>
        <v>0</v>
      </c>
      <c r="CU66" s="391">
        <f t="shared" si="49"/>
        <v>0</v>
      </c>
      <c r="CV66" s="391">
        <f t="shared" si="49"/>
        <v>0</v>
      </c>
      <c r="CW66" s="391">
        <f t="shared" si="49"/>
        <v>0</v>
      </c>
      <c r="CX66" s="391">
        <f t="shared" si="49"/>
        <v>0</v>
      </c>
      <c r="CY66" s="391">
        <f t="shared" si="49"/>
        <v>0</v>
      </c>
      <c r="CZ66" s="391">
        <f t="shared" si="49"/>
        <v>0</v>
      </c>
      <c r="DA66" s="391">
        <f t="shared" si="49"/>
        <v>0</v>
      </c>
      <c r="DB66" s="391">
        <f t="shared" si="49"/>
        <v>0</v>
      </c>
      <c r="DC66" s="391">
        <f t="shared" si="49"/>
        <v>0</v>
      </c>
      <c r="DD66" s="391">
        <f t="shared" si="49"/>
        <v>0</v>
      </c>
      <c r="DE66" s="391">
        <f t="shared" si="49"/>
        <v>0</v>
      </c>
      <c r="DF66" s="391">
        <f t="shared" si="49"/>
        <v>0</v>
      </c>
      <c r="DG66" s="391">
        <f t="shared" si="49"/>
        <v>0</v>
      </c>
      <c r="DH66" s="391">
        <f t="shared" si="49"/>
        <v>0</v>
      </c>
      <c r="DI66" s="391">
        <f t="shared" si="49"/>
        <v>0</v>
      </c>
      <c r="DJ66" s="391">
        <f t="shared" si="49"/>
        <v>0</v>
      </c>
      <c r="DK66" s="391">
        <f t="shared" si="49"/>
        <v>0</v>
      </c>
      <c r="DL66" s="391">
        <f t="shared" si="49"/>
        <v>0</v>
      </c>
      <c r="DM66" s="391">
        <f t="shared" si="49"/>
        <v>0</v>
      </c>
      <c r="DN66" s="391">
        <f t="shared" si="49"/>
        <v>0</v>
      </c>
      <c r="DO66" s="391">
        <f t="shared" si="49"/>
        <v>0</v>
      </c>
      <c r="DP66" s="391">
        <f t="shared" si="49"/>
        <v>0</v>
      </c>
      <c r="DQ66" s="391">
        <f t="shared" si="49"/>
        <v>0</v>
      </c>
      <c r="DR66" s="391">
        <f t="shared" si="49"/>
        <v>0</v>
      </c>
      <c r="DS66" s="391">
        <f t="shared" si="49"/>
        <v>0</v>
      </c>
      <c r="DT66" s="391">
        <f t="shared" si="49"/>
        <v>0</v>
      </c>
      <c r="DU66" s="391">
        <f t="shared" si="49"/>
        <v>0</v>
      </c>
      <c r="DV66" s="391">
        <f t="shared" si="49"/>
        <v>0</v>
      </c>
      <c r="DW66" s="391">
        <f t="shared" si="49"/>
        <v>0</v>
      </c>
      <c r="DX66" s="391">
        <f t="shared" si="49"/>
        <v>0</v>
      </c>
      <c r="DY66" s="391">
        <f t="shared" si="49"/>
        <v>0</v>
      </c>
      <c r="DZ66" s="391">
        <f t="shared" si="49"/>
        <v>0</v>
      </c>
      <c r="EA66" s="391">
        <f t="shared" si="49"/>
        <v>0</v>
      </c>
      <c r="EB66" s="391">
        <f t="shared" si="49"/>
        <v>0</v>
      </c>
      <c r="EC66" s="391">
        <f t="shared" si="49"/>
        <v>0</v>
      </c>
      <c r="ED66" s="391">
        <f t="shared" si="49"/>
        <v>0</v>
      </c>
      <c r="EE66" s="391">
        <f t="shared" si="49"/>
        <v>0</v>
      </c>
      <c r="EF66" s="391">
        <f t="shared" si="49"/>
        <v>0</v>
      </c>
      <c r="EG66" s="95"/>
      <c r="EH66" s="96"/>
      <c r="EI66" s="96"/>
      <c r="EJ66" s="96"/>
      <c r="EK66" s="97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X66" s="96"/>
      <c r="FY66" s="96"/>
      <c r="FZ66" s="96"/>
      <c r="GA66" s="96"/>
      <c r="GB66" s="96"/>
      <c r="GC66" s="96"/>
      <c r="GD66" s="96"/>
      <c r="GE66" s="96"/>
      <c r="GF66" s="96"/>
      <c r="GG66" s="96"/>
      <c r="GH66" s="96"/>
      <c r="GI66" s="96"/>
      <c r="GJ66" s="96"/>
      <c r="GK66" s="96"/>
      <c r="GL66" s="96"/>
      <c r="GM66" s="96"/>
      <c r="GN66" s="96"/>
      <c r="GO66" s="96"/>
      <c r="GP66" s="96"/>
      <c r="GQ66" s="96"/>
      <c r="GR66" s="96"/>
      <c r="GS66" s="96"/>
      <c r="GT66" s="96"/>
      <c r="GU66" s="96"/>
      <c r="GV66" s="96"/>
      <c r="GW66" s="96"/>
      <c r="GX66" s="96"/>
      <c r="GY66" s="96"/>
      <c r="GZ66" s="96"/>
      <c r="HA66" s="96"/>
      <c r="HB66" s="96"/>
      <c r="HC66" s="96"/>
      <c r="HD66" s="96"/>
      <c r="HE66" s="96"/>
      <c r="HF66" s="96"/>
      <c r="HG66" s="96"/>
      <c r="HH66" s="96"/>
      <c r="HI66" s="96"/>
      <c r="HJ66" s="96"/>
      <c r="HK66" s="96"/>
      <c r="HL66" s="96"/>
      <c r="HM66" s="96"/>
      <c r="HN66" s="96"/>
      <c r="HO66" s="96"/>
      <c r="HP66" s="96"/>
      <c r="HQ66" s="1"/>
    </row>
    <row r="67" spans="1:225" ht="15" hidden="1" customHeight="1">
      <c r="A67" s="60"/>
      <c r="B67" s="61"/>
      <c r="C67" s="61"/>
      <c r="D67" s="61"/>
      <c r="E67" s="61"/>
      <c r="F67" s="62"/>
      <c r="G67" s="58"/>
      <c r="H67" s="49" t="s">
        <v>345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391">
        <f t="shared" ref="CS67:EF67" si="50">IF($B121=0,0,IF(VLOOKUP($B121,RE,5,FALSE)=1,0,IF(AND($N121&gt;25,CS121=1),1,0)))</f>
        <v>0</v>
      </c>
      <c r="CT67" s="391">
        <f t="shared" si="50"/>
        <v>0</v>
      </c>
      <c r="CU67" s="391">
        <f t="shared" si="50"/>
        <v>0</v>
      </c>
      <c r="CV67" s="391">
        <f t="shared" si="50"/>
        <v>0</v>
      </c>
      <c r="CW67" s="391">
        <f t="shared" si="50"/>
        <v>0</v>
      </c>
      <c r="CX67" s="391">
        <f t="shared" si="50"/>
        <v>0</v>
      </c>
      <c r="CY67" s="391">
        <f t="shared" si="50"/>
        <v>0</v>
      </c>
      <c r="CZ67" s="391">
        <f t="shared" si="50"/>
        <v>0</v>
      </c>
      <c r="DA67" s="391">
        <f t="shared" si="50"/>
        <v>0</v>
      </c>
      <c r="DB67" s="391">
        <f t="shared" si="50"/>
        <v>0</v>
      </c>
      <c r="DC67" s="391">
        <f t="shared" si="50"/>
        <v>0</v>
      </c>
      <c r="DD67" s="391">
        <f t="shared" si="50"/>
        <v>0</v>
      </c>
      <c r="DE67" s="391">
        <f t="shared" si="50"/>
        <v>0</v>
      </c>
      <c r="DF67" s="391">
        <f t="shared" si="50"/>
        <v>0</v>
      </c>
      <c r="DG67" s="391">
        <f t="shared" si="50"/>
        <v>0</v>
      </c>
      <c r="DH67" s="391">
        <f t="shared" si="50"/>
        <v>0</v>
      </c>
      <c r="DI67" s="391">
        <f t="shared" si="50"/>
        <v>0</v>
      </c>
      <c r="DJ67" s="391">
        <f t="shared" si="50"/>
        <v>0</v>
      </c>
      <c r="DK67" s="391">
        <f t="shared" si="50"/>
        <v>0</v>
      </c>
      <c r="DL67" s="391">
        <f t="shared" si="50"/>
        <v>0</v>
      </c>
      <c r="DM67" s="391">
        <f t="shared" si="50"/>
        <v>0</v>
      </c>
      <c r="DN67" s="391">
        <f t="shared" si="50"/>
        <v>0</v>
      </c>
      <c r="DO67" s="391">
        <f t="shared" si="50"/>
        <v>0</v>
      </c>
      <c r="DP67" s="391">
        <f t="shared" si="50"/>
        <v>0</v>
      </c>
      <c r="DQ67" s="391">
        <f t="shared" si="50"/>
        <v>0</v>
      </c>
      <c r="DR67" s="391">
        <f t="shared" si="50"/>
        <v>0</v>
      </c>
      <c r="DS67" s="391">
        <f t="shared" si="50"/>
        <v>0</v>
      </c>
      <c r="DT67" s="391">
        <f t="shared" si="50"/>
        <v>0</v>
      </c>
      <c r="DU67" s="391">
        <f t="shared" si="50"/>
        <v>0</v>
      </c>
      <c r="DV67" s="391">
        <f t="shared" si="50"/>
        <v>0</v>
      </c>
      <c r="DW67" s="391">
        <f t="shared" si="50"/>
        <v>0</v>
      </c>
      <c r="DX67" s="391">
        <f t="shared" si="50"/>
        <v>0</v>
      </c>
      <c r="DY67" s="391">
        <f t="shared" si="50"/>
        <v>0</v>
      </c>
      <c r="DZ67" s="391">
        <f t="shared" si="50"/>
        <v>0</v>
      </c>
      <c r="EA67" s="391">
        <f t="shared" si="50"/>
        <v>0</v>
      </c>
      <c r="EB67" s="391">
        <f t="shared" si="50"/>
        <v>0</v>
      </c>
      <c r="EC67" s="391">
        <f t="shared" si="50"/>
        <v>0</v>
      </c>
      <c r="ED67" s="391">
        <f t="shared" si="50"/>
        <v>0</v>
      </c>
      <c r="EE67" s="391">
        <f t="shared" si="50"/>
        <v>0</v>
      </c>
      <c r="EF67" s="391">
        <f t="shared" si="50"/>
        <v>0</v>
      </c>
      <c r="EG67" s="95"/>
      <c r="EH67" s="96"/>
      <c r="EI67" s="96"/>
      <c r="EJ67" s="96"/>
      <c r="EK67" s="97"/>
      <c r="EL67" s="96"/>
      <c r="EM67" s="96"/>
      <c r="EN67" s="96"/>
      <c r="EO67" s="96"/>
      <c r="EP67" s="96"/>
      <c r="EQ67" s="96"/>
      <c r="ER67" s="96"/>
      <c r="ES67" s="96"/>
      <c r="ET67" s="96"/>
      <c r="EU67" s="96"/>
      <c r="EV67" s="96"/>
      <c r="EW67" s="96"/>
      <c r="EX67" s="96"/>
      <c r="EY67" s="96"/>
      <c r="EZ67" s="96"/>
      <c r="FA67" s="96"/>
      <c r="FB67" s="96"/>
      <c r="FC67" s="96"/>
      <c r="FD67" s="96"/>
      <c r="FE67" s="96"/>
      <c r="FF67" s="96"/>
      <c r="FG67" s="96"/>
      <c r="FH67" s="96"/>
      <c r="FI67" s="96"/>
      <c r="FJ67" s="96"/>
      <c r="FK67" s="96"/>
      <c r="FL67" s="96"/>
      <c r="FM67" s="96"/>
      <c r="FN67" s="96"/>
      <c r="FO67" s="96"/>
      <c r="FP67" s="96"/>
      <c r="FQ67" s="96"/>
      <c r="FR67" s="96"/>
      <c r="FS67" s="96"/>
      <c r="FT67" s="96"/>
      <c r="FU67" s="96"/>
      <c r="FV67" s="96"/>
      <c r="FW67" s="96"/>
      <c r="FX67" s="96"/>
      <c r="FY67" s="96"/>
      <c r="FZ67" s="96"/>
      <c r="GA67" s="96"/>
      <c r="GB67" s="96"/>
      <c r="GC67" s="96"/>
      <c r="GD67" s="96"/>
      <c r="GE67" s="96"/>
      <c r="GF67" s="96"/>
      <c r="GG67" s="96"/>
      <c r="GH67" s="96"/>
      <c r="GI67" s="96"/>
      <c r="GJ67" s="96"/>
      <c r="GK67" s="96"/>
      <c r="GL67" s="96"/>
      <c r="GM67" s="96"/>
      <c r="GN67" s="96"/>
      <c r="GO67" s="96"/>
      <c r="GP67" s="96"/>
      <c r="GQ67" s="96"/>
      <c r="GR67" s="96"/>
      <c r="GS67" s="96"/>
      <c r="GT67" s="96"/>
      <c r="GU67" s="96"/>
      <c r="GV67" s="96"/>
      <c r="GW67" s="96"/>
      <c r="GX67" s="96"/>
      <c r="GY67" s="96"/>
      <c r="GZ67" s="96"/>
      <c r="HA67" s="96"/>
      <c r="HB67" s="96"/>
      <c r="HC67" s="96"/>
      <c r="HD67" s="96"/>
      <c r="HE67" s="96"/>
      <c r="HF67" s="96"/>
      <c r="HG67" s="96"/>
      <c r="HH67" s="96"/>
      <c r="HI67" s="96"/>
      <c r="HJ67" s="96"/>
      <c r="HK67" s="96"/>
      <c r="HL67" s="96"/>
      <c r="HM67" s="96"/>
      <c r="HN67" s="96"/>
      <c r="HO67" s="96"/>
      <c r="HP67" s="96"/>
      <c r="HQ67" s="1"/>
    </row>
    <row r="68" spans="1:225" ht="15" hidden="1" customHeight="1">
      <c r="A68" s="60"/>
      <c r="B68" s="61"/>
      <c r="C68" s="61"/>
      <c r="D68" s="61"/>
      <c r="E68" s="61"/>
      <c r="F68" s="62"/>
      <c r="G68" s="58"/>
      <c r="H68" s="49" t="s">
        <v>130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199"/>
      <c r="CT68" s="199"/>
      <c r="CU68" s="199"/>
      <c r="CV68" s="199"/>
      <c r="CW68" s="199"/>
      <c r="CX68" s="199"/>
      <c r="CY68" s="199"/>
      <c r="CZ68" s="199"/>
      <c r="DA68" s="199"/>
      <c r="DB68" s="199"/>
      <c r="DC68" s="199"/>
      <c r="DD68" s="199"/>
      <c r="DE68" s="199"/>
      <c r="DF68" s="199"/>
      <c r="DG68" s="199"/>
      <c r="DH68" s="199"/>
      <c r="DI68" s="199"/>
      <c r="DJ68" s="199"/>
      <c r="DK68" s="199"/>
      <c r="DL68" s="199"/>
      <c r="DM68" s="199"/>
      <c r="DN68" s="199"/>
      <c r="DO68" s="199"/>
      <c r="DP68" s="199"/>
      <c r="DQ68" s="199"/>
      <c r="DR68" s="199"/>
      <c r="DS68" s="199"/>
      <c r="DT68" s="199"/>
      <c r="DU68" s="199"/>
      <c r="DV68" s="199"/>
      <c r="DW68" s="199"/>
      <c r="DX68" s="199"/>
      <c r="DY68" s="199"/>
      <c r="DZ68" s="199"/>
      <c r="EA68" s="199"/>
      <c r="EB68" s="199"/>
      <c r="EC68" s="199"/>
      <c r="ED68" s="199"/>
      <c r="EE68" s="199"/>
      <c r="EF68" s="199"/>
      <c r="EG68" s="95"/>
      <c r="EH68" s="96"/>
      <c r="EI68" s="96"/>
      <c r="EJ68" s="96"/>
      <c r="EK68" s="97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1"/>
    </row>
    <row r="69" spans="1:225" ht="15" hidden="1" customHeight="1">
      <c r="A69" s="60"/>
      <c r="B69" s="61"/>
      <c r="C69" s="61"/>
      <c r="D69" s="61"/>
      <c r="E69" s="61"/>
      <c r="F69" s="62"/>
      <c r="G69" s="58"/>
      <c r="H69" s="49" t="s">
        <v>129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199"/>
      <c r="CT69" s="199"/>
      <c r="CU69" s="199"/>
      <c r="CV69" s="199"/>
      <c r="CW69" s="199"/>
      <c r="CX69" s="199"/>
      <c r="CY69" s="199"/>
      <c r="CZ69" s="199"/>
      <c r="DA69" s="199"/>
      <c r="DB69" s="199"/>
      <c r="DC69" s="199"/>
      <c r="DD69" s="199"/>
      <c r="DE69" s="199"/>
      <c r="DF69" s="199"/>
      <c r="DG69" s="199"/>
      <c r="DH69" s="199"/>
      <c r="DI69" s="199"/>
      <c r="DJ69" s="199"/>
      <c r="DK69" s="199"/>
      <c r="DL69" s="199"/>
      <c r="DM69" s="199"/>
      <c r="DN69" s="199"/>
      <c r="DO69" s="199"/>
      <c r="DP69" s="199"/>
      <c r="DQ69" s="199"/>
      <c r="DR69" s="199"/>
      <c r="DS69" s="199"/>
      <c r="DT69" s="199"/>
      <c r="DU69" s="199"/>
      <c r="DV69" s="199"/>
      <c r="DW69" s="199"/>
      <c r="DX69" s="199"/>
      <c r="DY69" s="199"/>
      <c r="DZ69" s="199"/>
      <c r="EA69" s="199"/>
      <c r="EB69" s="199"/>
      <c r="EC69" s="199"/>
      <c r="ED69" s="199"/>
      <c r="EE69" s="199"/>
      <c r="EF69" s="199"/>
      <c r="EG69" s="95"/>
      <c r="EH69" s="96"/>
      <c r="EI69" s="96"/>
      <c r="EJ69" s="96"/>
      <c r="EK69" s="97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96"/>
      <c r="FI69" s="96"/>
      <c r="FJ69" s="96"/>
      <c r="FK69" s="96"/>
      <c r="FL69" s="96"/>
      <c r="FM69" s="96"/>
      <c r="FN69" s="96"/>
      <c r="FO69" s="96"/>
      <c r="FP69" s="96"/>
      <c r="FQ69" s="96"/>
      <c r="FR69" s="96"/>
      <c r="FS69" s="96"/>
      <c r="FT69" s="96"/>
      <c r="FU69" s="96"/>
      <c r="FV69" s="96"/>
      <c r="FW69" s="96"/>
      <c r="FX69" s="96"/>
      <c r="FY69" s="96"/>
      <c r="FZ69" s="96"/>
      <c r="GA69" s="96"/>
      <c r="GB69" s="96"/>
      <c r="GC69" s="96"/>
      <c r="GD69" s="96"/>
      <c r="GE69" s="96"/>
      <c r="GF69" s="96"/>
      <c r="GG69" s="96"/>
      <c r="GH69" s="96"/>
      <c r="GI69" s="96"/>
      <c r="GJ69" s="96"/>
      <c r="GK69" s="96"/>
      <c r="GL69" s="96"/>
      <c r="GM69" s="96"/>
      <c r="GN69" s="96"/>
      <c r="GO69" s="96"/>
      <c r="GP69" s="96"/>
      <c r="GQ69" s="96"/>
      <c r="GR69" s="96"/>
      <c r="GS69" s="96"/>
      <c r="GT69" s="96"/>
      <c r="GU69" s="96"/>
      <c r="GV69" s="96"/>
      <c r="GW69" s="96"/>
      <c r="GX69" s="96"/>
      <c r="GY69" s="96"/>
      <c r="GZ69" s="96"/>
      <c r="HA69" s="96"/>
      <c r="HB69" s="96"/>
      <c r="HC69" s="96"/>
      <c r="HD69" s="96"/>
      <c r="HE69" s="96"/>
      <c r="HF69" s="96"/>
      <c r="HG69" s="96"/>
      <c r="HH69" s="96"/>
      <c r="HI69" s="96"/>
      <c r="HJ69" s="96"/>
      <c r="HK69" s="96"/>
      <c r="HL69" s="96"/>
      <c r="HM69" s="96"/>
      <c r="HN69" s="96"/>
      <c r="HO69" s="96"/>
      <c r="HP69" s="96"/>
      <c r="HQ69" s="1"/>
    </row>
    <row r="70" spans="1:225" ht="15" hidden="1" customHeight="1">
      <c r="A70" s="60"/>
      <c r="B70" s="61"/>
      <c r="C70" s="61"/>
      <c r="D70" s="61"/>
      <c r="E70" s="61"/>
      <c r="F70" s="62"/>
      <c r="G70" s="58"/>
      <c r="H70" s="49" t="s">
        <v>70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1">
        <f>IF(OR(CS6=REGISTER!$DD$7,CS6=REGISTER!$DD$8),1,0)</f>
        <v>0</v>
      </c>
      <c r="CT70" s="51">
        <f>IF(OR(CT6=REGISTER!$DD$7,CT6=REGISTER!$DD$8),1,0)</f>
        <v>0</v>
      </c>
      <c r="CU70" s="51">
        <f>IF(OR(CU6=REGISTER!$DD$7,CU6=REGISTER!$DD$8),1,0)</f>
        <v>0</v>
      </c>
      <c r="CV70" s="51">
        <f>IF(OR(CV6=REGISTER!$DD$7,CV6=REGISTER!$DD$8),1,0)</f>
        <v>0</v>
      </c>
      <c r="CW70" s="51">
        <f>IF(OR(CW6=REGISTER!$DD$7,CW6=REGISTER!$DD$8),1,0)</f>
        <v>0</v>
      </c>
      <c r="CX70" s="51">
        <f>IF(OR(CX6=REGISTER!$DD$7,CX6=REGISTER!$DD$8),1,0)</f>
        <v>0</v>
      </c>
      <c r="CY70" s="51">
        <f>IF(OR(CY6=REGISTER!$DD$7,CY6=REGISTER!$DD$8),1,0)</f>
        <v>0</v>
      </c>
      <c r="CZ70" s="51">
        <f>IF(OR(CZ6=REGISTER!$DD$7,CZ6=REGISTER!$DD$8),1,0)</f>
        <v>0</v>
      </c>
      <c r="DA70" s="51">
        <f>IF(OR(DA6=REGISTER!$DD$7,DA6=REGISTER!$DD$8),1,0)</f>
        <v>0</v>
      </c>
      <c r="DB70" s="51">
        <f>IF(OR(DB6=REGISTER!$DD$7,DB6=REGISTER!$DD$8),1,0)</f>
        <v>0</v>
      </c>
      <c r="DC70" s="51">
        <f>IF(OR(DC6=REGISTER!$DD$7,DC6=REGISTER!$DD$8),1,0)</f>
        <v>0</v>
      </c>
      <c r="DD70" s="51">
        <f>IF(OR(DD6=REGISTER!$DD$7,DD6=REGISTER!$DD$8),1,0)</f>
        <v>0</v>
      </c>
      <c r="DE70" s="51">
        <f>IF(OR(DE6=REGISTER!$DD$7,DE6=REGISTER!$DD$8),1,0)</f>
        <v>0</v>
      </c>
      <c r="DF70" s="51">
        <f>IF(OR(DF6=REGISTER!$DD$7,DF6=REGISTER!$DD$8),1,0)</f>
        <v>0</v>
      </c>
      <c r="DG70" s="51">
        <f>IF(OR(DG6=REGISTER!$DD$7,DG6=REGISTER!$DD$8),1,0)</f>
        <v>0</v>
      </c>
      <c r="DH70" s="51">
        <f>IF(OR(DH6=REGISTER!$DD$7,DH6=REGISTER!$DD$8),1,0)</f>
        <v>0</v>
      </c>
      <c r="DI70" s="51">
        <f>IF(OR(DI6=REGISTER!$DD$7,DI6=REGISTER!$DD$8),1,0)</f>
        <v>0</v>
      </c>
      <c r="DJ70" s="51">
        <f>IF(OR(DJ6=REGISTER!$DD$7,DJ6=REGISTER!$DD$8),1,0)</f>
        <v>0</v>
      </c>
      <c r="DK70" s="51">
        <f>IF(OR(DK6=REGISTER!$DD$7,DK6=REGISTER!$DD$8),1,0)</f>
        <v>0</v>
      </c>
      <c r="DL70" s="51">
        <f>IF(OR(DL6=REGISTER!$DD$7,DL6=REGISTER!$DD$8),1,0)</f>
        <v>0</v>
      </c>
      <c r="DM70" s="51">
        <f>IF(OR(DM6=REGISTER!$DD$7,DM6=REGISTER!$DD$8),1,0)</f>
        <v>0</v>
      </c>
      <c r="DN70" s="51">
        <f>IF(OR(DN6=REGISTER!$DD$7,DN6=REGISTER!$DD$8),1,0)</f>
        <v>0</v>
      </c>
      <c r="DO70" s="51">
        <f>IF(OR(DO6=REGISTER!$DD$7,DO6=REGISTER!$DD$8),1,0)</f>
        <v>0</v>
      </c>
      <c r="DP70" s="51">
        <f>IF(OR(DP6=REGISTER!$DD$7,DP6=REGISTER!$DD$8),1,0)</f>
        <v>0</v>
      </c>
      <c r="DQ70" s="51">
        <f>IF(OR(DQ6=REGISTER!$DD$7,DQ6=REGISTER!$DD$8),1,0)</f>
        <v>0</v>
      </c>
      <c r="DR70" s="51">
        <f>IF(OR(DR6=REGISTER!$DD$7,DR6=REGISTER!$DD$8),1,0)</f>
        <v>0</v>
      </c>
      <c r="DS70" s="51">
        <f>IF(OR(DS6=REGISTER!$DD$7,DS6=REGISTER!$DD$8),1,0)</f>
        <v>0</v>
      </c>
      <c r="DT70" s="51">
        <f>IF(OR(DT6=REGISTER!$DD$7,DT6=REGISTER!$DD$8),1,0)</f>
        <v>0</v>
      </c>
      <c r="DU70" s="51">
        <f>IF(OR(DU6=REGISTER!$DD$7,DU6=REGISTER!$DD$8),1,0)</f>
        <v>0</v>
      </c>
      <c r="DV70" s="51">
        <f>IF(OR(DV6=REGISTER!$DD$7,DV6=REGISTER!$DD$8),1,0)</f>
        <v>0</v>
      </c>
      <c r="DW70" s="51">
        <f>IF(OR(DW6=REGISTER!$DD$7,DW6=REGISTER!$DD$8),1,0)</f>
        <v>0</v>
      </c>
      <c r="DX70" s="51">
        <f>IF(OR(DX6=REGISTER!$DD$7,DX6=REGISTER!$DD$8),1,0)</f>
        <v>0</v>
      </c>
      <c r="DY70" s="51">
        <f>IF(OR(DY6=REGISTER!$DD$7,DY6=REGISTER!$DD$8),1,0)</f>
        <v>0</v>
      </c>
      <c r="DZ70" s="51">
        <f>IF(OR(DZ6=REGISTER!$DD$7,DZ6=REGISTER!$DD$8),1,0)</f>
        <v>0</v>
      </c>
      <c r="EA70" s="51">
        <f>IF(OR(EA6=REGISTER!$DD$7,EA6=REGISTER!$DD$8),1,0)</f>
        <v>0</v>
      </c>
      <c r="EB70" s="51">
        <f>IF(OR(EB6=REGISTER!$DD$7,EB6=REGISTER!$DD$8),1,0)</f>
        <v>0</v>
      </c>
      <c r="EC70" s="51">
        <f>IF(OR(EC6=REGISTER!$DD$7,EC6=REGISTER!$DD$8),1,0)</f>
        <v>0</v>
      </c>
      <c r="ED70" s="51">
        <f>IF(OR(ED6=REGISTER!$DD$7,ED6=REGISTER!$DD$8),1,0)</f>
        <v>0</v>
      </c>
      <c r="EE70" s="51">
        <f>IF(OR(EE6=REGISTER!$DD$7,EE6=REGISTER!$DD$8),1,0)</f>
        <v>0</v>
      </c>
      <c r="EF70" s="51">
        <f>IF(OR(EF6=REGISTER!$DD$7,EF6=REGISTER!$DD$8),1,0)</f>
        <v>0</v>
      </c>
      <c r="EG70" s="95"/>
      <c r="EH70" s="96"/>
      <c r="EI70" s="96"/>
      <c r="EJ70" s="96"/>
      <c r="EK70" s="97"/>
      <c r="EL70" s="96"/>
      <c r="EM70" s="96"/>
      <c r="EN70" s="96"/>
      <c r="EO70" s="96"/>
      <c r="EP70" s="96"/>
      <c r="EQ70" s="96"/>
      <c r="ER70" s="96"/>
      <c r="ES70" s="96"/>
      <c r="ET70" s="96"/>
      <c r="EU70" s="96"/>
      <c r="EV70" s="96"/>
      <c r="EW70" s="96"/>
      <c r="EX70" s="96"/>
      <c r="EY70" s="96"/>
      <c r="EZ70" s="96"/>
      <c r="FA70" s="96"/>
      <c r="FB70" s="96"/>
      <c r="FC70" s="96"/>
      <c r="FD70" s="96"/>
      <c r="FE70" s="96"/>
      <c r="FF70" s="96"/>
      <c r="FG70" s="96"/>
      <c r="FH70" s="96"/>
      <c r="FI70" s="96"/>
      <c r="FJ70" s="96"/>
      <c r="FK70" s="96"/>
      <c r="FL70" s="96"/>
      <c r="FM70" s="96"/>
      <c r="FN70" s="96"/>
      <c r="FO70" s="96"/>
      <c r="FP70" s="96"/>
      <c r="FQ70" s="96"/>
      <c r="FR70" s="96"/>
      <c r="FS70" s="96"/>
      <c r="FT70" s="96"/>
      <c r="FU70" s="96"/>
      <c r="FV70" s="96"/>
      <c r="FW70" s="96"/>
      <c r="FX70" s="96"/>
      <c r="FY70" s="96"/>
      <c r="FZ70" s="96"/>
      <c r="GA70" s="96"/>
      <c r="GB70" s="96"/>
      <c r="GC70" s="96"/>
      <c r="GD70" s="96"/>
      <c r="GE70" s="96"/>
      <c r="GF70" s="96"/>
      <c r="GG70" s="96"/>
      <c r="GH70" s="96"/>
      <c r="GI70" s="96"/>
      <c r="GJ70" s="96"/>
      <c r="GK70" s="96"/>
      <c r="GL70" s="96"/>
      <c r="GM70" s="96"/>
      <c r="GN70" s="96"/>
      <c r="GO70" s="96"/>
      <c r="GP70" s="96"/>
      <c r="GQ70" s="96"/>
      <c r="GR70" s="96"/>
      <c r="GS70" s="96"/>
      <c r="GT70" s="96"/>
      <c r="GU70" s="96"/>
      <c r="GV70" s="96"/>
      <c r="GW70" s="96"/>
      <c r="GX70" s="96"/>
      <c r="GY70" s="96"/>
      <c r="GZ70" s="96"/>
      <c r="HA70" s="96"/>
      <c r="HB70" s="96"/>
      <c r="HC70" s="96"/>
      <c r="HD70" s="96"/>
      <c r="HE70" s="96"/>
      <c r="HF70" s="96"/>
      <c r="HG70" s="96"/>
      <c r="HH70" s="96"/>
      <c r="HI70" s="96"/>
      <c r="HJ70" s="96"/>
      <c r="HK70" s="96"/>
      <c r="HL70" s="96"/>
      <c r="HM70" s="96"/>
      <c r="HN70" s="96"/>
      <c r="HO70" s="96"/>
      <c r="HP70" s="96"/>
      <c r="HQ70" s="1"/>
    </row>
    <row r="71" spans="1:225" ht="15" hidden="1" customHeight="1" thickBot="1">
      <c r="A71" s="100"/>
      <c r="B71" s="101"/>
      <c r="C71" s="101"/>
      <c r="D71" s="101"/>
      <c r="E71" s="101"/>
      <c r="F71" s="102"/>
      <c r="G71" s="104"/>
      <c r="H71" s="103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98"/>
      <c r="CT71" s="99"/>
      <c r="CU71" s="99"/>
      <c r="CV71" s="99"/>
      <c r="CW71" s="99"/>
      <c r="CX71" s="99"/>
      <c r="CY71" s="99"/>
      <c r="CZ71" s="99"/>
      <c r="DA71" s="99"/>
      <c r="DB71" s="99"/>
      <c r="DC71" s="99"/>
      <c r="DD71" s="99"/>
      <c r="DE71" s="99"/>
      <c r="DF71" s="99"/>
      <c r="DG71" s="99"/>
      <c r="DH71" s="99"/>
      <c r="DI71" s="99"/>
      <c r="DJ71" s="99"/>
      <c r="DK71" s="99"/>
      <c r="DL71" s="99"/>
      <c r="DM71" s="99"/>
      <c r="DN71" s="99"/>
      <c r="DO71" s="99"/>
      <c r="DP71" s="99"/>
      <c r="DQ71" s="99"/>
      <c r="DR71" s="139"/>
      <c r="DS71" s="139"/>
      <c r="DT71" s="139"/>
      <c r="DU71" s="139"/>
      <c r="DV71" s="139"/>
      <c r="DW71" s="139"/>
      <c r="DX71" s="139"/>
      <c r="DY71" s="139"/>
      <c r="DZ71" s="139"/>
      <c r="EA71" s="139"/>
      <c r="EB71" s="139"/>
      <c r="EC71" s="139"/>
      <c r="ED71" s="139"/>
      <c r="EE71" s="139"/>
      <c r="EF71" s="139"/>
      <c r="EG71" s="516"/>
      <c r="EH71" s="490"/>
      <c r="EI71" s="490"/>
      <c r="EK71" s="240"/>
      <c r="EL71" s="120"/>
      <c r="EM71" s="120"/>
      <c r="EN71" s="158"/>
      <c r="EO71" s="158"/>
      <c r="EP71" s="158"/>
      <c r="EQ71" s="120"/>
      <c r="ER71" s="158"/>
      <c r="ES71" s="158"/>
      <c r="ET71" s="158"/>
      <c r="EU71" s="120"/>
      <c r="EV71" s="120"/>
      <c r="EW71" s="120"/>
      <c r="EX71" s="120"/>
      <c r="EY71" s="120"/>
      <c r="EZ71" s="120"/>
      <c r="FA71" s="120"/>
      <c r="FB71" s="120"/>
      <c r="FC71" s="120"/>
      <c r="FD71" s="120"/>
      <c r="FE71" s="120"/>
      <c r="FF71" s="120"/>
      <c r="FG71" s="120"/>
      <c r="FH71" s="120"/>
      <c r="FI71" s="120"/>
      <c r="FJ71" s="120"/>
      <c r="FK71" s="120"/>
      <c r="FL71" s="120"/>
      <c r="FM71" s="120"/>
      <c r="FN71" s="120"/>
      <c r="FO71" s="120"/>
      <c r="FP71" s="120"/>
      <c r="FQ71" s="120"/>
      <c r="FR71" s="120"/>
      <c r="FS71" s="120"/>
      <c r="FT71" s="120"/>
      <c r="FU71" s="120"/>
      <c r="FV71" s="120"/>
      <c r="FW71" s="120"/>
      <c r="FX71" s="120"/>
      <c r="FY71" s="107"/>
      <c r="FZ71" s="107"/>
      <c r="GA71" s="107"/>
      <c r="GB71" s="107"/>
      <c r="GC71" s="107"/>
      <c r="GD71" s="107"/>
      <c r="GE71" s="107"/>
      <c r="GF71" s="107"/>
      <c r="GG71" s="107"/>
      <c r="GH71" s="107"/>
      <c r="GI71" s="107"/>
      <c r="GJ71" s="107"/>
      <c r="GK71" s="107"/>
      <c r="GL71" s="107"/>
      <c r="GM71" s="107"/>
      <c r="GN71" s="107"/>
      <c r="GO71" s="107"/>
      <c r="GP71" s="107"/>
      <c r="GQ71" s="107"/>
      <c r="GR71" s="107"/>
      <c r="GS71" s="107"/>
      <c r="GT71" s="107"/>
      <c r="GU71" s="107"/>
      <c r="GV71" s="107"/>
      <c r="GW71" s="107"/>
      <c r="GX71" s="107"/>
      <c r="GY71" s="107"/>
      <c r="GZ71" s="107"/>
      <c r="HA71" s="107"/>
      <c r="HB71" s="107"/>
      <c r="HC71" s="107"/>
      <c r="HD71" s="107"/>
      <c r="HE71" s="107"/>
      <c r="HF71" s="107"/>
      <c r="HG71" s="107"/>
      <c r="HH71" s="107"/>
      <c r="HI71" s="107"/>
      <c r="HJ71" s="107"/>
      <c r="HK71" s="107"/>
      <c r="HL71" s="96"/>
      <c r="HM71" s="96"/>
      <c r="HN71" s="96"/>
      <c r="HO71" s="96"/>
      <c r="HP71" s="96"/>
      <c r="HQ71" s="1"/>
    </row>
    <row r="72" spans="1:225" ht="15" customHeight="1" thickBot="1">
      <c r="A72" s="596" t="s">
        <v>42</v>
      </c>
      <c r="B72" s="597"/>
      <c r="C72" s="597"/>
      <c r="D72" s="597"/>
      <c r="E72" s="597"/>
      <c r="F72" s="598"/>
      <c r="G72" s="294">
        <f>COUNTIF(CS72:EF72,"&gt;=3")</f>
        <v>0</v>
      </c>
      <c r="H72" s="43" t="s">
        <v>15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45">
        <f>IF(OR(CS40=0,CS70=1,SUM(CS54:CS60)=0),0,IF(CS43&lt;REGISTER!$DD$28,0,IF(CS43+CS44+SUM(CS61:CS67)&gt;REGISTER!$DD$24,REGISTER!$DD$24,CS43+CS44+SUM(CS61:CS67))))</f>
        <v>0</v>
      </c>
      <c r="CT72" s="45">
        <f>IF(OR(CT40=0,CT70=1,SUM(CT54:CT60)=0),0,IF(CT43&lt;REGISTER!$DD$28,0,IF(CT43+CT44+SUM(CT61:CT67)&gt;REGISTER!$DD$24,REGISTER!$DD$24,CT43+CT44+SUM(CT61:CT67))))</f>
        <v>0</v>
      </c>
      <c r="CU72" s="45">
        <f>IF(OR(CU40=0,CU70=1,SUM(CU54:CU60)=0),0,IF(CU43&lt;REGISTER!$DD$28,0,IF(CU43+CU44+SUM(CU61:CU67)&gt;REGISTER!$DD$24,REGISTER!$DD$24,CU43+CU44+SUM(CU61:CU67))))</f>
        <v>0</v>
      </c>
      <c r="CV72" s="45">
        <f>IF(OR(CV40=0,CV70=1,SUM(CV54:CV60)=0),0,IF(CV43&lt;REGISTER!$DD$28,0,IF(CV43+CV44+SUM(CV61:CV67)&gt;REGISTER!$DD$24,REGISTER!$DD$24,CV43+CV44+SUM(CV61:CV67))))</f>
        <v>0</v>
      </c>
      <c r="CW72" s="45">
        <f>IF(OR(CW40=0,CW70=1,SUM(CW54:CW60)=0),0,IF(CW43&lt;REGISTER!$DD$28,0,IF(CW43+CW44+SUM(CW61:CW67)&gt;REGISTER!$DD$24,REGISTER!$DD$24,CW43+CW44+SUM(CW61:CW67))))</f>
        <v>0</v>
      </c>
      <c r="CX72" s="45">
        <f>IF(OR(CX40=0,CX70=1,SUM(CX54:CX60)=0),0,IF(CX43&lt;REGISTER!$DD$28,0,IF(CX43+CX44+SUM(CX61:CX67)&gt;REGISTER!$DD$24,REGISTER!$DD$24,CX43+CX44+SUM(CX61:CX67))))</f>
        <v>0</v>
      </c>
      <c r="CY72" s="45">
        <f>IF(OR(CY40=0,CY70=1,SUM(CY54:CY60)=0),0,IF(CY43&lt;REGISTER!$DD$28,0,IF(CY43+CY44+SUM(CY61:CY67)&gt;REGISTER!$DD$24,REGISTER!$DD$24,CY43+CY44+SUM(CY61:CY67))))</f>
        <v>0</v>
      </c>
      <c r="CZ72" s="45">
        <f>IF(OR(CZ40=0,CZ70=1,SUM(CZ54:CZ60)=0),0,IF(CZ43&lt;REGISTER!$DD$28,0,IF(CZ43+CZ44+SUM(CZ61:CZ67)&gt;REGISTER!$DD$24,REGISTER!$DD$24,CZ43+CZ44+SUM(CZ61:CZ67))))</f>
        <v>0</v>
      </c>
      <c r="DA72" s="45">
        <f>IF(OR(DA40=0,DA70=1,SUM(DA54:DA60)=0),0,IF(DA43&lt;REGISTER!$DD$28,0,IF(DA43+DA44+SUM(DA61:DA67)&gt;REGISTER!$DD$24,REGISTER!$DD$24,DA43+DA44+SUM(DA61:DA67))))</f>
        <v>0</v>
      </c>
      <c r="DB72" s="45">
        <f>IF(OR(DB40=0,DB70=1,SUM(DB54:DB60)=0),0,IF(DB43&lt;REGISTER!$DD$28,0,IF(DB43+DB44+SUM(DB61:DB67)&gt;REGISTER!$DD$24,REGISTER!$DD$24,DB43+DB44+SUM(DB61:DB67))))</f>
        <v>0</v>
      </c>
      <c r="DC72" s="45">
        <f>IF(OR(DC40=0,DC70=1,SUM(DC54:DC60)=0),0,IF(DC43&lt;REGISTER!$DD$28,0,IF(DC43+DC44+SUM(DC61:DC67)&gt;REGISTER!$DD$24,REGISTER!$DD$24,DC43+DC44+SUM(DC61:DC67))))</f>
        <v>0</v>
      </c>
      <c r="DD72" s="45">
        <f>IF(OR(DD40=0,DD70=1,SUM(DD54:DD60)=0),0,IF(DD43&lt;REGISTER!$DD$28,0,IF(DD43+DD44+SUM(DD61:DD67)&gt;REGISTER!$DD$24,REGISTER!$DD$24,DD43+DD44+SUM(DD61:DD67))))</f>
        <v>0</v>
      </c>
      <c r="DE72" s="45">
        <f>IF(OR(DE40=0,DE70=1,SUM(DE54:DE60)=0),0,IF(DE43&lt;REGISTER!$DD$28,0,IF(DE43+DE44+SUM(DE61:DE67)&gt;REGISTER!$DD$24,REGISTER!$DD$24,DE43+DE44+SUM(DE61:DE67))))</f>
        <v>0</v>
      </c>
      <c r="DF72" s="45">
        <f>IF(OR(DF40=0,DF70=1,SUM(DF54:DF60)=0),0,IF(DF43&lt;REGISTER!$DD$28,0,IF(DF43+DF44+SUM(DF61:DF67)&gt;REGISTER!$DD$24,REGISTER!$DD$24,DF43+DF44+SUM(DF61:DF67))))</f>
        <v>0</v>
      </c>
      <c r="DG72" s="45">
        <f>IF(OR(DG40=0,DG70=1,SUM(DG54:DG60)=0),0,IF(DG43&lt;REGISTER!$DD$28,0,IF(DG43+DG44+SUM(DG61:DG67)&gt;REGISTER!$DD$24,REGISTER!$DD$24,DG43+DG44+SUM(DG61:DG67))))</f>
        <v>0</v>
      </c>
      <c r="DH72" s="45">
        <f>IF(OR(DH40=0,DH70=1,SUM(DH54:DH60)=0),0,IF(DH43&lt;REGISTER!$DD$28,0,IF(DH43+DH44+SUM(DH61:DH67)&gt;REGISTER!$DD$24,REGISTER!$DD$24,DH43+DH44+SUM(DH61:DH67))))</f>
        <v>0</v>
      </c>
      <c r="DI72" s="45">
        <f>IF(OR(DI40=0,DI70=1,SUM(DI54:DI60)=0),0,IF(DI43&lt;REGISTER!$DD$28,0,IF(DI43+DI44+SUM(DI61:DI67)&gt;REGISTER!$DD$24,REGISTER!$DD$24,DI43+DI44+SUM(DI61:DI67))))</f>
        <v>0</v>
      </c>
      <c r="DJ72" s="45">
        <f>IF(OR(DJ40=0,DJ70=1,SUM(DJ54:DJ60)=0),0,IF(DJ43&lt;REGISTER!$DD$28,0,IF(DJ43+DJ44+SUM(DJ61:DJ67)&gt;REGISTER!$DD$24,REGISTER!$DD$24,DJ43+DJ44+SUM(DJ61:DJ67))))</f>
        <v>0</v>
      </c>
      <c r="DK72" s="45">
        <f>IF(OR(DK40=0,DK70=1,SUM(DK54:DK60)=0),0,IF(DK43&lt;REGISTER!$DD$28,0,IF(DK43+DK44+SUM(DK61:DK67)&gt;REGISTER!$DD$24,REGISTER!$DD$24,DK43+DK44+SUM(DK61:DK67))))</f>
        <v>0</v>
      </c>
      <c r="DL72" s="45">
        <f>IF(OR(DL40=0,DL70=1,SUM(DL54:DL60)=0),0,IF(DL43&lt;REGISTER!$DD$28,0,IF(DL43+DL44+SUM(DL61:DL67)&gt;REGISTER!$DD$24,REGISTER!$DD$24,DL43+DL44+SUM(DL61:DL67))))</f>
        <v>0</v>
      </c>
      <c r="DM72" s="45">
        <f>IF(OR(DM40=0,DM70=1,SUM(DM54:DM60)=0),0,IF(DM43&lt;REGISTER!$DD$28,0,IF(DM43+DM44+SUM(DM61:DM67)&gt;REGISTER!$DD$24,REGISTER!$DD$24,DM43+DM44+SUM(DM61:DM67))))</f>
        <v>0</v>
      </c>
      <c r="DN72" s="45">
        <f>IF(OR(DN40=0,DN70=1,SUM(DN54:DN60)=0),0,IF(DN43&lt;REGISTER!$DD$28,0,IF(DN43+DN44+SUM(DN61:DN67)&gt;REGISTER!$DD$24,REGISTER!$DD$24,DN43+DN44+SUM(DN61:DN67))))</f>
        <v>0</v>
      </c>
      <c r="DO72" s="45">
        <f>IF(OR(DO40=0,DO70=1,SUM(DO54:DO60)=0),0,IF(DO43&lt;REGISTER!$DD$28,0,IF(DO43+DO44+SUM(DO61:DO67)&gt;REGISTER!$DD$24,REGISTER!$DD$24,DO43+DO44+SUM(DO61:DO67))))</f>
        <v>0</v>
      </c>
      <c r="DP72" s="45">
        <f>IF(OR(DP40=0,DP70=1,SUM(DP54:DP60)=0),0,IF(DP43&lt;REGISTER!$DD$28,0,IF(DP43+DP44+SUM(DP61:DP67)&gt;REGISTER!$DD$24,REGISTER!$DD$24,DP43+DP44+SUM(DP61:DP67))))</f>
        <v>0</v>
      </c>
      <c r="DQ72" s="45">
        <f>IF(OR(DQ40=0,DQ70=1,SUM(DQ54:DQ60)=0),0,IF(DQ43&lt;REGISTER!$DD$28,0,IF(DQ43+DQ44+SUM(DQ61:DQ67)&gt;REGISTER!$DD$24,REGISTER!$DD$24,DQ43+DQ44+SUM(DQ61:DQ67))))</f>
        <v>0</v>
      </c>
      <c r="DR72" s="45">
        <f>IF(OR(DR40=0,DR70=1,SUM(DR54:DR60)=0),0,IF(DR43&lt;REGISTER!$DD$28,0,IF(DR43+DR44+SUM(DR61:DR67)&gt;REGISTER!$DD$24,REGISTER!$DD$24,DR43+DR44+SUM(DR61:DR67))))</f>
        <v>0</v>
      </c>
      <c r="DS72" s="45">
        <f>IF(OR(DS40=0,DS70=1,SUM(DS54:DS60)=0),0,IF(DS43&lt;REGISTER!$DD$28,0,IF(DS43+DS44+SUM(DS61:DS67)&gt;REGISTER!$DD$24,REGISTER!$DD$24,DS43+DS44+SUM(DS61:DS67))))</f>
        <v>0</v>
      </c>
      <c r="DT72" s="45">
        <f>IF(OR(DT40=0,DT70=1,SUM(DT54:DT60)=0),0,IF(DT43&lt;REGISTER!$DD$28,0,IF(DT43+DT44+SUM(DT61:DT67)&gt;REGISTER!$DD$24,REGISTER!$DD$24,DT43+DT44+SUM(DT61:DT67))))</f>
        <v>0</v>
      </c>
      <c r="DU72" s="45">
        <f>IF(OR(DU40=0,DU70=1,SUM(DU54:DU60)=0),0,IF(DU43&lt;REGISTER!$DD$28,0,IF(DU43+DU44+SUM(DU61:DU67)&gt;REGISTER!$DD$24,REGISTER!$DD$24,DU43+DU44+SUM(DU61:DU67))))</f>
        <v>0</v>
      </c>
      <c r="DV72" s="45">
        <f>IF(OR(DV40=0,DV70=1,SUM(DV54:DV60)=0),0,IF(DV43&lt;REGISTER!$DD$28,0,IF(DV43+DV44+SUM(DV61:DV67)&gt;REGISTER!$DD$24,REGISTER!$DD$24,DV43+DV44+SUM(DV61:DV67))))</f>
        <v>0</v>
      </c>
      <c r="DW72" s="45">
        <f>IF(OR(DW40=0,DW70=1,SUM(DW54:DW60)=0),0,IF(DW43&lt;REGISTER!$DD$28,0,IF(DW43+DW44+SUM(DW61:DW67)&gt;REGISTER!$DD$24,REGISTER!$DD$24,DW43+DW44+SUM(DW61:DW67))))</f>
        <v>0</v>
      </c>
      <c r="DX72" s="45">
        <f>IF(OR(DX40=0,DX70=1,SUM(DX54:DX60)=0),0,IF(DX43&lt;REGISTER!$DD$28,0,IF(DX43+DX44+SUM(DX61:DX67)&gt;REGISTER!$DD$24,REGISTER!$DD$24,DX43+DX44+SUM(DX61:DX67))))</f>
        <v>0</v>
      </c>
      <c r="DY72" s="45">
        <f>IF(OR(DY40=0,DY70=1,SUM(DY54:DY60)=0),0,IF(DY43&lt;REGISTER!$DD$28,0,IF(DY43+DY44+SUM(DY61:DY67)&gt;REGISTER!$DD$24,REGISTER!$DD$24,DY43+DY44+SUM(DY61:DY67))))</f>
        <v>0</v>
      </c>
      <c r="DZ72" s="45">
        <f>IF(OR(DZ40=0,DZ70=1,SUM(DZ54:DZ60)=0),0,IF(DZ43&lt;REGISTER!$DD$28,0,IF(DZ43+DZ44+SUM(DZ61:DZ67)&gt;REGISTER!$DD$24,REGISTER!$DD$24,DZ43+DZ44+SUM(DZ61:DZ67))))</f>
        <v>0</v>
      </c>
      <c r="EA72" s="45">
        <f>IF(OR(EA40=0,EA70=1,SUM(EA54:EA60)=0),0,IF(EA43&lt;REGISTER!$DD$28,0,IF(EA43+EA44+SUM(EA61:EA67)&gt;REGISTER!$DD$24,REGISTER!$DD$24,EA43+EA44+SUM(EA61:EA67))))</f>
        <v>0</v>
      </c>
      <c r="EB72" s="45">
        <f>IF(OR(EB40=0,EB70=1,SUM(EB54:EB60)=0),0,IF(EB43&lt;REGISTER!$DD$28,0,IF(EB43+EB44+SUM(EB61:EB67)&gt;REGISTER!$DD$24,REGISTER!$DD$24,EB43+EB44+SUM(EB61:EB67))))</f>
        <v>0</v>
      </c>
      <c r="EC72" s="45">
        <f>IF(OR(EC40=0,EC70=1,SUM(EC54:EC60)=0),0,IF(EC43&lt;REGISTER!$DD$28,0,IF(EC43+EC44+SUM(EC61:EC67)&gt;REGISTER!$DD$24,REGISTER!$DD$24,EC43+EC44+SUM(EC61:EC67))))</f>
        <v>0</v>
      </c>
      <c r="ED72" s="45">
        <f>IF(OR(ED40=0,ED70=1,SUM(ED54:ED60)=0),0,IF(ED43&lt;REGISTER!$DD$28,0,IF(ED43+ED44+SUM(ED61:ED67)&gt;REGISTER!$DD$24,REGISTER!$DD$24,ED43+ED44+SUM(ED61:ED67))))</f>
        <v>0</v>
      </c>
      <c r="EE72" s="45">
        <f>IF(OR(EE40=0,EE70=1,SUM(EE54:EE60)=0),0,IF(EE43&lt;REGISTER!$DD$28,0,IF(EE43+EE44+SUM(EE61:EE67)&gt;REGISTER!$DD$24,REGISTER!$DD$24,EE43+EE44+SUM(EE61:EE67))))</f>
        <v>0</v>
      </c>
      <c r="EF72" s="45">
        <f>IF(OR(EF40=0,EF70=1,SUM(EF54:EF60)=0),0,IF(EF43&lt;REGISTER!$DD$28,0,IF(EF43+EF44+SUM(EF61:EF67)&gt;REGISTER!$DD$24,REGISTER!$DD$24,EF43+EF44+SUM(EF61:EF67))))</f>
        <v>0</v>
      </c>
      <c r="EG72" s="641">
        <f>SUM(EI19:EI39)+SUM(EI78:EI121)</f>
        <v>0</v>
      </c>
      <c r="EH72" s="642"/>
      <c r="EI72" s="643"/>
      <c r="EJ72" s="133"/>
      <c r="EK72" s="197"/>
      <c r="EL72" s="254"/>
      <c r="EM72" s="254"/>
      <c r="EN72" s="254"/>
      <c r="EO72" s="254"/>
      <c r="EP72" s="254"/>
      <c r="EQ72" s="254"/>
      <c r="ER72" s="254"/>
      <c r="ES72" s="254"/>
      <c r="ET72" s="254"/>
      <c r="EU72" s="254"/>
      <c r="EV72" s="254"/>
      <c r="EW72" s="254"/>
      <c r="EX72" s="254"/>
      <c r="EY72" s="254"/>
      <c r="EZ72" s="254"/>
      <c r="FA72" s="254"/>
      <c r="FB72" s="254"/>
      <c r="FC72" s="254"/>
      <c r="FD72" s="254"/>
      <c r="FE72" s="254"/>
      <c r="FF72" s="254"/>
      <c r="FG72" s="254"/>
      <c r="FH72" s="254"/>
      <c r="FI72" s="254"/>
      <c r="FJ72" s="254"/>
      <c r="FK72" s="254"/>
      <c r="FL72" s="254"/>
      <c r="FM72" s="254"/>
      <c r="FN72" s="254"/>
      <c r="FO72" s="254"/>
      <c r="FP72" s="254"/>
      <c r="FQ72" s="254"/>
      <c r="FR72" s="254"/>
      <c r="FS72" s="254"/>
      <c r="FT72" s="254"/>
      <c r="FU72" s="254"/>
      <c r="FV72" s="254"/>
      <c r="FW72" s="254"/>
      <c r="FX72" s="254"/>
      <c r="FY72" s="96"/>
      <c r="FZ72" s="96"/>
      <c r="GA72" s="96"/>
      <c r="GB72" s="96"/>
      <c r="GC72" s="96"/>
      <c r="GD72" s="96"/>
      <c r="GE72" s="96"/>
      <c r="GF72" s="96"/>
      <c r="GG72" s="96"/>
      <c r="GH72" s="96"/>
      <c r="GI72" s="96"/>
      <c r="GJ72" s="96"/>
      <c r="GK72" s="96"/>
      <c r="GL72" s="96"/>
      <c r="GM72" s="96"/>
      <c r="GN72" s="96"/>
      <c r="GO72" s="96"/>
      <c r="GP72" s="96"/>
      <c r="GQ72" s="96"/>
      <c r="GR72" s="96"/>
      <c r="GS72" s="96"/>
      <c r="GT72" s="96"/>
      <c r="GU72" s="96"/>
      <c r="GV72" s="96"/>
      <c r="GW72" s="96"/>
      <c r="GX72" s="96"/>
      <c r="GY72" s="96"/>
      <c r="GZ72" s="96"/>
      <c r="HA72" s="96"/>
      <c r="HB72" s="96"/>
      <c r="HC72" s="96"/>
      <c r="HD72" s="96"/>
      <c r="HE72" s="96"/>
      <c r="HF72" s="96"/>
      <c r="HG72" s="96"/>
      <c r="HH72" s="96"/>
      <c r="HI72" s="96"/>
      <c r="HJ72" s="96"/>
      <c r="HK72" s="96"/>
      <c r="HL72" s="96"/>
      <c r="HM72" s="96"/>
      <c r="HN72" s="96"/>
      <c r="HO72" s="96"/>
      <c r="HP72" s="96"/>
      <c r="HQ72" s="1"/>
    </row>
    <row r="73" spans="1:225" ht="13.8" thickBot="1">
      <c r="A73" s="3"/>
      <c r="FY73" s="134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</row>
    <row r="74" spans="1:225">
      <c r="A74" s="571"/>
      <c r="B74" s="572"/>
      <c r="C74" s="572"/>
      <c r="D74" s="572"/>
      <c r="E74" s="572"/>
      <c r="F74" s="572"/>
      <c r="G74" s="572"/>
      <c r="H74" s="57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534" t="s">
        <v>339</v>
      </c>
      <c r="CT74" s="534"/>
      <c r="CU74" s="534"/>
      <c r="CV74" s="534"/>
      <c r="CW74" s="534"/>
      <c r="CX74" s="534"/>
      <c r="CY74" s="534"/>
      <c r="CZ74" s="534"/>
      <c r="DA74" s="534"/>
      <c r="DB74" s="534"/>
      <c r="DC74" s="534"/>
      <c r="DD74" s="534"/>
      <c r="DE74" s="534"/>
      <c r="DF74" s="534"/>
      <c r="DG74" s="534"/>
      <c r="DH74" s="534"/>
      <c r="DI74" s="534"/>
      <c r="DJ74" s="534"/>
      <c r="DK74" s="534"/>
      <c r="DL74" s="534"/>
      <c r="DM74" s="534"/>
      <c r="DN74" s="534"/>
      <c r="DO74" s="534"/>
      <c r="DP74" s="534"/>
      <c r="DQ74" s="534"/>
      <c r="DR74" s="122"/>
      <c r="DS74" s="122"/>
      <c r="DT74" s="122"/>
      <c r="DU74" s="122"/>
      <c r="DV74" s="122"/>
      <c r="DW74" s="122"/>
      <c r="DX74" s="122"/>
      <c r="DY74" s="122"/>
      <c r="DZ74" s="122"/>
      <c r="EA74" s="122"/>
      <c r="EB74" s="122"/>
      <c r="EC74" s="122"/>
      <c r="ED74" s="122"/>
      <c r="EE74" s="122"/>
      <c r="EF74" s="122"/>
      <c r="EG74" s="214"/>
      <c r="EH74" s="214"/>
      <c r="EI74" s="214"/>
      <c r="EJ74" s="214"/>
      <c r="EK74" s="215"/>
      <c r="EL74" s="39"/>
      <c r="EM74" s="212"/>
      <c r="EN74" s="212"/>
      <c r="EO74" s="212"/>
      <c r="EP74" s="212"/>
      <c r="EQ74" s="640"/>
      <c r="ER74" s="640"/>
      <c r="ES74" s="640"/>
      <c r="ET74" s="248"/>
      <c r="EU74" s="248"/>
      <c r="EV74" s="248"/>
      <c r="EW74" s="248"/>
      <c r="EX74" s="248"/>
      <c r="EY74" s="248"/>
      <c r="EZ74" s="248"/>
      <c r="FA74" s="248"/>
      <c r="FB74" s="248"/>
      <c r="FC74" s="248"/>
      <c r="FD74" s="248"/>
      <c r="FE74" s="248"/>
      <c r="FF74" s="248"/>
      <c r="FG74" s="248"/>
      <c r="FH74" s="248"/>
      <c r="FI74" s="248"/>
      <c r="FJ74" s="248"/>
      <c r="FK74" s="248"/>
      <c r="FL74" s="248"/>
      <c r="FM74" s="248"/>
      <c r="FN74" s="248"/>
      <c r="FO74" s="248"/>
      <c r="FP74" s="248"/>
      <c r="FQ74" s="248"/>
      <c r="FR74" s="248"/>
      <c r="FS74" s="248"/>
      <c r="FT74" s="248"/>
      <c r="FU74" s="248"/>
      <c r="FV74" s="248"/>
      <c r="FW74" s="248"/>
      <c r="FX74" s="249"/>
      <c r="FY74" s="639"/>
      <c r="FZ74" s="553"/>
      <c r="GA74" s="553"/>
      <c r="GB74" s="553"/>
      <c r="GC74" s="553"/>
      <c r="GD74" s="553"/>
      <c r="GE74" s="553"/>
      <c r="GF74" s="553"/>
      <c r="GG74" s="553"/>
      <c r="GH74" s="553"/>
      <c r="GI74" s="553"/>
      <c r="GJ74" s="553"/>
      <c r="GK74" s="553"/>
      <c r="GL74" s="553"/>
      <c r="GM74" s="553"/>
      <c r="GN74" s="553"/>
      <c r="GO74" s="553"/>
      <c r="GP74" s="553"/>
      <c r="GQ74" s="553"/>
      <c r="GR74" s="553"/>
      <c r="GS74" s="553"/>
      <c r="GT74" s="553"/>
      <c r="GU74" s="553"/>
      <c r="GV74" s="553"/>
      <c r="GW74" s="553"/>
      <c r="GX74" s="553"/>
      <c r="GY74" s="553"/>
      <c r="GZ74" s="553"/>
      <c r="HA74" s="553"/>
      <c r="HB74" s="553"/>
      <c r="HC74" s="553"/>
      <c r="HD74" s="553"/>
      <c r="HE74" s="553"/>
      <c r="HF74" s="553"/>
      <c r="HG74" s="553"/>
      <c r="HH74" s="553"/>
      <c r="HI74" s="553"/>
      <c r="HJ74" s="553"/>
      <c r="HK74" s="553"/>
      <c r="HL74" s="553"/>
      <c r="HM74" s="181"/>
      <c r="HN74" s="553"/>
      <c r="HO74" s="553"/>
      <c r="HP74" s="553"/>
      <c r="HQ74" s="1"/>
    </row>
    <row r="75" spans="1:225">
      <c r="A75" s="8"/>
      <c r="H75" s="578" t="s">
        <v>124</v>
      </c>
      <c r="I75" s="579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CS75" s="4">
        <v>1</v>
      </c>
      <c r="CT75" s="4">
        <v>2</v>
      </c>
      <c r="CU75" s="4">
        <v>3</v>
      </c>
      <c r="CV75" s="4">
        <v>4</v>
      </c>
      <c r="CW75" s="4">
        <v>5</v>
      </c>
      <c r="CX75" s="4">
        <v>6</v>
      </c>
      <c r="CY75" s="4">
        <v>7</v>
      </c>
      <c r="CZ75" s="4">
        <v>8</v>
      </c>
      <c r="DA75" s="4">
        <v>9</v>
      </c>
      <c r="DB75" s="4">
        <v>10</v>
      </c>
      <c r="DC75" s="4">
        <v>11</v>
      </c>
      <c r="DD75" s="4">
        <v>12</v>
      </c>
      <c r="DE75" s="4">
        <v>13</v>
      </c>
      <c r="DF75" s="4">
        <v>14</v>
      </c>
      <c r="DG75" s="4">
        <v>15</v>
      </c>
      <c r="DH75" s="4">
        <v>16</v>
      </c>
      <c r="DI75" s="4">
        <v>17</v>
      </c>
      <c r="DJ75" s="4">
        <v>18</v>
      </c>
      <c r="DK75" s="4">
        <v>19</v>
      </c>
      <c r="DL75" s="4">
        <v>20</v>
      </c>
      <c r="DM75" s="4">
        <v>21</v>
      </c>
      <c r="DN75" s="4">
        <v>22</v>
      </c>
      <c r="DO75" s="4">
        <v>23</v>
      </c>
      <c r="DP75" s="4">
        <v>24</v>
      </c>
      <c r="DQ75" s="4">
        <v>25</v>
      </c>
      <c r="DR75" s="4">
        <v>26</v>
      </c>
      <c r="DS75" s="4">
        <v>27</v>
      </c>
      <c r="DT75" s="4">
        <v>28</v>
      </c>
      <c r="DU75" s="4">
        <v>29</v>
      </c>
      <c r="DV75" s="4">
        <v>30</v>
      </c>
      <c r="DW75" s="4">
        <v>31</v>
      </c>
      <c r="DX75" s="4">
        <v>32</v>
      </c>
      <c r="DY75" s="4">
        <v>33</v>
      </c>
      <c r="DZ75" s="4">
        <v>34</v>
      </c>
      <c r="EA75" s="4">
        <v>35</v>
      </c>
      <c r="EB75" s="4">
        <v>36</v>
      </c>
      <c r="EC75" s="4">
        <v>37</v>
      </c>
      <c r="ED75" s="4">
        <v>38</v>
      </c>
      <c r="EE75" s="4">
        <v>39</v>
      </c>
      <c r="EF75" s="4">
        <v>40</v>
      </c>
      <c r="EG75" s="547" t="s">
        <v>14</v>
      </c>
      <c r="EH75" s="161"/>
      <c r="EI75" s="548" t="s">
        <v>15</v>
      </c>
      <c r="EJ75" s="161"/>
      <c r="EK75" s="216"/>
      <c r="EL75" s="161"/>
      <c r="EM75" s="250"/>
      <c r="EN75" s="250"/>
      <c r="EO75" s="250"/>
      <c r="EP75" s="250"/>
      <c r="EQ75" s="250"/>
      <c r="ER75" s="250"/>
      <c r="ES75" s="250"/>
      <c r="ET75" s="161"/>
      <c r="EU75" s="161"/>
      <c r="EV75" s="161"/>
      <c r="EW75" s="161"/>
      <c r="EX75" s="161"/>
      <c r="EY75" s="161"/>
      <c r="EZ75" s="161"/>
      <c r="FA75" s="161"/>
      <c r="FB75" s="161"/>
      <c r="FC75" s="161"/>
      <c r="FD75" s="161"/>
      <c r="FE75" s="161"/>
      <c r="FF75" s="161"/>
      <c r="FG75" s="161"/>
      <c r="FH75" s="161"/>
      <c r="FI75" s="161"/>
      <c r="FJ75" s="161"/>
      <c r="FK75" s="161"/>
      <c r="FL75" s="161"/>
      <c r="FM75" s="161"/>
      <c r="FN75" s="161"/>
      <c r="FO75" s="161"/>
      <c r="FP75" s="161"/>
      <c r="FQ75" s="161"/>
      <c r="FR75" s="161"/>
      <c r="FS75" s="161"/>
      <c r="FT75" s="161"/>
      <c r="FU75" s="161"/>
      <c r="FV75" s="161"/>
      <c r="FW75" s="161"/>
      <c r="FX75" s="216"/>
      <c r="FY75" s="261"/>
      <c r="FZ75" s="262"/>
      <c r="GA75" s="262"/>
      <c r="GB75" s="262"/>
      <c r="GC75" s="262"/>
      <c r="GD75" s="262"/>
      <c r="GE75" s="262"/>
      <c r="GF75" s="262"/>
      <c r="GG75" s="262"/>
      <c r="GH75" s="262"/>
      <c r="GI75" s="262"/>
      <c r="GJ75" s="262"/>
      <c r="GK75" s="262"/>
      <c r="GL75" s="262"/>
      <c r="GM75" s="262"/>
      <c r="GN75" s="262"/>
      <c r="GO75" s="262"/>
      <c r="GP75" s="262"/>
      <c r="GQ75" s="262"/>
      <c r="GR75" s="262"/>
      <c r="GS75" s="262"/>
      <c r="GT75" s="262"/>
      <c r="GU75" s="262"/>
      <c r="GV75" s="262"/>
      <c r="GW75" s="262"/>
      <c r="GX75" s="262"/>
      <c r="GY75" s="262"/>
      <c r="GZ75" s="262"/>
      <c r="HA75" s="262"/>
      <c r="HB75" s="262"/>
      <c r="HC75" s="262"/>
      <c r="HD75" s="262"/>
      <c r="HE75" s="262"/>
      <c r="HF75" s="262"/>
      <c r="HG75" s="262"/>
      <c r="HH75" s="262"/>
      <c r="HI75" s="262"/>
      <c r="HJ75" s="262"/>
      <c r="HK75" s="262"/>
      <c r="HL75" s="262"/>
      <c r="HM75" s="163"/>
      <c r="HN75" s="163"/>
      <c r="HO75" s="163"/>
      <c r="HP75" s="163"/>
      <c r="HQ75" s="1"/>
    </row>
    <row r="76" spans="1:225" ht="16.5" customHeight="1">
      <c r="A76" s="8"/>
      <c r="H76" s="165" t="s">
        <v>10</v>
      </c>
      <c r="CS76" s="164">
        <f t="shared" ref="CS76:EF76" si="51">CS16</f>
        <v>0</v>
      </c>
      <c r="CT76" s="164">
        <f t="shared" si="51"/>
        <v>0</v>
      </c>
      <c r="CU76" s="164">
        <f t="shared" si="51"/>
        <v>0</v>
      </c>
      <c r="CV76" s="164">
        <f t="shared" si="51"/>
        <v>0</v>
      </c>
      <c r="CW76" s="164">
        <f t="shared" si="51"/>
        <v>0</v>
      </c>
      <c r="CX76" s="164">
        <f t="shared" si="51"/>
        <v>0</v>
      </c>
      <c r="CY76" s="164">
        <f t="shared" si="51"/>
        <v>0</v>
      </c>
      <c r="CZ76" s="164">
        <f t="shared" si="51"/>
        <v>0</v>
      </c>
      <c r="DA76" s="164">
        <f t="shared" si="51"/>
        <v>0</v>
      </c>
      <c r="DB76" s="164">
        <f t="shared" si="51"/>
        <v>0</v>
      </c>
      <c r="DC76" s="164">
        <f t="shared" si="51"/>
        <v>0</v>
      </c>
      <c r="DD76" s="164">
        <f t="shared" si="51"/>
        <v>0</v>
      </c>
      <c r="DE76" s="164">
        <f t="shared" si="51"/>
        <v>0</v>
      </c>
      <c r="DF76" s="164">
        <f t="shared" si="51"/>
        <v>0</v>
      </c>
      <c r="DG76" s="164">
        <f t="shared" si="51"/>
        <v>0</v>
      </c>
      <c r="DH76" s="164">
        <f t="shared" si="51"/>
        <v>0</v>
      </c>
      <c r="DI76" s="164">
        <f t="shared" si="51"/>
        <v>0</v>
      </c>
      <c r="DJ76" s="164">
        <f t="shared" si="51"/>
        <v>0</v>
      </c>
      <c r="DK76" s="164">
        <f t="shared" si="51"/>
        <v>0</v>
      </c>
      <c r="DL76" s="164">
        <f t="shared" si="51"/>
        <v>0</v>
      </c>
      <c r="DM76" s="164">
        <f t="shared" si="51"/>
        <v>0</v>
      </c>
      <c r="DN76" s="164">
        <f t="shared" si="51"/>
        <v>0</v>
      </c>
      <c r="DO76" s="164">
        <f t="shared" si="51"/>
        <v>0</v>
      </c>
      <c r="DP76" s="164">
        <f t="shared" si="51"/>
        <v>0</v>
      </c>
      <c r="DQ76" s="164">
        <f t="shared" si="51"/>
        <v>0</v>
      </c>
      <c r="DR76" s="164">
        <f t="shared" si="51"/>
        <v>0</v>
      </c>
      <c r="DS76" s="164">
        <f t="shared" si="51"/>
        <v>0</v>
      </c>
      <c r="DT76" s="164">
        <f t="shared" si="51"/>
        <v>0</v>
      </c>
      <c r="DU76" s="164">
        <f t="shared" si="51"/>
        <v>0</v>
      </c>
      <c r="DV76" s="164">
        <f t="shared" si="51"/>
        <v>0</v>
      </c>
      <c r="DW76" s="164">
        <f t="shared" si="51"/>
        <v>0</v>
      </c>
      <c r="DX76" s="164">
        <f t="shared" si="51"/>
        <v>0</v>
      </c>
      <c r="DY76" s="164">
        <f t="shared" si="51"/>
        <v>0</v>
      </c>
      <c r="DZ76" s="164">
        <f t="shared" si="51"/>
        <v>0</v>
      </c>
      <c r="EA76" s="164">
        <f t="shared" si="51"/>
        <v>0</v>
      </c>
      <c r="EB76" s="164">
        <f t="shared" si="51"/>
        <v>0</v>
      </c>
      <c r="EC76" s="164">
        <f t="shared" si="51"/>
        <v>0</v>
      </c>
      <c r="ED76" s="164">
        <f t="shared" si="51"/>
        <v>0</v>
      </c>
      <c r="EE76" s="164">
        <f t="shared" si="51"/>
        <v>0</v>
      </c>
      <c r="EF76" s="164">
        <f t="shared" si="51"/>
        <v>0</v>
      </c>
      <c r="EG76" s="547"/>
      <c r="EH76" s="161"/>
      <c r="EI76" s="548"/>
      <c r="EJ76" s="161"/>
      <c r="EK76" s="217"/>
      <c r="EL76" s="161"/>
      <c r="EM76" s="202" t="s">
        <v>91</v>
      </c>
      <c r="EN76" s="179"/>
      <c r="EO76" s="179"/>
      <c r="EP76" s="179"/>
      <c r="EQ76" s="555" t="s">
        <v>90</v>
      </c>
      <c r="ER76" s="476"/>
      <c r="ES76" s="476"/>
      <c r="ET76" s="344"/>
      <c r="EU76" s="178" t="s">
        <v>102</v>
      </c>
      <c r="EV76" s="179"/>
      <c r="EW76" s="179"/>
      <c r="EX76" s="179"/>
      <c r="EY76" s="162"/>
      <c r="EZ76" s="178" t="s">
        <v>103</v>
      </c>
      <c r="FA76" s="179"/>
      <c r="FB76" s="179"/>
      <c r="FC76" s="179"/>
      <c r="FD76" s="162"/>
      <c r="FE76" s="178" t="s">
        <v>111</v>
      </c>
      <c r="FF76" s="179"/>
      <c r="FG76" s="179"/>
      <c r="FH76" s="179"/>
      <c r="FI76" s="179"/>
      <c r="FJ76" s="179"/>
      <c r="FK76" s="179"/>
      <c r="FL76" s="179"/>
      <c r="FM76" s="179"/>
      <c r="FN76" s="162"/>
      <c r="FO76" s="179" t="s">
        <v>112</v>
      </c>
      <c r="FP76" s="179"/>
      <c r="FQ76" s="179"/>
      <c r="FR76" s="179"/>
      <c r="FS76" s="179"/>
      <c r="FT76" s="179"/>
      <c r="FU76" s="179"/>
      <c r="FV76" s="179"/>
      <c r="FW76" s="179"/>
      <c r="FX76" s="180"/>
      <c r="FY76" s="550" t="s">
        <v>91</v>
      </c>
      <c r="FZ76" s="550"/>
      <c r="GA76" s="550"/>
      <c r="GB76" s="550"/>
      <c r="GC76" s="550"/>
      <c r="GD76" s="551"/>
      <c r="GE76" s="549" t="s">
        <v>90</v>
      </c>
      <c r="GF76" s="550"/>
      <c r="GG76" s="550"/>
      <c r="GH76" s="550"/>
      <c r="GI76" s="550"/>
      <c r="GJ76" s="551"/>
      <c r="GK76" s="549" t="s">
        <v>106</v>
      </c>
      <c r="GL76" s="550"/>
      <c r="GM76" s="550"/>
      <c r="GN76" s="550"/>
      <c r="GO76" s="550"/>
      <c r="GP76" s="550"/>
      <c r="GQ76" s="551"/>
      <c r="GR76" s="549" t="s">
        <v>107</v>
      </c>
      <c r="GS76" s="550"/>
      <c r="GT76" s="550"/>
      <c r="GU76" s="550"/>
      <c r="GV76" s="550"/>
      <c r="GW76" s="550"/>
      <c r="GX76" s="551"/>
      <c r="GY76" s="549" t="s">
        <v>108</v>
      </c>
      <c r="GZ76" s="550"/>
      <c r="HA76" s="550"/>
      <c r="HB76" s="550"/>
      <c r="HC76" s="550"/>
      <c r="HD76" s="550"/>
      <c r="HE76" s="550"/>
      <c r="HF76" s="550"/>
      <c r="HG76" s="551"/>
      <c r="HH76" s="549" t="s">
        <v>109</v>
      </c>
      <c r="HI76" s="550"/>
      <c r="HJ76" s="550"/>
      <c r="HK76" s="550"/>
      <c r="HL76" s="550"/>
      <c r="HM76" s="550"/>
      <c r="HN76" s="550"/>
      <c r="HO76" s="550"/>
      <c r="HP76" s="551"/>
      <c r="HQ76" s="1"/>
    </row>
    <row r="77" spans="1:225" ht="16.5" customHeight="1" thickBot="1">
      <c r="A77" s="594" t="s">
        <v>225</v>
      </c>
      <c r="B77" s="595"/>
      <c r="C77" s="595"/>
      <c r="D77" s="595"/>
      <c r="E77" s="595"/>
      <c r="F77" s="472">
        <f>F5</f>
        <v>0</v>
      </c>
      <c r="G77" s="474"/>
      <c r="H77" s="624" t="s">
        <v>11</v>
      </c>
      <c r="I77" s="625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CS77" s="164">
        <f t="shared" ref="CS77:EF77" si="52">CS17</f>
        <v>0</v>
      </c>
      <c r="CT77" s="164">
        <f t="shared" si="52"/>
        <v>0</v>
      </c>
      <c r="CU77" s="164">
        <f t="shared" si="52"/>
        <v>0</v>
      </c>
      <c r="CV77" s="164">
        <f t="shared" si="52"/>
        <v>0</v>
      </c>
      <c r="CW77" s="164">
        <f t="shared" si="52"/>
        <v>0</v>
      </c>
      <c r="CX77" s="164">
        <f t="shared" si="52"/>
        <v>0</v>
      </c>
      <c r="CY77" s="164">
        <f t="shared" si="52"/>
        <v>0</v>
      </c>
      <c r="CZ77" s="164">
        <f t="shared" si="52"/>
        <v>0</v>
      </c>
      <c r="DA77" s="164">
        <f t="shared" si="52"/>
        <v>0</v>
      </c>
      <c r="DB77" s="164">
        <f t="shared" si="52"/>
        <v>0</v>
      </c>
      <c r="DC77" s="164">
        <f t="shared" si="52"/>
        <v>0</v>
      </c>
      <c r="DD77" s="164">
        <f t="shared" si="52"/>
        <v>0</v>
      </c>
      <c r="DE77" s="164">
        <f t="shared" si="52"/>
        <v>0</v>
      </c>
      <c r="DF77" s="164">
        <f t="shared" si="52"/>
        <v>0</v>
      </c>
      <c r="DG77" s="164">
        <f t="shared" si="52"/>
        <v>0</v>
      </c>
      <c r="DH77" s="164">
        <f t="shared" si="52"/>
        <v>0</v>
      </c>
      <c r="DI77" s="164">
        <f t="shared" si="52"/>
        <v>0</v>
      </c>
      <c r="DJ77" s="164">
        <f t="shared" si="52"/>
        <v>0</v>
      </c>
      <c r="DK77" s="164">
        <f t="shared" si="52"/>
        <v>0</v>
      </c>
      <c r="DL77" s="164">
        <f t="shared" si="52"/>
        <v>0</v>
      </c>
      <c r="DM77" s="164">
        <f t="shared" si="52"/>
        <v>0</v>
      </c>
      <c r="DN77" s="164">
        <f t="shared" si="52"/>
        <v>0</v>
      </c>
      <c r="DO77" s="164">
        <f t="shared" si="52"/>
        <v>0</v>
      </c>
      <c r="DP77" s="164">
        <f t="shared" si="52"/>
        <v>0</v>
      </c>
      <c r="DQ77" s="164">
        <f t="shared" si="52"/>
        <v>0</v>
      </c>
      <c r="DR77" s="164">
        <f t="shared" si="52"/>
        <v>0</v>
      </c>
      <c r="DS77" s="164">
        <f t="shared" si="52"/>
        <v>0</v>
      </c>
      <c r="DT77" s="164">
        <f t="shared" si="52"/>
        <v>0</v>
      </c>
      <c r="DU77" s="164">
        <f t="shared" si="52"/>
        <v>0</v>
      </c>
      <c r="DV77" s="164">
        <f t="shared" si="52"/>
        <v>0</v>
      </c>
      <c r="DW77" s="164">
        <f t="shared" si="52"/>
        <v>0</v>
      </c>
      <c r="DX77" s="164">
        <f t="shared" si="52"/>
        <v>0</v>
      </c>
      <c r="DY77" s="164">
        <f t="shared" si="52"/>
        <v>0</v>
      </c>
      <c r="DZ77" s="164">
        <f t="shared" si="52"/>
        <v>0</v>
      </c>
      <c r="EA77" s="164">
        <f t="shared" si="52"/>
        <v>0</v>
      </c>
      <c r="EB77" s="164">
        <f t="shared" si="52"/>
        <v>0</v>
      </c>
      <c r="EC77" s="164">
        <f t="shared" si="52"/>
        <v>0</v>
      </c>
      <c r="ED77" s="164">
        <f t="shared" si="52"/>
        <v>0</v>
      </c>
      <c r="EE77" s="164">
        <f t="shared" si="52"/>
        <v>0</v>
      </c>
      <c r="EF77" s="164">
        <f t="shared" si="52"/>
        <v>0</v>
      </c>
      <c r="EG77" s="547"/>
      <c r="EH77" s="120"/>
      <c r="EI77" s="548"/>
      <c r="EJ77" s="297" t="s">
        <v>96</v>
      </c>
      <c r="EK77" s="296" t="s">
        <v>71</v>
      </c>
      <c r="EL77" s="161"/>
      <c r="EM77" s="290" t="s">
        <v>43</v>
      </c>
      <c r="EN77" s="125" t="s">
        <v>44</v>
      </c>
      <c r="EO77" s="126" t="s">
        <v>45</v>
      </c>
      <c r="EP77" s="349" t="s">
        <v>83</v>
      </c>
      <c r="EQ77" s="127" t="s">
        <v>43</v>
      </c>
      <c r="ER77" s="125" t="s">
        <v>44</v>
      </c>
      <c r="ES77" s="126" t="s">
        <v>45</v>
      </c>
      <c r="ET77" s="126" t="s">
        <v>83</v>
      </c>
      <c r="EU77" s="127" t="s">
        <v>43</v>
      </c>
      <c r="EV77" s="125" t="s">
        <v>44</v>
      </c>
      <c r="EW77" s="125" t="s">
        <v>45</v>
      </c>
      <c r="EX77" s="125" t="s">
        <v>83</v>
      </c>
      <c r="EY77" s="125" t="s">
        <v>84</v>
      </c>
      <c r="EZ77" s="127" t="s">
        <v>43</v>
      </c>
      <c r="FA77" s="125" t="s">
        <v>44</v>
      </c>
      <c r="FB77" s="126" t="s">
        <v>45</v>
      </c>
      <c r="FC77" s="126" t="s">
        <v>83</v>
      </c>
      <c r="FD77" s="126" t="s">
        <v>84</v>
      </c>
      <c r="FE77" s="126" t="s">
        <v>44</v>
      </c>
      <c r="FF77" s="126" t="s">
        <v>45</v>
      </c>
      <c r="FG77" s="126" t="s">
        <v>83</v>
      </c>
      <c r="FH77" s="126" t="s">
        <v>164</v>
      </c>
      <c r="FI77" s="126" t="s">
        <v>165</v>
      </c>
      <c r="FJ77" s="126" t="s">
        <v>331</v>
      </c>
      <c r="FK77" s="126" t="s">
        <v>104</v>
      </c>
      <c r="FL77" s="126" t="s">
        <v>74</v>
      </c>
      <c r="FM77" s="126" t="s">
        <v>75</v>
      </c>
      <c r="FN77" s="126" t="s">
        <v>76</v>
      </c>
      <c r="FO77" s="126" t="s">
        <v>44</v>
      </c>
      <c r="FP77" s="126" t="s">
        <v>45</v>
      </c>
      <c r="FQ77" s="126" t="s">
        <v>83</v>
      </c>
      <c r="FR77" s="126" t="s">
        <v>164</v>
      </c>
      <c r="FS77" s="126" t="s">
        <v>165</v>
      </c>
      <c r="FT77" s="126" t="s">
        <v>331</v>
      </c>
      <c r="FU77" s="126" t="s">
        <v>104</v>
      </c>
      <c r="FV77" s="126" t="s">
        <v>74</v>
      </c>
      <c r="FW77" s="126" t="s">
        <v>75</v>
      </c>
      <c r="FX77" s="189" t="s">
        <v>76</v>
      </c>
      <c r="FY77" s="129" t="s">
        <v>77</v>
      </c>
      <c r="FZ77" s="128" t="s">
        <v>99</v>
      </c>
      <c r="GA77" s="128" t="s">
        <v>100</v>
      </c>
      <c r="GB77" s="128" t="s">
        <v>44</v>
      </c>
      <c r="GC77" s="128" t="s">
        <v>45</v>
      </c>
      <c r="GD77" s="128" t="s">
        <v>83</v>
      </c>
      <c r="GE77" s="128" t="s">
        <v>77</v>
      </c>
      <c r="GF77" s="128" t="s">
        <v>99</v>
      </c>
      <c r="GG77" s="128" t="s">
        <v>100</v>
      </c>
      <c r="GH77" s="128" t="s">
        <v>44</v>
      </c>
      <c r="GI77" s="128" t="s">
        <v>45</v>
      </c>
      <c r="GJ77" s="128" t="s">
        <v>83</v>
      </c>
      <c r="GK77" s="128" t="s">
        <v>77</v>
      </c>
      <c r="GL77" s="128" t="s">
        <v>99</v>
      </c>
      <c r="GM77" s="128" t="s">
        <v>100</v>
      </c>
      <c r="GN77" s="128" t="s">
        <v>44</v>
      </c>
      <c r="GO77" s="128" t="s">
        <v>45</v>
      </c>
      <c r="GP77" s="128" t="s">
        <v>83</v>
      </c>
      <c r="GQ77" s="128" t="s">
        <v>84</v>
      </c>
      <c r="GR77" s="128" t="s">
        <v>77</v>
      </c>
      <c r="GS77" s="128" t="s">
        <v>99</v>
      </c>
      <c r="GT77" s="128" t="s">
        <v>100</v>
      </c>
      <c r="GU77" s="128" t="s">
        <v>44</v>
      </c>
      <c r="GV77" s="128" t="s">
        <v>45</v>
      </c>
      <c r="GW77" s="128" t="s">
        <v>83</v>
      </c>
      <c r="GX77" s="128" t="s">
        <v>84</v>
      </c>
      <c r="GY77" s="128" t="s">
        <v>44</v>
      </c>
      <c r="GZ77" s="128" t="s">
        <v>45</v>
      </c>
      <c r="HA77" s="128" t="s">
        <v>164</v>
      </c>
      <c r="HB77" s="128" t="s">
        <v>165</v>
      </c>
      <c r="HC77" s="128" t="s">
        <v>83</v>
      </c>
      <c r="HD77" s="128" t="s">
        <v>104</v>
      </c>
      <c r="HE77" s="128" t="s">
        <v>74</v>
      </c>
      <c r="HF77" s="128" t="s">
        <v>75</v>
      </c>
      <c r="HG77" s="128" t="s">
        <v>76</v>
      </c>
      <c r="HH77" s="128" t="s">
        <v>44</v>
      </c>
      <c r="HI77" s="128" t="s">
        <v>45</v>
      </c>
      <c r="HJ77" s="128" t="s">
        <v>164</v>
      </c>
      <c r="HK77" s="128" t="s">
        <v>165</v>
      </c>
      <c r="HL77" s="128" t="s">
        <v>83</v>
      </c>
      <c r="HM77" s="128" t="s">
        <v>104</v>
      </c>
      <c r="HN77" s="128" t="s">
        <v>74</v>
      </c>
      <c r="HO77" s="128" t="s">
        <v>75</v>
      </c>
      <c r="HP77" s="128" t="s">
        <v>76</v>
      </c>
      <c r="HQ77" s="1"/>
    </row>
    <row r="78" spans="1:225" ht="12" customHeight="1">
      <c r="A78" s="15">
        <v>22</v>
      </c>
      <c r="B78" s="69"/>
      <c r="C78" s="539" t="str">
        <f t="shared" ref="C78:C89" si="53">IF(B78&gt;0,VLOOKUP(B78,RE,2,FALSE),"")</f>
        <v/>
      </c>
      <c r="D78" s="540"/>
      <c r="E78" s="540"/>
      <c r="F78" s="540"/>
      <c r="G78" s="541"/>
      <c r="H78" s="111" t="str">
        <f t="shared" ref="H78:H121" si="54">IF(B78=0,"",IF(VLOOKUP(B78,RE,7,FALSE)&gt;0,VLOOKUP(B78,RE,7,FALSE),VLOOKUP(B78,RE,3,FALSE)))</f>
        <v/>
      </c>
      <c r="I78" s="22">
        <f t="shared" ref="I78:I116" si="55">IF($B78="",0,VLOOKUP($B78,RE,20,FALSE))</f>
        <v>0</v>
      </c>
      <c r="J78" s="22">
        <f t="shared" ref="J78:J121" si="56">IF($B78="",0,VLOOKUP($B78,RE,21,FALSE))</f>
        <v>0</v>
      </c>
      <c r="K78" s="22">
        <f t="shared" ref="K78:K121" si="57">IF($B78="",0,VLOOKUP($B78,RE,22,FALSE))</f>
        <v>0</v>
      </c>
      <c r="L78" s="113"/>
      <c r="M78" s="22">
        <f t="shared" ref="M78:M121" si="58">IF($B78="",0,VLOOKUP($B78,RE,23,FALSE))</f>
        <v>0</v>
      </c>
      <c r="N78" s="22">
        <f t="shared" ref="N78:N121" si="59">IF($B78="",0,VLOOKUP($B78,RE,19,FALSE))</f>
        <v>0</v>
      </c>
      <c r="O78" s="83">
        <f t="shared" ref="O78:O89" si="60">SUM(P78:BC78)</f>
        <v>0</v>
      </c>
      <c r="P78" s="68">
        <f>IF((SUM(P$19:P$39)+SUM(P$117:P$121))&gt;=REGISTER!$DD$24,0,IF(CS$70=1,0,IF(AND(CS78=1,$J78=1,CS$43&gt;=REGISTER!$DD$28,CS$40&gt;0,SUM(CS$54:CS$60)&gt;0),1,0)))</f>
        <v>0</v>
      </c>
      <c r="Q78" s="68">
        <f>IF((SUM(Q$19:Q$39)+SUM(Q$117:Q$121))&gt;=REGISTER!$DD$24,0,IF(CT$70=1,0,IF(AND(CT78=1,$J78=1,CT$43&gt;=REGISTER!$DD$28,CT$40&gt;0,SUM(CT$54:CT$60)&gt;0),1,0)))</f>
        <v>0</v>
      </c>
      <c r="R78" s="68">
        <f>IF((SUM(R$19:R$39)+SUM(R$117:R$121))&gt;=REGISTER!$DD$24,0,IF(CU$70=1,0,IF(AND(CU78=1,$J78=1,CU$43&gt;=REGISTER!$DD$28,CU$40&gt;0,SUM(CU$54:CU$60)&gt;0),1,0)))</f>
        <v>0</v>
      </c>
      <c r="S78" s="68">
        <f>IF((SUM(S$19:S$39)+SUM(S$117:S$121))&gt;=REGISTER!$DD$24,0,IF(CV$70=1,0,IF(AND(CV78=1,$J78=1,CV$43&gt;=REGISTER!$DD$28,CV$40&gt;0,SUM(CV$54:CV$60)&gt;0),1,0)))</f>
        <v>0</v>
      </c>
      <c r="T78" s="68">
        <f>IF((SUM(T$19:T$39)+SUM(T$117:T$121))&gt;=REGISTER!$DD$24,0,IF(CW$70=1,0,IF(AND(CW78=1,$J78=1,CW$43&gt;=REGISTER!$DD$28,CW$40&gt;0,SUM(CW$54:CW$60)&gt;0),1,0)))</f>
        <v>0</v>
      </c>
      <c r="U78" s="68">
        <f>IF((SUM(U$19:U$39)+SUM(U$117:U$121))&gt;=REGISTER!$DD$24,0,IF(CX$70=1,0,IF(AND(CX78=1,$J78=1,CX$43&gt;=REGISTER!$DD$28,CX$40&gt;0,SUM(CX$54:CX$60)&gt;0),1,0)))</f>
        <v>0</v>
      </c>
      <c r="V78" s="68">
        <f>IF((SUM(V$19:V$39)+SUM(V$117:V$121))&gt;=REGISTER!$DD$24,0,IF(CY$70=1,0,IF(AND(CY78=1,$J78=1,CY$43&gt;=REGISTER!$DD$28,CY$40&gt;0,SUM(CY$54:CY$60)&gt;0),1,0)))</f>
        <v>0</v>
      </c>
      <c r="W78" s="68">
        <f>IF((SUM(W$19:W$39)+SUM(W$117:W$121))&gt;=REGISTER!$DD$24,0,IF(CZ$70=1,0,IF(AND(CZ78=1,$J78=1,CZ$43&gt;=REGISTER!$DD$28,CZ$40&gt;0,SUM(CZ$54:CZ$60)&gt;0),1,0)))</f>
        <v>0</v>
      </c>
      <c r="X78" s="68">
        <f>IF((SUM(X$19:X$39)+SUM(X$117:X$121))&gt;=REGISTER!$DD$24,0,IF(DA$70=1,0,IF(AND(DA78=1,$J78=1,DA$43&gt;=REGISTER!$DD$28,DA$40&gt;0,SUM(DA$54:DA$60)&gt;0),1,0)))</f>
        <v>0</v>
      </c>
      <c r="Y78" s="68">
        <f>IF((SUM(Y$19:Y$39)+SUM(Y$117:Y$121))&gt;=REGISTER!$DD$24,0,IF(DB$70=1,0,IF(AND(DB78=1,$J78=1,DB$43&gt;=REGISTER!$DD$28,DB$40&gt;0,SUM(DB$54:DB$60)&gt;0),1,0)))</f>
        <v>0</v>
      </c>
      <c r="Z78" s="68">
        <f>IF((SUM(Z$19:Z$39)+SUM(Z$117:Z$121))&gt;=REGISTER!$DD$24,0,IF(DC$70=1,0,IF(AND(DC78=1,$J78=1,DC$43&gt;=REGISTER!$DD$28,DC$40&gt;0,SUM(DC$54:DC$60)&gt;0),1,0)))</f>
        <v>0</v>
      </c>
      <c r="AA78" s="68">
        <f>IF((SUM(AA$19:AA$39)+SUM(AA$117:AA$121))&gt;=REGISTER!$DD$24,0,IF(DD$70=1,0,IF(AND(DD78=1,$J78=1,DD$43&gt;=REGISTER!$DD$28,DD$40&gt;0,SUM(DD$54:DD$60)&gt;0),1,0)))</f>
        <v>0</v>
      </c>
      <c r="AB78" s="68">
        <f>IF((SUM(AB$19:AB$39)+SUM(AB$117:AB$121))&gt;=REGISTER!$DD$24,0,IF(DE$70=1,0,IF(AND(DE78=1,$J78=1,DE$43&gt;=REGISTER!$DD$28,DE$40&gt;0,SUM(DE$54:DE$60)&gt;0),1,0)))</f>
        <v>0</v>
      </c>
      <c r="AC78" s="68">
        <f>IF((SUM(AC$19:AC$39)+SUM(AC$117:AC$121))&gt;=REGISTER!$DD$24,0,IF(DF$70=1,0,IF(AND(DF78=1,$J78=1,DF$43&gt;=REGISTER!$DD$28,DF$40&gt;0,SUM(DF$54:DF$60)&gt;0),1,0)))</f>
        <v>0</v>
      </c>
      <c r="AD78" s="68">
        <f>IF((SUM(AD$19:AD$39)+SUM(AD$117:AD$121))&gt;=REGISTER!$DD$24,0,IF(DG$70=1,0,IF(AND(DG78=1,$J78=1,DG$43&gt;=REGISTER!$DD$28,DG$40&gt;0,SUM(DG$54:DG$60)&gt;0),1,0)))</f>
        <v>0</v>
      </c>
      <c r="AE78" s="68">
        <f>IF((SUM(AE$19:AE$39)+SUM(AE$117:AE$121))&gt;=REGISTER!$DD$24,0,IF(DH$70=1,0,IF(AND(DH78=1,$J78=1,DH$43&gt;=REGISTER!$DD$28,DH$40&gt;0,SUM(DH$54:DH$60)&gt;0),1,0)))</f>
        <v>0</v>
      </c>
      <c r="AF78" s="68">
        <f>IF((SUM(AF$19:AF$39)+SUM(AF$117:AF$121))&gt;=REGISTER!$DD$24,0,IF(DI$70=1,0,IF(AND(DI78=1,$J78=1,DI$43&gt;=REGISTER!$DD$28,DI$40&gt;0,SUM(DI$54:DI$60)&gt;0),1,0)))</f>
        <v>0</v>
      </c>
      <c r="AG78" s="68">
        <f>IF((SUM(AG$19:AG$39)+SUM(AG$117:AG$121))&gt;=REGISTER!$DD$24,0,IF(DJ$70=1,0,IF(AND(DJ78=1,$J78=1,DJ$43&gt;=REGISTER!$DD$28,DJ$40&gt;0,SUM(DJ$54:DJ$60)&gt;0),1,0)))</f>
        <v>0</v>
      </c>
      <c r="AH78" s="68">
        <f>IF((SUM(AH$19:AH$39)+SUM(AH$117:AH$121))&gt;=REGISTER!$DD$24,0,IF(DK$70=1,0,IF(AND(DK78=1,$J78=1,DK$43&gt;=REGISTER!$DD$28,DK$40&gt;0,SUM(DK$54:DK$60)&gt;0),1,0)))</f>
        <v>0</v>
      </c>
      <c r="AI78" s="68">
        <f>IF((SUM(AI$19:AI$39)+SUM(AI$117:AI$121))&gt;=REGISTER!$DD$24,0,IF(DL$70=1,0,IF(AND(DL78=1,$J78=1,DL$43&gt;=REGISTER!$DD$28,DL$40&gt;0,SUM(DL$54:DL$60)&gt;0),1,0)))</f>
        <v>0</v>
      </c>
      <c r="AJ78" s="68">
        <f>IF((SUM(AJ$19:AJ$39)+SUM(AJ$117:AJ$121))&gt;=REGISTER!$DD$24,0,IF(DM$70=1,0,IF(AND(DM78=1,$J78=1,DM$43&gt;=REGISTER!$DD$28,DM$40&gt;0,SUM(DM$54:DM$60)&gt;0),1,0)))</f>
        <v>0</v>
      </c>
      <c r="AK78" s="68">
        <f>IF((SUM(AK$19:AK$39)+SUM(AK$117:AK$121))&gt;=REGISTER!$DD$24,0,IF(DN$70=1,0,IF(AND(DN78=1,$J78=1,DN$43&gt;=REGISTER!$DD$28,DN$40&gt;0,SUM(DN$54:DN$60)&gt;0),1,0)))</f>
        <v>0</v>
      </c>
      <c r="AL78" s="68">
        <f>IF((SUM(AL$19:AL$39)+SUM(AL$117:AL$121))&gt;=REGISTER!$DD$24,0,IF(DO$70=1,0,IF(AND(DO78=1,$J78=1,DO$43&gt;=REGISTER!$DD$28,DO$40&gt;0,SUM(DO$54:DO$60)&gt;0),1,0)))</f>
        <v>0</v>
      </c>
      <c r="AM78" s="68">
        <f>IF((SUM(AM$19:AM$39)+SUM(AM$117:AM$121))&gt;=REGISTER!$DD$24,0,IF(DP$70=1,0,IF(AND(DP78=1,$J78=1,DP$43&gt;=REGISTER!$DD$28,DP$40&gt;0,SUM(DP$54:DP$60)&gt;0),1,0)))</f>
        <v>0</v>
      </c>
      <c r="AN78" s="68">
        <f>IF((SUM(AN$19:AN$39)+SUM(AN$117:AN$121))&gt;=REGISTER!$DD$24,0,IF(DQ$70=1,0,IF(AND(DQ78=1,$J78=1,DQ$43&gt;=REGISTER!$DD$28,DQ$40&gt;0,SUM(DQ$54:DQ$60)&gt;0),1,0)))</f>
        <v>0</v>
      </c>
      <c r="AO78" s="68">
        <f>IF((SUM(AO$19:AO$39)+SUM(AO$117:AO$121))&gt;=REGISTER!$DD$24,0,IF(DR$70=1,0,IF(AND(DR78=1,$J78=1,DR$43&gt;=REGISTER!$DD$28,DR$40&gt;0,SUM(DR$54:DR$60)&gt;0),1,0)))</f>
        <v>0</v>
      </c>
      <c r="AP78" s="68">
        <f>IF((SUM(AP$19:AP$39)+SUM(AP$117:AP$121))&gt;=REGISTER!$DD$24,0,IF(DS$70=1,0,IF(AND(DS78=1,$J78=1,DS$43&gt;=REGISTER!$DD$28,DS$40&gt;0,SUM(DS$54:DS$60)&gt;0),1,0)))</f>
        <v>0</v>
      </c>
      <c r="AQ78" s="68">
        <f>IF((SUM(AQ$19:AQ$39)+SUM(AQ$117:AQ$121))&gt;=REGISTER!$DD$24,0,IF(DT$70=1,0,IF(AND(DT78=1,$J78=1,DT$43&gt;=REGISTER!$DD$28,DT$40&gt;0,SUM(DT$54:DT$60)&gt;0),1,0)))</f>
        <v>0</v>
      </c>
      <c r="AR78" s="68">
        <f>IF((SUM(AR$19:AR$39)+SUM(AR$117:AR$121))&gt;=REGISTER!$DD$24,0,IF(DU$70=1,0,IF(AND(DU78=1,$J78=1,DU$43&gt;=REGISTER!$DD$28,DU$40&gt;0,SUM(DU$54:DU$60)&gt;0),1,0)))</f>
        <v>0</v>
      </c>
      <c r="AS78" s="68">
        <f>IF((SUM(AS$19:AS$39)+SUM(AS$117:AS$121))&gt;=REGISTER!$DD$24,0,IF(DV$70=1,0,IF(AND(DV78=1,$J78=1,DV$43&gt;=REGISTER!$DD$28,DV$40&gt;0,SUM(DV$54:DV$60)&gt;0),1,0)))</f>
        <v>0</v>
      </c>
      <c r="AT78" s="68">
        <f>IF((SUM(AT$19:AT$39)+SUM(AT$117:AT$121))&gt;=REGISTER!$DD$24,0,IF(DW$70=1,0,IF(AND(DW78=1,$J78=1,DW$43&gt;=REGISTER!$DD$28,DW$40&gt;0,SUM(DW$54:DW$60)&gt;0),1,0)))</f>
        <v>0</v>
      </c>
      <c r="AU78" s="68">
        <f>IF((SUM(AU$19:AU$39)+SUM(AU$117:AU$121))&gt;=REGISTER!$DD$24,0,IF(DX$70=1,0,IF(AND(DX78=1,$J78=1,DX$43&gt;=REGISTER!$DD$28,DX$40&gt;0,SUM(DX$54:DX$60)&gt;0),1,0)))</f>
        <v>0</v>
      </c>
      <c r="AV78" s="68">
        <f>IF((SUM(AV$19:AV$39)+SUM(AV$117:AV$121))&gt;=REGISTER!$DD$24,0,IF(DY$70=1,0,IF(AND(DY78=1,$J78=1,DY$43&gt;=REGISTER!$DD$28,DY$40&gt;0,SUM(DY$54:DY$60)&gt;0),1,0)))</f>
        <v>0</v>
      </c>
      <c r="AW78" s="68">
        <f>IF((SUM(AW$19:AW$39)+SUM(AW$117:AW$121))&gt;=REGISTER!$DD$24,0,IF(DZ$70=1,0,IF(AND(DZ78=1,$J78=1,DZ$43&gt;=REGISTER!$DD$28,DZ$40&gt;0,SUM(DZ$54:DZ$60)&gt;0),1,0)))</f>
        <v>0</v>
      </c>
      <c r="AX78" s="68">
        <f>IF((SUM(AX$19:AX$39)+SUM(AX$117:AX$121))&gt;=REGISTER!$DD$24,0,IF(EA$70=1,0,IF(AND(EA78=1,$J78=1,EA$43&gt;=REGISTER!$DD$28,EA$40&gt;0,SUM(EA$54:EA$60)&gt;0),1,0)))</f>
        <v>0</v>
      </c>
      <c r="AY78" s="68">
        <f>IF((SUM(AY$19:AY$39)+SUM(AY$117:AY$121))&gt;=REGISTER!$DD$24,0,IF(EB$70=1,0,IF(AND(EB78=1,$J78=1,EB$43&gt;=REGISTER!$DD$28,EB$40&gt;0,SUM(EB$54:EB$60)&gt;0),1,0)))</f>
        <v>0</v>
      </c>
      <c r="AZ78" s="68">
        <f>IF((SUM(AZ$19:AZ$39)+SUM(AZ$117:AZ$121))&gt;=REGISTER!$DD$24,0,IF(EC$70=1,0,IF(AND(EC78=1,$J78=1,EC$43&gt;=REGISTER!$DD$28,EC$40&gt;0,SUM(EC$54:EC$60)&gt;0),1,0)))</f>
        <v>0</v>
      </c>
      <c r="BA78" s="68">
        <f>IF((SUM(BA$19:BA$39)+SUM(BA$117:BA$121))&gt;=REGISTER!$DD$24,0,IF(ED$70=1,0,IF(AND(ED78=1,$J78=1,ED$43&gt;=REGISTER!$DD$28,ED$40&gt;0,SUM(ED$54:ED$60)&gt;0),1,0)))</f>
        <v>0</v>
      </c>
      <c r="BB78" s="68">
        <f>IF((SUM(BB$19:BB$39)+SUM(BB$117:BB$121))&gt;=REGISTER!$DD$24,0,IF(EE$70=1,0,IF(AND(EE78=1,$J78=1,EE$43&gt;=REGISTER!$DD$28,EE$40&gt;0,SUM(EE$54:EE$60)&gt;0),1,0)))</f>
        <v>0</v>
      </c>
      <c r="BC78" s="68">
        <f>IF((SUM(BC$19:BC$39)+SUM(BC$117:BC$121))&gt;=REGISTER!$DD$24,0,IF(EF$70=1,0,IF(AND(EF78=1,$J78=1,EF$43&gt;=REGISTER!$DD$28,EF$40&gt;0,SUM(EF$54:EF$60)&gt;0),1,0)))</f>
        <v>0</v>
      </c>
      <c r="BD78" s="83">
        <f t="shared" ref="BD78:BD89" si="61">SUM(BE78:CR78)</f>
        <v>0</v>
      </c>
      <c r="BE78" s="68">
        <f>IF((SUM(BE$19:BE$37)+SUM(BE77:BE77))&gt;=20,0,SUM(IF(AND($I78=1,CS78=1,CS$41&gt;2,CS$40&gt;0,SUM(CS$47:CS$53)&gt;0),1,0)))</f>
        <v>0</v>
      </c>
      <c r="BF78" s="68">
        <f t="shared" ref="BF78:CR78" si="62">IF((SUM(BF$19:BF$37)+SUM(BF77:BF77))&gt;=20,0,SUM(IF(AND($I78=1,CT78=1,CT$41&gt;2,CT$40&gt;0,SUM(CT$47:CT$53)&gt;0),1,0)))</f>
        <v>0</v>
      </c>
      <c r="BG78" s="68">
        <f t="shared" si="62"/>
        <v>0</v>
      </c>
      <c r="BH78" s="68">
        <f t="shared" si="62"/>
        <v>0</v>
      </c>
      <c r="BI78" s="68">
        <f t="shared" si="62"/>
        <v>0</v>
      </c>
      <c r="BJ78" s="68">
        <f t="shared" si="62"/>
        <v>0</v>
      </c>
      <c r="BK78" s="68">
        <f t="shared" si="62"/>
        <v>0</v>
      </c>
      <c r="BL78" s="68">
        <f t="shared" si="62"/>
        <v>0</v>
      </c>
      <c r="BM78" s="68">
        <f t="shared" si="62"/>
        <v>0</v>
      </c>
      <c r="BN78" s="68">
        <f t="shared" si="62"/>
        <v>0</v>
      </c>
      <c r="BO78" s="68">
        <f t="shared" si="62"/>
        <v>0</v>
      </c>
      <c r="BP78" s="68">
        <f t="shared" si="62"/>
        <v>0</v>
      </c>
      <c r="BQ78" s="68">
        <f t="shared" si="62"/>
        <v>0</v>
      </c>
      <c r="BR78" s="68">
        <f t="shared" si="62"/>
        <v>0</v>
      </c>
      <c r="BS78" s="68">
        <f t="shared" si="62"/>
        <v>0</v>
      </c>
      <c r="BT78" s="68">
        <f t="shared" si="62"/>
        <v>0</v>
      </c>
      <c r="BU78" s="68">
        <f t="shared" si="62"/>
        <v>0</v>
      </c>
      <c r="BV78" s="68">
        <f t="shared" si="62"/>
        <v>0</v>
      </c>
      <c r="BW78" s="68">
        <f t="shared" si="62"/>
        <v>0</v>
      </c>
      <c r="BX78" s="68">
        <f t="shared" si="62"/>
        <v>0</v>
      </c>
      <c r="BY78" s="68">
        <f t="shared" si="62"/>
        <v>0</v>
      </c>
      <c r="BZ78" s="68">
        <f t="shared" si="62"/>
        <v>0</v>
      </c>
      <c r="CA78" s="68">
        <f t="shared" si="62"/>
        <v>0</v>
      </c>
      <c r="CB78" s="68">
        <f t="shared" si="62"/>
        <v>0</v>
      </c>
      <c r="CC78" s="68">
        <f t="shared" si="62"/>
        <v>0</v>
      </c>
      <c r="CD78" s="68">
        <f t="shared" si="62"/>
        <v>0</v>
      </c>
      <c r="CE78" s="68">
        <f t="shared" si="62"/>
        <v>0</v>
      </c>
      <c r="CF78" s="68">
        <f t="shared" si="62"/>
        <v>0</v>
      </c>
      <c r="CG78" s="68">
        <f t="shared" si="62"/>
        <v>0</v>
      </c>
      <c r="CH78" s="68">
        <f t="shared" si="62"/>
        <v>0</v>
      </c>
      <c r="CI78" s="68">
        <f t="shared" si="62"/>
        <v>0</v>
      </c>
      <c r="CJ78" s="68">
        <f t="shared" si="62"/>
        <v>0</v>
      </c>
      <c r="CK78" s="68">
        <f t="shared" si="62"/>
        <v>0</v>
      </c>
      <c r="CL78" s="68">
        <f t="shared" si="62"/>
        <v>0</v>
      </c>
      <c r="CM78" s="68">
        <f t="shared" si="62"/>
        <v>0</v>
      </c>
      <c r="CN78" s="68">
        <f t="shared" si="62"/>
        <v>0</v>
      </c>
      <c r="CO78" s="68">
        <f t="shared" si="62"/>
        <v>0</v>
      </c>
      <c r="CP78" s="68">
        <f t="shared" si="62"/>
        <v>0</v>
      </c>
      <c r="CQ78" s="68">
        <f t="shared" si="62"/>
        <v>0</v>
      </c>
      <c r="CR78" s="68">
        <f t="shared" si="62"/>
        <v>0</v>
      </c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M78" s="53"/>
      <c r="DN78" s="53"/>
      <c r="DO78" s="53"/>
      <c r="DP78" s="53"/>
      <c r="DQ78" s="53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  <c r="ED78" s="53"/>
      <c r="EE78" s="53"/>
      <c r="EF78" s="53"/>
      <c r="EG78" s="46">
        <f t="shared" ref="EG78:EG116" si="63">SUM(EM78:FD78)+SUM(FE78:FI78)+SUM(FO78:FS78)</f>
        <v>0</v>
      </c>
      <c r="EH78" s="159"/>
      <c r="EI78" s="82">
        <f t="shared" ref="EI78:EI116" si="64">SUM(FY78:GX78)</f>
        <v>0</v>
      </c>
      <c r="EJ78" s="295" t="str">
        <f t="shared" ref="EJ78:EJ121" si="65">IF(OR(B78=0,H78=0),"",IF(AND(VLOOKUP(B78,RE,5,FALSE)=1,VLOOKUP(B78,RE,4,FALSE)=1),"KV FN",IF(AND(VLOOKUP(B78,RE,5,FALSE)=1,VLOOKUP(B78,RE,4,FALSE)=2),"M FN",IF(VLOOKUP(B78,RE,4,FALSE)=1,"KV",IF(VLOOKUP(B78,RE,4,FALSE)=2,"M")))))</f>
        <v/>
      </c>
      <c r="EK78" s="296">
        <f t="shared" ref="EK78:EK121" si="66">IF(B78=0,0,N78)</f>
        <v>0</v>
      </c>
      <c r="EL78" s="161"/>
      <c r="EM78" s="354">
        <f>SUMIF($K78,REGISTER!$CY$7,'KORT 1'!$BD78)</f>
        <v>0</v>
      </c>
      <c r="EN78" s="355">
        <f>SUMIF($K78,REGISTER!$CY$8,'KORT 1'!$BD78)</f>
        <v>0</v>
      </c>
      <c r="EO78" s="356">
        <f>SUMIF($K78,REGISTER!$CY$9,'KORT 1'!$BD78)</f>
        <v>0</v>
      </c>
      <c r="EP78" s="356">
        <f>SUMIF($K78,REGISTER!$CY$10,'KORT 1'!$BD78)</f>
        <v>0</v>
      </c>
      <c r="EQ78" s="357">
        <f>SUMIF($K78,REGISTER!$CY$23,'KORT 1'!$BD78)</f>
        <v>0</v>
      </c>
      <c r="ER78" s="355">
        <f>SUMIF($K78,REGISTER!$CY$24,'KORT 1'!$BD78)</f>
        <v>0</v>
      </c>
      <c r="ES78" s="356">
        <f>SUMIF($K78,REGISTER!$CY$25,'KORT 1'!$BD78)</f>
        <v>0</v>
      </c>
      <c r="ET78" s="356">
        <f>SUMIF($K78,REGISTER!$CY$26,'KORT 1'!$BD78)</f>
        <v>0</v>
      </c>
      <c r="EU78" s="357">
        <f>SUMIF($K78,REGISTER!$CY$15,'KORT 1'!$BD78)</f>
        <v>0</v>
      </c>
      <c r="EV78" s="355">
        <f>SUMIF($K78,REGISTER!$CY$16,'KORT 1'!$BD78)</f>
        <v>0</v>
      </c>
      <c r="EW78" s="355">
        <f>SUMIF($K78,REGISTER!$CY$17,'KORT 1'!$BD78)</f>
        <v>0</v>
      </c>
      <c r="EX78" s="355">
        <f>SUMIF($K78,REGISTER!$CY$18,'KORT 1'!$BD78)</f>
        <v>0</v>
      </c>
      <c r="EY78" s="358">
        <f>SUMIF($K78,REGISTER!$CY$19,'KORT 1'!$BD78)+SUMIF($K78,REGISTER!$CY$20,'KORT 1'!$BD78)+SUMIF($K78,REGISTER!$CY$21,'KORT 1'!$BD78)+SUMIF($K78,REGISTER!$CY$22,'KORT 1'!$BD78)</f>
        <v>0</v>
      </c>
      <c r="EZ78" s="359">
        <f>SUMIF($K78,REGISTER!$CY$31,'KORT 1'!$BD78)</f>
        <v>0</v>
      </c>
      <c r="FA78" s="355">
        <f>SUMIF($K78,REGISTER!$CY$32,'KORT 1'!$BD78)</f>
        <v>0</v>
      </c>
      <c r="FB78" s="355">
        <f>SUMIF($K78,REGISTER!$CY$33,'KORT 1'!$BD78)</f>
        <v>0</v>
      </c>
      <c r="FC78" s="355">
        <f>SUMIF($K78,REGISTER!$CY$34,'KORT 1'!$BD78)</f>
        <v>0</v>
      </c>
      <c r="FD78" s="358">
        <f>SUMIF($K78,REGISTER!$CY$35,'KORT 1'!$BD78)+SUMIF($K78,REGISTER!$CY$36,'KORT 1'!$BD78)+SUMIF($K78,REGISTER!$CY$37,'KORT 1'!$BD78)+SUMIF($K78,REGISTER!$CY$38,'KORT 1'!$BD78)</f>
        <v>0</v>
      </c>
      <c r="FE78" s="376"/>
      <c r="FF78" s="377"/>
      <c r="FG78" s="378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9"/>
      <c r="FY78" s="84">
        <f>SUMIF($M78,REGISTER!$CY$40,'KORT 1'!$O78)</f>
        <v>0</v>
      </c>
      <c r="FZ78" s="17">
        <f>SUMIF($M78,REGISTER!$CY$41,'KORT 1'!$O78)</f>
        <v>0</v>
      </c>
      <c r="GA78" s="17">
        <f>SUMIF($M78,REGISTER!$CY$42,'KORT 1'!$O78)</f>
        <v>0</v>
      </c>
      <c r="GB78" s="17">
        <f>SUMIF($M78,REGISTER!$CY$43,'KORT 1'!$O78)</f>
        <v>0</v>
      </c>
      <c r="GC78" s="17">
        <f>SUMIF($M78,REGISTER!$CY$44,'KORT 1'!$O78)</f>
        <v>0</v>
      </c>
      <c r="GD78" s="17">
        <f>SUMIF($M78,REGISTER!$CY$45,'KORT 1'!$O78)</f>
        <v>0</v>
      </c>
      <c r="GE78" s="17">
        <f>SUMIF($M78,REGISTER!$CY$60,'KORT 1'!$O78)</f>
        <v>0</v>
      </c>
      <c r="GF78" s="17">
        <f>SUMIF($M78,REGISTER!$CY$61,'KORT 1'!$O78)</f>
        <v>0</v>
      </c>
      <c r="GG78" s="17">
        <f>SUMIF($M78,REGISTER!$CY$62,'KORT 1'!$O78)</f>
        <v>0</v>
      </c>
      <c r="GH78" s="17">
        <f>SUMIF($M78,REGISTER!$CY$63,'KORT 1'!$O78)</f>
        <v>0</v>
      </c>
      <c r="GI78" s="17">
        <f>SUMIF($M78,REGISTER!$CY$64,'KORT 1'!$O78)</f>
        <v>0</v>
      </c>
      <c r="GJ78" s="17">
        <f>SUMIF($M78,REGISTER!$CY$65,'KORT 1'!$O78)</f>
        <v>0</v>
      </c>
      <c r="GK78" s="17">
        <f>SUMIF($M78,REGISTER!$CY$50,'KORT 1'!$O78)</f>
        <v>0</v>
      </c>
      <c r="GL78" s="17">
        <f>SUMIF($M78,REGISTER!$CY$51,'KORT 1'!$O78)</f>
        <v>0</v>
      </c>
      <c r="GM78" s="17">
        <f>SUMIF($M78,REGISTER!$CY$52,'KORT 1'!$O78)</f>
        <v>0</v>
      </c>
      <c r="GN78" s="17">
        <f>SUMIF($M78,REGISTER!$CY$53,'KORT 1'!$O78)</f>
        <v>0</v>
      </c>
      <c r="GO78" s="17">
        <f>SUMIF($M78,REGISTER!$CY$54,'KORT 1'!$O78)</f>
        <v>0</v>
      </c>
      <c r="GP78" s="17">
        <f>SUMIF($M78,REGISTER!$CY$55,'KORT 1'!$O78)</f>
        <v>0</v>
      </c>
      <c r="GQ78" s="16">
        <f>SUMIF($M78,REGISTER!$CY$56,'KORT 1'!$O78)+SUMIF($M78,REGISTER!$CY$57,'KORT 1'!$O78)+SUMIF($M78,REGISTER!$CY$58,'KORT 1'!$O78)+SUMIF($M78,REGISTER!$CY$59,'KORT 1'!$O78)</f>
        <v>0</v>
      </c>
      <c r="GR78" s="17">
        <f>SUMIF($M78,REGISTER!$CY$70,'KORT 1'!$O78)</f>
        <v>0</v>
      </c>
      <c r="GS78" s="17">
        <f>SUMIF($M78,REGISTER!$CY$71,'KORT 1'!$O78)</f>
        <v>0</v>
      </c>
      <c r="GT78" s="17">
        <f>SUMIF($M78,REGISTER!$CY$72,'KORT 1'!$O78)</f>
        <v>0</v>
      </c>
      <c r="GU78" s="17">
        <f>SUMIF($M78,REGISTER!$CY$73,'KORT 1'!$O78)</f>
        <v>0</v>
      </c>
      <c r="GV78" s="17">
        <f>SUMIF($M78,REGISTER!$CY$74,'KORT 1'!$O78)</f>
        <v>0</v>
      </c>
      <c r="GW78" s="17">
        <f>SUMIF($M78,REGISTER!$CY$75,'KORT 1'!$O78)</f>
        <v>0</v>
      </c>
      <c r="GX78" s="16">
        <f>SUMIF($M78,REGISTER!$CY$76,'KORT 1'!$O78)+SUMIF($M78,REGISTER!$CY$77,'KORT 1'!$O78)+SUMIF($M78,REGISTER!$CY$78,'KORT 1'!$O78)+SUMIF($M78,REGISTER!$CY$79,'KORT 1'!$O78)</f>
        <v>0</v>
      </c>
      <c r="GY78" s="255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5"/>
      <c r="HQ78" s="1"/>
    </row>
    <row r="79" spans="1:225" ht="12" customHeight="1">
      <c r="A79" s="15">
        <v>23</v>
      </c>
      <c r="B79" s="69"/>
      <c r="C79" s="539" t="str">
        <f t="shared" si="53"/>
        <v/>
      </c>
      <c r="D79" s="540"/>
      <c r="E79" s="540"/>
      <c r="F79" s="540"/>
      <c r="G79" s="541"/>
      <c r="H79" s="111" t="str">
        <f t="shared" si="54"/>
        <v/>
      </c>
      <c r="I79" s="22">
        <f t="shared" si="55"/>
        <v>0</v>
      </c>
      <c r="J79" s="22">
        <f t="shared" si="56"/>
        <v>0</v>
      </c>
      <c r="K79" s="22">
        <f t="shared" si="57"/>
        <v>0</v>
      </c>
      <c r="L79" s="114"/>
      <c r="M79" s="22">
        <f t="shared" si="58"/>
        <v>0</v>
      </c>
      <c r="N79" s="22">
        <f t="shared" si="59"/>
        <v>0</v>
      </c>
      <c r="O79" s="83">
        <f t="shared" si="60"/>
        <v>0</v>
      </c>
      <c r="P79" s="68">
        <f>IF((SUM(P$19:P$39)+SUM(P$78:P78)+SUM(P$117:P$121))&gt;=REGISTER!$DD$24,0,IF(CS$70=1,0,IF(AND(CS79=1,$J79=1,CS$43&gt;=REGISTER!$DD$28,CS$40&gt;0,SUM(CS$54:CS$60)&gt;0),1,0)))</f>
        <v>0</v>
      </c>
      <c r="Q79" s="68">
        <f>IF((SUM(Q$19:Q$39)+SUM(Q$78:Q78)+SUM(Q$117:Q$121))&gt;=REGISTER!$DD$24,0,IF(CT$70=1,0,IF(AND(CT79=1,$J79=1,CT$43&gt;=REGISTER!$DD$28,CT$40&gt;0,SUM(CT$54:CT$60)&gt;0),1,0)))</f>
        <v>0</v>
      </c>
      <c r="R79" s="68">
        <f>IF((SUM(R$19:R$39)+SUM(R$78:R78)+SUM(R$117:R$121))&gt;=REGISTER!$DD$24,0,IF(CU$70=1,0,IF(AND(CU79=1,$J79=1,CU$43&gt;=REGISTER!$DD$28,CU$40&gt;0,SUM(CU$54:CU$60)&gt;0),1,0)))</f>
        <v>0</v>
      </c>
      <c r="S79" s="68">
        <f>IF((SUM(S$19:S$39)+SUM(S$78:S78)+SUM(S$117:S$121))&gt;=REGISTER!$DD$24,0,IF(CV$70=1,0,IF(AND(CV79=1,$J79=1,CV$43&gt;=REGISTER!$DD$28,CV$40&gt;0,SUM(CV$54:CV$60)&gt;0),1,0)))</f>
        <v>0</v>
      </c>
      <c r="T79" s="68">
        <f>IF((SUM(T$19:T$39)+SUM(T$78:T78)+SUM(T$117:T$121))&gt;=REGISTER!$DD$24,0,IF(CW$70=1,0,IF(AND(CW79=1,$J79=1,CW$43&gt;=REGISTER!$DD$28,CW$40&gt;0,SUM(CW$54:CW$60)&gt;0),1,0)))</f>
        <v>0</v>
      </c>
      <c r="U79" s="68">
        <f>IF((SUM(U$19:U$39)+SUM(U$78:U78)+SUM(U$117:U$121))&gt;=REGISTER!$DD$24,0,IF(CX$70=1,0,IF(AND(CX79=1,$J79=1,CX$43&gt;=REGISTER!$DD$28,CX$40&gt;0,SUM(CX$54:CX$60)&gt;0),1,0)))</f>
        <v>0</v>
      </c>
      <c r="V79" s="68">
        <f>IF((SUM(V$19:V$39)+SUM(V$78:V78)+SUM(V$117:V$121))&gt;=REGISTER!$DD$24,0,IF(CY$70=1,0,IF(AND(CY79=1,$J79=1,CY$43&gt;=REGISTER!$DD$28,CY$40&gt;0,SUM(CY$54:CY$60)&gt;0),1,0)))</f>
        <v>0</v>
      </c>
      <c r="W79" s="68">
        <f>IF((SUM(W$19:W$39)+SUM(W$78:W78)+SUM(W$117:W$121))&gt;=REGISTER!$DD$24,0,IF(CZ$70=1,0,IF(AND(CZ79=1,$J79=1,CZ$43&gt;=REGISTER!$DD$28,CZ$40&gt;0,SUM(CZ$54:CZ$60)&gt;0),1,0)))</f>
        <v>0</v>
      </c>
      <c r="X79" s="68">
        <f>IF((SUM(X$19:X$39)+SUM(X$78:X78)+SUM(X$117:X$121))&gt;=REGISTER!$DD$24,0,IF(DA$70=1,0,IF(AND(DA79=1,$J79=1,DA$43&gt;=REGISTER!$DD$28,DA$40&gt;0,SUM(DA$54:DA$60)&gt;0),1,0)))</f>
        <v>0</v>
      </c>
      <c r="Y79" s="68">
        <f>IF((SUM(Y$19:Y$39)+SUM(Y$78:Y78)+SUM(Y$117:Y$121))&gt;=REGISTER!$DD$24,0,IF(DB$70=1,0,IF(AND(DB79=1,$J79=1,DB$43&gt;=REGISTER!$DD$28,DB$40&gt;0,SUM(DB$54:DB$60)&gt;0),1,0)))</f>
        <v>0</v>
      </c>
      <c r="Z79" s="68">
        <f>IF((SUM(Z$19:Z$39)+SUM(Z$78:Z78)+SUM(Z$117:Z$121))&gt;=REGISTER!$DD$24,0,IF(DC$70=1,0,IF(AND(DC79=1,$J79=1,DC$43&gt;=REGISTER!$DD$28,DC$40&gt;0,SUM(DC$54:DC$60)&gt;0),1,0)))</f>
        <v>0</v>
      </c>
      <c r="AA79" s="68">
        <f>IF((SUM(AA$19:AA$39)+SUM(AA$78:AA78)+SUM(AA$117:AA$121))&gt;=REGISTER!$DD$24,0,IF(DD$70=1,0,IF(AND(DD79=1,$J79=1,DD$43&gt;=REGISTER!$DD$28,DD$40&gt;0,SUM(DD$54:DD$60)&gt;0),1,0)))</f>
        <v>0</v>
      </c>
      <c r="AB79" s="68">
        <f>IF((SUM(AB$19:AB$39)+SUM(AB$78:AB78)+SUM(AB$117:AB$121))&gt;=REGISTER!$DD$24,0,IF(DE$70=1,0,IF(AND(DE79=1,$J79=1,DE$43&gt;=REGISTER!$DD$28,DE$40&gt;0,SUM(DE$54:DE$60)&gt;0),1,0)))</f>
        <v>0</v>
      </c>
      <c r="AC79" s="68">
        <f>IF((SUM(AC$19:AC$39)+SUM(AC$78:AC78)+SUM(AC$117:AC$121))&gt;=REGISTER!$DD$24,0,IF(DF$70=1,0,IF(AND(DF79=1,$J79=1,DF$43&gt;=REGISTER!$DD$28,DF$40&gt;0,SUM(DF$54:DF$60)&gt;0),1,0)))</f>
        <v>0</v>
      </c>
      <c r="AD79" s="68">
        <f>IF((SUM(AD$19:AD$39)+SUM(AD$78:AD78)+SUM(AD$117:AD$121))&gt;=REGISTER!$DD$24,0,IF(DG$70=1,0,IF(AND(DG79=1,$J79=1,DG$43&gt;=REGISTER!$DD$28,DG$40&gt;0,SUM(DG$54:DG$60)&gt;0),1,0)))</f>
        <v>0</v>
      </c>
      <c r="AE79" s="68">
        <f>IF((SUM(AE$19:AE$39)+SUM(AE$78:AE78)+SUM(AE$117:AE$121))&gt;=REGISTER!$DD$24,0,IF(DH$70=1,0,IF(AND(DH79=1,$J79=1,DH$43&gt;=REGISTER!$DD$28,DH$40&gt;0,SUM(DH$54:DH$60)&gt;0),1,0)))</f>
        <v>0</v>
      </c>
      <c r="AF79" s="68">
        <f>IF((SUM(AF$19:AF$39)+SUM(AF$78:AF78)+SUM(AF$117:AF$121))&gt;=REGISTER!$DD$24,0,IF(DI$70=1,0,IF(AND(DI79=1,$J79=1,DI$43&gt;=REGISTER!$DD$28,DI$40&gt;0,SUM(DI$54:DI$60)&gt;0),1,0)))</f>
        <v>0</v>
      </c>
      <c r="AG79" s="68">
        <f>IF((SUM(AG$19:AG$39)+SUM(AG$78:AG78)+SUM(AG$117:AG$121))&gt;=REGISTER!$DD$24,0,IF(DJ$70=1,0,IF(AND(DJ79=1,$J79=1,DJ$43&gt;=REGISTER!$DD$28,DJ$40&gt;0,SUM(DJ$54:DJ$60)&gt;0),1,0)))</f>
        <v>0</v>
      </c>
      <c r="AH79" s="68">
        <f>IF((SUM(AH$19:AH$39)+SUM(AH$78:AH78)+SUM(AH$117:AH$121))&gt;=REGISTER!$DD$24,0,IF(DK$70=1,0,IF(AND(DK79=1,$J79=1,DK$43&gt;=REGISTER!$DD$28,DK$40&gt;0,SUM(DK$54:DK$60)&gt;0),1,0)))</f>
        <v>0</v>
      </c>
      <c r="AI79" s="68">
        <f>IF((SUM(AI$19:AI$39)+SUM(AI$78:AI78)+SUM(AI$117:AI$121))&gt;=REGISTER!$DD$24,0,IF(DL$70=1,0,IF(AND(DL79=1,$J79=1,DL$43&gt;=REGISTER!$DD$28,DL$40&gt;0,SUM(DL$54:DL$60)&gt;0),1,0)))</f>
        <v>0</v>
      </c>
      <c r="AJ79" s="68">
        <f>IF((SUM(AJ$19:AJ$39)+SUM(AJ$78:AJ78)+SUM(AJ$117:AJ$121))&gt;=REGISTER!$DD$24,0,IF(DM$70=1,0,IF(AND(DM79=1,$J79=1,DM$43&gt;=REGISTER!$DD$28,DM$40&gt;0,SUM(DM$54:DM$60)&gt;0),1,0)))</f>
        <v>0</v>
      </c>
      <c r="AK79" s="68">
        <f>IF((SUM(AK$19:AK$39)+SUM(AK$78:AK78)+SUM(AK$117:AK$121))&gt;=REGISTER!$DD$24,0,IF(DN$70=1,0,IF(AND(DN79=1,$J79=1,DN$43&gt;=REGISTER!$DD$28,DN$40&gt;0,SUM(DN$54:DN$60)&gt;0),1,0)))</f>
        <v>0</v>
      </c>
      <c r="AL79" s="68">
        <f>IF((SUM(AL$19:AL$39)+SUM(AL$78:AL78)+SUM(AL$117:AL$121))&gt;=REGISTER!$DD$24,0,IF(DO$70=1,0,IF(AND(DO79=1,$J79=1,DO$43&gt;=REGISTER!$DD$28,DO$40&gt;0,SUM(DO$54:DO$60)&gt;0),1,0)))</f>
        <v>0</v>
      </c>
      <c r="AM79" s="68">
        <f>IF((SUM(AM$19:AM$39)+SUM(AM$78:AM78)+SUM(AM$117:AM$121))&gt;=REGISTER!$DD$24,0,IF(DP$70=1,0,IF(AND(DP79=1,$J79=1,DP$43&gt;=REGISTER!$DD$28,DP$40&gt;0,SUM(DP$54:DP$60)&gt;0),1,0)))</f>
        <v>0</v>
      </c>
      <c r="AN79" s="68">
        <f>IF((SUM(AN$19:AN$39)+SUM(AN$78:AN78)+SUM(AN$117:AN$121))&gt;=REGISTER!$DD$24,0,IF(DQ$70=1,0,IF(AND(DQ79=1,$J79=1,DQ$43&gt;=REGISTER!$DD$28,DQ$40&gt;0,SUM(DQ$54:DQ$60)&gt;0),1,0)))</f>
        <v>0</v>
      </c>
      <c r="AO79" s="68">
        <f>IF((SUM(AO$19:AO$39)+SUM(AO$78:AO78)+SUM(AO$117:AO$121))&gt;=REGISTER!$DD$24,0,IF(DR$70=1,0,IF(AND(DR79=1,$J79=1,DR$43&gt;=REGISTER!$DD$28,DR$40&gt;0,SUM(DR$54:DR$60)&gt;0),1,0)))</f>
        <v>0</v>
      </c>
      <c r="AP79" s="68">
        <f>IF((SUM(AP$19:AP$39)+SUM(AP$78:AP78)+SUM(AP$117:AP$121))&gt;=REGISTER!$DD$24,0,IF(DS$70=1,0,IF(AND(DS79=1,$J79=1,DS$43&gt;=REGISTER!$DD$28,DS$40&gt;0,SUM(DS$54:DS$60)&gt;0),1,0)))</f>
        <v>0</v>
      </c>
      <c r="AQ79" s="68">
        <f>IF((SUM(AQ$19:AQ$39)+SUM(AQ$78:AQ78)+SUM(AQ$117:AQ$121))&gt;=REGISTER!$DD$24,0,IF(DT$70=1,0,IF(AND(DT79=1,$J79=1,DT$43&gt;=REGISTER!$DD$28,DT$40&gt;0,SUM(DT$54:DT$60)&gt;0),1,0)))</f>
        <v>0</v>
      </c>
      <c r="AR79" s="68">
        <f>IF((SUM(AR$19:AR$39)+SUM(AR$78:AR78)+SUM(AR$117:AR$121))&gt;=REGISTER!$DD$24,0,IF(DU$70=1,0,IF(AND(DU79=1,$J79=1,DU$43&gt;=REGISTER!$DD$28,DU$40&gt;0,SUM(DU$54:DU$60)&gt;0),1,0)))</f>
        <v>0</v>
      </c>
      <c r="AS79" s="68">
        <f>IF((SUM(AS$19:AS$39)+SUM(AS$78:AS78)+SUM(AS$117:AS$121))&gt;=REGISTER!$DD$24,0,IF(DV$70=1,0,IF(AND(DV79=1,$J79=1,DV$43&gt;=REGISTER!$DD$28,DV$40&gt;0,SUM(DV$54:DV$60)&gt;0),1,0)))</f>
        <v>0</v>
      </c>
      <c r="AT79" s="68">
        <f>IF((SUM(AT$19:AT$39)+SUM(AT$78:AT78)+SUM(AT$117:AT$121))&gt;=REGISTER!$DD$24,0,IF(DW$70=1,0,IF(AND(DW79=1,$J79=1,DW$43&gt;=REGISTER!$DD$28,DW$40&gt;0,SUM(DW$54:DW$60)&gt;0),1,0)))</f>
        <v>0</v>
      </c>
      <c r="AU79" s="68">
        <f>IF((SUM(AU$19:AU$39)+SUM(AU$78:AU78)+SUM(AU$117:AU$121))&gt;=REGISTER!$DD$24,0,IF(DX$70=1,0,IF(AND(DX79=1,$J79=1,DX$43&gt;=REGISTER!$DD$28,DX$40&gt;0,SUM(DX$54:DX$60)&gt;0),1,0)))</f>
        <v>0</v>
      </c>
      <c r="AV79" s="68">
        <f>IF((SUM(AV$19:AV$39)+SUM(AV$78:AV78)+SUM(AV$117:AV$121))&gt;=REGISTER!$DD$24,0,IF(DY$70=1,0,IF(AND(DY79=1,$J79=1,DY$43&gt;=REGISTER!$DD$28,DY$40&gt;0,SUM(DY$54:DY$60)&gt;0),1,0)))</f>
        <v>0</v>
      </c>
      <c r="AW79" s="68">
        <f>IF((SUM(AW$19:AW$39)+SUM(AW$78:AW78)+SUM(AW$117:AW$121))&gt;=REGISTER!$DD$24,0,IF(DZ$70=1,0,IF(AND(DZ79=1,$J79=1,DZ$43&gt;=REGISTER!$DD$28,DZ$40&gt;0,SUM(DZ$54:DZ$60)&gt;0),1,0)))</f>
        <v>0</v>
      </c>
      <c r="AX79" s="68">
        <f>IF((SUM(AX$19:AX$39)+SUM(AX$78:AX78)+SUM(AX$117:AX$121))&gt;=REGISTER!$DD$24,0,IF(EA$70=1,0,IF(AND(EA79=1,$J79=1,EA$43&gt;=REGISTER!$DD$28,EA$40&gt;0,SUM(EA$54:EA$60)&gt;0),1,0)))</f>
        <v>0</v>
      </c>
      <c r="AY79" s="68">
        <f>IF((SUM(AY$19:AY$39)+SUM(AY$78:AY78)+SUM(AY$117:AY$121))&gt;=REGISTER!$DD$24,0,IF(EB$70=1,0,IF(AND(EB79=1,$J79=1,EB$43&gt;=REGISTER!$DD$28,EB$40&gt;0,SUM(EB$54:EB$60)&gt;0),1,0)))</f>
        <v>0</v>
      </c>
      <c r="AZ79" s="68">
        <f>IF((SUM(AZ$19:AZ$39)+SUM(AZ$78:AZ78)+SUM(AZ$117:AZ$121))&gt;=REGISTER!$DD$24,0,IF(EC$70=1,0,IF(AND(EC79=1,$J79=1,EC$43&gt;=REGISTER!$DD$28,EC$40&gt;0,SUM(EC$54:EC$60)&gt;0),1,0)))</f>
        <v>0</v>
      </c>
      <c r="BA79" s="68">
        <f>IF((SUM(BA$19:BA$39)+SUM(BA$78:BA78)+SUM(BA$117:BA$121))&gt;=REGISTER!$DD$24,0,IF(ED$70=1,0,IF(AND(ED79=1,$J79=1,ED$43&gt;=REGISTER!$DD$28,ED$40&gt;0,SUM(ED$54:ED$60)&gt;0),1,0)))</f>
        <v>0</v>
      </c>
      <c r="BB79" s="68">
        <f>IF((SUM(BB$19:BB$39)+SUM(BB$78:BB78)+SUM(BB$117:BB$121))&gt;=REGISTER!$DD$24,0,IF(EE$70=1,0,IF(AND(EE79=1,$J79=1,EE$43&gt;=REGISTER!$DD$28,EE$40&gt;0,SUM(EE$54:EE$60)&gt;0),1,0)))</f>
        <v>0</v>
      </c>
      <c r="BC79" s="68">
        <f>IF((SUM(BC$19:BC$39)+SUM(BC$78:BC78)+SUM(BC$117:BC$121))&gt;=REGISTER!$DD$24,0,IF(EF$70=1,0,IF(AND(EF79=1,$J79=1,EF$43&gt;=REGISTER!$DD$28,EF$40&gt;0,SUM(EF$54:EF$60)&gt;0),1,0)))</f>
        <v>0</v>
      </c>
      <c r="BD79" s="83">
        <f t="shared" si="61"/>
        <v>0</v>
      </c>
      <c r="BE79" s="68">
        <f>IF((SUM(BE$19:BE$37)+SUM(BE$78:BE78))&gt;=20,0,SUM(IF(AND($I79=1,CS79=1,CS$41&gt;2,CS$40&gt;0,SUM(CS$47:CS$53)&gt;0),1,0)))</f>
        <v>0</v>
      </c>
      <c r="BF79" s="68">
        <f>IF((SUM(BF$19:BF$37)+SUM(BF$78:BF78))&gt;=20,0,SUM(IF(AND($I79=1,CT79=1,CT$41&gt;2,CT$40&gt;0,SUM(CT$47:CT$53)&gt;0),1,0)))</f>
        <v>0</v>
      </c>
      <c r="BG79" s="68">
        <f>IF((SUM(BG$19:BG$37)+SUM(BG$78:BG78))&gt;=20,0,SUM(IF(AND($I79=1,CU79=1,CU$41&gt;2,CU$40&gt;0,SUM(CU$47:CU$53)&gt;0),1,0)))</f>
        <v>0</v>
      </c>
      <c r="BH79" s="68">
        <f>IF((SUM(BH$19:BH$37)+SUM(BH$78:BH78))&gt;=20,0,SUM(IF(AND($I79=1,CV79=1,CV$41&gt;2,CV$40&gt;0,SUM(CV$47:CV$53)&gt;0),1,0)))</f>
        <v>0</v>
      </c>
      <c r="BI79" s="68">
        <f>IF((SUM(BI$19:BI$37)+SUM(BI$78:BI78))&gt;=20,0,SUM(IF(AND($I79=1,CW79=1,CW$41&gt;2,CW$40&gt;0,SUM(CW$47:CW$53)&gt;0),1,0)))</f>
        <v>0</v>
      </c>
      <c r="BJ79" s="68">
        <f>IF((SUM(BJ$19:BJ$37)+SUM(BJ$78:BJ78))&gt;=20,0,SUM(IF(AND($I79=1,CX79=1,CX$41&gt;2,CX$40&gt;0,SUM(CX$47:CX$53)&gt;0),1,0)))</f>
        <v>0</v>
      </c>
      <c r="BK79" s="68">
        <f>IF((SUM(BK$19:BK$37)+SUM(BK$78:BK78))&gt;=20,0,SUM(IF(AND($I79=1,CY79=1,CY$41&gt;2,CY$40&gt;0,SUM(CY$47:CY$53)&gt;0),1,0)))</f>
        <v>0</v>
      </c>
      <c r="BL79" s="68">
        <f>IF((SUM(BL$19:BL$37)+SUM(BL$78:BL78))&gt;=20,0,SUM(IF(AND($I79=1,CZ79=1,CZ$41&gt;2,CZ$40&gt;0,SUM(CZ$47:CZ$53)&gt;0),1,0)))</f>
        <v>0</v>
      </c>
      <c r="BM79" s="68">
        <f>IF((SUM(BM$19:BM$37)+SUM(BM$78:BM78))&gt;=20,0,SUM(IF(AND($I79=1,DA79=1,DA$41&gt;2,DA$40&gt;0,SUM(DA$47:DA$53)&gt;0),1,0)))</f>
        <v>0</v>
      </c>
      <c r="BN79" s="68">
        <f>IF((SUM(BN$19:BN$37)+SUM(BN$78:BN78))&gt;=20,0,SUM(IF(AND($I79=1,DB79=1,DB$41&gt;2,DB$40&gt;0,SUM(DB$47:DB$53)&gt;0),1,0)))</f>
        <v>0</v>
      </c>
      <c r="BO79" s="68">
        <f>IF((SUM(BO$19:BO$37)+SUM(BO$78:BO78))&gt;=20,0,SUM(IF(AND($I79=1,DC79=1,DC$41&gt;2,DC$40&gt;0,SUM(DC$47:DC$53)&gt;0),1,0)))</f>
        <v>0</v>
      </c>
      <c r="BP79" s="68">
        <f>IF((SUM(BP$19:BP$37)+SUM(BP$78:BP78))&gt;=20,0,SUM(IF(AND($I79=1,DD79=1,DD$41&gt;2,DD$40&gt;0,SUM(DD$47:DD$53)&gt;0),1,0)))</f>
        <v>0</v>
      </c>
      <c r="BQ79" s="68">
        <f>IF((SUM(BQ$19:BQ$37)+SUM(BQ$78:BQ78))&gt;=20,0,SUM(IF(AND($I79=1,DE79=1,DE$41&gt;2,DE$40&gt;0,SUM(DE$47:DE$53)&gt;0),1,0)))</f>
        <v>0</v>
      </c>
      <c r="BR79" s="68">
        <f>IF((SUM(BR$19:BR$37)+SUM(BR$78:BR78))&gt;=20,0,SUM(IF(AND($I79=1,DF79=1,DF$41&gt;2,DF$40&gt;0,SUM(DF$47:DF$53)&gt;0),1,0)))</f>
        <v>0</v>
      </c>
      <c r="BS79" s="68">
        <f>IF((SUM(BS$19:BS$37)+SUM(BS$78:BS78))&gt;=20,0,SUM(IF(AND($I79=1,DG79=1,DG$41&gt;2,DG$40&gt;0,SUM(DG$47:DG$53)&gt;0),1,0)))</f>
        <v>0</v>
      </c>
      <c r="BT79" s="68">
        <f>IF((SUM(BT$19:BT$37)+SUM(BT$78:BT78))&gt;=20,0,SUM(IF(AND($I79=1,DH79=1,DH$41&gt;2,DH$40&gt;0,SUM(DH$47:DH$53)&gt;0),1,0)))</f>
        <v>0</v>
      </c>
      <c r="BU79" s="68">
        <f>IF((SUM(BU$19:BU$37)+SUM(BU$78:BU78))&gt;=20,0,SUM(IF(AND($I79=1,DI79=1,DI$41&gt;2,DI$40&gt;0,SUM(DI$47:DI$53)&gt;0),1,0)))</f>
        <v>0</v>
      </c>
      <c r="BV79" s="68">
        <f>IF((SUM(BV$19:BV$37)+SUM(BV$78:BV78))&gt;=20,0,SUM(IF(AND($I79=1,DJ79=1,DJ$41&gt;2,DJ$40&gt;0,SUM(DJ$47:DJ$53)&gt;0),1,0)))</f>
        <v>0</v>
      </c>
      <c r="BW79" s="68">
        <f>IF((SUM(BW$19:BW$37)+SUM(BW$78:BW78))&gt;=20,0,SUM(IF(AND($I79=1,DK79=1,DK$41&gt;2,DK$40&gt;0,SUM(DK$47:DK$53)&gt;0),1,0)))</f>
        <v>0</v>
      </c>
      <c r="BX79" s="68">
        <f>IF((SUM(BX$19:BX$37)+SUM(BX$78:BX78))&gt;=20,0,SUM(IF(AND($I79=1,DL79=1,DL$41&gt;2,DL$40&gt;0,SUM(DL$47:DL$53)&gt;0),1,0)))</f>
        <v>0</v>
      </c>
      <c r="BY79" s="68">
        <f>IF((SUM(BY$19:BY$37)+SUM(BY$78:BY78))&gt;=20,0,SUM(IF(AND($I79=1,DM79=1,DM$41&gt;2,DM$40&gt;0,SUM(DM$47:DM$53)&gt;0),1,0)))</f>
        <v>0</v>
      </c>
      <c r="BZ79" s="68">
        <f>IF((SUM(BZ$19:BZ$37)+SUM(BZ$78:BZ78))&gt;=20,0,SUM(IF(AND($I79=1,DN79=1,DN$41&gt;2,DN$40&gt;0,SUM(DN$47:DN$53)&gt;0),1,0)))</f>
        <v>0</v>
      </c>
      <c r="CA79" s="68">
        <f>IF((SUM(CA$19:CA$37)+SUM(CA$78:CA78))&gt;=20,0,SUM(IF(AND($I79=1,DO79=1,DO$41&gt;2,DO$40&gt;0,SUM(DO$47:DO$53)&gt;0),1,0)))</f>
        <v>0</v>
      </c>
      <c r="CB79" s="68">
        <f>IF((SUM(CB$19:CB$37)+SUM(CB$78:CB78))&gt;=20,0,SUM(IF(AND($I79=1,DP79=1,DP$41&gt;2,DP$40&gt;0,SUM(DP$47:DP$53)&gt;0),1,0)))</f>
        <v>0</v>
      </c>
      <c r="CC79" s="68">
        <f>IF((SUM(CC$19:CC$37)+SUM(CC$78:CC78))&gt;=20,0,SUM(IF(AND($I79=1,DQ79=1,DQ$41&gt;2,DQ$40&gt;0,SUM(DQ$47:DQ$53)&gt;0),1,0)))</f>
        <v>0</v>
      </c>
      <c r="CD79" s="68">
        <f>IF((SUM(CD$19:CD$37)+SUM(CD$78:CD78))&gt;=20,0,SUM(IF(AND($I79=1,DR79=1,DR$41&gt;2,DR$40&gt;0,SUM(DR$47:DR$53)&gt;0),1,0)))</f>
        <v>0</v>
      </c>
      <c r="CE79" s="68">
        <f>IF((SUM(CE$19:CE$37)+SUM(CE$78:CE78))&gt;=20,0,SUM(IF(AND($I79=1,DS79=1,DS$41&gt;2,DS$40&gt;0,SUM(DS$47:DS$53)&gt;0),1,0)))</f>
        <v>0</v>
      </c>
      <c r="CF79" s="68">
        <f>IF((SUM(CF$19:CF$37)+SUM(CF$78:CF78))&gt;=20,0,SUM(IF(AND($I79=1,DT79=1,DT$41&gt;2,DT$40&gt;0,SUM(DT$47:DT$53)&gt;0),1,0)))</f>
        <v>0</v>
      </c>
      <c r="CG79" s="68">
        <f>IF((SUM(CG$19:CG$37)+SUM(CG$78:CG78))&gt;=20,0,SUM(IF(AND($I79=1,DU79=1,DU$41&gt;2,DU$40&gt;0,SUM(DU$47:DU$53)&gt;0),1,0)))</f>
        <v>0</v>
      </c>
      <c r="CH79" s="68">
        <f>IF((SUM(CH$19:CH$37)+SUM(CH$78:CH78))&gt;=20,0,SUM(IF(AND($I79=1,DV79=1,DV$41&gt;2,DV$40&gt;0,SUM(DV$47:DV$53)&gt;0),1,0)))</f>
        <v>0</v>
      </c>
      <c r="CI79" s="68">
        <f>IF((SUM(CI$19:CI$37)+SUM(CI$78:CI78))&gt;=20,0,SUM(IF(AND($I79=1,DW79=1,DW$41&gt;2,DW$40&gt;0,SUM(DW$47:DW$53)&gt;0),1,0)))</f>
        <v>0</v>
      </c>
      <c r="CJ79" s="68">
        <f>IF((SUM(CJ$19:CJ$37)+SUM(CJ$78:CJ78))&gt;=20,0,SUM(IF(AND($I79=1,DX79=1,DX$41&gt;2,DX$40&gt;0,SUM(DX$47:DX$53)&gt;0),1,0)))</f>
        <v>0</v>
      </c>
      <c r="CK79" s="68">
        <f>IF((SUM(CK$19:CK$37)+SUM(CK$78:CK78))&gt;=20,0,SUM(IF(AND($I79=1,DY79=1,DY$41&gt;2,DY$40&gt;0,SUM(DY$47:DY$53)&gt;0),1,0)))</f>
        <v>0</v>
      </c>
      <c r="CL79" s="68">
        <f>IF((SUM(CL$19:CL$37)+SUM(CL$78:CL78))&gt;=20,0,SUM(IF(AND($I79=1,DZ79=1,DZ$41&gt;2,DZ$40&gt;0,SUM(DZ$47:DZ$53)&gt;0),1,0)))</f>
        <v>0</v>
      </c>
      <c r="CM79" s="68">
        <f>IF((SUM(CM$19:CM$37)+SUM(CM$78:CM78))&gt;=20,0,SUM(IF(AND($I79=1,EA79=1,EA$41&gt;2,EA$40&gt;0,SUM(EA$47:EA$53)&gt;0),1,0)))</f>
        <v>0</v>
      </c>
      <c r="CN79" s="68">
        <f>IF((SUM(CN$19:CN$37)+SUM(CN$78:CN78))&gt;=20,0,SUM(IF(AND($I79=1,EB79=1,EB$41&gt;2,EB$40&gt;0,SUM(EB$47:EB$53)&gt;0),1,0)))</f>
        <v>0</v>
      </c>
      <c r="CO79" s="68">
        <f>IF((SUM(CO$19:CO$37)+SUM(CO$78:CO78))&gt;=20,0,SUM(IF(AND($I79=1,EC79=1,EC$41&gt;2,EC$40&gt;0,SUM(EC$47:EC$53)&gt;0),1,0)))</f>
        <v>0</v>
      </c>
      <c r="CP79" s="68">
        <f>IF((SUM(CP$19:CP$37)+SUM(CP$78:CP78))&gt;=20,0,SUM(IF(AND($I79=1,ED79=1,ED$41&gt;2,ED$40&gt;0,SUM(ED$47:ED$53)&gt;0),1,0)))</f>
        <v>0</v>
      </c>
      <c r="CQ79" s="68">
        <f>IF((SUM(CQ$19:CQ$37)+SUM(CQ$78:CQ78))&gt;=20,0,SUM(IF(AND($I79=1,EE79=1,EE$41&gt;2,EE$40&gt;0,SUM(EE$47:EE$53)&gt;0),1,0)))</f>
        <v>0</v>
      </c>
      <c r="CR79" s="68">
        <f>IF((SUM(CR$19:CR$37)+SUM(CR$78:CR78))&gt;=20,0,SUM(IF(AND($I79=1,EF79=1,EF$41&gt;2,EF$40&gt;0,SUM(EF$47:EF$53)&gt;0),1,0)))</f>
        <v>0</v>
      </c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  <c r="ED79" s="53"/>
      <c r="EE79" s="53"/>
      <c r="EF79" s="53"/>
      <c r="EG79" s="46">
        <f t="shared" si="63"/>
        <v>0</v>
      </c>
      <c r="EH79" s="116"/>
      <c r="EI79" s="82">
        <f t="shared" si="64"/>
        <v>0</v>
      </c>
      <c r="EJ79" s="295" t="str">
        <f t="shared" si="65"/>
        <v/>
      </c>
      <c r="EK79" s="296">
        <f t="shared" si="66"/>
        <v>0</v>
      </c>
      <c r="EL79" s="161"/>
      <c r="EM79" s="354">
        <f>SUMIF($K79,REGISTER!$CY$7,'KORT 1'!$BD79)</f>
        <v>0</v>
      </c>
      <c r="EN79" s="355">
        <f>SUMIF($K79,REGISTER!$CY$8,'KORT 1'!$BD79)</f>
        <v>0</v>
      </c>
      <c r="EO79" s="356">
        <f>SUMIF($K79,REGISTER!$CY$9,'KORT 1'!$BD79)</f>
        <v>0</v>
      </c>
      <c r="EP79" s="356">
        <f>SUMIF($K79,REGISTER!$CY$10,'KORT 1'!$BD79)</f>
        <v>0</v>
      </c>
      <c r="EQ79" s="357">
        <f>SUMIF($K79,REGISTER!$CY$23,'KORT 1'!$BD79)</f>
        <v>0</v>
      </c>
      <c r="ER79" s="355">
        <f>SUMIF($K79,REGISTER!$CY$24,'KORT 1'!$BD79)</f>
        <v>0</v>
      </c>
      <c r="ES79" s="356">
        <f>SUMIF($K79,REGISTER!$CY$25,'KORT 1'!$BD79)</f>
        <v>0</v>
      </c>
      <c r="ET79" s="356">
        <f>SUMIF($K79,REGISTER!$CY$26,'KORT 1'!$BD79)</f>
        <v>0</v>
      </c>
      <c r="EU79" s="357">
        <f>SUMIF($K79,REGISTER!$CY$15,'KORT 1'!$BD79)</f>
        <v>0</v>
      </c>
      <c r="EV79" s="355">
        <f>SUMIF($K79,REGISTER!$CY$16,'KORT 1'!$BD79)</f>
        <v>0</v>
      </c>
      <c r="EW79" s="355">
        <f>SUMIF($K79,REGISTER!$CY$17,'KORT 1'!$BD79)</f>
        <v>0</v>
      </c>
      <c r="EX79" s="355">
        <f>SUMIF($K79,REGISTER!$CY$18,'KORT 1'!$BD79)</f>
        <v>0</v>
      </c>
      <c r="EY79" s="358">
        <f>SUMIF($K79,REGISTER!$CY$19,'KORT 1'!$BD79)+SUMIF($K79,REGISTER!$CY$20,'KORT 1'!$BD79)+SUMIF($K79,REGISTER!$CY$21,'KORT 1'!$BD79)+SUMIF($K79,REGISTER!$CY$22,'KORT 1'!$BD79)</f>
        <v>0</v>
      </c>
      <c r="EZ79" s="359">
        <f>SUMIF($K79,REGISTER!$CY$31,'KORT 1'!$BD79)</f>
        <v>0</v>
      </c>
      <c r="FA79" s="355">
        <f>SUMIF($K79,REGISTER!$CY$32,'KORT 1'!$BD79)</f>
        <v>0</v>
      </c>
      <c r="FB79" s="355">
        <f>SUMIF($K79,REGISTER!$CY$33,'KORT 1'!$BD79)</f>
        <v>0</v>
      </c>
      <c r="FC79" s="355">
        <f>SUMIF($K79,REGISTER!$CY$34,'KORT 1'!$BD79)</f>
        <v>0</v>
      </c>
      <c r="FD79" s="358">
        <f>SUMIF($K79,REGISTER!$CY$35,'KORT 1'!$BD79)+SUMIF($K79,REGISTER!$CY$36,'KORT 1'!$BD79)+SUMIF($K79,REGISTER!$CY$37,'KORT 1'!$BD79)+SUMIF($K79,REGISTER!$CY$38,'KORT 1'!$BD79)</f>
        <v>0</v>
      </c>
      <c r="FE79" s="376"/>
      <c r="FF79" s="377"/>
      <c r="FG79" s="378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9"/>
      <c r="FY79" s="84">
        <f>SUMIF($M79,REGISTER!$CY$40,'KORT 1'!$O79)</f>
        <v>0</v>
      </c>
      <c r="FZ79" s="17">
        <f>SUMIF($M79,REGISTER!$CY$41,'KORT 1'!$O79)</f>
        <v>0</v>
      </c>
      <c r="GA79" s="17">
        <f>SUMIF($M79,REGISTER!$CY$42,'KORT 1'!$O79)</f>
        <v>0</v>
      </c>
      <c r="GB79" s="17">
        <f>SUMIF($M79,REGISTER!$CY$43,'KORT 1'!$O79)</f>
        <v>0</v>
      </c>
      <c r="GC79" s="17">
        <f>SUMIF($M79,REGISTER!$CY$44,'KORT 1'!$O79)</f>
        <v>0</v>
      </c>
      <c r="GD79" s="17">
        <f>SUMIF($M79,REGISTER!$CY$45,'KORT 1'!$O79)</f>
        <v>0</v>
      </c>
      <c r="GE79" s="17">
        <f>SUMIF($M79,REGISTER!$CY$60,'KORT 1'!$O79)</f>
        <v>0</v>
      </c>
      <c r="GF79" s="17">
        <f>SUMIF($M79,REGISTER!$CY$61,'KORT 1'!$O79)</f>
        <v>0</v>
      </c>
      <c r="GG79" s="17">
        <f>SUMIF($M79,REGISTER!$CY$62,'KORT 1'!$O79)</f>
        <v>0</v>
      </c>
      <c r="GH79" s="17">
        <f>SUMIF($M79,REGISTER!$CY$63,'KORT 1'!$O79)</f>
        <v>0</v>
      </c>
      <c r="GI79" s="17">
        <f>SUMIF($M79,REGISTER!$CY$64,'KORT 1'!$O79)</f>
        <v>0</v>
      </c>
      <c r="GJ79" s="17">
        <f>SUMIF($M79,REGISTER!$CY$65,'KORT 1'!$O79)</f>
        <v>0</v>
      </c>
      <c r="GK79" s="17">
        <f>SUMIF($M79,REGISTER!$CY$50,'KORT 1'!$O79)</f>
        <v>0</v>
      </c>
      <c r="GL79" s="17">
        <f>SUMIF($M79,REGISTER!$CY$51,'KORT 1'!$O79)</f>
        <v>0</v>
      </c>
      <c r="GM79" s="17">
        <f>SUMIF($M79,REGISTER!$CY$52,'KORT 1'!$O79)</f>
        <v>0</v>
      </c>
      <c r="GN79" s="17">
        <f>SUMIF($M79,REGISTER!$CY$53,'KORT 1'!$O79)</f>
        <v>0</v>
      </c>
      <c r="GO79" s="17">
        <f>SUMIF($M79,REGISTER!$CY$54,'KORT 1'!$O79)</f>
        <v>0</v>
      </c>
      <c r="GP79" s="17">
        <f>SUMIF($M79,REGISTER!$CY$55,'KORT 1'!$O79)</f>
        <v>0</v>
      </c>
      <c r="GQ79" s="16">
        <f>SUMIF($M79,REGISTER!$CY$56,'KORT 1'!$O79)+SUMIF($M79,REGISTER!$CY$57,'KORT 1'!$O79)+SUMIF($M79,REGISTER!$CY$58,'KORT 1'!$O79)+SUMIF($M79,REGISTER!$CY$59,'KORT 1'!$O79)</f>
        <v>0</v>
      </c>
      <c r="GR79" s="17">
        <f>SUMIF($M79,REGISTER!$CY$70,'KORT 1'!$O79)</f>
        <v>0</v>
      </c>
      <c r="GS79" s="17">
        <f>SUMIF($M79,REGISTER!$CY$71,'KORT 1'!$O79)</f>
        <v>0</v>
      </c>
      <c r="GT79" s="17">
        <f>SUMIF($M79,REGISTER!$CY$72,'KORT 1'!$O79)</f>
        <v>0</v>
      </c>
      <c r="GU79" s="17">
        <f>SUMIF($M79,REGISTER!$CY$73,'KORT 1'!$O79)</f>
        <v>0</v>
      </c>
      <c r="GV79" s="17">
        <f>SUMIF($M79,REGISTER!$CY$74,'KORT 1'!$O79)</f>
        <v>0</v>
      </c>
      <c r="GW79" s="17">
        <f>SUMIF($M79,REGISTER!$CY$75,'KORT 1'!$O79)</f>
        <v>0</v>
      </c>
      <c r="GX79" s="16">
        <f>SUMIF($M79,REGISTER!$CY$76,'KORT 1'!$O79)+SUMIF($M79,REGISTER!$CY$77,'KORT 1'!$O79)+SUMIF($M79,REGISTER!$CY$78,'KORT 1'!$O79)+SUMIF($M79,REGISTER!$CY$79,'KORT 1'!$O79)</f>
        <v>0</v>
      </c>
      <c r="GY79" s="116"/>
      <c r="GZ79" s="116"/>
      <c r="HA79" s="116"/>
      <c r="HB79" s="116"/>
      <c r="HC79" s="116"/>
      <c r="HD79" s="116"/>
      <c r="HE79" s="116"/>
      <c r="HF79" s="116"/>
      <c r="HG79" s="116"/>
      <c r="HH79" s="116"/>
      <c r="HI79" s="116"/>
      <c r="HJ79" s="116"/>
      <c r="HK79" s="116"/>
      <c r="HL79" s="116"/>
      <c r="HM79" s="116"/>
      <c r="HN79" s="116"/>
      <c r="HO79" s="116"/>
      <c r="HP79" s="106"/>
      <c r="HQ79" s="1"/>
    </row>
    <row r="80" spans="1:225" ht="12" customHeight="1">
      <c r="A80" s="15">
        <v>24</v>
      </c>
      <c r="B80" s="69"/>
      <c r="C80" s="539" t="str">
        <f t="shared" si="53"/>
        <v/>
      </c>
      <c r="D80" s="540"/>
      <c r="E80" s="540"/>
      <c r="F80" s="540"/>
      <c r="G80" s="541"/>
      <c r="H80" s="111" t="str">
        <f t="shared" si="54"/>
        <v/>
      </c>
      <c r="I80" s="22">
        <f t="shared" si="55"/>
        <v>0</v>
      </c>
      <c r="J80" s="22">
        <f t="shared" si="56"/>
        <v>0</v>
      </c>
      <c r="K80" s="22">
        <f t="shared" si="57"/>
        <v>0</v>
      </c>
      <c r="L80" s="114"/>
      <c r="M80" s="22">
        <f t="shared" si="58"/>
        <v>0</v>
      </c>
      <c r="N80" s="22">
        <f t="shared" si="59"/>
        <v>0</v>
      </c>
      <c r="O80" s="83">
        <f t="shared" si="60"/>
        <v>0</v>
      </c>
      <c r="P80" s="68">
        <f>IF((SUM(P$19:P$39)+SUM(P$78:P79)+SUM(P$117:P$121))&gt;=REGISTER!$DD$24,0,IF(CS$70=1,0,IF(AND(CS80=1,$J80=1,CS$43&gt;=REGISTER!$DD$28,CS$40&gt;0,SUM(CS$54:CS$60)&gt;0),1,0)))</f>
        <v>0</v>
      </c>
      <c r="Q80" s="68">
        <f>IF((SUM(Q$19:Q$39)+SUM(Q$78:Q79)+SUM(Q$117:Q$121))&gt;=REGISTER!$DD$24,0,IF(CT$70=1,0,IF(AND(CT80=1,$J80=1,CT$43&gt;=REGISTER!$DD$28,CT$40&gt;0,SUM(CT$54:CT$60)&gt;0),1,0)))</f>
        <v>0</v>
      </c>
      <c r="R80" s="68">
        <f>IF((SUM(R$19:R$39)+SUM(R$78:R79)+SUM(R$117:R$121))&gt;=REGISTER!$DD$24,0,IF(CU$70=1,0,IF(AND(CU80=1,$J80=1,CU$43&gt;=REGISTER!$DD$28,CU$40&gt;0,SUM(CU$54:CU$60)&gt;0),1,0)))</f>
        <v>0</v>
      </c>
      <c r="S80" s="68">
        <f>IF((SUM(S$19:S$39)+SUM(S$78:S79)+SUM(S$117:S$121))&gt;=REGISTER!$DD$24,0,IF(CV$70=1,0,IF(AND(CV80=1,$J80=1,CV$43&gt;=REGISTER!$DD$28,CV$40&gt;0,SUM(CV$54:CV$60)&gt;0),1,0)))</f>
        <v>0</v>
      </c>
      <c r="T80" s="68">
        <f>IF((SUM(T$19:T$39)+SUM(T$78:T79)+SUM(T$117:T$121))&gt;=REGISTER!$DD$24,0,IF(CW$70=1,0,IF(AND(CW80=1,$J80=1,CW$43&gt;=REGISTER!$DD$28,CW$40&gt;0,SUM(CW$54:CW$60)&gt;0),1,0)))</f>
        <v>0</v>
      </c>
      <c r="U80" s="68">
        <f>IF((SUM(U$19:U$39)+SUM(U$78:U79)+SUM(U$117:U$121))&gt;=REGISTER!$DD$24,0,IF(CX$70=1,0,IF(AND(CX80=1,$J80=1,CX$43&gt;=REGISTER!$DD$28,CX$40&gt;0,SUM(CX$54:CX$60)&gt;0),1,0)))</f>
        <v>0</v>
      </c>
      <c r="V80" s="68">
        <f>IF((SUM(V$19:V$39)+SUM(V$78:V79)+SUM(V$117:V$121))&gt;=REGISTER!$DD$24,0,IF(CY$70=1,0,IF(AND(CY80=1,$J80=1,CY$43&gt;=REGISTER!$DD$28,CY$40&gt;0,SUM(CY$54:CY$60)&gt;0),1,0)))</f>
        <v>0</v>
      </c>
      <c r="W80" s="68">
        <f>IF((SUM(W$19:W$39)+SUM(W$78:W79)+SUM(W$117:W$121))&gt;=REGISTER!$DD$24,0,IF(CZ$70=1,0,IF(AND(CZ80=1,$J80=1,CZ$43&gt;=REGISTER!$DD$28,CZ$40&gt;0,SUM(CZ$54:CZ$60)&gt;0),1,0)))</f>
        <v>0</v>
      </c>
      <c r="X80" s="68">
        <f>IF((SUM(X$19:X$39)+SUM(X$78:X79)+SUM(X$117:X$121))&gt;=REGISTER!$DD$24,0,IF(DA$70=1,0,IF(AND(DA80=1,$J80=1,DA$43&gt;=REGISTER!$DD$28,DA$40&gt;0,SUM(DA$54:DA$60)&gt;0),1,0)))</f>
        <v>0</v>
      </c>
      <c r="Y80" s="68">
        <f>IF((SUM(Y$19:Y$39)+SUM(Y$78:Y79)+SUM(Y$117:Y$121))&gt;=REGISTER!$DD$24,0,IF(DB$70=1,0,IF(AND(DB80=1,$J80=1,DB$43&gt;=REGISTER!$DD$28,DB$40&gt;0,SUM(DB$54:DB$60)&gt;0),1,0)))</f>
        <v>0</v>
      </c>
      <c r="Z80" s="68">
        <f>IF((SUM(Z$19:Z$39)+SUM(Z$78:Z79)+SUM(Z$117:Z$121))&gt;=REGISTER!$DD$24,0,IF(DC$70=1,0,IF(AND(DC80=1,$J80=1,DC$43&gt;=REGISTER!$DD$28,DC$40&gt;0,SUM(DC$54:DC$60)&gt;0),1,0)))</f>
        <v>0</v>
      </c>
      <c r="AA80" s="68">
        <f>IF((SUM(AA$19:AA$39)+SUM(AA$78:AA79)+SUM(AA$117:AA$121))&gt;=REGISTER!$DD$24,0,IF(DD$70=1,0,IF(AND(DD80=1,$J80=1,DD$43&gt;=REGISTER!$DD$28,DD$40&gt;0,SUM(DD$54:DD$60)&gt;0),1,0)))</f>
        <v>0</v>
      </c>
      <c r="AB80" s="68">
        <f>IF((SUM(AB$19:AB$39)+SUM(AB$78:AB79)+SUM(AB$117:AB$121))&gt;=REGISTER!$DD$24,0,IF(DE$70=1,0,IF(AND(DE80=1,$J80=1,DE$43&gt;=REGISTER!$DD$28,DE$40&gt;0,SUM(DE$54:DE$60)&gt;0),1,0)))</f>
        <v>0</v>
      </c>
      <c r="AC80" s="68">
        <f>IF((SUM(AC$19:AC$39)+SUM(AC$78:AC79)+SUM(AC$117:AC$121))&gt;=REGISTER!$DD$24,0,IF(DF$70=1,0,IF(AND(DF80=1,$J80=1,DF$43&gt;=REGISTER!$DD$28,DF$40&gt;0,SUM(DF$54:DF$60)&gt;0),1,0)))</f>
        <v>0</v>
      </c>
      <c r="AD80" s="68">
        <f>IF((SUM(AD$19:AD$39)+SUM(AD$78:AD79)+SUM(AD$117:AD$121))&gt;=REGISTER!$DD$24,0,IF(DG$70=1,0,IF(AND(DG80=1,$J80=1,DG$43&gt;=REGISTER!$DD$28,DG$40&gt;0,SUM(DG$54:DG$60)&gt;0),1,0)))</f>
        <v>0</v>
      </c>
      <c r="AE80" s="68">
        <f>IF((SUM(AE$19:AE$39)+SUM(AE$78:AE79)+SUM(AE$117:AE$121))&gt;=REGISTER!$DD$24,0,IF(DH$70=1,0,IF(AND(DH80=1,$J80=1,DH$43&gt;=REGISTER!$DD$28,DH$40&gt;0,SUM(DH$54:DH$60)&gt;0),1,0)))</f>
        <v>0</v>
      </c>
      <c r="AF80" s="68">
        <f>IF((SUM(AF$19:AF$39)+SUM(AF$78:AF79)+SUM(AF$117:AF$121))&gt;=REGISTER!$DD$24,0,IF(DI$70=1,0,IF(AND(DI80=1,$J80=1,DI$43&gt;=REGISTER!$DD$28,DI$40&gt;0,SUM(DI$54:DI$60)&gt;0),1,0)))</f>
        <v>0</v>
      </c>
      <c r="AG80" s="68">
        <f>IF((SUM(AG$19:AG$39)+SUM(AG$78:AG79)+SUM(AG$117:AG$121))&gt;=REGISTER!$DD$24,0,IF(DJ$70=1,0,IF(AND(DJ80=1,$J80=1,DJ$43&gt;=REGISTER!$DD$28,DJ$40&gt;0,SUM(DJ$54:DJ$60)&gt;0),1,0)))</f>
        <v>0</v>
      </c>
      <c r="AH80" s="68">
        <f>IF((SUM(AH$19:AH$39)+SUM(AH$78:AH79)+SUM(AH$117:AH$121))&gt;=REGISTER!$DD$24,0,IF(DK$70=1,0,IF(AND(DK80=1,$J80=1,DK$43&gt;=REGISTER!$DD$28,DK$40&gt;0,SUM(DK$54:DK$60)&gt;0),1,0)))</f>
        <v>0</v>
      </c>
      <c r="AI80" s="68">
        <f>IF((SUM(AI$19:AI$39)+SUM(AI$78:AI79)+SUM(AI$117:AI$121))&gt;=REGISTER!$DD$24,0,IF(DL$70=1,0,IF(AND(DL80=1,$J80=1,DL$43&gt;=REGISTER!$DD$28,DL$40&gt;0,SUM(DL$54:DL$60)&gt;0),1,0)))</f>
        <v>0</v>
      </c>
      <c r="AJ80" s="68">
        <f>IF((SUM(AJ$19:AJ$39)+SUM(AJ$78:AJ79)+SUM(AJ$117:AJ$121))&gt;=REGISTER!$DD$24,0,IF(DM$70=1,0,IF(AND(DM80=1,$J80=1,DM$43&gt;=REGISTER!$DD$28,DM$40&gt;0,SUM(DM$54:DM$60)&gt;0),1,0)))</f>
        <v>0</v>
      </c>
      <c r="AK80" s="68">
        <f>IF((SUM(AK$19:AK$39)+SUM(AK$78:AK79)+SUM(AK$117:AK$121))&gt;=REGISTER!$DD$24,0,IF(DN$70=1,0,IF(AND(DN80=1,$J80=1,DN$43&gt;=REGISTER!$DD$28,DN$40&gt;0,SUM(DN$54:DN$60)&gt;0),1,0)))</f>
        <v>0</v>
      </c>
      <c r="AL80" s="68">
        <f>IF((SUM(AL$19:AL$39)+SUM(AL$78:AL79)+SUM(AL$117:AL$121))&gt;=REGISTER!$DD$24,0,IF(DO$70=1,0,IF(AND(DO80=1,$J80=1,DO$43&gt;=REGISTER!$DD$28,DO$40&gt;0,SUM(DO$54:DO$60)&gt;0),1,0)))</f>
        <v>0</v>
      </c>
      <c r="AM80" s="68">
        <f>IF((SUM(AM$19:AM$39)+SUM(AM$78:AM79)+SUM(AM$117:AM$121))&gt;=REGISTER!$DD$24,0,IF(DP$70=1,0,IF(AND(DP80=1,$J80=1,DP$43&gt;=REGISTER!$DD$28,DP$40&gt;0,SUM(DP$54:DP$60)&gt;0),1,0)))</f>
        <v>0</v>
      </c>
      <c r="AN80" s="68">
        <f>IF((SUM(AN$19:AN$39)+SUM(AN$78:AN79)+SUM(AN$117:AN$121))&gt;=REGISTER!$DD$24,0,IF(DQ$70=1,0,IF(AND(DQ80=1,$J80=1,DQ$43&gt;=REGISTER!$DD$28,DQ$40&gt;0,SUM(DQ$54:DQ$60)&gt;0),1,0)))</f>
        <v>0</v>
      </c>
      <c r="AO80" s="68">
        <f>IF((SUM(AO$19:AO$39)+SUM(AO$78:AO79)+SUM(AO$117:AO$121))&gt;=REGISTER!$DD$24,0,IF(DR$70=1,0,IF(AND(DR80=1,$J80=1,DR$43&gt;=REGISTER!$DD$28,DR$40&gt;0,SUM(DR$54:DR$60)&gt;0),1,0)))</f>
        <v>0</v>
      </c>
      <c r="AP80" s="68">
        <f>IF((SUM(AP$19:AP$39)+SUM(AP$78:AP79)+SUM(AP$117:AP$121))&gt;=REGISTER!$DD$24,0,IF(DS$70=1,0,IF(AND(DS80=1,$J80=1,DS$43&gt;=REGISTER!$DD$28,DS$40&gt;0,SUM(DS$54:DS$60)&gt;0),1,0)))</f>
        <v>0</v>
      </c>
      <c r="AQ80" s="68">
        <f>IF((SUM(AQ$19:AQ$39)+SUM(AQ$78:AQ79)+SUM(AQ$117:AQ$121))&gt;=REGISTER!$DD$24,0,IF(DT$70=1,0,IF(AND(DT80=1,$J80=1,DT$43&gt;=REGISTER!$DD$28,DT$40&gt;0,SUM(DT$54:DT$60)&gt;0),1,0)))</f>
        <v>0</v>
      </c>
      <c r="AR80" s="68">
        <f>IF((SUM(AR$19:AR$39)+SUM(AR$78:AR79)+SUM(AR$117:AR$121))&gt;=REGISTER!$DD$24,0,IF(DU$70=1,0,IF(AND(DU80=1,$J80=1,DU$43&gt;=REGISTER!$DD$28,DU$40&gt;0,SUM(DU$54:DU$60)&gt;0),1,0)))</f>
        <v>0</v>
      </c>
      <c r="AS80" s="68">
        <f>IF((SUM(AS$19:AS$39)+SUM(AS$78:AS79)+SUM(AS$117:AS$121))&gt;=REGISTER!$DD$24,0,IF(DV$70=1,0,IF(AND(DV80=1,$J80=1,DV$43&gt;=REGISTER!$DD$28,DV$40&gt;0,SUM(DV$54:DV$60)&gt;0),1,0)))</f>
        <v>0</v>
      </c>
      <c r="AT80" s="68">
        <f>IF((SUM(AT$19:AT$39)+SUM(AT$78:AT79)+SUM(AT$117:AT$121))&gt;=REGISTER!$DD$24,0,IF(DW$70=1,0,IF(AND(DW80=1,$J80=1,DW$43&gt;=REGISTER!$DD$28,DW$40&gt;0,SUM(DW$54:DW$60)&gt;0),1,0)))</f>
        <v>0</v>
      </c>
      <c r="AU80" s="68">
        <f>IF((SUM(AU$19:AU$39)+SUM(AU$78:AU79)+SUM(AU$117:AU$121))&gt;=REGISTER!$DD$24,0,IF(DX$70=1,0,IF(AND(DX80=1,$J80=1,DX$43&gt;=REGISTER!$DD$28,DX$40&gt;0,SUM(DX$54:DX$60)&gt;0),1,0)))</f>
        <v>0</v>
      </c>
      <c r="AV80" s="68">
        <f>IF((SUM(AV$19:AV$39)+SUM(AV$78:AV79)+SUM(AV$117:AV$121))&gt;=REGISTER!$DD$24,0,IF(DY$70=1,0,IF(AND(DY80=1,$J80=1,DY$43&gt;=REGISTER!$DD$28,DY$40&gt;0,SUM(DY$54:DY$60)&gt;0),1,0)))</f>
        <v>0</v>
      </c>
      <c r="AW80" s="68">
        <f>IF((SUM(AW$19:AW$39)+SUM(AW$78:AW79)+SUM(AW$117:AW$121))&gt;=REGISTER!$DD$24,0,IF(DZ$70=1,0,IF(AND(DZ80=1,$J80=1,DZ$43&gt;=REGISTER!$DD$28,DZ$40&gt;0,SUM(DZ$54:DZ$60)&gt;0),1,0)))</f>
        <v>0</v>
      </c>
      <c r="AX80" s="68">
        <f>IF((SUM(AX$19:AX$39)+SUM(AX$78:AX79)+SUM(AX$117:AX$121))&gt;=REGISTER!$DD$24,0,IF(EA$70=1,0,IF(AND(EA80=1,$J80=1,EA$43&gt;=REGISTER!$DD$28,EA$40&gt;0,SUM(EA$54:EA$60)&gt;0),1,0)))</f>
        <v>0</v>
      </c>
      <c r="AY80" s="68">
        <f>IF((SUM(AY$19:AY$39)+SUM(AY$78:AY79)+SUM(AY$117:AY$121))&gt;=REGISTER!$DD$24,0,IF(EB$70=1,0,IF(AND(EB80=1,$J80=1,EB$43&gt;=REGISTER!$DD$28,EB$40&gt;0,SUM(EB$54:EB$60)&gt;0),1,0)))</f>
        <v>0</v>
      </c>
      <c r="AZ80" s="68">
        <f>IF((SUM(AZ$19:AZ$39)+SUM(AZ$78:AZ79)+SUM(AZ$117:AZ$121))&gt;=REGISTER!$DD$24,0,IF(EC$70=1,0,IF(AND(EC80=1,$J80=1,EC$43&gt;=REGISTER!$DD$28,EC$40&gt;0,SUM(EC$54:EC$60)&gt;0),1,0)))</f>
        <v>0</v>
      </c>
      <c r="BA80" s="68">
        <f>IF((SUM(BA$19:BA$39)+SUM(BA$78:BA79)+SUM(BA$117:BA$121))&gt;=REGISTER!$DD$24,0,IF(ED$70=1,0,IF(AND(ED80=1,$J80=1,ED$43&gt;=REGISTER!$DD$28,ED$40&gt;0,SUM(ED$54:ED$60)&gt;0),1,0)))</f>
        <v>0</v>
      </c>
      <c r="BB80" s="68">
        <f>IF((SUM(BB$19:BB$39)+SUM(BB$78:BB79)+SUM(BB$117:BB$121))&gt;=REGISTER!$DD$24,0,IF(EE$70=1,0,IF(AND(EE80=1,$J80=1,EE$43&gt;=REGISTER!$DD$28,EE$40&gt;0,SUM(EE$54:EE$60)&gt;0),1,0)))</f>
        <v>0</v>
      </c>
      <c r="BC80" s="68">
        <f>IF((SUM(BC$19:BC$39)+SUM(BC$78:BC79)+SUM(BC$117:BC$121))&gt;=REGISTER!$DD$24,0,IF(EF$70=1,0,IF(AND(EF80=1,$J80=1,EF$43&gt;=REGISTER!$DD$28,EF$40&gt;0,SUM(EF$54:EF$60)&gt;0),1,0)))</f>
        <v>0</v>
      </c>
      <c r="BD80" s="83">
        <f t="shared" si="61"/>
        <v>0</v>
      </c>
      <c r="BE80" s="68">
        <f>IF((SUM(BE$19:BE$37)+SUM(BE$78:BE79))&gt;=20,0,SUM(IF(AND($I80=1,CS80=1,CS$41&gt;2,CS$40&gt;0,SUM(CS$47:CS$53)&gt;0),1,0)))</f>
        <v>0</v>
      </c>
      <c r="BF80" s="68">
        <f>IF((SUM(BF$19:BF$37)+SUM(BF$78:BF79))&gt;=20,0,SUM(IF(AND($I80=1,CT80=1,CT$41&gt;2,CT$40&gt;0,SUM(CT$47:CT$53)&gt;0),1,0)))</f>
        <v>0</v>
      </c>
      <c r="BG80" s="68">
        <f>IF((SUM(BG$19:BG$37)+SUM(BG$78:BG79))&gt;=20,0,SUM(IF(AND($I80=1,CU80=1,CU$41&gt;2,CU$40&gt;0,SUM(CU$47:CU$53)&gt;0),1,0)))</f>
        <v>0</v>
      </c>
      <c r="BH80" s="68">
        <f>IF((SUM(BH$19:BH$37)+SUM(BH$78:BH79))&gt;=20,0,SUM(IF(AND($I80=1,CV80=1,CV$41&gt;2,CV$40&gt;0,SUM(CV$47:CV$53)&gt;0),1,0)))</f>
        <v>0</v>
      </c>
      <c r="BI80" s="68">
        <f>IF((SUM(BI$19:BI$37)+SUM(BI$78:BI79))&gt;=20,0,SUM(IF(AND($I80=1,CW80=1,CW$41&gt;2,CW$40&gt;0,SUM(CW$47:CW$53)&gt;0),1,0)))</f>
        <v>0</v>
      </c>
      <c r="BJ80" s="68">
        <f>IF((SUM(BJ$19:BJ$37)+SUM(BJ$78:BJ79))&gt;=20,0,SUM(IF(AND($I80=1,CX80=1,CX$41&gt;2,CX$40&gt;0,SUM(CX$47:CX$53)&gt;0),1,0)))</f>
        <v>0</v>
      </c>
      <c r="BK80" s="68">
        <f>IF((SUM(BK$19:BK$37)+SUM(BK$78:BK79))&gt;=20,0,SUM(IF(AND($I80=1,CY80=1,CY$41&gt;2,CY$40&gt;0,SUM(CY$47:CY$53)&gt;0),1,0)))</f>
        <v>0</v>
      </c>
      <c r="BL80" s="68">
        <f>IF((SUM(BL$19:BL$37)+SUM(BL$78:BL79))&gt;=20,0,SUM(IF(AND($I80=1,CZ80=1,CZ$41&gt;2,CZ$40&gt;0,SUM(CZ$47:CZ$53)&gt;0),1,0)))</f>
        <v>0</v>
      </c>
      <c r="BM80" s="68">
        <f>IF((SUM(BM$19:BM$37)+SUM(BM$78:BM79))&gt;=20,0,SUM(IF(AND($I80=1,DA80=1,DA$41&gt;2,DA$40&gt;0,SUM(DA$47:DA$53)&gt;0),1,0)))</f>
        <v>0</v>
      </c>
      <c r="BN80" s="68">
        <f>IF((SUM(BN$19:BN$37)+SUM(BN$78:BN79))&gt;=20,0,SUM(IF(AND($I80=1,DB80=1,DB$41&gt;2,DB$40&gt;0,SUM(DB$47:DB$53)&gt;0),1,0)))</f>
        <v>0</v>
      </c>
      <c r="BO80" s="68">
        <f>IF((SUM(BO$19:BO$37)+SUM(BO$78:BO79))&gt;=20,0,SUM(IF(AND($I80=1,DC80=1,DC$41&gt;2,DC$40&gt;0,SUM(DC$47:DC$53)&gt;0),1,0)))</f>
        <v>0</v>
      </c>
      <c r="BP80" s="68">
        <f>IF((SUM(BP$19:BP$37)+SUM(BP$78:BP79))&gt;=20,0,SUM(IF(AND($I80=1,DD80=1,DD$41&gt;2,DD$40&gt;0,SUM(DD$47:DD$53)&gt;0),1,0)))</f>
        <v>0</v>
      </c>
      <c r="BQ80" s="68">
        <f>IF((SUM(BQ$19:BQ$37)+SUM(BQ$78:BQ79))&gt;=20,0,SUM(IF(AND($I80=1,DE80=1,DE$41&gt;2,DE$40&gt;0,SUM(DE$47:DE$53)&gt;0),1,0)))</f>
        <v>0</v>
      </c>
      <c r="BR80" s="68">
        <f>IF((SUM(BR$19:BR$37)+SUM(BR$78:BR79))&gt;=20,0,SUM(IF(AND($I80=1,DF80=1,DF$41&gt;2,DF$40&gt;0,SUM(DF$47:DF$53)&gt;0),1,0)))</f>
        <v>0</v>
      </c>
      <c r="BS80" s="68">
        <f>IF((SUM(BS$19:BS$37)+SUM(BS$78:BS79))&gt;=20,0,SUM(IF(AND($I80=1,DG80=1,DG$41&gt;2,DG$40&gt;0,SUM(DG$47:DG$53)&gt;0),1,0)))</f>
        <v>0</v>
      </c>
      <c r="BT80" s="68">
        <f>IF((SUM(BT$19:BT$37)+SUM(BT$78:BT79))&gt;=20,0,SUM(IF(AND($I80=1,DH80=1,DH$41&gt;2,DH$40&gt;0,SUM(DH$47:DH$53)&gt;0),1,0)))</f>
        <v>0</v>
      </c>
      <c r="BU80" s="68">
        <f>IF((SUM(BU$19:BU$37)+SUM(BU$78:BU79))&gt;=20,0,SUM(IF(AND($I80=1,DI80=1,DI$41&gt;2,DI$40&gt;0,SUM(DI$47:DI$53)&gt;0),1,0)))</f>
        <v>0</v>
      </c>
      <c r="BV80" s="68">
        <f>IF((SUM(BV$19:BV$37)+SUM(BV$78:BV79))&gt;=20,0,SUM(IF(AND($I80=1,DJ80=1,DJ$41&gt;2,DJ$40&gt;0,SUM(DJ$47:DJ$53)&gt;0),1,0)))</f>
        <v>0</v>
      </c>
      <c r="BW80" s="68">
        <f>IF((SUM(BW$19:BW$37)+SUM(BW$78:BW79))&gt;=20,0,SUM(IF(AND($I80=1,DK80=1,DK$41&gt;2,DK$40&gt;0,SUM(DK$47:DK$53)&gt;0),1,0)))</f>
        <v>0</v>
      </c>
      <c r="BX80" s="68">
        <f>IF((SUM(BX$19:BX$37)+SUM(BX$78:BX79))&gt;=20,0,SUM(IF(AND($I80=1,DL80=1,DL$41&gt;2,DL$40&gt;0,SUM(DL$47:DL$53)&gt;0),1,0)))</f>
        <v>0</v>
      </c>
      <c r="BY80" s="68">
        <f>IF((SUM(BY$19:BY$37)+SUM(BY$78:BY79))&gt;=20,0,SUM(IF(AND($I80=1,DM80=1,DM$41&gt;2,DM$40&gt;0,SUM(DM$47:DM$53)&gt;0),1,0)))</f>
        <v>0</v>
      </c>
      <c r="BZ80" s="68">
        <f>IF((SUM(BZ$19:BZ$37)+SUM(BZ$78:BZ79))&gt;=20,0,SUM(IF(AND($I80=1,DN80=1,DN$41&gt;2,DN$40&gt;0,SUM(DN$47:DN$53)&gt;0),1,0)))</f>
        <v>0</v>
      </c>
      <c r="CA80" s="68">
        <f>IF((SUM(CA$19:CA$37)+SUM(CA$78:CA79))&gt;=20,0,SUM(IF(AND($I80=1,DO80=1,DO$41&gt;2,DO$40&gt;0,SUM(DO$47:DO$53)&gt;0),1,0)))</f>
        <v>0</v>
      </c>
      <c r="CB80" s="68">
        <f>IF((SUM(CB$19:CB$37)+SUM(CB$78:CB79))&gt;=20,0,SUM(IF(AND($I80=1,DP80=1,DP$41&gt;2,DP$40&gt;0,SUM(DP$47:DP$53)&gt;0),1,0)))</f>
        <v>0</v>
      </c>
      <c r="CC80" s="68">
        <f>IF((SUM(CC$19:CC$37)+SUM(CC$78:CC79))&gt;=20,0,SUM(IF(AND($I80=1,DQ80=1,DQ$41&gt;2,DQ$40&gt;0,SUM(DQ$47:DQ$53)&gt;0),1,0)))</f>
        <v>0</v>
      </c>
      <c r="CD80" s="68">
        <f>IF((SUM(CD$19:CD$37)+SUM(CD$78:CD79))&gt;=20,0,SUM(IF(AND($I80=1,DR80=1,DR$41&gt;2,DR$40&gt;0,SUM(DR$47:DR$53)&gt;0),1,0)))</f>
        <v>0</v>
      </c>
      <c r="CE80" s="68">
        <f>IF((SUM(CE$19:CE$37)+SUM(CE$78:CE79))&gt;=20,0,SUM(IF(AND($I80=1,DS80=1,DS$41&gt;2,DS$40&gt;0,SUM(DS$47:DS$53)&gt;0),1,0)))</f>
        <v>0</v>
      </c>
      <c r="CF80" s="68">
        <f>IF((SUM(CF$19:CF$37)+SUM(CF$78:CF79))&gt;=20,0,SUM(IF(AND($I80=1,DT80=1,DT$41&gt;2,DT$40&gt;0,SUM(DT$47:DT$53)&gt;0),1,0)))</f>
        <v>0</v>
      </c>
      <c r="CG80" s="68">
        <f>IF((SUM(CG$19:CG$37)+SUM(CG$78:CG79))&gt;=20,0,SUM(IF(AND($I80=1,DU80=1,DU$41&gt;2,DU$40&gt;0,SUM(DU$47:DU$53)&gt;0),1,0)))</f>
        <v>0</v>
      </c>
      <c r="CH80" s="68">
        <f>IF((SUM(CH$19:CH$37)+SUM(CH$78:CH79))&gt;=20,0,SUM(IF(AND($I80=1,DV80=1,DV$41&gt;2,DV$40&gt;0,SUM(DV$47:DV$53)&gt;0),1,0)))</f>
        <v>0</v>
      </c>
      <c r="CI80" s="68">
        <f>IF((SUM(CI$19:CI$37)+SUM(CI$78:CI79))&gt;=20,0,SUM(IF(AND($I80=1,DW80=1,DW$41&gt;2,DW$40&gt;0,SUM(DW$47:DW$53)&gt;0),1,0)))</f>
        <v>0</v>
      </c>
      <c r="CJ80" s="68">
        <f>IF((SUM(CJ$19:CJ$37)+SUM(CJ$78:CJ79))&gt;=20,0,SUM(IF(AND($I80=1,DX80=1,DX$41&gt;2,DX$40&gt;0,SUM(DX$47:DX$53)&gt;0),1,0)))</f>
        <v>0</v>
      </c>
      <c r="CK80" s="68">
        <f>IF((SUM(CK$19:CK$37)+SUM(CK$78:CK79))&gt;=20,0,SUM(IF(AND($I80=1,DY80=1,DY$41&gt;2,DY$40&gt;0,SUM(DY$47:DY$53)&gt;0),1,0)))</f>
        <v>0</v>
      </c>
      <c r="CL80" s="68">
        <f>IF((SUM(CL$19:CL$37)+SUM(CL$78:CL79))&gt;=20,0,SUM(IF(AND($I80=1,DZ80=1,DZ$41&gt;2,DZ$40&gt;0,SUM(DZ$47:DZ$53)&gt;0),1,0)))</f>
        <v>0</v>
      </c>
      <c r="CM80" s="68">
        <f>IF((SUM(CM$19:CM$37)+SUM(CM$78:CM79))&gt;=20,0,SUM(IF(AND($I80=1,EA80=1,EA$41&gt;2,EA$40&gt;0,SUM(EA$47:EA$53)&gt;0),1,0)))</f>
        <v>0</v>
      </c>
      <c r="CN80" s="68">
        <f>IF((SUM(CN$19:CN$37)+SUM(CN$78:CN79))&gt;=20,0,SUM(IF(AND($I80=1,EB80=1,EB$41&gt;2,EB$40&gt;0,SUM(EB$47:EB$53)&gt;0),1,0)))</f>
        <v>0</v>
      </c>
      <c r="CO80" s="68">
        <f>IF((SUM(CO$19:CO$37)+SUM(CO$78:CO79))&gt;=20,0,SUM(IF(AND($I80=1,EC80=1,EC$41&gt;2,EC$40&gt;0,SUM(EC$47:EC$53)&gt;0),1,0)))</f>
        <v>0</v>
      </c>
      <c r="CP80" s="68">
        <f>IF((SUM(CP$19:CP$37)+SUM(CP$78:CP79))&gt;=20,0,SUM(IF(AND($I80=1,ED80=1,ED$41&gt;2,ED$40&gt;0,SUM(ED$47:ED$53)&gt;0),1,0)))</f>
        <v>0</v>
      </c>
      <c r="CQ80" s="68">
        <f>IF((SUM(CQ$19:CQ$37)+SUM(CQ$78:CQ79))&gt;=20,0,SUM(IF(AND($I80=1,EE80=1,EE$41&gt;2,EE$40&gt;0,SUM(EE$47:EE$53)&gt;0),1,0)))</f>
        <v>0</v>
      </c>
      <c r="CR80" s="68">
        <f>IF((SUM(CR$19:CR$37)+SUM(CR$78:CR79))&gt;=20,0,SUM(IF(AND($I80=1,EF80=1,EF$41&gt;2,EF$40&gt;0,SUM(EF$47:EF$53)&gt;0),1,0)))</f>
        <v>0</v>
      </c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46">
        <f t="shared" si="63"/>
        <v>0</v>
      </c>
      <c r="EH80" s="116"/>
      <c r="EI80" s="82">
        <f t="shared" si="64"/>
        <v>0</v>
      </c>
      <c r="EJ80" s="295" t="str">
        <f t="shared" si="65"/>
        <v/>
      </c>
      <c r="EK80" s="296">
        <f t="shared" si="66"/>
        <v>0</v>
      </c>
      <c r="EL80" s="161"/>
      <c r="EM80" s="354">
        <f>SUMIF($K80,REGISTER!$CY$7,'KORT 1'!$BD80)</f>
        <v>0</v>
      </c>
      <c r="EN80" s="355">
        <f>SUMIF($K80,REGISTER!$CY$8,'KORT 1'!$BD80)</f>
        <v>0</v>
      </c>
      <c r="EO80" s="356">
        <f>SUMIF($K80,REGISTER!$CY$9,'KORT 1'!$BD80)</f>
        <v>0</v>
      </c>
      <c r="EP80" s="356">
        <f>SUMIF($K80,REGISTER!$CY$10,'KORT 1'!$BD80)</f>
        <v>0</v>
      </c>
      <c r="EQ80" s="357">
        <f>SUMIF($K80,REGISTER!$CY$23,'KORT 1'!$BD80)</f>
        <v>0</v>
      </c>
      <c r="ER80" s="355">
        <f>SUMIF($K80,REGISTER!$CY$24,'KORT 1'!$BD80)</f>
        <v>0</v>
      </c>
      <c r="ES80" s="356">
        <f>SUMIF($K80,REGISTER!$CY$25,'KORT 1'!$BD80)</f>
        <v>0</v>
      </c>
      <c r="ET80" s="356">
        <f>SUMIF($K80,REGISTER!$CY$26,'KORT 1'!$BD80)</f>
        <v>0</v>
      </c>
      <c r="EU80" s="357">
        <f>SUMIF($K80,REGISTER!$CY$15,'KORT 1'!$BD80)</f>
        <v>0</v>
      </c>
      <c r="EV80" s="355">
        <f>SUMIF($K80,REGISTER!$CY$16,'KORT 1'!$BD80)</f>
        <v>0</v>
      </c>
      <c r="EW80" s="355">
        <f>SUMIF($K80,REGISTER!$CY$17,'KORT 1'!$BD80)</f>
        <v>0</v>
      </c>
      <c r="EX80" s="355">
        <f>SUMIF($K80,REGISTER!$CY$18,'KORT 1'!$BD80)</f>
        <v>0</v>
      </c>
      <c r="EY80" s="358">
        <f>SUMIF($K80,REGISTER!$CY$19,'KORT 1'!$BD80)+SUMIF($K80,REGISTER!$CY$20,'KORT 1'!$BD80)+SUMIF($K80,REGISTER!$CY$21,'KORT 1'!$BD80)+SUMIF($K80,REGISTER!$CY$22,'KORT 1'!$BD80)</f>
        <v>0</v>
      </c>
      <c r="EZ80" s="359">
        <f>SUMIF($K80,REGISTER!$CY$31,'KORT 1'!$BD80)</f>
        <v>0</v>
      </c>
      <c r="FA80" s="355">
        <f>SUMIF($K80,REGISTER!$CY$32,'KORT 1'!$BD80)</f>
        <v>0</v>
      </c>
      <c r="FB80" s="355">
        <f>SUMIF($K80,REGISTER!$CY$33,'KORT 1'!$BD80)</f>
        <v>0</v>
      </c>
      <c r="FC80" s="355">
        <f>SUMIF($K80,REGISTER!$CY$34,'KORT 1'!$BD80)</f>
        <v>0</v>
      </c>
      <c r="FD80" s="358">
        <f>SUMIF($K80,REGISTER!$CY$35,'KORT 1'!$BD80)+SUMIF($K80,REGISTER!$CY$36,'KORT 1'!$BD80)+SUMIF($K80,REGISTER!$CY$37,'KORT 1'!$BD80)+SUMIF($K80,REGISTER!$CY$38,'KORT 1'!$BD80)</f>
        <v>0</v>
      </c>
      <c r="FE80" s="376"/>
      <c r="FF80" s="377"/>
      <c r="FG80" s="378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9"/>
      <c r="FY80" s="84">
        <f>SUMIF($M80,REGISTER!$CY$40,'KORT 1'!$O80)</f>
        <v>0</v>
      </c>
      <c r="FZ80" s="17">
        <f>SUMIF($M80,REGISTER!$CY$41,'KORT 1'!$O80)</f>
        <v>0</v>
      </c>
      <c r="GA80" s="17">
        <f>SUMIF($M80,REGISTER!$CY$42,'KORT 1'!$O80)</f>
        <v>0</v>
      </c>
      <c r="GB80" s="17">
        <f>SUMIF($M80,REGISTER!$CY$43,'KORT 1'!$O80)</f>
        <v>0</v>
      </c>
      <c r="GC80" s="17">
        <f>SUMIF($M80,REGISTER!$CY$44,'KORT 1'!$O80)</f>
        <v>0</v>
      </c>
      <c r="GD80" s="17">
        <f>SUMIF($M80,REGISTER!$CY$45,'KORT 1'!$O80)</f>
        <v>0</v>
      </c>
      <c r="GE80" s="17">
        <f>SUMIF($M80,REGISTER!$CY$60,'KORT 1'!$O80)</f>
        <v>0</v>
      </c>
      <c r="GF80" s="17">
        <f>SUMIF($M80,REGISTER!$CY$61,'KORT 1'!$O80)</f>
        <v>0</v>
      </c>
      <c r="GG80" s="17">
        <f>SUMIF($M80,REGISTER!$CY$62,'KORT 1'!$O80)</f>
        <v>0</v>
      </c>
      <c r="GH80" s="17">
        <f>SUMIF($M80,REGISTER!$CY$63,'KORT 1'!$O80)</f>
        <v>0</v>
      </c>
      <c r="GI80" s="17">
        <f>SUMIF($M80,REGISTER!$CY$64,'KORT 1'!$O80)</f>
        <v>0</v>
      </c>
      <c r="GJ80" s="17">
        <f>SUMIF($M80,REGISTER!$CY$65,'KORT 1'!$O80)</f>
        <v>0</v>
      </c>
      <c r="GK80" s="17">
        <f>SUMIF($M80,REGISTER!$CY$50,'KORT 1'!$O80)</f>
        <v>0</v>
      </c>
      <c r="GL80" s="17">
        <f>SUMIF($M80,REGISTER!$CY$51,'KORT 1'!$O80)</f>
        <v>0</v>
      </c>
      <c r="GM80" s="17">
        <f>SUMIF($M80,REGISTER!$CY$52,'KORT 1'!$O80)</f>
        <v>0</v>
      </c>
      <c r="GN80" s="17">
        <f>SUMIF($M80,REGISTER!$CY$53,'KORT 1'!$O80)</f>
        <v>0</v>
      </c>
      <c r="GO80" s="17">
        <f>SUMIF($M80,REGISTER!$CY$54,'KORT 1'!$O80)</f>
        <v>0</v>
      </c>
      <c r="GP80" s="17">
        <f>SUMIF($M80,REGISTER!$CY$55,'KORT 1'!$O80)</f>
        <v>0</v>
      </c>
      <c r="GQ80" s="16">
        <f>SUMIF($M80,REGISTER!$CY$56,'KORT 1'!$O80)+SUMIF($M80,REGISTER!$CY$57,'KORT 1'!$O80)+SUMIF($M80,REGISTER!$CY$58,'KORT 1'!$O80)+SUMIF($M80,REGISTER!$CY$59,'KORT 1'!$O80)</f>
        <v>0</v>
      </c>
      <c r="GR80" s="17">
        <f>SUMIF($M80,REGISTER!$CY$70,'KORT 1'!$O80)</f>
        <v>0</v>
      </c>
      <c r="GS80" s="17">
        <f>SUMIF($M80,REGISTER!$CY$71,'KORT 1'!$O80)</f>
        <v>0</v>
      </c>
      <c r="GT80" s="17">
        <f>SUMIF($M80,REGISTER!$CY$72,'KORT 1'!$O80)</f>
        <v>0</v>
      </c>
      <c r="GU80" s="17">
        <f>SUMIF($M80,REGISTER!$CY$73,'KORT 1'!$O80)</f>
        <v>0</v>
      </c>
      <c r="GV80" s="17">
        <f>SUMIF($M80,REGISTER!$CY$74,'KORT 1'!$O80)</f>
        <v>0</v>
      </c>
      <c r="GW80" s="17">
        <f>SUMIF($M80,REGISTER!$CY$75,'KORT 1'!$O80)</f>
        <v>0</v>
      </c>
      <c r="GX80" s="16">
        <f>SUMIF($M80,REGISTER!$CY$76,'KORT 1'!$O80)+SUMIF($M80,REGISTER!$CY$77,'KORT 1'!$O80)+SUMIF($M80,REGISTER!$CY$78,'KORT 1'!$O80)+SUMIF($M80,REGISTER!$CY$79,'KORT 1'!$O80)</f>
        <v>0</v>
      </c>
      <c r="GY80" s="116"/>
      <c r="GZ80" s="116"/>
      <c r="HA80" s="116"/>
      <c r="HB80" s="116"/>
      <c r="HC80" s="116"/>
      <c r="HD80" s="116"/>
      <c r="HE80" s="116"/>
      <c r="HF80" s="116"/>
      <c r="HG80" s="116"/>
      <c r="HH80" s="116"/>
      <c r="HI80" s="116"/>
      <c r="HJ80" s="116"/>
      <c r="HK80" s="116"/>
      <c r="HL80" s="116"/>
      <c r="HM80" s="116"/>
      <c r="HN80" s="116"/>
      <c r="HO80" s="116"/>
      <c r="HP80" s="106"/>
      <c r="HQ80" s="1"/>
    </row>
    <row r="81" spans="1:225" ht="12" customHeight="1">
      <c r="A81" s="15">
        <v>25</v>
      </c>
      <c r="B81" s="69"/>
      <c r="C81" s="539" t="str">
        <f t="shared" si="53"/>
        <v/>
      </c>
      <c r="D81" s="540"/>
      <c r="E81" s="540"/>
      <c r="F81" s="540"/>
      <c r="G81" s="541"/>
      <c r="H81" s="111" t="str">
        <f t="shared" si="54"/>
        <v/>
      </c>
      <c r="I81" s="22">
        <f t="shared" si="55"/>
        <v>0</v>
      </c>
      <c r="J81" s="22">
        <f t="shared" si="56"/>
        <v>0</v>
      </c>
      <c r="K81" s="22">
        <f t="shared" si="57"/>
        <v>0</v>
      </c>
      <c r="L81" s="114"/>
      <c r="M81" s="22">
        <f t="shared" si="58"/>
        <v>0</v>
      </c>
      <c r="N81" s="22">
        <f t="shared" si="59"/>
        <v>0</v>
      </c>
      <c r="O81" s="83">
        <f t="shared" si="60"/>
        <v>0</v>
      </c>
      <c r="P81" s="68">
        <f>IF((SUM(P$19:P$39)+SUM(P$78:P80)+SUM(P$117:P$121))&gt;=REGISTER!$DD$24,0,IF(CS$70=1,0,IF(AND(CS81=1,$J81=1,CS$43&gt;=REGISTER!$DD$28,CS$40&gt;0,SUM(CS$54:CS$60)&gt;0),1,0)))</f>
        <v>0</v>
      </c>
      <c r="Q81" s="68">
        <f>IF((SUM(Q$19:Q$39)+SUM(Q$78:Q80)+SUM(Q$117:Q$121))&gt;=REGISTER!$DD$24,0,IF(CT$70=1,0,IF(AND(CT81=1,$J81=1,CT$43&gt;=REGISTER!$DD$28,CT$40&gt;0,SUM(CT$54:CT$60)&gt;0),1,0)))</f>
        <v>0</v>
      </c>
      <c r="R81" s="68">
        <f>IF((SUM(R$19:R$39)+SUM(R$78:R80)+SUM(R$117:R$121))&gt;=REGISTER!$DD$24,0,IF(CU$70=1,0,IF(AND(CU81=1,$J81=1,CU$43&gt;=REGISTER!$DD$28,CU$40&gt;0,SUM(CU$54:CU$60)&gt;0),1,0)))</f>
        <v>0</v>
      </c>
      <c r="S81" s="68">
        <f>IF((SUM(S$19:S$39)+SUM(S$78:S80)+SUM(S$117:S$121))&gt;=REGISTER!$DD$24,0,IF(CV$70=1,0,IF(AND(CV81=1,$J81=1,CV$43&gt;=REGISTER!$DD$28,CV$40&gt;0,SUM(CV$54:CV$60)&gt;0),1,0)))</f>
        <v>0</v>
      </c>
      <c r="T81" s="68">
        <f>IF((SUM(T$19:T$39)+SUM(T$78:T80)+SUM(T$117:T$121))&gt;=REGISTER!$DD$24,0,IF(CW$70=1,0,IF(AND(CW81=1,$J81=1,CW$43&gt;=REGISTER!$DD$28,CW$40&gt;0,SUM(CW$54:CW$60)&gt;0),1,0)))</f>
        <v>0</v>
      </c>
      <c r="U81" s="68">
        <f>IF((SUM(U$19:U$39)+SUM(U$78:U80)+SUM(U$117:U$121))&gt;=REGISTER!$DD$24,0,IF(CX$70=1,0,IF(AND(CX81=1,$J81=1,CX$43&gt;=REGISTER!$DD$28,CX$40&gt;0,SUM(CX$54:CX$60)&gt;0),1,0)))</f>
        <v>0</v>
      </c>
      <c r="V81" s="68">
        <f>IF((SUM(V$19:V$39)+SUM(V$78:V80)+SUM(V$117:V$121))&gt;=REGISTER!$DD$24,0,IF(CY$70=1,0,IF(AND(CY81=1,$J81=1,CY$43&gt;=REGISTER!$DD$28,CY$40&gt;0,SUM(CY$54:CY$60)&gt;0),1,0)))</f>
        <v>0</v>
      </c>
      <c r="W81" s="68">
        <f>IF((SUM(W$19:W$39)+SUM(W$78:W80)+SUM(W$117:W$121))&gt;=REGISTER!$DD$24,0,IF(CZ$70=1,0,IF(AND(CZ81=1,$J81=1,CZ$43&gt;=REGISTER!$DD$28,CZ$40&gt;0,SUM(CZ$54:CZ$60)&gt;0),1,0)))</f>
        <v>0</v>
      </c>
      <c r="X81" s="68">
        <f>IF((SUM(X$19:X$39)+SUM(X$78:X80)+SUM(X$117:X$121))&gt;=REGISTER!$DD$24,0,IF(DA$70=1,0,IF(AND(DA81=1,$J81=1,DA$43&gt;=REGISTER!$DD$28,DA$40&gt;0,SUM(DA$54:DA$60)&gt;0),1,0)))</f>
        <v>0</v>
      </c>
      <c r="Y81" s="68">
        <f>IF((SUM(Y$19:Y$39)+SUM(Y$78:Y80)+SUM(Y$117:Y$121))&gt;=REGISTER!$DD$24,0,IF(DB$70=1,0,IF(AND(DB81=1,$J81=1,DB$43&gt;=REGISTER!$DD$28,DB$40&gt;0,SUM(DB$54:DB$60)&gt;0),1,0)))</f>
        <v>0</v>
      </c>
      <c r="Z81" s="68">
        <f>IF((SUM(Z$19:Z$39)+SUM(Z$78:Z80)+SUM(Z$117:Z$121))&gt;=REGISTER!$DD$24,0,IF(DC$70=1,0,IF(AND(DC81=1,$J81=1,DC$43&gt;=REGISTER!$DD$28,DC$40&gt;0,SUM(DC$54:DC$60)&gt;0),1,0)))</f>
        <v>0</v>
      </c>
      <c r="AA81" s="68">
        <f>IF((SUM(AA$19:AA$39)+SUM(AA$78:AA80)+SUM(AA$117:AA$121))&gt;=REGISTER!$DD$24,0,IF(DD$70=1,0,IF(AND(DD81=1,$J81=1,DD$43&gt;=REGISTER!$DD$28,DD$40&gt;0,SUM(DD$54:DD$60)&gt;0),1,0)))</f>
        <v>0</v>
      </c>
      <c r="AB81" s="68">
        <f>IF((SUM(AB$19:AB$39)+SUM(AB$78:AB80)+SUM(AB$117:AB$121))&gt;=REGISTER!$DD$24,0,IF(DE$70=1,0,IF(AND(DE81=1,$J81=1,DE$43&gt;=REGISTER!$DD$28,DE$40&gt;0,SUM(DE$54:DE$60)&gt;0),1,0)))</f>
        <v>0</v>
      </c>
      <c r="AC81" s="68">
        <f>IF((SUM(AC$19:AC$39)+SUM(AC$78:AC80)+SUM(AC$117:AC$121))&gt;=REGISTER!$DD$24,0,IF(DF$70=1,0,IF(AND(DF81=1,$J81=1,DF$43&gt;=REGISTER!$DD$28,DF$40&gt;0,SUM(DF$54:DF$60)&gt;0),1,0)))</f>
        <v>0</v>
      </c>
      <c r="AD81" s="68">
        <f>IF((SUM(AD$19:AD$39)+SUM(AD$78:AD80)+SUM(AD$117:AD$121))&gt;=REGISTER!$DD$24,0,IF(DG$70=1,0,IF(AND(DG81=1,$J81=1,DG$43&gt;=REGISTER!$DD$28,DG$40&gt;0,SUM(DG$54:DG$60)&gt;0),1,0)))</f>
        <v>0</v>
      </c>
      <c r="AE81" s="68">
        <f>IF((SUM(AE$19:AE$39)+SUM(AE$78:AE80)+SUM(AE$117:AE$121))&gt;=REGISTER!$DD$24,0,IF(DH$70=1,0,IF(AND(DH81=1,$J81=1,DH$43&gt;=REGISTER!$DD$28,DH$40&gt;0,SUM(DH$54:DH$60)&gt;0),1,0)))</f>
        <v>0</v>
      </c>
      <c r="AF81" s="68">
        <f>IF((SUM(AF$19:AF$39)+SUM(AF$78:AF80)+SUM(AF$117:AF$121))&gt;=REGISTER!$DD$24,0,IF(DI$70=1,0,IF(AND(DI81=1,$J81=1,DI$43&gt;=REGISTER!$DD$28,DI$40&gt;0,SUM(DI$54:DI$60)&gt;0),1,0)))</f>
        <v>0</v>
      </c>
      <c r="AG81" s="68">
        <f>IF((SUM(AG$19:AG$39)+SUM(AG$78:AG80)+SUM(AG$117:AG$121))&gt;=REGISTER!$DD$24,0,IF(DJ$70=1,0,IF(AND(DJ81=1,$J81=1,DJ$43&gt;=REGISTER!$DD$28,DJ$40&gt;0,SUM(DJ$54:DJ$60)&gt;0),1,0)))</f>
        <v>0</v>
      </c>
      <c r="AH81" s="68">
        <f>IF((SUM(AH$19:AH$39)+SUM(AH$78:AH80)+SUM(AH$117:AH$121))&gt;=REGISTER!$DD$24,0,IF(DK$70=1,0,IF(AND(DK81=1,$J81=1,DK$43&gt;=REGISTER!$DD$28,DK$40&gt;0,SUM(DK$54:DK$60)&gt;0),1,0)))</f>
        <v>0</v>
      </c>
      <c r="AI81" s="68">
        <f>IF((SUM(AI$19:AI$39)+SUM(AI$78:AI80)+SUM(AI$117:AI$121))&gt;=REGISTER!$DD$24,0,IF(DL$70=1,0,IF(AND(DL81=1,$J81=1,DL$43&gt;=REGISTER!$DD$28,DL$40&gt;0,SUM(DL$54:DL$60)&gt;0),1,0)))</f>
        <v>0</v>
      </c>
      <c r="AJ81" s="68">
        <f>IF((SUM(AJ$19:AJ$39)+SUM(AJ$78:AJ80)+SUM(AJ$117:AJ$121))&gt;=REGISTER!$DD$24,0,IF(DM$70=1,0,IF(AND(DM81=1,$J81=1,DM$43&gt;=REGISTER!$DD$28,DM$40&gt;0,SUM(DM$54:DM$60)&gt;0),1,0)))</f>
        <v>0</v>
      </c>
      <c r="AK81" s="68">
        <f>IF((SUM(AK$19:AK$39)+SUM(AK$78:AK80)+SUM(AK$117:AK$121))&gt;=REGISTER!$DD$24,0,IF(DN$70=1,0,IF(AND(DN81=1,$J81=1,DN$43&gt;=REGISTER!$DD$28,DN$40&gt;0,SUM(DN$54:DN$60)&gt;0),1,0)))</f>
        <v>0</v>
      </c>
      <c r="AL81" s="68">
        <f>IF((SUM(AL$19:AL$39)+SUM(AL$78:AL80)+SUM(AL$117:AL$121))&gt;=REGISTER!$DD$24,0,IF(DO$70=1,0,IF(AND(DO81=1,$J81=1,DO$43&gt;=REGISTER!$DD$28,DO$40&gt;0,SUM(DO$54:DO$60)&gt;0),1,0)))</f>
        <v>0</v>
      </c>
      <c r="AM81" s="68">
        <f>IF((SUM(AM$19:AM$39)+SUM(AM$78:AM80)+SUM(AM$117:AM$121))&gt;=REGISTER!$DD$24,0,IF(DP$70=1,0,IF(AND(DP81=1,$J81=1,DP$43&gt;=REGISTER!$DD$28,DP$40&gt;0,SUM(DP$54:DP$60)&gt;0),1,0)))</f>
        <v>0</v>
      </c>
      <c r="AN81" s="68">
        <f>IF((SUM(AN$19:AN$39)+SUM(AN$78:AN80)+SUM(AN$117:AN$121))&gt;=REGISTER!$DD$24,0,IF(DQ$70=1,0,IF(AND(DQ81=1,$J81=1,DQ$43&gt;=REGISTER!$DD$28,DQ$40&gt;0,SUM(DQ$54:DQ$60)&gt;0),1,0)))</f>
        <v>0</v>
      </c>
      <c r="AO81" s="68">
        <f>IF((SUM(AO$19:AO$39)+SUM(AO$78:AO80)+SUM(AO$117:AO$121))&gt;=REGISTER!$DD$24,0,IF(DR$70=1,0,IF(AND(DR81=1,$J81=1,DR$43&gt;=REGISTER!$DD$28,DR$40&gt;0,SUM(DR$54:DR$60)&gt;0),1,0)))</f>
        <v>0</v>
      </c>
      <c r="AP81" s="68">
        <f>IF((SUM(AP$19:AP$39)+SUM(AP$78:AP80)+SUM(AP$117:AP$121))&gt;=REGISTER!$DD$24,0,IF(DS$70=1,0,IF(AND(DS81=1,$J81=1,DS$43&gt;=REGISTER!$DD$28,DS$40&gt;0,SUM(DS$54:DS$60)&gt;0),1,0)))</f>
        <v>0</v>
      </c>
      <c r="AQ81" s="68">
        <f>IF((SUM(AQ$19:AQ$39)+SUM(AQ$78:AQ80)+SUM(AQ$117:AQ$121))&gt;=REGISTER!$DD$24,0,IF(DT$70=1,0,IF(AND(DT81=1,$J81=1,DT$43&gt;=REGISTER!$DD$28,DT$40&gt;0,SUM(DT$54:DT$60)&gt;0),1,0)))</f>
        <v>0</v>
      </c>
      <c r="AR81" s="68">
        <f>IF((SUM(AR$19:AR$39)+SUM(AR$78:AR80)+SUM(AR$117:AR$121))&gt;=REGISTER!$DD$24,0,IF(DU$70=1,0,IF(AND(DU81=1,$J81=1,DU$43&gt;=REGISTER!$DD$28,DU$40&gt;0,SUM(DU$54:DU$60)&gt;0),1,0)))</f>
        <v>0</v>
      </c>
      <c r="AS81" s="68">
        <f>IF((SUM(AS$19:AS$39)+SUM(AS$78:AS80)+SUM(AS$117:AS$121))&gt;=REGISTER!$DD$24,0,IF(DV$70=1,0,IF(AND(DV81=1,$J81=1,DV$43&gt;=REGISTER!$DD$28,DV$40&gt;0,SUM(DV$54:DV$60)&gt;0),1,0)))</f>
        <v>0</v>
      </c>
      <c r="AT81" s="68">
        <f>IF((SUM(AT$19:AT$39)+SUM(AT$78:AT80)+SUM(AT$117:AT$121))&gt;=REGISTER!$DD$24,0,IF(DW$70=1,0,IF(AND(DW81=1,$J81=1,DW$43&gt;=REGISTER!$DD$28,DW$40&gt;0,SUM(DW$54:DW$60)&gt;0),1,0)))</f>
        <v>0</v>
      </c>
      <c r="AU81" s="68">
        <f>IF((SUM(AU$19:AU$39)+SUM(AU$78:AU80)+SUM(AU$117:AU$121))&gt;=REGISTER!$DD$24,0,IF(DX$70=1,0,IF(AND(DX81=1,$J81=1,DX$43&gt;=REGISTER!$DD$28,DX$40&gt;0,SUM(DX$54:DX$60)&gt;0),1,0)))</f>
        <v>0</v>
      </c>
      <c r="AV81" s="68">
        <f>IF((SUM(AV$19:AV$39)+SUM(AV$78:AV80)+SUM(AV$117:AV$121))&gt;=REGISTER!$DD$24,0,IF(DY$70=1,0,IF(AND(DY81=1,$J81=1,DY$43&gt;=REGISTER!$DD$28,DY$40&gt;0,SUM(DY$54:DY$60)&gt;0),1,0)))</f>
        <v>0</v>
      </c>
      <c r="AW81" s="68">
        <f>IF((SUM(AW$19:AW$39)+SUM(AW$78:AW80)+SUM(AW$117:AW$121))&gt;=REGISTER!$DD$24,0,IF(DZ$70=1,0,IF(AND(DZ81=1,$J81=1,DZ$43&gt;=REGISTER!$DD$28,DZ$40&gt;0,SUM(DZ$54:DZ$60)&gt;0),1,0)))</f>
        <v>0</v>
      </c>
      <c r="AX81" s="68">
        <f>IF((SUM(AX$19:AX$39)+SUM(AX$78:AX80)+SUM(AX$117:AX$121))&gt;=REGISTER!$DD$24,0,IF(EA$70=1,0,IF(AND(EA81=1,$J81=1,EA$43&gt;=REGISTER!$DD$28,EA$40&gt;0,SUM(EA$54:EA$60)&gt;0),1,0)))</f>
        <v>0</v>
      </c>
      <c r="AY81" s="68">
        <f>IF((SUM(AY$19:AY$39)+SUM(AY$78:AY80)+SUM(AY$117:AY$121))&gt;=REGISTER!$DD$24,0,IF(EB$70=1,0,IF(AND(EB81=1,$J81=1,EB$43&gt;=REGISTER!$DD$28,EB$40&gt;0,SUM(EB$54:EB$60)&gt;0),1,0)))</f>
        <v>0</v>
      </c>
      <c r="AZ81" s="68">
        <f>IF((SUM(AZ$19:AZ$39)+SUM(AZ$78:AZ80)+SUM(AZ$117:AZ$121))&gt;=REGISTER!$DD$24,0,IF(EC$70=1,0,IF(AND(EC81=1,$J81=1,EC$43&gt;=REGISTER!$DD$28,EC$40&gt;0,SUM(EC$54:EC$60)&gt;0),1,0)))</f>
        <v>0</v>
      </c>
      <c r="BA81" s="68">
        <f>IF((SUM(BA$19:BA$39)+SUM(BA$78:BA80)+SUM(BA$117:BA$121))&gt;=REGISTER!$DD$24,0,IF(ED$70=1,0,IF(AND(ED81=1,$J81=1,ED$43&gt;=REGISTER!$DD$28,ED$40&gt;0,SUM(ED$54:ED$60)&gt;0),1,0)))</f>
        <v>0</v>
      </c>
      <c r="BB81" s="68">
        <f>IF((SUM(BB$19:BB$39)+SUM(BB$78:BB80)+SUM(BB$117:BB$121))&gt;=REGISTER!$DD$24,0,IF(EE$70=1,0,IF(AND(EE81=1,$J81=1,EE$43&gt;=REGISTER!$DD$28,EE$40&gt;0,SUM(EE$54:EE$60)&gt;0),1,0)))</f>
        <v>0</v>
      </c>
      <c r="BC81" s="68">
        <f>IF((SUM(BC$19:BC$39)+SUM(BC$78:BC80)+SUM(BC$117:BC$121))&gt;=REGISTER!$DD$24,0,IF(EF$70=1,0,IF(AND(EF81=1,$J81=1,EF$43&gt;=REGISTER!$DD$28,EF$40&gt;0,SUM(EF$54:EF$60)&gt;0),1,0)))</f>
        <v>0</v>
      </c>
      <c r="BD81" s="83">
        <f t="shared" si="61"/>
        <v>0</v>
      </c>
      <c r="BE81" s="68">
        <f>IF((SUM(BE$19:BE$37)+SUM(BE$78:BE80))&gt;=20,0,SUM(IF(AND($I81=1,CS81=1,CS$41&gt;2,CS$40&gt;0,SUM(CS$47:CS$53)&gt;0),1,0)))</f>
        <v>0</v>
      </c>
      <c r="BF81" s="68">
        <f>IF((SUM(BF$19:BF$37)+SUM(BF$78:BF80))&gt;=20,0,SUM(IF(AND($I81=1,CT81=1,CT$41&gt;2,CT$40&gt;0,SUM(CT$47:CT$53)&gt;0),1,0)))</f>
        <v>0</v>
      </c>
      <c r="BG81" s="68">
        <f>IF((SUM(BG$19:BG$37)+SUM(BG$78:BG80))&gt;=20,0,SUM(IF(AND($I81=1,CU81=1,CU$41&gt;2,CU$40&gt;0,SUM(CU$47:CU$53)&gt;0),1,0)))</f>
        <v>0</v>
      </c>
      <c r="BH81" s="68">
        <f>IF((SUM(BH$19:BH$37)+SUM(BH$78:BH80))&gt;=20,0,SUM(IF(AND($I81=1,CV81=1,CV$41&gt;2,CV$40&gt;0,SUM(CV$47:CV$53)&gt;0),1,0)))</f>
        <v>0</v>
      </c>
      <c r="BI81" s="68">
        <f>IF((SUM(BI$19:BI$37)+SUM(BI$78:BI80))&gt;=20,0,SUM(IF(AND($I81=1,CW81=1,CW$41&gt;2,CW$40&gt;0,SUM(CW$47:CW$53)&gt;0),1,0)))</f>
        <v>0</v>
      </c>
      <c r="BJ81" s="68">
        <f>IF((SUM(BJ$19:BJ$37)+SUM(BJ$78:BJ80))&gt;=20,0,SUM(IF(AND($I81=1,CX81=1,CX$41&gt;2,CX$40&gt;0,SUM(CX$47:CX$53)&gt;0),1,0)))</f>
        <v>0</v>
      </c>
      <c r="BK81" s="68">
        <f>IF((SUM(BK$19:BK$37)+SUM(BK$78:BK80))&gt;=20,0,SUM(IF(AND($I81=1,CY81=1,CY$41&gt;2,CY$40&gt;0,SUM(CY$47:CY$53)&gt;0),1,0)))</f>
        <v>0</v>
      </c>
      <c r="BL81" s="68">
        <f>IF((SUM(BL$19:BL$37)+SUM(BL$78:BL80))&gt;=20,0,SUM(IF(AND($I81=1,CZ81=1,CZ$41&gt;2,CZ$40&gt;0,SUM(CZ$47:CZ$53)&gt;0),1,0)))</f>
        <v>0</v>
      </c>
      <c r="BM81" s="68">
        <f>IF((SUM(BM$19:BM$37)+SUM(BM$78:BM80))&gt;=20,0,SUM(IF(AND($I81=1,DA81=1,DA$41&gt;2,DA$40&gt;0,SUM(DA$47:DA$53)&gt;0),1,0)))</f>
        <v>0</v>
      </c>
      <c r="BN81" s="68">
        <f>IF((SUM(BN$19:BN$37)+SUM(BN$78:BN80))&gt;=20,0,SUM(IF(AND($I81=1,DB81=1,DB$41&gt;2,DB$40&gt;0,SUM(DB$47:DB$53)&gt;0),1,0)))</f>
        <v>0</v>
      </c>
      <c r="BO81" s="68">
        <f>IF((SUM(BO$19:BO$37)+SUM(BO$78:BO80))&gt;=20,0,SUM(IF(AND($I81=1,DC81=1,DC$41&gt;2,DC$40&gt;0,SUM(DC$47:DC$53)&gt;0),1,0)))</f>
        <v>0</v>
      </c>
      <c r="BP81" s="68">
        <f>IF((SUM(BP$19:BP$37)+SUM(BP$78:BP80))&gt;=20,0,SUM(IF(AND($I81=1,DD81=1,DD$41&gt;2,DD$40&gt;0,SUM(DD$47:DD$53)&gt;0),1,0)))</f>
        <v>0</v>
      </c>
      <c r="BQ81" s="68">
        <f>IF((SUM(BQ$19:BQ$37)+SUM(BQ$78:BQ80))&gt;=20,0,SUM(IF(AND($I81=1,DE81=1,DE$41&gt;2,DE$40&gt;0,SUM(DE$47:DE$53)&gt;0),1,0)))</f>
        <v>0</v>
      </c>
      <c r="BR81" s="68">
        <f>IF((SUM(BR$19:BR$37)+SUM(BR$78:BR80))&gt;=20,0,SUM(IF(AND($I81=1,DF81=1,DF$41&gt;2,DF$40&gt;0,SUM(DF$47:DF$53)&gt;0),1,0)))</f>
        <v>0</v>
      </c>
      <c r="BS81" s="68">
        <f>IF((SUM(BS$19:BS$37)+SUM(BS$78:BS80))&gt;=20,0,SUM(IF(AND($I81=1,DG81=1,DG$41&gt;2,DG$40&gt;0,SUM(DG$47:DG$53)&gt;0),1,0)))</f>
        <v>0</v>
      </c>
      <c r="BT81" s="68">
        <f>IF((SUM(BT$19:BT$37)+SUM(BT$78:BT80))&gt;=20,0,SUM(IF(AND($I81=1,DH81=1,DH$41&gt;2,DH$40&gt;0,SUM(DH$47:DH$53)&gt;0),1,0)))</f>
        <v>0</v>
      </c>
      <c r="BU81" s="68">
        <f>IF((SUM(BU$19:BU$37)+SUM(BU$78:BU80))&gt;=20,0,SUM(IF(AND($I81=1,DI81=1,DI$41&gt;2,DI$40&gt;0,SUM(DI$47:DI$53)&gt;0),1,0)))</f>
        <v>0</v>
      </c>
      <c r="BV81" s="68">
        <f>IF((SUM(BV$19:BV$37)+SUM(BV$78:BV80))&gt;=20,0,SUM(IF(AND($I81=1,DJ81=1,DJ$41&gt;2,DJ$40&gt;0,SUM(DJ$47:DJ$53)&gt;0),1,0)))</f>
        <v>0</v>
      </c>
      <c r="BW81" s="68">
        <f>IF((SUM(BW$19:BW$37)+SUM(BW$78:BW80))&gt;=20,0,SUM(IF(AND($I81=1,DK81=1,DK$41&gt;2,DK$40&gt;0,SUM(DK$47:DK$53)&gt;0),1,0)))</f>
        <v>0</v>
      </c>
      <c r="BX81" s="68">
        <f>IF((SUM(BX$19:BX$37)+SUM(BX$78:BX80))&gt;=20,0,SUM(IF(AND($I81=1,DL81=1,DL$41&gt;2,DL$40&gt;0,SUM(DL$47:DL$53)&gt;0),1,0)))</f>
        <v>0</v>
      </c>
      <c r="BY81" s="68">
        <f>IF((SUM(BY$19:BY$37)+SUM(BY$78:BY80))&gt;=20,0,SUM(IF(AND($I81=1,DM81=1,DM$41&gt;2,DM$40&gt;0,SUM(DM$47:DM$53)&gt;0),1,0)))</f>
        <v>0</v>
      </c>
      <c r="BZ81" s="68">
        <f>IF((SUM(BZ$19:BZ$37)+SUM(BZ$78:BZ80))&gt;=20,0,SUM(IF(AND($I81=1,DN81=1,DN$41&gt;2,DN$40&gt;0,SUM(DN$47:DN$53)&gt;0),1,0)))</f>
        <v>0</v>
      </c>
      <c r="CA81" s="68">
        <f>IF((SUM(CA$19:CA$37)+SUM(CA$78:CA80))&gt;=20,0,SUM(IF(AND($I81=1,DO81=1,DO$41&gt;2,DO$40&gt;0,SUM(DO$47:DO$53)&gt;0),1,0)))</f>
        <v>0</v>
      </c>
      <c r="CB81" s="68">
        <f>IF((SUM(CB$19:CB$37)+SUM(CB$78:CB80))&gt;=20,0,SUM(IF(AND($I81=1,DP81=1,DP$41&gt;2,DP$40&gt;0,SUM(DP$47:DP$53)&gt;0),1,0)))</f>
        <v>0</v>
      </c>
      <c r="CC81" s="68">
        <f>IF((SUM(CC$19:CC$37)+SUM(CC$78:CC80))&gt;=20,0,SUM(IF(AND($I81=1,DQ81=1,DQ$41&gt;2,DQ$40&gt;0,SUM(DQ$47:DQ$53)&gt;0),1,0)))</f>
        <v>0</v>
      </c>
      <c r="CD81" s="68">
        <f>IF((SUM(CD$19:CD$37)+SUM(CD$78:CD80))&gt;=20,0,SUM(IF(AND($I81=1,DR81=1,DR$41&gt;2,DR$40&gt;0,SUM(DR$47:DR$53)&gt;0),1,0)))</f>
        <v>0</v>
      </c>
      <c r="CE81" s="68">
        <f>IF((SUM(CE$19:CE$37)+SUM(CE$78:CE80))&gt;=20,0,SUM(IF(AND($I81=1,DS81=1,DS$41&gt;2,DS$40&gt;0,SUM(DS$47:DS$53)&gt;0),1,0)))</f>
        <v>0</v>
      </c>
      <c r="CF81" s="68">
        <f>IF((SUM(CF$19:CF$37)+SUM(CF$78:CF80))&gt;=20,0,SUM(IF(AND($I81=1,DT81=1,DT$41&gt;2,DT$40&gt;0,SUM(DT$47:DT$53)&gt;0),1,0)))</f>
        <v>0</v>
      </c>
      <c r="CG81" s="68">
        <f>IF((SUM(CG$19:CG$37)+SUM(CG$78:CG80))&gt;=20,0,SUM(IF(AND($I81=1,DU81=1,DU$41&gt;2,DU$40&gt;0,SUM(DU$47:DU$53)&gt;0),1,0)))</f>
        <v>0</v>
      </c>
      <c r="CH81" s="68">
        <f>IF((SUM(CH$19:CH$37)+SUM(CH$78:CH80))&gt;=20,0,SUM(IF(AND($I81=1,DV81=1,DV$41&gt;2,DV$40&gt;0,SUM(DV$47:DV$53)&gt;0),1,0)))</f>
        <v>0</v>
      </c>
      <c r="CI81" s="68">
        <f>IF((SUM(CI$19:CI$37)+SUM(CI$78:CI80))&gt;=20,0,SUM(IF(AND($I81=1,DW81=1,DW$41&gt;2,DW$40&gt;0,SUM(DW$47:DW$53)&gt;0),1,0)))</f>
        <v>0</v>
      </c>
      <c r="CJ81" s="68">
        <f>IF((SUM(CJ$19:CJ$37)+SUM(CJ$78:CJ80))&gt;=20,0,SUM(IF(AND($I81=1,DX81=1,DX$41&gt;2,DX$40&gt;0,SUM(DX$47:DX$53)&gt;0),1,0)))</f>
        <v>0</v>
      </c>
      <c r="CK81" s="68">
        <f>IF((SUM(CK$19:CK$37)+SUM(CK$78:CK80))&gt;=20,0,SUM(IF(AND($I81=1,DY81=1,DY$41&gt;2,DY$40&gt;0,SUM(DY$47:DY$53)&gt;0),1,0)))</f>
        <v>0</v>
      </c>
      <c r="CL81" s="68">
        <f>IF((SUM(CL$19:CL$37)+SUM(CL$78:CL80))&gt;=20,0,SUM(IF(AND($I81=1,DZ81=1,DZ$41&gt;2,DZ$40&gt;0,SUM(DZ$47:DZ$53)&gt;0),1,0)))</f>
        <v>0</v>
      </c>
      <c r="CM81" s="68">
        <f>IF((SUM(CM$19:CM$37)+SUM(CM$78:CM80))&gt;=20,0,SUM(IF(AND($I81=1,EA81=1,EA$41&gt;2,EA$40&gt;0,SUM(EA$47:EA$53)&gt;0),1,0)))</f>
        <v>0</v>
      </c>
      <c r="CN81" s="68">
        <f>IF((SUM(CN$19:CN$37)+SUM(CN$78:CN80))&gt;=20,0,SUM(IF(AND($I81=1,EB81=1,EB$41&gt;2,EB$40&gt;0,SUM(EB$47:EB$53)&gt;0),1,0)))</f>
        <v>0</v>
      </c>
      <c r="CO81" s="68">
        <f>IF((SUM(CO$19:CO$37)+SUM(CO$78:CO80))&gt;=20,0,SUM(IF(AND($I81=1,EC81=1,EC$41&gt;2,EC$40&gt;0,SUM(EC$47:EC$53)&gt;0),1,0)))</f>
        <v>0</v>
      </c>
      <c r="CP81" s="68">
        <f>IF((SUM(CP$19:CP$37)+SUM(CP$78:CP80))&gt;=20,0,SUM(IF(AND($I81=1,ED81=1,ED$41&gt;2,ED$40&gt;0,SUM(ED$47:ED$53)&gt;0),1,0)))</f>
        <v>0</v>
      </c>
      <c r="CQ81" s="68">
        <f>IF((SUM(CQ$19:CQ$37)+SUM(CQ$78:CQ80))&gt;=20,0,SUM(IF(AND($I81=1,EE81=1,EE$41&gt;2,EE$40&gt;0,SUM(EE$47:EE$53)&gt;0),1,0)))</f>
        <v>0</v>
      </c>
      <c r="CR81" s="68">
        <f>IF((SUM(CR$19:CR$37)+SUM(CR$78:CR80))&gt;=20,0,SUM(IF(AND($I81=1,EF81=1,EF$41&gt;2,EF$40&gt;0,SUM(EF$47:EF$53)&gt;0),1,0)))</f>
        <v>0</v>
      </c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  <c r="ED81" s="53"/>
      <c r="EE81" s="53"/>
      <c r="EF81" s="53"/>
      <c r="EG81" s="46">
        <f t="shared" si="63"/>
        <v>0</v>
      </c>
      <c r="EH81" s="116"/>
      <c r="EI81" s="82">
        <f t="shared" si="64"/>
        <v>0</v>
      </c>
      <c r="EJ81" s="295" t="str">
        <f t="shared" si="65"/>
        <v/>
      </c>
      <c r="EK81" s="296">
        <f t="shared" si="66"/>
        <v>0</v>
      </c>
      <c r="EL81" s="161"/>
      <c r="EM81" s="354">
        <f>SUMIF($K81,REGISTER!$CY$7,'KORT 1'!$BD81)</f>
        <v>0</v>
      </c>
      <c r="EN81" s="355">
        <f>SUMIF($K81,REGISTER!$CY$8,'KORT 1'!$BD81)</f>
        <v>0</v>
      </c>
      <c r="EO81" s="356">
        <f>SUMIF($K81,REGISTER!$CY$9,'KORT 1'!$BD81)</f>
        <v>0</v>
      </c>
      <c r="EP81" s="356">
        <f>SUMIF($K81,REGISTER!$CY$10,'KORT 1'!$BD81)</f>
        <v>0</v>
      </c>
      <c r="EQ81" s="357">
        <f>SUMIF($K81,REGISTER!$CY$23,'KORT 1'!$BD81)</f>
        <v>0</v>
      </c>
      <c r="ER81" s="355">
        <f>SUMIF($K81,REGISTER!$CY$24,'KORT 1'!$BD81)</f>
        <v>0</v>
      </c>
      <c r="ES81" s="356">
        <f>SUMIF($K81,REGISTER!$CY$25,'KORT 1'!$BD81)</f>
        <v>0</v>
      </c>
      <c r="ET81" s="356">
        <f>SUMIF($K81,REGISTER!$CY$26,'KORT 1'!$BD81)</f>
        <v>0</v>
      </c>
      <c r="EU81" s="357">
        <f>SUMIF($K81,REGISTER!$CY$15,'KORT 1'!$BD81)</f>
        <v>0</v>
      </c>
      <c r="EV81" s="355">
        <f>SUMIF($K81,REGISTER!$CY$16,'KORT 1'!$BD81)</f>
        <v>0</v>
      </c>
      <c r="EW81" s="355">
        <f>SUMIF($K81,REGISTER!$CY$17,'KORT 1'!$BD81)</f>
        <v>0</v>
      </c>
      <c r="EX81" s="355">
        <f>SUMIF($K81,REGISTER!$CY$18,'KORT 1'!$BD81)</f>
        <v>0</v>
      </c>
      <c r="EY81" s="358">
        <f>SUMIF($K81,REGISTER!$CY$19,'KORT 1'!$BD81)+SUMIF($K81,REGISTER!$CY$20,'KORT 1'!$BD81)+SUMIF($K81,REGISTER!$CY$21,'KORT 1'!$BD81)+SUMIF($K81,REGISTER!$CY$22,'KORT 1'!$BD81)</f>
        <v>0</v>
      </c>
      <c r="EZ81" s="359">
        <f>SUMIF($K81,REGISTER!$CY$31,'KORT 1'!$BD81)</f>
        <v>0</v>
      </c>
      <c r="FA81" s="355">
        <f>SUMIF($K81,REGISTER!$CY$32,'KORT 1'!$BD81)</f>
        <v>0</v>
      </c>
      <c r="FB81" s="355">
        <f>SUMIF($K81,REGISTER!$CY$33,'KORT 1'!$BD81)</f>
        <v>0</v>
      </c>
      <c r="FC81" s="355">
        <f>SUMIF($K81,REGISTER!$CY$34,'KORT 1'!$BD81)</f>
        <v>0</v>
      </c>
      <c r="FD81" s="358">
        <f>SUMIF($K81,REGISTER!$CY$35,'KORT 1'!$BD81)+SUMIF($K81,REGISTER!$CY$36,'KORT 1'!$BD81)+SUMIF($K81,REGISTER!$CY$37,'KORT 1'!$BD81)+SUMIF($K81,REGISTER!$CY$38,'KORT 1'!$BD81)</f>
        <v>0</v>
      </c>
      <c r="FE81" s="376"/>
      <c r="FF81" s="377"/>
      <c r="FG81" s="378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9"/>
      <c r="FY81" s="84">
        <f>SUMIF($M81,REGISTER!$CY$40,'KORT 1'!$O81)</f>
        <v>0</v>
      </c>
      <c r="FZ81" s="17">
        <f>SUMIF($M81,REGISTER!$CY$41,'KORT 1'!$O81)</f>
        <v>0</v>
      </c>
      <c r="GA81" s="17">
        <f>SUMIF($M81,REGISTER!$CY$42,'KORT 1'!$O81)</f>
        <v>0</v>
      </c>
      <c r="GB81" s="17">
        <f>SUMIF($M81,REGISTER!$CY$43,'KORT 1'!$O81)</f>
        <v>0</v>
      </c>
      <c r="GC81" s="17">
        <f>SUMIF($M81,REGISTER!$CY$44,'KORT 1'!$O81)</f>
        <v>0</v>
      </c>
      <c r="GD81" s="17">
        <f>SUMIF($M81,REGISTER!$CY$45,'KORT 1'!$O81)</f>
        <v>0</v>
      </c>
      <c r="GE81" s="17">
        <f>SUMIF($M81,REGISTER!$CY$60,'KORT 1'!$O81)</f>
        <v>0</v>
      </c>
      <c r="GF81" s="17">
        <f>SUMIF($M81,REGISTER!$CY$61,'KORT 1'!$O81)</f>
        <v>0</v>
      </c>
      <c r="GG81" s="17">
        <f>SUMIF($M81,REGISTER!$CY$62,'KORT 1'!$O81)</f>
        <v>0</v>
      </c>
      <c r="GH81" s="17">
        <f>SUMIF($M81,REGISTER!$CY$63,'KORT 1'!$O81)</f>
        <v>0</v>
      </c>
      <c r="GI81" s="17">
        <f>SUMIF($M81,REGISTER!$CY$64,'KORT 1'!$O81)</f>
        <v>0</v>
      </c>
      <c r="GJ81" s="17">
        <f>SUMIF($M81,REGISTER!$CY$65,'KORT 1'!$O81)</f>
        <v>0</v>
      </c>
      <c r="GK81" s="17">
        <f>SUMIF($M81,REGISTER!$CY$50,'KORT 1'!$O81)</f>
        <v>0</v>
      </c>
      <c r="GL81" s="17">
        <f>SUMIF($M81,REGISTER!$CY$51,'KORT 1'!$O81)</f>
        <v>0</v>
      </c>
      <c r="GM81" s="17">
        <f>SUMIF($M81,REGISTER!$CY$52,'KORT 1'!$O81)</f>
        <v>0</v>
      </c>
      <c r="GN81" s="17">
        <f>SUMIF($M81,REGISTER!$CY$53,'KORT 1'!$O81)</f>
        <v>0</v>
      </c>
      <c r="GO81" s="17">
        <f>SUMIF($M81,REGISTER!$CY$54,'KORT 1'!$O81)</f>
        <v>0</v>
      </c>
      <c r="GP81" s="17">
        <f>SUMIF($M81,REGISTER!$CY$55,'KORT 1'!$O81)</f>
        <v>0</v>
      </c>
      <c r="GQ81" s="16">
        <f>SUMIF($M81,REGISTER!$CY$56,'KORT 1'!$O81)+SUMIF($M81,REGISTER!$CY$57,'KORT 1'!$O81)+SUMIF($M81,REGISTER!$CY$58,'KORT 1'!$O81)+SUMIF($M81,REGISTER!$CY$59,'KORT 1'!$O81)</f>
        <v>0</v>
      </c>
      <c r="GR81" s="17">
        <f>SUMIF($M81,REGISTER!$CY$70,'KORT 1'!$O81)</f>
        <v>0</v>
      </c>
      <c r="GS81" s="17">
        <f>SUMIF($M81,REGISTER!$CY$71,'KORT 1'!$O81)</f>
        <v>0</v>
      </c>
      <c r="GT81" s="17">
        <f>SUMIF($M81,REGISTER!$CY$72,'KORT 1'!$O81)</f>
        <v>0</v>
      </c>
      <c r="GU81" s="17">
        <f>SUMIF($M81,REGISTER!$CY$73,'KORT 1'!$O81)</f>
        <v>0</v>
      </c>
      <c r="GV81" s="17">
        <f>SUMIF($M81,REGISTER!$CY$74,'KORT 1'!$O81)</f>
        <v>0</v>
      </c>
      <c r="GW81" s="17">
        <f>SUMIF($M81,REGISTER!$CY$75,'KORT 1'!$O81)</f>
        <v>0</v>
      </c>
      <c r="GX81" s="16">
        <f>SUMIF($M81,REGISTER!$CY$76,'KORT 1'!$O81)+SUMIF($M81,REGISTER!$CY$77,'KORT 1'!$O81)+SUMIF($M81,REGISTER!$CY$78,'KORT 1'!$O81)+SUMIF($M81,REGISTER!$CY$79,'KORT 1'!$O81)</f>
        <v>0</v>
      </c>
      <c r="GY81" s="116"/>
      <c r="GZ81" s="116"/>
      <c r="HA81" s="116"/>
      <c r="HB81" s="116"/>
      <c r="HC81" s="116"/>
      <c r="HD81" s="116"/>
      <c r="HE81" s="116"/>
      <c r="HF81" s="116"/>
      <c r="HG81" s="116"/>
      <c r="HH81" s="116"/>
      <c r="HI81" s="116"/>
      <c r="HJ81" s="116"/>
      <c r="HK81" s="116"/>
      <c r="HL81" s="116"/>
      <c r="HM81" s="116"/>
      <c r="HN81" s="116"/>
      <c r="HO81" s="116"/>
      <c r="HP81" s="106"/>
      <c r="HQ81" s="1"/>
    </row>
    <row r="82" spans="1:225" ht="12" customHeight="1">
      <c r="A82" s="15">
        <v>26</v>
      </c>
      <c r="B82" s="69"/>
      <c r="C82" s="539" t="str">
        <f t="shared" si="53"/>
        <v/>
      </c>
      <c r="D82" s="540"/>
      <c r="E82" s="540"/>
      <c r="F82" s="540"/>
      <c r="G82" s="541"/>
      <c r="H82" s="111" t="str">
        <f t="shared" si="54"/>
        <v/>
      </c>
      <c r="I82" s="22">
        <f t="shared" si="55"/>
        <v>0</v>
      </c>
      <c r="J82" s="22">
        <f t="shared" si="56"/>
        <v>0</v>
      </c>
      <c r="K82" s="22">
        <f t="shared" si="57"/>
        <v>0</v>
      </c>
      <c r="L82" s="114"/>
      <c r="M82" s="22">
        <f t="shared" si="58"/>
        <v>0</v>
      </c>
      <c r="N82" s="22">
        <f t="shared" si="59"/>
        <v>0</v>
      </c>
      <c r="O82" s="83">
        <f t="shared" si="60"/>
        <v>0</v>
      </c>
      <c r="P82" s="68">
        <f>IF((SUM(P$19:P$39)+SUM(P$78:P81)+SUM(P$117:P$121))&gt;=REGISTER!$DD$24,0,IF(CS$70=1,0,IF(AND(CS82=1,$J82=1,CS$43&gt;=REGISTER!$DD$28,CS$40&gt;0,SUM(CS$54:CS$60)&gt;0),1,0)))</f>
        <v>0</v>
      </c>
      <c r="Q82" s="68">
        <f>IF((SUM(Q$19:Q$39)+SUM(Q$78:Q81)+SUM(Q$117:Q$121))&gt;=REGISTER!$DD$24,0,IF(CT$70=1,0,IF(AND(CT82=1,$J82=1,CT$43&gt;=REGISTER!$DD$28,CT$40&gt;0,SUM(CT$54:CT$60)&gt;0),1,0)))</f>
        <v>0</v>
      </c>
      <c r="R82" s="68">
        <f>IF((SUM(R$19:R$39)+SUM(R$78:R81)+SUM(R$117:R$121))&gt;=REGISTER!$DD$24,0,IF(CU$70=1,0,IF(AND(CU82=1,$J82=1,CU$43&gt;=REGISTER!$DD$28,CU$40&gt;0,SUM(CU$54:CU$60)&gt;0),1,0)))</f>
        <v>0</v>
      </c>
      <c r="S82" s="68">
        <f>IF((SUM(S$19:S$39)+SUM(S$78:S81)+SUM(S$117:S$121))&gt;=REGISTER!$DD$24,0,IF(CV$70=1,0,IF(AND(CV82=1,$J82=1,CV$43&gt;=REGISTER!$DD$28,CV$40&gt;0,SUM(CV$54:CV$60)&gt;0),1,0)))</f>
        <v>0</v>
      </c>
      <c r="T82" s="68">
        <f>IF((SUM(T$19:T$39)+SUM(T$78:T81)+SUM(T$117:T$121))&gt;=REGISTER!$DD$24,0,IF(CW$70=1,0,IF(AND(CW82=1,$J82=1,CW$43&gt;=REGISTER!$DD$28,CW$40&gt;0,SUM(CW$54:CW$60)&gt;0),1,0)))</f>
        <v>0</v>
      </c>
      <c r="U82" s="68">
        <f>IF((SUM(U$19:U$39)+SUM(U$78:U81)+SUM(U$117:U$121))&gt;=REGISTER!$DD$24,0,IF(CX$70=1,0,IF(AND(CX82=1,$J82=1,CX$43&gt;=REGISTER!$DD$28,CX$40&gt;0,SUM(CX$54:CX$60)&gt;0),1,0)))</f>
        <v>0</v>
      </c>
      <c r="V82" s="68">
        <f>IF((SUM(V$19:V$39)+SUM(V$78:V81)+SUM(V$117:V$121))&gt;=REGISTER!$DD$24,0,IF(CY$70=1,0,IF(AND(CY82=1,$J82=1,CY$43&gt;=REGISTER!$DD$28,CY$40&gt;0,SUM(CY$54:CY$60)&gt;0),1,0)))</f>
        <v>0</v>
      </c>
      <c r="W82" s="68">
        <f>IF((SUM(W$19:W$39)+SUM(W$78:W81)+SUM(W$117:W$121))&gt;=REGISTER!$DD$24,0,IF(CZ$70=1,0,IF(AND(CZ82=1,$J82=1,CZ$43&gt;=REGISTER!$DD$28,CZ$40&gt;0,SUM(CZ$54:CZ$60)&gt;0),1,0)))</f>
        <v>0</v>
      </c>
      <c r="X82" s="68">
        <f>IF((SUM(X$19:X$39)+SUM(X$78:X81)+SUM(X$117:X$121))&gt;=REGISTER!$DD$24,0,IF(DA$70=1,0,IF(AND(DA82=1,$J82=1,DA$43&gt;=REGISTER!$DD$28,DA$40&gt;0,SUM(DA$54:DA$60)&gt;0),1,0)))</f>
        <v>0</v>
      </c>
      <c r="Y82" s="68">
        <f>IF((SUM(Y$19:Y$39)+SUM(Y$78:Y81)+SUM(Y$117:Y$121))&gt;=REGISTER!$DD$24,0,IF(DB$70=1,0,IF(AND(DB82=1,$J82=1,DB$43&gt;=REGISTER!$DD$28,DB$40&gt;0,SUM(DB$54:DB$60)&gt;0),1,0)))</f>
        <v>0</v>
      </c>
      <c r="Z82" s="68">
        <f>IF((SUM(Z$19:Z$39)+SUM(Z$78:Z81)+SUM(Z$117:Z$121))&gt;=REGISTER!$DD$24,0,IF(DC$70=1,0,IF(AND(DC82=1,$J82=1,DC$43&gt;=REGISTER!$DD$28,DC$40&gt;0,SUM(DC$54:DC$60)&gt;0),1,0)))</f>
        <v>0</v>
      </c>
      <c r="AA82" s="68">
        <f>IF((SUM(AA$19:AA$39)+SUM(AA$78:AA81)+SUM(AA$117:AA$121))&gt;=REGISTER!$DD$24,0,IF(DD$70=1,0,IF(AND(DD82=1,$J82=1,DD$43&gt;=REGISTER!$DD$28,DD$40&gt;0,SUM(DD$54:DD$60)&gt;0),1,0)))</f>
        <v>0</v>
      </c>
      <c r="AB82" s="68">
        <f>IF((SUM(AB$19:AB$39)+SUM(AB$78:AB81)+SUM(AB$117:AB$121))&gt;=REGISTER!$DD$24,0,IF(DE$70=1,0,IF(AND(DE82=1,$J82=1,DE$43&gt;=REGISTER!$DD$28,DE$40&gt;0,SUM(DE$54:DE$60)&gt;0),1,0)))</f>
        <v>0</v>
      </c>
      <c r="AC82" s="68">
        <f>IF((SUM(AC$19:AC$39)+SUM(AC$78:AC81)+SUM(AC$117:AC$121))&gt;=REGISTER!$DD$24,0,IF(DF$70=1,0,IF(AND(DF82=1,$J82=1,DF$43&gt;=REGISTER!$DD$28,DF$40&gt;0,SUM(DF$54:DF$60)&gt;0),1,0)))</f>
        <v>0</v>
      </c>
      <c r="AD82" s="68">
        <f>IF((SUM(AD$19:AD$39)+SUM(AD$78:AD81)+SUM(AD$117:AD$121))&gt;=REGISTER!$DD$24,0,IF(DG$70=1,0,IF(AND(DG82=1,$J82=1,DG$43&gt;=REGISTER!$DD$28,DG$40&gt;0,SUM(DG$54:DG$60)&gt;0),1,0)))</f>
        <v>0</v>
      </c>
      <c r="AE82" s="68">
        <f>IF((SUM(AE$19:AE$39)+SUM(AE$78:AE81)+SUM(AE$117:AE$121))&gt;=REGISTER!$DD$24,0,IF(DH$70=1,0,IF(AND(DH82=1,$J82=1,DH$43&gt;=REGISTER!$DD$28,DH$40&gt;0,SUM(DH$54:DH$60)&gt;0),1,0)))</f>
        <v>0</v>
      </c>
      <c r="AF82" s="68">
        <f>IF((SUM(AF$19:AF$39)+SUM(AF$78:AF81)+SUM(AF$117:AF$121))&gt;=REGISTER!$DD$24,0,IF(DI$70=1,0,IF(AND(DI82=1,$J82=1,DI$43&gt;=REGISTER!$DD$28,DI$40&gt;0,SUM(DI$54:DI$60)&gt;0),1,0)))</f>
        <v>0</v>
      </c>
      <c r="AG82" s="68">
        <f>IF((SUM(AG$19:AG$39)+SUM(AG$78:AG81)+SUM(AG$117:AG$121))&gt;=REGISTER!$DD$24,0,IF(DJ$70=1,0,IF(AND(DJ82=1,$J82=1,DJ$43&gt;=REGISTER!$DD$28,DJ$40&gt;0,SUM(DJ$54:DJ$60)&gt;0),1,0)))</f>
        <v>0</v>
      </c>
      <c r="AH82" s="68">
        <f>IF((SUM(AH$19:AH$39)+SUM(AH$78:AH81)+SUM(AH$117:AH$121))&gt;=REGISTER!$DD$24,0,IF(DK$70=1,0,IF(AND(DK82=1,$J82=1,DK$43&gt;=REGISTER!$DD$28,DK$40&gt;0,SUM(DK$54:DK$60)&gt;0),1,0)))</f>
        <v>0</v>
      </c>
      <c r="AI82" s="68">
        <f>IF((SUM(AI$19:AI$39)+SUM(AI$78:AI81)+SUM(AI$117:AI$121))&gt;=REGISTER!$DD$24,0,IF(DL$70=1,0,IF(AND(DL82=1,$J82=1,DL$43&gt;=REGISTER!$DD$28,DL$40&gt;0,SUM(DL$54:DL$60)&gt;0),1,0)))</f>
        <v>0</v>
      </c>
      <c r="AJ82" s="68">
        <f>IF((SUM(AJ$19:AJ$39)+SUM(AJ$78:AJ81)+SUM(AJ$117:AJ$121))&gt;=REGISTER!$DD$24,0,IF(DM$70=1,0,IF(AND(DM82=1,$J82=1,DM$43&gt;=REGISTER!$DD$28,DM$40&gt;0,SUM(DM$54:DM$60)&gt;0),1,0)))</f>
        <v>0</v>
      </c>
      <c r="AK82" s="68">
        <f>IF((SUM(AK$19:AK$39)+SUM(AK$78:AK81)+SUM(AK$117:AK$121))&gt;=REGISTER!$DD$24,0,IF(DN$70=1,0,IF(AND(DN82=1,$J82=1,DN$43&gt;=REGISTER!$DD$28,DN$40&gt;0,SUM(DN$54:DN$60)&gt;0),1,0)))</f>
        <v>0</v>
      </c>
      <c r="AL82" s="68">
        <f>IF((SUM(AL$19:AL$39)+SUM(AL$78:AL81)+SUM(AL$117:AL$121))&gt;=REGISTER!$DD$24,0,IF(DO$70=1,0,IF(AND(DO82=1,$J82=1,DO$43&gt;=REGISTER!$DD$28,DO$40&gt;0,SUM(DO$54:DO$60)&gt;0),1,0)))</f>
        <v>0</v>
      </c>
      <c r="AM82" s="68">
        <f>IF((SUM(AM$19:AM$39)+SUM(AM$78:AM81)+SUM(AM$117:AM$121))&gt;=REGISTER!$DD$24,0,IF(DP$70=1,0,IF(AND(DP82=1,$J82=1,DP$43&gt;=REGISTER!$DD$28,DP$40&gt;0,SUM(DP$54:DP$60)&gt;0),1,0)))</f>
        <v>0</v>
      </c>
      <c r="AN82" s="68">
        <f>IF((SUM(AN$19:AN$39)+SUM(AN$78:AN81)+SUM(AN$117:AN$121))&gt;=REGISTER!$DD$24,0,IF(DQ$70=1,0,IF(AND(DQ82=1,$J82=1,DQ$43&gt;=REGISTER!$DD$28,DQ$40&gt;0,SUM(DQ$54:DQ$60)&gt;0),1,0)))</f>
        <v>0</v>
      </c>
      <c r="AO82" s="68">
        <f>IF((SUM(AO$19:AO$39)+SUM(AO$78:AO81)+SUM(AO$117:AO$121))&gt;=REGISTER!$DD$24,0,IF(DR$70=1,0,IF(AND(DR82=1,$J82=1,DR$43&gt;=REGISTER!$DD$28,DR$40&gt;0,SUM(DR$54:DR$60)&gt;0),1,0)))</f>
        <v>0</v>
      </c>
      <c r="AP82" s="68">
        <f>IF((SUM(AP$19:AP$39)+SUM(AP$78:AP81)+SUM(AP$117:AP$121))&gt;=REGISTER!$DD$24,0,IF(DS$70=1,0,IF(AND(DS82=1,$J82=1,DS$43&gt;=REGISTER!$DD$28,DS$40&gt;0,SUM(DS$54:DS$60)&gt;0),1,0)))</f>
        <v>0</v>
      </c>
      <c r="AQ82" s="68">
        <f>IF((SUM(AQ$19:AQ$39)+SUM(AQ$78:AQ81)+SUM(AQ$117:AQ$121))&gt;=REGISTER!$DD$24,0,IF(DT$70=1,0,IF(AND(DT82=1,$J82=1,DT$43&gt;=REGISTER!$DD$28,DT$40&gt;0,SUM(DT$54:DT$60)&gt;0),1,0)))</f>
        <v>0</v>
      </c>
      <c r="AR82" s="68">
        <f>IF((SUM(AR$19:AR$39)+SUM(AR$78:AR81)+SUM(AR$117:AR$121))&gt;=REGISTER!$DD$24,0,IF(DU$70=1,0,IF(AND(DU82=1,$J82=1,DU$43&gt;=REGISTER!$DD$28,DU$40&gt;0,SUM(DU$54:DU$60)&gt;0),1,0)))</f>
        <v>0</v>
      </c>
      <c r="AS82" s="68">
        <f>IF((SUM(AS$19:AS$39)+SUM(AS$78:AS81)+SUM(AS$117:AS$121))&gt;=REGISTER!$DD$24,0,IF(DV$70=1,0,IF(AND(DV82=1,$J82=1,DV$43&gt;=REGISTER!$DD$28,DV$40&gt;0,SUM(DV$54:DV$60)&gt;0),1,0)))</f>
        <v>0</v>
      </c>
      <c r="AT82" s="68">
        <f>IF((SUM(AT$19:AT$39)+SUM(AT$78:AT81)+SUM(AT$117:AT$121))&gt;=REGISTER!$DD$24,0,IF(DW$70=1,0,IF(AND(DW82=1,$J82=1,DW$43&gt;=REGISTER!$DD$28,DW$40&gt;0,SUM(DW$54:DW$60)&gt;0),1,0)))</f>
        <v>0</v>
      </c>
      <c r="AU82" s="68">
        <f>IF((SUM(AU$19:AU$39)+SUM(AU$78:AU81)+SUM(AU$117:AU$121))&gt;=REGISTER!$DD$24,0,IF(DX$70=1,0,IF(AND(DX82=1,$J82=1,DX$43&gt;=REGISTER!$DD$28,DX$40&gt;0,SUM(DX$54:DX$60)&gt;0),1,0)))</f>
        <v>0</v>
      </c>
      <c r="AV82" s="68">
        <f>IF((SUM(AV$19:AV$39)+SUM(AV$78:AV81)+SUM(AV$117:AV$121))&gt;=REGISTER!$DD$24,0,IF(DY$70=1,0,IF(AND(DY82=1,$J82=1,DY$43&gt;=REGISTER!$DD$28,DY$40&gt;0,SUM(DY$54:DY$60)&gt;0),1,0)))</f>
        <v>0</v>
      </c>
      <c r="AW82" s="68">
        <f>IF((SUM(AW$19:AW$39)+SUM(AW$78:AW81)+SUM(AW$117:AW$121))&gt;=REGISTER!$DD$24,0,IF(DZ$70=1,0,IF(AND(DZ82=1,$J82=1,DZ$43&gt;=REGISTER!$DD$28,DZ$40&gt;0,SUM(DZ$54:DZ$60)&gt;0),1,0)))</f>
        <v>0</v>
      </c>
      <c r="AX82" s="68">
        <f>IF((SUM(AX$19:AX$39)+SUM(AX$78:AX81)+SUM(AX$117:AX$121))&gt;=REGISTER!$DD$24,0,IF(EA$70=1,0,IF(AND(EA82=1,$J82=1,EA$43&gt;=REGISTER!$DD$28,EA$40&gt;0,SUM(EA$54:EA$60)&gt;0),1,0)))</f>
        <v>0</v>
      </c>
      <c r="AY82" s="68">
        <f>IF((SUM(AY$19:AY$39)+SUM(AY$78:AY81)+SUM(AY$117:AY$121))&gt;=REGISTER!$DD$24,0,IF(EB$70=1,0,IF(AND(EB82=1,$J82=1,EB$43&gt;=REGISTER!$DD$28,EB$40&gt;0,SUM(EB$54:EB$60)&gt;0),1,0)))</f>
        <v>0</v>
      </c>
      <c r="AZ82" s="68">
        <f>IF((SUM(AZ$19:AZ$39)+SUM(AZ$78:AZ81)+SUM(AZ$117:AZ$121))&gt;=REGISTER!$DD$24,0,IF(EC$70=1,0,IF(AND(EC82=1,$J82=1,EC$43&gt;=REGISTER!$DD$28,EC$40&gt;0,SUM(EC$54:EC$60)&gt;0),1,0)))</f>
        <v>0</v>
      </c>
      <c r="BA82" s="68">
        <f>IF((SUM(BA$19:BA$39)+SUM(BA$78:BA81)+SUM(BA$117:BA$121))&gt;=REGISTER!$DD$24,0,IF(ED$70=1,0,IF(AND(ED82=1,$J82=1,ED$43&gt;=REGISTER!$DD$28,ED$40&gt;0,SUM(ED$54:ED$60)&gt;0),1,0)))</f>
        <v>0</v>
      </c>
      <c r="BB82" s="68">
        <f>IF((SUM(BB$19:BB$39)+SUM(BB$78:BB81)+SUM(BB$117:BB$121))&gt;=REGISTER!$DD$24,0,IF(EE$70=1,0,IF(AND(EE82=1,$J82=1,EE$43&gt;=REGISTER!$DD$28,EE$40&gt;0,SUM(EE$54:EE$60)&gt;0),1,0)))</f>
        <v>0</v>
      </c>
      <c r="BC82" s="68">
        <f>IF((SUM(BC$19:BC$39)+SUM(BC$78:BC81)+SUM(BC$117:BC$121))&gt;=REGISTER!$DD$24,0,IF(EF$70=1,0,IF(AND(EF82=1,$J82=1,EF$43&gt;=REGISTER!$DD$28,EF$40&gt;0,SUM(EF$54:EF$60)&gt;0),1,0)))</f>
        <v>0</v>
      </c>
      <c r="BD82" s="83">
        <f t="shared" si="61"/>
        <v>0</v>
      </c>
      <c r="BE82" s="68">
        <f>IF((SUM(BE$19:BE$37)+SUM(BE$78:BE81))&gt;=20,0,SUM(IF(AND($I82=1,CS82=1,CS$41&gt;2,CS$40&gt;0,SUM(CS$47:CS$53)&gt;0),1,0)))</f>
        <v>0</v>
      </c>
      <c r="BF82" s="68">
        <f>IF((SUM(BF$19:BF$37)+SUM(BF$78:BF81))&gt;=20,0,SUM(IF(AND($I82=1,CT82=1,CT$41&gt;2,CT$40&gt;0,SUM(CT$47:CT$53)&gt;0),1,0)))</f>
        <v>0</v>
      </c>
      <c r="BG82" s="68">
        <f>IF((SUM(BG$19:BG$37)+SUM(BG$78:BG81))&gt;=20,0,SUM(IF(AND($I82=1,CU82=1,CU$41&gt;2,CU$40&gt;0,SUM(CU$47:CU$53)&gt;0),1,0)))</f>
        <v>0</v>
      </c>
      <c r="BH82" s="68">
        <f>IF((SUM(BH$19:BH$37)+SUM(BH$78:BH81))&gt;=20,0,SUM(IF(AND($I82=1,CV82=1,CV$41&gt;2,CV$40&gt;0,SUM(CV$47:CV$53)&gt;0),1,0)))</f>
        <v>0</v>
      </c>
      <c r="BI82" s="68">
        <f>IF((SUM(BI$19:BI$37)+SUM(BI$78:BI81))&gt;=20,0,SUM(IF(AND($I82=1,CW82=1,CW$41&gt;2,CW$40&gt;0,SUM(CW$47:CW$53)&gt;0),1,0)))</f>
        <v>0</v>
      </c>
      <c r="BJ82" s="68">
        <f>IF((SUM(BJ$19:BJ$37)+SUM(BJ$78:BJ81))&gt;=20,0,SUM(IF(AND($I82=1,CX82=1,CX$41&gt;2,CX$40&gt;0,SUM(CX$47:CX$53)&gt;0),1,0)))</f>
        <v>0</v>
      </c>
      <c r="BK82" s="68">
        <f>IF((SUM(BK$19:BK$37)+SUM(BK$78:BK81))&gt;=20,0,SUM(IF(AND($I82=1,CY82=1,CY$41&gt;2,CY$40&gt;0,SUM(CY$47:CY$53)&gt;0),1,0)))</f>
        <v>0</v>
      </c>
      <c r="BL82" s="68">
        <f>IF((SUM(BL$19:BL$37)+SUM(BL$78:BL81))&gt;=20,0,SUM(IF(AND($I82=1,CZ82=1,CZ$41&gt;2,CZ$40&gt;0,SUM(CZ$47:CZ$53)&gt;0),1,0)))</f>
        <v>0</v>
      </c>
      <c r="BM82" s="68">
        <f>IF((SUM(BM$19:BM$37)+SUM(BM$78:BM81))&gt;=20,0,SUM(IF(AND($I82=1,DA82=1,DA$41&gt;2,DA$40&gt;0,SUM(DA$47:DA$53)&gt;0),1,0)))</f>
        <v>0</v>
      </c>
      <c r="BN82" s="68">
        <f>IF((SUM(BN$19:BN$37)+SUM(BN$78:BN81))&gt;=20,0,SUM(IF(AND($I82=1,DB82=1,DB$41&gt;2,DB$40&gt;0,SUM(DB$47:DB$53)&gt;0),1,0)))</f>
        <v>0</v>
      </c>
      <c r="BO82" s="68">
        <f>IF((SUM(BO$19:BO$37)+SUM(BO$78:BO81))&gt;=20,0,SUM(IF(AND($I82=1,DC82=1,DC$41&gt;2,DC$40&gt;0,SUM(DC$47:DC$53)&gt;0),1,0)))</f>
        <v>0</v>
      </c>
      <c r="BP82" s="68">
        <f>IF((SUM(BP$19:BP$37)+SUM(BP$78:BP81))&gt;=20,0,SUM(IF(AND($I82=1,DD82=1,DD$41&gt;2,DD$40&gt;0,SUM(DD$47:DD$53)&gt;0),1,0)))</f>
        <v>0</v>
      </c>
      <c r="BQ82" s="68">
        <f>IF((SUM(BQ$19:BQ$37)+SUM(BQ$78:BQ81))&gt;=20,0,SUM(IF(AND($I82=1,DE82=1,DE$41&gt;2,DE$40&gt;0,SUM(DE$47:DE$53)&gt;0),1,0)))</f>
        <v>0</v>
      </c>
      <c r="BR82" s="68">
        <f>IF((SUM(BR$19:BR$37)+SUM(BR$78:BR81))&gt;=20,0,SUM(IF(AND($I82=1,DF82=1,DF$41&gt;2,DF$40&gt;0,SUM(DF$47:DF$53)&gt;0),1,0)))</f>
        <v>0</v>
      </c>
      <c r="BS82" s="68">
        <f>IF((SUM(BS$19:BS$37)+SUM(BS$78:BS81))&gt;=20,0,SUM(IF(AND($I82=1,DG82=1,DG$41&gt;2,DG$40&gt;0,SUM(DG$47:DG$53)&gt;0),1,0)))</f>
        <v>0</v>
      </c>
      <c r="BT82" s="68">
        <f>IF((SUM(BT$19:BT$37)+SUM(BT$78:BT81))&gt;=20,0,SUM(IF(AND($I82=1,DH82=1,DH$41&gt;2,DH$40&gt;0,SUM(DH$47:DH$53)&gt;0),1,0)))</f>
        <v>0</v>
      </c>
      <c r="BU82" s="68">
        <f>IF((SUM(BU$19:BU$37)+SUM(BU$78:BU81))&gt;=20,0,SUM(IF(AND($I82=1,DI82=1,DI$41&gt;2,DI$40&gt;0,SUM(DI$47:DI$53)&gt;0),1,0)))</f>
        <v>0</v>
      </c>
      <c r="BV82" s="68">
        <f>IF((SUM(BV$19:BV$37)+SUM(BV$78:BV81))&gt;=20,0,SUM(IF(AND($I82=1,DJ82=1,DJ$41&gt;2,DJ$40&gt;0,SUM(DJ$47:DJ$53)&gt;0),1,0)))</f>
        <v>0</v>
      </c>
      <c r="BW82" s="68">
        <f>IF((SUM(BW$19:BW$37)+SUM(BW$78:BW81))&gt;=20,0,SUM(IF(AND($I82=1,DK82=1,DK$41&gt;2,DK$40&gt;0,SUM(DK$47:DK$53)&gt;0),1,0)))</f>
        <v>0</v>
      </c>
      <c r="BX82" s="68">
        <f>IF((SUM(BX$19:BX$37)+SUM(BX$78:BX81))&gt;=20,0,SUM(IF(AND($I82=1,DL82=1,DL$41&gt;2,DL$40&gt;0,SUM(DL$47:DL$53)&gt;0),1,0)))</f>
        <v>0</v>
      </c>
      <c r="BY82" s="68">
        <f>IF((SUM(BY$19:BY$37)+SUM(BY$78:BY81))&gt;=20,0,SUM(IF(AND($I82=1,DM82=1,DM$41&gt;2,DM$40&gt;0,SUM(DM$47:DM$53)&gt;0),1,0)))</f>
        <v>0</v>
      </c>
      <c r="BZ82" s="68">
        <f>IF((SUM(BZ$19:BZ$37)+SUM(BZ$78:BZ81))&gt;=20,0,SUM(IF(AND($I82=1,DN82=1,DN$41&gt;2,DN$40&gt;0,SUM(DN$47:DN$53)&gt;0),1,0)))</f>
        <v>0</v>
      </c>
      <c r="CA82" s="68">
        <f>IF((SUM(CA$19:CA$37)+SUM(CA$78:CA81))&gt;=20,0,SUM(IF(AND($I82=1,DO82=1,DO$41&gt;2,DO$40&gt;0,SUM(DO$47:DO$53)&gt;0),1,0)))</f>
        <v>0</v>
      </c>
      <c r="CB82" s="68">
        <f>IF((SUM(CB$19:CB$37)+SUM(CB$78:CB81))&gt;=20,0,SUM(IF(AND($I82=1,DP82=1,DP$41&gt;2,DP$40&gt;0,SUM(DP$47:DP$53)&gt;0),1,0)))</f>
        <v>0</v>
      </c>
      <c r="CC82" s="68">
        <f>IF((SUM(CC$19:CC$37)+SUM(CC$78:CC81))&gt;=20,0,SUM(IF(AND($I82=1,DQ82=1,DQ$41&gt;2,DQ$40&gt;0,SUM(DQ$47:DQ$53)&gt;0),1,0)))</f>
        <v>0</v>
      </c>
      <c r="CD82" s="68">
        <f>IF((SUM(CD$19:CD$37)+SUM(CD$78:CD81))&gt;=20,0,SUM(IF(AND($I82=1,DR82=1,DR$41&gt;2,DR$40&gt;0,SUM(DR$47:DR$53)&gt;0),1,0)))</f>
        <v>0</v>
      </c>
      <c r="CE82" s="68">
        <f>IF((SUM(CE$19:CE$37)+SUM(CE$78:CE81))&gt;=20,0,SUM(IF(AND($I82=1,DS82=1,DS$41&gt;2,DS$40&gt;0,SUM(DS$47:DS$53)&gt;0),1,0)))</f>
        <v>0</v>
      </c>
      <c r="CF82" s="68">
        <f>IF((SUM(CF$19:CF$37)+SUM(CF$78:CF81))&gt;=20,0,SUM(IF(AND($I82=1,DT82=1,DT$41&gt;2,DT$40&gt;0,SUM(DT$47:DT$53)&gt;0),1,0)))</f>
        <v>0</v>
      </c>
      <c r="CG82" s="68">
        <f>IF((SUM(CG$19:CG$37)+SUM(CG$78:CG81))&gt;=20,0,SUM(IF(AND($I82=1,DU82=1,DU$41&gt;2,DU$40&gt;0,SUM(DU$47:DU$53)&gt;0),1,0)))</f>
        <v>0</v>
      </c>
      <c r="CH82" s="68">
        <f>IF((SUM(CH$19:CH$37)+SUM(CH$78:CH81))&gt;=20,0,SUM(IF(AND($I82=1,DV82=1,DV$41&gt;2,DV$40&gt;0,SUM(DV$47:DV$53)&gt;0),1,0)))</f>
        <v>0</v>
      </c>
      <c r="CI82" s="68">
        <f>IF((SUM(CI$19:CI$37)+SUM(CI$78:CI81))&gt;=20,0,SUM(IF(AND($I82=1,DW82=1,DW$41&gt;2,DW$40&gt;0,SUM(DW$47:DW$53)&gt;0),1,0)))</f>
        <v>0</v>
      </c>
      <c r="CJ82" s="68">
        <f>IF((SUM(CJ$19:CJ$37)+SUM(CJ$78:CJ81))&gt;=20,0,SUM(IF(AND($I82=1,DX82=1,DX$41&gt;2,DX$40&gt;0,SUM(DX$47:DX$53)&gt;0),1,0)))</f>
        <v>0</v>
      </c>
      <c r="CK82" s="68">
        <f>IF((SUM(CK$19:CK$37)+SUM(CK$78:CK81))&gt;=20,0,SUM(IF(AND($I82=1,DY82=1,DY$41&gt;2,DY$40&gt;0,SUM(DY$47:DY$53)&gt;0),1,0)))</f>
        <v>0</v>
      </c>
      <c r="CL82" s="68">
        <f>IF((SUM(CL$19:CL$37)+SUM(CL$78:CL81))&gt;=20,0,SUM(IF(AND($I82=1,DZ82=1,DZ$41&gt;2,DZ$40&gt;0,SUM(DZ$47:DZ$53)&gt;0),1,0)))</f>
        <v>0</v>
      </c>
      <c r="CM82" s="68">
        <f>IF((SUM(CM$19:CM$37)+SUM(CM$78:CM81))&gt;=20,0,SUM(IF(AND($I82=1,EA82=1,EA$41&gt;2,EA$40&gt;0,SUM(EA$47:EA$53)&gt;0),1,0)))</f>
        <v>0</v>
      </c>
      <c r="CN82" s="68">
        <f>IF((SUM(CN$19:CN$37)+SUM(CN$78:CN81))&gt;=20,0,SUM(IF(AND($I82=1,EB82=1,EB$41&gt;2,EB$40&gt;0,SUM(EB$47:EB$53)&gt;0),1,0)))</f>
        <v>0</v>
      </c>
      <c r="CO82" s="68">
        <f>IF((SUM(CO$19:CO$37)+SUM(CO$78:CO81))&gt;=20,0,SUM(IF(AND($I82=1,EC82=1,EC$41&gt;2,EC$40&gt;0,SUM(EC$47:EC$53)&gt;0),1,0)))</f>
        <v>0</v>
      </c>
      <c r="CP82" s="68">
        <f>IF((SUM(CP$19:CP$37)+SUM(CP$78:CP81))&gt;=20,0,SUM(IF(AND($I82=1,ED82=1,ED$41&gt;2,ED$40&gt;0,SUM(ED$47:ED$53)&gt;0),1,0)))</f>
        <v>0</v>
      </c>
      <c r="CQ82" s="68">
        <f>IF((SUM(CQ$19:CQ$37)+SUM(CQ$78:CQ81))&gt;=20,0,SUM(IF(AND($I82=1,EE82=1,EE$41&gt;2,EE$40&gt;0,SUM(EE$47:EE$53)&gt;0),1,0)))</f>
        <v>0</v>
      </c>
      <c r="CR82" s="68">
        <f>IF((SUM(CR$19:CR$37)+SUM(CR$78:CR81))&gt;=20,0,SUM(IF(AND($I82=1,EF82=1,EF$41&gt;2,EF$40&gt;0,SUM(EF$47:EF$53)&gt;0),1,0)))</f>
        <v>0</v>
      </c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  <c r="DM82" s="53"/>
      <c r="DN82" s="53"/>
      <c r="DO82" s="53"/>
      <c r="DP82" s="53"/>
      <c r="DQ82" s="53"/>
      <c r="DR82" s="53"/>
      <c r="DS82" s="53"/>
      <c r="DT82" s="53"/>
      <c r="DU82" s="53"/>
      <c r="DV82" s="53"/>
      <c r="DW82" s="53"/>
      <c r="DX82" s="53"/>
      <c r="DY82" s="53"/>
      <c r="DZ82" s="53"/>
      <c r="EA82" s="53"/>
      <c r="EB82" s="53"/>
      <c r="EC82" s="53"/>
      <c r="ED82" s="53"/>
      <c r="EE82" s="53"/>
      <c r="EF82" s="53"/>
      <c r="EG82" s="46">
        <f t="shared" si="63"/>
        <v>0</v>
      </c>
      <c r="EH82" s="116"/>
      <c r="EI82" s="82">
        <f t="shared" si="64"/>
        <v>0</v>
      </c>
      <c r="EJ82" s="295" t="str">
        <f t="shared" si="65"/>
        <v/>
      </c>
      <c r="EK82" s="296">
        <f t="shared" si="66"/>
        <v>0</v>
      </c>
      <c r="EL82" s="161"/>
      <c r="EM82" s="354">
        <f>SUMIF($K82,REGISTER!$CY$7,'KORT 1'!$BD82)</f>
        <v>0</v>
      </c>
      <c r="EN82" s="355">
        <f>SUMIF($K82,REGISTER!$CY$8,'KORT 1'!$BD82)</f>
        <v>0</v>
      </c>
      <c r="EO82" s="356">
        <f>SUMIF($K82,REGISTER!$CY$9,'KORT 1'!$BD82)</f>
        <v>0</v>
      </c>
      <c r="EP82" s="356">
        <f>SUMIF($K82,REGISTER!$CY$10,'KORT 1'!$BD82)</f>
        <v>0</v>
      </c>
      <c r="EQ82" s="357">
        <f>SUMIF($K82,REGISTER!$CY$23,'KORT 1'!$BD82)</f>
        <v>0</v>
      </c>
      <c r="ER82" s="355">
        <f>SUMIF($K82,REGISTER!$CY$24,'KORT 1'!$BD82)</f>
        <v>0</v>
      </c>
      <c r="ES82" s="356">
        <f>SUMIF($K82,REGISTER!$CY$25,'KORT 1'!$BD82)</f>
        <v>0</v>
      </c>
      <c r="ET82" s="356">
        <f>SUMIF($K82,REGISTER!$CY$26,'KORT 1'!$BD82)</f>
        <v>0</v>
      </c>
      <c r="EU82" s="357">
        <f>SUMIF($K82,REGISTER!$CY$15,'KORT 1'!$BD82)</f>
        <v>0</v>
      </c>
      <c r="EV82" s="355">
        <f>SUMIF($K82,REGISTER!$CY$16,'KORT 1'!$BD82)</f>
        <v>0</v>
      </c>
      <c r="EW82" s="355">
        <f>SUMIF($K82,REGISTER!$CY$17,'KORT 1'!$BD82)</f>
        <v>0</v>
      </c>
      <c r="EX82" s="355">
        <f>SUMIF($K82,REGISTER!$CY$18,'KORT 1'!$BD82)</f>
        <v>0</v>
      </c>
      <c r="EY82" s="358">
        <f>SUMIF($K82,REGISTER!$CY$19,'KORT 1'!$BD82)+SUMIF($K82,REGISTER!$CY$20,'KORT 1'!$BD82)+SUMIF($K82,REGISTER!$CY$21,'KORT 1'!$BD82)+SUMIF($K82,REGISTER!$CY$22,'KORT 1'!$BD82)</f>
        <v>0</v>
      </c>
      <c r="EZ82" s="359">
        <f>SUMIF($K82,REGISTER!$CY$31,'KORT 1'!$BD82)</f>
        <v>0</v>
      </c>
      <c r="FA82" s="355">
        <f>SUMIF($K82,REGISTER!$CY$32,'KORT 1'!$BD82)</f>
        <v>0</v>
      </c>
      <c r="FB82" s="355">
        <f>SUMIF($K82,REGISTER!$CY$33,'KORT 1'!$BD82)</f>
        <v>0</v>
      </c>
      <c r="FC82" s="355">
        <f>SUMIF($K82,REGISTER!$CY$34,'KORT 1'!$BD82)</f>
        <v>0</v>
      </c>
      <c r="FD82" s="358">
        <f>SUMIF($K82,REGISTER!$CY$35,'KORT 1'!$BD82)+SUMIF($K82,REGISTER!$CY$36,'KORT 1'!$BD82)+SUMIF($K82,REGISTER!$CY$37,'KORT 1'!$BD82)+SUMIF($K82,REGISTER!$CY$38,'KORT 1'!$BD82)</f>
        <v>0</v>
      </c>
      <c r="FE82" s="376"/>
      <c r="FF82" s="377"/>
      <c r="FG82" s="378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9"/>
      <c r="FY82" s="84">
        <f>SUMIF($M82,REGISTER!$CY$40,'KORT 1'!$O82)</f>
        <v>0</v>
      </c>
      <c r="FZ82" s="17">
        <f>SUMIF($M82,REGISTER!$CY$41,'KORT 1'!$O82)</f>
        <v>0</v>
      </c>
      <c r="GA82" s="17">
        <f>SUMIF($M82,REGISTER!$CY$42,'KORT 1'!$O82)</f>
        <v>0</v>
      </c>
      <c r="GB82" s="17">
        <f>SUMIF($M82,REGISTER!$CY$43,'KORT 1'!$O82)</f>
        <v>0</v>
      </c>
      <c r="GC82" s="17">
        <f>SUMIF($M82,REGISTER!$CY$44,'KORT 1'!$O82)</f>
        <v>0</v>
      </c>
      <c r="GD82" s="17">
        <f>SUMIF($M82,REGISTER!$CY$45,'KORT 1'!$O82)</f>
        <v>0</v>
      </c>
      <c r="GE82" s="17">
        <f>SUMIF($M82,REGISTER!$CY$60,'KORT 1'!$O82)</f>
        <v>0</v>
      </c>
      <c r="GF82" s="17">
        <f>SUMIF($M82,REGISTER!$CY$61,'KORT 1'!$O82)</f>
        <v>0</v>
      </c>
      <c r="GG82" s="17">
        <f>SUMIF($M82,REGISTER!$CY$62,'KORT 1'!$O82)</f>
        <v>0</v>
      </c>
      <c r="GH82" s="17">
        <f>SUMIF($M82,REGISTER!$CY$63,'KORT 1'!$O82)</f>
        <v>0</v>
      </c>
      <c r="GI82" s="17">
        <f>SUMIF($M82,REGISTER!$CY$64,'KORT 1'!$O82)</f>
        <v>0</v>
      </c>
      <c r="GJ82" s="17">
        <f>SUMIF($M82,REGISTER!$CY$65,'KORT 1'!$O82)</f>
        <v>0</v>
      </c>
      <c r="GK82" s="17">
        <f>SUMIF($M82,REGISTER!$CY$50,'KORT 1'!$O82)</f>
        <v>0</v>
      </c>
      <c r="GL82" s="17">
        <f>SUMIF($M82,REGISTER!$CY$51,'KORT 1'!$O82)</f>
        <v>0</v>
      </c>
      <c r="GM82" s="17">
        <f>SUMIF($M82,REGISTER!$CY$52,'KORT 1'!$O82)</f>
        <v>0</v>
      </c>
      <c r="GN82" s="17">
        <f>SUMIF($M82,REGISTER!$CY$53,'KORT 1'!$O82)</f>
        <v>0</v>
      </c>
      <c r="GO82" s="17">
        <f>SUMIF($M82,REGISTER!$CY$54,'KORT 1'!$O82)</f>
        <v>0</v>
      </c>
      <c r="GP82" s="17">
        <f>SUMIF($M82,REGISTER!$CY$55,'KORT 1'!$O82)</f>
        <v>0</v>
      </c>
      <c r="GQ82" s="16">
        <f>SUMIF($M82,REGISTER!$CY$56,'KORT 1'!$O82)+SUMIF($M82,REGISTER!$CY$57,'KORT 1'!$O82)+SUMIF($M82,REGISTER!$CY$58,'KORT 1'!$O82)+SUMIF($M82,REGISTER!$CY$59,'KORT 1'!$O82)</f>
        <v>0</v>
      </c>
      <c r="GR82" s="17">
        <f>SUMIF($M82,REGISTER!$CY$70,'KORT 1'!$O82)</f>
        <v>0</v>
      </c>
      <c r="GS82" s="17">
        <f>SUMIF($M82,REGISTER!$CY$71,'KORT 1'!$O82)</f>
        <v>0</v>
      </c>
      <c r="GT82" s="17">
        <f>SUMIF($M82,REGISTER!$CY$72,'KORT 1'!$O82)</f>
        <v>0</v>
      </c>
      <c r="GU82" s="17">
        <f>SUMIF($M82,REGISTER!$CY$73,'KORT 1'!$O82)</f>
        <v>0</v>
      </c>
      <c r="GV82" s="17">
        <f>SUMIF($M82,REGISTER!$CY$74,'KORT 1'!$O82)</f>
        <v>0</v>
      </c>
      <c r="GW82" s="17">
        <f>SUMIF($M82,REGISTER!$CY$75,'KORT 1'!$O82)</f>
        <v>0</v>
      </c>
      <c r="GX82" s="16">
        <f>SUMIF($M82,REGISTER!$CY$76,'KORT 1'!$O82)+SUMIF($M82,REGISTER!$CY$77,'KORT 1'!$O82)+SUMIF($M82,REGISTER!$CY$78,'KORT 1'!$O82)+SUMIF($M82,REGISTER!$CY$79,'KORT 1'!$O82)</f>
        <v>0</v>
      </c>
      <c r="GY82" s="116"/>
      <c r="GZ82" s="116"/>
      <c r="HA82" s="116"/>
      <c r="HB82" s="116"/>
      <c r="HC82" s="116"/>
      <c r="HD82" s="116"/>
      <c r="HE82" s="116"/>
      <c r="HF82" s="116"/>
      <c r="HG82" s="116"/>
      <c r="HH82" s="116"/>
      <c r="HI82" s="116"/>
      <c r="HJ82" s="116"/>
      <c r="HK82" s="116"/>
      <c r="HL82" s="116"/>
      <c r="HM82" s="116"/>
      <c r="HN82" s="116"/>
      <c r="HO82" s="116"/>
      <c r="HP82" s="106"/>
      <c r="HQ82" s="1"/>
    </row>
    <row r="83" spans="1:225" ht="12" customHeight="1">
      <c r="A83" s="15">
        <v>27</v>
      </c>
      <c r="B83" s="69"/>
      <c r="C83" s="539" t="str">
        <f t="shared" si="53"/>
        <v/>
      </c>
      <c r="D83" s="540"/>
      <c r="E83" s="540"/>
      <c r="F83" s="540"/>
      <c r="G83" s="541"/>
      <c r="H83" s="111" t="str">
        <f t="shared" si="54"/>
        <v/>
      </c>
      <c r="I83" s="22">
        <f t="shared" si="55"/>
        <v>0</v>
      </c>
      <c r="J83" s="22">
        <f t="shared" si="56"/>
        <v>0</v>
      </c>
      <c r="K83" s="22">
        <f t="shared" si="57"/>
        <v>0</v>
      </c>
      <c r="L83" s="114"/>
      <c r="M83" s="22">
        <f t="shared" si="58"/>
        <v>0</v>
      </c>
      <c r="N83" s="22">
        <f t="shared" si="59"/>
        <v>0</v>
      </c>
      <c r="O83" s="83">
        <f t="shared" si="60"/>
        <v>0</v>
      </c>
      <c r="P83" s="68">
        <f>IF((SUM(P$19:P$39)+SUM(P$78:P82)+SUM(P$117:P$121))&gt;=REGISTER!$DD$24,0,IF(CS$70=1,0,IF(AND(CS83=1,$J83=1,CS$43&gt;=REGISTER!$DD$28,CS$40&gt;0,SUM(CS$54:CS$60)&gt;0),1,0)))</f>
        <v>0</v>
      </c>
      <c r="Q83" s="68">
        <f>IF((SUM(Q$19:Q$39)+SUM(Q$78:Q82)+SUM(Q$117:Q$121))&gt;=REGISTER!$DD$24,0,IF(CT$70=1,0,IF(AND(CT83=1,$J83=1,CT$43&gt;=REGISTER!$DD$28,CT$40&gt;0,SUM(CT$54:CT$60)&gt;0),1,0)))</f>
        <v>0</v>
      </c>
      <c r="R83" s="68">
        <f>IF((SUM(R$19:R$39)+SUM(R$78:R82)+SUM(R$117:R$121))&gt;=REGISTER!$DD$24,0,IF(CU$70=1,0,IF(AND(CU83=1,$J83=1,CU$43&gt;=REGISTER!$DD$28,CU$40&gt;0,SUM(CU$54:CU$60)&gt;0),1,0)))</f>
        <v>0</v>
      </c>
      <c r="S83" s="68">
        <f>IF((SUM(S$19:S$39)+SUM(S$78:S82)+SUM(S$117:S$121))&gt;=REGISTER!$DD$24,0,IF(CV$70=1,0,IF(AND(CV83=1,$J83=1,CV$43&gt;=REGISTER!$DD$28,CV$40&gt;0,SUM(CV$54:CV$60)&gt;0),1,0)))</f>
        <v>0</v>
      </c>
      <c r="T83" s="68">
        <f>IF((SUM(T$19:T$39)+SUM(T$78:T82)+SUM(T$117:T$121))&gt;=REGISTER!$DD$24,0,IF(CW$70=1,0,IF(AND(CW83=1,$J83=1,CW$43&gt;=REGISTER!$DD$28,CW$40&gt;0,SUM(CW$54:CW$60)&gt;0),1,0)))</f>
        <v>0</v>
      </c>
      <c r="U83" s="68">
        <f>IF((SUM(U$19:U$39)+SUM(U$78:U82)+SUM(U$117:U$121))&gt;=REGISTER!$DD$24,0,IF(CX$70=1,0,IF(AND(CX83=1,$J83=1,CX$43&gt;=REGISTER!$DD$28,CX$40&gt;0,SUM(CX$54:CX$60)&gt;0),1,0)))</f>
        <v>0</v>
      </c>
      <c r="V83" s="68">
        <f>IF((SUM(V$19:V$39)+SUM(V$78:V82)+SUM(V$117:V$121))&gt;=REGISTER!$DD$24,0,IF(CY$70=1,0,IF(AND(CY83=1,$J83=1,CY$43&gt;=REGISTER!$DD$28,CY$40&gt;0,SUM(CY$54:CY$60)&gt;0),1,0)))</f>
        <v>0</v>
      </c>
      <c r="W83" s="68">
        <f>IF((SUM(W$19:W$39)+SUM(W$78:W82)+SUM(W$117:W$121))&gt;=REGISTER!$DD$24,0,IF(CZ$70=1,0,IF(AND(CZ83=1,$J83=1,CZ$43&gt;=REGISTER!$DD$28,CZ$40&gt;0,SUM(CZ$54:CZ$60)&gt;0),1,0)))</f>
        <v>0</v>
      </c>
      <c r="X83" s="68">
        <f>IF((SUM(X$19:X$39)+SUM(X$78:X82)+SUM(X$117:X$121))&gt;=REGISTER!$DD$24,0,IF(DA$70=1,0,IF(AND(DA83=1,$J83=1,DA$43&gt;=REGISTER!$DD$28,DA$40&gt;0,SUM(DA$54:DA$60)&gt;0),1,0)))</f>
        <v>0</v>
      </c>
      <c r="Y83" s="68">
        <f>IF((SUM(Y$19:Y$39)+SUM(Y$78:Y82)+SUM(Y$117:Y$121))&gt;=REGISTER!$DD$24,0,IF(DB$70=1,0,IF(AND(DB83=1,$J83=1,DB$43&gt;=REGISTER!$DD$28,DB$40&gt;0,SUM(DB$54:DB$60)&gt;0),1,0)))</f>
        <v>0</v>
      </c>
      <c r="Z83" s="68">
        <f>IF((SUM(Z$19:Z$39)+SUM(Z$78:Z82)+SUM(Z$117:Z$121))&gt;=REGISTER!$DD$24,0,IF(DC$70=1,0,IF(AND(DC83=1,$J83=1,DC$43&gt;=REGISTER!$DD$28,DC$40&gt;0,SUM(DC$54:DC$60)&gt;0),1,0)))</f>
        <v>0</v>
      </c>
      <c r="AA83" s="68">
        <f>IF((SUM(AA$19:AA$39)+SUM(AA$78:AA82)+SUM(AA$117:AA$121))&gt;=REGISTER!$DD$24,0,IF(DD$70=1,0,IF(AND(DD83=1,$J83=1,DD$43&gt;=REGISTER!$DD$28,DD$40&gt;0,SUM(DD$54:DD$60)&gt;0),1,0)))</f>
        <v>0</v>
      </c>
      <c r="AB83" s="68">
        <f>IF((SUM(AB$19:AB$39)+SUM(AB$78:AB82)+SUM(AB$117:AB$121))&gt;=REGISTER!$DD$24,0,IF(DE$70=1,0,IF(AND(DE83=1,$J83=1,DE$43&gt;=REGISTER!$DD$28,DE$40&gt;0,SUM(DE$54:DE$60)&gt;0),1,0)))</f>
        <v>0</v>
      </c>
      <c r="AC83" s="68">
        <f>IF((SUM(AC$19:AC$39)+SUM(AC$78:AC82)+SUM(AC$117:AC$121))&gt;=REGISTER!$DD$24,0,IF(DF$70=1,0,IF(AND(DF83=1,$J83=1,DF$43&gt;=REGISTER!$DD$28,DF$40&gt;0,SUM(DF$54:DF$60)&gt;0),1,0)))</f>
        <v>0</v>
      </c>
      <c r="AD83" s="68">
        <f>IF((SUM(AD$19:AD$39)+SUM(AD$78:AD82)+SUM(AD$117:AD$121))&gt;=REGISTER!$DD$24,0,IF(DG$70=1,0,IF(AND(DG83=1,$J83=1,DG$43&gt;=REGISTER!$DD$28,DG$40&gt;0,SUM(DG$54:DG$60)&gt;0),1,0)))</f>
        <v>0</v>
      </c>
      <c r="AE83" s="68">
        <f>IF((SUM(AE$19:AE$39)+SUM(AE$78:AE82)+SUM(AE$117:AE$121))&gt;=REGISTER!$DD$24,0,IF(DH$70=1,0,IF(AND(DH83=1,$J83=1,DH$43&gt;=REGISTER!$DD$28,DH$40&gt;0,SUM(DH$54:DH$60)&gt;0),1,0)))</f>
        <v>0</v>
      </c>
      <c r="AF83" s="68">
        <f>IF((SUM(AF$19:AF$39)+SUM(AF$78:AF82)+SUM(AF$117:AF$121))&gt;=REGISTER!$DD$24,0,IF(DI$70=1,0,IF(AND(DI83=1,$J83=1,DI$43&gt;=REGISTER!$DD$28,DI$40&gt;0,SUM(DI$54:DI$60)&gt;0),1,0)))</f>
        <v>0</v>
      </c>
      <c r="AG83" s="68">
        <f>IF((SUM(AG$19:AG$39)+SUM(AG$78:AG82)+SUM(AG$117:AG$121))&gt;=REGISTER!$DD$24,0,IF(DJ$70=1,0,IF(AND(DJ83=1,$J83=1,DJ$43&gt;=REGISTER!$DD$28,DJ$40&gt;0,SUM(DJ$54:DJ$60)&gt;0),1,0)))</f>
        <v>0</v>
      </c>
      <c r="AH83" s="68">
        <f>IF((SUM(AH$19:AH$39)+SUM(AH$78:AH82)+SUM(AH$117:AH$121))&gt;=REGISTER!$DD$24,0,IF(DK$70=1,0,IF(AND(DK83=1,$J83=1,DK$43&gt;=REGISTER!$DD$28,DK$40&gt;0,SUM(DK$54:DK$60)&gt;0),1,0)))</f>
        <v>0</v>
      </c>
      <c r="AI83" s="68">
        <f>IF((SUM(AI$19:AI$39)+SUM(AI$78:AI82)+SUM(AI$117:AI$121))&gt;=REGISTER!$DD$24,0,IF(DL$70=1,0,IF(AND(DL83=1,$J83=1,DL$43&gt;=REGISTER!$DD$28,DL$40&gt;0,SUM(DL$54:DL$60)&gt;0),1,0)))</f>
        <v>0</v>
      </c>
      <c r="AJ83" s="68">
        <f>IF((SUM(AJ$19:AJ$39)+SUM(AJ$78:AJ82)+SUM(AJ$117:AJ$121))&gt;=REGISTER!$DD$24,0,IF(DM$70=1,0,IF(AND(DM83=1,$J83=1,DM$43&gt;=REGISTER!$DD$28,DM$40&gt;0,SUM(DM$54:DM$60)&gt;0),1,0)))</f>
        <v>0</v>
      </c>
      <c r="AK83" s="68">
        <f>IF((SUM(AK$19:AK$39)+SUM(AK$78:AK82)+SUM(AK$117:AK$121))&gt;=REGISTER!$DD$24,0,IF(DN$70=1,0,IF(AND(DN83=1,$J83=1,DN$43&gt;=REGISTER!$DD$28,DN$40&gt;0,SUM(DN$54:DN$60)&gt;0),1,0)))</f>
        <v>0</v>
      </c>
      <c r="AL83" s="68">
        <f>IF((SUM(AL$19:AL$39)+SUM(AL$78:AL82)+SUM(AL$117:AL$121))&gt;=REGISTER!$DD$24,0,IF(DO$70=1,0,IF(AND(DO83=1,$J83=1,DO$43&gt;=REGISTER!$DD$28,DO$40&gt;0,SUM(DO$54:DO$60)&gt;0),1,0)))</f>
        <v>0</v>
      </c>
      <c r="AM83" s="68">
        <f>IF((SUM(AM$19:AM$39)+SUM(AM$78:AM82)+SUM(AM$117:AM$121))&gt;=REGISTER!$DD$24,0,IF(DP$70=1,0,IF(AND(DP83=1,$J83=1,DP$43&gt;=REGISTER!$DD$28,DP$40&gt;0,SUM(DP$54:DP$60)&gt;0),1,0)))</f>
        <v>0</v>
      </c>
      <c r="AN83" s="68">
        <f>IF((SUM(AN$19:AN$39)+SUM(AN$78:AN82)+SUM(AN$117:AN$121))&gt;=REGISTER!$DD$24,0,IF(DQ$70=1,0,IF(AND(DQ83=1,$J83=1,DQ$43&gt;=REGISTER!$DD$28,DQ$40&gt;0,SUM(DQ$54:DQ$60)&gt;0),1,0)))</f>
        <v>0</v>
      </c>
      <c r="AO83" s="68">
        <f>IF((SUM(AO$19:AO$39)+SUM(AO$78:AO82)+SUM(AO$117:AO$121))&gt;=REGISTER!$DD$24,0,IF(DR$70=1,0,IF(AND(DR83=1,$J83=1,DR$43&gt;=REGISTER!$DD$28,DR$40&gt;0,SUM(DR$54:DR$60)&gt;0),1,0)))</f>
        <v>0</v>
      </c>
      <c r="AP83" s="68">
        <f>IF((SUM(AP$19:AP$39)+SUM(AP$78:AP82)+SUM(AP$117:AP$121))&gt;=REGISTER!$DD$24,0,IF(DS$70=1,0,IF(AND(DS83=1,$J83=1,DS$43&gt;=REGISTER!$DD$28,DS$40&gt;0,SUM(DS$54:DS$60)&gt;0),1,0)))</f>
        <v>0</v>
      </c>
      <c r="AQ83" s="68">
        <f>IF((SUM(AQ$19:AQ$39)+SUM(AQ$78:AQ82)+SUM(AQ$117:AQ$121))&gt;=REGISTER!$DD$24,0,IF(DT$70=1,0,IF(AND(DT83=1,$J83=1,DT$43&gt;=REGISTER!$DD$28,DT$40&gt;0,SUM(DT$54:DT$60)&gt;0),1,0)))</f>
        <v>0</v>
      </c>
      <c r="AR83" s="68">
        <f>IF((SUM(AR$19:AR$39)+SUM(AR$78:AR82)+SUM(AR$117:AR$121))&gt;=REGISTER!$DD$24,0,IF(DU$70=1,0,IF(AND(DU83=1,$J83=1,DU$43&gt;=REGISTER!$DD$28,DU$40&gt;0,SUM(DU$54:DU$60)&gt;0),1,0)))</f>
        <v>0</v>
      </c>
      <c r="AS83" s="68">
        <f>IF((SUM(AS$19:AS$39)+SUM(AS$78:AS82)+SUM(AS$117:AS$121))&gt;=REGISTER!$DD$24,0,IF(DV$70=1,0,IF(AND(DV83=1,$J83=1,DV$43&gt;=REGISTER!$DD$28,DV$40&gt;0,SUM(DV$54:DV$60)&gt;0),1,0)))</f>
        <v>0</v>
      </c>
      <c r="AT83" s="68">
        <f>IF((SUM(AT$19:AT$39)+SUM(AT$78:AT82)+SUM(AT$117:AT$121))&gt;=REGISTER!$DD$24,0,IF(DW$70=1,0,IF(AND(DW83=1,$J83=1,DW$43&gt;=REGISTER!$DD$28,DW$40&gt;0,SUM(DW$54:DW$60)&gt;0),1,0)))</f>
        <v>0</v>
      </c>
      <c r="AU83" s="68">
        <f>IF((SUM(AU$19:AU$39)+SUM(AU$78:AU82)+SUM(AU$117:AU$121))&gt;=REGISTER!$DD$24,0,IF(DX$70=1,0,IF(AND(DX83=1,$J83=1,DX$43&gt;=REGISTER!$DD$28,DX$40&gt;0,SUM(DX$54:DX$60)&gt;0),1,0)))</f>
        <v>0</v>
      </c>
      <c r="AV83" s="68">
        <f>IF((SUM(AV$19:AV$39)+SUM(AV$78:AV82)+SUM(AV$117:AV$121))&gt;=REGISTER!$DD$24,0,IF(DY$70=1,0,IF(AND(DY83=1,$J83=1,DY$43&gt;=REGISTER!$DD$28,DY$40&gt;0,SUM(DY$54:DY$60)&gt;0),1,0)))</f>
        <v>0</v>
      </c>
      <c r="AW83" s="68">
        <f>IF((SUM(AW$19:AW$39)+SUM(AW$78:AW82)+SUM(AW$117:AW$121))&gt;=REGISTER!$DD$24,0,IF(DZ$70=1,0,IF(AND(DZ83=1,$J83=1,DZ$43&gt;=REGISTER!$DD$28,DZ$40&gt;0,SUM(DZ$54:DZ$60)&gt;0),1,0)))</f>
        <v>0</v>
      </c>
      <c r="AX83" s="68">
        <f>IF((SUM(AX$19:AX$39)+SUM(AX$78:AX82)+SUM(AX$117:AX$121))&gt;=REGISTER!$DD$24,0,IF(EA$70=1,0,IF(AND(EA83=1,$J83=1,EA$43&gt;=REGISTER!$DD$28,EA$40&gt;0,SUM(EA$54:EA$60)&gt;0),1,0)))</f>
        <v>0</v>
      </c>
      <c r="AY83" s="68">
        <f>IF((SUM(AY$19:AY$39)+SUM(AY$78:AY82)+SUM(AY$117:AY$121))&gt;=REGISTER!$DD$24,0,IF(EB$70=1,0,IF(AND(EB83=1,$J83=1,EB$43&gt;=REGISTER!$DD$28,EB$40&gt;0,SUM(EB$54:EB$60)&gt;0),1,0)))</f>
        <v>0</v>
      </c>
      <c r="AZ83" s="68">
        <f>IF((SUM(AZ$19:AZ$39)+SUM(AZ$78:AZ82)+SUM(AZ$117:AZ$121))&gt;=REGISTER!$DD$24,0,IF(EC$70=1,0,IF(AND(EC83=1,$J83=1,EC$43&gt;=REGISTER!$DD$28,EC$40&gt;0,SUM(EC$54:EC$60)&gt;0),1,0)))</f>
        <v>0</v>
      </c>
      <c r="BA83" s="68">
        <f>IF((SUM(BA$19:BA$39)+SUM(BA$78:BA82)+SUM(BA$117:BA$121))&gt;=REGISTER!$DD$24,0,IF(ED$70=1,0,IF(AND(ED83=1,$J83=1,ED$43&gt;=REGISTER!$DD$28,ED$40&gt;0,SUM(ED$54:ED$60)&gt;0),1,0)))</f>
        <v>0</v>
      </c>
      <c r="BB83" s="68">
        <f>IF((SUM(BB$19:BB$39)+SUM(BB$78:BB82)+SUM(BB$117:BB$121))&gt;=REGISTER!$DD$24,0,IF(EE$70=1,0,IF(AND(EE83=1,$J83=1,EE$43&gt;=REGISTER!$DD$28,EE$40&gt;0,SUM(EE$54:EE$60)&gt;0),1,0)))</f>
        <v>0</v>
      </c>
      <c r="BC83" s="68">
        <f>IF((SUM(BC$19:BC$39)+SUM(BC$78:BC82)+SUM(BC$117:BC$121))&gt;=REGISTER!$DD$24,0,IF(EF$70=1,0,IF(AND(EF83=1,$J83=1,EF$43&gt;=REGISTER!$DD$28,EF$40&gt;0,SUM(EF$54:EF$60)&gt;0),1,0)))</f>
        <v>0</v>
      </c>
      <c r="BD83" s="83">
        <f t="shared" si="61"/>
        <v>0</v>
      </c>
      <c r="BE83" s="68">
        <f>IF((SUM(BE$19:BE$37)+SUM(BE$78:BE82))&gt;=20,0,SUM(IF(AND($I83=1,CS83=1,CS$41&gt;2,CS$40&gt;0,SUM(CS$47:CS$53)&gt;0),1,0)))</f>
        <v>0</v>
      </c>
      <c r="BF83" s="68">
        <f>IF((SUM(BF$19:BF$37)+SUM(BF$78:BF82))&gt;=20,0,SUM(IF(AND($I83=1,CT83=1,CT$41&gt;2,CT$40&gt;0,SUM(CT$47:CT$53)&gt;0),1,0)))</f>
        <v>0</v>
      </c>
      <c r="BG83" s="68">
        <f>IF((SUM(BG$19:BG$37)+SUM(BG$78:BG82))&gt;=20,0,SUM(IF(AND($I83=1,CU83=1,CU$41&gt;2,CU$40&gt;0,SUM(CU$47:CU$53)&gt;0),1,0)))</f>
        <v>0</v>
      </c>
      <c r="BH83" s="68">
        <f>IF((SUM(BH$19:BH$37)+SUM(BH$78:BH82))&gt;=20,0,SUM(IF(AND($I83=1,CV83=1,CV$41&gt;2,CV$40&gt;0,SUM(CV$47:CV$53)&gt;0),1,0)))</f>
        <v>0</v>
      </c>
      <c r="BI83" s="68">
        <f>IF((SUM(BI$19:BI$37)+SUM(BI$78:BI82))&gt;=20,0,SUM(IF(AND($I83=1,CW83=1,CW$41&gt;2,CW$40&gt;0,SUM(CW$47:CW$53)&gt;0),1,0)))</f>
        <v>0</v>
      </c>
      <c r="BJ83" s="68">
        <f>IF((SUM(BJ$19:BJ$37)+SUM(BJ$78:BJ82))&gt;=20,0,SUM(IF(AND($I83=1,CX83=1,CX$41&gt;2,CX$40&gt;0,SUM(CX$47:CX$53)&gt;0),1,0)))</f>
        <v>0</v>
      </c>
      <c r="BK83" s="68">
        <f>IF((SUM(BK$19:BK$37)+SUM(BK$78:BK82))&gt;=20,0,SUM(IF(AND($I83=1,CY83=1,CY$41&gt;2,CY$40&gt;0,SUM(CY$47:CY$53)&gt;0),1,0)))</f>
        <v>0</v>
      </c>
      <c r="BL83" s="68">
        <f>IF((SUM(BL$19:BL$37)+SUM(BL$78:BL82))&gt;=20,0,SUM(IF(AND($I83=1,CZ83=1,CZ$41&gt;2,CZ$40&gt;0,SUM(CZ$47:CZ$53)&gt;0),1,0)))</f>
        <v>0</v>
      </c>
      <c r="BM83" s="68">
        <f>IF((SUM(BM$19:BM$37)+SUM(BM$78:BM82))&gt;=20,0,SUM(IF(AND($I83=1,DA83=1,DA$41&gt;2,DA$40&gt;0,SUM(DA$47:DA$53)&gt;0),1,0)))</f>
        <v>0</v>
      </c>
      <c r="BN83" s="68">
        <f>IF((SUM(BN$19:BN$37)+SUM(BN$78:BN82))&gt;=20,0,SUM(IF(AND($I83=1,DB83=1,DB$41&gt;2,DB$40&gt;0,SUM(DB$47:DB$53)&gt;0),1,0)))</f>
        <v>0</v>
      </c>
      <c r="BO83" s="68">
        <f>IF((SUM(BO$19:BO$37)+SUM(BO$78:BO82))&gt;=20,0,SUM(IF(AND($I83=1,DC83=1,DC$41&gt;2,DC$40&gt;0,SUM(DC$47:DC$53)&gt;0),1,0)))</f>
        <v>0</v>
      </c>
      <c r="BP83" s="68">
        <f>IF((SUM(BP$19:BP$37)+SUM(BP$78:BP82))&gt;=20,0,SUM(IF(AND($I83=1,DD83=1,DD$41&gt;2,DD$40&gt;0,SUM(DD$47:DD$53)&gt;0),1,0)))</f>
        <v>0</v>
      </c>
      <c r="BQ83" s="68">
        <f>IF((SUM(BQ$19:BQ$37)+SUM(BQ$78:BQ82))&gt;=20,0,SUM(IF(AND($I83=1,DE83=1,DE$41&gt;2,DE$40&gt;0,SUM(DE$47:DE$53)&gt;0),1,0)))</f>
        <v>0</v>
      </c>
      <c r="BR83" s="68">
        <f>IF((SUM(BR$19:BR$37)+SUM(BR$78:BR82))&gt;=20,0,SUM(IF(AND($I83=1,DF83=1,DF$41&gt;2,DF$40&gt;0,SUM(DF$47:DF$53)&gt;0),1,0)))</f>
        <v>0</v>
      </c>
      <c r="BS83" s="68">
        <f>IF((SUM(BS$19:BS$37)+SUM(BS$78:BS82))&gt;=20,0,SUM(IF(AND($I83=1,DG83=1,DG$41&gt;2,DG$40&gt;0,SUM(DG$47:DG$53)&gt;0),1,0)))</f>
        <v>0</v>
      </c>
      <c r="BT83" s="68">
        <f>IF((SUM(BT$19:BT$37)+SUM(BT$78:BT82))&gt;=20,0,SUM(IF(AND($I83=1,DH83=1,DH$41&gt;2,DH$40&gt;0,SUM(DH$47:DH$53)&gt;0),1,0)))</f>
        <v>0</v>
      </c>
      <c r="BU83" s="68">
        <f>IF((SUM(BU$19:BU$37)+SUM(BU$78:BU82))&gt;=20,0,SUM(IF(AND($I83=1,DI83=1,DI$41&gt;2,DI$40&gt;0,SUM(DI$47:DI$53)&gt;0),1,0)))</f>
        <v>0</v>
      </c>
      <c r="BV83" s="68">
        <f>IF((SUM(BV$19:BV$37)+SUM(BV$78:BV82))&gt;=20,0,SUM(IF(AND($I83=1,DJ83=1,DJ$41&gt;2,DJ$40&gt;0,SUM(DJ$47:DJ$53)&gt;0),1,0)))</f>
        <v>0</v>
      </c>
      <c r="BW83" s="68">
        <f>IF((SUM(BW$19:BW$37)+SUM(BW$78:BW82))&gt;=20,0,SUM(IF(AND($I83=1,DK83=1,DK$41&gt;2,DK$40&gt;0,SUM(DK$47:DK$53)&gt;0),1,0)))</f>
        <v>0</v>
      </c>
      <c r="BX83" s="68">
        <f>IF((SUM(BX$19:BX$37)+SUM(BX$78:BX82))&gt;=20,0,SUM(IF(AND($I83=1,DL83=1,DL$41&gt;2,DL$40&gt;0,SUM(DL$47:DL$53)&gt;0),1,0)))</f>
        <v>0</v>
      </c>
      <c r="BY83" s="68">
        <f>IF((SUM(BY$19:BY$37)+SUM(BY$78:BY82))&gt;=20,0,SUM(IF(AND($I83=1,DM83=1,DM$41&gt;2,DM$40&gt;0,SUM(DM$47:DM$53)&gt;0),1,0)))</f>
        <v>0</v>
      </c>
      <c r="BZ83" s="68">
        <f>IF((SUM(BZ$19:BZ$37)+SUM(BZ$78:BZ82))&gt;=20,0,SUM(IF(AND($I83=1,DN83=1,DN$41&gt;2,DN$40&gt;0,SUM(DN$47:DN$53)&gt;0),1,0)))</f>
        <v>0</v>
      </c>
      <c r="CA83" s="68">
        <f>IF((SUM(CA$19:CA$37)+SUM(CA$78:CA82))&gt;=20,0,SUM(IF(AND($I83=1,DO83=1,DO$41&gt;2,DO$40&gt;0,SUM(DO$47:DO$53)&gt;0),1,0)))</f>
        <v>0</v>
      </c>
      <c r="CB83" s="68">
        <f>IF((SUM(CB$19:CB$37)+SUM(CB$78:CB82))&gt;=20,0,SUM(IF(AND($I83=1,DP83=1,DP$41&gt;2,DP$40&gt;0,SUM(DP$47:DP$53)&gt;0),1,0)))</f>
        <v>0</v>
      </c>
      <c r="CC83" s="68">
        <f>IF((SUM(CC$19:CC$37)+SUM(CC$78:CC82))&gt;=20,0,SUM(IF(AND($I83=1,DQ83=1,DQ$41&gt;2,DQ$40&gt;0,SUM(DQ$47:DQ$53)&gt;0),1,0)))</f>
        <v>0</v>
      </c>
      <c r="CD83" s="68">
        <f>IF((SUM(CD$19:CD$37)+SUM(CD$78:CD82))&gt;=20,0,SUM(IF(AND($I83=1,DR83=1,DR$41&gt;2,DR$40&gt;0,SUM(DR$47:DR$53)&gt;0),1,0)))</f>
        <v>0</v>
      </c>
      <c r="CE83" s="68">
        <f>IF((SUM(CE$19:CE$37)+SUM(CE$78:CE82))&gt;=20,0,SUM(IF(AND($I83=1,DS83=1,DS$41&gt;2,DS$40&gt;0,SUM(DS$47:DS$53)&gt;0),1,0)))</f>
        <v>0</v>
      </c>
      <c r="CF83" s="68">
        <f>IF((SUM(CF$19:CF$37)+SUM(CF$78:CF82))&gt;=20,0,SUM(IF(AND($I83=1,DT83=1,DT$41&gt;2,DT$40&gt;0,SUM(DT$47:DT$53)&gt;0),1,0)))</f>
        <v>0</v>
      </c>
      <c r="CG83" s="68">
        <f>IF((SUM(CG$19:CG$37)+SUM(CG$78:CG82))&gt;=20,0,SUM(IF(AND($I83=1,DU83=1,DU$41&gt;2,DU$40&gt;0,SUM(DU$47:DU$53)&gt;0),1,0)))</f>
        <v>0</v>
      </c>
      <c r="CH83" s="68">
        <f>IF((SUM(CH$19:CH$37)+SUM(CH$78:CH82))&gt;=20,0,SUM(IF(AND($I83=1,DV83=1,DV$41&gt;2,DV$40&gt;0,SUM(DV$47:DV$53)&gt;0),1,0)))</f>
        <v>0</v>
      </c>
      <c r="CI83" s="68">
        <f>IF((SUM(CI$19:CI$37)+SUM(CI$78:CI82))&gt;=20,0,SUM(IF(AND($I83=1,DW83=1,DW$41&gt;2,DW$40&gt;0,SUM(DW$47:DW$53)&gt;0),1,0)))</f>
        <v>0</v>
      </c>
      <c r="CJ83" s="68">
        <f>IF((SUM(CJ$19:CJ$37)+SUM(CJ$78:CJ82))&gt;=20,0,SUM(IF(AND($I83=1,DX83=1,DX$41&gt;2,DX$40&gt;0,SUM(DX$47:DX$53)&gt;0),1,0)))</f>
        <v>0</v>
      </c>
      <c r="CK83" s="68">
        <f>IF((SUM(CK$19:CK$37)+SUM(CK$78:CK82))&gt;=20,0,SUM(IF(AND($I83=1,DY83=1,DY$41&gt;2,DY$40&gt;0,SUM(DY$47:DY$53)&gt;0),1,0)))</f>
        <v>0</v>
      </c>
      <c r="CL83" s="68">
        <f>IF((SUM(CL$19:CL$37)+SUM(CL$78:CL82))&gt;=20,0,SUM(IF(AND($I83=1,DZ83=1,DZ$41&gt;2,DZ$40&gt;0,SUM(DZ$47:DZ$53)&gt;0),1,0)))</f>
        <v>0</v>
      </c>
      <c r="CM83" s="68">
        <f>IF((SUM(CM$19:CM$37)+SUM(CM$78:CM82))&gt;=20,0,SUM(IF(AND($I83=1,EA83=1,EA$41&gt;2,EA$40&gt;0,SUM(EA$47:EA$53)&gt;0),1,0)))</f>
        <v>0</v>
      </c>
      <c r="CN83" s="68">
        <f>IF((SUM(CN$19:CN$37)+SUM(CN$78:CN82))&gt;=20,0,SUM(IF(AND($I83=1,EB83=1,EB$41&gt;2,EB$40&gt;0,SUM(EB$47:EB$53)&gt;0),1,0)))</f>
        <v>0</v>
      </c>
      <c r="CO83" s="68">
        <f>IF((SUM(CO$19:CO$37)+SUM(CO$78:CO82))&gt;=20,0,SUM(IF(AND($I83=1,EC83=1,EC$41&gt;2,EC$40&gt;0,SUM(EC$47:EC$53)&gt;0),1,0)))</f>
        <v>0</v>
      </c>
      <c r="CP83" s="68">
        <f>IF((SUM(CP$19:CP$37)+SUM(CP$78:CP82))&gt;=20,0,SUM(IF(AND($I83=1,ED83=1,ED$41&gt;2,ED$40&gt;0,SUM(ED$47:ED$53)&gt;0),1,0)))</f>
        <v>0</v>
      </c>
      <c r="CQ83" s="68">
        <f>IF((SUM(CQ$19:CQ$37)+SUM(CQ$78:CQ82))&gt;=20,0,SUM(IF(AND($I83=1,EE83=1,EE$41&gt;2,EE$40&gt;0,SUM(EE$47:EE$53)&gt;0),1,0)))</f>
        <v>0</v>
      </c>
      <c r="CR83" s="68">
        <f>IF((SUM(CR$19:CR$37)+SUM(CR$78:CR82))&gt;=20,0,SUM(IF(AND($I83=1,EF83=1,EF$41&gt;2,EF$40&gt;0,SUM(EF$47:EF$53)&gt;0),1,0)))</f>
        <v>0</v>
      </c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M83" s="53"/>
      <c r="DN83" s="53"/>
      <c r="DO83" s="53"/>
      <c r="DP83" s="53"/>
      <c r="DQ83" s="53"/>
      <c r="DR83" s="53"/>
      <c r="DS83" s="53"/>
      <c r="DT83" s="53"/>
      <c r="DU83" s="53"/>
      <c r="DV83" s="53"/>
      <c r="DW83" s="53"/>
      <c r="DX83" s="53"/>
      <c r="DY83" s="53"/>
      <c r="DZ83" s="53"/>
      <c r="EA83" s="53"/>
      <c r="EB83" s="53"/>
      <c r="EC83" s="53"/>
      <c r="ED83" s="53"/>
      <c r="EE83" s="53"/>
      <c r="EF83" s="53"/>
      <c r="EG83" s="46">
        <f t="shared" si="63"/>
        <v>0</v>
      </c>
      <c r="EH83" s="116"/>
      <c r="EI83" s="82">
        <f t="shared" si="64"/>
        <v>0</v>
      </c>
      <c r="EJ83" s="295" t="str">
        <f t="shared" si="65"/>
        <v/>
      </c>
      <c r="EK83" s="296">
        <f t="shared" si="66"/>
        <v>0</v>
      </c>
      <c r="EL83" s="161"/>
      <c r="EM83" s="354">
        <f>SUMIF($K83,REGISTER!$CY$7,'KORT 1'!$BD83)</f>
        <v>0</v>
      </c>
      <c r="EN83" s="355">
        <f>SUMIF($K83,REGISTER!$CY$8,'KORT 1'!$BD83)</f>
        <v>0</v>
      </c>
      <c r="EO83" s="356">
        <f>SUMIF($K83,REGISTER!$CY$9,'KORT 1'!$BD83)</f>
        <v>0</v>
      </c>
      <c r="EP83" s="356">
        <f>SUMIF($K83,REGISTER!$CY$10,'KORT 1'!$BD83)</f>
        <v>0</v>
      </c>
      <c r="EQ83" s="357">
        <f>SUMIF($K83,REGISTER!$CY$23,'KORT 1'!$BD83)</f>
        <v>0</v>
      </c>
      <c r="ER83" s="355">
        <f>SUMIF($K83,REGISTER!$CY$24,'KORT 1'!$BD83)</f>
        <v>0</v>
      </c>
      <c r="ES83" s="356">
        <f>SUMIF($K83,REGISTER!$CY$25,'KORT 1'!$BD83)</f>
        <v>0</v>
      </c>
      <c r="ET83" s="356">
        <f>SUMIF($K83,REGISTER!$CY$26,'KORT 1'!$BD83)</f>
        <v>0</v>
      </c>
      <c r="EU83" s="357">
        <f>SUMIF($K83,REGISTER!$CY$15,'KORT 1'!$BD83)</f>
        <v>0</v>
      </c>
      <c r="EV83" s="355">
        <f>SUMIF($K83,REGISTER!$CY$16,'KORT 1'!$BD83)</f>
        <v>0</v>
      </c>
      <c r="EW83" s="355">
        <f>SUMIF($K83,REGISTER!$CY$17,'KORT 1'!$BD83)</f>
        <v>0</v>
      </c>
      <c r="EX83" s="355">
        <f>SUMIF($K83,REGISTER!$CY$18,'KORT 1'!$BD83)</f>
        <v>0</v>
      </c>
      <c r="EY83" s="358">
        <f>SUMIF($K83,REGISTER!$CY$19,'KORT 1'!$BD83)+SUMIF($K83,REGISTER!$CY$20,'KORT 1'!$BD83)+SUMIF($K83,REGISTER!$CY$21,'KORT 1'!$BD83)+SUMIF($K83,REGISTER!$CY$22,'KORT 1'!$BD83)</f>
        <v>0</v>
      </c>
      <c r="EZ83" s="359">
        <f>SUMIF($K83,REGISTER!$CY$31,'KORT 1'!$BD83)</f>
        <v>0</v>
      </c>
      <c r="FA83" s="355">
        <f>SUMIF($K83,REGISTER!$CY$32,'KORT 1'!$BD83)</f>
        <v>0</v>
      </c>
      <c r="FB83" s="355">
        <f>SUMIF($K83,REGISTER!$CY$33,'KORT 1'!$BD83)</f>
        <v>0</v>
      </c>
      <c r="FC83" s="355">
        <f>SUMIF($K83,REGISTER!$CY$34,'KORT 1'!$BD83)</f>
        <v>0</v>
      </c>
      <c r="FD83" s="358">
        <f>SUMIF($K83,REGISTER!$CY$35,'KORT 1'!$BD83)+SUMIF($K83,REGISTER!$CY$36,'KORT 1'!$BD83)+SUMIF($K83,REGISTER!$CY$37,'KORT 1'!$BD83)+SUMIF($K83,REGISTER!$CY$38,'KORT 1'!$BD83)</f>
        <v>0</v>
      </c>
      <c r="FE83" s="376"/>
      <c r="FF83" s="377"/>
      <c r="FG83" s="378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9"/>
      <c r="FY83" s="84">
        <f>SUMIF($M83,REGISTER!$CY$40,'KORT 1'!$O83)</f>
        <v>0</v>
      </c>
      <c r="FZ83" s="17">
        <f>SUMIF($M83,REGISTER!$CY$41,'KORT 1'!$O83)</f>
        <v>0</v>
      </c>
      <c r="GA83" s="17">
        <f>SUMIF($M83,REGISTER!$CY$42,'KORT 1'!$O83)</f>
        <v>0</v>
      </c>
      <c r="GB83" s="17">
        <f>SUMIF($M83,REGISTER!$CY$43,'KORT 1'!$O83)</f>
        <v>0</v>
      </c>
      <c r="GC83" s="17">
        <f>SUMIF($M83,REGISTER!$CY$44,'KORT 1'!$O83)</f>
        <v>0</v>
      </c>
      <c r="GD83" s="17">
        <f>SUMIF($M83,REGISTER!$CY$45,'KORT 1'!$O83)</f>
        <v>0</v>
      </c>
      <c r="GE83" s="17">
        <f>SUMIF($M83,REGISTER!$CY$60,'KORT 1'!$O83)</f>
        <v>0</v>
      </c>
      <c r="GF83" s="17">
        <f>SUMIF($M83,REGISTER!$CY$61,'KORT 1'!$O83)</f>
        <v>0</v>
      </c>
      <c r="GG83" s="17">
        <f>SUMIF($M83,REGISTER!$CY$62,'KORT 1'!$O83)</f>
        <v>0</v>
      </c>
      <c r="GH83" s="17">
        <f>SUMIF($M83,REGISTER!$CY$63,'KORT 1'!$O83)</f>
        <v>0</v>
      </c>
      <c r="GI83" s="17">
        <f>SUMIF($M83,REGISTER!$CY$64,'KORT 1'!$O83)</f>
        <v>0</v>
      </c>
      <c r="GJ83" s="17">
        <f>SUMIF($M83,REGISTER!$CY$65,'KORT 1'!$O83)</f>
        <v>0</v>
      </c>
      <c r="GK83" s="17">
        <f>SUMIF($M83,REGISTER!$CY$50,'KORT 1'!$O83)</f>
        <v>0</v>
      </c>
      <c r="GL83" s="17">
        <f>SUMIF($M83,REGISTER!$CY$51,'KORT 1'!$O83)</f>
        <v>0</v>
      </c>
      <c r="GM83" s="17">
        <f>SUMIF($M83,REGISTER!$CY$52,'KORT 1'!$O83)</f>
        <v>0</v>
      </c>
      <c r="GN83" s="17">
        <f>SUMIF($M83,REGISTER!$CY$53,'KORT 1'!$O83)</f>
        <v>0</v>
      </c>
      <c r="GO83" s="17">
        <f>SUMIF($M83,REGISTER!$CY$54,'KORT 1'!$O83)</f>
        <v>0</v>
      </c>
      <c r="GP83" s="17">
        <f>SUMIF($M83,REGISTER!$CY$55,'KORT 1'!$O83)</f>
        <v>0</v>
      </c>
      <c r="GQ83" s="16">
        <f>SUMIF($M83,REGISTER!$CY$56,'KORT 1'!$O83)+SUMIF($M83,REGISTER!$CY$57,'KORT 1'!$O83)+SUMIF($M83,REGISTER!$CY$58,'KORT 1'!$O83)+SUMIF($M83,REGISTER!$CY$59,'KORT 1'!$O83)</f>
        <v>0</v>
      </c>
      <c r="GR83" s="17">
        <f>SUMIF($M83,REGISTER!$CY$70,'KORT 1'!$O83)</f>
        <v>0</v>
      </c>
      <c r="GS83" s="17">
        <f>SUMIF($M83,REGISTER!$CY$71,'KORT 1'!$O83)</f>
        <v>0</v>
      </c>
      <c r="GT83" s="17">
        <f>SUMIF($M83,REGISTER!$CY$72,'KORT 1'!$O83)</f>
        <v>0</v>
      </c>
      <c r="GU83" s="17">
        <f>SUMIF($M83,REGISTER!$CY$73,'KORT 1'!$O83)</f>
        <v>0</v>
      </c>
      <c r="GV83" s="17">
        <f>SUMIF($M83,REGISTER!$CY$74,'KORT 1'!$O83)</f>
        <v>0</v>
      </c>
      <c r="GW83" s="17">
        <f>SUMIF($M83,REGISTER!$CY$75,'KORT 1'!$O83)</f>
        <v>0</v>
      </c>
      <c r="GX83" s="16">
        <f>SUMIF($M83,REGISTER!$CY$76,'KORT 1'!$O83)+SUMIF($M83,REGISTER!$CY$77,'KORT 1'!$O83)+SUMIF($M83,REGISTER!$CY$78,'KORT 1'!$O83)+SUMIF($M83,REGISTER!$CY$79,'KORT 1'!$O83)</f>
        <v>0</v>
      </c>
      <c r="GY83" s="116"/>
      <c r="GZ83" s="116"/>
      <c r="HA83" s="116"/>
      <c r="HB83" s="116"/>
      <c r="HC83" s="116"/>
      <c r="HD83" s="116"/>
      <c r="HE83" s="116"/>
      <c r="HF83" s="116"/>
      <c r="HG83" s="116"/>
      <c r="HH83" s="116"/>
      <c r="HI83" s="116"/>
      <c r="HJ83" s="116"/>
      <c r="HK83" s="116"/>
      <c r="HL83" s="116"/>
      <c r="HM83" s="116"/>
      <c r="HN83" s="116"/>
      <c r="HO83" s="116"/>
      <c r="HP83" s="106"/>
      <c r="HQ83" s="1"/>
    </row>
    <row r="84" spans="1:225" ht="12" customHeight="1">
      <c r="A84" s="15">
        <v>28</v>
      </c>
      <c r="B84" s="69"/>
      <c r="C84" s="539" t="str">
        <f t="shared" si="53"/>
        <v/>
      </c>
      <c r="D84" s="540"/>
      <c r="E84" s="540"/>
      <c r="F84" s="540"/>
      <c r="G84" s="541"/>
      <c r="H84" s="111" t="str">
        <f t="shared" si="54"/>
        <v/>
      </c>
      <c r="I84" s="22">
        <f t="shared" si="55"/>
        <v>0</v>
      </c>
      <c r="J84" s="22">
        <f t="shared" si="56"/>
        <v>0</v>
      </c>
      <c r="K84" s="22">
        <f t="shared" si="57"/>
        <v>0</v>
      </c>
      <c r="L84" s="114"/>
      <c r="M84" s="22">
        <f t="shared" si="58"/>
        <v>0</v>
      </c>
      <c r="N84" s="22">
        <f t="shared" si="59"/>
        <v>0</v>
      </c>
      <c r="O84" s="83">
        <f t="shared" si="60"/>
        <v>0</v>
      </c>
      <c r="P84" s="68">
        <f>IF((SUM(P$19:P$39)+SUM(P$78:P83)+SUM(P$117:P$121))&gt;=REGISTER!$DD$24,0,IF(CS$70=1,0,IF(AND(CS84=1,$J84=1,CS$43&gt;=REGISTER!$DD$28,CS$40&gt;0,SUM(CS$54:CS$60)&gt;0),1,0)))</f>
        <v>0</v>
      </c>
      <c r="Q84" s="68">
        <f>IF((SUM(Q$19:Q$39)+SUM(Q$78:Q83)+SUM(Q$117:Q$121))&gt;=REGISTER!$DD$24,0,IF(CT$70=1,0,IF(AND(CT84=1,$J84=1,CT$43&gt;=REGISTER!$DD$28,CT$40&gt;0,SUM(CT$54:CT$60)&gt;0),1,0)))</f>
        <v>0</v>
      </c>
      <c r="R84" s="68">
        <f>IF((SUM(R$19:R$39)+SUM(R$78:R83)+SUM(R$117:R$121))&gt;=REGISTER!$DD$24,0,IF(CU$70=1,0,IF(AND(CU84=1,$J84=1,CU$43&gt;=REGISTER!$DD$28,CU$40&gt;0,SUM(CU$54:CU$60)&gt;0),1,0)))</f>
        <v>0</v>
      </c>
      <c r="S84" s="68">
        <f>IF((SUM(S$19:S$39)+SUM(S$78:S83)+SUM(S$117:S$121))&gt;=REGISTER!$DD$24,0,IF(CV$70=1,0,IF(AND(CV84=1,$J84=1,CV$43&gt;=REGISTER!$DD$28,CV$40&gt;0,SUM(CV$54:CV$60)&gt;0),1,0)))</f>
        <v>0</v>
      </c>
      <c r="T84" s="68">
        <f>IF((SUM(T$19:T$39)+SUM(T$78:T83)+SUM(T$117:T$121))&gt;=REGISTER!$DD$24,0,IF(CW$70=1,0,IF(AND(CW84=1,$J84=1,CW$43&gt;=REGISTER!$DD$28,CW$40&gt;0,SUM(CW$54:CW$60)&gt;0),1,0)))</f>
        <v>0</v>
      </c>
      <c r="U84" s="68">
        <f>IF((SUM(U$19:U$39)+SUM(U$78:U83)+SUM(U$117:U$121))&gt;=REGISTER!$DD$24,0,IF(CX$70=1,0,IF(AND(CX84=1,$J84=1,CX$43&gt;=REGISTER!$DD$28,CX$40&gt;0,SUM(CX$54:CX$60)&gt;0),1,0)))</f>
        <v>0</v>
      </c>
      <c r="V84" s="68">
        <f>IF((SUM(V$19:V$39)+SUM(V$78:V83)+SUM(V$117:V$121))&gt;=REGISTER!$DD$24,0,IF(CY$70=1,0,IF(AND(CY84=1,$J84=1,CY$43&gt;=REGISTER!$DD$28,CY$40&gt;0,SUM(CY$54:CY$60)&gt;0),1,0)))</f>
        <v>0</v>
      </c>
      <c r="W84" s="68">
        <f>IF((SUM(W$19:W$39)+SUM(W$78:W83)+SUM(W$117:W$121))&gt;=REGISTER!$DD$24,0,IF(CZ$70=1,0,IF(AND(CZ84=1,$J84=1,CZ$43&gt;=REGISTER!$DD$28,CZ$40&gt;0,SUM(CZ$54:CZ$60)&gt;0),1,0)))</f>
        <v>0</v>
      </c>
      <c r="X84" s="68">
        <f>IF((SUM(X$19:X$39)+SUM(X$78:X83)+SUM(X$117:X$121))&gt;=REGISTER!$DD$24,0,IF(DA$70=1,0,IF(AND(DA84=1,$J84=1,DA$43&gt;=REGISTER!$DD$28,DA$40&gt;0,SUM(DA$54:DA$60)&gt;0),1,0)))</f>
        <v>0</v>
      </c>
      <c r="Y84" s="68">
        <f>IF((SUM(Y$19:Y$39)+SUM(Y$78:Y83)+SUM(Y$117:Y$121))&gt;=REGISTER!$DD$24,0,IF(DB$70=1,0,IF(AND(DB84=1,$J84=1,DB$43&gt;=REGISTER!$DD$28,DB$40&gt;0,SUM(DB$54:DB$60)&gt;0),1,0)))</f>
        <v>0</v>
      </c>
      <c r="Z84" s="68">
        <f>IF((SUM(Z$19:Z$39)+SUM(Z$78:Z83)+SUM(Z$117:Z$121))&gt;=REGISTER!$DD$24,0,IF(DC$70=1,0,IF(AND(DC84=1,$J84=1,DC$43&gt;=REGISTER!$DD$28,DC$40&gt;0,SUM(DC$54:DC$60)&gt;0),1,0)))</f>
        <v>0</v>
      </c>
      <c r="AA84" s="68">
        <f>IF((SUM(AA$19:AA$39)+SUM(AA$78:AA83)+SUM(AA$117:AA$121))&gt;=REGISTER!$DD$24,0,IF(DD$70=1,0,IF(AND(DD84=1,$J84=1,DD$43&gt;=REGISTER!$DD$28,DD$40&gt;0,SUM(DD$54:DD$60)&gt;0),1,0)))</f>
        <v>0</v>
      </c>
      <c r="AB84" s="68">
        <f>IF((SUM(AB$19:AB$39)+SUM(AB$78:AB83)+SUM(AB$117:AB$121))&gt;=REGISTER!$DD$24,0,IF(DE$70=1,0,IF(AND(DE84=1,$J84=1,DE$43&gt;=REGISTER!$DD$28,DE$40&gt;0,SUM(DE$54:DE$60)&gt;0),1,0)))</f>
        <v>0</v>
      </c>
      <c r="AC84" s="68">
        <f>IF((SUM(AC$19:AC$39)+SUM(AC$78:AC83)+SUM(AC$117:AC$121))&gt;=REGISTER!$DD$24,0,IF(DF$70=1,0,IF(AND(DF84=1,$J84=1,DF$43&gt;=REGISTER!$DD$28,DF$40&gt;0,SUM(DF$54:DF$60)&gt;0),1,0)))</f>
        <v>0</v>
      </c>
      <c r="AD84" s="68">
        <f>IF((SUM(AD$19:AD$39)+SUM(AD$78:AD83)+SUM(AD$117:AD$121))&gt;=REGISTER!$DD$24,0,IF(DG$70=1,0,IF(AND(DG84=1,$J84=1,DG$43&gt;=REGISTER!$DD$28,DG$40&gt;0,SUM(DG$54:DG$60)&gt;0),1,0)))</f>
        <v>0</v>
      </c>
      <c r="AE84" s="68">
        <f>IF((SUM(AE$19:AE$39)+SUM(AE$78:AE83)+SUM(AE$117:AE$121))&gt;=REGISTER!$DD$24,0,IF(DH$70=1,0,IF(AND(DH84=1,$J84=1,DH$43&gt;=REGISTER!$DD$28,DH$40&gt;0,SUM(DH$54:DH$60)&gt;0),1,0)))</f>
        <v>0</v>
      </c>
      <c r="AF84" s="68">
        <f>IF((SUM(AF$19:AF$39)+SUM(AF$78:AF83)+SUM(AF$117:AF$121))&gt;=REGISTER!$DD$24,0,IF(DI$70=1,0,IF(AND(DI84=1,$J84=1,DI$43&gt;=REGISTER!$DD$28,DI$40&gt;0,SUM(DI$54:DI$60)&gt;0),1,0)))</f>
        <v>0</v>
      </c>
      <c r="AG84" s="68">
        <f>IF((SUM(AG$19:AG$39)+SUM(AG$78:AG83)+SUM(AG$117:AG$121))&gt;=REGISTER!$DD$24,0,IF(DJ$70=1,0,IF(AND(DJ84=1,$J84=1,DJ$43&gt;=REGISTER!$DD$28,DJ$40&gt;0,SUM(DJ$54:DJ$60)&gt;0),1,0)))</f>
        <v>0</v>
      </c>
      <c r="AH84" s="68">
        <f>IF((SUM(AH$19:AH$39)+SUM(AH$78:AH83)+SUM(AH$117:AH$121))&gt;=REGISTER!$DD$24,0,IF(DK$70=1,0,IF(AND(DK84=1,$J84=1,DK$43&gt;=REGISTER!$DD$28,DK$40&gt;0,SUM(DK$54:DK$60)&gt;0),1,0)))</f>
        <v>0</v>
      </c>
      <c r="AI84" s="68">
        <f>IF((SUM(AI$19:AI$39)+SUM(AI$78:AI83)+SUM(AI$117:AI$121))&gt;=REGISTER!$DD$24,0,IF(DL$70=1,0,IF(AND(DL84=1,$J84=1,DL$43&gt;=REGISTER!$DD$28,DL$40&gt;0,SUM(DL$54:DL$60)&gt;0),1,0)))</f>
        <v>0</v>
      </c>
      <c r="AJ84" s="68">
        <f>IF((SUM(AJ$19:AJ$39)+SUM(AJ$78:AJ83)+SUM(AJ$117:AJ$121))&gt;=REGISTER!$DD$24,0,IF(DM$70=1,0,IF(AND(DM84=1,$J84=1,DM$43&gt;=REGISTER!$DD$28,DM$40&gt;0,SUM(DM$54:DM$60)&gt;0),1,0)))</f>
        <v>0</v>
      </c>
      <c r="AK84" s="68">
        <f>IF((SUM(AK$19:AK$39)+SUM(AK$78:AK83)+SUM(AK$117:AK$121))&gt;=REGISTER!$DD$24,0,IF(DN$70=1,0,IF(AND(DN84=1,$J84=1,DN$43&gt;=REGISTER!$DD$28,DN$40&gt;0,SUM(DN$54:DN$60)&gt;0),1,0)))</f>
        <v>0</v>
      </c>
      <c r="AL84" s="68">
        <f>IF((SUM(AL$19:AL$39)+SUM(AL$78:AL83)+SUM(AL$117:AL$121))&gt;=REGISTER!$DD$24,0,IF(DO$70=1,0,IF(AND(DO84=1,$J84=1,DO$43&gt;=REGISTER!$DD$28,DO$40&gt;0,SUM(DO$54:DO$60)&gt;0),1,0)))</f>
        <v>0</v>
      </c>
      <c r="AM84" s="68">
        <f>IF((SUM(AM$19:AM$39)+SUM(AM$78:AM83)+SUM(AM$117:AM$121))&gt;=REGISTER!$DD$24,0,IF(DP$70=1,0,IF(AND(DP84=1,$J84=1,DP$43&gt;=REGISTER!$DD$28,DP$40&gt;0,SUM(DP$54:DP$60)&gt;0),1,0)))</f>
        <v>0</v>
      </c>
      <c r="AN84" s="68">
        <f>IF((SUM(AN$19:AN$39)+SUM(AN$78:AN83)+SUM(AN$117:AN$121))&gt;=REGISTER!$DD$24,0,IF(DQ$70=1,0,IF(AND(DQ84=1,$J84=1,DQ$43&gt;=REGISTER!$DD$28,DQ$40&gt;0,SUM(DQ$54:DQ$60)&gt;0),1,0)))</f>
        <v>0</v>
      </c>
      <c r="AO84" s="68">
        <f>IF((SUM(AO$19:AO$39)+SUM(AO$78:AO83)+SUM(AO$117:AO$121))&gt;=REGISTER!$DD$24,0,IF(DR$70=1,0,IF(AND(DR84=1,$J84=1,DR$43&gt;=REGISTER!$DD$28,DR$40&gt;0,SUM(DR$54:DR$60)&gt;0),1,0)))</f>
        <v>0</v>
      </c>
      <c r="AP84" s="68">
        <f>IF((SUM(AP$19:AP$39)+SUM(AP$78:AP83)+SUM(AP$117:AP$121))&gt;=REGISTER!$DD$24,0,IF(DS$70=1,0,IF(AND(DS84=1,$J84=1,DS$43&gt;=REGISTER!$DD$28,DS$40&gt;0,SUM(DS$54:DS$60)&gt;0),1,0)))</f>
        <v>0</v>
      </c>
      <c r="AQ84" s="68">
        <f>IF((SUM(AQ$19:AQ$39)+SUM(AQ$78:AQ83)+SUM(AQ$117:AQ$121))&gt;=REGISTER!$DD$24,0,IF(DT$70=1,0,IF(AND(DT84=1,$J84=1,DT$43&gt;=REGISTER!$DD$28,DT$40&gt;0,SUM(DT$54:DT$60)&gt;0),1,0)))</f>
        <v>0</v>
      </c>
      <c r="AR84" s="68">
        <f>IF((SUM(AR$19:AR$39)+SUM(AR$78:AR83)+SUM(AR$117:AR$121))&gt;=REGISTER!$DD$24,0,IF(DU$70=1,0,IF(AND(DU84=1,$J84=1,DU$43&gt;=REGISTER!$DD$28,DU$40&gt;0,SUM(DU$54:DU$60)&gt;0),1,0)))</f>
        <v>0</v>
      </c>
      <c r="AS84" s="68">
        <f>IF((SUM(AS$19:AS$39)+SUM(AS$78:AS83)+SUM(AS$117:AS$121))&gt;=REGISTER!$DD$24,0,IF(DV$70=1,0,IF(AND(DV84=1,$J84=1,DV$43&gt;=REGISTER!$DD$28,DV$40&gt;0,SUM(DV$54:DV$60)&gt;0),1,0)))</f>
        <v>0</v>
      </c>
      <c r="AT84" s="68">
        <f>IF((SUM(AT$19:AT$39)+SUM(AT$78:AT83)+SUM(AT$117:AT$121))&gt;=REGISTER!$DD$24,0,IF(DW$70=1,0,IF(AND(DW84=1,$J84=1,DW$43&gt;=REGISTER!$DD$28,DW$40&gt;0,SUM(DW$54:DW$60)&gt;0),1,0)))</f>
        <v>0</v>
      </c>
      <c r="AU84" s="68">
        <f>IF((SUM(AU$19:AU$39)+SUM(AU$78:AU83)+SUM(AU$117:AU$121))&gt;=REGISTER!$DD$24,0,IF(DX$70=1,0,IF(AND(DX84=1,$J84=1,DX$43&gt;=REGISTER!$DD$28,DX$40&gt;0,SUM(DX$54:DX$60)&gt;0),1,0)))</f>
        <v>0</v>
      </c>
      <c r="AV84" s="68">
        <f>IF((SUM(AV$19:AV$39)+SUM(AV$78:AV83)+SUM(AV$117:AV$121))&gt;=REGISTER!$DD$24,0,IF(DY$70=1,0,IF(AND(DY84=1,$J84=1,DY$43&gt;=REGISTER!$DD$28,DY$40&gt;0,SUM(DY$54:DY$60)&gt;0),1,0)))</f>
        <v>0</v>
      </c>
      <c r="AW84" s="68">
        <f>IF((SUM(AW$19:AW$39)+SUM(AW$78:AW83)+SUM(AW$117:AW$121))&gt;=REGISTER!$DD$24,0,IF(DZ$70=1,0,IF(AND(DZ84=1,$J84=1,DZ$43&gt;=REGISTER!$DD$28,DZ$40&gt;0,SUM(DZ$54:DZ$60)&gt;0),1,0)))</f>
        <v>0</v>
      </c>
      <c r="AX84" s="68">
        <f>IF((SUM(AX$19:AX$39)+SUM(AX$78:AX83)+SUM(AX$117:AX$121))&gt;=REGISTER!$DD$24,0,IF(EA$70=1,0,IF(AND(EA84=1,$J84=1,EA$43&gt;=REGISTER!$DD$28,EA$40&gt;0,SUM(EA$54:EA$60)&gt;0),1,0)))</f>
        <v>0</v>
      </c>
      <c r="AY84" s="68">
        <f>IF((SUM(AY$19:AY$39)+SUM(AY$78:AY83)+SUM(AY$117:AY$121))&gt;=REGISTER!$DD$24,0,IF(EB$70=1,0,IF(AND(EB84=1,$J84=1,EB$43&gt;=REGISTER!$DD$28,EB$40&gt;0,SUM(EB$54:EB$60)&gt;0),1,0)))</f>
        <v>0</v>
      </c>
      <c r="AZ84" s="68">
        <f>IF((SUM(AZ$19:AZ$39)+SUM(AZ$78:AZ83)+SUM(AZ$117:AZ$121))&gt;=REGISTER!$DD$24,0,IF(EC$70=1,0,IF(AND(EC84=1,$J84=1,EC$43&gt;=REGISTER!$DD$28,EC$40&gt;0,SUM(EC$54:EC$60)&gt;0),1,0)))</f>
        <v>0</v>
      </c>
      <c r="BA84" s="68">
        <f>IF((SUM(BA$19:BA$39)+SUM(BA$78:BA83)+SUM(BA$117:BA$121))&gt;=REGISTER!$DD$24,0,IF(ED$70=1,0,IF(AND(ED84=1,$J84=1,ED$43&gt;=REGISTER!$DD$28,ED$40&gt;0,SUM(ED$54:ED$60)&gt;0),1,0)))</f>
        <v>0</v>
      </c>
      <c r="BB84" s="68">
        <f>IF((SUM(BB$19:BB$39)+SUM(BB$78:BB83)+SUM(BB$117:BB$121))&gt;=REGISTER!$DD$24,0,IF(EE$70=1,0,IF(AND(EE84=1,$J84=1,EE$43&gt;=REGISTER!$DD$28,EE$40&gt;0,SUM(EE$54:EE$60)&gt;0),1,0)))</f>
        <v>0</v>
      </c>
      <c r="BC84" s="68">
        <f>IF((SUM(BC$19:BC$39)+SUM(BC$78:BC83)+SUM(BC$117:BC$121))&gt;=REGISTER!$DD$24,0,IF(EF$70=1,0,IF(AND(EF84=1,$J84=1,EF$43&gt;=REGISTER!$DD$28,EF$40&gt;0,SUM(EF$54:EF$60)&gt;0),1,0)))</f>
        <v>0</v>
      </c>
      <c r="BD84" s="83">
        <f t="shared" si="61"/>
        <v>0</v>
      </c>
      <c r="BE84" s="68">
        <f>IF((SUM(BE$19:BE$37)+SUM(BE$78:BE83))&gt;=20,0,SUM(IF(AND($I84=1,CS84=1,CS$41&gt;2,CS$40&gt;0,SUM(CS$47:CS$53)&gt;0),1,0)))</f>
        <v>0</v>
      </c>
      <c r="BF84" s="68">
        <f>IF((SUM(BF$19:BF$37)+SUM(BF$78:BF83))&gt;=20,0,SUM(IF(AND($I84=1,CT84=1,CT$41&gt;2,CT$40&gt;0,SUM(CT$47:CT$53)&gt;0),1,0)))</f>
        <v>0</v>
      </c>
      <c r="BG84" s="68">
        <f>IF((SUM(BG$19:BG$37)+SUM(BG$78:BG83))&gt;=20,0,SUM(IF(AND($I84=1,CU84=1,CU$41&gt;2,CU$40&gt;0,SUM(CU$47:CU$53)&gt;0),1,0)))</f>
        <v>0</v>
      </c>
      <c r="BH84" s="68">
        <f>IF((SUM(BH$19:BH$37)+SUM(BH$78:BH83))&gt;=20,0,SUM(IF(AND($I84=1,CV84=1,CV$41&gt;2,CV$40&gt;0,SUM(CV$47:CV$53)&gt;0),1,0)))</f>
        <v>0</v>
      </c>
      <c r="BI84" s="68">
        <f>IF((SUM(BI$19:BI$37)+SUM(BI$78:BI83))&gt;=20,0,SUM(IF(AND($I84=1,CW84=1,CW$41&gt;2,CW$40&gt;0,SUM(CW$47:CW$53)&gt;0),1,0)))</f>
        <v>0</v>
      </c>
      <c r="BJ84" s="68">
        <f>IF((SUM(BJ$19:BJ$37)+SUM(BJ$78:BJ83))&gt;=20,0,SUM(IF(AND($I84=1,CX84=1,CX$41&gt;2,CX$40&gt;0,SUM(CX$47:CX$53)&gt;0),1,0)))</f>
        <v>0</v>
      </c>
      <c r="BK84" s="68">
        <f>IF((SUM(BK$19:BK$37)+SUM(BK$78:BK83))&gt;=20,0,SUM(IF(AND($I84=1,CY84=1,CY$41&gt;2,CY$40&gt;0,SUM(CY$47:CY$53)&gt;0),1,0)))</f>
        <v>0</v>
      </c>
      <c r="BL84" s="68">
        <f>IF((SUM(BL$19:BL$37)+SUM(BL$78:BL83))&gt;=20,0,SUM(IF(AND($I84=1,CZ84=1,CZ$41&gt;2,CZ$40&gt;0,SUM(CZ$47:CZ$53)&gt;0),1,0)))</f>
        <v>0</v>
      </c>
      <c r="BM84" s="68">
        <f>IF((SUM(BM$19:BM$37)+SUM(BM$78:BM83))&gt;=20,0,SUM(IF(AND($I84=1,DA84=1,DA$41&gt;2,DA$40&gt;0,SUM(DA$47:DA$53)&gt;0),1,0)))</f>
        <v>0</v>
      </c>
      <c r="BN84" s="68">
        <f>IF((SUM(BN$19:BN$37)+SUM(BN$78:BN83))&gt;=20,0,SUM(IF(AND($I84=1,DB84=1,DB$41&gt;2,DB$40&gt;0,SUM(DB$47:DB$53)&gt;0),1,0)))</f>
        <v>0</v>
      </c>
      <c r="BO84" s="68">
        <f>IF((SUM(BO$19:BO$37)+SUM(BO$78:BO83))&gt;=20,0,SUM(IF(AND($I84=1,DC84=1,DC$41&gt;2,DC$40&gt;0,SUM(DC$47:DC$53)&gt;0),1,0)))</f>
        <v>0</v>
      </c>
      <c r="BP84" s="68">
        <f>IF((SUM(BP$19:BP$37)+SUM(BP$78:BP83))&gt;=20,0,SUM(IF(AND($I84=1,DD84=1,DD$41&gt;2,DD$40&gt;0,SUM(DD$47:DD$53)&gt;0),1,0)))</f>
        <v>0</v>
      </c>
      <c r="BQ84" s="68">
        <f>IF((SUM(BQ$19:BQ$37)+SUM(BQ$78:BQ83))&gt;=20,0,SUM(IF(AND($I84=1,DE84=1,DE$41&gt;2,DE$40&gt;0,SUM(DE$47:DE$53)&gt;0),1,0)))</f>
        <v>0</v>
      </c>
      <c r="BR84" s="68">
        <f>IF((SUM(BR$19:BR$37)+SUM(BR$78:BR83))&gt;=20,0,SUM(IF(AND($I84=1,DF84=1,DF$41&gt;2,DF$40&gt;0,SUM(DF$47:DF$53)&gt;0),1,0)))</f>
        <v>0</v>
      </c>
      <c r="BS84" s="68">
        <f>IF((SUM(BS$19:BS$37)+SUM(BS$78:BS83))&gt;=20,0,SUM(IF(AND($I84=1,DG84=1,DG$41&gt;2,DG$40&gt;0,SUM(DG$47:DG$53)&gt;0),1,0)))</f>
        <v>0</v>
      </c>
      <c r="BT84" s="68">
        <f>IF((SUM(BT$19:BT$37)+SUM(BT$78:BT83))&gt;=20,0,SUM(IF(AND($I84=1,DH84=1,DH$41&gt;2,DH$40&gt;0,SUM(DH$47:DH$53)&gt;0),1,0)))</f>
        <v>0</v>
      </c>
      <c r="BU84" s="68">
        <f>IF((SUM(BU$19:BU$37)+SUM(BU$78:BU83))&gt;=20,0,SUM(IF(AND($I84=1,DI84=1,DI$41&gt;2,DI$40&gt;0,SUM(DI$47:DI$53)&gt;0),1,0)))</f>
        <v>0</v>
      </c>
      <c r="BV84" s="68">
        <f>IF((SUM(BV$19:BV$37)+SUM(BV$78:BV83))&gt;=20,0,SUM(IF(AND($I84=1,DJ84=1,DJ$41&gt;2,DJ$40&gt;0,SUM(DJ$47:DJ$53)&gt;0),1,0)))</f>
        <v>0</v>
      </c>
      <c r="BW84" s="68">
        <f>IF((SUM(BW$19:BW$37)+SUM(BW$78:BW83))&gt;=20,0,SUM(IF(AND($I84=1,DK84=1,DK$41&gt;2,DK$40&gt;0,SUM(DK$47:DK$53)&gt;0),1,0)))</f>
        <v>0</v>
      </c>
      <c r="BX84" s="68">
        <f>IF((SUM(BX$19:BX$37)+SUM(BX$78:BX83))&gt;=20,0,SUM(IF(AND($I84=1,DL84=1,DL$41&gt;2,DL$40&gt;0,SUM(DL$47:DL$53)&gt;0),1,0)))</f>
        <v>0</v>
      </c>
      <c r="BY84" s="68">
        <f>IF((SUM(BY$19:BY$37)+SUM(BY$78:BY83))&gt;=20,0,SUM(IF(AND($I84=1,DM84=1,DM$41&gt;2,DM$40&gt;0,SUM(DM$47:DM$53)&gt;0),1,0)))</f>
        <v>0</v>
      </c>
      <c r="BZ84" s="68">
        <f>IF((SUM(BZ$19:BZ$37)+SUM(BZ$78:BZ83))&gt;=20,0,SUM(IF(AND($I84=1,DN84=1,DN$41&gt;2,DN$40&gt;0,SUM(DN$47:DN$53)&gt;0),1,0)))</f>
        <v>0</v>
      </c>
      <c r="CA84" s="68">
        <f>IF((SUM(CA$19:CA$37)+SUM(CA$78:CA83))&gt;=20,0,SUM(IF(AND($I84=1,DO84=1,DO$41&gt;2,DO$40&gt;0,SUM(DO$47:DO$53)&gt;0),1,0)))</f>
        <v>0</v>
      </c>
      <c r="CB84" s="68">
        <f>IF((SUM(CB$19:CB$37)+SUM(CB$78:CB83))&gt;=20,0,SUM(IF(AND($I84=1,DP84=1,DP$41&gt;2,DP$40&gt;0,SUM(DP$47:DP$53)&gt;0),1,0)))</f>
        <v>0</v>
      </c>
      <c r="CC84" s="68">
        <f>IF((SUM(CC$19:CC$37)+SUM(CC$78:CC83))&gt;=20,0,SUM(IF(AND($I84=1,DQ84=1,DQ$41&gt;2,DQ$40&gt;0,SUM(DQ$47:DQ$53)&gt;0),1,0)))</f>
        <v>0</v>
      </c>
      <c r="CD84" s="68">
        <f>IF((SUM(CD$19:CD$37)+SUM(CD$78:CD83))&gt;=20,0,SUM(IF(AND($I84=1,DR84=1,DR$41&gt;2,DR$40&gt;0,SUM(DR$47:DR$53)&gt;0),1,0)))</f>
        <v>0</v>
      </c>
      <c r="CE84" s="68">
        <f>IF((SUM(CE$19:CE$37)+SUM(CE$78:CE83))&gt;=20,0,SUM(IF(AND($I84=1,DS84=1,DS$41&gt;2,DS$40&gt;0,SUM(DS$47:DS$53)&gt;0),1,0)))</f>
        <v>0</v>
      </c>
      <c r="CF84" s="68">
        <f>IF((SUM(CF$19:CF$37)+SUM(CF$78:CF83))&gt;=20,0,SUM(IF(AND($I84=1,DT84=1,DT$41&gt;2,DT$40&gt;0,SUM(DT$47:DT$53)&gt;0),1,0)))</f>
        <v>0</v>
      </c>
      <c r="CG84" s="68">
        <f>IF((SUM(CG$19:CG$37)+SUM(CG$78:CG83))&gt;=20,0,SUM(IF(AND($I84=1,DU84=1,DU$41&gt;2,DU$40&gt;0,SUM(DU$47:DU$53)&gt;0),1,0)))</f>
        <v>0</v>
      </c>
      <c r="CH84" s="68">
        <f>IF((SUM(CH$19:CH$37)+SUM(CH$78:CH83))&gt;=20,0,SUM(IF(AND($I84=1,DV84=1,DV$41&gt;2,DV$40&gt;0,SUM(DV$47:DV$53)&gt;0),1,0)))</f>
        <v>0</v>
      </c>
      <c r="CI84" s="68">
        <f>IF((SUM(CI$19:CI$37)+SUM(CI$78:CI83))&gt;=20,0,SUM(IF(AND($I84=1,DW84=1,DW$41&gt;2,DW$40&gt;0,SUM(DW$47:DW$53)&gt;0),1,0)))</f>
        <v>0</v>
      </c>
      <c r="CJ84" s="68">
        <f>IF((SUM(CJ$19:CJ$37)+SUM(CJ$78:CJ83))&gt;=20,0,SUM(IF(AND($I84=1,DX84=1,DX$41&gt;2,DX$40&gt;0,SUM(DX$47:DX$53)&gt;0),1,0)))</f>
        <v>0</v>
      </c>
      <c r="CK84" s="68">
        <f>IF((SUM(CK$19:CK$37)+SUM(CK$78:CK83))&gt;=20,0,SUM(IF(AND($I84=1,DY84=1,DY$41&gt;2,DY$40&gt;0,SUM(DY$47:DY$53)&gt;0),1,0)))</f>
        <v>0</v>
      </c>
      <c r="CL84" s="68">
        <f>IF((SUM(CL$19:CL$37)+SUM(CL$78:CL83))&gt;=20,0,SUM(IF(AND($I84=1,DZ84=1,DZ$41&gt;2,DZ$40&gt;0,SUM(DZ$47:DZ$53)&gt;0),1,0)))</f>
        <v>0</v>
      </c>
      <c r="CM84" s="68">
        <f>IF((SUM(CM$19:CM$37)+SUM(CM$78:CM83))&gt;=20,0,SUM(IF(AND($I84=1,EA84=1,EA$41&gt;2,EA$40&gt;0,SUM(EA$47:EA$53)&gt;0),1,0)))</f>
        <v>0</v>
      </c>
      <c r="CN84" s="68">
        <f>IF((SUM(CN$19:CN$37)+SUM(CN$78:CN83))&gt;=20,0,SUM(IF(AND($I84=1,EB84=1,EB$41&gt;2,EB$40&gt;0,SUM(EB$47:EB$53)&gt;0),1,0)))</f>
        <v>0</v>
      </c>
      <c r="CO84" s="68">
        <f>IF((SUM(CO$19:CO$37)+SUM(CO$78:CO83))&gt;=20,0,SUM(IF(AND($I84=1,EC84=1,EC$41&gt;2,EC$40&gt;0,SUM(EC$47:EC$53)&gt;0),1,0)))</f>
        <v>0</v>
      </c>
      <c r="CP84" s="68">
        <f>IF((SUM(CP$19:CP$37)+SUM(CP$78:CP83))&gt;=20,0,SUM(IF(AND($I84=1,ED84=1,ED$41&gt;2,ED$40&gt;0,SUM(ED$47:ED$53)&gt;0),1,0)))</f>
        <v>0</v>
      </c>
      <c r="CQ84" s="68">
        <f>IF((SUM(CQ$19:CQ$37)+SUM(CQ$78:CQ83))&gt;=20,0,SUM(IF(AND($I84=1,EE84=1,EE$41&gt;2,EE$40&gt;0,SUM(EE$47:EE$53)&gt;0),1,0)))</f>
        <v>0</v>
      </c>
      <c r="CR84" s="68">
        <f>IF((SUM(CR$19:CR$37)+SUM(CR$78:CR83))&gt;=20,0,SUM(IF(AND($I84=1,EF84=1,EF$41&gt;2,EF$40&gt;0,SUM(EF$47:EF$53)&gt;0),1,0)))</f>
        <v>0</v>
      </c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  <c r="DL84" s="53"/>
      <c r="DM84" s="53"/>
      <c r="DN84" s="53"/>
      <c r="DO84" s="53"/>
      <c r="DP84" s="53"/>
      <c r="DQ84" s="53"/>
      <c r="DR84" s="53"/>
      <c r="DS84" s="53"/>
      <c r="DT84" s="53"/>
      <c r="DU84" s="53"/>
      <c r="DV84" s="53"/>
      <c r="DW84" s="53"/>
      <c r="DX84" s="53"/>
      <c r="DY84" s="53"/>
      <c r="DZ84" s="53"/>
      <c r="EA84" s="53"/>
      <c r="EB84" s="53"/>
      <c r="EC84" s="53"/>
      <c r="ED84" s="53"/>
      <c r="EE84" s="53"/>
      <c r="EF84" s="53"/>
      <c r="EG84" s="46">
        <f t="shared" si="63"/>
        <v>0</v>
      </c>
      <c r="EH84" s="116"/>
      <c r="EI84" s="82">
        <f t="shared" si="64"/>
        <v>0</v>
      </c>
      <c r="EJ84" s="295" t="str">
        <f t="shared" si="65"/>
        <v/>
      </c>
      <c r="EK84" s="296">
        <f t="shared" si="66"/>
        <v>0</v>
      </c>
      <c r="EL84" s="161"/>
      <c r="EM84" s="354">
        <f>SUMIF($K84,REGISTER!$CY$7,'KORT 1'!$BD84)</f>
        <v>0</v>
      </c>
      <c r="EN84" s="355">
        <f>SUMIF($K84,REGISTER!$CY$8,'KORT 1'!$BD84)</f>
        <v>0</v>
      </c>
      <c r="EO84" s="356">
        <f>SUMIF($K84,REGISTER!$CY$9,'KORT 1'!$BD84)</f>
        <v>0</v>
      </c>
      <c r="EP84" s="356">
        <f>SUMIF($K84,REGISTER!$CY$10,'KORT 1'!$BD84)</f>
        <v>0</v>
      </c>
      <c r="EQ84" s="357">
        <f>SUMIF($K84,REGISTER!$CY$23,'KORT 1'!$BD84)</f>
        <v>0</v>
      </c>
      <c r="ER84" s="355">
        <f>SUMIF($K84,REGISTER!$CY$24,'KORT 1'!$BD84)</f>
        <v>0</v>
      </c>
      <c r="ES84" s="356">
        <f>SUMIF($K84,REGISTER!$CY$25,'KORT 1'!$BD84)</f>
        <v>0</v>
      </c>
      <c r="ET84" s="356">
        <f>SUMIF($K84,REGISTER!$CY$26,'KORT 1'!$BD84)</f>
        <v>0</v>
      </c>
      <c r="EU84" s="357">
        <f>SUMIF($K84,REGISTER!$CY$15,'KORT 1'!$BD84)</f>
        <v>0</v>
      </c>
      <c r="EV84" s="355">
        <f>SUMIF($K84,REGISTER!$CY$16,'KORT 1'!$BD84)</f>
        <v>0</v>
      </c>
      <c r="EW84" s="355">
        <f>SUMIF($K84,REGISTER!$CY$17,'KORT 1'!$BD84)</f>
        <v>0</v>
      </c>
      <c r="EX84" s="355">
        <f>SUMIF($K84,REGISTER!$CY$18,'KORT 1'!$BD84)</f>
        <v>0</v>
      </c>
      <c r="EY84" s="358">
        <f>SUMIF($K84,REGISTER!$CY$19,'KORT 1'!$BD84)+SUMIF($K84,REGISTER!$CY$20,'KORT 1'!$BD84)+SUMIF($K84,REGISTER!$CY$21,'KORT 1'!$BD84)+SUMIF($K84,REGISTER!$CY$22,'KORT 1'!$BD84)</f>
        <v>0</v>
      </c>
      <c r="EZ84" s="359">
        <f>SUMIF($K84,REGISTER!$CY$31,'KORT 1'!$BD84)</f>
        <v>0</v>
      </c>
      <c r="FA84" s="355">
        <f>SUMIF($K84,REGISTER!$CY$32,'KORT 1'!$BD84)</f>
        <v>0</v>
      </c>
      <c r="FB84" s="355">
        <f>SUMIF($K84,REGISTER!$CY$33,'KORT 1'!$BD84)</f>
        <v>0</v>
      </c>
      <c r="FC84" s="355">
        <f>SUMIF($K84,REGISTER!$CY$34,'KORT 1'!$BD84)</f>
        <v>0</v>
      </c>
      <c r="FD84" s="358">
        <f>SUMIF($K84,REGISTER!$CY$35,'KORT 1'!$BD84)+SUMIF($K84,REGISTER!$CY$36,'KORT 1'!$BD84)+SUMIF($K84,REGISTER!$CY$37,'KORT 1'!$BD84)+SUMIF($K84,REGISTER!$CY$38,'KORT 1'!$BD84)</f>
        <v>0</v>
      </c>
      <c r="FE84" s="376"/>
      <c r="FF84" s="377"/>
      <c r="FG84" s="378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9"/>
      <c r="FY84" s="84">
        <f>SUMIF($M84,REGISTER!$CY$40,'KORT 1'!$O84)</f>
        <v>0</v>
      </c>
      <c r="FZ84" s="17">
        <f>SUMIF($M84,REGISTER!$CY$41,'KORT 1'!$O84)</f>
        <v>0</v>
      </c>
      <c r="GA84" s="17">
        <f>SUMIF($M84,REGISTER!$CY$42,'KORT 1'!$O84)</f>
        <v>0</v>
      </c>
      <c r="GB84" s="17">
        <f>SUMIF($M84,REGISTER!$CY$43,'KORT 1'!$O84)</f>
        <v>0</v>
      </c>
      <c r="GC84" s="17">
        <f>SUMIF($M84,REGISTER!$CY$44,'KORT 1'!$O84)</f>
        <v>0</v>
      </c>
      <c r="GD84" s="17">
        <f>SUMIF($M84,REGISTER!$CY$45,'KORT 1'!$O84)</f>
        <v>0</v>
      </c>
      <c r="GE84" s="17">
        <f>SUMIF($M84,REGISTER!$CY$60,'KORT 1'!$O84)</f>
        <v>0</v>
      </c>
      <c r="GF84" s="17">
        <f>SUMIF($M84,REGISTER!$CY$61,'KORT 1'!$O84)</f>
        <v>0</v>
      </c>
      <c r="GG84" s="17">
        <f>SUMIF($M84,REGISTER!$CY$62,'KORT 1'!$O84)</f>
        <v>0</v>
      </c>
      <c r="GH84" s="17">
        <f>SUMIF($M84,REGISTER!$CY$63,'KORT 1'!$O84)</f>
        <v>0</v>
      </c>
      <c r="GI84" s="17">
        <f>SUMIF($M84,REGISTER!$CY$64,'KORT 1'!$O84)</f>
        <v>0</v>
      </c>
      <c r="GJ84" s="17">
        <f>SUMIF($M84,REGISTER!$CY$65,'KORT 1'!$O84)</f>
        <v>0</v>
      </c>
      <c r="GK84" s="17">
        <f>SUMIF($M84,REGISTER!$CY$50,'KORT 1'!$O84)</f>
        <v>0</v>
      </c>
      <c r="GL84" s="17">
        <f>SUMIF($M84,REGISTER!$CY$51,'KORT 1'!$O84)</f>
        <v>0</v>
      </c>
      <c r="GM84" s="17">
        <f>SUMIF($M84,REGISTER!$CY$52,'KORT 1'!$O84)</f>
        <v>0</v>
      </c>
      <c r="GN84" s="17">
        <f>SUMIF($M84,REGISTER!$CY$53,'KORT 1'!$O84)</f>
        <v>0</v>
      </c>
      <c r="GO84" s="17">
        <f>SUMIF($M84,REGISTER!$CY$54,'KORT 1'!$O84)</f>
        <v>0</v>
      </c>
      <c r="GP84" s="17">
        <f>SUMIF($M84,REGISTER!$CY$55,'KORT 1'!$O84)</f>
        <v>0</v>
      </c>
      <c r="GQ84" s="16">
        <f>SUMIF($M84,REGISTER!$CY$56,'KORT 1'!$O84)+SUMIF($M84,REGISTER!$CY$57,'KORT 1'!$O84)+SUMIF($M84,REGISTER!$CY$58,'KORT 1'!$O84)+SUMIF($M84,REGISTER!$CY$59,'KORT 1'!$O84)</f>
        <v>0</v>
      </c>
      <c r="GR84" s="17">
        <f>SUMIF($M84,REGISTER!$CY$70,'KORT 1'!$O84)</f>
        <v>0</v>
      </c>
      <c r="GS84" s="17">
        <f>SUMIF($M84,REGISTER!$CY$71,'KORT 1'!$O84)</f>
        <v>0</v>
      </c>
      <c r="GT84" s="17">
        <f>SUMIF($M84,REGISTER!$CY$72,'KORT 1'!$O84)</f>
        <v>0</v>
      </c>
      <c r="GU84" s="17">
        <f>SUMIF($M84,REGISTER!$CY$73,'KORT 1'!$O84)</f>
        <v>0</v>
      </c>
      <c r="GV84" s="17">
        <f>SUMIF($M84,REGISTER!$CY$74,'KORT 1'!$O84)</f>
        <v>0</v>
      </c>
      <c r="GW84" s="17">
        <f>SUMIF($M84,REGISTER!$CY$75,'KORT 1'!$O84)</f>
        <v>0</v>
      </c>
      <c r="GX84" s="16">
        <f>SUMIF($M84,REGISTER!$CY$76,'KORT 1'!$O84)+SUMIF($M84,REGISTER!$CY$77,'KORT 1'!$O84)+SUMIF($M84,REGISTER!$CY$78,'KORT 1'!$O84)+SUMIF($M84,REGISTER!$CY$79,'KORT 1'!$O84)</f>
        <v>0</v>
      </c>
      <c r="GY84" s="116"/>
      <c r="GZ84" s="116"/>
      <c r="HA84" s="116"/>
      <c r="HB84" s="116"/>
      <c r="HC84" s="116"/>
      <c r="HD84" s="116"/>
      <c r="HE84" s="116"/>
      <c r="HF84" s="116"/>
      <c r="HG84" s="116"/>
      <c r="HH84" s="116"/>
      <c r="HI84" s="116"/>
      <c r="HJ84" s="116"/>
      <c r="HK84" s="116"/>
      <c r="HL84" s="116"/>
      <c r="HM84" s="116"/>
      <c r="HN84" s="116"/>
      <c r="HO84" s="116"/>
      <c r="HP84" s="106"/>
      <c r="HQ84" s="1"/>
    </row>
    <row r="85" spans="1:225" ht="12" customHeight="1">
      <c r="A85" s="15">
        <v>29</v>
      </c>
      <c r="B85" s="69"/>
      <c r="C85" s="539" t="str">
        <f t="shared" si="53"/>
        <v/>
      </c>
      <c r="D85" s="540"/>
      <c r="E85" s="540"/>
      <c r="F85" s="540"/>
      <c r="G85" s="541"/>
      <c r="H85" s="111" t="str">
        <f t="shared" si="54"/>
        <v/>
      </c>
      <c r="I85" s="22">
        <f t="shared" si="55"/>
        <v>0</v>
      </c>
      <c r="J85" s="22">
        <f t="shared" si="56"/>
        <v>0</v>
      </c>
      <c r="K85" s="22">
        <f t="shared" si="57"/>
        <v>0</v>
      </c>
      <c r="L85" s="114"/>
      <c r="M85" s="22">
        <f t="shared" si="58"/>
        <v>0</v>
      </c>
      <c r="N85" s="22">
        <f t="shared" si="59"/>
        <v>0</v>
      </c>
      <c r="O85" s="83">
        <f t="shared" si="60"/>
        <v>0</v>
      </c>
      <c r="P85" s="68">
        <f>IF((SUM(P$19:P$39)+SUM(P$78:P84)+SUM(P$117:P$121))&gt;=REGISTER!$DD$24,0,IF(CS$70=1,0,IF(AND(CS85=1,$J85=1,CS$43&gt;=REGISTER!$DD$28,CS$40&gt;0,SUM(CS$54:CS$60)&gt;0),1,0)))</f>
        <v>0</v>
      </c>
      <c r="Q85" s="68">
        <f>IF((SUM(Q$19:Q$39)+SUM(Q$78:Q84)+SUM(Q$117:Q$121))&gt;=REGISTER!$DD$24,0,IF(CT$70=1,0,IF(AND(CT85=1,$J85=1,CT$43&gt;=REGISTER!$DD$28,CT$40&gt;0,SUM(CT$54:CT$60)&gt;0),1,0)))</f>
        <v>0</v>
      </c>
      <c r="R85" s="68">
        <f>IF((SUM(R$19:R$39)+SUM(R$78:R84)+SUM(R$117:R$121))&gt;=REGISTER!$DD$24,0,IF(CU$70=1,0,IF(AND(CU85=1,$J85=1,CU$43&gt;=REGISTER!$DD$28,CU$40&gt;0,SUM(CU$54:CU$60)&gt;0),1,0)))</f>
        <v>0</v>
      </c>
      <c r="S85" s="68">
        <f>IF((SUM(S$19:S$39)+SUM(S$78:S84)+SUM(S$117:S$121))&gt;=REGISTER!$DD$24,0,IF(CV$70=1,0,IF(AND(CV85=1,$J85=1,CV$43&gt;=REGISTER!$DD$28,CV$40&gt;0,SUM(CV$54:CV$60)&gt;0),1,0)))</f>
        <v>0</v>
      </c>
      <c r="T85" s="68">
        <f>IF((SUM(T$19:T$39)+SUM(T$78:T84)+SUM(T$117:T$121))&gt;=REGISTER!$DD$24,0,IF(CW$70=1,0,IF(AND(CW85=1,$J85=1,CW$43&gt;=REGISTER!$DD$28,CW$40&gt;0,SUM(CW$54:CW$60)&gt;0),1,0)))</f>
        <v>0</v>
      </c>
      <c r="U85" s="68">
        <f>IF((SUM(U$19:U$39)+SUM(U$78:U84)+SUM(U$117:U$121))&gt;=REGISTER!$DD$24,0,IF(CX$70=1,0,IF(AND(CX85=1,$J85=1,CX$43&gt;=REGISTER!$DD$28,CX$40&gt;0,SUM(CX$54:CX$60)&gt;0),1,0)))</f>
        <v>0</v>
      </c>
      <c r="V85" s="68">
        <f>IF((SUM(V$19:V$39)+SUM(V$78:V84)+SUM(V$117:V$121))&gt;=REGISTER!$DD$24,0,IF(CY$70=1,0,IF(AND(CY85=1,$J85=1,CY$43&gt;=REGISTER!$DD$28,CY$40&gt;0,SUM(CY$54:CY$60)&gt;0),1,0)))</f>
        <v>0</v>
      </c>
      <c r="W85" s="68">
        <f>IF((SUM(W$19:W$39)+SUM(W$78:W84)+SUM(W$117:W$121))&gt;=REGISTER!$DD$24,0,IF(CZ$70=1,0,IF(AND(CZ85=1,$J85=1,CZ$43&gt;=REGISTER!$DD$28,CZ$40&gt;0,SUM(CZ$54:CZ$60)&gt;0),1,0)))</f>
        <v>0</v>
      </c>
      <c r="X85" s="68">
        <f>IF((SUM(X$19:X$39)+SUM(X$78:X84)+SUM(X$117:X$121))&gt;=REGISTER!$DD$24,0,IF(DA$70=1,0,IF(AND(DA85=1,$J85=1,DA$43&gt;=REGISTER!$DD$28,DA$40&gt;0,SUM(DA$54:DA$60)&gt;0),1,0)))</f>
        <v>0</v>
      </c>
      <c r="Y85" s="68">
        <f>IF((SUM(Y$19:Y$39)+SUM(Y$78:Y84)+SUM(Y$117:Y$121))&gt;=REGISTER!$DD$24,0,IF(DB$70=1,0,IF(AND(DB85=1,$J85=1,DB$43&gt;=REGISTER!$DD$28,DB$40&gt;0,SUM(DB$54:DB$60)&gt;0),1,0)))</f>
        <v>0</v>
      </c>
      <c r="Z85" s="68">
        <f>IF((SUM(Z$19:Z$39)+SUM(Z$78:Z84)+SUM(Z$117:Z$121))&gt;=REGISTER!$DD$24,0,IF(DC$70=1,0,IF(AND(DC85=1,$J85=1,DC$43&gt;=REGISTER!$DD$28,DC$40&gt;0,SUM(DC$54:DC$60)&gt;0),1,0)))</f>
        <v>0</v>
      </c>
      <c r="AA85" s="68">
        <f>IF((SUM(AA$19:AA$39)+SUM(AA$78:AA84)+SUM(AA$117:AA$121))&gt;=REGISTER!$DD$24,0,IF(DD$70=1,0,IF(AND(DD85=1,$J85=1,DD$43&gt;=REGISTER!$DD$28,DD$40&gt;0,SUM(DD$54:DD$60)&gt;0),1,0)))</f>
        <v>0</v>
      </c>
      <c r="AB85" s="68">
        <f>IF((SUM(AB$19:AB$39)+SUM(AB$78:AB84)+SUM(AB$117:AB$121))&gt;=REGISTER!$DD$24,0,IF(DE$70=1,0,IF(AND(DE85=1,$J85=1,DE$43&gt;=REGISTER!$DD$28,DE$40&gt;0,SUM(DE$54:DE$60)&gt;0),1,0)))</f>
        <v>0</v>
      </c>
      <c r="AC85" s="68">
        <f>IF((SUM(AC$19:AC$39)+SUM(AC$78:AC84)+SUM(AC$117:AC$121))&gt;=REGISTER!$DD$24,0,IF(DF$70=1,0,IF(AND(DF85=1,$J85=1,DF$43&gt;=REGISTER!$DD$28,DF$40&gt;0,SUM(DF$54:DF$60)&gt;0),1,0)))</f>
        <v>0</v>
      </c>
      <c r="AD85" s="68">
        <f>IF((SUM(AD$19:AD$39)+SUM(AD$78:AD84)+SUM(AD$117:AD$121))&gt;=REGISTER!$DD$24,0,IF(DG$70=1,0,IF(AND(DG85=1,$J85=1,DG$43&gt;=REGISTER!$DD$28,DG$40&gt;0,SUM(DG$54:DG$60)&gt;0),1,0)))</f>
        <v>0</v>
      </c>
      <c r="AE85" s="68">
        <f>IF((SUM(AE$19:AE$39)+SUM(AE$78:AE84)+SUM(AE$117:AE$121))&gt;=REGISTER!$DD$24,0,IF(DH$70=1,0,IF(AND(DH85=1,$J85=1,DH$43&gt;=REGISTER!$DD$28,DH$40&gt;0,SUM(DH$54:DH$60)&gt;0),1,0)))</f>
        <v>0</v>
      </c>
      <c r="AF85" s="68">
        <f>IF((SUM(AF$19:AF$39)+SUM(AF$78:AF84)+SUM(AF$117:AF$121))&gt;=REGISTER!$DD$24,0,IF(DI$70=1,0,IF(AND(DI85=1,$J85=1,DI$43&gt;=REGISTER!$DD$28,DI$40&gt;0,SUM(DI$54:DI$60)&gt;0),1,0)))</f>
        <v>0</v>
      </c>
      <c r="AG85" s="68">
        <f>IF((SUM(AG$19:AG$39)+SUM(AG$78:AG84)+SUM(AG$117:AG$121))&gt;=REGISTER!$DD$24,0,IF(DJ$70=1,0,IF(AND(DJ85=1,$J85=1,DJ$43&gt;=REGISTER!$DD$28,DJ$40&gt;0,SUM(DJ$54:DJ$60)&gt;0),1,0)))</f>
        <v>0</v>
      </c>
      <c r="AH85" s="68">
        <f>IF((SUM(AH$19:AH$39)+SUM(AH$78:AH84)+SUM(AH$117:AH$121))&gt;=REGISTER!$DD$24,0,IF(DK$70=1,0,IF(AND(DK85=1,$J85=1,DK$43&gt;=REGISTER!$DD$28,DK$40&gt;0,SUM(DK$54:DK$60)&gt;0),1,0)))</f>
        <v>0</v>
      </c>
      <c r="AI85" s="68">
        <f>IF((SUM(AI$19:AI$39)+SUM(AI$78:AI84)+SUM(AI$117:AI$121))&gt;=REGISTER!$DD$24,0,IF(DL$70=1,0,IF(AND(DL85=1,$J85=1,DL$43&gt;=REGISTER!$DD$28,DL$40&gt;0,SUM(DL$54:DL$60)&gt;0),1,0)))</f>
        <v>0</v>
      </c>
      <c r="AJ85" s="68">
        <f>IF((SUM(AJ$19:AJ$39)+SUM(AJ$78:AJ84)+SUM(AJ$117:AJ$121))&gt;=REGISTER!$DD$24,0,IF(DM$70=1,0,IF(AND(DM85=1,$J85=1,DM$43&gt;=REGISTER!$DD$28,DM$40&gt;0,SUM(DM$54:DM$60)&gt;0),1,0)))</f>
        <v>0</v>
      </c>
      <c r="AK85" s="68">
        <f>IF((SUM(AK$19:AK$39)+SUM(AK$78:AK84)+SUM(AK$117:AK$121))&gt;=REGISTER!$DD$24,0,IF(DN$70=1,0,IF(AND(DN85=1,$J85=1,DN$43&gt;=REGISTER!$DD$28,DN$40&gt;0,SUM(DN$54:DN$60)&gt;0),1,0)))</f>
        <v>0</v>
      </c>
      <c r="AL85" s="68">
        <f>IF((SUM(AL$19:AL$39)+SUM(AL$78:AL84)+SUM(AL$117:AL$121))&gt;=REGISTER!$DD$24,0,IF(DO$70=1,0,IF(AND(DO85=1,$J85=1,DO$43&gt;=REGISTER!$DD$28,DO$40&gt;0,SUM(DO$54:DO$60)&gt;0),1,0)))</f>
        <v>0</v>
      </c>
      <c r="AM85" s="68">
        <f>IF((SUM(AM$19:AM$39)+SUM(AM$78:AM84)+SUM(AM$117:AM$121))&gt;=REGISTER!$DD$24,0,IF(DP$70=1,0,IF(AND(DP85=1,$J85=1,DP$43&gt;=REGISTER!$DD$28,DP$40&gt;0,SUM(DP$54:DP$60)&gt;0),1,0)))</f>
        <v>0</v>
      </c>
      <c r="AN85" s="68">
        <f>IF((SUM(AN$19:AN$39)+SUM(AN$78:AN84)+SUM(AN$117:AN$121))&gt;=REGISTER!$DD$24,0,IF(DQ$70=1,0,IF(AND(DQ85=1,$J85=1,DQ$43&gt;=REGISTER!$DD$28,DQ$40&gt;0,SUM(DQ$54:DQ$60)&gt;0),1,0)))</f>
        <v>0</v>
      </c>
      <c r="AO85" s="68">
        <f>IF((SUM(AO$19:AO$39)+SUM(AO$78:AO84)+SUM(AO$117:AO$121))&gt;=REGISTER!$DD$24,0,IF(DR$70=1,0,IF(AND(DR85=1,$J85=1,DR$43&gt;=REGISTER!$DD$28,DR$40&gt;0,SUM(DR$54:DR$60)&gt;0),1,0)))</f>
        <v>0</v>
      </c>
      <c r="AP85" s="68">
        <f>IF((SUM(AP$19:AP$39)+SUM(AP$78:AP84)+SUM(AP$117:AP$121))&gt;=REGISTER!$DD$24,0,IF(DS$70=1,0,IF(AND(DS85=1,$J85=1,DS$43&gt;=REGISTER!$DD$28,DS$40&gt;0,SUM(DS$54:DS$60)&gt;0),1,0)))</f>
        <v>0</v>
      </c>
      <c r="AQ85" s="68">
        <f>IF((SUM(AQ$19:AQ$39)+SUM(AQ$78:AQ84)+SUM(AQ$117:AQ$121))&gt;=REGISTER!$DD$24,0,IF(DT$70=1,0,IF(AND(DT85=1,$J85=1,DT$43&gt;=REGISTER!$DD$28,DT$40&gt;0,SUM(DT$54:DT$60)&gt;0),1,0)))</f>
        <v>0</v>
      </c>
      <c r="AR85" s="68">
        <f>IF((SUM(AR$19:AR$39)+SUM(AR$78:AR84)+SUM(AR$117:AR$121))&gt;=REGISTER!$DD$24,0,IF(DU$70=1,0,IF(AND(DU85=1,$J85=1,DU$43&gt;=REGISTER!$DD$28,DU$40&gt;0,SUM(DU$54:DU$60)&gt;0),1,0)))</f>
        <v>0</v>
      </c>
      <c r="AS85" s="68">
        <f>IF((SUM(AS$19:AS$39)+SUM(AS$78:AS84)+SUM(AS$117:AS$121))&gt;=REGISTER!$DD$24,0,IF(DV$70=1,0,IF(AND(DV85=1,$J85=1,DV$43&gt;=REGISTER!$DD$28,DV$40&gt;0,SUM(DV$54:DV$60)&gt;0),1,0)))</f>
        <v>0</v>
      </c>
      <c r="AT85" s="68">
        <f>IF((SUM(AT$19:AT$39)+SUM(AT$78:AT84)+SUM(AT$117:AT$121))&gt;=REGISTER!$DD$24,0,IF(DW$70=1,0,IF(AND(DW85=1,$J85=1,DW$43&gt;=REGISTER!$DD$28,DW$40&gt;0,SUM(DW$54:DW$60)&gt;0),1,0)))</f>
        <v>0</v>
      </c>
      <c r="AU85" s="68">
        <f>IF((SUM(AU$19:AU$39)+SUM(AU$78:AU84)+SUM(AU$117:AU$121))&gt;=REGISTER!$DD$24,0,IF(DX$70=1,0,IF(AND(DX85=1,$J85=1,DX$43&gt;=REGISTER!$DD$28,DX$40&gt;0,SUM(DX$54:DX$60)&gt;0),1,0)))</f>
        <v>0</v>
      </c>
      <c r="AV85" s="68">
        <f>IF((SUM(AV$19:AV$39)+SUM(AV$78:AV84)+SUM(AV$117:AV$121))&gt;=REGISTER!$DD$24,0,IF(DY$70=1,0,IF(AND(DY85=1,$J85=1,DY$43&gt;=REGISTER!$DD$28,DY$40&gt;0,SUM(DY$54:DY$60)&gt;0),1,0)))</f>
        <v>0</v>
      </c>
      <c r="AW85" s="68">
        <f>IF((SUM(AW$19:AW$39)+SUM(AW$78:AW84)+SUM(AW$117:AW$121))&gt;=REGISTER!$DD$24,0,IF(DZ$70=1,0,IF(AND(DZ85=1,$J85=1,DZ$43&gt;=REGISTER!$DD$28,DZ$40&gt;0,SUM(DZ$54:DZ$60)&gt;0),1,0)))</f>
        <v>0</v>
      </c>
      <c r="AX85" s="68">
        <f>IF((SUM(AX$19:AX$39)+SUM(AX$78:AX84)+SUM(AX$117:AX$121))&gt;=REGISTER!$DD$24,0,IF(EA$70=1,0,IF(AND(EA85=1,$J85=1,EA$43&gt;=REGISTER!$DD$28,EA$40&gt;0,SUM(EA$54:EA$60)&gt;0),1,0)))</f>
        <v>0</v>
      </c>
      <c r="AY85" s="68">
        <f>IF((SUM(AY$19:AY$39)+SUM(AY$78:AY84)+SUM(AY$117:AY$121))&gt;=REGISTER!$DD$24,0,IF(EB$70=1,0,IF(AND(EB85=1,$J85=1,EB$43&gt;=REGISTER!$DD$28,EB$40&gt;0,SUM(EB$54:EB$60)&gt;0),1,0)))</f>
        <v>0</v>
      </c>
      <c r="AZ85" s="68">
        <f>IF((SUM(AZ$19:AZ$39)+SUM(AZ$78:AZ84)+SUM(AZ$117:AZ$121))&gt;=REGISTER!$DD$24,0,IF(EC$70=1,0,IF(AND(EC85=1,$J85=1,EC$43&gt;=REGISTER!$DD$28,EC$40&gt;0,SUM(EC$54:EC$60)&gt;0),1,0)))</f>
        <v>0</v>
      </c>
      <c r="BA85" s="68">
        <f>IF((SUM(BA$19:BA$39)+SUM(BA$78:BA84)+SUM(BA$117:BA$121))&gt;=REGISTER!$DD$24,0,IF(ED$70=1,0,IF(AND(ED85=1,$J85=1,ED$43&gt;=REGISTER!$DD$28,ED$40&gt;0,SUM(ED$54:ED$60)&gt;0),1,0)))</f>
        <v>0</v>
      </c>
      <c r="BB85" s="68">
        <f>IF((SUM(BB$19:BB$39)+SUM(BB$78:BB84)+SUM(BB$117:BB$121))&gt;=REGISTER!$DD$24,0,IF(EE$70=1,0,IF(AND(EE85=1,$J85=1,EE$43&gt;=REGISTER!$DD$28,EE$40&gt;0,SUM(EE$54:EE$60)&gt;0),1,0)))</f>
        <v>0</v>
      </c>
      <c r="BC85" s="68">
        <f>IF((SUM(BC$19:BC$39)+SUM(BC$78:BC84)+SUM(BC$117:BC$121))&gt;=REGISTER!$DD$24,0,IF(EF$70=1,0,IF(AND(EF85=1,$J85=1,EF$43&gt;=REGISTER!$DD$28,EF$40&gt;0,SUM(EF$54:EF$60)&gt;0),1,0)))</f>
        <v>0</v>
      </c>
      <c r="BD85" s="83">
        <f t="shared" si="61"/>
        <v>0</v>
      </c>
      <c r="BE85" s="68">
        <f>IF((SUM(BE$19:BE$37)+SUM(BE$78:BE84))&gt;=20,0,SUM(IF(AND($I85=1,CS85=1,CS$41&gt;2,CS$40&gt;0,SUM(CS$47:CS$53)&gt;0),1,0)))</f>
        <v>0</v>
      </c>
      <c r="BF85" s="68">
        <f>IF((SUM(BF$19:BF$37)+SUM(BF$78:BF84))&gt;=20,0,SUM(IF(AND($I85=1,CT85=1,CT$41&gt;2,CT$40&gt;0,SUM(CT$47:CT$53)&gt;0),1,0)))</f>
        <v>0</v>
      </c>
      <c r="BG85" s="68">
        <f>IF((SUM(BG$19:BG$37)+SUM(BG$78:BG84))&gt;=20,0,SUM(IF(AND($I85=1,CU85=1,CU$41&gt;2,CU$40&gt;0,SUM(CU$47:CU$53)&gt;0),1,0)))</f>
        <v>0</v>
      </c>
      <c r="BH85" s="68">
        <f>IF((SUM(BH$19:BH$37)+SUM(BH$78:BH84))&gt;=20,0,SUM(IF(AND($I85=1,CV85=1,CV$41&gt;2,CV$40&gt;0,SUM(CV$47:CV$53)&gt;0),1,0)))</f>
        <v>0</v>
      </c>
      <c r="BI85" s="68">
        <f>IF((SUM(BI$19:BI$37)+SUM(BI$78:BI84))&gt;=20,0,SUM(IF(AND($I85=1,CW85=1,CW$41&gt;2,CW$40&gt;0,SUM(CW$47:CW$53)&gt;0),1,0)))</f>
        <v>0</v>
      </c>
      <c r="BJ85" s="68">
        <f>IF((SUM(BJ$19:BJ$37)+SUM(BJ$78:BJ84))&gt;=20,0,SUM(IF(AND($I85=1,CX85=1,CX$41&gt;2,CX$40&gt;0,SUM(CX$47:CX$53)&gt;0),1,0)))</f>
        <v>0</v>
      </c>
      <c r="BK85" s="68">
        <f>IF((SUM(BK$19:BK$37)+SUM(BK$78:BK84))&gt;=20,0,SUM(IF(AND($I85=1,CY85=1,CY$41&gt;2,CY$40&gt;0,SUM(CY$47:CY$53)&gt;0),1,0)))</f>
        <v>0</v>
      </c>
      <c r="BL85" s="68">
        <f>IF((SUM(BL$19:BL$37)+SUM(BL$78:BL84))&gt;=20,0,SUM(IF(AND($I85=1,CZ85=1,CZ$41&gt;2,CZ$40&gt;0,SUM(CZ$47:CZ$53)&gt;0),1,0)))</f>
        <v>0</v>
      </c>
      <c r="BM85" s="68">
        <f>IF((SUM(BM$19:BM$37)+SUM(BM$78:BM84))&gt;=20,0,SUM(IF(AND($I85=1,DA85=1,DA$41&gt;2,DA$40&gt;0,SUM(DA$47:DA$53)&gt;0),1,0)))</f>
        <v>0</v>
      </c>
      <c r="BN85" s="68">
        <f>IF((SUM(BN$19:BN$37)+SUM(BN$78:BN84))&gt;=20,0,SUM(IF(AND($I85=1,DB85=1,DB$41&gt;2,DB$40&gt;0,SUM(DB$47:DB$53)&gt;0),1,0)))</f>
        <v>0</v>
      </c>
      <c r="BO85" s="68">
        <f>IF((SUM(BO$19:BO$37)+SUM(BO$78:BO84))&gt;=20,0,SUM(IF(AND($I85=1,DC85=1,DC$41&gt;2,DC$40&gt;0,SUM(DC$47:DC$53)&gt;0),1,0)))</f>
        <v>0</v>
      </c>
      <c r="BP85" s="68">
        <f>IF((SUM(BP$19:BP$37)+SUM(BP$78:BP84))&gt;=20,0,SUM(IF(AND($I85=1,DD85=1,DD$41&gt;2,DD$40&gt;0,SUM(DD$47:DD$53)&gt;0),1,0)))</f>
        <v>0</v>
      </c>
      <c r="BQ85" s="68">
        <f>IF((SUM(BQ$19:BQ$37)+SUM(BQ$78:BQ84))&gt;=20,0,SUM(IF(AND($I85=1,DE85=1,DE$41&gt;2,DE$40&gt;0,SUM(DE$47:DE$53)&gt;0),1,0)))</f>
        <v>0</v>
      </c>
      <c r="BR85" s="68">
        <f>IF((SUM(BR$19:BR$37)+SUM(BR$78:BR84))&gt;=20,0,SUM(IF(AND($I85=1,DF85=1,DF$41&gt;2,DF$40&gt;0,SUM(DF$47:DF$53)&gt;0),1,0)))</f>
        <v>0</v>
      </c>
      <c r="BS85" s="68">
        <f>IF((SUM(BS$19:BS$37)+SUM(BS$78:BS84))&gt;=20,0,SUM(IF(AND($I85=1,DG85=1,DG$41&gt;2,DG$40&gt;0,SUM(DG$47:DG$53)&gt;0),1,0)))</f>
        <v>0</v>
      </c>
      <c r="BT85" s="68">
        <f>IF((SUM(BT$19:BT$37)+SUM(BT$78:BT84))&gt;=20,0,SUM(IF(AND($I85=1,DH85=1,DH$41&gt;2,DH$40&gt;0,SUM(DH$47:DH$53)&gt;0),1,0)))</f>
        <v>0</v>
      </c>
      <c r="BU85" s="68">
        <f>IF((SUM(BU$19:BU$37)+SUM(BU$78:BU84))&gt;=20,0,SUM(IF(AND($I85=1,DI85=1,DI$41&gt;2,DI$40&gt;0,SUM(DI$47:DI$53)&gt;0),1,0)))</f>
        <v>0</v>
      </c>
      <c r="BV85" s="68">
        <f>IF((SUM(BV$19:BV$37)+SUM(BV$78:BV84))&gt;=20,0,SUM(IF(AND($I85=1,DJ85=1,DJ$41&gt;2,DJ$40&gt;0,SUM(DJ$47:DJ$53)&gt;0),1,0)))</f>
        <v>0</v>
      </c>
      <c r="BW85" s="68">
        <f>IF((SUM(BW$19:BW$37)+SUM(BW$78:BW84))&gt;=20,0,SUM(IF(AND($I85=1,DK85=1,DK$41&gt;2,DK$40&gt;0,SUM(DK$47:DK$53)&gt;0),1,0)))</f>
        <v>0</v>
      </c>
      <c r="BX85" s="68">
        <f>IF((SUM(BX$19:BX$37)+SUM(BX$78:BX84))&gt;=20,0,SUM(IF(AND($I85=1,DL85=1,DL$41&gt;2,DL$40&gt;0,SUM(DL$47:DL$53)&gt;0),1,0)))</f>
        <v>0</v>
      </c>
      <c r="BY85" s="68">
        <f>IF((SUM(BY$19:BY$37)+SUM(BY$78:BY84))&gt;=20,0,SUM(IF(AND($I85=1,DM85=1,DM$41&gt;2,DM$40&gt;0,SUM(DM$47:DM$53)&gt;0),1,0)))</f>
        <v>0</v>
      </c>
      <c r="BZ85" s="68">
        <f>IF((SUM(BZ$19:BZ$37)+SUM(BZ$78:BZ84))&gt;=20,0,SUM(IF(AND($I85=1,DN85=1,DN$41&gt;2,DN$40&gt;0,SUM(DN$47:DN$53)&gt;0),1,0)))</f>
        <v>0</v>
      </c>
      <c r="CA85" s="68">
        <f>IF((SUM(CA$19:CA$37)+SUM(CA$78:CA84))&gt;=20,0,SUM(IF(AND($I85=1,DO85=1,DO$41&gt;2,DO$40&gt;0,SUM(DO$47:DO$53)&gt;0),1,0)))</f>
        <v>0</v>
      </c>
      <c r="CB85" s="68">
        <f>IF((SUM(CB$19:CB$37)+SUM(CB$78:CB84))&gt;=20,0,SUM(IF(AND($I85=1,DP85=1,DP$41&gt;2,DP$40&gt;0,SUM(DP$47:DP$53)&gt;0),1,0)))</f>
        <v>0</v>
      </c>
      <c r="CC85" s="68">
        <f>IF((SUM(CC$19:CC$37)+SUM(CC$78:CC84))&gt;=20,0,SUM(IF(AND($I85=1,DQ85=1,DQ$41&gt;2,DQ$40&gt;0,SUM(DQ$47:DQ$53)&gt;0),1,0)))</f>
        <v>0</v>
      </c>
      <c r="CD85" s="68">
        <f>IF((SUM(CD$19:CD$37)+SUM(CD$78:CD84))&gt;=20,0,SUM(IF(AND($I85=1,DR85=1,DR$41&gt;2,DR$40&gt;0,SUM(DR$47:DR$53)&gt;0),1,0)))</f>
        <v>0</v>
      </c>
      <c r="CE85" s="68">
        <f>IF((SUM(CE$19:CE$37)+SUM(CE$78:CE84))&gt;=20,0,SUM(IF(AND($I85=1,DS85=1,DS$41&gt;2,DS$40&gt;0,SUM(DS$47:DS$53)&gt;0),1,0)))</f>
        <v>0</v>
      </c>
      <c r="CF85" s="68">
        <f>IF((SUM(CF$19:CF$37)+SUM(CF$78:CF84))&gt;=20,0,SUM(IF(AND($I85=1,DT85=1,DT$41&gt;2,DT$40&gt;0,SUM(DT$47:DT$53)&gt;0),1,0)))</f>
        <v>0</v>
      </c>
      <c r="CG85" s="68">
        <f>IF((SUM(CG$19:CG$37)+SUM(CG$78:CG84))&gt;=20,0,SUM(IF(AND($I85=1,DU85=1,DU$41&gt;2,DU$40&gt;0,SUM(DU$47:DU$53)&gt;0),1,0)))</f>
        <v>0</v>
      </c>
      <c r="CH85" s="68">
        <f>IF((SUM(CH$19:CH$37)+SUM(CH$78:CH84))&gt;=20,0,SUM(IF(AND($I85=1,DV85=1,DV$41&gt;2,DV$40&gt;0,SUM(DV$47:DV$53)&gt;0),1,0)))</f>
        <v>0</v>
      </c>
      <c r="CI85" s="68">
        <f>IF((SUM(CI$19:CI$37)+SUM(CI$78:CI84))&gt;=20,0,SUM(IF(AND($I85=1,DW85=1,DW$41&gt;2,DW$40&gt;0,SUM(DW$47:DW$53)&gt;0),1,0)))</f>
        <v>0</v>
      </c>
      <c r="CJ85" s="68">
        <f>IF((SUM(CJ$19:CJ$37)+SUM(CJ$78:CJ84))&gt;=20,0,SUM(IF(AND($I85=1,DX85=1,DX$41&gt;2,DX$40&gt;0,SUM(DX$47:DX$53)&gt;0),1,0)))</f>
        <v>0</v>
      </c>
      <c r="CK85" s="68">
        <f>IF((SUM(CK$19:CK$37)+SUM(CK$78:CK84))&gt;=20,0,SUM(IF(AND($I85=1,DY85=1,DY$41&gt;2,DY$40&gt;0,SUM(DY$47:DY$53)&gt;0),1,0)))</f>
        <v>0</v>
      </c>
      <c r="CL85" s="68">
        <f>IF((SUM(CL$19:CL$37)+SUM(CL$78:CL84))&gt;=20,0,SUM(IF(AND($I85=1,DZ85=1,DZ$41&gt;2,DZ$40&gt;0,SUM(DZ$47:DZ$53)&gt;0),1,0)))</f>
        <v>0</v>
      </c>
      <c r="CM85" s="68">
        <f>IF((SUM(CM$19:CM$37)+SUM(CM$78:CM84))&gt;=20,0,SUM(IF(AND($I85=1,EA85=1,EA$41&gt;2,EA$40&gt;0,SUM(EA$47:EA$53)&gt;0),1,0)))</f>
        <v>0</v>
      </c>
      <c r="CN85" s="68">
        <f>IF((SUM(CN$19:CN$37)+SUM(CN$78:CN84))&gt;=20,0,SUM(IF(AND($I85=1,EB85=1,EB$41&gt;2,EB$40&gt;0,SUM(EB$47:EB$53)&gt;0),1,0)))</f>
        <v>0</v>
      </c>
      <c r="CO85" s="68">
        <f>IF((SUM(CO$19:CO$37)+SUM(CO$78:CO84))&gt;=20,0,SUM(IF(AND($I85=1,EC85=1,EC$41&gt;2,EC$40&gt;0,SUM(EC$47:EC$53)&gt;0),1,0)))</f>
        <v>0</v>
      </c>
      <c r="CP85" s="68">
        <f>IF((SUM(CP$19:CP$37)+SUM(CP$78:CP84))&gt;=20,0,SUM(IF(AND($I85=1,ED85=1,ED$41&gt;2,ED$40&gt;0,SUM(ED$47:ED$53)&gt;0),1,0)))</f>
        <v>0</v>
      </c>
      <c r="CQ85" s="68">
        <f>IF((SUM(CQ$19:CQ$37)+SUM(CQ$78:CQ84))&gt;=20,0,SUM(IF(AND($I85=1,EE85=1,EE$41&gt;2,EE$40&gt;0,SUM(EE$47:EE$53)&gt;0),1,0)))</f>
        <v>0</v>
      </c>
      <c r="CR85" s="68">
        <f>IF((SUM(CR$19:CR$37)+SUM(CR$78:CR84))&gt;=20,0,SUM(IF(AND($I85=1,EF85=1,EF$41&gt;2,EF$40&gt;0,SUM(EF$47:EF$53)&gt;0),1,0)))</f>
        <v>0</v>
      </c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  <c r="DL85" s="53"/>
      <c r="DM85" s="53"/>
      <c r="DN85" s="53"/>
      <c r="DO85" s="53"/>
      <c r="DP85" s="53"/>
      <c r="DQ85" s="53"/>
      <c r="DR85" s="53"/>
      <c r="DS85" s="53"/>
      <c r="DT85" s="53"/>
      <c r="DU85" s="53"/>
      <c r="DV85" s="53"/>
      <c r="DW85" s="53"/>
      <c r="DX85" s="53"/>
      <c r="DY85" s="53"/>
      <c r="DZ85" s="53"/>
      <c r="EA85" s="53"/>
      <c r="EB85" s="53"/>
      <c r="EC85" s="53"/>
      <c r="ED85" s="53"/>
      <c r="EE85" s="53"/>
      <c r="EF85" s="53"/>
      <c r="EG85" s="46">
        <f t="shared" si="63"/>
        <v>0</v>
      </c>
      <c r="EH85" s="116"/>
      <c r="EI85" s="82">
        <f t="shared" si="64"/>
        <v>0</v>
      </c>
      <c r="EJ85" s="295" t="str">
        <f t="shared" si="65"/>
        <v/>
      </c>
      <c r="EK85" s="296">
        <f t="shared" si="66"/>
        <v>0</v>
      </c>
      <c r="EL85" s="161"/>
      <c r="EM85" s="354">
        <f>SUMIF($K85,REGISTER!$CY$7,'KORT 1'!$BD85)</f>
        <v>0</v>
      </c>
      <c r="EN85" s="355">
        <f>SUMIF($K85,REGISTER!$CY$8,'KORT 1'!$BD85)</f>
        <v>0</v>
      </c>
      <c r="EO85" s="356">
        <f>SUMIF($K85,REGISTER!$CY$9,'KORT 1'!$BD85)</f>
        <v>0</v>
      </c>
      <c r="EP85" s="356">
        <f>SUMIF($K85,REGISTER!$CY$10,'KORT 1'!$BD85)</f>
        <v>0</v>
      </c>
      <c r="EQ85" s="357">
        <f>SUMIF($K85,REGISTER!$CY$23,'KORT 1'!$BD85)</f>
        <v>0</v>
      </c>
      <c r="ER85" s="355">
        <f>SUMIF($K85,REGISTER!$CY$24,'KORT 1'!$BD85)</f>
        <v>0</v>
      </c>
      <c r="ES85" s="356">
        <f>SUMIF($K85,REGISTER!$CY$25,'KORT 1'!$BD85)</f>
        <v>0</v>
      </c>
      <c r="ET85" s="356">
        <f>SUMIF($K85,REGISTER!$CY$26,'KORT 1'!$BD85)</f>
        <v>0</v>
      </c>
      <c r="EU85" s="357">
        <f>SUMIF($K85,REGISTER!$CY$15,'KORT 1'!$BD85)</f>
        <v>0</v>
      </c>
      <c r="EV85" s="355">
        <f>SUMIF($K85,REGISTER!$CY$16,'KORT 1'!$BD85)</f>
        <v>0</v>
      </c>
      <c r="EW85" s="355">
        <f>SUMIF($K85,REGISTER!$CY$17,'KORT 1'!$BD85)</f>
        <v>0</v>
      </c>
      <c r="EX85" s="355">
        <f>SUMIF($K85,REGISTER!$CY$18,'KORT 1'!$BD85)</f>
        <v>0</v>
      </c>
      <c r="EY85" s="358">
        <f>SUMIF($K85,REGISTER!$CY$19,'KORT 1'!$BD85)+SUMIF($K85,REGISTER!$CY$20,'KORT 1'!$BD85)+SUMIF($K85,REGISTER!$CY$21,'KORT 1'!$BD85)+SUMIF($K85,REGISTER!$CY$22,'KORT 1'!$BD85)</f>
        <v>0</v>
      </c>
      <c r="EZ85" s="359">
        <f>SUMIF($K85,REGISTER!$CY$31,'KORT 1'!$BD85)</f>
        <v>0</v>
      </c>
      <c r="FA85" s="355">
        <f>SUMIF($K85,REGISTER!$CY$32,'KORT 1'!$BD85)</f>
        <v>0</v>
      </c>
      <c r="FB85" s="355">
        <f>SUMIF($K85,REGISTER!$CY$33,'KORT 1'!$BD85)</f>
        <v>0</v>
      </c>
      <c r="FC85" s="355">
        <f>SUMIF($K85,REGISTER!$CY$34,'KORT 1'!$BD85)</f>
        <v>0</v>
      </c>
      <c r="FD85" s="358">
        <f>SUMIF($K85,REGISTER!$CY$35,'KORT 1'!$BD85)+SUMIF($K85,REGISTER!$CY$36,'KORT 1'!$BD85)+SUMIF($K85,REGISTER!$CY$37,'KORT 1'!$BD85)+SUMIF($K85,REGISTER!$CY$38,'KORT 1'!$BD85)</f>
        <v>0</v>
      </c>
      <c r="FE85" s="376"/>
      <c r="FF85" s="377"/>
      <c r="FG85" s="378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9"/>
      <c r="FY85" s="84">
        <f>SUMIF($M85,REGISTER!$CY$40,'KORT 1'!$O85)</f>
        <v>0</v>
      </c>
      <c r="FZ85" s="17">
        <f>SUMIF($M85,REGISTER!$CY$41,'KORT 1'!$O85)</f>
        <v>0</v>
      </c>
      <c r="GA85" s="17">
        <f>SUMIF($M85,REGISTER!$CY$42,'KORT 1'!$O85)</f>
        <v>0</v>
      </c>
      <c r="GB85" s="17">
        <f>SUMIF($M85,REGISTER!$CY$43,'KORT 1'!$O85)</f>
        <v>0</v>
      </c>
      <c r="GC85" s="17">
        <f>SUMIF($M85,REGISTER!$CY$44,'KORT 1'!$O85)</f>
        <v>0</v>
      </c>
      <c r="GD85" s="17">
        <f>SUMIF($M85,REGISTER!$CY$45,'KORT 1'!$O85)</f>
        <v>0</v>
      </c>
      <c r="GE85" s="17">
        <f>SUMIF($M85,REGISTER!$CY$60,'KORT 1'!$O85)</f>
        <v>0</v>
      </c>
      <c r="GF85" s="17">
        <f>SUMIF($M85,REGISTER!$CY$61,'KORT 1'!$O85)</f>
        <v>0</v>
      </c>
      <c r="GG85" s="17">
        <f>SUMIF($M85,REGISTER!$CY$62,'KORT 1'!$O85)</f>
        <v>0</v>
      </c>
      <c r="GH85" s="17">
        <f>SUMIF($M85,REGISTER!$CY$63,'KORT 1'!$O85)</f>
        <v>0</v>
      </c>
      <c r="GI85" s="17">
        <f>SUMIF($M85,REGISTER!$CY$64,'KORT 1'!$O85)</f>
        <v>0</v>
      </c>
      <c r="GJ85" s="17">
        <f>SUMIF($M85,REGISTER!$CY$65,'KORT 1'!$O85)</f>
        <v>0</v>
      </c>
      <c r="GK85" s="17">
        <f>SUMIF($M85,REGISTER!$CY$50,'KORT 1'!$O85)</f>
        <v>0</v>
      </c>
      <c r="GL85" s="17">
        <f>SUMIF($M85,REGISTER!$CY$51,'KORT 1'!$O85)</f>
        <v>0</v>
      </c>
      <c r="GM85" s="17">
        <f>SUMIF($M85,REGISTER!$CY$52,'KORT 1'!$O85)</f>
        <v>0</v>
      </c>
      <c r="GN85" s="17">
        <f>SUMIF($M85,REGISTER!$CY$53,'KORT 1'!$O85)</f>
        <v>0</v>
      </c>
      <c r="GO85" s="17">
        <f>SUMIF($M85,REGISTER!$CY$54,'KORT 1'!$O85)</f>
        <v>0</v>
      </c>
      <c r="GP85" s="17">
        <f>SUMIF($M85,REGISTER!$CY$55,'KORT 1'!$O85)</f>
        <v>0</v>
      </c>
      <c r="GQ85" s="16">
        <f>SUMIF($M85,REGISTER!$CY$56,'KORT 1'!$O85)+SUMIF($M85,REGISTER!$CY$57,'KORT 1'!$O85)+SUMIF($M85,REGISTER!$CY$58,'KORT 1'!$O85)+SUMIF($M85,REGISTER!$CY$59,'KORT 1'!$O85)</f>
        <v>0</v>
      </c>
      <c r="GR85" s="17">
        <f>SUMIF($M85,REGISTER!$CY$70,'KORT 1'!$O85)</f>
        <v>0</v>
      </c>
      <c r="GS85" s="17">
        <f>SUMIF($M85,REGISTER!$CY$71,'KORT 1'!$O85)</f>
        <v>0</v>
      </c>
      <c r="GT85" s="17">
        <f>SUMIF($M85,REGISTER!$CY$72,'KORT 1'!$O85)</f>
        <v>0</v>
      </c>
      <c r="GU85" s="17">
        <f>SUMIF($M85,REGISTER!$CY$73,'KORT 1'!$O85)</f>
        <v>0</v>
      </c>
      <c r="GV85" s="17">
        <f>SUMIF($M85,REGISTER!$CY$74,'KORT 1'!$O85)</f>
        <v>0</v>
      </c>
      <c r="GW85" s="17">
        <f>SUMIF($M85,REGISTER!$CY$75,'KORT 1'!$O85)</f>
        <v>0</v>
      </c>
      <c r="GX85" s="16">
        <f>SUMIF($M85,REGISTER!$CY$76,'KORT 1'!$O85)+SUMIF($M85,REGISTER!$CY$77,'KORT 1'!$O85)+SUMIF($M85,REGISTER!$CY$78,'KORT 1'!$O85)+SUMIF($M85,REGISTER!$CY$79,'KORT 1'!$O85)</f>
        <v>0</v>
      </c>
      <c r="GY85" s="116"/>
      <c r="GZ85" s="116"/>
      <c r="HA85" s="116"/>
      <c r="HB85" s="116"/>
      <c r="HC85" s="116"/>
      <c r="HD85" s="116"/>
      <c r="HE85" s="116"/>
      <c r="HF85" s="116"/>
      <c r="HG85" s="116"/>
      <c r="HH85" s="116"/>
      <c r="HI85" s="116"/>
      <c r="HJ85" s="116"/>
      <c r="HK85" s="116"/>
      <c r="HL85" s="116"/>
      <c r="HM85" s="116"/>
      <c r="HN85" s="116"/>
      <c r="HO85" s="116"/>
      <c r="HP85" s="106"/>
      <c r="HQ85" s="1"/>
    </row>
    <row r="86" spans="1:225" ht="12" customHeight="1">
      <c r="A86" s="15">
        <v>30</v>
      </c>
      <c r="B86" s="69"/>
      <c r="C86" s="539" t="str">
        <f t="shared" si="53"/>
        <v/>
      </c>
      <c r="D86" s="540"/>
      <c r="E86" s="540"/>
      <c r="F86" s="540"/>
      <c r="G86" s="541"/>
      <c r="H86" s="111" t="str">
        <f t="shared" si="54"/>
        <v/>
      </c>
      <c r="I86" s="22">
        <f t="shared" si="55"/>
        <v>0</v>
      </c>
      <c r="J86" s="22">
        <f t="shared" si="56"/>
        <v>0</v>
      </c>
      <c r="K86" s="22">
        <f t="shared" si="57"/>
        <v>0</v>
      </c>
      <c r="L86" s="114"/>
      <c r="M86" s="22">
        <f t="shared" si="58"/>
        <v>0</v>
      </c>
      <c r="N86" s="22">
        <f t="shared" si="59"/>
        <v>0</v>
      </c>
      <c r="O86" s="83">
        <f t="shared" si="60"/>
        <v>0</v>
      </c>
      <c r="P86" s="68">
        <f>IF((SUM(P$19:P$39)+SUM(P$78:P85)+SUM(P$117:P$121))&gt;=REGISTER!$DD$24,0,IF(CS$70=1,0,IF(AND(CS86=1,$J86=1,CS$43&gt;=REGISTER!$DD$28,CS$40&gt;0,SUM(CS$54:CS$60)&gt;0),1,0)))</f>
        <v>0</v>
      </c>
      <c r="Q86" s="68">
        <f>IF((SUM(Q$19:Q$39)+SUM(Q$78:Q85)+SUM(Q$117:Q$121))&gt;=REGISTER!$DD$24,0,IF(CT$70=1,0,IF(AND(CT86=1,$J86=1,CT$43&gt;=REGISTER!$DD$28,CT$40&gt;0,SUM(CT$54:CT$60)&gt;0),1,0)))</f>
        <v>0</v>
      </c>
      <c r="R86" s="68">
        <f>IF((SUM(R$19:R$39)+SUM(R$78:R85)+SUM(R$117:R$121))&gt;=REGISTER!$DD$24,0,IF(CU$70=1,0,IF(AND(CU86=1,$J86=1,CU$43&gt;=REGISTER!$DD$28,CU$40&gt;0,SUM(CU$54:CU$60)&gt;0),1,0)))</f>
        <v>0</v>
      </c>
      <c r="S86" s="68">
        <f>IF((SUM(S$19:S$39)+SUM(S$78:S85)+SUM(S$117:S$121))&gt;=REGISTER!$DD$24,0,IF(CV$70=1,0,IF(AND(CV86=1,$J86=1,CV$43&gt;=REGISTER!$DD$28,CV$40&gt;0,SUM(CV$54:CV$60)&gt;0),1,0)))</f>
        <v>0</v>
      </c>
      <c r="T86" s="68">
        <f>IF((SUM(T$19:T$39)+SUM(T$78:T85)+SUM(T$117:T$121))&gt;=REGISTER!$DD$24,0,IF(CW$70=1,0,IF(AND(CW86=1,$J86=1,CW$43&gt;=REGISTER!$DD$28,CW$40&gt;0,SUM(CW$54:CW$60)&gt;0),1,0)))</f>
        <v>0</v>
      </c>
      <c r="U86" s="68">
        <f>IF((SUM(U$19:U$39)+SUM(U$78:U85)+SUM(U$117:U$121))&gt;=REGISTER!$DD$24,0,IF(CX$70=1,0,IF(AND(CX86=1,$J86=1,CX$43&gt;=REGISTER!$DD$28,CX$40&gt;0,SUM(CX$54:CX$60)&gt;0),1,0)))</f>
        <v>0</v>
      </c>
      <c r="V86" s="68">
        <f>IF((SUM(V$19:V$39)+SUM(V$78:V85)+SUM(V$117:V$121))&gt;=REGISTER!$DD$24,0,IF(CY$70=1,0,IF(AND(CY86=1,$J86=1,CY$43&gt;=REGISTER!$DD$28,CY$40&gt;0,SUM(CY$54:CY$60)&gt;0),1,0)))</f>
        <v>0</v>
      </c>
      <c r="W86" s="68">
        <f>IF((SUM(W$19:W$39)+SUM(W$78:W85)+SUM(W$117:W$121))&gt;=REGISTER!$DD$24,0,IF(CZ$70=1,0,IF(AND(CZ86=1,$J86=1,CZ$43&gt;=REGISTER!$DD$28,CZ$40&gt;0,SUM(CZ$54:CZ$60)&gt;0),1,0)))</f>
        <v>0</v>
      </c>
      <c r="X86" s="68">
        <f>IF((SUM(X$19:X$39)+SUM(X$78:X85)+SUM(X$117:X$121))&gt;=REGISTER!$DD$24,0,IF(DA$70=1,0,IF(AND(DA86=1,$J86=1,DA$43&gt;=REGISTER!$DD$28,DA$40&gt;0,SUM(DA$54:DA$60)&gt;0),1,0)))</f>
        <v>0</v>
      </c>
      <c r="Y86" s="68">
        <f>IF((SUM(Y$19:Y$39)+SUM(Y$78:Y85)+SUM(Y$117:Y$121))&gt;=REGISTER!$DD$24,0,IF(DB$70=1,0,IF(AND(DB86=1,$J86=1,DB$43&gt;=REGISTER!$DD$28,DB$40&gt;0,SUM(DB$54:DB$60)&gt;0),1,0)))</f>
        <v>0</v>
      </c>
      <c r="Z86" s="68">
        <f>IF((SUM(Z$19:Z$39)+SUM(Z$78:Z85)+SUM(Z$117:Z$121))&gt;=REGISTER!$DD$24,0,IF(DC$70=1,0,IF(AND(DC86=1,$J86=1,DC$43&gt;=REGISTER!$DD$28,DC$40&gt;0,SUM(DC$54:DC$60)&gt;0),1,0)))</f>
        <v>0</v>
      </c>
      <c r="AA86" s="68">
        <f>IF((SUM(AA$19:AA$39)+SUM(AA$78:AA85)+SUM(AA$117:AA$121))&gt;=REGISTER!$DD$24,0,IF(DD$70=1,0,IF(AND(DD86=1,$J86=1,DD$43&gt;=REGISTER!$DD$28,DD$40&gt;0,SUM(DD$54:DD$60)&gt;0),1,0)))</f>
        <v>0</v>
      </c>
      <c r="AB86" s="68">
        <f>IF((SUM(AB$19:AB$39)+SUM(AB$78:AB85)+SUM(AB$117:AB$121))&gt;=REGISTER!$DD$24,0,IF(DE$70=1,0,IF(AND(DE86=1,$J86=1,DE$43&gt;=REGISTER!$DD$28,DE$40&gt;0,SUM(DE$54:DE$60)&gt;0),1,0)))</f>
        <v>0</v>
      </c>
      <c r="AC86" s="68">
        <f>IF((SUM(AC$19:AC$39)+SUM(AC$78:AC85)+SUM(AC$117:AC$121))&gt;=REGISTER!$DD$24,0,IF(DF$70=1,0,IF(AND(DF86=1,$J86=1,DF$43&gt;=REGISTER!$DD$28,DF$40&gt;0,SUM(DF$54:DF$60)&gt;0),1,0)))</f>
        <v>0</v>
      </c>
      <c r="AD86" s="68">
        <f>IF((SUM(AD$19:AD$39)+SUM(AD$78:AD85)+SUM(AD$117:AD$121))&gt;=REGISTER!$DD$24,0,IF(DG$70=1,0,IF(AND(DG86=1,$J86=1,DG$43&gt;=REGISTER!$DD$28,DG$40&gt;0,SUM(DG$54:DG$60)&gt;0),1,0)))</f>
        <v>0</v>
      </c>
      <c r="AE86" s="68">
        <f>IF((SUM(AE$19:AE$39)+SUM(AE$78:AE85)+SUM(AE$117:AE$121))&gt;=REGISTER!$DD$24,0,IF(DH$70=1,0,IF(AND(DH86=1,$J86=1,DH$43&gt;=REGISTER!$DD$28,DH$40&gt;0,SUM(DH$54:DH$60)&gt;0),1,0)))</f>
        <v>0</v>
      </c>
      <c r="AF86" s="68">
        <f>IF((SUM(AF$19:AF$39)+SUM(AF$78:AF85)+SUM(AF$117:AF$121))&gt;=REGISTER!$DD$24,0,IF(DI$70=1,0,IF(AND(DI86=1,$J86=1,DI$43&gt;=REGISTER!$DD$28,DI$40&gt;0,SUM(DI$54:DI$60)&gt;0),1,0)))</f>
        <v>0</v>
      </c>
      <c r="AG86" s="68">
        <f>IF((SUM(AG$19:AG$39)+SUM(AG$78:AG85)+SUM(AG$117:AG$121))&gt;=REGISTER!$DD$24,0,IF(DJ$70=1,0,IF(AND(DJ86=1,$J86=1,DJ$43&gt;=REGISTER!$DD$28,DJ$40&gt;0,SUM(DJ$54:DJ$60)&gt;0),1,0)))</f>
        <v>0</v>
      </c>
      <c r="AH86" s="68">
        <f>IF((SUM(AH$19:AH$39)+SUM(AH$78:AH85)+SUM(AH$117:AH$121))&gt;=REGISTER!$DD$24,0,IF(DK$70=1,0,IF(AND(DK86=1,$J86=1,DK$43&gt;=REGISTER!$DD$28,DK$40&gt;0,SUM(DK$54:DK$60)&gt;0),1,0)))</f>
        <v>0</v>
      </c>
      <c r="AI86" s="68">
        <f>IF((SUM(AI$19:AI$39)+SUM(AI$78:AI85)+SUM(AI$117:AI$121))&gt;=REGISTER!$DD$24,0,IF(DL$70=1,0,IF(AND(DL86=1,$J86=1,DL$43&gt;=REGISTER!$DD$28,DL$40&gt;0,SUM(DL$54:DL$60)&gt;0),1,0)))</f>
        <v>0</v>
      </c>
      <c r="AJ86" s="68">
        <f>IF((SUM(AJ$19:AJ$39)+SUM(AJ$78:AJ85)+SUM(AJ$117:AJ$121))&gt;=REGISTER!$DD$24,0,IF(DM$70=1,0,IF(AND(DM86=1,$J86=1,DM$43&gt;=REGISTER!$DD$28,DM$40&gt;0,SUM(DM$54:DM$60)&gt;0),1,0)))</f>
        <v>0</v>
      </c>
      <c r="AK86" s="68">
        <f>IF((SUM(AK$19:AK$39)+SUM(AK$78:AK85)+SUM(AK$117:AK$121))&gt;=REGISTER!$DD$24,0,IF(DN$70=1,0,IF(AND(DN86=1,$J86=1,DN$43&gt;=REGISTER!$DD$28,DN$40&gt;0,SUM(DN$54:DN$60)&gt;0),1,0)))</f>
        <v>0</v>
      </c>
      <c r="AL86" s="68">
        <f>IF((SUM(AL$19:AL$39)+SUM(AL$78:AL85)+SUM(AL$117:AL$121))&gt;=REGISTER!$DD$24,0,IF(DO$70=1,0,IF(AND(DO86=1,$J86=1,DO$43&gt;=REGISTER!$DD$28,DO$40&gt;0,SUM(DO$54:DO$60)&gt;0),1,0)))</f>
        <v>0</v>
      </c>
      <c r="AM86" s="68">
        <f>IF((SUM(AM$19:AM$39)+SUM(AM$78:AM85)+SUM(AM$117:AM$121))&gt;=REGISTER!$DD$24,0,IF(DP$70=1,0,IF(AND(DP86=1,$J86=1,DP$43&gt;=REGISTER!$DD$28,DP$40&gt;0,SUM(DP$54:DP$60)&gt;0),1,0)))</f>
        <v>0</v>
      </c>
      <c r="AN86" s="68">
        <f>IF((SUM(AN$19:AN$39)+SUM(AN$78:AN85)+SUM(AN$117:AN$121))&gt;=REGISTER!$DD$24,0,IF(DQ$70=1,0,IF(AND(DQ86=1,$J86=1,DQ$43&gt;=REGISTER!$DD$28,DQ$40&gt;0,SUM(DQ$54:DQ$60)&gt;0),1,0)))</f>
        <v>0</v>
      </c>
      <c r="AO86" s="68">
        <f>IF((SUM(AO$19:AO$39)+SUM(AO$78:AO85)+SUM(AO$117:AO$121))&gt;=REGISTER!$DD$24,0,IF(DR$70=1,0,IF(AND(DR86=1,$J86=1,DR$43&gt;=REGISTER!$DD$28,DR$40&gt;0,SUM(DR$54:DR$60)&gt;0),1,0)))</f>
        <v>0</v>
      </c>
      <c r="AP86" s="68">
        <f>IF((SUM(AP$19:AP$39)+SUM(AP$78:AP85)+SUM(AP$117:AP$121))&gt;=REGISTER!$DD$24,0,IF(DS$70=1,0,IF(AND(DS86=1,$J86=1,DS$43&gt;=REGISTER!$DD$28,DS$40&gt;0,SUM(DS$54:DS$60)&gt;0),1,0)))</f>
        <v>0</v>
      </c>
      <c r="AQ86" s="68">
        <f>IF((SUM(AQ$19:AQ$39)+SUM(AQ$78:AQ85)+SUM(AQ$117:AQ$121))&gt;=REGISTER!$DD$24,0,IF(DT$70=1,0,IF(AND(DT86=1,$J86=1,DT$43&gt;=REGISTER!$DD$28,DT$40&gt;0,SUM(DT$54:DT$60)&gt;0),1,0)))</f>
        <v>0</v>
      </c>
      <c r="AR86" s="68">
        <f>IF((SUM(AR$19:AR$39)+SUM(AR$78:AR85)+SUM(AR$117:AR$121))&gt;=REGISTER!$DD$24,0,IF(DU$70=1,0,IF(AND(DU86=1,$J86=1,DU$43&gt;=REGISTER!$DD$28,DU$40&gt;0,SUM(DU$54:DU$60)&gt;0),1,0)))</f>
        <v>0</v>
      </c>
      <c r="AS86" s="68">
        <f>IF((SUM(AS$19:AS$39)+SUM(AS$78:AS85)+SUM(AS$117:AS$121))&gt;=REGISTER!$DD$24,0,IF(DV$70=1,0,IF(AND(DV86=1,$J86=1,DV$43&gt;=REGISTER!$DD$28,DV$40&gt;0,SUM(DV$54:DV$60)&gt;0),1,0)))</f>
        <v>0</v>
      </c>
      <c r="AT86" s="68">
        <f>IF((SUM(AT$19:AT$39)+SUM(AT$78:AT85)+SUM(AT$117:AT$121))&gt;=REGISTER!$DD$24,0,IF(DW$70=1,0,IF(AND(DW86=1,$J86=1,DW$43&gt;=REGISTER!$DD$28,DW$40&gt;0,SUM(DW$54:DW$60)&gt;0),1,0)))</f>
        <v>0</v>
      </c>
      <c r="AU86" s="68">
        <f>IF((SUM(AU$19:AU$39)+SUM(AU$78:AU85)+SUM(AU$117:AU$121))&gt;=REGISTER!$DD$24,0,IF(DX$70=1,0,IF(AND(DX86=1,$J86=1,DX$43&gt;=REGISTER!$DD$28,DX$40&gt;0,SUM(DX$54:DX$60)&gt;0),1,0)))</f>
        <v>0</v>
      </c>
      <c r="AV86" s="68">
        <f>IF((SUM(AV$19:AV$39)+SUM(AV$78:AV85)+SUM(AV$117:AV$121))&gt;=REGISTER!$DD$24,0,IF(DY$70=1,0,IF(AND(DY86=1,$J86=1,DY$43&gt;=REGISTER!$DD$28,DY$40&gt;0,SUM(DY$54:DY$60)&gt;0),1,0)))</f>
        <v>0</v>
      </c>
      <c r="AW86" s="68">
        <f>IF((SUM(AW$19:AW$39)+SUM(AW$78:AW85)+SUM(AW$117:AW$121))&gt;=REGISTER!$DD$24,0,IF(DZ$70=1,0,IF(AND(DZ86=1,$J86=1,DZ$43&gt;=REGISTER!$DD$28,DZ$40&gt;0,SUM(DZ$54:DZ$60)&gt;0),1,0)))</f>
        <v>0</v>
      </c>
      <c r="AX86" s="68">
        <f>IF((SUM(AX$19:AX$39)+SUM(AX$78:AX85)+SUM(AX$117:AX$121))&gt;=REGISTER!$DD$24,0,IF(EA$70=1,0,IF(AND(EA86=1,$J86=1,EA$43&gt;=REGISTER!$DD$28,EA$40&gt;0,SUM(EA$54:EA$60)&gt;0),1,0)))</f>
        <v>0</v>
      </c>
      <c r="AY86" s="68">
        <f>IF((SUM(AY$19:AY$39)+SUM(AY$78:AY85)+SUM(AY$117:AY$121))&gt;=REGISTER!$DD$24,0,IF(EB$70=1,0,IF(AND(EB86=1,$J86=1,EB$43&gt;=REGISTER!$DD$28,EB$40&gt;0,SUM(EB$54:EB$60)&gt;0),1,0)))</f>
        <v>0</v>
      </c>
      <c r="AZ86" s="68">
        <f>IF((SUM(AZ$19:AZ$39)+SUM(AZ$78:AZ85)+SUM(AZ$117:AZ$121))&gt;=REGISTER!$DD$24,0,IF(EC$70=1,0,IF(AND(EC86=1,$J86=1,EC$43&gt;=REGISTER!$DD$28,EC$40&gt;0,SUM(EC$54:EC$60)&gt;0),1,0)))</f>
        <v>0</v>
      </c>
      <c r="BA86" s="68">
        <f>IF((SUM(BA$19:BA$39)+SUM(BA$78:BA85)+SUM(BA$117:BA$121))&gt;=REGISTER!$DD$24,0,IF(ED$70=1,0,IF(AND(ED86=1,$J86=1,ED$43&gt;=REGISTER!$DD$28,ED$40&gt;0,SUM(ED$54:ED$60)&gt;0),1,0)))</f>
        <v>0</v>
      </c>
      <c r="BB86" s="68">
        <f>IF((SUM(BB$19:BB$39)+SUM(BB$78:BB85)+SUM(BB$117:BB$121))&gt;=REGISTER!$DD$24,0,IF(EE$70=1,0,IF(AND(EE86=1,$J86=1,EE$43&gt;=REGISTER!$DD$28,EE$40&gt;0,SUM(EE$54:EE$60)&gt;0),1,0)))</f>
        <v>0</v>
      </c>
      <c r="BC86" s="68">
        <f>IF((SUM(BC$19:BC$39)+SUM(BC$78:BC85)+SUM(BC$117:BC$121))&gt;=REGISTER!$DD$24,0,IF(EF$70=1,0,IF(AND(EF86=1,$J86=1,EF$43&gt;=REGISTER!$DD$28,EF$40&gt;0,SUM(EF$54:EF$60)&gt;0),1,0)))</f>
        <v>0</v>
      </c>
      <c r="BD86" s="83">
        <f t="shared" si="61"/>
        <v>0</v>
      </c>
      <c r="BE86" s="68">
        <f>IF((SUM(BE$19:BE$37)+SUM(BE$78:BE85))&gt;=20,0,SUM(IF(AND($I86=1,CS86=1,CS$41&gt;2,CS$40&gt;0,SUM(CS$47:CS$53)&gt;0),1,0)))</f>
        <v>0</v>
      </c>
      <c r="BF86" s="68">
        <f>IF((SUM(BF$19:BF$37)+SUM(BF$78:BF85))&gt;=20,0,SUM(IF(AND($I86=1,CT86=1,CT$41&gt;2,CT$40&gt;0,SUM(CT$47:CT$53)&gt;0),1,0)))</f>
        <v>0</v>
      </c>
      <c r="BG86" s="68">
        <f>IF((SUM(BG$19:BG$37)+SUM(BG$78:BG85))&gt;=20,0,SUM(IF(AND($I86=1,CU86=1,CU$41&gt;2,CU$40&gt;0,SUM(CU$47:CU$53)&gt;0),1,0)))</f>
        <v>0</v>
      </c>
      <c r="BH86" s="68">
        <f>IF((SUM(BH$19:BH$37)+SUM(BH$78:BH85))&gt;=20,0,SUM(IF(AND($I86=1,CV86=1,CV$41&gt;2,CV$40&gt;0,SUM(CV$47:CV$53)&gt;0),1,0)))</f>
        <v>0</v>
      </c>
      <c r="BI86" s="68">
        <f>IF((SUM(BI$19:BI$37)+SUM(BI$78:BI85))&gt;=20,0,SUM(IF(AND($I86=1,CW86=1,CW$41&gt;2,CW$40&gt;0,SUM(CW$47:CW$53)&gt;0),1,0)))</f>
        <v>0</v>
      </c>
      <c r="BJ86" s="68">
        <f>IF((SUM(BJ$19:BJ$37)+SUM(BJ$78:BJ85))&gt;=20,0,SUM(IF(AND($I86=1,CX86=1,CX$41&gt;2,CX$40&gt;0,SUM(CX$47:CX$53)&gt;0),1,0)))</f>
        <v>0</v>
      </c>
      <c r="BK86" s="68">
        <f>IF((SUM(BK$19:BK$37)+SUM(BK$78:BK85))&gt;=20,0,SUM(IF(AND($I86=1,CY86=1,CY$41&gt;2,CY$40&gt;0,SUM(CY$47:CY$53)&gt;0),1,0)))</f>
        <v>0</v>
      </c>
      <c r="BL86" s="68">
        <f>IF((SUM(BL$19:BL$37)+SUM(BL$78:BL85))&gt;=20,0,SUM(IF(AND($I86=1,CZ86=1,CZ$41&gt;2,CZ$40&gt;0,SUM(CZ$47:CZ$53)&gt;0),1,0)))</f>
        <v>0</v>
      </c>
      <c r="BM86" s="68">
        <f>IF((SUM(BM$19:BM$37)+SUM(BM$78:BM85))&gt;=20,0,SUM(IF(AND($I86=1,DA86=1,DA$41&gt;2,DA$40&gt;0,SUM(DA$47:DA$53)&gt;0),1,0)))</f>
        <v>0</v>
      </c>
      <c r="BN86" s="68">
        <f>IF((SUM(BN$19:BN$37)+SUM(BN$78:BN85))&gt;=20,0,SUM(IF(AND($I86=1,DB86=1,DB$41&gt;2,DB$40&gt;0,SUM(DB$47:DB$53)&gt;0),1,0)))</f>
        <v>0</v>
      </c>
      <c r="BO86" s="68">
        <f>IF((SUM(BO$19:BO$37)+SUM(BO$78:BO85))&gt;=20,0,SUM(IF(AND($I86=1,DC86=1,DC$41&gt;2,DC$40&gt;0,SUM(DC$47:DC$53)&gt;0),1,0)))</f>
        <v>0</v>
      </c>
      <c r="BP86" s="68">
        <f>IF((SUM(BP$19:BP$37)+SUM(BP$78:BP85))&gt;=20,0,SUM(IF(AND($I86=1,DD86=1,DD$41&gt;2,DD$40&gt;0,SUM(DD$47:DD$53)&gt;0),1,0)))</f>
        <v>0</v>
      </c>
      <c r="BQ86" s="68">
        <f>IF((SUM(BQ$19:BQ$37)+SUM(BQ$78:BQ85))&gt;=20,0,SUM(IF(AND($I86=1,DE86=1,DE$41&gt;2,DE$40&gt;0,SUM(DE$47:DE$53)&gt;0),1,0)))</f>
        <v>0</v>
      </c>
      <c r="BR86" s="68">
        <f>IF((SUM(BR$19:BR$37)+SUM(BR$78:BR85))&gt;=20,0,SUM(IF(AND($I86=1,DF86=1,DF$41&gt;2,DF$40&gt;0,SUM(DF$47:DF$53)&gt;0),1,0)))</f>
        <v>0</v>
      </c>
      <c r="BS86" s="68">
        <f>IF((SUM(BS$19:BS$37)+SUM(BS$78:BS85))&gt;=20,0,SUM(IF(AND($I86=1,DG86=1,DG$41&gt;2,DG$40&gt;0,SUM(DG$47:DG$53)&gt;0),1,0)))</f>
        <v>0</v>
      </c>
      <c r="BT86" s="68">
        <f>IF((SUM(BT$19:BT$37)+SUM(BT$78:BT85))&gt;=20,0,SUM(IF(AND($I86=1,DH86=1,DH$41&gt;2,DH$40&gt;0,SUM(DH$47:DH$53)&gt;0),1,0)))</f>
        <v>0</v>
      </c>
      <c r="BU86" s="68">
        <f>IF((SUM(BU$19:BU$37)+SUM(BU$78:BU85))&gt;=20,0,SUM(IF(AND($I86=1,DI86=1,DI$41&gt;2,DI$40&gt;0,SUM(DI$47:DI$53)&gt;0),1,0)))</f>
        <v>0</v>
      </c>
      <c r="BV86" s="68">
        <f>IF((SUM(BV$19:BV$37)+SUM(BV$78:BV85))&gt;=20,0,SUM(IF(AND($I86=1,DJ86=1,DJ$41&gt;2,DJ$40&gt;0,SUM(DJ$47:DJ$53)&gt;0),1,0)))</f>
        <v>0</v>
      </c>
      <c r="BW86" s="68">
        <f>IF((SUM(BW$19:BW$37)+SUM(BW$78:BW85))&gt;=20,0,SUM(IF(AND($I86=1,DK86=1,DK$41&gt;2,DK$40&gt;0,SUM(DK$47:DK$53)&gt;0),1,0)))</f>
        <v>0</v>
      </c>
      <c r="BX86" s="68">
        <f>IF((SUM(BX$19:BX$37)+SUM(BX$78:BX85))&gt;=20,0,SUM(IF(AND($I86=1,DL86=1,DL$41&gt;2,DL$40&gt;0,SUM(DL$47:DL$53)&gt;0),1,0)))</f>
        <v>0</v>
      </c>
      <c r="BY86" s="68">
        <f>IF((SUM(BY$19:BY$37)+SUM(BY$78:BY85))&gt;=20,0,SUM(IF(AND($I86=1,DM86=1,DM$41&gt;2,DM$40&gt;0,SUM(DM$47:DM$53)&gt;0),1,0)))</f>
        <v>0</v>
      </c>
      <c r="BZ86" s="68">
        <f>IF((SUM(BZ$19:BZ$37)+SUM(BZ$78:BZ85))&gt;=20,0,SUM(IF(AND($I86=1,DN86=1,DN$41&gt;2,DN$40&gt;0,SUM(DN$47:DN$53)&gt;0),1,0)))</f>
        <v>0</v>
      </c>
      <c r="CA86" s="68">
        <f>IF((SUM(CA$19:CA$37)+SUM(CA$78:CA85))&gt;=20,0,SUM(IF(AND($I86=1,DO86=1,DO$41&gt;2,DO$40&gt;0,SUM(DO$47:DO$53)&gt;0),1,0)))</f>
        <v>0</v>
      </c>
      <c r="CB86" s="68">
        <f>IF((SUM(CB$19:CB$37)+SUM(CB$78:CB85))&gt;=20,0,SUM(IF(AND($I86=1,DP86=1,DP$41&gt;2,DP$40&gt;0,SUM(DP$47:DP$53)&gt;0),1,0)))</f>
        <v>0</v>
      </c>
      <c r="CC86" s="68">
        <f>IF((SUM(CC$19:CC$37)+SUM(CC$78:CC85))&gt;=20,0,SUM(IF(AND($I86=1,DQ86=1,DQ$41&gt;2,DQ$40&gt;0,SUM(DQ$47:DQ$53)&gt;0),1,0)))</f>
        <v>0</v>
      </c>
      <c r="CD86" s="68">
        <f>IF((SUM(CD$19:CD$37)+SUM(CD$78:CD85))&gt;=20,0,SUM(IF(AND($I86=1,DR86=1,DR$41&gt;2,DR$40&gt;0,SUM(DR$47:DR$53)&gt;0),1,0)))</f>
        <v>0</v>
      </c>
      <c r="CE86" s="68">
        <f>IF((SUM(CE$19:CE$37)+SUM(CE$78:CE85))&gt;=20,0,SUM(IF(AND($I86=1,DS86=1,DS$41&gt;2,DS$40&gt;0,SUM(DS$47:DS$53)&gt;0),1,0)))</f>
        <v>0</v>
      </c>
      <c r="CF86" s="68">
        <f>IF((SUM(CF$19:CF$37)+SUM(CF$78:CF85))&gt;=20,0,SUM(IF(AND($I86=1,DT86=1,DT$41&gt;2,DT$40&gt;0,SUM(DT$47:DT$53)&gt;0),1,0)))</f>
        <v>0</v>
      </c>
      <c r="CG86" s="68">
        <f>IF((SUM(CG$19:CG$37)+SUM(CG$78:CG85))&gt;=20,0,SUM(IF(AND($I86=1,DU86=1,DU$41&gt;2,DU$40&gt;0,SUM(DU$47:DU$53)&gt;0),1,0)))</f>
        <v>0</v>
      </c>
      <c r="CH86" s="68">
        <f>IF((SUM(CH$19:CH$37)+SUM(CH$78:CH85))&gt;=20,0,SUM(IF(AND($I86=1,DV86=1,DV$41&gt;2,DV$40&gt;0,SUM(DV$47:DV$53)&gt;0),1,0)))</f>
        <v>0</v>
      </c>
      <c r="CI86" s="68">
        <f>IF((SUM(CI$19:CI$37)+SUM(CI$78:CI85))&gt;=20,0,SUM(IF(AND($I86=1,DW86=1,DW$41&gt;2,DW$40&gt;0,SUM(DW$47:DW$53)&gt;0),1,0)))</f>
        <v>0</v>
      </c>
      <c r="CJ86" s="68">
        <f>IF((SUM(CJ$19:CJ$37)+SUM(CJ$78:CJ85))&gt;=20,0,SUM(IF(AND($I86=1,DX86=1,DX$41&gt;2,DX$40&gt;0,SUM(DX$47:DX$53)&gt;0),1,0)))</f>
        <v>0</v>
      </c>
      <c r="CK86" s="68">
        <f>IF((SUM(CK$19:CK$37)+SUM(CK$78:CK85))&gt;=20,0,SUM(IF(AND($I86=1,DY86=1,DY$41&gt;2,DY$40&gt;0,SUM(DY$47:DY$53)&gt;0),1,0)))</f>
        <v>0</v>
      </c>
      <c r="CL86" s="68">
        <f>IF((SUM(CL$19:CL$37)+SUM(CL$78:CL85))&gt;=20,0,SUM(IF(AND($I86=1,DZ86=1,DZ$41&gt;2,DZ$40&gt;0,SUM(DZ$47:DZ$53)&gt;0),1,0)))</f>
        <v>0</v>
      </c>
      <c r="CM86" s="68">
        <f>IF((SUM(CM$19:CM$37)+SUM(CM$78:CM85))&gt;=20,0,SUM(IF(AND($I86=1,EA86=1,EA$41&gt;2,EA$40&gt;0,SUM(EA$47:EA$53)&gt;0),1,0)))</f>
        <v>0</v>
      </c>
      <c r="CN86" s="68">
        <f>IF((SUM(CN$19:CN$37)+SUM(CN$78:CN85))&gt;=20,0,SUM(IF(AND($I86=1,EB86=1,EB$41&gt;2,EB$40&gt;0,SUM(EB$47:EB$53)&gt;0),1,0)))</f>
        <v>0</v>
      </c>
      <c r="CO86" s="68">
        <f>IF((SUM(CO$19:CO$37)+SUM(CO$78:CO85))&gt;=20,0,SUM(IF(AND($I86=1,EC86=1,EC$41&gt;2,EC$40&gt;0,SUM(EC$47:EC$53)&gt;0),1,0)))</f>
        <v>0</v>
      </c>
      <c r="CP86" s="68">
        <f>IF((SUM(CP$19:CP$37)+SUM(CP$78:CP85))&gt;=20,0,SUM(IF(AND($I86=1,ED86=1,ED$41&gt;2,ED$40&gt;0,SUM(ED$47:ED$53)&gt;0),1,0)))</f>
        <v>0</v>
      </c>
      <c r="CQ86" s="68">
        <f>IF((SUM(CQ$19:CQ$37)+SUM(CQ$78:CQ85))&gt;=20,0,SUM(IF(AND($I86=1,EE86=1,EE$41&gt;2,EE$40&gt;0,SUM(EE$47:EE$53)&gt;0),1,0)))</f>
        <v>0</v>
      </c>
      <c r="CR86" s="68">
        <f>IF((SUM(CR$19:CR$37)+SUM(CR$78:CR85))&gt;=20,0,SUM(IF(AND($I86=1,EF86=1,EF$41&gt;2,EF$40&gt;0,SUM(EF$47:EF$53)&gt;0),1,0)))</f>
        <v>0</v>
      </c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  <c r="DM86" s="53"/>
      <c r="DN86" s="53"/>
      <c r="DO86" s="53"/>
      <c r="DP86" s="53"/>
      <c r="DQ86" s="53"/>
      <c r="DR86" s="53"/>
      <c r="DS86" s="53"/>
      <c r="DT86" s="53"/>
      <c r="DU86" s="53"/>
      <c r="DV86" s="53"/>
      <c r="DW86" s="53"/>
      <c r="DX86" s="53"/>
      <c r="DY86" s="53"/>
      <c r="DZ86" s="53"/>
      <c r="EA86" s="53"/>
      <c r="EB86" s="53"/>
      <c r="EC86" s="53"/>
      <c r="ED86" s="53"/>
      <c r="EE86" s="53"/>
      <c r="EF86" s="53"/>
      <c r="EG86" s="46">
        <f t="shared" si="63"/>
        <v>0</v>
      </c>
      <c r="EH86" s="116"/>
      <c r="EI86" s="82">
        <f t="shared" si="64"/>
        <v>0</v>
      </c>
      <c r="EJ86" s="295" t="str">
        <f t="shared" si="65"/>
        <v/>
      </c>
      <c r="EK86" s="296">
        <f t="shared" si="66"/>
        <v>0</v>
      </c>
      <c r="EL86" s="161"/>
      <c r="EM86" s="354">
        <f>SUMIF($K86,REGISTER!$CY$7,'KORT 1'!$BD86)</f>
        <v>0</v>
      </c>
      <c r="EN86" s="355">
        <f>SUMIF($K86,REGISTER!$CY$8,'KORT 1'!$BD86)</f>
        <v>0</v>
      </c>
      <c r="EO86" s="356">
        <f>SUMIF($K86,REGISTER!$CY$9,'KORT 1'!$BD86)</f>
        <v>0</v>
      </c>
      <c r="EP86" s="356">
        <f>SUMIF($K86,REGISTER!$CY$10,'KORT 1'!$BD86)</f>
        <v>0</v>
      </c>
      <c r="EQ86" s="357">
        <f>SUMIF($K86,REGISTER!$CY$23,'KORT 1'!$BD86)</f>
        <v>0</v>
      </c>
      <c r="ER86" s="355">
        <f>SUMIF($K86,REGISTER!$CY$24,'KORT 1'!$BD86)</f>
        <v>0</v>
      </c>
      <c r="ES86" s="356">
        <f>SUMIF($K86,REGISTER!$CY$25,'KORT 1'!$BD86)</f>
        <v>0</v>
      </c>
      <c r="ET86" s="356">
        <f>SUMIF($K86,REGISTER!$CY$26,'KORT 1'!$BD86)</f>
        <v>0</v>
      </c>
      <c r="EU86" s="357">
        <f>SUMIF($K86,REGISTER!$CY$15,'KORT 1'!$BD86)</f>
        <v>0</v>
      </c>
      <c r="EV86" s="355">
        <f>SUMIF($K86,REGISTER!$CY$16,'KORT 1'!$BD86)</f>
        <v>0</v>
      </c>
      <c r="EW86" s="355">
        <f>SUMIF($K86,REGISTER!$CY$17,'KORT 1'!$BD86)</f>
        <v>0</v>
      </c>
      <c r="EX86" s="355">
        <f>SUMIF($K86,REGISTER!$CY$18,'KORT 1'!$BD86)</f>
        <v>0</v>
      </c>
      <c r="EY86" s="358">
        <f>SUMIF($K86,REGISTER!$CY$19,'KORT 1'!$BD86)+SUMIF($K86,REGISTER!$CY$20,'KORT 1'!$BD86)+SUMIF($K86,REGISTER!$CY$21,'KORT 1'!$BD86)+SUMIF($K86,REGISTER!$CY$22,'KORT 1'!$BD86)</f>
        <v>0</v>
      </c>
      <c r="EZ86" s="359">
        <f>SUMIF($K86,REGISTER!$CY$31,'KORT 1'!$BD86)</f>
        <v>0</v>
      </c>
      <c r="FA86" s="355">
        <f>SUMIF($K86,REGISTER!$CY$32,'KORT 1'!$BD86)</f>
        <v>0</v>
      </c>
      <c r="FB86" s="355">
        <f>SUMIF($K86,REGISTER!$CY$33,'KORT 1'!$BD86)</f>
        <v>0</v>
      </c>
      <c r="FC86" s="355">
        <f>SUMIF($K86,REGISTER!$CY$34,'KORT 1'!$BD86)</f>
        <v>0</v>
      </c>
      <c r="FD86" s="358">
        <f>SUMIF($K86,REGISTER!$CY$35,'KORT 1'!$BD86)+SUMIF($K86,REGISTER!$CY$36,'KORT 1'!$BD86)+SUMIF($K86,REGISTER!$CY$37,'KORT 1'!$BD86)+SUMIF($K86,REGISTER!$CY$38,'KORT 1'!$BD86)</f>
        <v>0</v>
      </c>
      <c r="FE86" s="376"/>
      <c r="FF86" s="377"/>
      <c r="FG86" s="378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9"/>
      <c r="FY86" s="84">
        <f>SUMIF($M86,REGISTER!$CY$40,'KORT 1'!$O86)</f>
        <v>0</v>
      </c>
      <c r="FZ86" s="17">
        <f>SUMIF($M86,REGISTER!$CY$41,'KORT 1'!$O86)</f>
        <v>0</v>
      </c>
      <c r="GA86" s="17">
        <f>SUMIF($M86,REGISTER!$CY$42,'KORT 1'!$O86)</f>
        <v>0</v>
      </c>
      <c r="GB86" s="17">
        <f>SUMIF($M86,REGISTER!$CY$43,'KORT 1'!$O86)</f>
        <v>0</v>
      </c>
      <c r="GC86" s="17">
        <f>SUMIF($M86,REGISTER!$CY$44,'KORT 1'!$O86)</f>
        <v>0</v>
      </c>
      <c r="GD86" s="17">
        <f>SUMIF($M86,REGISTER!$CY$45,'KORT 1'!$O86)</f>
        <v>0</v>
      </c>
      <c r="GE86" s="17">
        <f>SUMIF($M86,REGISTER!$CY$60,'KORT 1'!$O86)</f>
        <v>0</v>
      </c>
      <c r="GF86" s="17">
        <f>SUMIF($M86,REGISTER!$CY$61,'KORT 1'!$O86)</f>
        <v>0</v>
      </c>
      <c r="GG86" s="17">
        <f>SUMIF($M86,REGISTER!$CY$62,'KORT 1'!$O86)</f>
        <v>0</v>
      </c>
      <c r="GH86" s="17">
        <f>SUMIF($M86,REGISTER!$CY$63,'KORT 1'!$O86)</f>
        <v>0</v>
      </c>
      <c r="GI86" s="17">
        <f>SUMIF($M86,REGISTER!$CY$64,'KORT 1'!$O86)</f>
        <v>0</v>
      </c>
      <c r="GJ86" s="17">
        <f>SUMIF($M86,REGISTER!$CY$65,'KORT 1'!$O86)</f>
        <v>0</v>
      </c>
      <c r="GK86" s="17">
        <f>SUMIF($M86,REGISTER!$CY$50,'KORT 1'!$O86)</f>
        <v>0</v>
      </c>
      <c r="GL86" s="17">
        <f>SUMIF($M86,REGISTER!$CY$51,'KORT 1'!$O86)</f>
        <v>0</v>
      </c>
      <c r="GM86" s="17">
        <f>SUMIF($M86,REGISTER!$CY$52,'KORT 1'!$O86)</f>
        <v>0</v>
      </c>
      <c r="GN86" s="17">
        <f>SUMIF($M86,REGISTER!$CY$53,'KORT 1'!$O86)</f>
        <v>0</v>
      </c>
      <c r="GO86" s="17">
        <f>SUMIF($M86,REGISTER!$CY$54,'KORT 1'!$O86)</f>
        <v>0</v>
      </c>
      <c r="GP86" s="17">
        <f>SUMIF($M86,REGISTER!$CY$55,'KORT 1'!$O86)</f>
        <v>0</v>
      </c>
      <c r="GQ86" s="16">
        <f>SUMIF($M86,REGISTER!$CY$56,'KORT 1'!$O86)+SUMIF($M86,REGISTER!$CY$57,'KORT 1'!$O86)+SUMIF($M86,REGISTER!$CY$58,'KORT 1'!$O86)+SUMIF($M86,REGISTER!$CY$59,'KORT 1'!$O86)</f>
        <v>0</v>
      </c>
      <c r="GR86" s="17">
        <f>SUMIF($M86,REGISTER!$CY$70,'KORT 1'!$O86)</f>
        <v>0</v>
      </c>
      <c r="GS86" s="17">
        <f>SUMIF($M86,REGISTER!$CY$71,'KORT 1'!$O86)</f>
        <v>0</v>
      </c>
      <c r="GT86" s="17">
        <f>SUMIF($M86,REGISTER!$CY$72,'KORT 1'!$O86)</f>
        <v>0</v>
      </c>
      <c r="GU86" s="17">
        <f>SUMIF($M86,REGISTER!$CY$73,'KORT 1'!$O86)</f>
        <v>0</v>
      </c>
      <c r="GV86" s="17">
        <f>SUMIF($M86,REGISTER!$CY$74,'KORT 1'!$O86)</f>
        <v>0</v>
      </c>
      <c r="GW86" s="17">
        <f>SUMIF($M86,REGISTER!$CY$75,'KORT 1'!$O86)</f>
        <v>0</v>
      </c>
      <c r="GX86" s="16">
        <f>SUMIF($M86,REGISTER!$CY$76,'KORT 1'!$O86)+SUMIF($M86,REGISTER!$CY$77,'KORT 1'!$O86)+SUMIF($M86,REGISTER!$CY$78,'KORT 1'!$O86)+SUMIF($M86,REGISTER!$CY$79,'KORT 1'!$O86)</f>
        <v>0</v>
      </c>
      <c r="GY86" s="116"/>
      <c r="GZ86" s="116"/>
      <c r="HA86" s="116"/>
      <c r="HB86" s="116"/>
      <c r="HC86" s="116"/>
      <c r="HD86" s="116"/>
      <c r="HE86" s="116"/>
      <c r="HF86" s="116"/>
      <c r="HG86" s="116"/>
      <c r="HH86" s="116"/>
      <c r="HI86" s="116"/>
      <c r="HJ86" s="116"/>
      <c r="HK86" s="116"/>
      <c r="HL86" s="116"/>
      <c r="HM86" s="116"/>
      <c r="HN86" s="116"/>
      <c r="HO86" s="116"/>
      <c r="HP86" s="106"/>
      <c r="HQ86" s="1"/>
    </row>
    <row r="87" spans="1:225" ht="12" customHeight="1">
      <c r="A87" s="15">
        <v>31</v>
      </c>
      <c r="B87" s="69"/>
      <c r="C87" s="539" t="str">
        <f t="shared" si="53"/>
        <v/>
      </c>
      <c r="D87" s="540"/>
      <c r="E87" s="540"/>
      <c r="F87" s="540"/>
      <c r="G87" s="541"/>
      <c r="H87" s="111" t="str">
        <f t="shared" si="54"/>
        <v/>
      </c>
      <c r="I87" s="22">
        <f t="shared" si="55"/>
        <v>0</v>
      </c>
      <c r="J87" s="22">
        <f t="shared" si="56"/>
        <v>0</v>
      </c>
      <c r="K87" s="22">
        <f t="shared" si="57"/>
        <v>0</v>
      </c>
      <c r="L87" s="114"/>
      <c r="M87" s="22">
        <f t="shared" si="58"/>
        <v>0</v>
      </c>
      <c r="N87" s="22">
        <f t="shared" si="59"/>
        <v>0</v>
      </c>
      <c r="O87" s="83">
        <f t="shared" si="60"/>
        <v>0</v>
      </c>
      <c r="P87" s="68">
        <f>IF((SUM(P$19:P$39)+SUM(P$78:P86)+SUM(P$117:P$121))&gt;=REGISTER!$DD$24,0,IF(CS$70=1,0,IF(AND(CS87=1,$J87=1,CS$43&gt;=REGISTER!$DD$28,CS$40&gt;0,SUM(CS$54:CS$60)&gt;0),1,0)))</f>
        <v>0</v>
      </c>
      <c r="Q87" s="68">
        <f>IF((SUM(Q$19:Q$39)+SUM(Q$78:Q86)+SUM(Q$117:Q$121))&gt;=REGISTER!$DD$24,0,IF(CT$70=1,0,IF(AND(CT87=1,$J87=1,CT$43&gt;=REGISTER!$DD$28,CT$40&gt;0,SUM(CT$54:CT$60)&gt;0),1,0)))</f>
        <v>0</v>
      </c>
      <c r="R87" s="68">
        <f>IF((SUM(R$19:R$39)+SUM(R$78:R86)+SUM(R$117:R$121))&gt;=REGISTER!$DD$24,0,IF(CU$70=1,0,IF(AND(CU87=1,$J87=1,CU$43&gt;=REGISTER!$DD$28,CU$40&gt;0,SUM(CU$54:CU$60)&gt;0),1,0)))</f>
        <v>0</v>
      </c>
      <c r="S87" s="68">
        <f>IF((SUM(S$19:S$39)+SUM(S$78:S86)+SUM(S$117:S$121))&gt;=REGISTER!$DD$24,0,IF(CV$70=1,0,IF(AND(CV87=1,$J87=1,CV$43&gt;=REGISTER!$DD$28,CV$40&gt;0,SUM(CV$54:CV$60)&gt;0),1,0)))</f>
        <v>0</v>
      </c>
      <c r="T87" s="68">
        <f>IF((SUM(T$19:T$39)+SUM(T$78:T86)+SUM(T$117:T$121))&gt;=REGISTER!$DD$24,0,IF(CW$70=1,0,IF(AND(CW87=1,$J87=1,CW$43&gt;=REGISTER!$DD$28,CW$40&gt;0,SUM(CW$54:CW$60)&gt;0),1,0)))</f>
        <v>0</v>
      </c>
      <c r="U87" s="68">
        <f>IF((SUM(U$19:U$39)+SUM(U$78:U86)+SUM(U$117:U$121))&gt;=REGISTER!$DD$24,0,IF(CX$70=1,0,IF(AND(CX87=1,$J87=1,CX$43&gt;=REGISTER!$DD$28,CX$40&gt;0,SUM(CX$54:CX$60)&gt;0),1,0)))</f>
        <v>0</v>
      </c>
      <c r="V87" s="68">
        <f>IF((SUM(V$19:V$39)+SUM(V$78:V86)+SUM(V$117:V$121))&gt;=REGISTER!$DD$24,0,IF(CY$70=1,0,IF(AND(CY87=1,$J87=1,CY$43&gt;=REGISTER!$DD$28,CY$40&gt;0,SUM(CY$54:CY$60)&gt;0),1,0)))</f>
        <v>0</v>
      </c>
      <c r="W87" s="68">
        <f>IF((SUM(W$19:W$39)+SUM(W$78:W86)+SUM(W$117:W$121))&gt;=REGISTER!$DD$24,0,IF(CZ$70=1,0,IF(AND(CZ87=1,$J87=1,CZ$43&gt;=REGISTER!$DD$28,CZ$40&gt;0,SUM(CZ$54:CZ$60)&gt;0),1,0)))</f>
        <v>0</v>
      </c>
      <c r="X87" s="68">
        <f>IF((SUM(X$19:X$39)+SUM(X$78:X86)+SUM(X$117:X$121))&gt;=REGISTER!$DD$24,0,IF(DA$70=1,0,IF(AND(DA87=1,$J87=1,DA$43&gt;=REGISTER!$DD$28,DA$40&gt;0,SUM(DA$54:DA$60)&gt;0),1,0)))</f>
        <v>0</v>
      </c>
      <c r="Y87" s="68">
        <f>IF((SUM(Y$19:Y$39)+SUM(Y$78:Y86)+SUM(Y$117:Y$121))&gt;=REGISTER!$DD$24,0,IF(DB$70=1,0,IF(AND(DB87=1,$J87=1,DB$43&gt;=REGISTER!$DD$28,DB$40&gt;0,SUM(DB$54:DB$60)&gt;0),1,0)))</f>
        <v>0</v>
      </c>
      <c r="Z87" s="68">
        <f>IF((SUM(Z$19:Z$39)+SUM(Z$78:Z86)+SUM(Z$117:Z$121))&gt;=REGISTER!$DD$24,0,IF(DC$70=1,0,IF(AND(DC87=1,$J87=1,DC$43&gt;=REGISTER!$DD$28,DC$40&gt;0,SUM(DC$54:DC$60)&gt;0),1,0)))</f>
        <v>0</v>
      </c>
      <c r="AA87" s="68">
        <f>IF((SUM(AA$19:AA$39)+SUM(AA$78:AA86)+SUM(AA$117:AA$121))&gt;=REGISTER!$DD$24,0,IF(DD$70=1,0,IF(AND(DD87=1,$J87=1,DD$43&gt;=REGISTER!$DD$28,DD$40&gt;0,SUM(DD$54:DD$60)&gt;0),1,0)))</f>
        <v>0</v>
      </c>
      <c r="AB87" s="68">
        <f>IF((SUM(AB$19:AB$39)+SUM(AB$78:AB86)+SUM(AB$117:AB$121))&gt;=REGISTER!$DD$24,0,IF(DE$70=1,0,IF(AND(DE87=1,$J87=1,DE$43&gt;=REGISTER!$DD$28,DE$40&gt;0,SUM(DE$54:DE$60)&gt;0),1,0)))</f>
        <v>0</v>
      </c>
      <c r="AC87" s="68">
        <f>IF((SUM(AC$19:AC$39)+SUM(AC$78:AC86)+SUM(AC$117:AC$121))&gt;=REGISTER!$DD$24,0,IF(DF$70=1,0,IF(AND(DF87=1,$J87=1,DF$43&gt;=REGISTER!$DD$28,DF$40&gt;0,SUM(DF$54:DF$60)&gt;0),1,0)))</f>
        <v>0</v>
      </c>
      <c r="AD87" s="68">
        <f>IF((SUM(AD$19:AD$39)+SUM(AD$78:AD86)+SUM(AD$117:AD$121))&gt;=REGISTER!$DD$24,0,IF(DG$70=1,0,IF(AND(DG87=1,$J87=1,DG$43&gt;=REGISTER!$DD$28,DG$40&gt;0,SUM(DG$54:DG$60)&gt;0),1,0)))</f>
        <v>0</v>
      </c>
      <c r="AE87" s="68">
        <f>IF((SUM(AE$19:AE$39)+SUM(AE$78:AE86)+SUM(AE$117:AE$121))&gt;=REGISTER!$DD$24,0,IF(DH$70=1,0,IF(AND(DH87=1,$J87=1,DH$43&gt;=REGISTER!$DD$28,DH$40&gt;0,SUM(DH$54:DH$60)&gt;0),1,0)))</f>
        <v>0</v>
      </c>
      <c r="AF87" s="68">
        <f>IF((SUM(AF$19:AF$39)+SUM(AF$78:AF86)+SUM(AF$117:AF$121))&gt;=REGISTER!$DD$24,0,IF(DI$70=1,0,IF(AND(DI87=1,$J87=1,DI$43&gt;=REGISTER!$DD$28,DI$40&gt;0,SUM(DI$54:DI$60)&gt;0),1,0)))</f>
        <v>0</v>
      </c>
      <c r="AG87" s="68">
        <f>IF((SUM(AG$19:AG$39)+SUM(AG$78:AG86)+SUM(AG$117:AG$121))&gt;=REGISTER!$DD$24,0,IF(DJ$70=1,0,IF(AND(DJ87=1,$J87=1,DJ$43&gt;=REGISTER!$DD$28,DJ$40&gt;0,SUM(DJ$54:DJ$60)&gt;0),1,0)))</f>
        <v>0</v>
      </c>
      <c r="AH87" s="68">
        <f>IF((SUM(AH$19:AH$39)+SUM(AH$78:AH86)+SUM(AH$117:AH$121))&gt;=REGISTER!$DD$24,0,IF(DK$70=1,0,IF(AND(DK87=1,$J87=1,DK$43&gt;=REGISTER!$DD$28,DK$40&gt;0,SUM(DK$54:DK$60)&gt;0),1,0)))</f>
        <v>0</v>
      </c>
      <c r="AI87" s="68">
        <f>IF((SUM(AI$19:AI$39)+SUM(AI$78:AI86)+SUM(AI$117:AI$121))&gt;=REGISTER!$DD$24,0,IF(DL$70=1,0,IF(AND(DL87=1,$J87=1,DL$43&gt;=REGISTER!$DD$28,DL$40&gt;0,SUM(DL$54:DL$60)&gt;0),1,0)))</f>
        <v>0</v>
      </c>
      <c r="AJ87" s="68">
        <f>IF((SUM(AJ$19:AJ$39)+SUM(AJ$78:AJ86)+SUM(AJ$117:AJ$121))&gt;=REGISTER!$DD$24,0,IF(DM$70=1,0,IF(AND(DM87=1,$J87=1,DM$43&gt;=REGISTER!$DD$28,DM$40&gt;0,SUM(DM$54:DM$60)&gt;0),1,0)))</f>
        <v>0</v>
      </c>
      <c r="AK87" s="68">
        <f>IF((SUM(AK$19:AK$39)+SUM(AK$78:AK86)+SUM(AK$117:AK$121))&gt;=REGISTER!$DD$24,0,IF(DN$70=1,0,IF(AND(DN87=1,$J87=1,DN$43&gt;=REGISTER!$DD$28,DN$40&gt;0,SUM(DN$54:DN$60)&gt;0),1,0)))</f>
        <v>0</v>
      </c>
      <c r="AL87" s="68">
        <f>IF((SUM(AL$19:AL$39)+SUM(AL$78:AL86)+SUM(AL$117:AL$121))&gt;=REGISTER!$DD$24,0,IF(DO$70=1,0,IF(AND(DO87=1,$J87=1,DO$43&gt;=REGISTER!$DD$28,DO$40&gt;0,SUM(DO$54:DO$60)&gt;0),1,0)))</f>
        <v>0</v>
      </c>
      <c r="AM87" s="68">
        <f>IF((SUM(AM$19:AM$39)+SUM(AM$78:AM86)+SUM(AM$117:AM$121))&gt;=REGISTER!$DD$24,0,IF(DP$70=1,0,IF(AND(DP87=1,$J87=1,DP$43&gt;=REGISTER!$DD$28,DP$40&gt;0,SUM(DP$54:DP$60)&gt;0),1,0)))</f>
        <v>0</v>
      </c>
      <c r="AN87" s="68">
        <f>IF((SUM(AN$19:AN$39)+SUM(AN$78:AN86)+SUM(AN$117:AN$121))&gt;=REGISTER!$DD$24,0,IF(DQ$70=1,0,IF(AND(DQ87=1,$J87=1,DQ$43&gt;=REGISTER!$DD$28,DQ$40&gt;0,SUM(DQ$54:DQ$60)&gt;0),1,0)))</f>
        <v>0</v>
      </c>
      <c r="AO87" s="68">
        <f>IF((SUM(AO$19:AO$39)+SUM(AO$78:AO86)+SUM(AO$117:AO$121))&gt;=REGISTER!$DD$24,0,IF(DR$70=1,0,IF(AND(DR87=1,$J87=1,DR$43&gt;=REGISTER!$DD$28,DR$40&gt;0,SUM(DR$54:DR$60)&gt;0),1,0)))</f>
        <v>0</v>
      </c>
      <c r="AP87" s="68">
        <f>IF((SUM(AP$19:AP$39)+SUM(AP$78:AP86)+SUM(AP$117:AP$121))&gt;=REGISTER!$DD$24,0,IF(DS$70=1,0,IF(AND(DS87=1,$J87=1,DS$43&gt;=REGISTER!$DD$28,DS$40&gt;0,SUM(DS$54:DS$60)&gt;0),1,0)))</f>
        <v>0</v>
      </c>
      <c r="AQ87" s="68">
        <f>IF((SUM(AQ$19:AQ$39)+SUM(AQ$78:AQ86)+SUM(AQ$117:AQ$121))&gt;=REGISTER!$DD$24,0,IF(DT$70=1,0,IF(AND(DT87=1,$J87=1,DT$43&gt;=REGISTER!$DD$28,DT$40&gt;0,SUM(DT$54:DT$60)&gt;0),1,0)))</f>
        <v>0</v>
      </c>
      <c r="AR87" s="68">
        <f>IF((SUM(AR$19:AR$39)+SUM(AR$78:AR86)+SUM(AR$117:AR$121))&gt;=REGISTER!$DD$24,0,IF(DU$70=1,0,IF(AND(DU87=1,$J87=1,DU$43&gt;=REGISTER!$DD$28,DU$40&gt;0,SUM(DU$54:DU$60)&gt;0),1,0)))</f>
        <v>0</v>
      </c>
      <c r="AS87" s="68">
        <f>IF((SUM(AS$19:AS$39)+SUM(AS$78:AS86)+SUM(AS$117:AS$121))&gt;=REGISTER!$DD$24,0,IF(DV$70=1,0,IF(AND(DV87=1,$J87=1,DV$43&gt;=REGISTER!$DD$28,DV$40&gt;0,SUM(DV$54:DV$60)&gt;0),1,0)))</f>
        <v>0</v>
      </c>
      <c r="AT87" s="68">
        <f>IF((SUM(AT$19:AT$39)+SUM(AT$78:AT86)+SUM(AT$117:AT$121))&gt;=REGISTER!$DD$24,0,IF(DW$70=1,0,IF(AND(DW87=1,$J87=1,DW$43&gt;=REGISTER!$DD$28,DW$40&gt;0,SUM(DW$54:DW$60)&gt;0),1,0)))</f>
        <v>0</v>
      </c>
      <c r="AU87" s="68">
        <f>IF((SUM(AU$19:AU$39)+SUM(AU$78:AU86)+SUM(AU$117:AU$121))&gt;=REGISTER!$DD$24,0,IF(DX$70=1,0,IF(AND(DX87=1,$J87=1,DX$43&gt;=REGISTER!$DD$28,DX$40&gt;0,SUM(DX$54:DX$60)&gt;0),1,0)))</f>
        <v>0</v>
      </c>
      <c r="AV87" s="68">
        <f>IF((SUM(AV$19:AV$39)+SUM(AV$78:AV86)+SUM(AV$117:AV$121))&gt;=REGISTER!$DD$24,0,IF(DY$70=1,0,IF(AND(DY87=1,$J87=1,DY$43&gt;=REGISTER!$DD$28,DY$40&gt;0,SUM(DY$54:DY$60)&gt;0),1,0)))</f>
        <v>0</v>
      </c>
      <c r="AW87" s="68">
        <f>IF((SUM(AW$19:AW$39)+SUM(AW$78:AW86)+SUM(AW$117:AW$121))&gt;=REGISTER!$DD$24,0,IF(DZ$70=1,0,IF(AND(DZ87=1,$J87=1,DZ$43&gt;=REGISTER!$DD$28,DZ$40&gt;0,SUM(DZ$54:DZ$60)&gt;0),1,0)))</f>
        <v>0</v>
      </c>
      <c r="AX87" s="68">
        <f>IF((SUM(AX$19:AX$39)+SUM(AX$78:AX86)+SUM(AX$117:AX$121))&gt;=REGISTER!$DD$24,0,IF(EA$70=1,0,IF(AND(EA87=1,$J87=1,EA$43&gt;=REGISTER!$DD$28,EA$40&gt;0,SUM(EA$54:EA$60)&gt;0),1,0)))</f>
        <v>0</v>
      </c>
      <c r="AY87" s="68">
        <f>IF((SUM(AY$19:AY$39)+SUM(AY$78:AY86)+SUM(AY$117:AY$121))&gt;=REGISTER!$DD$24,0,IF(EB$70=1,0,IF(AND(EB87=1,$J87=1,EB$43&gt;=REGISTER!$DD$28,EB$40&gt;0,SUM(EB$54:EB$60)&gt;0),1,0)))</f>
        <v>0</v>
      </c>
      <c r="AZ87" s="68">
        <f>IF((SUM(AZ$19:AZ$39)+SUM(AZ$78:AZ86)+SUM(AZ$117:AZ$121))&gt;=REGISTER!$DD$24,0,IF(EC$70=1,0,IF(AND(EC87=1,$J87=1,EC$43&gt;=REGISTER!$DD$28,EC$40&gt;0,SUM(EC$54:EC$60)&gt;0),1,0)))</f>
        <v>0</v>
      </c>
      <c r="BA87" s="68">
        <f>IF((SUM(BA$19:BA$39)+SUM(BA$78:BA86)+SUM(BA$117:BA$121))&gt;=REGISTER!$DD$24,0,IF(ED$70=1,0,IF(AND(ED87=1,$J87=1,ED$43&gt;=REGISTER!$DD$28,ED$40&gt;0,SUM(ED$54:ED$60)&gt;0),1,0)))</f>
        <v>0</v>
      </c>
      <c r="BB87" s="68">
        <f>IF((SUM(BB$19:BB$39)+SUM(BB$78:BB86)+SUM(BB$117:BB$121))&gt;=REGISTER!$DD$24,0,IF(EE$70=1,0,IF(AND(EE87=1,$J87=1,EE$43&gt;=REGISTER!$DD$28,EE$40&gt;0,SUM(EE$54:EE$60)&gt;0),1,0)))</f>
        <v>0</v>
      </c>
      <c r="BC87" s="68">
        <f>IF((SUM(BC$19:BC$39)+SUM(BC$78:BC86)+SUM(BC$117:BC$121))&gt;=REGISTER!$DD$24,0,IF(EF$70=1,0,IF(AND(EF87=1,$J87=1,EF$43&gt;=REGISTER!$DD$28,EF$40&gt;0,SUM(EF$54:EF$60)&gt;0),1,0)))</f>
        <v>0</v>
      </c>
      <c r="BD87" s="83">
        <f t="shared" si="61"/>
        <v>0</v>
      </c>
      <c r="BE87" s="68">
        <f>IF((SUM(BE$19:BE$37)+SUM(BE$78:BE86))&gt;=20,0,SUM(IF(AND($I87=1,CS87=1,CS$41&gt;2,CS$40&gt;0,SUM(CS$47:CS$53)&gt;0),1,0)))</f>
        <v>0</v>
      </c>
      <c r="BF87" s="68">
        <f>IF((SUM(BF$19:BF$37)+SUM(BF$78:BF86))&gt;=20,0,SUM(IF(AND($I87=1,CT87=1,CT$41&gt;2,CT$40&gt;0,SUM(CT$47:CT$53)&gt;0),1,0)))</f>
        <v>0</v>
      </c>
      <c r="BG87" s="68">
        <f>IF((SUM(BG$19:BG$37)+SUM(BG$78:BG86))&gt;=20,0,SUM(IF(AND($I87=1,CU87=1,CU$41&gt;2,CU$40&gt;0,SUM(CU$47:CU$53)&gt;0),1,0)))</f>
        <v>0</v>
      </c>
      <c r="BH87" s="68">
        <f>IF((SUM(BH$19:BH$37)+SUM(BH$78:BH86))&gt;=20,0,SUM(IF(AND($I87=1,CV87=1,CV$41&gt;2,CV$40&gt;0,SUM(CV$47:CV$53)&gt;0),1,0)))</f>
        <v>0</v>
      </c>
      <c r="BI87" s="68">
        <f>IF((SUM(BI$19:BI$37)+SUM(BI$78:BI86))&gt;=20,0,SUM(IF(AND($I87=1,CW87=1,CW$41&gt;2,CW$40&gt;0,SUM(CW$47:CW$53)&gt;0),1,0)))</f>
        <v>0</v>
      </c>
      <c r="BJ87" s="68">
        <f>IF((SUM(BJ$19:BJ$37)+SUM(BJ$78:BJ86))&gt;=20,0,SUM(IF(AND($I87=1,CX87=1,CX$41&gt;2,CX$40&gt;0,SUM(CX$47:CX$53)&gt;0),1,0)))</f>
        <v>0</v>
      </c>
      <c r="BK87" s="68">
        <f>IF((SUM(BK$19:BK$37)+SUM(BK$78:BK86))&gt;=20,0,SUM(IF(AND($I87=1,CY87=1,CY$41&gt;2,CY$40&gt;0,SUM(CY$47:CY$53)&gt;0),1,0)))</f>
        <v>0</v>
      </c>
      <c r="BL87" s="68">
        <f>IF((SUM(BL$19:BL$37)+SUM(BL$78:BL86))&gt;=20,0,SUM(IF(AND($I87=1,CZ87=1,CZ$41&gt;2,CZ$40&gt;0,SUM(CZ$47:CZ$53)&gt;0),1,0)))</f>
        <v>0</v>
      </c>
      <c r="BM87" s="68">
        <f>IF((SUM(BM$19:BM$37)+SUM(BM$78:BM86))&gt;=20,0,SUM(IF(AND($I87=1,DA87=1,DA$41&gt;2,DA$40&gt;0,SUM(DA$47:DA$53)&gt;0),1,0)))</f>
        <v>0</v>
      </c>
      <c r="BN87" s="68">
        <f>IF((SUM(BN$19:BN$37)+SUM(BN$78:BN86))&gt;=20,0,SUM(IF(AND($I87=1,DB87=1,DB$41&gt;2,DB$40&gt;0,SUM(DB$47:DB$53)&gt;0),1,0)))</f>
        <v>0</v>
      </c>
      <c r="BO87" s="68">
        <f>IF((SUM(BO$19:BO$37)+SUM(BO$78:BO86))&gt;=20,0,SUM(IF(AND($I87=1,DC87=1,DC$41&gt;2,DC$40&gt;0,SUM(DC$47:DC$53)&gt;0),1,0)))</f>
        <v>0</v>
      </c>
      <c r="BP87" s="68">
        <f>IF((SUM(BP$19:BP$37)+SUM(BP$78:BP86))&gt;=20,0,SUM(IF(AND($I87=1,DD87=1,DD$41&gt;2,DD$40&gt;0,SUM(DD$47:DD$53)&gt;0),1,0)))</f>
        <v>0</v>
      </c>
      <c r="BQ87" s="68">
        <f>IF((SUM(BQ$19:BQ$37)+SUM(BQ$78:BQ86))&gt;=20,0,SUM(IF(AND($I87=1,DE87=1,DE$41&gt;2,DE$40&gt;0,SUM(DE$47:DE$53)&gt;0),1,0)))</f>
        <v>0</v>
      </c>
      <c r="BR87" s="68">
        <f>IF((SUM(BR$19:BR$37)+SUM(BR$78:BR86))&gt;=20,0,SUM(IF(AND($I87=1,DF87=1,DF$41&gt;2,DF$40&gt;0,SUM(DF$47:DF$53)&gt;0),1,0)))</f>
        <v>0</v>
      </c>
      <c r="BS87" s="68">
        <f>IF((SUM(BS$19:BS$37)+SUM(BS$78:BS86))&gt;=20,0,SUM(IF(AND($I87=1,DG87=1,DG$41&gt;2,DG$40&gt;0,SUM(DG$47:DG$53)&gt;0),1,0)))</f>
        <v>0</v>
      </c>
      <c r="BT87" s="68">
        <f>IF((SUM(BT$19:BT$37)+SUM(BT$78:BT86))&gt;=20,0,SUM(IF(AND($I87=1,DH87=1,DH$41&gt;2,DH$40&gt;0,SUM(DH$47:DH$53)&gt;0),1,0)))</f>
        <v>0</v>
      </c>
      <c r="BU87" s="68">
        <f>IF((SUM(BU$19:BU$37)+SUM(BU$78:BU86))&gt;=20,0,SUM(IF(AND($I87=1,DI87=1,DI$41&gt;2,DI$40&gt;0,SUM(DI$47:DI$53)&gt;0),1,0)))</f>
        <v>0</v>
      </c>
      <c r="BV87" s="68">
        <f>IF((SUM(BV$19:BV$37)+SUM(BV$78:BV86))&gt;=20,0,SUM(IF(AND($I87=1,DJ87=1,DJ$41&gt;2,DJ$40&gt;0,SUM(DJ$47:DJ$53)&gt;0),1,0)))</f>
        <v>0</v>
      </c>
      <c r="BW87" s="68">
        <f>IF((SUM(BW$19:BW$37)+SUM(BW$78:BW86))&gt;=20,0,SUM(IF(AND($I87=1,DK87=1,DK$41&gt;2,DK$40&gt;0,SUM(DK$47:DK$53)&gt;0),1,0)))</f>
        <v>0</v>
      </c>
      <c r="BX87" s="68">
        <f>IF((SUM(BX$19:BX$37)+SUM(BX$78:BX86))&gt;=20,0,SUM(IF(AND($I87=1,DL87=1,DL$41&gt;2,DL$40&gt;0,SUM(DL$47:DL$53)&gt;0),1,0)))</f>
        <v>0</v>
      </c>
      <c r="BY87" s="68">
        <f>IF((SUM(BY$19:BY$37)+SUM(BY$78:BY86))&gt;=20,0,SUM(IF(AND($I87=1,DM87=1,DM$41&gt;2,DM$40&gt;0,SUM(DM$47:DM$53)&gt;0),1,0)))</f>
        <v>0</v>
      </c>
      <c r="BZ87" s="68">
        <f>IF((SUM(BZ$19:BZ$37)+SUM(BZ$78:BZ86))&gt;=20,0,SUM(IF(AND($I87=1,DN87=1,DN$41&gt;2,DN$40&gt;0,SUM(DN$47:DN$53)&gt;0),1,0)))</f>
        <v>0</v>
      </c>
      <c r="CA87" s="68">
        <f>IF((SUM(CA$19:CA$37)+SUM(CA$78:CA86))&gt;=20,0,SUM(IF(AND($I87=1,DO87=1,DO$41&gt;2,DO$40&gt;0,SUM(DO$47:DO$53)&gt;0),1,0)))</f>
        <v>0</v>
      </c>
      <c r="CB87" s="68">
        <f>IF((SUM(CB$19:CB$37)+SUM(CB$78:CB86))&gt;=20,0,SUM(IF(AND($I87=1,DP87=1,DP$41&gt;2,DP$40&gt;0,SUM(DP$47:DP$53)&gt;0),1,0)))</f>
        <v>0</v>
      </c>
      <c r="CC87" s="68">
        <f>IF((SUM(CC$19:CC$37)+SUM(CC$78:CC86))&gt;=20,0,SUM(IF(AND($I87=1,DQ87=1,DQ$41&gt;2,DQ$40&gt;0,SUM(DQ$47:DQ$53)&gt;0),1,0)))</f>
        <v>0</v>
      </c>
      <c r="CD87" s="68">
        <f>IF((SUM(CD$19:CD$37)+SUM(CD$78:CD86))&gt;=20,0,SUM(IF(AND($I87=1,DR87=1,DR$41&gt;2,DR$40&gt;0,SUM(DR$47:DR$53)&gt;0),1,0)))</f>
        <v>0</v>
      </c>
      <c r="CE87" s="68">
        <f>IF((SUM(CE$19:CE$37)+SUM(CE$78:CE86))&gt;=20,0,SUM(IF(AND($I87=1,DS87=1,DS$41&gt;2,DS$40&gt;0,SUM(DS$47:DS$53)&gt;0),1,0)))</f>
        <v>0</v>
      </c>
      <c r="CF87" s="68">
        <f>IF((SUM(CF$19:CF$37)+SUM(CF$78:CF86))&gt;=20,0,SUM(IF(AND($I87=1,DT87=1,DT$41&gt;2,DT$40&gt;0,SUM(DT$47:DT$53)&gt;0),1,0)))</f>
        <v>0</v>
      </c>
      <c r="CG87" s="68">
        <f>IF((SUM(CG$19:CG$37)+SUM(CG$78:CG86))&gt;=20,0,SUM(IF(AND($I87=1,DU87=1,DU$41&gt;2,DU$40&gt;0,SUM(DU$47:DU$53)&gt;0),1,0)))</f>
        <v>0</v>
      </c>
      <c r="CH87" s="68">
        <f>IF((SUM(CH$19:CH$37)+SUM(CH$78:CH86))&gt;=20,0,SUM(IF(AND($I87=1,DV87=1,DV$41&gt;2,DV$40&gt;0,SUM(DV$47:DV$53)&gt;0),1,0)))</f>
        <v>0</v>
      </c>
      <c r="CI87" s="68">
        <f>IF((SUM(CI$19:CI$37)+SUM(CI$78:CI86))&gt;=20,0,SUM(IF(AND($I87=1,DW87=1,DW$41&gt;2,DW$40&gt;0,SUM(DW$47:DW$53)&gt;0),1,0)))</f>
        <v>0</v>
      </c>
      <c r="CJ87" s="68">
        <f>IF((SUM(CJ$19:CJ$37)+SUM(CJ$78:CJ86))&gt;=20,0,SUM(IF(AND($I87=1,DX87=1,DX$41&gt;2,DX$40&gt;0,SUM(DX$47:DX$53)&gt;0),1,0)))</f>
        <v>0</v>
      </c>
      <c r="CK87" s="68">
        <f>IF((SUM(CK$19:CK$37)+SUM(CK$78:CK86))&gt;=20,0,SUM(IF(AND($I87=1,DY87=1,DY$41&gt;2,DY$40&gt;0,SUM(DY$47:DY$53)&gt;0),1,0)))</f>
        <v>0</v>
      </c>
      <c r="CL87" s="68">
        <f>IF((SUM(CL$19:CL$37)+SUM(CL$78:CL86))&gt;=20,0,SUM(IF(AND($I87=1,DZ87=1,DZ$41&gt;2,DZ$40&gt;0,SUM(DZ$47:DZ$53)&gt;0),1,0)))</f>
        <v>0</v>
      </c>
      <c r="CM87" s="68">
        <f>IF((SUM(CM$19:CM$37)+SUM(CM$78:CM86))&gt;=20,0,SUM(IF(AND($I87=1,EA87=1,EA$41&gt;2,EA$40&gt;0,SUM(EA$47:EA$53)&gt;0),1,0)))</f>
        <v>0</v>
      </c>
      <c r="CN87" s="68">
        <f>IF((SUM(CN$19:CN$37)+SUM(CN$78:CN86))&gt;=20,0,SUM(IF(AND($I87=1,EB87=1,EB$41&gt;2,EB$40&gt;0,SUM(EB$47:EB$53)&gt;0),1,0)))</f>
        <v>0</v>
      </c>
      <c r="CO87" s="68">
        <f>IF((SUM(CO$19:CO$37)+SUM(CO$78:CO86))&gt;=20,0,SUM(IF(AND($I87=1,EC87=1,EC$41&gt;2,EC$40&gt;0,SUM(EC$47:EC$53)&gt;0),1,0)))</f>
        <v>0</v>
      </c>
      <c r="CP87" s="68">
        <f>IF((SUM(CP$19:CP$37)+SUM(CP$78:CP86))&gt;=20,0,SUM(IF(AND($I87=1,ED87=1,ED$41&gt;2,ED$40&gt;0,SUM(ED$47:ED$53)&gt;0),1,0)))</f>
        <v>0</v>
      </c>
      <c r="CQ87" s="68">
        <f>IF((SUM(CQ$19:CQ$37)+SUM(CQ$78:CQ86))&gt;=20,0,SUM(IF(AND($I87=1,EE87=1,EE$41&gt;2,EE$40&gt;0,SUM(EE$47:EE$53)&gt;0),1,0)))</f>
        <v>0</v>
      </c>
      <c r="CR87" s="68">
        <f>IF((SUM(CR$19:CR$37)+SUM(CR$78:CR86))&gt;=20,0,SUM(IF(AND($I87=1,EF87=1,EF$41&gt;2,EF$40&gt;0,SUM(EF$47:EF$53)&gt;0),1,0)))</f>
        <v>0</v>
      </c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  <c r="DL87" s="53"/>
      <c r="DM87" s="53"/>
      <c r="DN87" s="53"/>
      <c r="DO87" s="53"/>
      <c r="DP87" s="53"/>
      <c r="DQ87" s="53"/>
      <c r="DR87" s="53"/>
      <c r="DS87" s="53"/>
      <c r="DT87" s="53"/>
      <c r="DU87" s="53"/>
      <c r="DV87" s="53"/>
      <c r="DW87" s="53"/>
      <c r="DX87" s="53"/>
      <c r="DY87" s="53"/>
      <c r="DZ87" s="53"/>
      <c r="EA87" s="53"/>
      <c r="EB87" s="53"/>
      <c r="EC87" s="53"/>
      <c r="ED87" s="53"/>
      <c r="EE87" s="53"/>
      <c r="EF87" s="53"/>
      <c r="EG87" s="46">
        <f t="shared" si="63"/>
        <v>0</v>
      </c>
      <c r="EH87" s="116"/>
      <c r="EI87" s="82">
        <f t="shared" si="64"/>
        <v>0</v>
      </c>
      <c r="EJ87" s="295" t="str">
        <f t="shared" si="65"/>
        <v/>
      </c>
      <c r="EK87" s="296">
        <f t="shared" si="66"/>
        <v>0</v>
      </c>
      <c r="EL87" s="161"/>
      <c r="EM87" s="354">
        <f>SUMIF($K87,REGISTER!$CY$7,'KORT 1'!$BD87)</f>
        <v>0</v>
      </c>
      <c r="EN87" s="355">
        <f>SUMIF($K87,REGISTER!$CY$8,'KORT 1'!$BD87)</f>
        <v>0</v>
      </c>
      <c r="EO87" s="356">
        <f>SUMIF($K87,REGISTER!$CY$9,'KORT 1'!$BD87)</f>
        <v>0</v>
      </c>
      <c r="EP87" s="356">
        <f>SUMIF($K87,REGISTER!$CY$10,'KORT 1'!$BD87)</f>
        <v>0</v>
      </c>
      <c r="EQ87" s="357">
        <f>SUMIF($K87,REGISTER!$CY$23,'KORT 1'!$BD87)</f>
        <v>0</v>
      </c>
      <c r="ER87" s="355">
        <f>SUMIF($K87,REGISTER!$CY$24,'KORT 1'!$BD87)</f>
        <v>0</v>
      </c>
      <c r="ES87" s="356">
        <f>SUMIF($K87,REGISTER!$CY$25,'KORT 1'!$BD87)</f>
        <v>0</v>
      </c>
      <c r="ET87" s="356">
        <f>SUMIF($K87,REGISTER!$CY$26,'KORT 1'!$BD87)</f>
        <v>0</v>
      </c>
      <c r="EU87" s="357">
        <f>SUMIF($K87,REGISTER!$CY$15,'KORT 1'!$BD87)</f>
        <v>0</v>
      </c>
      <c r="EV87" s="355">
        <f>SUMIF($K87,REGISTER!$CY$16,'KORT 1'!$BD87)</f>
        <v>0</v>
      </c>
      <c r="EW87" s="355">
        <f>SUMIF($K87,REGISTER!$CY$17,'KORT 1'!$BD87)</f>
        <v>0</v>
      </c>
      <c r="EX87" s="355">
        <f>SUMIF($K87,REGISTER!$CY$18,'KORT 1'!$BD87)</f>
        <v>0</v>
      </c>
      <c r="EY87" s="358">
        <f>SUMIF($K87,REGISTER!$CY$19,'KORT 1'!$BD87)+SUMIF($K87,REGISTER!$CY$20,'KORT 1'!$BD87)+SUMIF($K87,REGISTER!$CY$21,'KORT 1'!$BD87)+SUMIF($K87,REGISTER!$CY$22,'KORT 1'!$BD87)</f>
        <v>0</v>
      </c>
      <c r="EZ87" s="359">
        <f>SUMIF($K87,REGISTER!$CY$31,'KORT 1'!$BD87)</f>
        <v>0</v>
      </c>
      <c r="FA87" s="355">
        <f>SUMIF($K87,REGISTER!$CY$32,'KORT 1'!$BD87)</f>
        <v>0</v>
      </c>
      <c r="FB87" s="355">
        <f>SUMIF($K87,REGISTER!$CY$33,'KORT 1'!$BD87)</f>
        <v>0</v>
      </c>
      <c r="FC87" s="355">
        <f>SUMIF($K87,REGISTER!$CY$34,'KORT 1'!$BD87)</f>
        <v>0</v>
      </c>
      <c r="FD87" s="358">
        <f>SUMIF($K87,REGISTER!$CY$35,'KORT 1'!$BD87)+SUMIF($K87,REGISTER!$CY$36,'KORT 1'!$BD87)+SUMIF($K87,REGISTER!$CY$37,'KORT 1'!$BD87)+SUMIF($K87,REGISTER!$CY$38,'KORT 1'!$BD87)</f>
        <v>0</v>
      </c>
      <c r="FE87" s="376"/>
      <c r="FF87" s="377"/>
      <c r="FG87" s="378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9"/>
      <c r="FY87" s="84">
        <f>SUMIF($M87,REGISTER!$CY$40,'KORT 1'!$O87)</f>
        <v>0</v>
      </c>
      <c r="FZ87" s="17">
        <f>SUMIF($M87,REGISTER!$CY$41,'KORT 1'!$O87)</f>
        <v>0</v>
      </c>
      <c r="GA87" s="17">
        <f>SUMIF($M87,REGISTER!$CY$42,'KORT 1'!$O87)</f>
        <v>0</v>
      </c>
      <c r="GB87" s="17">
        <f>SUMIF($M87,REGISTER!$CY$43,'KORT 1'!$O87)</f>
        <v>0</v>
      </c>
      <c r="GC87" s="17">
        <f>SUMIF($M87,REGISTER!$CY$44,'KORT 1'!$O87)</f>
        <v>0</v>
      </c>
      <c r="GD87" s="17">
        <f>SUMIF($M87,REGISTER!$CY$45,'KORT 1'!$O87)</f>
        <v>0</v>
      </c>
      <c r="GE87" s="17">
        <f>SUMIF($M87,REGISTER!$CY$60,'KORT 1'!$O87)</f>
        <v>0</v>
      </c>
      <c r="GF87" s="17">
        <f>SUMIF($M87,REGISTER!$CY$61,'KORT 1'!$O87)</f>
        <v>0</v>
      </c>
      <c r="GG87" s="17">
        <f>SUMIF($M87,REGISTER!$CY$62,'KORT 1'!$O87)</f>
        <v>0</v>
      </c>
      <c r="GH87" s="17">
        <f>SUMIF($M87,REGISTER!$CY$63,'KORT 1'!$O87)</f>
        <v>0</v>
      </c>
      <c r="GI87" s="17">
        <f>SUMIF($M87,REGISTER!$CY$64,'KORT 1'!$O87)</f>
        <v>0</v>
      </c>
      <c r="GJ87" s="17">
        <f>SUMIF($M87,REGISTER!$CY$65,'KORT 1'!$O87)</f>
        <v>0</v>
      </c>
      <c r="GK87" s="17">
        <f>SUMIF($M87,REGISTER!$CY$50,'KORT 1'!$O87)</f>
        <v>0</v>
      </c>
      <c r="GL87" s="17">
        <f>SUMIF($M87,REGISTER!$CY$51,'KORT 1'!$O87)</f>
        <v>0</v>
      </c>
      <c r="GM87" s="17">
        <f>SUMIF($M87,REGISTER!$CY$52,'KORT 1'!$O87)</f>
        <v>0</v>
      </c>
      <c r="GN87" s="17">
        <f>SUMIF($M87,REGISTER!$CY$53,'KORT 1'!$O87)</f>
        <v>0</v>
      </c>
      <c r="GO87" s="17">
        <f>SUMIF($M87,REGISTER!$CY$54,'KORT 1'!$O87)</f>
        <v>0</v>
      </c>
      <c r="GP87" s="17">
        <f>SUMIF($M87,REGISTER!$CY$55,'KORT 1'!$O87)</f>
        <v>0</v>
      </c>
      <c r="GQ87" s="16">
        <f>SUMIF($M87,REGISTER!$CY$56,'KORT 1'!$O87)+SUMIF($M87,REGISTER!$CY$57,'KORT 1'!$O87)+SUMIF($M87,REGISTER!$CY$58,'KORT 1'!$O87)+SUMIF($M87,REGISTER!$CY$59,'KORT 1'!$O87)</f>
        <v>0</v>
      </c>
      <c r="GR87" s="17">
        <f>SUMIF($M87,REGISTER!$CY$70,'KORT 1'!$O87)</f>
        <v>0</v>
      </c>
      <c r="GS87" s="17">
        <f>SUMIF($M87,REGISTER!$CY$71,'KORT 1'!$O87)</f>
        <v>0</v>
      </c>
      <c r="GT87" s="17">
        <f>SUMIF($M87,REGISTER!$CY$72,'KORT 1'!$O87)</f>
        <v>0</v>
      </c>
      <c r="GU87" s="17">
        <f>SUMIF($M87,REGISTER!$CY$73,'KORT 1'!$O87)</f>
        <v>0</v>
      </c>
      <c r="GV87" s="17">
        <f>SUMIF($M87,REGISTER!$CY$74,'KORT 1'!$O87)</f>
        <v>0</v>
      </c>
      <c r="GW87" s="17">
        <f>SUMIF($M87,REGISTER!$CY$75,'KORT 1'!$O87)</f>
        <v>0</v>
      </c>
      <c r="GX87" s="16">
        <f>SUMIF($M87,REGISTER!$CY$76,'KORT 1'!$O87)+SUMIF($M87,REGISTER!$CY$77,'KORT 1'!$O87)+SUMIF($M87,REGISTER!$CY$78,'KORT 1'!$O87)+SUMIF($M87,REGISTER!$CY$79,'KORT 1'!$O87)</f>
        <v>0</v>
      </c>
      <c r="GY87" s="116"/>
      <c r="GZ87" s="116"/>
      <c r="HA87" s="116"/>
      <c r="HB87" s="116"/>
      <c r="HC87" s="116"/>
      <c r="HD87" s="116"/>
      <c r="HE87" s="116"/>
      <c r="HF87" s="116"/>
      <c r="HG87" s="116"/>
      <c r="HH87" s="116"/>
      <c r="HI87" s="116"/>
      <c r="HJ87" s="116"/>
      <c r="HK87" s="116"/>
      <c r="HL87" s="116"/>
      <c r="HM87" s="116"/>
      <c r="HN87" s="116"/>
      <c r="HO87" s="116"/>
      <c r="HP87" s="106"/>
      <c r="HQ87" s="1"/>
    </row>
    <row r="88" spans="1:225" ht="12" customHeight="1">
      <c r="A88" s="15">
        <v>32</v>
      </c>
      <c r="B88" s="69"/>
      <c r="C88" s="539" t="str">
        <f t="shared" si="53"/>
        <v/>
      </c>
      <c r="D88" s="540"/>
      <c r="E88" s="540"/>
      <c r="F88" s="540"/>
      <c r="G88" s="541"/>
      <c r="H88" s="111" t="str">
        <f t="shared" si="54"/>
        <v/>
      </c>
      <c r="I88" s="22">
        <f t="shared" si="55"/>
        <v>0</v>
      </c>
      <c r="J88" s="22">
        <f t="shared" si="56"/>
        <v>0</v>
      </c>
      <c r="K88" s="22">
        <f t="shared" si="57"/>
        <v>0</v>
      </c>
      <c r="L88" s="114"/>
      <c r="M88" s="22">
        <f t="shared" si="58"/>
        <v>0</v>
      </c>
      <c r="N88" s="22">
        <f t="shared" si="59"/>
        <v>0</v>
      </c>
      <c r="O88" s="83">
        <f t="shared" si="60"/>
        <v>0</v>
      </c>
      <c r="P88" s="68">
        <f>IF((SUM(P$19:P$39)+SUM(P$78:P87)+SUM(P$117:P$121))&gt;=REGISTER!$DD$24,0,IF(CS$70=1,0,IF(AND(CS88=1,$J88=1,CS$43&gt;=REGISTER!$DD$28,CS$40&gt;0,SUM(CS$54:CS$60)&gt;0),1,0)))</f>
        <v>0</v>
      </c>
      <c r="Q88" s="68">
        <f>IF((SUM(Q$19:Q$39)+SUM(Q$78:Q87)+SUM(Q$117:Q$121))&gt;=REGISTER!$DD$24,0,IF(CT$70=1,0,IF(AND(CT88=1,$J88=1,CT$43&gt;=REGISTER!$DD$28,CT$40&gt;0,SUM(CT$54:CT$60)&gt;0),1,0)))</f>
        <v>0</v>
      </c>
      <c r="R88" s="68">
        <f>IF((SUM(R$19:R$39)+SUM(R$78:R87)+SUM(R$117:R$121))&gt;=REGISTER!$DD$24,0,IF(CU$70=1,0,IF(AND(CU88=1,$J88=1,CU$43&gt;=REGISTER!$DD$28,CU$40&gt;0,SUM(CU$54:CU$60)&gt;0),1,0)))</f>
        <v>0</v>
      </c>
      <c r="S88" s="68">
        <f>IF((SUM(S$19:S$39)+SUM(S$78:S87)+SUM(S$117:S$121))&gt;=REGISTER!$DD$24,0,IF(CV$70=1,0,IF(AND(CV88=1,$J88=1,CV$43&gt;=REGISTER!$DD$28,CV$40&gt;0,SUM(CV$54:CV$60)&gt;0),1,0)))</f>
        <v>0</v>
      </c>
      <c r="T88" s="68">
        <f>IF((SUM(T$19:T$39)+SUM(T$78:T87)+SUM(T$117:T$121))&gt;=REGISTER!$DD$24,0,IF(CW$70=1,0,IF(AND(CW88=1,$J88=1,CW$43&gt;=REGISTER!$DD$28,CW$40&gt;0,SUM(CW$54:CW$60)&gt;0),1,0)))</f>
        <v>0</v>
      </c>
      <c r="U88" s="68">
        <f>IF((SUM(U$19:U$39)+SUM(U$78:U87)+SUM(U$117:U$121))&gt;=REGISTER!$DD$24,0,IF(CX$70=1,0,IF(AND(CX88=1,$J88=1,CX$43&gt;=REGISTER!$DD$28,CX$40&gt;0,SUM(CX$54:CX$60)&gt;0),1,0)))</f>
        <v>0</v>
      </c>
      <c r="V88" s="68">
        <f>IF((SUM(V$19:V$39)+SUM(V$78:V87)+SUM(V$117:V$121))&gt;=REGISTER!$DD$24,0,IF(CY$70=1,0,IF(AND(CY88=1,$J88=1,CY$43&gt;=REGISTER!$DD$28,CY$40&gt;0,SUM(CY$54:CY$60)&gt;0),1,0)))</f>
        <v>0</v>
      </c>
      <c r="W88" s="68">
        <f>IF((SUM(W$19:W$39)+SUM(W$78:W87)+SUM(W$117:W$121))&gt;=REGISTER!$DD$24,0,IF(CZ$70=1,0,IF(AND(CZ88=1,$J88=1,CZ$43&gt;=REGISTER!$DD$28,CZ$40&gt;0,SUM(CZ$54:CZ$60)&gt;0),1,0)))</f>
        <v>0</v>
      </c>
      <c r="X88" s="68">
        <f>IF((SUM(X$19:X$39)+SUM(X$78:X87)+SUM(X$117:X$121))&gt;=REGISTER!$DD$24,0,IF(DA$70=1,0,IF(AND(DA88=1,$J88=1,DA$43&gt;=REGISTER!$DD$28,DA$40&gt;0,SUM(DA$54:DA$60)&gt;0),1,0)))</f>
        <v>0</v>
      </c>
      <c r="Y88" s="68">
        <f>IF((SUM(Y$19:Y$39)+SUM(Y$78:Y87)+SUM(Y$117:Y$121))&gt;=REGISTER!$DD$24,0,IF(DB$70=1,0,IF(AND(DB88=1,$J88=1,DB$43&gt;=REGISTER!$DD$28,DB$40&gt;0,SUM(DB$54:DB$60)&gt;0),1,0)))</f>
        <v>0</v>
      </c>
      <c r="Z88" s="68">
        <f>IF((SUM(Z$19:Z$39)+SUM(Z$78:Z87)+SUM(Z$117:Z$121))&gt;=REGISTER!$DD$24,0,IF(DC$70=1,0,IF(AND(DC88=1,$J88=1,DC$43&gt;=REGISTER!$DD$28,DC$40&gt;0,SUM(DC$54:DC$60)&gt;0),1,0)))</f>
        <v>0</v>
      </c>
      <c r="AA88" s="68">
        <f>IF((SUM(AA$19:AA$39)+SUM(AA$78:AA87)+SUM(AA$117:AA$121))&gt;=REGISTER!$DD$24,0,IF(DD$70=1,0,IF(AND(DD88=1,$J88=1,DD$43&gt;=REGISTER!$DD$28,DD$40&gt;0,SUM(DD$54:DD$60)&gt;0),1,0)))</f>
        <v>0</v>
      </c>
      <c r="AB88" s="68">
        <f>IF((SUM(AB$19:AB$39)+SUM(AB$78:AB87)+SUM(AB$117:AB$121))&gt;=REGISTER!$DD$24,0,IF(DE$70=1,0,IF(AND(DE88=1,$J88=1,DE$43&gt;=REGISTER!$DD$28,DE$40&gt;0,SUM(DE$54:DE$60)&gt;0),1,0)))</f>
        <v>0</v>
      </c>
      <c r="AC88" s="68">
        <f>IF((SUM(AC$19:AC$39)+SUM(AC$78:AC87)+SUM(AC$117:AC$121))&gt;=REGISTER!$DD$24,0,IF(DF$70=1,0,IF(AND(DF88=1,$J88=1,DF$43&gt;=REGISTER!$DD$28,DF$40&gt;0,SUM(DF$54:DF$60)&gt;0),1,0)))</f>
        <v>0</v>
      </c>
      <c r="AD88" s="68">
        <f>IF((SUM(AD$19:AD$39)+SUM(AD$78:AD87)+SUM(AD$117:AD$121))&gt;=REGISTER!$DD$24,0,IF(DG$70=1,0,IF(AND(DG88=1,$J88=1,DG$43&gt;=REGISTER!$DD$28,DG$40&gt;0,SUM(DG$54:DG$60)&gt;0),1,0)))</f>
        <v>0</v>
      </c>
      <c r="AE88" s="68">
        <f>IF((SUM(AE$19:AE$39)+SUM(AE$78:AE87)+SUM(AE$117:AE$121))&gt;=REGISTER!$DD$24,0,IF(DH$70=1,0,IF(AND(DH88=1,$J88=1,DH$43&gt;=REGISTER!$DD$28,DH$40&gt;0,SUM(DH$54:DH$60)&gt;0),1,0)))</f>
        <v>0</v>
      </c>
      <c r="AF88" s="68">
        <f>IF((SUM(AF$19:AF$39)+SUM(AF$78:AF87)+SUM(AF$117:AF$121))&gt;=REGISTER!$DD$24,0,IF(DI$70=1,0,IF(AND(DI88=1,$J88=1,DI$43&gt;=REGISTER!$DD$28,DI$40&gt;0,SUM(DI$54:DI$60)&gt;0),1,0)))</f>
        <v>0</v>
      </c>
      <c r="AG88" s="68">
        <f>IF((SUM(AG$19:AG$39)+SUM(AG$78:AG87)+SUM(AG$117:AG$121))&gt;=REGISTER!$DD$24,0,IF(DJ$70=1,0,IF(AND(DJ88=1,$J88=1,DJ$43&gt;=REGISTER!$DD$28,DJ$40&gt;0,SUM(DJ$54:DJ$60)&gt;0),1,0)))</f>
        <v>0</v>
      </c>
      <c r="AH88" s="68">
        <f>IF((SUM(AH$19:AH$39)+SUM(AH$78:AH87)+SUM(AH$117:AH$121))&gt;=REGISTER!$DD$24,0,IF(DK$70=1,0,IF(AND(DK88=1,$J88=1,DK$43&gt;=REGISTER!$DD$28,DK$40&gt;0,SUM(DK$54:DK$60)&gt;0),1,0)))</f>
        <v>0</v>
      </c>
      <c r="AI88" s="68">
        <f>IF((SUM(AI$19:AI$39)+SUM(AI$78:AI87)+SUM(AI$117:AI$121))&gt;=REGISTER!$DD$24,0,IF(DL$70=1,0,IF(AND(DL88=1,$J88=1,DL$43&gt;=REGISTER!$DD$28,DL$40&gt;0,SUM(DL$54:DL$60)&gt;0),1,0)))</f>
        <v>0</v>
      </c>
      <c r="AJ88" s="68">
        <f>IF((SUM(AJ$19:AJ$39)+SUM(AJ$78:AJ87)+SUM(AJ$117:AJ$121))&gt;=REGISTER!$DD$24,0,IF(DM$70=1,0,IF(AND(DM88=1,$J88=1,DM$43&gt;=REGISTER!$DD$28,DM$40&gt;0,SUM(DM$54:DM$60)&gt;0),1,0)))</f>
        <v>0</v>
      </c>
      <c r="AK88" s="68">
        <f>IF((SUM(AK$19:AK$39)+SUM(AK$78:AK87)+SUM(AK$117:AK$121))&gt;=REGISTER!$DD$24,0,IF(DN$70=1,0,IF(AND(DN88=1,$J88=1,DN$43&gt;=REGISTER!$DD$28,DN$40&gt;0,SUM(DN$54:DN$60)&gt;0),1,0)))</f>
        <v>0</v>
      </c>
      <c r="AL88" s="68">
        <f>IF((SUM(AL$19:AL$39)+SUM(AL$78:AL87)+SUM(AL$117:AL$121))&gt;=REGISTER!$DD$24,0,IF(DO$70=1,0,IF(AND(DO88=1,$J88=1,DO$43&gt;=REGISTER!$DD$28,DO$40&gt;0,SUM(DO$54:DO$60)&gt;0),1,0)))</f>
        <v>0</v>
      </c>
      <c r="AM88" s="68">
        <f>IF((SUM(AM$19:AM$39)+SUM(AM$78:AM87)+SUM(AM$117:AM$121))&gt;=REGISTER!$DD$24,0,IF(DP$70=1,0,IF(AND(DP88=1,$J88=1,DP$43&gt;=REGISTER!$DD$28,DP$40&gt;0,SUM(DP$54:DP$60)&gt;0),1,0)))</f>
        <v>0</v>
      </c>
      <c r="AN88" s="68">
        <f>IF((SUM(AN$19:AN$39)+SUM(AN$78:AN87)+SUM(AN$117:AN$121))&gt;=REGISTER!$DD$24,0,IF(DQ$70=1,0,IF(AND(DQ88=1,$J88=1,DQ$43&gt;=REGISTER!$DD$28,DQ$40&gt;0,SUM(DQ$54:DQ$60)&gt;0),1,0)))</f>
        <v>0</v>
      </c>
      <c r="AO88" s="68">
        <f>IF((SUM(AO$19:AO$39)+SUM(AO$78:AO87)+SUM(AO$117:AO$121))&gt;=REGISTER!$DD$24,0,IF(DR$70=1,0,IF(AND(DR88=1,$J88=1,DR$43&gt;=REGISTER!$DD$28,DR$40&gt;0,SUM(DR$54:DR$60)&gt;0),1,0)))</f>
        <v>0</v>
      </c>
      <c r="AP88" s="68">
        <f>IF((SUM(AP$19:AP$39)+SUM(AP$78:AP87)+SUM(AP$117:AP$121))&gt;=REGISTER!$DD$24,0,IF(DS$70=1,0,IF(AND(DS88=1,$J88=1,DS$43&gt;=REGISTER!$DD$28,DS$40&gt;0,SUM(DS$54:DS$60)&gt;0),1,0)))</f>
        <v>0</v>
      </c>
      <c r="AQ88" s="68">
        <f>IF((SUM(AQ$19:AQ$39)+SUM(AQ$78:AQ87)+SUM(AQ$117:AQ$121))&gt;=REGISTER!$DD$24,0,IF(DT$70=1,0,IF(AND(DT88=1,$J88=1,DT$43&gt;=REGISTER!$DD$28,DT$40&gt;0,SUM(DT$54:DT$60)&gt;0),1,0)))</f>
        <v>0</v>
      </c>
      <c r="AR88" s="68">
        <f>IF((SUM(AR$19:AR$39)+SUM(AR$78:AR87)+SUM(AR$117:AR$121))&gt;=REGISTER!$DD$24,0,IF(DU$70=1,0,IF(AND(DU88=1,$J88=1,DU$43&gt;=REGISTER!$DD$28,DU$40&gt;0,SUM(DU$54:DU$60)&gt;0),1,0)))</f>
        <v>0</v>
      </c>
      <c r="AS88" s="68">
        <f>IF((SUM(AS$19:AS$39)+SUM(AS$78:AS87)+SUM(AS$117:AS$121))&gt;=REGISTER!$DD$24,0,IF(DV$70=1,0,IF(AND(DV88=1,$J88=1,DV$43&gt;=REGISTER!$DD$28,DV$40&gt;0,SUM(DV$54:DV$60)&gt;0),1,0)))</f>
        <v>0</v>
      </c>
      <c r="AT88" s="68">
        <f>IF((SUM(AT$19:AT$39)+SUM(AT$78:AT87)+SUM(AT$117:AT$121))&gt;=REGISTER!$DD$24,0,IF(DW$70=1,0,IF(AND(DW88=1,$J88=1,DW$43&gt;=REGISTER!$DD$28,DW$40&gt;0,SUM(DW$54:DW$60)&gt;0),1,0)))</f>
        <v>0</v>
      </c>
      <c r="AU88" s="68">
        <f>IF((SUM(AU$19:AU$39)+SUM(AU$78:AU87)+SUM(AU$117:AU$121))&gt;=REGISTER!$DD$24,0,IF(DX$70=1,0,IF(AND(DX88=1,$J88=1,DX$43&gt;=REGISTER!$DD$28,DX$40&gt;0,SUM(DX$54:DX$60)&gt;0),1,0)))</f>
        <v>0</v>
      </c>
      <c r="AV88" s="68">
        <f>IF((SUM(AV$19:AV$39)+SUM(AV$78:AV87)+SUM(AV$117:AV$121))&gt;=REGISTER!$DD$24,0,IF(DY$70=1,0,IF(AND(DY88=1,$J88=1,DY$43&gt;=REGISTER!$DD$28,DY$40&gt;0,SUM(DY$54:DY$60)&gt;0),1,0)))</f>
        <v>0</v>
      </c>
      <c r="AW88" s="68">
        <f>IF((SUM(AW$19:AW$39)+SUM(AW$78:AW87)+SUM(AW$117:AW$121))&gt;=REGISTER!$DD$24,0,IF(DZ$70=1,0,IF(AND(DZ88=1,$J88=1,DZ$43&gt;=REGISTER!$DD$28,DZ$40&gt;0,SUM(DZ$54:DZ$60)&gt;0),1,0)))</f>
        <v>0</v>
      </c>
      <c r="AX88" s="68">
        <f>IF((SUM(AX$19:AX$39)+SUM(AX$78:AX87)+SUM(AX$117:AX$121))&gt;=REGISTER!$DD$24,0,IF(EA$70=1,0,IF(AND(EA88=1,$J88=1,EA$43&gt;=REGISTER!$DD$28,EA$40&gt;0,SUM(EA$54:EA$60)&gt;0),1,0)))</f>
        <v>0</v>
      </c>
      <c r="AY88" s="68">
        <f>IF((SUM(AY$19:AY$39)+SUM(AY$78:AY87)+SUM(AY$117:AY$121))&gt;=REGISTER!$DD$24,0,IF(EB$70=1,0,IF(AND(EB88=1,$J88=1,EB$43&gt;=REGISTER!$DD$28,EB$40&gt;0,SUM(EB$54:EB$60)&gt;0),1,0)))</f>
        <v>0</v>
      </c>
      <c r="AZ88" s="68">
        <f>IF((SUM(AZ$19:AZ$39)+SUM(AZ$78:AZ87)+SUM(AZ$117:AZ$121))&gt;=REGISTER!$DD$24,0,IF(EC$70=1,0,IF(AND(EC88=1,$J88=1,EC$43&gt;=REGISTER!$DD$28,EC$40&gt;0,SUM(EC$54:EC$60)&gt;0),1,0)))</f>
        <v>0</v>
      </c>
      <c r="BA88" s="68">
        <f>IF((SUM(BA$19:BA$39)+SUM(BA$78:BA87)+SUM(BA$117:BA$121))&gt;=REGISTER!$DD$24,0,IF(ED$70=1,0,IF(AND(ED88=1,$J88=1,ED$43&gt;=REGISTER!$DD$28,ED$40&gt;0,SUM(ED$54:ED$60)&gt;0),1,0)))</f>
        <v>0</v>
      </c>
      <c r="BB88" s="68">
        <f>IF((SUM(BB$19:BB$39)+SUM(BB$78:BB87)+SUM(BB$117:BB$121))&gt;=REGISTER!$DD$24,0,IF(EE$70=1,0,IF(AND(EE88=1,$J88=1,EE$43&gt;=REGISTER!$DD$28,EE$40&gt;0,SUM(EE$54:EE$60)&gt;0),1,0)))</f>
        <v>0</v>
      </c>
      <c r="BC88" s="68">
        <f>IF((SUM(BC$19:BC$39)+SUM(BC$78:BC87)+SUM(BC$117:BC$121))&gt;=REGISTER!$DD$24,0,IF(EF$70=1,0,IF(AND(EF88=1,$J88=1,EF$43&gt;=REGISTER!$DD$28,EF$40&gt;0,SUM(EF$54:EF$60)&gt;0),1,0)))</f>
        <v>0</v>
      </c>
      <c r="BD88" s="83">
        <f t="shared" si="61"/>
        <v>0</v>
      </c>
      <c r="BE88" s="68">
        <f>IF((SUM(BE$19:BE$37)+SUM(BE$78:BE87))&gt;=20,0,SUM(IF(AND($I88=1,CS88=1,CS$41&gt;2,CS$40&gt;0,SUM(CS$47:CS$53)&gt;0),1,0)))</f>
        <v>0</v>
      </c>
      <c r="BF88" s="68">
        <f>IF((SUM(BF$19:BF$37)+SUM(BF$78:BF87))&gt;=20,0,SUM(IF(AND($I88=1,CT88=1,CT$41&gt;2,CT$40&gt;0,SUM(CT$47:CT$53)&gt;0),1,0)))</f>
        <v>0</v>
      </c>
      <c r="BG88" s="68">
        <f>IF((SUM(BG$19:BG$37)+SUM(BG$78:BG87))&gt;=20,0,SUM(IF(AND($I88=1,CU88=1,CU$41&gt;2,CU$40&gt;0,SUM(CU$47:CU$53)&gt;0),1,0)))</f>
        <v>0</v>
      </c>
      <c r="BH88" s="68">
        <f>IF((SUM(BH$19:BH$37)+SUM(BH$78:BH87))&gt;=20,0,SUM(IF(AND($I88=1,CV88=1,CV$41&gt;2,CV$40&gt;0,SUM(CV$47:CV$53)&gt;0),1,0)))</f>
        <v>0</v>
      </c>
      <c r="BI88" s="68">
        <f>IF((SUM(BI$19:BI$37)+SUM(BI$78:BI87))&gt;=20,0,SUM(IF(AND($I88=1,CW88=1,CW$41&gt;2,CW$40&gt;0,SUM(CW$47:CW$53)&gt;0),1,0)))</f>
        <v>0</v>
      </c>
      <c r="BJ88" s="68">
        <f>IF((SUM(BJ$19:BJ$37)+SUM(BJ$78:BJ87))&gt;=20,0,SUM(IF(AND($I88=1,CX88=1,CX$41&gt;2,CX$40&gt;0,SUM(CX$47:CX$53)&gt;0),1,0)))</f>
        <v>0</v>
      </c>
      <c r="BK88" s="68">
        <f>IF((SUM(BK$19:BK$37)+SUM(BK$78:BK87))&gt;=20,0,SUM(IF(AND($I88=1,CY88=1,CY$41&gt;2,CY$40&gt;0,SUM(CY$47:CY$53)&gt;0),1,0)))</f>
        <v>0</v>
      </c>
      <c r="BL88" s="68">
        <f>IF((SUM(BL$19:BL$37)+SUM(BL$78:BL87))&gt;=20,0,SUM(IF(AND($I88=1,CZ88=1,CZ$41&gt;2,CZ$40&gt;0,SUM(CZ$47:CZ$53)&gt;0),1,0)))</f>
        <v>0</v>
      </c>
      <c r="BM88" s="68">
        <f>IF((SUM(BM$19:BM$37)+SUM(BM$78:BM87))&gt;=20,0,SUM(IF(AND($I88=1,DA88=1,DA$41&gt;2,DA$40&gt;0,SUM(DA$47:DA$53)&gt;0),1,0)))</f>
        <v>0</v>
      </c>
      <c r="BN88" s="68">
        <f>IF((SUM(BN$19:BN$37)+SUM(BN$78:BN87))&gt;=20,0,SUM(IF(AND($I88=1,DB88=1,DB$41&gt;2,DB$40&gt;0,SUM(DB$47:DB$53)&gt;0),1,0)))</f>
        <v>0</v>
      </c>
      <c r="BO88" s="68">
        <f>IF((SUM(BO$19:BO$37)+SUM(BO$78:BO87))&gt;=20,0,SUM(IF(AND($I88=1,DC88=1,DC$41&gt;2,DC$40&gt;0,SUM(DC$47:DC$53)&gt;0),1,0)))</f>
        <v>0</v>
      </c>
      <c r="BP88" s="68">
        <f>IF((SUM(BP$19:BP$37)+SUM(BP$78:BP87))&gt;=20,0,SUM(IF(AND($I88=1,DD88=1,DD$41&gt;2,DD$40&gt;0,SUM(DD$47:DD$53)&gt;0),1,0)))</f>
        <v>0</v>
      </c>
      <c r="BQ88" s="68">
        <f>IF((SUM(BQ$19:BQ$37)+SUM(BQ$78:BQ87))&gt;=20,0,SUM(IF(AND($I88=1,DE88=1,DE$41&gt;2,DE$40&gt;0,SUM(DE$47:DE$53)&gt;0),1,0)))</f>
        <v>0</v>
      </c>
      <c r="BR88" s="68">
        <f>IF((SUM(BR$19:BR$37)+SUM(BR$78:BR87))&gt;=20,0,SUM(IF(AND($I88=1,DF88=1,DF$41&gt;2,DF$40&gt;0,SUM(DF$47:DF$53)&gt;0),1,0)))</f>
        <v>0</v>
      </c>
      <c r="BS88" s="68">
        <f>IF((SUM(BS$19:BS$37)+SUM(BS$78:BS87))&gt;=20,0,SUM(IF(AND($I88=1,DG88=1,DG$41&gt;2,DG$40&gt;0,SUM(DG$47:DG$53)&gt;0),1,0)))</f>
        <v>0</v>
      </c>
      <c r="BT88" s="68">
        <f>IF((SUM(BT$19:BT$37)+SUM(BT$78:BT87))&gt;=20,0,SUM(IF(AND($I88=1,DH88=1,DH$41&gt;2,DH$40&gt;0,SUM(DH$47:DH$53)&gt;0),1,0)))</f>
        <v>0</v>
      </c>
      <c r="BU88" s="68">
        <f>IF((SUM(BU$19:BU$37)+SUM(BU$78:BU87))&gt;=20,0,SUM(IF(AND($I88=1,DI88=1,DI$41&gt;2,DI$40&gt;0,SUM(DI$47:DI$53)&gt;0),1,0)))</f>
        <v>0</v>
      </c>
      <c r="BV88" s="68">
        <f>IF((SUM(BV$19:BV$37)+SUM(BV$78:BV87))&gt;=20,0,SUM(IF(AND($I88=1,DJ88=1,DJ$41&gt;2,DJ$40&gt;0,SUM(DJ$47:DJ$53)&gt;0),1,0)))</f>
        <v>0</v>
      </c>
      <c r="BW88" s="68">
        <f>IF((SUM(BW$19:BW$37)+SUM(BW$78:BW87))&gt;=20,0,SUM(IF(AND($I88=1,DK88=1,DK$41&gt;2,DK$40&gt;0,SUM(DK$47:DK$53)&gt;0),1,0)))</f>
        <v>0</v>
      </c>
      <c r="BX88" s="68">
        <f>IF((SUM(BX$19:BX$37)+SUM(BX$78:BX87))&gt;=20,0,SUM(IF(AND($I88=1,DL88=1,DL$41&gt;2,DL$40&gt;0,SUM(DL$47:DL$53)&gt;0),1,0)))</f>
        <v>0</v>
      </c>
      <c r="BY88" s="68">
        <f>IF((SUM(BY$19:BY$37)+SUM(BY$78:BY87))&gt;=20,0,SUM(IF(AND($I88=1,DM88=1,DM$41&gt;2,DM$40&gt;0,SUM(DM$47:DM$53)&gt;0),1,0)))</f>
        <v>0</v>
      </c>
      <c r="BZ88" s="68">
        <f>IF((SUM(BZ$19:BZ$37)+SUM(BZ$78:BZ87))&gt;=20,0,SUM(IF(AND($I88=1,DN88=1,DN$41&gt;2,DN$40&gt;0,SUM(DN$47:DN$53)&gt;0),1,0)))</f>
        <v>0</v>
      </c>
      <c r="CA88" s="68">
        <f>IF((SUM(CA$19:CA$37)+SUM(CA$78:CA87))&gt;=20,0,SUM(IF(AND($I88=1,DO88=1,DO$41&gt;2,DO$40&gt;0,SUM(DO$47:DO$53)&gt;0),1,0)))</f>
        <v>0</v>
      </c>
      <c r="CB88" s="68">
        <f>IF((SUM(CB$19:CB$37)+SUM(CB$78:CB87))&gt;=20,0,SUM(IF(AND($I88=1,DP88=1,DP$41&gt;2,DP$40&gt;0,SUM(DP$47:DP$53)&gt;0),1,0)))</f>
        <v>0</v>
      </c>
      <c r="CC88" s="68">
        <f>IF((SUM(CC$19:CC$37)+SUM(CC$78:CC87))&gt;=20,0,SUM(IF(AND($I88=1,DQ88=1,DQ$41&gt;2,DQ$40&gt;0,SUM(DQ$47:DQ$53)&gt;0),1,0)))</f>
        <v>0</v>
      </c>
      <c r="CD88" s="68">
        <f>IF((SUM(CD$19:CD$37)+SUM(CD$78:CD87))&gt;=20,0,SUM(IF(AND($I88=1,DR88=1,DR$41&gt;2,DR$40&gt;0,SUM(DR$47:DR$53)&gt;0),1,0)))</f>
        <v>0</v>
      </c>
      <c r="CE88" s="68">
        <f>IF((SUM(CE$19:CE$37)+SUM(CE$78:CE87))&gt;=20,0,SUM(IF(AND($I88=1,DS88=1,DS$41&gt;2,DS$40&gt;0,SUM(DS$47:DS$53)&gt;0),1,0)))</f>
        <v>0</v>
      </c>
      <c r="CF88" s="68">
        <f>IF((SUM(CF$19:CF$37)+SUM(CF$78:CF87))&gt;=20,0,SUM(IF(AND($I88=1,DT88=1,DT$41&gt;2,DT$40&gt;0,SUM(DT$47:DT$53)&gt;0),1,0)))</f>
        <v>0</v>
      </c>
      <c r="CG88" s="68">
        <f>IF((SUM(CG$19:CG$37)+SUM(CG$78:CG87))&gt;=20,0,SUM(IF(AND($I88=1,DU88=1,DU$41&gt;2,DU$40&gt;0,SUM(DU$47:DU$53)&gt;0),1,0)))</f>
        <v>0</v>
      </c>
      <c r="CH88" s="68">
        <f>IF((SUM(CH$19:CH$37)+SUM(CH$78:CH87))&gt;=20,0,SUM(IF(AND($I88=1,DV88=1,DV$41&gt;2,DV$40&gt;0,SUM(DV$47:DV$53)&gt;0),1,0)))</f>
        <v>0</v>
      </c>
      <c r="CI88" s="68">
        <f>IF((SUM(CI$19:CI$37)+SUM(CI$78:CI87))&gt;=20,0,SUM(IF(AND($I88=1,DW88=1,DW$41&gt;2,DW$40&gt;0,SUM(DW$47:DW$53)&gt;0),1,0)))</f>
        <v>0</v>
      </c>
      <c r="CJ88" s="68">
        <f>IF((SUM(CJ$19:CJ$37)+SUM(CJ$78:CJ87))&gt;=20,0,SUM(IF(AND($I88=1,DX88=1,DX$41&gt;2,DX$40&gt;0,SUM(DX$47:DX$53)&gt;0),1,0)))</f>
        <v>0</v>
      </c>
      <c r="CK88" s="68">
        <f>IF((SUM(CK$19:CK$37)+SUM(CK$78:CK87))&gt;=20,0,SUM(IF(AND($I88=1,DY88=1,DY$41&gt;2,DY$40&gt;0,SUM(DY$47:DY$53)&gt;0),1,0)))</f>
        <v>0</v>
      </c>
      <c r="CL88" s="68">
        <f>IF((SUM(CL$19:CL$37)+SUM(CL$78:CL87))&gt;=20,0,SUM(IF(AND($I88=1,DZ88=1,DZ$41&gt;2,DZ$40&gt;0,SUM(DZ$47:DZ$53)&gt;0),1,0)))</f>
        <v>0</v>
      </c>
      <c r="CM88" s="68">
        <f>IF((SUM(CM$19:CM$37)+SUM(CM$78:CM87))&gt;=20,0,SUM(IF(AND($I88=1,EA88=1,EA$41&gt;2,EA$40&gt;0,SUM(EA$47:EA$53)&gt;0),1,0)))</f>
        <v>0</v>
      </c>
      <c r="CN88" s="68">
        <f>IF((SUM(CN$19:CN$37)+SUM(CN$78:CN87))&gt;=20,0,SUM(IF(AND($I88=1,EB88=1,EB$41&gt;2,EB$40&gt;0,SUM(EB$47:EB$53)&gt;0),1,0)))</f>
        <v>0</v>
      </c>
      <c r="CO88" s="68">
        <f>IF((SUM(CO$19:CO$37)+SUM(CO$78:CO87))&gt;=20,0,SUM(IF(AND($I88=1,EC88=1,EC$41&gt;2,EC$40&gt;0,SUM(EC$47:EC$53)&gt;0),1,0)))</f>
        <v>0</v>
      </c>
      <c r="CP88" s="68">
        <f>IF((SUM(CP$19:CP$37)+SUM(CP$78:CP87))&gt;=20,0,SUM(IF(AND($I88=1,ED88=1,ED$41&gt;2,ED$40&gt;0,SUM(ED$47:ED$53)&gt;0),1,0)))</f>
        <v>0</v>
      </c>
      <c r="CQ88" s="68">
        <f>IF((SUM(CQ$19:CQ$37)+SUM(CQ$78:CQ87))&gt;=20,0,SUM(IF(AND($I88=1,EE88=1,EE$41&gt;2,EE$40&gt;0,SUM(EE$47:EE$53)&gt;0),1,0)))</f>
        <v>0</v>
      </c>
      <c r="CR88" s="68">
        <f>IF((SUM(CR$19:CR$37)+SUM(CR$78:CR87))&gt;=20,0,SUM(IF(AND($I88=1,EF88=1,EF$41&gt;2,EF$40&gt;0,SUM(EF$47:EF$53)&gt;0),1,0)))</f>
        <v>0</v>
      </c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  <c r="DM88" s="53"/>
      <c r="DN88" s="53"/>
      <c r="DO88" s="53"/>
      <c r="DP88" s="53"/>
      <c r="DQ88" s="53"/>
      <c r="DR88" s="53"/>
      <c r="DS88" s="53"/>
      <c r="DT88" s="53"/>
      <c r="DU88" s="53"/>
      <c r="DV88" s="53"/>
      <c r="DW88" s="53"/>
      <c r="DX88" s="53"/>
      <c r="DY88" s="53"/>
      <c r="DZ88" s="53"/>
      <c r="EA88" s="53"/>
      <c r="EB88" s="53"/>
      <c r="EC88" s="53"/>
      <c r="ED88" s="53"/>
      <c r="EE88" s="53"/>
      <c r="EF88" s="53"/>
      <c r="EG88" s="46">
        <f t="shared" si="63"/>
        <v>0</v>
      </c>
      <c r="EH88" s="116"/>
      <c r="EI88" s="82">
        <f t="shared" si="64"/>
        <v>0</v>
      </c>
      <c r="EJ88" s="295" t="str">
        <f t="shared" si="65"/>
        <v/>
      </c>
      <c r="EK88" s="296">
        <f t="shared" si="66"/>
        <v>0</v>
      </c>
      <c r="EL88" s="161"/>
      <c r="EM88" s="354">
        <f>SUMIF($K88,REGISTER!$CY$7,'KORT 1'!$BD88)</f>
        <v>0</v>
      </c>
      <c r="EN88" s="355">
        <f>SUMIF($K88,REGISTER!$CY$8,'KORT 1'!$BD88)</f>
        <v>0</v>
      </c>
      <c r="EO88" s="356">
        <f>SUMIF($K88,REGISTER!$CY$9,'KORT 1'!$BD88)</f>
        <v>0</v>
      </c>
      <c r="EP88" s="356">
        <f>SUMIF($K88,REGISTER!$CY$10,'KORT 1'!$BD88)</f>
        <v>0</v>
      </c>
      <c r="EQ88" s="357">
        <f>SUMIF($K88,REGISTER!$CY$23,'KORT 1'!$BD88)</f>
        <v>0</v>
      </c>
      <c r="ER88" s="355">
        <f>SUMIF($K88,REGISTER!$CY$24,'KORT 1'!$BD88)</f>
        <v>0</v>
      </c>
      <c r="ES88" s="356">
        <f>SUMIF($K88,REGISTER!$CY$25,'KORT 1'!$BD88)</f>
        <v>0</v>
      </c>
      <c r="ET88" s="356">
        <f>SUMIF($K88,REGISTER!$CY$26,'KORT 1'!$BD88)</f>
        <v>0</v>
      </c>
      <c r="EU88" s="357">
        <f>SUMIF($K88,REGISTER!$CY$15,'KORT 1'!$BD88)</f>
        <v>0</v>
      </c>
      <c r="EV88" s="355">
        <f>SUMIF($K88,REGISTER!$CY$16,'KORT 1'!$BD88)</f>
        <v>0</v>
      </c>
      <c r="EW88" s="355">
        <f>SUMIF($K88,REGISTER!$CY$17,'KORT 1'!$BD88)</f>
        <v>0</v>
      </c>
      <c r="EX88" s="355">
        <f>SUMIF($K88,REGISTER!$CY$18,'KORT 1'!$BD88)</f>
        <v>0</v>
      </c>
      <c r="EY88" s="358">
        <f>SUMIF($K88,REGISTER!$CY$19,'KORT 1'!$BD88)+SUMIF($K88,REGISTER!$CY$20,'KORT 1'!$BD88)+SUMIF($K88,REGISTER!$CY$21,'KORT 1'!$BD88)+SUMIF($K88,REGISTER!$CY$22,'KORT 1'!$BD88)</f>
        <v>0</v>
      </c>
      <c r="EZ88" s="359">
        <f>SUMIF($K88,REGISTER!$CY$31,'KORT 1'!$BD88)</f>
        <v>0</v>
      </c>
      <c r="FA88" s="355">
        <f>SUMIF($K88,REGISTER!$CY$32,'KORT 1'!$BD88)</f>
        <v>0</v>
      </c>
      <c r="FB88" s="355">
        <f>SUMIF($K88,REGISTER!$CY$33,'KORT 1'!$BD88)</f>
        <v>0</v>
      </c>
      <c r="FC88" s="355">
        <f>SUMIF($K88,REGISTER!$CY$34,'KORT 1'!$BD88)</f>
        <v>0</v>
      </c>
      <c r="FD88" s="358">
        <f>SUMIF($K88,REGISTER!$CY$35,'KORT 1'!$BD88)+SUMIF($K88,REGISTER!$CY$36,'KORT 1'!$BD88)+SUMIF($K88,REGISTER!$CY$37,'KORT 1'!$BD88)+SUMIF($K88,REGISTER!$CY$38,'KORT 1'!$BD88)</f>
        <v>0</v>
      </c>
      <c r="FE88" s="376"/>
      <c r="FF88" s="377"/>
      <c r="FG88" s="378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9"/>
      <c r="FY88" s="84">
        <f>SUMIF($M88,REGISTER!$CY$40,'KORT 1'!$O88)</f>
        <v>0</v>
      </c>
      <c r="FZ88" s="17">
        <f>SUMIF($M88,REGISTER!$CY$41,'KORT 1'!$O88)</f>
        <v>0</v>
      </c>
      <c r="GA88" s="17">
        <f>SUMIF($M88,REGISTER!$CY$42,'KORT 1'!$O88)</f>
        <v>0</v>
      </c>
      <c r="GB88" s="17">
        <f>SUMIF($M88,REGISTER!$CY$43,'KORT 1'!$O88)</f>
        <v>0</v>
      </c>
      <c r="GC88" s="17">
        <f>SUMIF($M88,REGISTER!$CY$44,'KORT 1'!$O88)</f>
        <v>0</v>
      </c>
      <c r="GD88" s="17">
        <f>SUMIF($M88,REGISTER!$CY$45,'KORT 1'!$O88)</f>
        <v>0</v>
      </c>
      <c r="GE88" s="17">
        <f>SUMIF($M88,REGISTER!$CY$60,'KORT 1'!$O88)</f>
        <v>0</v>
      </c>
      <c r="GF88" s="17">
        <f>SUMIF($M88,REGISTER!$CY$61,'KORT 1'!$O88)</f>
        <v>0</v>
      </c>
      <c r="GG88" s="17">
        <f>SUMIF($M88,REGISTER!$CY$62,'KORT 1'!$O88)</f>
        <v>0</v>
      </c>
      <c r="GH88" s="17">
        <f>SUMIF($M88,REGISTER!$CY$63,'KORT 1'!$O88)</f>
        <v>0</v>
      </c>
      <c r="GI88" s="17">
        <f>SUMIF($M88,REGISTER!$CY$64,'KORT 1'!$O88)</f>
        <v>0</v>
      </c>
      <c r="GJ88" s="17">
        <f>SUMIF($M88,REGISTER!$CY$65,'KORT 1'!$O88)</f>
        <v>0</v>
      </c>
      <c r="GK88" s="17">
        <f>SUMIF($M88,REGISTER!$CY$50,'KORT 1'!$O88)</f>
        <v>0</v>
      </c>
      <c r="GL88" s="17">
        <f>SUMIF($M88,REGISTER!$CY$51,'KORT 1'!$O88)</f>
        <v>0</v>
      </c>
      <c r="GM88" s="17">
        <f>SUMIF($M88,REGISTER!$CY$52,'KORT 1'!$O88)</f>
        <v>0</v>
      </c>
      <c r="GN88" s="17">
        <f>SUMIF($M88,REGISTER!$CY$53,'KORT 1'!$O88)</f>
        <v>0</v>
      </c>
      <c r="GO88" s="17">
        <f>SUMIF($M88,REGISTER!$CY$54,'KORT 1'!$O88)</f>
        <v>0</v>
      </c>
      <c r="GP88" s="17">
        <f>SUMIF($M88,REGISTER!$CY$55,'KORT 1'!$O88)</f>
        <v>0</v>
      </c>
      <c r="GQ88" s="16">
        <f>SUMIF($M88,REGISTER!$CY$56,'KORT 1'!$O88)+SUMIF($M88,REGISTER!$CY$57,'KORT 1'!$O88)+SUMIF($M88,REGISTER!$CY$58,'KORT 1'!$O88)+SUMIF($M88,REGISTER!$CY$59,'KORT 1'!$O88)</f>
        <v>0</v>
      </c>
      <c r="GR88" s="17">
        <f>SUMIF($M88,REGISTER!$CY$70,'KORT 1'!$O88)</f>
        <v>0</v>
      </c>
      <c r="GS88" s="17">
        <f>SUMIF($M88,REGISTER!$CY$71,'KORT 1'!$O88)</f>
        <v>0</v>
      </c>
      <c r="GT88" s="17">
        <f>SUMIF($M88,REGISTER!$CY$72,'KORT 1'!$O88)</f>
        <v>0</v>
      </c>
      <c r="GU88" s="17">
        <f>SUMIF($M88,REGISTER!$CY$73,'KORT 1'!$O88)</f>
        <v>0</v>
      </c>
      <c r="GV88" s="17">
        <f>SUMIF($M88,REGISTER!$CY$74,'KORT 1'!$O88)</f>
        <v>0</v>
      </c>
      <c r="GW88" s="17">
        <f>SUMIF($M88,REGISTER!$CY$75,'KORT 1'!$O88)</f>
        <v>0</v>
      </c>
      <c r="GX88" s="16">
        <f>SUMIF($M88,REGISTER!$CY$76,'KORT 1'!$O88)+SUMIF($M88,REGISTER!$CY$77,'KORT 1'!$O88)+SUMIF($M88,REGISTER!$CY$78,'KORT 1'!$O88)+SUMIF($M88,REGISTER!$CY$79,'KORT 1'!$O88)</f>
        <v>0</v>
      </c>
      <c r="GY88" s="116"/>
      <c r="GZ88" s="116"/>
      <c r="HA88" s="116"/>
      <c r="HB88" s="116"/>
      <c r="HC88" s="116"/>
      <c r="HD88" s="116"/>
      <c r="HE88" s="116"/>
      <c r="HF88" s="116"/>
      <c r="HG88" s="116"/>
      <c r="HH88" s="116"/>
      <c r="HI88" s="116"/>
      <c r="HJ88" s="116"/>
      <c r="HK88" s="116"/>
      <c r="HL88" s="116"/>
      <c r="HM88" s="116"/>
      <c r="HN88" s="116"/>
      <c r="HO88" s="116"/>
      <c r="HP88" s="106"/>
      <c r="HQ88" s="1"/>
    </row>
    <row r="89" spans="1:225" ht="12" customHeight="1">
      <c r="A89" s="15">
        <v>33</v>
      </c>
      <c r="B89" s="69"/>
      <c r="C89" s="539" t="str">
        <f t="shared" si="53"/>
        <v/>
      </c>
      <c r="D89" s="540"/>
      <c r="E89" s="540"/>
      <c r="F89" s="540"/>
      <c r="G89" s="541"/>
      <c r="H89" s="111" t="str">
        <f t="shared" si="54"/>
        <v/>
      </c>
      <c r="I89" s="22">
        <f t="shared" si="55"/>
        <v>0</v>
      </c>
      <c r="J89" s="22">
        <f t="shared" si="56"/>
        <v>0</v>
      </c>
      <c r="K89" s="22">
        <f t="shared" si="57"/>
        <v>0</v>
      </c>
      <c r="L89" s="114"/>
      <c r="M89" s="22">
        <f t="shared" si="58"/>
        <v>0</v>
      </c>
      <c r="N89" s="22">
        <f t="shared" si="59"/>
        <v>0</v>
      </c>
      <c r="O89" s="83">
        <f t="shared" si="60"/>
        <v>0</v>
      </c>
      <c r="P89" s="68">
        <f>IF((SUM(P$19:P$39)+SUM(P$78:P88)+SUM(P$117:P$121))&gt;=REGISTER!$DD$24,0,IF(CS$70=1,0,IF(AND(CS89=1,$J89=1,CS$43&gt;=REGISTER!$DD$28,CS$40&gt;0,SUM(CS$54:CS$60)&gt;0),1,0)))</f>
        <v>0</v>
      </c>
      <c r="Q89" s="68">
        <f>IF((SUM(Q$19:Q$39)+SUM(Q$78:Q88)+SUM(Q$117:Q$121))&gt;=REGISTER!$DD$24,0,IF(CT$70=1,0,IF(AND(CT89=1,$J89=1,CT$43&gt;=REGISTER!$DD$28,CT$40&gt;0,SUM(CT$54:CT$60)&gt;0),1,0)))</f>
        <v>0</v>
      </c>
      <c r="R89" s="68">
        <f>IF((SUM(R$19:R$39)+SUM(R$78:R88)+SUM(R$117:R$121))&gt;=REGISTER!$DD$24,0,IF(CU$70=1,0,IF(AND(CU89=1,$J89=1,CU$43&gt;=REGISTER!$DD$28,CU$40&gt;0,SUM(CU$54:CU$60)&gt;0),1,0)))</f>
        <v>0</v>
      </c>
      <c r="S89" s="68">
        <f>IF((SUM(S$19:S$39)+SUM(S$78:S88)+SUM(S$117:S$121))&gt;=REGISTER!$DD$24,0,IF(CV$70=1,0,IF(AND(CV89=1,$J89=1,CV$43&gt;=REGISTER!$DD$28,CV$40&gt;0,SUM(CV$54:CV$60)&gt;0),1,0)))</f>
        <v>0</v>
      </c>
      <c r="T89" s="68">
        <f>IF((SUM(T$19:T$39)+SUM(T$78:T88)+SUM(T$117:T$121))&gt;=REGISTER!$DD$24,0,IF(CW$70=1,0,IF(AND(CW89=1,$J89=1,CW$43&gt;=REGISTER!$DD$28,CW$40&gt;0,SUM(CW$54:CW$60)&gt;0),1,0)))</f>
        <v>0</v>
      </c>
      <c r="U89" s="68">
        <f>IF((SUM(U$19:U$39)+SUM(U$78:U88)+SUM(U$117:U$121))&gt;=REGISTER!$DD$24,0,IF(CX$70=1,0,IF(AND(CX89=1,$J89=1,CX$43&gt;=REGISTER!$DD$28,CX$40&gt;0,SUM(CX$54:CX$60)&gt;0),1,0)))</f>
        <v>0</v>
      </c>
      <c r="V89" s="68">
        <f>IF((SUM(V$19:V$39)+SUM(V$78:V88)+SUM(V$117:V$121))&gt;=REGISTER!$DD$24,0,IF(CY$70=1,0,IF(AND(CY89=1,$J89=1,CY$43&gt;=REGISTER!$DD$28,CY$40&gt;0,SUM(CY$54:CY$60)&gt;0),1,0)))</f>
        <v>0</v>
      </c>
      <c r="W89" s="68">
        <f>IF((SUM(W$19:W$39)+SUM(W$78:W88)+SUM(W$117:W$121))&gt;=REGISTER!$DD$24,0,IF(CZ$70=1,0,IF(AND(CZ89=1,$J89=1,CZ$43&gt;=REGISTER!$DD$28,CZ$40&gt;0,SUM(CZ$54:CZ$60)&gt;0),1,0)))</f>
        <v>0</v>
      </c>
      <c r="X89" s="68">
        <f>IF((SUM(X$19:X$39)+SUM(X$78:X88)+SUM(X$117:X$121))&gt;=REGISTER!$DD$24,0,IF(DA$70=1,0,IF(AND(DA89=1,$J89=1,DA$43&gt;=REGISTER!$DD$28,DA$40&gt;0,SUM(DA$54:DA$60)&gt;0),1,0)))</f>
        <v>0</v>
      </c>
      <c r="Y89" s="68">
        <f>IF((SUM(Y$19:Y$39)+SUM(Y$78:Y88)+SUM(Y$117:Y$121))&gt;=REGISTER!$DD$24,0,IF(DB$70=1,0,IF(AND(DB89=1,$J89=1,DB$43&gt;=REGISTER!$DD$28,DB$40&gt;0,SUM(DB$54:DB$60)&gt;0),1,0)))</f>
        <v>0</v>
      </c>
      <c r="Z89" s="68">
        <f>IF((SUM(Z$19:Z$39)+SUM(Z$78:Z88)+SUM(Z$117:Z$121))&gt;=REGISTER!$DD$24,0,IF(DC$70=1,0,IF(AND(DC89=1,$J89=1,DC$43&gt;=REGISTER!$DD$28,DC$40&gt;0,SUM(DC$54:DC$60)&gt;0),1,0)))</f>
        <v>0</v>
      </c>
      <c r="AA89" s="68">
        <f>IF((SUM(AA$19:AA$39)+SUM(AA$78:AA88)+SUM(AA$117:AA$121))&gt;=REGISTER!$DD$24,0,IF(DD$70=1,0,IF(AND(DD89=1,$J89=1,DD$43&gt;=REGISTER!$DD$28,DD$40&gt;0,SUM(DD$54:DD$60)&gt;0),1,0)))</f>
        <v>0</v>
      </c>
      <c r="AB89" s="68">
        <f>IF((SUM(AB$19:AB$39)+SUM(AB$78:AB88)+SUM(AB$117:AB$121))&gt;=REGISTER!$DD$24,0,IF(DE$70=1,0,IF(AND(DE89=1,$J89=1,DE$43&gt;=REGISTER!$DD$28,DE$40&gt;0,SUM(DE$54:DE$60)&gt;0),1,0)))</f>
        <v>0</v>
      </c>
      <c r="AC89" s="68">
        <f>IF((SUM(AC$19:AC$39)+SUM(AC$78:AC88)+SUM(AC$117:AC$121))&gt;=REGISTER!$DD$24,0,IF(DF$70=1,0,IF(AND(DF89=1,$J89=1,DF$43&gt;=REGISTER!$DD$28,DF$40&gt;0,SUM(DF$54:DF$60)&gt;0),1,0)))</f>
        <v>0</v>
      </c>
      <c r="AD89" s="68">
        <f>IF((SUM(AD$19:AD$39)+SUM(AD$78:AD88)+SUM(AD$117:AD$121))&gt;=REGISTER!$DD$24,0,IF(DG$70=1,0,IF(AND(DG89=1,$J89=1,DG$43&gt;=REGISTER!$DD$28,DG$40&gt;0,SUM(DG$54:DG$60)&gt;0),1,0)))</f>
        <v>0</v>
      </c>
      <c r="AE89" s="68">
        <f>IF((SUM(AE$19:AE$39)+SUM(AE$78:AE88)+SUM(AE$117:AE$121))&gt;=REGISTER!$DD$24,0,IF(DH$70=1,0,IF(AND(DH89=1,$J89=1,DH$43&gt;=REGISTER!$DD$28,DH$40&gt;0,SUM(DH$54:DH$60)&gt;0),1,0)))</f>
        <v>0</v>
      </c>
      <c r="AF89" s="68">
        <f>IF((SUM(AF$19:AF$39)+SUM(AF$78:AF88)+SUM(AF$117:AF$121))&gt;=REGISTER!$DD$24,0,IF(DI$70=1,0,IF(AND(DI89=1,$J89=1,DI$43&gt;=REGISTER!$DD$28,DI$40&gt;0,SUM(DI$54:DI$60)&gt;0),1,0)))</f>
        <v>0</v>
      </c>
      <c r="AG89" s="68">
        <f>IF((SUM(AG$19:AG$39)+SUM(AG$78:AG88)+SUM(AG$117:AG$121))&gt;=REGISTER!$DD$24,0,IF(DJ$70=1,0,IF(AND(DJ89=1,$J89=1,DJ$43&gt;=REGISTER!$DD$28,DJ$40&gt;0,SUM(DJ$54:DJ$60)&gt;0),1,0)))</f>
        <v>0</v>
      </c>
      <c r="AH89" s="68">
        <f>IF((SUM(AH$19:AH$39)+SUM(AH$78:AH88)+SUM(AH$117:AH$121))&gt;=REGISTER!$DD$24,0,IF(DK$70=1,0,IF(AND(DK89=1,$J89=1,DK$43&gt;=REGISTER!$DD$28,DK$40&gt;0,SUM(DK$54:DK$60)&gt;0),1,0)))</f>
        <v>0</v>
      </c>
      <c r="AI89" s="68">
        <f>IF((SUM(AI$19:AI$39)+SUM(AI$78:AI88)+SUM(AI$117:AI$121))&gt;=REGISTER!$DD$24,0,IF(DL$70=1,0,IF(AND(DL89=1,$J89=1,DL$43&gt;=REGISTER!$DD$28,DL$40&gt;0,SUM(DL$54:DL$60)&gt;0),1,0)))</f>
        <v>0</v>
      </c>
      <c r="AJ89" s="68">
        <f>IF((SUM(AJ$19:AJ$39)+SUM(AJ$78:AJ88)+SUM(AJ$117:AJ$121))&gt;=REGISTER!$DD$24,0,IF(DM$70=1,0,IF(AND(DM89=1,$J89=1,DM$43&gt;=REGISTER!$DD$28,DM$40&gt;0,SUM(DM$54:DM$60)&gt;0),1,0)))</f>
        <v>0</v>
      </c>
      <c r="AK89" s="68">
        <f>IF((SUM(AK$19:AK$39)+SUM(AK$78:AK88)+SUM(AK$117:AK$121))&gt;=REGISTER!$DD$24,0,IF(DN$70=1,0,IF(AND(DN89=1,$J89=1,DN$43&gt;=REGISTER!$DD$28,DN$40&gt;0,SUM(DN$54:DN$60)&gt;0),1,0)))</f>
        <v>0</v>
      </c>
      <c r="AL89" s="68">
        <f>IF((SUM(AL$19:AL$39)+SUM(AL$78:AL88)+SUM(AL$117:AL$121))&gt;=REGISTER!$DD$24,0,IF(DO$70=1,0,IF(AND(DO89=1,$J89=1,DO$43&gt;=REGISTER!$DD$28,DO$40&gt;0,SUM(DO$54:DO$60)&gt;0),1,0)))</f>
        <v>0</v>
      </c>
      <c r="AM89" s="68">
        <f>IF((SUM(AM$19:AM$39)+SUM(AM$78:AM88)+SUM(AM$117:AM$121))&gt;=REGISTER!$DD$24,0,IF(DP$70=1,0,IF(AND(DP89=1,$J89=1,DP$43&gt;=REGISTER!$DD$28,DP$40&gt;0,SUM(DP$54:DP$60)&gt;0),1,0)))</f>
        <v>0</v>
      </c>
      <c r="AN89" s="68">
        <f>IF((SUM(AN$19:AN$39)+SUM(AN$78:AN88)+SUM(AN$117:AN$121))&gt;=REGISTER!$DD$24,0,IF(DQ$70=1,0,IF(AND(DQ89=1,$J89=1,DQ$43&gt;=REGISTER!$DD$28,DQ$40&gt;0,SUM(DQ$54:DQ$60)&gt;0),1,0)))</f>
        <v>0</v>
      </c>
      <c r="AO89" s="68">
        <f>IF((SUM(AO$19:AO$39)+SUM(AO$78:AO88)+SUM(AO$117:AO$121))&gt;=REGISTER!$DD$24,0,IF(DR$70=1,0,IF(AND(DR89=1,$J89=1,DR$43&gt;=REGISTER!$DD$28,DR$40&gt;0,SUM(DR$54:DR$60)&gt;0),1,0)))</f>
        <v>0</v>
      </c>
      <c r="AP89" s="68">
        <f>IF((SUM(AP$19:AP$39)+SUM(AP$78:AP88)+SUM(AP$117:AP$121))&gt;=REGISTER!$DD$24,0,IF(DS$70=1,0,IF(AND(DS89=1,$J89=1,DS$43&gt;=REGISTER!$DD$28,DS$40&gt;0,SUM(DS$54:DS$60)&gt;0),1,0)))</f>
        <v>0</v>
      </c>
      <c r="AQ89" s="68">
        <f>IF((SUM(AQ$19:AQ$39)+SUM(AQ$78:AQ88)+SUM(AQ$117:AQ$121))&gt;=REGISTER!$DD$24,0,IF(DT$70=1,0,IF(AND(DT89=1,$J89=1,DT$43&gt;=REGISTER!$DD$28,DT$40&gt;0,SUM(DT$54:DT$60)&gt;0),1,0)))</f>
        <v>0</v>
      </c>
      <c r="AR89" s="68">
        <f>IF((SUM(AR$19:AR$39)+SUM(AR$78:AR88)+SUM(AR$117:AR$121))&gt;=REGISTER!$DD$24,0,IF(DU$70=1,0,IF(AND(DU89=1,$J89=1,DU$43&gt;=REGISTER!$DD$28,DU$40&gt;0,SUM(DU$54:DU$60)&gt;0),1,0)))</f>
        <v>0</v>
      </c>
      <c r="AS89" s="68">
        <f>IF((SUM(AS$19:AS$39)+SUM(AS$78:AS88)+SUM(AS$117:AS$121))&gt;=REGISTER!$DD$24,0,IF(DV$70=1,0,IF(AND(DV89=1,$J89=1,DV$43&gt;=REGISTER!$DD$28,DV$40&gt;0,SUM(DV$54:DV$60)&gt;0),1,0)))</f>
        <v>0</v>
      </c>
      <c r="AT89" s="68">
        <f>IF((SUM(AT$19:AT$39)+SUM(AT$78:AT88)+SUM(AT$117:AT$121))&gt;=REGISTER!$DD$24,0,IF(DW$70=1,0,IF(AND(DW89=1,$J89=1,DW$43&gt;=REGISTER!$DD$28,DW$40&gt;0,SUM(DW$54:DW$60)&gt;0),1,0)))</f>
        <v>0</v>
      </c>
      <c r="AU89" s="68">
        <f>IF((SUM(AU$19:AU$39)+SUM(AU$78:AU88)+SUM(AU$117:AU$121))&gt;=REGISTER!$DD$24,0,IF(DX$70=1,0,IF(AND(DX89=1,$J89=1,DX$43&gt;=REGISTER!$DD$28,DX$40&gt;0,SUM(DX$54:DX$60)&gt;0),1,0)))</f>
        <v>0</v>
      </c>
      <c r="AV89" s="68">
        <f>IF((SUM(AV$19:AV$39)+SUM(AV$78:AV88)+SUM(AV$117:AV$121))&gt;=REGISTER!$DD$24,0,IF(DY$70=1,0,IF(AND(DY89=1,$J89=1,DY$43&gt;=REGISTER!$DD$28,DY$40&gt;0,SUM(DY$54:DY$60)&gt;0),1,0)))</f>
        <v>0</v>
      </c>
      <c r="AW89" s="68">
        <f>IF((SUM(AW$19:AW$39)+SUM(AW$78:AW88)+SUM(AW$117:AW$121))&gt;=REGISTER!$DD$24,0,IF(DZ$70=1,0,IF(AND(DZ89=1,$J89=1,DZ$43&gt;=REGISTER!$DD$28,DZ$40&gt;0,SUM(DZ$54:DZ$60)&gt;0),1,0)))</f>
        <v>0</v>
      </c>
      <c r="AX89" s="68">
        <f>IF((SUM(AX$19:AX$39)+SUM(AX$78:AX88)+SUM(AX$117:AX$121))&gt;=REGISTER!$DD$24,0,IF(EA$70=1,0,IF(AND(EA89=1,$J89=1,EA$43&gt;=REGISTER!$DD$28,EA$40&gt;0,SUM(EA$54:EA$60)&gt;0),1,0)))</f>
        <v>0</v>
      </c>
      <c r="AY89" s="68">
        <f>IF((SUM(AY$19:AY$39)+SUM(AY$78:AY88)+SUM(AY$117:AY$121))&gt;=REGISTER!$DD$24,0,IF(EB$70=1,0,IF(AND(EB89=1,$J89=1,EB$43&gt;=REGISTER!$DD$28,EB$40&gt;0,SUM(EB$54:EB$60)&gt;0),1,0)))</f>
        <v>0</v>
      </c>
      <c r="AZ89" s="68">
        <f>IF((SUM(AZ$19:AZ$39)+SUM(AZ$78:AZ88)+SUM(AZ$117:AZ$121))&gt;=REGISTER!$DD$24,0,IF(EC$70=1,0,IF(AND(EC89=1,$J89=1,EC$43&gt;=REGISTER!$DD$28,EC$40&gt;0,SUM(EC$54:EC$60)&gt;0),1,0)))</f>
        <v>0</v>
      </c>
      <c r="BA89" s="68">
        <f>IF((SUM(BA$19:BA$39)+SUM(BA$78:BA88)+SUM(BA$117:BA$121))&gt;=REGISTER!$DD$24,0,IF(ED$70=1,0,IF(AND(ED89=1,$J89=1,ED$43&gt;=REGISTER!$DD$28,ED$40&gt;0,SUM(ED$54:ED$60)&gt;0),1,0)))</f>
        <v>0</v>
      </c>
      <c r="BB89" s="68">
        <f>IF((SUM(BB$19:BB$39)+SUM(BB$78:BB88)+SUM(BB$117:BB$121))&gt;=REGISTER!$DD$24,0,IF(EE$70=1,0,IF(AND(EE89=1,$J89=1,EE$43&gt;=REGISTER!$DD$28,EE$40&gt;0,SUM(EE$54:EE$60)&gt;0),1,0)))</f>
        <v>0</v>
      </c>
      <c r="BC89" s="68">
        <f>IF((SUM(BC$19:BC$39)+SUM(BC$78:BC88)+SUM(BC$117:BC$121))&gt;=REGISTER!$DD$24,0,IF(EF$70=1,0,IF(AND(EF89=1,$J89=1,EF$43&gt;=REGISTER!$DD$28,EF$40&gt;0,SUM(EF$54:EF$60)&gt;0),1,0)))</f>
        <v>0</v>
      </c>
      <c r="BD89" s="83">
        <f t="shared" si="61"/>
        <v>0</v>
      </c>
      <c r="BE89" s="68">
        <f>IF((SUM(BE$19:BE$37)+SUM(BE$78:BE88))&gt;=20,0,SUM(IF(AND($I89=1,CS89=1,CS$41&gt;2,CS$40&gt;0,SUM(CS$47:CS$53)&gt;0),1,0)))</f>
        <v>0</v>
      </c>
      <c r="BF89" s="68">
        <f>IF((SUM(BF$19:BF$37)+SUM(BF$78:BF88))&gt;=20,0,SUM(IF(AND($I89=1,CT89=1,CT$41&gt;2,CT$40&gt;0,SUM(CT$47:CT$53)&gt;0),1,0)))</f>
        <v>0</v>
      </c>
      <c r="BG89" s="68">
        <f>IF((SUM(BG$19:BG$37)+SUM(BG$78:BG88))&gt;=20,0,SUM(IF(AND($I89=1,CU89=1,CU$41&gt;2,CU$40&gt;0,SUM(CU$47:CU$53)&gt;0),1,0)))</f>
        <v>0</v>
      </c>
      <c r="BH89" s="68">
        <f>IF((SUM(BH$19:BH$37)+SUM(BH$78:BH88))&gt;=20,0,SUM(IF(AND($I89=1,CV89=1,CV$41&gt;2,CV$40&gt;0,SUM(CV$47:CV$53)&gt;0),1,0)))</f>
        <v>0</v>
      </c>
      <c r="BI89" s="68">
        <f>IF((SUM(BI$19:BI$37)+SUM(BI$78:BI88))&gt;=20,0,SUM(IF(AND($I89=1,CW89=1,CW$41&gt;2,CW$40&gt;0,SUM(CW$47:CW$53)&gt;0),1,0)))</f>
        <v>0</v>
      </c>
      <c r="BJ89" s="68">
        <f>IF((SUM(BJ$19:BJ$37)+SUM(BJ$78:BJ88))&gt;=20,0,SUM(IF(AND($I89=1,CX89=1,CX$41&gt;2,CX$40&gt;0,SUM(CX$47:CX$53)&gt;0),1,0)))</f>
        <v>0</v>
      </c>
      <c r="BK89" s="68">
        <f>IF((SUM(BK$19:BK$37)+SUM(BK$78:BK88))&gt;=20,0,SUM(IF(AND($I89=1,CY89=1,CY$41&gt;2,CY$40&gt;0,SUM(CY$47:CY$53)&gt;0),1,0)))</f>
        <v>0</v>
      </c>
      <c r="BL89" s="68">
        <f>IF((SUM(BL$19:BL$37)+SUM(BL$78:BL88))&gt;=20,0,SUM(IF(AND($I89=1,CZ89=1,CZ$41&gt;2,CZ$40&gt;0,SUM(CZ$47:CZ$53)&gt;0),1,0)))</f>
        <v>0</v>
      </c>
      <c r="BM89" s="68">
        <f>IF((SUM(BM$19:BM$37)+SUM(BM$78:BM88))&gt;=20,0,SUM(IF(AND($I89=1,DA89=1,DA$41&gt;2,DA$40&gt;0,SUM(DA$47:DA$53)&gt;0),1,0)))</f>
        <v>0</v>
      </c>
      <c r="BN89" s="68">
        <f>IF((SUM(BN$19:BN$37)+SUM(BN$78:BN88))&gt;=20,0,SUM(IF(AND($I89=1,DB89=1,DB$41&gt;2,DB$40&gt;0,SUM(DB$47:DB$53)&gt;0),1,0)))</f>
        <v>0</v>
      </c>
      <c r="BO89" s="68">
        <f>IF((SUM(BO$19:BO$37)+SUM(BO$78:BO88))&gt;=20,0,SUM(IF(AND($I89=1,DC89=1,DC$41&gt;2,DC$40&gt;0,SUM(DC$47:DC$53)&gt;0),1,0)))</f>
        <v>0</v>
      </c>
      <c r="BP89" s="68">
        <f>IF((SUM(BP$19:BP$37)+SUM(BP$78:BP88))&gt;=20,0,SUM(IF(AND($I89=1,DD89=1,DD$41&gt;2,DD$40&gt;0,SUM(DD$47:DD$53)&gt;0),1,0)))</f>
        <v>0</v>
      </c>
      <c r="BQ89" s="68">
        <f>IF((SUM(BQ$19:BQ$37)+SUM(BQ$78:BQ88))&gt;=20,0,SUM(IF(AND($I89=1,DE89=1,DE$41&gt;2,DE$40&gt;0,SUM(DE$47:DE$53)&gt;0),1,0)))</f>
        <v>0</v>
      </c>
      <c r="BR89" s="68">
        <f>IF((SUM(BR$19:BR$37)+SUM(BR$78:BR88))&gt;=20,0,SUM(IF(AND($I89=1,DF89=1,DF$41&gt;2,DF$40&gt;0,SUM(DF$47:DF$53)&gt;0),1,0)))</f>
        <v>0</v>
      </c>
      <c r="BS89" s="68">
        <f>IF((SUM(BS$19:BS$37)+SUM(BS$78:BS88))&gt;=20,0,SUM(IF(AND($I89=1,DG89=1,DG$41&gt;2,DG$40&gt;0,SUM(DG$47:DG$53)&gt;0),1,0)))</f>
        <v>0</v>
      </c>
      <c r="BT89" s="68">
        <f>IF((SUM(BT$19:BT$37)+SUM(BT$78:BT88))&gt;=20,0,SUM(IF(AND($I89=1,DH89=1,DH$41&gt;2,DH$40&gt;0,SUM(DH$47:DH$53)&gt;0),1,0)))</f>
        <v>0</v>
      </c>
      <c r="BU89" s="68">
        <f>IF((SUM(BU$19:BU$37)+SUM(BU$78:BU88))&gt;=20,0,SUM(IF(AND($I89=1,DI89=1,DI$41&gt;2,DI$40&gt;0,SUM(DI$47:DI$53)&gt;0),1,0)))</f>
        <v>0</v>
      </c>
      <c r="BV89" s="68">
        <f>IF((SUM(BV$19:BV$37)+SUM(BV$78:BV88))&gt;=20,0,SUM(IF(AND($I89=1,DJ89=1,DJ$41&gt;2,DJ$40&gt;0,SUM(DJ$47:DJ$53)&gt;0),1,0)))</f>
        <v>0</v>
      </c>
      <c r="BW89" s="68">
        <f>IF((SUM(BW$19:BW$37)+SUM(BW$78:BW88))&gt;=20,0,SUM(IF(AND($I89=1,DK89=1,DK$41&gt;2,DK$40&gt;0,SUM(DK$47:DK$53)&gt;0),1,0)))</f>
        <v>0</v>
      </c>
      <c r="BX89" s="68">
        <f>IF((SUM(BX$19:BX$37)+SUM(BX$78:BX88))&gt;=20,0,SUM(IF(AND($I89=1,DL89=1,DL$41&gt;2,DL$40&gt;0,SUM(DL$47:DL$53)&gt;0),1,0)))</f>
        <v>0</v>
      </c>
      <c r="BY89" s="68">
        <f>IF((SUM(BY$19:BY$37)+SUM(BY$78:BY88))&gt;=20,0,SUM(IF(AND($I89=1,DM89=1,DM$41&gt;2,DM$40&gt;0,SUM(DM$47:DM$53)&gt;0),1,0)))</f>
        <v>0</v>
      </c>
      <c r="BZ89" s="68">
        <f>IF((SUM(BZ$19:BZ$37)+SUM(BZ$78:BZ88))&gt;=20,0,SUM(IF(AND($I89=1,DN89=1,DN$41&gt;2,DN$40&gt;0,SUM(DN$47:DN$53)&gt;0),1,0)))</f>
        <v>0</v>
      </c>
      <c r="CA89" s="68">
        <f>IF((SUM(CA$19:CA$37)+SUM(CA$78:CA88))&gt;=20,0,SUM(IF(AND($I89=1,DO89=1,DO$41&gt;2,DO$40&gt;0,SUM(DO$47:DO$53)&gt;0),1,0)))</f>
        <v>0</v>
      </c>
      <c r="CB89" s="68">
        <f>IF((SUM(CB$19:CB$37)+SUM(CB$78:CB88))&gt;=20,0,SUM(IF(AND($I89=1,DP89=1,DP$41&gt;2,DP$40&gt;0,SUM(DP$47:DP$53)&gt;0),1,0)))</f>
        <v>0</v>
      </c>
      <c r="CC89" s="68">
        <f>IF((SUM(CC$19:CC$37)+SUM(CC$78:CC88))&gt;=20,0,SUM(IF(AND($I89=1,DQ89=1,DQ$41&gt;2,DQ$40&gt;0,SUM(DQ$47:DQ$53)&gt;0),1,0)))</f>
        <v>0</v>
      </c>
      <c r="CD89" s="68">
        <f>IF((SUM(CD$19:CD$37)+SUM(CD$78:CD88))&gt;=20,0,SUM(IF(AND($I89=1,DR89=1,DR$41&gt;2,DR$40&gt;0,SUM(DR$47:DR$53)&gt;0),1,0)))</f>
        <v>0</v>
      </c>
      <c r="CE89" s="68">
        <f>IF((SUM(CE$19:CE$37)+SUM(CE$78:CE88))&gt;=20,0,SUM(IF(AND($I89=1,DS89=1,DS$41&gt;2,DS$40&gt;0,SUM(DS$47:DS$53)&gt;0),1,0)))</f>
        <v>0</v>
      </c>
      <c r="CF89" s="68">
        <f>IF((SUM(CF$19:CF$37)+SUM(CF$78:CF88))&gt;=20,0,SUM(IF(AND($I89=1,DT89=1,DT$41&gt;2,DT$40&gt;0,SUM(DT$47:DT$53)&gt;0),1,0)))</f>
        <v>0</v>
      </c>
      <c r="CG89" s="68">
        <f>IF((SUM(CG$19:CG$37)+SUM(CG$78:CG88))&gt;=20,0,SUM(IF(AND($I89=1,DU89=1,DU$41&gt;2,DU$40&gt;0,SUM(DU$47:DU$53)&gt;0),1,0)))</f>
        <v>0</v>
      </c>
      <c r="CH89" s="68">
        <f>IF((SUM(CH$19:CH$37)+SUM(CH$78:CH88))&gt;=20,0,SUM(IF(AND($I89=1,DV89=1,DV$41&gt;2,DV$40&gt;0,SUM(DV$47:DV$53)&gt;0),1,0)))</f>
        <v>0</v>
      </c>
      <c r="CI89" s="68">
        <f>IF((SUM(CI$19:CI$37)+SUM(CI$78:CI88))&gt;=20,0,SUM(IF(AND($I89=1,DW89=1,DW$41&gt;2,DW$40&gt;0,SUM(DW$47:DW$53)&gt;0),1,0)))</f>
        <v>0</v>
      </c>
      <c r="CJ89" s="68">
        <f>IF((SUM(CJ$19:CJ$37)+SUM(CJ$78:CJ88))&gt;=20,0,SUM(IF(AND($I89=1,DX89=1,DX$41&gt;2,DX$40&gt;0,SUM(DX$47:DX$53)&gt;0),1,0)))</f>
        <v>0</v>
      </c>
      <c r="CK89" s="68">
        <f>IF((SUM(CK$19:CK$37)+SUM(CK$78:CK88))&gt;=20,0,SUM(IF(AND($I89=1,DY89=1,DY$41&gt;2,DY$40&gt;0,SUM(DY$47:DY$53)&gt;0),1,0)))</f>
        <v>0</v>
      </c>
      <c r="CL89" s="68">
        <f>IF((SUM(CL$19:CL$37)+SUM(CL$78:CL88))&gt;=20,0,SUM(IF(AND($I89=1,DZ89=1,DZ$41&gt;2,DZ$40&gt;0,SUM(DZ$47:DZ$53)&gt;0),1,0)))</f>
        <v>0</v>
      </c>
      <c r="CM89" s="68">
        <f>IF((SUM(CM$19:CM$37)+SUM(CM$78:CM88))&gt;=20,0,SUM(IF(AND($I89=1,EA89=1,EA$41&gt;2,EA$40&gt;0,SUM(EA$47:EA$53)&gt;0),1,0)))</f>
        <v>0</v>
      </c>
      <c r="CN89" s="68">
        <f>IF((SUM(CN$19:CN$37)+SUM(CN$78:CN88))&gt;=20,0,SUM(IF(AND($I89=1,EB89=1,EB$41&gt;2,EB$40&gt;0,SUM(EB$47:EB$53)&gt;0),1,0)))</f>
        <v>0</v>
      </c>
      <c r="CO89" s="68">
        <f>IF((SUM(CO$19:CO$37)+SUM(CO$78:CO88))&gt;=20,0,SUM(IF(AND($I89=1,EC89=1,EC$41&gt;2,EC$40&gt;0,SUM(EC$47:EC$53)&gt;0),1,0)))</f>
        <v>0</v>
      </c>
      <c r="CP89" s="68">
        <f>IF((SUM(CP$19:CP$37)+SUM(CP$78:CP88))&gt;=20,0,SUM(IF(AND($I89=1,ED89=1,ED$41&gt;2,ED$40&gt;0,SUM(ED$47:ED$53)&gt;0),1,0)))</f>
        <v>0</v>
      </c>
      <c r="CQ89" s="68">
        <f>IF((SUM(CQ$19:CQ$37)+SUM(CQ$78:CQ88))&gt;=20,0,SUM(IF(AND($I89=1,EE89=1,EE$41&gt;2,EE$40&gt;0,SUM(EE$47:EE$53)&gt;0),1,0)))</f>
        <v>0</v>
      </c>
      <c r="CR89" s="68">
        <f>IF((SUM(CR$19:CR$37)+SUM(CR$78:CR88))&gt;=20,0,SUM(IF(AND($I89=1,EF89=1,EF$41&gt;2,EF$40&gt;0,SUM(EF$47:EF$53)&gt;0),1,0)))</f>
        <v>0</v>
      </c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  <c r="DL89" s="53"/>
      <c r="DM89" s="53"/>
      <c r="DN89" s="53"/>
      <c r="DO89" s="53"/>
      <c r="DP89" s="53"/>
      <c r="DQ89" s="53"/>
      <c r="DR89" s="53"/>
      <c r="DS89" s="53"/>
      <c r="DT89" s="53"/>
      <c r="DU89" s="53"/>
      <c r="DV89" s="53"/>
      <c r="DW89" s="53"/>
      <c r="DX89" s="53"/>
      <c r="DY89" s="53"/>
      <c r="DZ89" s="53"/>
      <c r="EA89" s="53"/>
      <c r="EB89" s="53"/>
      <c r="EC89" s="53"/>
      <c r="ED89" s="53"/>
      <c r="EE89" s="53"/>
      <c r="EF89" s="53"/>
      <c r="EG89" s="46">
        <f t="shared" si="63"/>
        <v>0</v>
      </c>
      <c r="EH89" s="116"/>
      <c r="EI89" s="82">
        <f t="shared" si="64"/>
        <v>0</v>
      </c>
      <c r="EJ89" s="295" t="str">
        <f t="shared" si="65"/>
        <v/>
      </c>
      <c r="EK89" s="296">
        <f t="shared" si="66"/>
        <v>0</v>
      </c>
      <c r="EL89" s="161"/>
      <c r="EM89" s="354">
        <f>SUMIF($K89,REGISTER!$CY$7,'KORT 1'!$BD89)</f>
        <v>0</v>
      </c>
      <c r="EN89" s="355">
        <f>SUMIF($K89,REGISTER!$CY$8,'KORT 1'!$BD89)</f>
        <v>0</v>
      </c>
      <c r="EO89" s="356">
        <f>SUMIF($K89,REGISTER!$CY$9,'KORT 1'!$BD89)</f>
        <v>0</v>
      </c>
      <c r="EP89" s="356">
        <f>SUMIF($K89,REGISTER!$CY$10,'KORT 1'!$BD89)</f>
        <v>0</v>
      </c>
      <c r="EQ89" s="357">
        <f>SUMIF($K89,REGISTER!$CY$23,'KORT 1'!$BD89)</f>
        <v>0</v>
      </c>
      <c r="ER89" s="355">
        <f>SUMIF($K89,REGISTER!$CY$24,'KORT 1'!$BD89)</f>
        <v>0</v>
      </c>
      <c r="ES89" s="356">
        <f>SUMIF($K89,REGISTER!$CY$25,'KORT 1'!$BD89)</f>
        <v>0</v>
      </c>
      <c r="ET89" s="356">
        <f>SUMIF($K89,REGISTER!$CY$26,'KORT 1'!$BD89)</f>
        <v>0</v>
      </c>
      <c r="EU89" s="357">
        <f>SUMIF($K89,REGISTER!$CY$15,'KORT 1'!$BD89)</f>
        <v>0</v>
      </c>
      <c r="EV89" s="355">
        <f>SUMIF($K89,REGISTER!$CY$16,'KORT 1'!$BD89)</f>
        <v>0</v>
      </c>
      <c r="EW89" s="355">
        <f>SUMIF($K89,REGISTER!$CY$17,'KORT 1'!$BD89)</f>
        <v>0</v>
      </c>
      <c r="EX89" s="355">
        <f>SUMIF($K89,REGISTER!$CY$18,'KORT 1'!$BD89)</f>
        <v>0</v>
      </c>
      <c r="EY89" s="358">
        <f>SUMIF($K89,REGISTER!$CY$19,'KORT 1'!$BD89)+SUMIF($K89,REGISTER!$CY$20,'KORT 1'!$BD89)+SUMIF($K89,REGISTER!$CY$21,'KORT 1'!$BD89)+SUMIF($K89,REGISTER!$CY$22,'KORT 1'!$BD89)</f>
        <v>0</v>
      </c>
      <c r="EZ89" s="359">
        <f>SUMIF($K89,REGISTER!$CY$31,'KORT 1'!$BD89)</f>
        <v>0</v>
      </c>
      <c r="FA89" s="355">
        <f>SUMIF($K89,REGISTER!$CY$32,'KORT 1'!$BD89)</f>
        <v>0</v>
      </c>
      <c r="FB89" s="355">
        <f>SUMIF($K89,REGISTER!$CY$33,'KORT 1'!$BD89)</f>
        <v>0</v>
      </c>
      <c r="FC89" s="355">
        <f>SUMIF($K89,REGISTER!$CY$34,'KORT 1'!$BD89)</f>
        <v>0</v>
      </c>
      <c r="FD89" s="358">
        <f>SUMIF($K89,REGISTER!$CY$35,'KORT 1'!$BD89)+SUMIF($K89,REGISTER!$CY$36,'KORT 1'!$BD89)+SUMIF($K89,REGISTER!$CY$37,'KORT 1'!$BD89)+SUMIF($K89,REGISTER!$CY$38,'KORT 1'!$BD89)</f>
        <v>0</v>
      </c>
      <c r="FE89" s="376"/>
      <c r="FF89" s="377"/>
      <c r="FG89" s="378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9"/>
      <c r="FY89" s="84">
        <f>SUMIF($M89,REGISTER!$CY$40,'KORT 1'!$O89)</f>
        <v>0</v>
      </c>
      <c r="FZ89" s="17">
        <f>SUMIF($M89,REGISTER!$CY$41,'KORT 1'!$O89)</f>
        <v>0</v>
      </c>
      <c r="GA89" s="17">
        <f>SUMIF($M89,REGISTER!$CY$42,'KORT 1'!$O89)</f>
        <v>0</v>
      </c>
      <c r="GB89" s="17">
        <f>SUMIF($M89,REGISTER!$CY$43,'KORT 1'!$O89)</f>
        <v>0</v>
      </c>
      <c r="GC89" s="17">
        <f>SUMIF($M89,REGISTER!$CY$44,'KORT 1'!$O89)</f>
        <v>0</v>
      </c>
      <c r="GD89" s="17">
        <f>SUMIF($M89,REGISTER!$CY$45,'KORT 1'!$O89)</f>
        <v>0</v>
      </c>
      <c r="GE89" s="17">
        <f>SUMIF($M89,REGISTER!$CY$60,'KORT 1'!$O89)</f>
        <v>0</v>
      </c>
      <c r="GF89" s="17">
        <f>SUMIF($M89,REGISTER!$CY$61,'KORT 1'!$O89)</f>
        <v>0</v>
      </c>
      <c r="GG89" s="17">
        <f>SUMIF($M89,REGISTER!$CY$62,'KORT 1'!$O89)</f>
        <v>0</v>
      </c>
      <c r="GH89" s="17">
        <f>SUMIF($M89,REGISTER!$CY$63,'KORT 1'!$O89)</f>
        <v>0</v>
      </c>
      <c r="GI89" s="17">
        <f>SUMIF($M89,REGISTER!$CY$64,'KORT 1'!$O89)</f>
        <v>0</v>
      </c>
      <c r="GJ89" s="17">
        <f>SUMIF($M89,REGISTER!$CY$65,'KORT 1'!$O89)</f>
        <v>0</v>
      </c>
      <c r="GK89" s="17">
        <f>SUMIF($M89,REGISTER!$CY$50,'KORT 1'!$O89)</f>
        <v>0</v>
      </c>
      <c r="GL89" s="17">
        <f>SUMIF($M89,REGISTER!$CY$51,'KORT 1'!$O89)</f>
        <v>0</v>
      </c>
      <c r="GM89" s="17">
        <f>SUMIF($M89,REGISTER!$CY$52,'KORT 1'!$O89)</f>
        <v>0</v>
      </c>
      <c r="GN89" s="17">
        <f>SUMIF($M89,REGISTER!$CY$53,'KORT 1'!$O89)</f>
        <v>0</v>
      </c>
      <c r="GO89" s="17">
        <f>SUMIF($M89,REGISTER!$CY$54,'KORT 1'!$O89)</f>
        <v>0</v>
      </c>
      <c r="GP89" s="17">
        <f>SUMIF($M89,REGISTER!$CY$55,'KORT 1'!$O89)</f>
        <v>0</v>
      </c>
      <c r="GQ89" s="16">
        <f>SUMIF($M89,REGISTER!$CY$56,'KORT 1'!$O89)+SUMIF($M89,REGISTER!$CY$57,'KORT 1'!$O89)+SUMIF($M89,REGISTER!$CY$58,'KORT 1'!$O89)+SUMIF($M89,REGISTER!$CY$59,'KORT 1'!$O89)</f>
        <v>0</v>
      </c>
      <c r="GR89" s="17">
        <f>SUMIF($M89,REGISTER!$CY$70,'KORT 1'!$O89)</f>
        <v>0</v>
      </c>
      <c r="GS89" s="17">
        <f>SUMIF($M89,REGISTER!$CY$71,'KORT 1'!$O89)</f>
        <v>0</v>
      </c>
      <c r="GT89" s="17">
        <f>SUMIF($M89,REGISTER!$CY$72,'KORT 1'!$O89)</f>
        <v>0</v>
      </c>
      <c r="GU89" s="17">
        <f>SUMIF($M89,REGISTER!$CY$73,'KORT 1'!$O89)</f>
        <v>0</v>
      </c>
      <c r="GV89" s="17">
        <f>SUMIF($M89,REGISTER!$CY$74,'KORT 1'!$O89)</f>
        <v>0</v>
      </c>
      <c r="GW89" s="17">
        <f>SUMIF($M89,REGISTER!$CY$75,'KORT 1'!$O89)</f>
        <v>0</v>
      </c>
      <c r="GX89" s="16">
        <f>SUMIF($M89,REGISTER!$CY$76,'KORT 1'!$O89)+SUMIF($M89,REGISTER!$CY$77,'KORT 1'!$O89)+SUMIF($M89,REGISTER!$CY$78,'KORT 1'!$O89)+SUMIF($M89,REGISTER!$CY$79,'KORT 1'!$O89)</f>
        <v>0</v>
      </c>
      <c r="GY89" s="116"/>
      <c r="GZ89" s="116"/>
      <c r="HA89" s="116"/>
      <c r="HB89" s="116"/>
      <c r="HC89" s="116"/>
      <c r="HD89" s="116"/>
      <c r="HE89" s="116"/>
      <c r="HF89" s="116"/>
      <c r="HG89" s="116"/>
      <c r="HH89" s="116"/>
      <c r="HI89" s="116"/>
      <c r="HJ89" s="116"/>
      <c r="HK89" s="116"/>
      <c r="HL89" s="116"/>
      <c r="HM89" s="116"/>
      <c r="HN89" s="116"/>
      <c r="HO89" s="116"/>
      <c r="HP89" s="106"/>
      <c r="HQ89" s="1"/>
    </row>
    <row r="90" spans="1:225" ht="12" customHeight="1">
      <c r="A90" s="15">
        <v>34</v>
      </c>
      <c r="B90" s="69"/>
      <c r="C90" s="539" t="str">
        <f t="shared" ref="C90:C116" si="67">IF(B90&gt;0,VLOOKUP(B90,RE,2,FALSE),"")</f>
        <v/>
      </c>
      <c r="D90" s="540"/>
      <c r="E90" s="540"/>
      <c r="F90" s="540"/>
      <c r="G90" s="541"/>
      <c r="H90" s="111" t="str">
        <f t="shared" si="54"/>
        <v/>
      </c>
      <c r="I90" s="22">
        <f t="shared" si="55"/>
        <v>0</v>
      </c>
      <c r="J90" s="22">
        <f t="shared" si="56"/>
        <v>0</v>
      </c>
      <c r="K90" s="22">
        <f t="shared" si="57"/>
        <v>0</v>
      </c>
      <c r="L90" s="114"/>
      <c r="M90" s="22">
        <f t="shared" si="58"/>
        <v>0</v>
      </c>
      <c r="N90" s="22">
        <f t="shared" si="59"/>
        <v>0</v>
      </c>
      <c r="O90" s="83">
        <f t="shared" ref="O90:O121" si="68">SUM(P90:BC90)</f>
        <v>0</v>
      </c>
      <c r="P90" s="68">
        <f>IF((SUM(P$19:P$39)+SUM(P$78:P89)+SUM(P$117:P$121))&gt;=REGISTER!$DD$24,0,IF(CS$70=1,0,IF(AND(CS90=1,$J90=1,CS$43&gt;=REGISTER!$DD$28,CS$40&gt;0,SUM(CS$54:CS$60)&gt;0),1,0)))</f>
        <v>0</v>
      </c>
      <c r="Q90" s="68">
        <f>IF((SUM(Q$19:Q$39)+SUM(Q$78:Q89)+SUM(Q$117:Q$121))&gt;=REGISTER!$DD$24,0,IF(CT$70=1,0,IF(AND(CT90=1,$J90=1,CT$43&gt;=REGISTER!$DD$28,CT$40&gt;0,SUM(CT$54:CT$60)&gt;0),1,0)))</f>
        <v>0</v>
      </c>
      <c r="R90" s="68">
        <f>IF((SUM(R$19:R$39)+SUM(R$78:R89)+SUM(R$117:R$121))&gt;=REGISTER!$DD$24,0,IF(CU$70=1,0,IF(AND(CU90=1,$J90=1,CU$43&gt;=REGISTER!$DD$28,CU$40&gt;0,SUM(CU$54:CU$60)&gt;0),1,0)))</f>
        <v>0</v>
      </c>
      <c r="S90" s="68">
        <f>IF((SUM(S$19:S$39)+SUM(S$78:S89)+SUM(S$117:S$121))&gt;=REGISTER!$DD$24,0,IF(CV$70=1,0,IF(AND(CV90=1,$J90=1,CV$43&gt;=REGISTER!$DD$28,CV$40&gt;0,SUM(CV$54:CV$60)&gt;0),1,0)))</f>
        <v>0</v>
      </c>
      <c r="T90" s="68">
        <f>IF((SUM(T$19:T$39)+SUM(T$78:T89)+SUM(T$117:T$121))&gt;=REGISTER!$DD$24,0,IF(CW$70=1,0,IF(AND(CW90=1,$J90=1,CW$43&gt;=REGISTER!$DD$28,CW$40&gt;0,SUM(CW$54:CW$60)&gt;0),1,0)))</f>
        <v>0</v>
      </c>
      <c r="U90" s="68">
        <f>IF((SUM(U$19:U$39)+SUM(U$78:U89)+SUM(U$117:U$121))&gt;=REGISTER!$DD$24,0,IF(CX$70=1,0,IF(AND(CX90=1,$J90=1,CX$43&gt;=REGISTER!$DD$28,CX$40&gt;0,SUM(CX$54:CX$60)&gt;0),1,0)))</f>
        <v>0</v>
      </c>
      <c r="V90" s="68">
        <f>IF((SUM(V$19:V$39)+SUM(V$78:V89)+SUM(V$117:V$121))&gt;=REGISTER!$DD$24,0,IF(CY$70=1,0,IF(AND(CY90=1,$J90=1,CY$43&gt;=REGISTER!$DD$28,CY$40&gt;0,SUM(CY$54:CY$60)&gt;0),1,0)))</f>
        <v>0</v>
      </c>
      <c r="W90" s="68">
        <f>IF((SUM(W$19:W$39)+SUM(W$78:W89)+SUM(W$117:W$121))&gt;=REGISTER!$DD$24,0,IF(CZ$70=1,0,IF(AND(CZ90=1,$J90=1,CZ$43&gt;=REGISTER!$DD$28,CZ$40&gt;0,SUM(CZ$54:CZ$60)&gt;0),1,0)))</f>
        <v>0</v>
      </c>
      <c r="X90" s="68">
        <f>IF((SUM(X$19:X$39)+SUM(X$78:X89)+SUM(X$117:X$121))&gt;=REGISTER!$DD$24,0,IF(DA$70=1,0,IF(AND(DA90=1,$J90=1,DA$43&gt;=REGISTER!$DD$28,DA$40&gt;0,SUM(DA$54:DA$60)&gt;0),1,0)))</f>
        <v>0</v>
      </c>
      <c r="Y90" s="68">
        <f>IF((SUM(Y$19:Y$39)+SUM(Y$78:Y89)+SUM(Y$117:Y$121))&gt;=REGISTER!$DD$24,0,IF(DB$70=1,0,IF(AND(DB90=1,$J90=1,DB$43&gt;=REGISTER!$DD$28,DB$40&gt;0,SUM(DB$54:DB$60)&gt;0),1,0)))</f>
        <v>0</v>
      </c>
      <c r="Z90" s="68">
        <f>IF((SUM(Z$19:Z$39)+SUM(Z$78:Z89)+SUM(Z$117:Z$121))&gt;=REGISTER!$DD$24,0,IF(DC$70=1,0,IF(AND(DC90=1,$J90=1,DC$43&gt;=REGISTER!$DD$28,DC$40&gt;0,SUM(DC$54:DC$60)&gt;0),1,0)))</f>
        <v>0</v>
      </c>
      <c r="AA90" s="68">
        <f>IF((SUM(AA$19:AA$39)+SUM(AA$78:AA89)+SUM(AA$117:AA$121))&gt;=REGISTER!$DD$24,0,IF(DD$70=1,0,IF(AND(DD90=1,$J90=1,DD$43&gt;=REGISTER!$DD$28,DD$40&gt;0,SUM(DD$54:DD$60)&gt;0),1,0)))</f>
        <v>0</v>
      </c>
      <c r="AB90" s="68">
        <f>IF((SUM(AB$19:AB$39)+SUM(AB$78:AB89)+SUM(AB$117:AB$121))&gt;=REGISTER!$DD$24,0,IF(DE$70=1,0,IF(AND(DE90=1,$J90=1,DE$43&gt;=REGISTER!$DD$28,DE$40&gt;0,SUM(DE$54:DE$60)&gt;0),1,0)))</f>
        <v>0</v>
      </c>
      <c r="AC90" s="68">
        <f>IF((SUM(AC$19:AC$39)+SUM(AC$78:AC89)+SUM(AC$117:AC$121))&gt;=REGISTER!$DD$24,0,IF(DF$70=1,0,IF(AND(DF90=1,$J90=1,DF$43&gt;=REGISTER!$DD$28,DF$40&gt;0,SUM(DF$54:DF$60)&gt;0),1,0)))</f>
        <v>0</v>
      </c>
      <c r="AD90" s="68">
        <f>IF((SUM(AD$19:AD$39)+SUM(AD$78:AD89)+SUM(AD$117:AD$121))&gt;=REGISTER!$DD$24,0,IF(DG$70=1,0,IF(AND(DG90=1,$J90=1,DG$43&gt;=REGISTER!$DD$28,DG$40&gt;0,SUM(DG$54:DG$60)&gt;0),1,0)))</f>
        <v>0</v>
      </c>
      <c r="AE90" s="68">
        <f>IF((SUM(AE$19:AE$39)+SUM(AE$78:AE89)+SUM(AE$117:AE$121))&gt;=REGISTER!$DD$24,0,IF(DH$70=1,0,IF(AND(DH90=1,$J90=1,DH$43&gt;=REGISTER!$DD$28,DH$40&gt;0,SUM(DH$54:DH$60)&gt;0),1,0)))</f>
        <v>0</v>
      </c>
      <c r="AF90" s="68">
        <f>IF((SUM(AF$19:AF$39)+SUM(AF$78:AF89)+SUM(AF$117:AF$121))&gt;=REGISTER!$DD$24,0,IF(DI$70=1,0,IF(AND(DI90=1,$J90=1,DI$43&gt;=REGISTER!$DD$28,DI$40&gt;0,SUM(DI$54:DI$60)&gt;0),1,0)))</f>
        <v>0</v>
      </c>
      <c r="AG90" s="68">
        <f>IF((SUM(AG$19:AG$39)+SUM(AG$78:AG89)+SUM(AG$117:AG$121))&gt;=REGISTER!$DD$24,0,IF(DJ$70=1,0,IF(AND(DJ90=1,$J90=1,DJ$43&gt;=REGISTER!$DD$28,DJ$40&gt;0,SUM(DJ$54:DJ$60)&gt;0),1,0)))</f>
        <v>0</v>
      </c>
      <c r="AH90" s="68">
        <f>IF((SUM(AH$19:AH$39)+SUM(AH$78:AH89)+SUM(AH$117:AH$121))&gt;=REGISTER!$DD$24,0,IF(DK$70=1,0,IF(AND(DK90=1,$J90=1,DK$43&gt;=REGISTER!$DD$28,DK$40&gt;0,SUM(DK$54:DK$60)&gt;0),1,0)))</f>
        <v>0</v>
      </c>
      <c r="AI90" s="68">
        <f>IF((SUM(AI$19:AI$39)+SUM(AI$78:AI89)+SUM(AI$117:AI$121))&gt;=REGISTER!$DD$24,0,IF(DL$70=1,0,IF(AND(DL90=1,$J90=1,DL$43&gt;=REGISTER!$DD$28,DL$40&gt;0,SUM(DL$54:DL$60)&gt;0),1,0)))</f>
        <v>0</v>
      </c>
      <c r="AJ90" s="68">
        <f>IF((SUM(AJ$19:AJ$39)+SUM(AJ$78:AJ89)+SUM(AJ$117:AJ$121))&gt;=REGISTER!$DD$24,0,IF(DM$70=1,0,IF(AND(DM90=1,$J90=1,DM$43&gt;=REGISTER!$DD$28,DM$40&gt;0,SUM(DM$54:DM$60)&gt;0),1,0)))</f>
        <v>0</v>
      </c>
      <c r="AK90" s="68">
        <f>IF((SUM(AK$19:AK$39)+SUM(AK$78:AK89)+SUM(AK$117:AK$121))&gt;=REGISTER!$DD$24,0,IF(DN$70=1,0,IF(AND(DN90=1,$J90=1,DN$43&gt;=REGISTER!$DD$28,DN$40&gt;0,SUM(DN$54:DN$60)&gt;0),1,0)))</f>
        <v>0</v>
      </c>
      <c r="AL90" s="68">
        <f>IF((SUM(AL$19:AL$39)+SUM(AL$78:AL89)+SUM(AL$117:AL$121))&gt;=REGISTER!$DD$24,0,IF(DO$70=1,0,IF(AND(DO90=1,$J90=1,DO$43&gt;=REGISTER!$DD$28,DO$40&gt;0,SUM(DO$54:DO$60)&gt;0),1,0)))</f>
        <v>0</v>
      </c>
      <c r="AM90" s="68">
        <f>IF((SUM(AM$19:AM$39)+SUM(AM$78:AM89)+SUM(AM$117:AM$121))&gt;=REGISTER!$DD$24,0,IF(DP$70=1,0,IF(AND(DP90=1,$J90=1,DP$43&gt;=REGISTER!$DD$28,DP$40&gt;0,SUM(DP$54:DP$60)&gt;0),1,0)))</f>
        <v>0</v>
      </c>
      <c r="AN90" s="68">
        <f>IF((SUM(AN$19:AN$39)+SUM(AN$78:AN89)+SUM(AN$117:AN$121))&gt;=REGISTER!$DD$24,0,IF(DQ$70=1,0,IF(AND(DQ90=1,$J90=1,DQ$43&gt;=REGISTER!$DD$28,DQ$40&gt;0,SUM(DQ$54:DQ$60)&gt;0),1,0)))</f>
        <v>0</v>
      </c>
      <c r="AO90" s="68">
        <f>IF((SUM(AO$19:AO$39)+SUM(AO$78:AO89)+SUM(AO$117:AO$121))&gt;=REGISTER!$DD$24,0,IF(DR$70=1,0,IF(AND(DR90=1,$J90=1,DR$43&gt;=REGISTER!$DD$28,DR$40&gt;0,SUM(DR$54:DR$60)&gt;0),1,0)))</f>
        <v>0</v>
      </c>
      <c r="AP90" s="68">
        <f>IF((SUM(AP$19:AP$39)+SUM(AP$78:AP89)+SUM(AP$117:AP$121))&gt;=REGISTER!$DD$24,0,IF(DS$70=1,0,IF(AND(DS90=1,$J90=1,DS$43&gt;=REGISTER!$DD$28,DS$40&gt;0,SUM(DS$54:DS$60)&gt;0),1,0)))</f>
        <v>0</v>
      </c>
      <c r="AQ90" s="68">
        <f>IF((SUM(AQ$19:AQ$39)+SUM(AQ$78:AQ89)+SUM(AQ$117:AQ$121))&gt;=REGISTER!$DD$24,0,IF(DT$70=1,0,IF(AND(DT90=1,$J90=1,DT$43&gt;=REGISTER!$DD$28,DT$40&gt;0,SUM(DT$54:DT$60)&gt;0),1,0)))</f>
        <v>0</v>
      </c>
      <c r="AR90" s="68">
        <f>IF((SUM(AR$19:AR$39)+SUM(AR$78:AR89)+SUM(AR$117:AR$121))&gt;=REGISTER!$DD$24,0,IF(DU$70=1,0,IF(AND(DU90=1,$J90=1,DU$43&gt;=REGISTER!$DD$28,DU$40&gt;0,SUM(DU$54:DU$60)&gt;0),1,0)))</f>
        <v>0</v>
      </c>
      <c r="AS90" s="68">
        <f>IF((SUM(AS$19:AS$39)+SUM(AS$78:AS89)+SUM(AS$117:AS$121))&gt;=REGISTER!$DD$24,0,IF(DV$70=1,0,IF(AND(DV90=1,$J90=1,DV$43&gt;=REGISTER!$DD$28,DV$40&gt;0,SUM(DV$54:DV$60)&gt;0),1,0)))</f>
        <v>0</v>
      </c>
      <c r="AT90" s="68">
        <f>IF((SUM(AT$19:AT$39)+SUM(AT$78:AT89)+SUM(AT$117:AT$121))&gt;=REGISTER!$DD$24,0,IF(DW$70=1,0,IF(AND(DW90=1,$J90=1,DW$43&gt;=REGISTER!$DD$28,DW$40&gt;0,SUM(DW$54:DW$60)&gt;0),1,0)))</f>
        <v>0</v>
      </c>
      <c r="AU90" s="68">
        <f>IF((SUM(AU$19:AU$39)+SUM(AU$78:AU89)+SUM(AU$117:AU$121))&gt;=REGISTER!$DD$24,0,IF(DX$70=1,0,IF(AND(DX90=1,$J90=1,DX$43&gt;=REGISTER!$DD$28,DX$40&gt;0,SUM(DX$54:DX$60)&gt;0),1,0)))</f>
        <v>0</v>
      </c>
      <c r="AV90" s="68">
        <f>IF((SUM(AV$19:AV$39)+SUM(AV$78:AV89)+SUM(AV$117:AV$121))&gt;=REGISTER!$DD$24,0,IF(DY$70=1,0,IF(AND(DY90=1,$J90=1,DY$43&gt;=REGISTER!$DD$28,DY$40&gt;0,SUM(DY$54:DY$60)&gt;0),1,0)))</f>
        <v>0</v>
      </c>
      <c r="AW90" s="68">
        <f>IF((SUM(AW$19:AW$39)+SUM(AW$78:AW89)+SUM(AW$117:AW$121))&gt;=REGISTER!$DD$24,0,IF(DZ$70=1,0,IF(AND(DZ90=1,$J90=1,DZ$43&gt;=REGISTER!$DD$28,DZ$40&gt;0,SUM(DZ$54:DZ$60)&gt;0),1,0)))</f>
        <v>0</v>
      </c>
      <c r="AX90" s="68">
        <f>IF((SUM(AX$19:AX$39)+SUM(AX$78:AX89)+SUM(AX$117:AX$121))&gt;=REGISTER!$DD$24,0,IF(EA$70=1,0,IF(AND(EA90=1,$J90=1,EA$43&gt;=REGISTER!$DD$28,EA$40&gt;0,SUM(EA$54:EA$60)&gt;0),1,0)))</f>
        <v>0</v>
      </c>
      <c r="AY90" s="68">
        <f>IF((SUM(AY$19:AY$39)+SUM(AY$78:AY89)+SUM(AY$117:AY$121))&gt;=REGISTER!$DD$24,0,IF(EB$70=1,0,IF(AND(EB90=1,$J90=1,EB$43&gt;=REGISTER!$DD$28,EB$40&gt;0,SUM(EB$54:EB$60)&gt;0),1,0)))</f>
        <v>0</v>
      </c>
      <c r="AZ90" s="68">
        <f>IF((SUM(AZ$19:AZ$39)+SUM(AZ$78:AZ89)+SUM(AZ$117:AZ$121))&gt;=REGISTER!$DD$24,0,IF(EC$70=1,0,IF(AND(EC90=1,$J90=1,EC$43&gt;=REGISTER!$DD$28,EC$40&gt;0,SUM(EC$54:EC$60)&gt;0),1,0)))</f>
        <v>0</v>
      </c>
      <c r="BA90" s="68">
        <f>IF((SUM(BA$19:BA$39)+SUM(BA$78:BA89)+SUM(BA$117:BA$121))&gt;=REGISTER!$DD$24,0,IF(ED$70=1,0,IF(AND(ED90=1,$J90=1,ED$43&gt;=REGISTER!$DD$28,ED$40&gt;0,SUM(ED$54:ED$60)&gt;0),1,0)))</f>
        <v>0</v>
      </c>
      <c r="BB90" s="68">
        <f>IF((SUM(BB$19:BB$39)+SUM(BB$78:BB89)+SUM(BB$117:BB$121))&gt;=REGISTER!$DD$24,0,IF(EE$70=1,0,IF(AND(EE90=1,$J90=1,EE$43&gt;=REGISTER!$DD$28,EE$40&gt;0,SUM(EE$54:EE$60)&gt;0),1,0)))</f>
        <v>0</v>
      </c>
      <c r="BC90" s="68">
        <f>IF((SUM(BC$19:BC$39)+SUM(BC$78:BC89)+SUM(BC$117:BC$121))&gt;=REGISTER!$DD$24,0,IF(EF$70=1,0,IF(AND(EF90=1,$J90=1,EF$43&gt;=REGISTER!$DD$28,EF$40&gt;0,SUM(EF$54:EF$60)&gt;0),1,0)))</f>
        <v>0</v>
      </c>
      <c r="BD90" s="83">
        <f t="shared" ref="BD90:BD121" si="69">SUM(BE90:CR90)</f>
        <v>0</v>
      </c>
      <c r="BE90" s="68">
        <f>IF((SUM(BE$19:BE$37)+SUM(BE$78:BE89))&gt;=20,0,SUM(IF(AND($I90=1,CS90=1,CS$41&gt;2,CS$40&gt;0,SUM(CS$47:CS$53)&gt;0),1,0)))</f>
        <v>0</v>
      </c>
      <c r="BF90" s="68">
        <f>IF((SUM(BF$19:BF$37)+SUM(BF$78:BF89))&gt;=20,0,SUM(IF(AND($I90=1,CT90=1,CT$41&gt;2,CT$40&gt;0,SUM(CT$47:CT$53)&gt;0),1,0)))</f>
        <v>0</v>
      </c>
      <c r="BG90" s="68">
        <f>IF((SUM(BG$19:BG$37)+SUM(BG$78:BG89))&gt;=20,0,SUM(IF(AND($I90=1,CU90=1,CU$41&gt;2,CU$40&gt;0,SUM(CU$47:CU$53)&gt;0),1,0)))</f>
        <v>0</v>
      </c>
      <c r="BH90" s="68">
        <f>IF((SUM(BH$19:BH$37)+SUM(BH$78:BH89))&gt;=20,0,SUM(IF(AND($I90=1,CV90=1,CV$41&gt;2,CV$40&gt;0,SUM(CV$47:CV$53)&gt;0),1,0)))</f>
        <v>0</v>
      </c>
      <c r="BI90" s="68">
        <f>IF((SUM(BI$19:BI$37)+SUM(BI$78:BI89))&gt;=20,0,SUM(IF(AND($I90=1,CW90=1,CW$41&gt;2,CW$40&gt;0,SUM(CW$47:CW$53)&gt;0),1,0)))</f>
        <v>0</v>
      </c>
      <c r="BJ90" s="68">
        <f>IF((SUM(BJ$19:BJ$37)+SUM(BJ$78:BJ89))&gt;=20,0,SUM(IF(AND($I90=1,CX90=1,CX$41&gt;2,CX$40&gt;0,SUM(CX$47:CX$53)&gt;0),1,0)))</f>
        <v>0</v>
      </c>
      <c r="BK90" s="68">
        <f>IF((SUM(BK$19:BK$37)+SUM(BK$78:BK89))&gt;=20,0,SUM(IF(AND($I90=1,CY90=1,CY$41&gt;2,CY$40&gt;0,SUM(CY$47:CY$53)&gt;0),1,0)))</f>
        <v>0</v>
      </c>
      <c r="BL90" s="68">
        <f>IF((SUM(BL$19:BL$37)+SUM(BL$78:BL89))&gt;=20,0,SUM(IF(AND($I90=1,CZ90=1,CZ$41&gt;2,CZ$40&gt;0,SUM(CZ$47:CZ$53)&gt;0),1,0)))</f>
        <v>0</v>
      </c>
      <c r="BM90" s="68">
        <f>IF((SUM(BM$19:BM$37)+SUM(BM$78:BM89))&gt;=20,0,SUM(IF(AND($I90=1,DA90=1,DA$41&gt;2,DA$40&gt;0,SUM(DA$47:DA$53)&gt;0),1,0)))</f>
        <v>0</v>
      </c>
      <c r="BN90" s="68">
        <f>IF((SUM(BN$19:BN$37)+SUM(BN$78:BN89))&gt;=20,0,SUM(IF(AND($I90=1,DB90=1,DB$41&gt;2,DB$40&gt;0,SUM(DB$47:DB$53)&gt;0),1,0)))</f>
        <v>0</v>
      </c>
      <c r="BO90" s="68">
        <f>IF((SUM(BO$19:BO$37)+SUM(BO$78:BO89))&gt;=20,0,SUM(IF(AND($I90=1,DC90=1,DC$41&gt;2,DC$40&gt;0,SUM(DC$47:DC$53)&gt;0),1,0)))</f>
        <v>0</v>
      </c>
      <c r="BP90" s="68">
        <f>IF((SUM(BP$19:BP$37)+SUM(BP$78:BP89))&gt;=20,0,SUM(IF(AND($I90=1,DD90=1,DD$41&gt;2,DD$40&gt;0,SUM(DD$47:DD$53)&gt;0),1,0)))</f>
        <v>0</v>
      </c>
      <c r="BQ90" s="68">
        <f>IF((SUM(BQ$19:BQ$37)+SUM(BQ$78:BQ89))&gt;=20,0,SUM(IF(AND($I90=1,DE90=1,DE$41&gt;2,DE$40&gt;0,SUM(DE$47:DE$53)&gt;0),1,0)))</f>
        <v>0</v>
      </c>
      <c r="BR90" s="68">
        <f>IF((SUM(BR$19:BR$37)+SUM(BR$78:BR89))&gt;=20,0,SUM(IF(AND($I90=1,DF90=1,DF$41&gt;2,DF$40&gt;0,SUM(DF$47:DF$53)&gt;0),1,0)))</f>
        <v>0</v>
      </c>
      <c r="BS90" s="68">
        <f>IF((SUM(BS$19:BS$37)+SUM(BS$78:BS89))&gt;=20,0,SUM(IF(AND($I90=1,DG90=1,DG$41&gt;2,DG$40&gt;0,SUM(DG$47:DG$53)&gt;0),1,0)))</f>
        <v>0</v>
      </c>
      <c r="BT90" s="68">
        <f>IF((SUM(BT$19:BT$37)+SUM(BT$78:BT89))&gt;=20,0,SUM(IF(AND($I90=1,DH90=1,DH$41&gt;2,DH$40&gt;0,SUM(DH$47:DH$53)&gt;0),1,0)))</f>
        <v>0</v>
      </c>
      <c r="BU90" s="68">
        <f>IF((SUM(BU$19:BU$37)+SUM(BU$78:BU89))&gt;=20,0,SUM(IF(AND($I90=1,DI90=1,DI$41&gt;2,DI$40&gt;0,SUM(DI$47:DI$53)&gt;0),1,0)))</f>
        <v>0</v>
      </c>
      <c r="BV90" s="68">
        <f>IF((SUM(BV$19:BV$37)+SUM(BV$78:BV89))&gt;=20,0,SUM(IF(AND($I90=1,DJ90=1,DJ$41&gt;2,DJ$40&gt;0,SUM(DJ$47:DJ$53)&gt;0),1,0)))</f>
        <v>0</v>
      </c>
      <c r="BW90" s="68">
        <f>IF((SUM(BW$19:BW$37)+SUM(BW$78:BW89))&gt;=20,0,SUM(IF(AND($I90=1,DK90=1,DK$41&gt;2,DK$40&gt;0,SUM(DK$47:DK$53)&gt;0),1,0)))</f>
        <v>0</v>
      </c>
      <c r="BX90" s="68">
        <f>IF((SUM(BX$19:BX$37)+SUM(BX$78:BX89))&gt;=20,0,SUM(IF(AND($I90=1,DL90=1,DL$41&gt;2,DL$40&gt;0,SUM(DL$47:DL$53)&gt;0),1,0)))</f>
        <v>0</v>
      </c>
      <c r="BY90" s="68">
        <f>IF((SUM(BY$19:BY$37)+SUM(BY$78:BY89))&gt;=20,0,SUM(IF(AND($I90=1,DM90=1,DM$41&gt;2,DM$40&gt;0,SUM(DM$47:DM$53)&gt;0),1,0)))</f>
        <v>0</v>
      </c>
      <c r="BZ90" s="68">
        <f>IF((SUM(BZ$19:BZ$37)+SUM(BZ$78:BZ89))&gt;=20,0,SUM(IF(AND($I90=1,DN90=1,DN$41&gt;2,DN$40&gt;0,SUM(DN$47:DN$53)&gt;0),1,0)))</f>
        <v>0</v>
      </c>
      <c r="CA90" s="68">
        <f>IF((SUM(CA$19:CA$37)+SUM(CA$78:CA89))&gt;=20,0,SUM(IF(AND($I90=1,DO90=1,DO$41&gt;2,DO$40&gt;0,SUM(DO$47:DO$53)&gt;0),1,0)))</f>
        <v>0</v>
      </c>
      <c r="CB90" s="68">
        <f>IF((SUM(CB$19:CB$37)+SUM(CB$78:CB89))&gt;=20,0,SUM(IF(AND($I90=1,DP90=1,DP$41&gt;2,DP$40&gt;0,SUM(DP$47:DP$53)&gt;0),1,0)))</f>
        <v>0</v>
      </c>
      <c r="CC90" s="68">
        <f>IF((SUM(CC$19:CC$37)+SUM(CC$78:CC89))&gt;=20,0,SUM(IF(AND($I90=1,DQ90=1,DQ$41&gt;2,DQ$40&gt;0,SUM(DQ$47:DQ$53)&gt;0),1,0)))</f>
        <v>0</v>
      </c>
      <c r="CD90" s="68">
        <f>IF((SUM(CD$19:CD$37)+SUM(CD$78:CD89))&gt;=20,0,SUM(IF(AND($I90=1,DR90=1,DR$41&gt;2,DR$40&gt;0,SUM(DR$47:DR$53)&gt;0),1,0)))</f>
        <v>0</v>
      </c>
      <c r="CE90" s="68">
        <f>IF((SUM(CE$19:CE$37)+SUM(CE$78:CE89))&gt;=20,0,SUM(IF(AND($I90=1,DS90=1,DS$41&gt;2,DS$40&gt;0,SUM(DS$47:DS$53)&gt;0),1,0)))</f>
        <v>0</v>
      </c>
      <c r="CF90" s="68">
        <f>IF((SUM(CF$19:CF$37)+SUM(CF$78:CF89))&gt;=20,0,SUM(IF(AND($I90=1,DT90=1,DT$41&gt;2,DT$40&gt;0,SUM(DT$47:DT$53)&gt;0),1,0)))</f>
        <v>0</v>
      </c>
      <c r="CG90" s="68">
        <f>IF((SUM(CG$19:CG$37)+SUM(CG$78:CG89))&gt;=20,0,SUM(IF(AND($I90=1,DU90=1,DU$41&gt;2,DU$40&gt;0,SUM(DU$47:DU$53)&gt;0),1,0)))</f>
        <v>0</v>
      </c>
      <c r="CH90" s="68">
        <f>IF((SUM(CH$19:CH$37)+SUM(CH$78:CH89))&gt;=20,0,SUM(IF(AND($I90=1,DV90=1,DV$41&gt;2,DV$40&gt;0,SUM(DV$47:DV$53)&gt;0),1,0)))</f>
        <v>0</v>
      </c>
      <c r="CI90" s="68">
        <f>IF((SUM(CI$19:CI$37)+SUM(CI$78:CI89))&gt;=20,0,SUM(IF(AND($I90=1,DW90=1,DW$41&gt;2,DW$40&gt;0,SUM(DW$47:DW$53)&gt;0),1,0)))</f>
        <v>0</v>
      </c>
      <c r="CJ90" s="68">
        <f>IF((SUM(CJ$19:CJ$37)+SUM(CJ$78:CJ89))&gt;=20,0,SUM(IF(AND($I90=1,DX90=1,DX$41&gt;2,DX$40&gt;0,SUM(DX$47:DX$53)&gt;0),1,0)))</f>
        <v>0</v>
      </c>
      <c r="CK90" s="68">
        <f>IF((SUM(CK$19:CK$37)+SUM(CK$78:CK89))&gt;=20,0,SUM(IF(AND($I90=1,DY90=1,DY$41&gt;2,DY$40&gt;0,SUM(DY$47:DY$53)&gt;0),1,0)))</f>
        <v>0</v>
      </c>
      <c r="CL90" s="68">
        <f>IF((SUM(CL$19:CL$37)+SUM(CL$78:CL89))&gt;=20,0,SUM(IF(AND($I90=1,DZ90=1,DZ$41&gt;2,DZ$40&gt;0,SUM(DZ$47:DZ$53)&gt;0),1,0)))</f>
        <v>0</v>
      </c>
      <c r="CM90" s="68">
        <f>IF((SUM(CM$19:CM$37)+SUM(CM$78:CM89))&gt;=20,0,SUM(IF(AND($I90=1,EA90=1,EA$41&gt;2,EA$40&gt;0,SUM(EA$47:EA$53)&gt;0),1,0)))</f>
        <v>0</v>
      </c>
      <c r="CN90" s="68">
        <f>IF((SUM(CN$19:CN$37)+SUM(CN$78:CN89))&gt;=20,0,SUM(IF(AND($I90=1,EB90=1,EB$41&gt;2,EB$40&gt;0,SUM(EB$47:EB$53)&gt;0),1,0)))</f>
        <v>0</v>
      </c>
      <c r="CO90" s="68">
        <f>IF((SUM(CO$19:CO$37)+SUM(CO$78:CO89))&gt;=20,0,SUM(IF(AND($I90=1,EC90=1,EC$41&gt;2,EC$40&gt;0,SUM(EC$47:EC$53)&gt;0),1,0)))</f>
        <v>0</v>
      </c>
      <c r="CP90" s="68">
        <f>IF((SUM(CP$19:CP$37)+SUM(CP$78:CP89))&gt;=20,0,SUM(IF(AND($I90=1,ED90=1,ED$41&gt;2,ED$40&gt;0,SUM(ED$47:ED$53)&gt;0),1,0)))</f>
        <v>0</v>
      </c>
      <c r="CQ90" s="68">
        <f>IF((SUM(CQ$19:CQ$37)+SUM(CQ$78:CQ89))&gt;=20,0,SUM(IF(AND($I90=1,EE90=1,EE$41&gt;2,EE$40&gt;0,SUM(EE$47:EE$53)&gt;0),1,0)))</f>
        <v>0</v>
      </c>
      <c r="CR90" s="68">
        <f>IF((SUM(CR$19:CR$37)+SUM(CR$78:CR89))&gt;=20,0,SUM(IF(AND($I90=1,EF90=1,EF$41&gt;2,EF$40&gt;0,SUM(EF$47:EF$53)&gt;0),1,0)))</f>
        <v>0</v>
      </c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  <c r="DL90" s="53"/>
      <c r="DM90" s="53"/>
      <c r="DN90" s="53"/>
      <c r="DO90" s="53"/>
      <c r="DP90" s="53"/>
      <c r="DQ90" s="53"/>
      <c r="DR90" s="53"/>
      <c r="DS90" s="53"/>
      <c r="DT90" s="53"/>
      <c r="DU90" s="53"/>
      <c r="DV90" s="53"/>
      <c r="DW90" s="53"/>
      <c r="DX90" s="53"/>
      <c r="DY90" s="53"/>
      <c r="DZ90" s="53"/>
      <c r="EA90" s="53"/>
      <c r="EB90" s="53"/>
      <c r="EC90" s="53"/>
      <c r="ED90" s="53"/>
      <c r="EE90" s="53"/>
      <c r="EF90" s="53"/>
      <c r="EG90" s="46">
        <f t="shared" si="63"/>
        <v>0</v>
      </c>
      <c r="EH90" s="116"/>
      <c r="EI90" s="82">
        <f t="shared" si="64"/>
        <v>0</v>
      </c>
      <c r="EJ90" s="295" t="str">
        <f t="shared" si="65"/>
        <v/>
      </c>
      <c r="EK90" s="296">
        <f t="shared" si="66"/>
        <v>0</v>
      </c>
      <c r="EL90" s="161"/>
      <c r="EM90" s="354">
        <f>SUMIF($K90,REGISTER!$CY$7,'KORT 1'!$BD90)</f>
        <v>0</v>
      </c>
      <c r="EN90" s="355">
        <f>SUMIF($K90,REGISTER!$CY$8,'KORT 1'!$BD90)</f>
        <v>0</v>
      </c>
      <c r="EO90" s="356">
        <f>SUMIF($K90,REGISTER!$CY$9,'KORT 1'!$BD90)</f>
        <v>0</v>
      </c>
      <c r="EP90" s="356">
        <f>SUMIF($K90,REGISTER!$CY$10,'KORT 1'!$BD90)</f>
        <v>0</v>
      </c>
      <c r="EQ90" s="357">
        <f>SUMIF($K90,REGISTER!$CY$23,'KORT 1'!$BD90)</f>
        <v>0</v>
      </c>
      <c r="ER90" s="355">
        <f>SUMIF($K90,REGISTER!$CY$24,'KORT 1'!$BD90)</f>
        <v>0</v>
      </c>
      <c r="ES90" s="356">
        <f>SUMIF($K90,REGISTER!$CY$25,'KORT 1'!$BD90)</f>
        <v>0</v>
      </c>
      <c r="ET90" s="356">
        <f>SUMIF($K90,REGISTER!$CY$26,'KORT 1'!$BD90)</f>
        <v>0</v>
      </c>
      <c r="EU90" s="357">
        <f>SUMIF($K90,REGISTER!$CY$15,'KORT 1'!$BD90)</f>
        <v>0</v>
      </c>
      <c r="EV90" s="355">
        <f>SUMIF($K90,REGISTER!$CY$16,'KORT 1'!$BD90)</f>
        <v>0</v>
      </c>
      <c r="EW90" s="355">
        <f>SUMIF($K90,REGISTER!$CY$17,'KORT 1'!$BD90)</f>
        <v>0</v>
      </c>
      <c r="EX90" s="355">
        <f>SUMIF($K90,REGISTER!$CY$18,'KORT 1'!$BD90)</f>
        <v>0</v>
      </c>
      <c r="EY90" s="358">
        <f>SUMIF($K90,REGISTER!$CY$19,'KORT 1'!$BD90)+SUMIF($K90,REGISTER!$CY$20,'KORT 1'!$BD90)+SUMIF($K90,REGISTER!$CY$21,'KORT 1'!$BD90)+SUMIF($K90,REGISTER!$CY$22,'KORT 1'!$BD90)</f>
        <v>0</v>
      </c>
      <c r="EZ90" s="359">
        <f>SUMIF($K90,REGISTER!$CY$31,'KORT 1'!$BD90)</f>
        <v>0</v>
      </c>
      <c r="FA90" s="355">
        <f>SUMIF($K90,REGISTER!$CY$32,'KORT 1'!$BD90)</f>
        <v>0</v>
      </c>
      <c r="FB90" s="355">
        <f>SUMIF($K90,REGISTER!$CY$33,'KORT 1'!$BD90)</f>
        <v>0</v>
      </c>
      <c r="FC90" s="355">
        <f>SUMIF($K90,REGISTER!$CY$34,'KORT 1'!$BD90)</f>
        <v>0</v>
      </c>
      <c r="FD90" s="358">
        <f>SUMIF($K90,REGISTER!$CY$35,'KORT 1'!$BD90)+SUMIF($K90,REGISTER!$CY$36,'KORT 1'!$BD90)+SUMIF($K90,REGISTER!$CY$37,'KORT 1'!$BD90)+SUMIF($K90,REGISTER!$CY$38,'KORT 1'!$BD90)</f>
        <v>0</v>
      </c>
      <c r="FE90" s="376"/>
      <c r="FF90" s="377"/>
      <c r="FG90" s="378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9"/>
      <c r="FY90" s="84">
        <f>SUMIF($M90,REGISTER!$CY$40,'KORT 1'!$O90)</f>
        <v>0</v>
      </c>
      <c r="FZ90" s="17">
        <f>SUMIF($M90,REGISTER!$CY$41,'KORT 1'!$O90)</f>
        <v>0</v>
      </c>
      <c r="GA90" s="17">
        <f>SUMIF($M90,REGISTER!$CY$42,'KORT 1'!$O90)</f>
        <v>0</v>
      </c>
      <c r="GB90" s="17">
        <f>SUMIF($M90,REGISTER!$CY$43,'KORT 1'!$O90)</f>
        <v>0</v>
      </c>
      <c r="GC90" s="17">
        <f>SUMIF($M90,REGISTER!$CY$44,'KORT 1'!$O90)</f>
        <v>0</v>
      </c>
      <c r="GD90" s="17">
        <f>SUMIF($M90,REGISTER!$CY$45,'KORT 1'!$O90)</f>
        <v>0</v>
      </c>
      <c r="GE90" s="17">
        <f>SUMIF($M90,REGISTER!$CY$60,'KORT 1'!$O90)</f>
        <v>0</v>
      </c>
      <c r="GF90" s="17">
        <f>SUMIF($M90,REGISTER!$CY$61,'KORT 1'!$O90)</f>
        <v>0</v>
      </c>
      <c r="GG90" s="17">
        <f>SUMIF($M90,REGISTER!$CY$62,'KORT 1'!$O90)</f>
        <v>0</v>
      </c>
      <c r="GH90" s="17">
        <f>SUMIF($M90,REGISTER!$CY$63,'KORT 1'!$O90)</f>
        <v>0</v>
      </c>
      <c r="GI90" s="17">
        <f>SUMIF($M90,REGISTER!$CY$64,'KORT 1'!$O90)</f>
        <v>0</v>
      </c>
      <c r="GJ90" s="17">
        <f>SUMIF($M90,REGISTER!$CY$65,'KORT 1'!$O90)</f>
        <v>0</v>
      </c>
      <c r="GK90" s="17">
        <f>SUMIF($M90,REGISTER!$CY$50,'KORT 1'!$O90)</f>
        <v>0</v>
      </c>
      <c r="GL90" s="17">
        <f>SUMIF($M90,REGISTER!$CY$51,'KORT 1'!$O90)</f>
        <v>0</v>
      </c>
      <c r="GM90" s="17">
        <f>SUMIF($M90,REGISTER!$CY$52,'KORT 1'!$O90)</f>
        <v>0</v>
      </c>
      <c r="GN90" s="17">
        <f>SUMIF($M90,REGISTER!$CY$53,'KORT 1'!$O90)</f>
        <v>0</v>
      </c>
      <c r="GO90" s="17">
        <f>SUMIF($M90,REGISTER!$CY$54,'KORT 1'!$O90)</f>
        <v>0</v>
      </c>
      <c r="GP90" s="17">
        <f>SUMIF($M90,REGISTER!$CY$55,'KORT 1'!$O90)</f>
        <v>0</v>
      </c>
      <c r="GQ90" s="16">
        <f>SUMIF($M90,REGISTER!$CY$56,'KORT 1'!$O90)+SUMIF($M90,REGISTER!$CY$57,'KORT 1'!$O90)+SUMIF($M90,REGISTER!$CY$58,'KORT 1'!$O90)+SUMIF($M90,REGISTER!$CY$59,'KORT 1'!$O90)</f>
        <v>0</v>
      </c>
      <c r="GR90" s="17">
        <f>SUMIF($M90,REGISTER!$CY$70,'KORT 1'!$O90)</f>
        <v>0</v>
      </c>
      <c r="GS90" s="17">
        <f>SUMIF($M90,REGISTER!$CY$71,'KORT 1'!$O90)</f>
        <v>0</v>
      </c>
      <c r="GT90" s="17">
        <f>SUMIF($M90,REGISTER!$CY$72,'KORT 1'!$O90)</f>
        <v>0</v>
      </c>
      <c r="GU90" s="17">
        <f>SUMIF($M90,REGISTER!$CY$73,'KORT 1'!$O90)</f>
        <v>0</v>
      </c>
      <c r="GV90" s="17">
        <f>SUMIF($M90,REGISTER!$CY$74,'KORT 1'!$O90)</f>
        <v>0</v>
      </c>
      <c r="GW90" s="17">
        <f>SUMIF($M90,REGISTER!$CY$75,'KORT 1'!$O90)</f>
        <v>0</v>
      </c>
      <c r="GX90" s="16">
        <f>SUMIF($M90,REGISTER!$CY$76,'KORT 1'!$O90)+SUMIF($M90,REGISTER!$CY$77,'KORT 1'!$O90)+SUMIF($M90,REGISTER!$CY$78,'KORT 1'!$O90)+SUMIF($M90,REGISTER!$CY$79,'KORT 1'!$O90)</f>
        <v>0</v>
      </c>
      <c r="GY90" s="116"/>
      <c r="GZ90" s="116"/>
      <c r="HA90" s="116"/>
      <c r="HB90" s="116"/>
      <c r="HC90" s="116"/>
      <c r="HD90" s="116"/>
      <c r="HE90" s="116"/>
      <c r="HF90" s="116"/>
      <c r="HG90" s="116"/>
      <c r="HH90" s="116"/>
      <c r="HI90" s="116"/>
      <c r="HJ90" s="116"/>
      <c r="HK90" s="116"/>
      <c r="HL90" s="116"/>
      <c r="HM90" s="116"/>
      <c r="HN90" s="116"/>
      <c r="HO90" s="116"/>
      <c r="HP90" s="106"/>
      <c r="HQ90" s="1"/>
    </row>
    <row r="91" spans="1:225" ht="12" customHeight="1">
      <c r="A91" s="15">
        <v>35</v>
      </c>
      <c r="B91" s="69"/>
      <c r="C91" s="539" t="str">
        <f t="shared" si="67"/>
        <v/>
      </c>
      <c r="D91" s="540"/>
      <c r="E91" s="540"/>
      <c r="F91" s="540"/>
      <c r="G91" s="541"/>
      <c r="H91" s="111" t="str">
        <f t="shared" si="54"/>
        <v/>
      </c>
      <c r="I91" s="22">
        <f t="shared" si="55"/>
        <v>0</v>
      </c>
      <c r="J91" s="22">
        <f t="shared" si="56"/>
        <v>0</v>
      </c>
      <c r="K91" s="22">
        <f t="shared" si="57"/>
        <v>0</v>
      </c>
      <c r="L91" s="114"/>
      <c r="M91" s="22">
        <f t="shared" si="58"/>
        <v>0</v>
      </c>
      <c r="N91" s="22">
        <f t="shared" si="59"/>
        <v>0</v>
      </c>
      <c r="O91" s="83">
        <f t="shared" si="68"/>
        <v>0</v>
      </c>
      <c r="P91" s="68">
        <f>IF((SUM(P$19:P$39)+SUM(P$78:P90)+SUM(P$117:P$121))&gt;=REGISTER!$DD$24,0,IF(CS$70=1,0,IF(AND(CS91=1,$J91=1,CS$43&gt;=REGISTER!$DD$28,CS$40&gt;0,SUM(CS$54:CS$60)&gt;0),1,0)))</f>
        <v>0</v>
      </c>
      <c r="Q91" s="68">
        <f>IF((SUM(Q$19:Q$39)+SUM(Q$78:Q90)+SUM(Q$117:Q$121))&gt;=REGISTER!$DD$24,0,IF(CT$70=1,0,IF(AND(CT91=1,$J91=1,CT$43&gt;=REGISTER!$DD$28,CT$40&gt;0,SUM(CT$54:CT$60)&gt;0),1,0)))</f>
        <v>0</v>
      </c>
      <c r="R91" s="68">
        <f>IF((SUM(R$19:R$39)+SUM(R$78:R90)+SUM(R$117:R$121))&gt;=REGISTER!$DD$24,0,IF(CU$70=1,0,IF(AND(CU91=1,$J91=1,CU$43&gt;=REGISTER!$DD$28,CU$40&gt;0,SUM(CU$54:CU$60)&gt;0),1,0)))</f>
        <v>0</v>
      </c>
      <c r="S91" s="68">
        <f>IF((SUM(S$19:S$39)+SUM(S$78:S90)+SUM(S$117:S$121))&gt;=REGISTER!$DD$24,0,IF(CV$70=1,0,IF(AND(CV91=1,$J91=1,CV$43&gt;=REGISTER!$DD$28,CV$40&gt;0,SUM(CV$54:CV$60)&gt;0),1,0)))</f>
        <v>0</v>
      </c>
      <c r="T91" s="68">
        <f>IF((SUM(T$19:T$39)+SUM(T$78:T90)+SUM(T$117:T$121))&gt;=REGISTER!$DD$24,0,IF(CW$70=1,0,IF(AND(CW91=1,$J91=1,CW$43&gt;=REGISTER!$DD$28,CW$40&gt;0,SUM(CW$54:CW$60)&gt;0),1,0)))</f>
        <v>0</v>
      </c>
      <c r="U91" s="68">
        <f>IF((SUM(U$19:U$39)+SUM(U$78:U90)+SUM(U$117:U$121))&gt;=REGISTER!$DD$24,0,IF(CX$70=1,0,IF(AND(CX91=1,$J91=1,CX$43&gt;=REGISTER!$DD$28,CX$40&gt;0,SUM(CX$54:CX$60)&gt;0),1,0)))</f>
        <v>0</v>
      </c>
      <c r="V91" s="68">
        <f>IF((SUM(V$19:V$39)+SUM(V$78:V90)+SUM(V$117:V$121))&gt;=REGISTER!$DD$24,0,IF(CY$70=1,0,IF(AND(CY91=1,$J91=1,CY$43&gt;=REGISTER!$DD$28,CY$40&gt;0,SUM(CY$54:CY$60)&gt;0),1,0)))</f>
        <v>0</v>
      </c>
      <c r="W91" s="68">
        <f>IF((SUM(W$19:W$39)+SUM(W$78:W90)+SUM(W$117:W$121))&gt;=REGISTER!$DD$24,0,IF(CZ$70=1,0,IF(AND(CZ91=1,$J91=1,CZ$43&gt;=REGISTER!$DD$28,CZ$40&gt;0,SUM(CZ$54:CZ$60)&gt;0),1,0)))</f>
        <v>0</v>
      </c>
      <c r="X91" s="68">
        <f>IF((SUM(X$19:X$39)+SUM(X$78:X90)+SUM(X$117:X$121))&gt;=REGISTER!$DD$24,0,IF(DA$70=1,0,IF(AND(DA91=1,$J91=1,DA$43&gt;=REGISTER!$DD$28,DA$40&gt;0,SUM(DA$54:DA$60)&gt;0),1,0)))</f>
        <v>0</v>
      </c>
      <c r="Y91" s="68">
        <f>IF((SUM(Y$19:Y$39)+SUM(Y$78:Y90)+SUM(Y$117:Y$121))&gt;=REGISTER!$DD$24,0,IF(DB$70=1,0,IF(AND(DB91=1,$J91=1,DB$43&gt;=REGISTER!$DD$28,DB$40&gt;0,SUM(DB$54:DB$60)&gt;0),1,0)))</f>
        <v>0</v>
      </c>
      <c r="Z91" s="68">
        <f>IF((SUM(Z$19:Z$39)+SUM(Z$78:Z90)+SUM(Z$117:Z$121))&gt;=REGISTER!$DD$24,0,IF(DC$70=1,0,IF(AND(DC91=1,$J91=1,DC$43&gt;=REGISTER!$DD$28,DC$40&gt;0,SUM(DC$54:DC$60)&gt;0),1,0)))</f>
        <v>0</v>
      </c>
      <c r="AA91" s="68">
        <f>IF((SUM(AA$19:AA$39)+SUM(AA$78:AA90)+SUM(AA$117:AA$121))&gt;=REGISTER!$DD$24,0,IF(DD$70=1,0,IF(AND(DD91=1,$J91=1,DD$43&gt;=REGISTER!$DD$28,DD$40&gt;0,SUM(DD$54:DD$60)&gt;0),1,0)))</f>
        <v>0</v>
      </c>
      <c r="AB91" s="68">
        <f>IF((SUM(AB$19:AB$39)+SUM(AB$78:AB90)+SUM(AB$117:AB$121))&gt;=REGISTER!$DD$24,0,IF(DE$70=1,0,IF(AND(DE91=1,$J91=1,DE$43&gt;=REGISTER!$DD$28,DE$40&gt;0,SUM(DE$54:DE$60)&gt;0),1,0)))</f>
        <v>0</v>
      </c>
      <c r="AC91" s="68">
        <f>IF((SUM(AC$19:AC$39)+SUM(AC$78:AC90)+SUM(AC$117:AC$121))&gt;=REGISTER!$DD$24,0,IF(DF$70=1,0,IF(AND(DF91=1,$J91=1,DF$43&gt;=REGISTER!$DD$28,DF$40&gt;0,SUM(DF$54:DF$60)&gt;0),1,0)))</f>
        <v>0</v>
      </c>
      <c r="AD91" s="68">
        <f>IF((SUM(AD$19:AD$39)+SUM(AD$78:AD90)+SUM(AD$117:AD$121))&gt;=REGISTER!$DD$24,0,IF(DG$70=1,0,IF(AND(DG91=1,$J91=1,DG$43&gt;=REGISTER!$DD$28,DG$40&gt;0,SUM(DG$54:DG$60)&gt;0),1,0)))</f>
        <v>0</v>
      </c>
      <c r="AE91" s="68">
        <f>IF((SUM(AE$19:AE$39)+SUM(AE$78:AE90)+SUM(AE$117:AE$121))&gt;=REGISTER!$DD$24,0,IF(DH$70=1,0,IF(AND(DH91=1,$J91=1,DH$43&gt;=REGISTER!$DD$28,DH$40&gt;0,SUM(DH$54:DH$60)&gt;0),1,0)))</f>
        <v>0</v>
      </c>
      <c r="AF91" s="68">
        <f>IF((SUM(AF$19:AF$39)+SUM(AF$78:AF90)+SUM(AF$117:AF$121))&gt;=REGISTER!$DD$24,0,IF(DI$70=1,0,IF(AND(DI91=1,$J91=1,DI$43&gt;=REGISTER!$DD$28,DI$40&gt;0,SUM(DI$54:DI$60)&gt;0),1,0)))</f>
        <v>0</v>
      </c>
      <c r="AG91" s="68">
        <f>IF((SUM(AG$19:AG$39)+SUM(AG$78:AG90)+SUM(AG$117:AG$121))&gt;=REGISTER!$DD$24,0,IF(DJ$70=1,0,IF(AND(DJ91=1,$J91=1,DJ$43&gt;=REGISTER!$DD$28,DJ$40&gt;0,SUM(DJ$54:DJ$60)&gt;0),1,0)))</f>
        <v>0</v>
      </c>
      <c r="AH91" s="68">
        <f>IF((SUM(AH$19:AH$39)+SUM(AH$78:AH90)+SUM(AH$117:AH$121))&gt;=REGISTER!$DD$24,0,IF(DK$70=1,0,IF(AND(DK91=1,$J91=1,DK$43&gt;=REGISTER!$DD$28,DK$40&gt;0,SUM(DK$54:DK$60)&gt;0),1,0)))</f>
        <v>0</v>
      </c>
      <c r="AI91" s="68">
        <f>IF((SUM(AI$19:AI$39)+SUM(AI$78:AI90)+SUM(AI$117:AI$121))&gt;=REGISTER!$DD$24,0,IF(DL$70=1,0,IF(AND(DL91=1,$J91=1,DL$43&gt;=REGISTER!$DD$28,DL$40&gt;0,SUM(DL$54:DL$60)&gt;0),1,0)))</f>
        <v>0</v>
      </c>
      <c r="AJ91" s="68">
        <f>IF((SUM(AJ$19:AJ$39)+SUM(AJ$78:AJ90)+SUM(AJ$117:AJ$121))&gt;=REGISTER!$DD$24,0,IF(DM$70=1,0,IF(AND(DM91=1,$J91=1,DM$43&gt;=REGISTER!$DD$28,DM$40&gt;0,SUM(DM$54:DM$60)&gt;0),1,0)))</f>
        <v>0</v>
      </c>
      <c r="AK91" s="68">
        <f>IF((SUM(AK$19:AK$39)+SUM(AK$78:AK90)+SUM(AK$117:AK$121))&gt;=REGISTER!$DD$24,0,IF(DN$70=1,0,IF(AND(DN91=1,$J91=1,DN$43&gt;=REGISTER!$DD$28,DN$40&gt;0,SUM(DN$54:DN$60)&gt;0),1,0)))</f>
        <v>0</v>
      </c>
      <c r="AL91" s="68">
        <f>IF((SUM(AL$19:AL$39)+SUM(AL$78:AL90)+SUM(AL$117:AL$121))&gt;=REGISTER!$DD$24,0,IF(DO$70=1,0,IF(AND(DO91=1,$J91=1,DO$43&gt;=REGISTER!$DD$28,DO$40&gt;0,SUM(DO$54:DO$60)&gt;0),1,0)))</f>
        <v>0</v>
      </c>
      <c r="AM91" s="68">
        <f>IF((SUM(AM$19:AM$39)+SUM(AM$78:AM90)+SUM(AM$117:AM$121))&gt;=REGISTER!$DD$24,0,IF(DP$70=1,0,IF(AND(DP91=1,$J91=1,DP$43&gt;=REGISTER!$DD$28,DP$40&gt;0,SUM(DP$54:DP$60)&gt;0),1,0)))</f>
        <v>0</v>
      </c>
      <c r="AN91" s="68">
        <f>IF((SUM(AN$19:AN$39)+SUM(AN$78:AN90)+SUM(AN$117:AN$121))&gt;=REGISTER!$DD$24,0,IF(DQ$70=1,0,IF(AND(DQ91=1,$J91=1,DQ$43&gt;=REGISTER!$DD$28,DQ$40&gt;0,SUM(DQ$54:DQ$60)&gt;0),1,0)))</f>
        <v>0</v>
      </c>
      <c r="AO91" s="68">
        <f>IF((SUM(AO$19:AO$39)+SUM(AO$78:AO90)+SUM(AO$117:AO$121))&gt;=REGISTER!$DD$24,0,IF(DR$70=1,0,IF(AND(DR91=1,$J91=1,DR$43&gt;=REGISTER!$DD$28,DR$40&gt;0,SUM(DR$54:DR$60)&gt;0),1,0)))</f>
        <v>0</v>
      </c>
      <c r="AP91" s="68">
        <f>IF((SUM(AP$19:AP$39)+SUM(AP$78:AP90)+SUM(AP$117:AP$121))&gt;=REGISTER!$DD$24,0,IF(DS$70=1,0,IF(AND(DS91=1,$J91=1,DS$43&gt;=REGISTER!$DD$28,DS$40&gt;0,SUM(DS$54:DS$60)&gt;0),1,0)))</f>
        <v>0</v>
      </c>
      <c r="AQ91" s="68">
        <f>IF((SUM(AQ$19:AQ$39)+SUM(AQ$78:AQ90)+SUM(AQ$117:AQ$121))&gt;=REGISTER!$DD$24,0,IF(DT$70=1,0,IF(AND(DT91=1,$J91=1,DT$43&gt;=REGISTER!$DD$28,DT$40&gt;0,SUM(DT$54:DT$60)&gt;0),1,0)))</f>
        <v>0</v>
      </c>
      <c r="AR91" s="68">
        <f>IF((SUM(AR$19:AR$39)+SUM(AR$78:AR90)+SUM(AR$117:AR$121))&gt;=REGISTER!$DD$24,0,IF(DU$70=1,0,IF(AND(DU91=1,$J91=1,DU$43&gt;=REGISTER!$DD$28,DU$40&gt;0,SUM(DU$54:DU$60)&gt;0),1,0)))</f>
        <v>0</v>
      </c>
      <c r="AS91" s="68">
        <f>IF((SUM(AS$19:AS$39)+SUM(AS$78:AS90)+SUM(AS$117:AS$121))&gt;=REGISTER!$DD$24,0,IF(DV$70=1,0,IF(AND(DV91=1,$J91=1,DV$43&gt;=REGISTER!$DD$28,DV$40&gt;0,SUM(DV$54:DV$60)&gt;0),1,0)))</f>
        <v>0</v>
      </c>
      <c r="AT91" s="68">
        <f>IF((SUM(AT$19:AT$39)+SUM(AT$78:AT90)+SUM(AT$117:AT$121))&gt;=REGISTER!$DD$24,0,IF(DW$70=1,0,IF(AND(DW91=1,$J91=1,DW$43&gt;=REGISTER!$DD$28,DW$40&gt;0,SUM(DW$54:DW$60)&gt;0),1,0)))</f>
        <v>0</v>
      </c>
      <c r="AU91" s="68">
        <f>IF((SUM(AU$19:AU$39)+SUM(AU$78:AU90)+SUM(AU$117:AU$121))&gt;=REGISTER!$DD$24,0,IF(DX$70=1,0,IF(AND(DX91=1,$J91=1,DX$43&gt;=REGISTER!$DD$28,DX$40&gt;0,SUM(DX$54:DX$60)&gt;0),1,0)))</f>
        <v>0</v>
      </c>
      <c r="AV91" s="68">
        <f>IF((SUM(AV$19:AV$39)+SUM(AV$78:AV90)+SUM(AV$117:AV$121))&gt;=REGISTER!$DD$24,0,IF(DY$70=1,0,IF(AND(DY91=1,$J91=1,DY$43&gt;=REGISTER!$DD$28,DY$40&gt;0,SUM(DY$54:DY$60)&gt;0),1,0)))</f>
        <v>0</v>
      </c>
      <c r="AW91" s="68">
        <f>IF((SUM(AW$19:AW$39)+SUM(AW$78:AW90)+SUM(AW$117:AW$121))&gt;=REGISTER!$DD$24,0,IF(DZ$70=1,0,IF(AND(DZ91=1,$J91=1,DZ$43&gt;=REGISTER!$DD$28,DZ$40&gt;0,SUM(DZ$54:DZ$60)&gt;0),1,0)))</f>
        <v>0</v>
      </c>
      <c r="AX91" s="68">
        <f>IF((SUM(AX$19:AX$39)+SUM(AX$78:AX90)+SUM(AX$117:AX$121))&gt;=REGISTER!$DD$24,0,IF(EA$70=1,0,IF(AND(EA91=1,$J91=1,EA$43&gt;=REGISTER!$DD$28,EA$40&gt;0,SUM(EA$54:EA$60)&gt;0),1,0)))</f>
        <v>0</v>
      </c>
      <c r="AY91" s="68">
        <f>IF((SUM(AY$19:AY$39)+SUM(AY$78:AY90)+SUM(AY$117:AY$121))&gt;=REGISTER!$DD$24,0,IF(EB$70=1,0,IF(AND(EB91=1,$J91=1,EB$43&gt;=REGISTER!$DD$28,EB$40&gt;0,SUM(EB$54:EB$60)&gt;0),1,0)))</f>
        <v>0</v>
      </c>
      <c r="AZ91" s="68">
        <f>IF((SUM(AZ$19:AZ$39)+SUM(AZ$78:AZ90)+SUM(AZ$117:AZ$121))&gt;=REGISTER!$DD$24,0,IF(EC$70=1,0,IF(AND(EC91=1,$J91=1,EC$43&gt;=REGISTER!$DD$28,EC$40&gt;0,SUM(EC$54:EC$60)&gt;0),1,0)))</f>
        <v>0</v>
      </c>
      <c r="BA91" s="68">
        <f>IF((SUM(BA$19:BA$39)+SUM(BA$78:BA90)+SUM(BA$117:BA$121))&gt;=REGISTER!$DD$24,0,IF(ED$70=1,0,IF(AND(ED91=1,$J91=1,ED$43&gt;=REGISTER!$DD$28,ED$40&gt;0,SUM(ED$54:ED$60)&gt;0),1,0)))</f>
        <v>0</v>
      </c>
      <c r="BB91" s="68">
        <f>IF((SUM(BB$19:BB$39)+SUM(BB$78:BB90)+SUM(BB$117:BB$121))&gt;=REGISTER!$DD$24,0,IF(EE$70=1,0,IF(AND(EE91=1,$J91=1,EE$43&gt;=REGISTER!$DD$28,EE$40&gt;0,SUM(EE$54:EE$60)&gt;0),1,0)))</f>
        <v>0</v>
      </c>
      <c r="BC91" s="68">
        <f>IF((SUM(BC$19:BC$39)+SUM(BC$78:BC90)+SUM(BC$117:BC$121))&gt;=REGISTER!$DD$24,0,IF(EF$70=1,0,IF(AND(EF91=1,$J91=1,EF$43&gt;=REGISTER!$DD$28,EF$40&gt;0,SUM(EF$54:EF$60)&gt;0),1,0)))</f>
        <v>0</v>
      </c>
      <c r="BD91" s="83">
        <f t="shared" si="69"/>
        <v>0</v>
      </c>
      <c r="BE91" s="68">
        <f>IF((SUM(BE$19:BE$37)+SUM(BE$78:BE90))&gt;=20,0,SUM(IF(AND($I91=1,CS91=1,CS$41&gt;2,CS$40&gt;0,SUM(CS$47:CS$53)&gt;0),1,0)))</f>
        <v>0</v>
      </c>
      <c r="BF91" s="68">
        <f>IF((SUM(BF$19:BF$37)+SUM(BF$78:BF90))&gt;=20,0,SUM(IF(AND($I91=1,CT91=1,CT$41&gt;2,CT$40&gt;0,SUM(CT$47:CT$53)&gt;0),1,0)))</f>
        <v>0</v>
      </c>
      <c r="BG91" s="68">
        <f>IF((SUM(BG$19:BG$37)+SUM(BG$78:BG90))&gt;=20,0,SUM(IF(AND($I91=1,CU91=1,CU$41&gt;2,CU$40&gt;0,SUM(CU$47:CU$53)&gt;0),1,0)))</f>
        <v>0</v>
      </c>
      <c r="BH91" s="68">
        <f>IF((SUM(BH$19:BH$37)+SUM(BH$78:BH90))&gt;=20,0,SUM(IF(AND($I91=1,CV91=1,CV$41&gt;2,CV$40&gt;0,SUM(CV$47:CV$53)&gt;0),1,0)))</f>
        <v>0</v>
      </c>
      <c r="BI91" s="68">
        <f>IF((SUM(BI$19:BI$37)+SUM(BI$78:BI90))&gt;=20,0,SUM(IF(AND($I91=1,CW91=1,CW$41&gt;2,CW$40&gt;0,SUM(CW$47:CW$53)&gt;0),1,0)))</f>
        <v>0</v>
      </c>
      <c r="BJ91" s="68">
        <f>IF((SUM(BJ$19:BJ$37)+SUM(BJ$78:BJ90))&gt;=20,0,SUM(IF(AND($I91=1,CX91=1,CX$41&gt;2,CX$40&gt;0,SUM(CX$47:CX$53)&gt;0),1,0)))</f>
        <v>0</v>
      </c>
      <c r="BK91" s="68">
        <f>IF((SUM(BK$19:BK$37)+SUM(BK$78:BK90))&gt;=20,0,SUM(IF(AND($I91=1,CY91=1,CY$41&gt;2,CY$40&gt;0,SUM(CY$47:CY$53)&gt;0),1,0)))</f>
        <v>0</v>
      </c>
      <c r="BL91" s="68">
        <f>IF((SUM(BL$19:BL$37)+SUM(BL$78:BL90))&gt;=20,0,SUM(IF(AND($I91=1,CZ91=1,CZ$41&gt;2,CZ$40&gt;0,SUM(CZ$47:CZ$53)&gt;0),1,0)))</f>
        <v>0</v>
      </c>
      <c r="BM91" s="68">
        <f>IF((SUM(BM$19:BM$37)+SUM(BM$78:BM90))&gt;=20,0,SUM(IF(AND($I91=1,DA91=1,DA$41&gt;2,DA$40&gt;0,SUM(DA$47:DA$53)&gt;0),1,0)))</f>
        <v>0</v>
      </c>
      <c r="BN91" s="68">
        <f>IF((SUM(BN$19:BN$37)+SUM(BN$78:BN90))&gt;=20,0,SUM(IF(AND($I91=1,DB91=1,DB$41&gt;2,DB$40&gt;0,SUM(DB$47:DB$53)&gt;0),1,0)))</f>
        <v>0</v>
      </c>
      <c r="BO91" s="68">
        <f>IF((SUM(BO$19:BO$37)+SUM(BO$78:BO90))&gt;=20,0,SUM(IF(AND($I91=1,DC91=1,DC$41&gt;2,DC$40&gt;0,SUM(DC$47:DC$53)&gt;0),1,0)))</f>
        <v>0</v>
      </c>
      <c r="BP91" s="68">
        <f>IF((SUM(BP$19:BP$37)+SUM(BP$78:BP90))&gt;=20,0,SUM(IF(AND($I91=1,DD91=1,DD$41&gt;2,DD$40&gt;0,SUM(DD$47:DD$53)&gt;0),1,0)))</f>
        <v>0</v>
      </c>
      <c r="BQ91" s="68">
        <f>IF((SUM(BQ$19:BQ$37)+SUM(BQ$78:BQ90))&gt;=20,0,SUM(IF(AND($I91=1,DE91=1,DE$41&gt;2,DE$40&gt;0,SUM(DE$47:DE$53)&gt;0),1,0)))</f>
        <v>0</v>
      </c>
      <c r="BR91" s="68">
        <f>IF((SUM(BR$19:BR$37)+SUM(BR$78:BR90))&gt;=20,0,SUM(IF(AND($I91=1,DF91=1,DF$41&gt;2,DF$40&gt;0,SUM(DF$47:DF$53)&gt;0),1,0)))</f>
        <v>0</v>
      </c>
      <c r="BS91" s="68">
        <f>IF((SUM(BS$19:BS$37)+SUM(BS$78:BS90))&gt;=20,0,SUM(IF(AND($I91=1,DG91=1,DG$41&gt;2,DG$40&gt;0,SUM(DG$47:DG$53)&gt;0),1,0)))</f>
        <v>0</v>
      </c>
      <c r="BT91" s="68">
        <f>IF((SUM(BT$19:BT$37)+SUM(BT$78:BT90))&gt;=20,0,SUM(IF(AND($I91=1,DH91=1,DH$41&gt;2,DH$40&gt;0,SUM(DH$47:DH$53)&gt;0),1,0)))</f>
        <v>0</v>
      </c>
      <c r="BU91" s="68">
        <f>IF((SUM(BU$19:BU$37)+SUM(BU$78:BU90))&gt;=20,0,SUM(IF(AND($I91=1,DI91=1,DI$41&gt;2,DI$40&gt;0,SUM(DI$47:DI$53)&gt;0),1,0)))</f>
        <v>0</v>
      </c>
      <c r="BV91" s="68">
        <f>IF((SUM(BV$19:BV$37)+SUM(BV$78:BV90))&gt;=20,0,SUM(IF(AND($I91=1,DJ91=1,DJ$41&gt;2,DJ$40&gt;0,SUM(DJ$47:DJ$53)&gt;0),1,0)))</f>
        <v>0</v>
      </c>
      <c r="BW91" s="68">
        <f>IF((SUM(BW$19:BW$37)+SUM(BW$78:BW90))&gt;=20,0,SUM(IF(AND($I91=1,DK91=1,DK$41&gt;2,DK$40&gt;0,SUM(DK$47:DK$53)&gt;0),1,0)))</f>
        <v>0</v>
      </c>
      <c r="BX91" s="68">
        <f>IF((SUM(BX$19:BX$37)+SUM(BX$78:BX90))&gt;=20,0,SUM(IF(AND($I91=1,DL91=1,DL$41&gt;2,DL$40&gt;0,SUM(DL$47:DL$53)&gt;0),1,0)))</f>
        <v>0</v>
      </c>
      <c r="BY91" s="68">
        <f>IF((SUM(BY$19:BY$37)+SUM(BY$78:BY90))&gt;=20,0,SUM(IF(AND($I91=1,DM91=1,DM$41&gt;2,DM$40&gt;0,SUM(DM$47:DM$53)&gt;0),1,0)))</f>
        <v>0</v>
      </c>
      <c r="BZ91" s="68">
        <f>IF((SUM(BZ$19:BZ$37)+SUM(BZ$78:BZ90))&gt;=20,0,SUM(IF(AND($I91=1,DN91=1,DN$41&gt;2,DN$40&gt;0,SUM(DN$47:DN$53)&gt;0),1,0)))</f>
        <v>0</v>
      </c>
      <c r="CA91" s="68">
        <f>IF((SUM(CA$19:CA$37)+SUM(CA$78:CA90))&gt;=20,0,SUM(IF(AND($I91=1,DO91=1,DO$41&gt;2,DO$40&gt;0,SUM(DO$47:DO$53)&gt;0),1,0)))</f>
        <v>0</v>
      </c>
      <c r="CB91" s="68">
        <f>IF((SUM(CB$19:CB$37)+SUM(CB$78:CB90))&gt;=20,0,SUM(IF(AND($I91=1,DP91=1,DP$41&gt;2,DP$40&gt;0,SUM(DP$47:DP$53)&gt;0),1,0)))</f>
        <v>0</v>
      </c>
      <c r="CC91" s="68">
        <f>IF((SUM(CC$19:CC$37)+SUM(CC$78:CC90))&gt;=20,0,SUM(IF(AND($I91=1,DQ91=1,DQ$41&gt;2,DQ$40&gt;0,SUM(DQ$47:DQ$53)&gt;0),1,0)))</f>
        <v>0</v>
      </c>
      <c r="CD91" s="68">
        <f>IF((SUM(CD$19:CD$37)+SUM(CD$78:CD90))&gt;=20,0,SUM(IF(AND($I91=1,DR91=1,DR$41&gt;2,DR$40&gt;0,SUM(DR$47:DR$53)&gt;0),1,0)))</f>
        <v>0</v>
      </c>
      <c r="CE91" s="68">
        <f>IF((SUM(CE$19:CE$37)+SUM(CE$78:CE90))&gt;=20,0,SUM(IF(AND($I91=1,DS91=1,DS$41&gt;2,DS$40&gt;0,SUM(DS$47:DS$53)&gt;0),1,0)))</f>
        <v>0</v>
      </c>
      <c r="CF91" s="68">
        <f>IF((SUM(CF$19:CF$37)+SUM(CF$78:CF90))&gt;=20,0,SUM(IF(AND($I91=1,DT91=1,DT$41&gt;2,DT$40&gt;0,SUM(DT$47:DT$53)&gt;0),1,0)))</f>
        <v>0</v>
      </c>
      <c r="CG91" s="68">
        <f>IF((SUM(CG$19:CG$37)+SUM(CG$78:CG90))&gt;=20,0,SUM(IF(AND($I91=1,DU91=1,DU$41&gt;2,DU$40&gt;0,SUM(DU$47:DU$53)&gt;0),1,0)))</f>
        <v>0</v>
      </c>
      <c r="CH91" s="68">
        <f>IF((SUM(CH$19:CH$37)+SUM(CH$78:CH90))&gt;=20,0,SUM(IF(AND($I91=1,DV91=1,DV$41&gt;2,DV$40&gt;0,SUM(DV$47:DV$53)&gt;0),1,0)))</f>
        <v>0</v>
      </c>
      <c r="CI91" s="68">
        <f>IF((SUM(CI$19:CI$37)+SUM(CI$78:CI90))&gt;=20,0,SUM(IF(AND($I91=1,DW91=1,DW$41&gt;2,DW$40&gt;0,SUM(DW$47:DW$53)&gt;0),1,0)))</f>
        <v>0</v>
      </c>
      <c r="CJ91" s="68">
        <f>IF((SUM(CJ$19:CJ$37)+SUM(CJ$78:CJ90))&gt;=20,0,SUM(IF(AND($I91=1,DX91=1,DX$41&gt;2,DX$40&gt;0,SUM(DX$47:DX$53)&gt;0),1,0)))</f>
        <v>0</v>
      </c>
      <c r="CK91" s="68">
        <f>IF((SUM(CK$19:CK$37)+SUM(CK$78:CK90))&gt;=20,0,SUM(IF(AND($I91=1,DY91=1,DY$41&gt;2,DY$40&gt;0,SUM(DY$47:DY$53)&gt;0),1,0)))</f>
        <v>0</v>
      </c>
      <c r="CL91" s="68">
        <f>IF((SUM(CL$19:CL$37)+SUM(CL$78:CL90))&gt;=20,0,SUM(IF(AND($I91=1,DZ91=1,DZ$41&gt;2,DZ$40&gt;0,SUM(DZ$47:DZ$53)&gt;0),1,0)))</f>
        <v>0</v>
      </c>
      <c r="CM91" s="68">
        <f>IF((SUM(CM$19:CM$37)+SUM(CM$78:CM90))&gt;=20,0,SUM(IF(AND($I91=1,EA91=1,EA$41&gt;2,EA$40&gt;0,SUM(EA$47:EA$53)&gt;0),1,0)))</f>
        <v>0</v>
      </c>
      <c r="CN91" s="68">
        <f>IF((SUM(CN$19:CN$37)+SUM(CN$78:CN90))&gt;=20,0,SUM(IF(AND($I91=1,EB91=1,EB$41&gt;2,EB$40&gt;0,SUM(EB$47:EB$53)&gt;0),1,0)))</f>
        <v>0</v>
      </c>
      <c r="CO91" s="68">
        <f>IF((SUM(CO$19:CO$37)+SUM(CO$78:CO90))&gt;=20,0,SUM(IF(AND($I91=1,EC91=1,EC$41&gt;2,EC$40&gt;0,SUM(EC$47:EC$53)&gt;0),1,0)))</f>
        <v>0</v>
      </c>
      <c r="CP91" s="68">
        <f>IF((SUM(CP$19:CP$37)+SUM(CP$78:CP90))&gt;=20,0,SUM(IF(AND($I91=1,ED91=1,ED$41&gt;2,ED$40&gt;0,SUM(ED$47:ED$53)&gt;0),1,0)))</f>
        <v>0</v>
      </c>
      <c r="CQ91" s="68">
        <f>IF((SUM(CQ$19:CQ$37)+SUM(CQ$78:CQ90))&gt;=20,0,SUM(IF(AND($I91=1,EE91=1,EE$41&gt;2,EE$40&gt;0,SUM(EE$47:EE$53)&gt;0),1,0)))</f>
        <v>0</v>
      </c>
      <c r="CR91" s="68">
        <f>IF((SUM(CR$19:CR$37)+SUM(CR$78:CR90))&gt;=20,0,SUM(IF(AND($I91=1,EF91=1,EF$41&gt;2,EF$40&gt;0,SUM(EF$47:EF$53)&gt;0),1,0)))</f>
        <v>0</v>
      </c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  <c r="DL91" s="53"/>
      <c r="DM91" s="53"/>
      <c r="DN91" s="53"/>
      <c r="DO91" s="53"/>
      <c r="DP91" s="53"/>
      <c r="DQ91" s="53"/>
      <c r="DR91" s="53"/>
      <c r="DS91" s="53"/>
      <c r="DT91" s="53"/>
      <c r="DU91" s="53"/>
      <c r="DV91" s="53"/>
      <c r="DW91" s="53"/>
      <c r="DX91" s="53"/>
      <c r="DY91" s="53"/>
      <c r="DZ91" s="53"/>
      <c r="EA91" s="53"/>
      <c r="EB91" s="53"/>
      <c r="EC91" s="53"/>
      <c r="ED91" s="53"/>
      <c r="EE91" s="53"/>
      <c r="EF91" s="53"/>
      <c r="EG91" s="46">
        <f t="shared" si="63"/>
        <v>0</v>
      </c>
      <c r="EH91" s="116"/>
      <c r="EI91" s="82">
        <f t="shared" si="64"/>
        <v>0</v>
      </c>
      <c r="EJ91" s="295" t="str">
        <f t="shared" si="65"/>
        <v/>
      </c>
      <c r="EK91" s="296">
        <f t="shared" si="66"/>
        <v>0</v>
      </c>
      <c r="EL91" s="161"/>
      <c r="EM91" s="354">
        <f>SUMIF($K91,REGISTER!$CY$7,'KORT 1'!$BD91)</f>
        <v>0</v>
      </c>
      <c r="EN91" s="355">
        <f>SUMIF($K91,REGISTER!$CY$8,'KORT 1'!$BD91)</f>
        <v>0</v>
      </c>
      <c r="EO91" s="356">
        <f>SUMIF($K91,REGISTER!$CY$9,'KORT 1'!$BD91)</f>
        <v>0</v>
      </c>
      <c r="EP91" s="356">
        <f>SUMIF($K91,REGISTER!$CY$10,'KORT 1'!$BD91)</f>
        <v>0</v>
      </c>
      <c r="EQ91" s="357">
        <f>SUMIF($K91,REGISTER!$CY$23,'KORT 1'!$BD91)</f>
        <v>0</v>
      </c>
      <c r="ER91" s="355">
        <f>SUMIF($K91,REGISTER!$CY$24,'KORT 1'!$BD91)</f>
        <v>0</v>
      </c>
      <c r="ES91" s="356">
        <f>SUMIF($K91,REGISTER!$CY$25,'KORT 1'!$BD91)</f>
        <v>0</v>
      </c>
      <c r="ET91" s="356">
        <f>SUMIF($K91,REGISTER!$CY$26,'KORT 1'!$BD91)</f>
        <v>0</v>
      </c>
      <c r="EU91" s="357">
        <f>SUMIF($K91,REGISTER!$CY$15,'KORT 1'!$BD91)</f>
        <v>0</v>
      </c>
      <c r="EV91" s="355">
        <f>SUMIF($K91,REGISTER!$CY$16,'KORT 1'!$BD91)</f>
        <v>0</v>
      </c>
      <c r="EW91" s="355">
        <f>SUMIF($K91,REGISTER!$CY$17,'KORT 1'!$BD91)</f>
        <v>0</v>
      </c>
      <c r="EX91" s="355">
        <f>SUMIF($K91,REGISTER!$CY$18,'KORT 1'!$BD91)</f>
        <v>0</v>
      </c>
      <c r="EY91" s="358">
        <f>SUMIF($K91,REGISTER!$CY$19,'KORT 1'!$BD91)+SUMIF($K91,REGISTER!$CY$20,'KORT 1'!$BD91)+SUMIF($K91,REGISTER!$CY$21,'KORT 1'!$BD91)+SUMIF($K91,REGISTER!$CY$22,'KORT 1'!$BD91)</f>
        <v>0</v>
      </c>
      <c r="EZ91" s="359">
        <f>SUMIF($K91,REGISTER!$CY$31,'KORT 1'!$BD91)</f>
        <v>0</v>
      </c>
      <c r="FA91" s="355">
        <f>SUMIF($K91,REGISTER!$CY$32,'KORT 1'!$BD91)</f>
        <v>0</v>
      </c>
      <c r="FB91" s="355">
        <f>SUMIF($K91,REGISTER!$CY$33,'KORT 1'!$BD91)</f>
        <v>0</v>
      </c>
      <c r="FC91" s="355">
        <f>SUMIF($K91,REGISTER!$CY$34,'KORT 1'!$BD91)</f>
        <v>0</v>
      </c>
      <c r="FD91" s="358">
        <f>SUMIF($K91,REGISTER!$CY$35,'KORT 1'!$BD91)+SUMIF($K91,REGISTER!$CY$36,'KORT 1'!$BD91)+SUMIF($K91,REGISTER!$CY$37,'KORT 1'!$BD91)+SUMIF($K91,REGISTER!$CY$38,'KORT 1'!$BD91)</f>
        <v>0</v>
      </c>
      <c r="FE91" s="376"/>
      <c r="FF91" s="377"/>
      <c r="FG91" s="378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9"/>
      <c r="FY91" s="84">
        <f>SUMIF($M91,REGISTER!$CY$40,'KORT 1'!$O91)</f>
        <v>0</v>
      </c>
      <c r="FZ91" s="17">
        <f>SUMIF($M91,REGISTER!$CY$41,'KORT 1'!$O91)</f>
        <v>0</v>
      </c>
      <c r="GA91" s="17">
        <f>SUMIF($M91,REGISTER!$CY$42,'KORT 1'!$O91)</f>
        <v>0</v>
      </c>
      <c r="GB91" s="17">
        <f>SUMIF($M91,REGISTER!$CY$43,'KORT 1'!$O91)</f>
        <v>0</v>
      </c>
      <c r="GC91" s="17">
        <f>SUMIF($M91,REGISTER!$CY$44,'KORT 1'!$O91)</f>
        <v>0</v>
      </c>
      <c r="GD91" s="17">
        <f>SUMIF($M91,REGISTER!$CY$45,'KORT 1'!$O91)</f>
        <v>0</v>
      </c>
      <c r="GE91" s="17">
        <f>SUMIF($M91,REGISTER!$CY$60,'KORT 1'!$O91)</f>
        <v>0</v>
      </c>
      <c r="GF91" s="17">
        <f>SUMIF($M91,REGISTER!$CY$61,'KORT 1'!$O91)</f>
        <v>0</v>
      </c>
      <c r="GG91" s="17">
        <f>SUMIF($M91,REGISTER!$CY$62,'KORT 1'!$O91)</f>
        <v>0</v>
      </c>
      <c r="GH91" s="17">
        <f>SUMIF($M91,REGISTER!$CY$63,'KORT 1'!$O91)</f>
        <v>0</v>
      </c>
      <c r="GI91" s="17">
        <f>SUMIF($M91,REGISTER!$CY$64,'KORT 1'!$O91)</f>
        <v>0</v>
      </c>
      <c r="GJ91" s="17">
        <f>SUMIF($M91,REGISTER!$CY$65,'KORT 1'!$O91)</f>
        <v>0</v>
      </c>
      <c r="GK91" s="17">
        <f>SUMIF($M91,REGISTER!$CY$50,'KORT 1'!$O91)</f>
        <v>0</v>
      </c>
      <c r="GL91" s="17">
        <f>SUMIF($M91,REGISTER!$CY$51,'KORT 1'!$O91)</f>
        <v>0</v>
      </c>
      <c r="GM91" s="17">
        <f>SUMIF($M91,REGISTER!$CY$52,'KORT 1'!$O91)</f>
        <v>0</v>
      </c>
      <c r="GN91" s="17">
        <f>SUMIF($M91,REGISTER!$CY$53,'KORT 1'!$O91)</f>
        <v>0</v>
      </c>
      <c r="GO91" s="17">
        <f>SUMIF($M91,REGISTER!$CY$54,'KORT 1'!$O91)</f>
        <v>0</v>
      </c>
      <c r="GP91" s="17">
        <f>SUMIF($M91,REGISTER!$CY$55,'KORT 1'!$O91)</f>
        <v>0</v>
      </c>
      <c r="GQ91" s="16">
        <f>SUMIF($M91,REGISTER!$CY$56,'KORT 1'!$O91)+SUMIF($M91,REGISTER!$CY$57,'KORT 1'!$O91)+SUMIF($M91,REGISTER!$CY$58,'KORT 1'!$O91)+SUMIF($M91,REGISTER!$CY$59,'KORT 1'!$O91)</f>
        <v>0</v>
      </c>
      <c r="GR91" s="17">
        <f>SUMIF($M91,REGISTER!$CY$70,'KORT 1'!$O91)</f>
        <v>0</v>
      </c>
      <c r="GS91" s="17">
        <f>SUMIF($M91,REGISTER!$CY$71,'KORT 1'!$O91)</f>
        <v>0</v>
      </c>
      <c r="GT91" s="17">
        <f>SUMIF($M91,REGISTER!$CY$72,'KORT 1'!$O91)</f>
        <v>0</v>
      </c>
      <c r="GU91" s="17">
        <f>SUMIF($M91,REGISTER!$CY$73,'KORT 1'!$O91)</f>
        <v>0</v>
      </c>
      <c r="GV91" s="17">
        <f>SUMIF($M91,REGISTER!$CY$74,'KORT 1'!$O91)</f>
        <v>0</v>
      </c>
      <c r="GW91" s="17">
        <f>SUMIF($M91,REGISTER!$CY$75,'KORT 1'!$O91)</f>
        <v>0</v>
      </c>
      <c r="GX91" s="16">
        <f>SUMIF($M91,REGISTER!$CY$76,'KORT 1'!$O91)+SUMIF($M91,REGISTER!$CY$77,'KORT 1'!$O91)+SUMIF($M91,REGISTER!$CY$78,'KORT 1'!$O91)+SUMIF($M91,REGISTER!$CY$79,'KORT 1'!$O91)</f>
        <v>0</v>
      </c>
      <c r="GY91" s="116"/>
      <c r="GZ91" s="116"/>
      <c r="HA91" s="116"/>
      <c r="HB91" s="116"/>
      <c r="HC91" s="116"/>
      <c r="HD91" s="116"/>
      <c r="HE91" s="116"/>
      <c r="HF91" s="116"/>
      <c r="HG91" s="116"/>
      <c r="HH91" s="116"/>
      <c r="HI91" s="116"/>
      <c r="HJ91" s="116"/>
      <c r="HK91" s="116"/>
      <c r="HL91" s="116"/>
      <c r="HM91" s="116"/>
      <c r="HN91" s="116"/>
      <c r="HO91" s="116"/>
      <c r="HP91" s="106"/>
      <c r="HQ91" s="1"/>
    </row>
    <row r="92" spans="1:225" ht="12" customHeight="1">
      <c r="A92" s="15">
        <v>36</v>
      </c>
      <c r="B92" s="69"/>
      <c r="C92" s="539" t="str">
        <f t="shared" si="67"/>
        <v/>
      </c>
      <c r="D92" s="540"/>
      <c r="E92" s="540"/>
      <c r="F92" s="540"/>
      <c r="G92" s="541"/>
      <c r="H92" s="111" t="str">
        <f t="shared" si="54"/>
        <v/>
      </c>
      <c r="I92" s="22">
        <f t="shared" si="55"/>
        <v>0</v>
      </c>
      <c r="J92" s="22">
        <f t="shared" si="56"/>
        <v>0</v>
      </c>
      <c r="K92" s="22">
        <f t="shared" si="57"/>
        <v>0</v>
      </c>
      <c r="L92" s="114"/>
      <c r="M92" s="22">
        <f t="shared" si="58"/>
        <v>0</v>
      </c>
      <c r="N92" s="22">
        <f t="shared" si="59"/>
        <v>0</v>
      </c>
      <c r="O92" s="83">
        <f t="shared" si="68"/>
        <v>0</v>
      </c>
      <c r="P92" s="68">
        <f>IF((SUM(P$19:P$39)+SUM(P$78:P91)+SUM(P$117:P$121))&gt;=REGISTER!$DD$24,0,IF(CS$70=1,0,IF(AND(CS92=1,$J92=1,CS$43&gt;=REGISTER!$DD$28,CS$40&gt;0,SUM(CS$54:CS$60)&gt;0),1,0)))</f>
        <v>0</v>
      </c>
      <c r="Q92" s="68">
        <f>IF((SUM(Q$19:Q$39)+SUM(Q$78:Q91)+SUM(Q$117:Q$121))&gt;=REGISTER!$DD$24,0,IF(CT$70=1,0,IF(AND(CT92=1,$J92=1,CT$43&gt;=REGISTER!$DD$28,CT$40&gt;0,SUM(CT$54:CT$60)&gt;0),1,0)))</f>
        <v>0</v>
      </c>
      <c r="R92" s="68">
        <f>IF((SUM(R$19:R$39)+SUM(R$78:R91)+SUM(R$117:R$121))&gt;=REGISTER!$DD$24,0,IF(CU$70=1,0,IF(AND(CU92=1,$J92=1,CU$43&gt;=REGISTER!$DD$28,CU$40&gt;0,SUM(CU$54:CU$60)&gt;0),1,0)))</f>
        <v>0</v>
      </c>
      <c r="S92" s="68">
        <f>IF((SUM(S$19:S$39)+SUM(S$78:S91)+SUM(S$117:S$121))&gt;=REGISTER!$DD$24,0,IF(CV$70=1,0,IF(AND(CV92=1,$J92=1,CV$43&gt;=REGISTER!$DD$28,CV$40&gt;0,SUM(CV$54:CV$60)&gt;0),1,0)))</f>
        <v>0</v>
      </c>
      <c r="T92" s="68">
        <f>IF((SUM(T$19:T$39)+SUM(T$78:T91)+SUM(T$117:T$121))&gt;=REGISTER!$DD$24,0,IF(CW$70=1,0,IF(AND(CW92=1,$J92=1,CW$43&gt;=REGISTER!$DD$28,CW$40&gt;0,SUM(CW$54:CW$60)&gt;0),1,0)))</f>
        <v>0</v>
      </c>
      <c r="U92" s="68">
        <f>IF((SUM(U$19:U$39)+SUM(U$78:U91)+SUM(U$117:U$121))&gt;=REGISTER!$DD$24,0,IF(CX$70=1,0,IF(AND(CX92=1,$J92=1,CX$43&gt;=REGISTER!$DD$28,CX$40&gt;0,SUM(CX$54:CX$60)&gt;0),1,0)))</f>
        <v>0</v>
      </c>
      <c r="V92" s="68">
        <f>IF((SUM(V$19:V$39)+SUM(V$78:V91)+SUM(V$117:V$121))&gt;=REGISTER!$DD$24,0,IF(CY$70=1,0,IF(AND(CY92=1,$J92=1,CY$43&gt;=REGISTER!$DD$28,CY$40&gt;0,SUM(CY$54:CY$60)&gt;0),1,0)))</f>
        <v>0</v>
      </c>
      <c r="W92" s="68">
        <f>IF((SUM(W$19:W$39)+SUM(W$78:W91)+SUM(W$117:W$121))&gt;=REGISTER!$DD$24,0,IF(CZ$70=1,0,IF(AND(CZ92=1,$J92=1,CZ$43&gt;=REGISTER!$DD$28,CZ$40&gt;0,SUM(CZ$54:CZ$60)&gt;0),1,0)))</f>
        <v>0</v>
      </c>
      <c r="X92" s="68">
        <f>IF((SUM(X$19:X$39)+SUM(X$78:X91)+SUM(X$117:X$121))&gt;=REGISTER!$DD$24,0,IF(DA$70=1,0,IF(AND(DA92=1,$J92=1,DA$43&gt;=REGISTER!$DD$28,DA$40&gt;0,SUM(DA$54:DA$60)&gt;0),1,0)))</f>
        <v>0</v>
      </c>
      <c r="Y92" s="68">
        <f>IF((SUM(Y$19:Y$39)+SUM(Y$78:Y91)+SUM(Y$117:Y$121))&gt;=REGISTER!$DD$24,0,IF(DB$70=1,0,IF(AND(DB92=1,$J92=1,DB$43&gt;=REGISTER!$DD$28,DB$40&gt;0,SUM(DB$54:DB$60)&gt;0),1,0)))</f>
        <v>0</v>
      </c>
      <c r="Z92" s="68">
        <f>IF((SUM(Z$19:Z$39)+SUM(Z$78:Z91)+SUM(Z$117:Z$121))&gt;=REGISTER!$DD$24,0,IF(DC$70=1,0,IF(AND(DC92=1,$J92=1,DC$43&gt;=REGISTER!$DD$28,DC$40&gt;0,SUM(DC$54:DC$60)&gt;0),1,0)))</f>
        <v>0</v>
      </c>
      <c r="AA92" s="68">
        <f>IF((SUM(AA$19:AA$39)+SUM(AA$78:AA91)+SUM(AA$117:AA$121))&gt;=REGISTER!$DD$24,0,IF(DD$70=1,0,IF(AND(DD92=1,$J92=1,DD$43&gt;=REGISTER!$DD$28,DD$40&gt;0,SUM(DD$54:DD$60)&gt;0),1,0)))</f>
        <v>0</v>
      </c>
      <c r="AB92" s="68">
        <f>IF((SUM(AB$19:AB$39)+SUM(AB$78:AB91)+SUM(AB$117:AB$121))&gt;=REGISTER!$DD$24,0,IF(DE$70=1,0,IF(AND(DE92=1,$J92=1,DE$43&gt;=REGISTER!$DD$28,DE$40&gt;0,SUM(DE$54:DE$60)&gt;0),1,0)))</f>
        <v>0</v>
      </c>
      <c r="AC92" s="68">
        <f>IF((SUM(AC$19:AC$39)+SUM(AC$78:AC91)+SUM(AC$117:AC$121))&gt;=REGISTER!$DD$24,0,IF(DF$70=1,0,IF(AND(DF92=1,$J92=1,DF$43&gt;=REGISTER!$DD$28,DF$40&gt;0,SUM(DF$54:DF$60)&gt;0),1,0)))</f>
        <v>0</v>
      </c>
      <c r="AD92" s="68">
        <f>IF((SUM(AD$19:AD$39)+SUM(AD$78:AD91)+SUM(AD$117:AD$121))&gt;=REGISTER!$DD$24,0,IF(DG$70=1,0,IF(AND(DG92=1,$J92=1,DG$43&gt;=REGISTER!$DD$28,DG$40&gt;0,SUM(DG$54:DG$60)&gt;0),1,0)))</f>
        <v>0</v>
      </c>
      <c r="AE92" s="68">
        <f>IF((SUM(AE$19:AE$39)+SUM(AE$78:AE91)+SUM(AE$117:AE$121))&gt;=REGISTER!$DD$24,0,IF(DH$70=1,0,IF(AND(DH92=1,$J92=1,DH$43&gt;=REGISTER!$DD$28,DH$40&gt;0,SUM(DH$54:DH$60)&gt;0),1,0)))</f>
        <v>0</v>
      </c>
      <c r="AF92" s="68">
        <f>IF((SUM(AF$19:AF$39)+SUM(AF$78:AF91)+SUM(AF$117:AF$121))&gt;=REGISTER!$DD$24,0,IF(DI$70=1,0,IF(AND(DI92=1,$J92=1,DI$43&gt;=REGISTER!$DD$28,DI$40&gt;0,SUM(DI$54:DI$60)&gt;0),1,0)))</f>
        <v>0</v>
      </c>
      <c r="AG92" s="68">
        <f>IF((SUM(AG$19:AG$39)+SUM(AG$78:AG91)+SUM(AG$117:AG$121))&gt;=REGISTER!$DD$24,0,IF(DJ$70=1,0,IF(AND(DJ92=1,$J92=1,DJ$43&gt;=REGISTER!$DD$28,DJ$40&gt;0,SUM(DJ$54:DJ$60)&gt;0),1,0)))</f>
        <v>0</v>
      </c>
      <c r="AH92" s="68">
        <f>IF((SUM(AH$19:AH$39)+SUM(AH$78:AH91)+SUM(AH$117:AH$121))&gt;=REGISTER!$DD$24,0,IF(DK$70=1,0,IF(AND(DK92=1,$J92=1,DK$43&gt;=REGISTER!$DD$28,DK$40&gt;0,SUM(DK$54:DK$60)&gt;0),1,0)))</f>
        <v>0</v>
      </c>
      <c r="AI92" s="68">
        <f>IF((SUM(AI$19:AI$39)+SUM(AI$78:AI91)+SUM(AI$117:AI$121))&gt;=REGISTER!$DD$24,0,IF(DL$70=1,0,IF(AND(DL92=1,$J92=1,DL$43&gt;=REGISTER!$DD$28,DL$40&gt;0,SUM(DL$54:DL$60)&gt;0),1,0)))</f>
        <v>0</v>
      </c>
      <c r="AJ92" s="68">
        <f>IF((SUM(AJ$19:AJ$39)+SUM(AJ$78:AJ91)+SUM(AJ$117:AJ$121))&gt;=REGISTER!$DD$24,0,IF(DM$70=1,0,IF(AND(DM92=1,$J92=1,DM$43&gt;=REGISTER!$DD$28,DM$40&gt;0,SUM(DM$54:DM$60)&gt;0),1,0)))</f>
        <v>0</v>
      </c>
      <c r="AK92" s="68">
        <f>IF((SUM(AK$19:AK$39)+SUM(AK$78:AK91)+SUM(AK$117:AK$121))&gt;=REGISTER!$DD$24,0,IF(DN$70=1,0,IF(AND(DN92=1,$J92=1,DN$43&gt;=REGISTER!$DD$28,DN$40&gt;0,SUM(DN$54:DN$60)&gt;0),1,0)))</f>
        <v>0</v>
      </c>
      <c r="AL92" s="68">
        <f>IF((SUM(AL$19:AL$39)+SUM(AL$78:AL91)+SUM(AL$117:AL$121))&gt;=REGISTER!$DD$24,0,IF(DO$70=1,0,IF(AND(DO92=1,$J92=1,DO$43&gt;=REGISTER!$DD$28,DO$40&gt;0,SUM(DO$54:DO$60)&gt;0),1,0)))</f>
        <v>0</v>
      </c>
      <c r="AM92" s="68">
        <f>IF((SUM(AM$19:AM$39)+SUM(AM$78:AM91)+SUM(AM$117:AM$121))&gt;=REGISTER!$DD$24,0,IF(DP$70=1,0,IF(AND(DP92=1,$J92=1,DP$43&gt;=REGISTER!$DD$28,DP$40&gt;0,SUM(DP$54:DP$60)&gt;0),1,0)))</f>
        <v>0</v>
      </c>
      <c r="AN92" s="68">
        <f>IF((SUM(AN$19:AN$39)+SUM(AN$78:AN91)+SUM(AN$117:AN$121))&gt;=REGISTER!$DD$24,0,IF(DQ$70=1,0,IF(AND(DQ92=1,$J92=1,DQ$43&gt;=REGISTER!$DD$28,DQ$40&gt;0,SUM(DQ$54:DQ$60)&gt;0),1,0)))</f>
        <v>0</v>
      </c>
      <c r="AO92" s="68">
        <f>IF((SUM(AO$19:AO$39)+SUM(AO$78:AO91)+SUM(AO$117:AO$121))&gt;=REGISTER!$DD$24,0,IF(DR$70=1,0,IF(AND(DR92=1,$J92=1,DR$43&gt;=REGISTER!$DD$28,DR$40&gt;0,SUM(DR$54:DR$60)&gt;0),1,0)))</f>
        <v>0</v>
      </c>
      <c r="AP92" s="68">
        <f>IF((SUM(AP$19:AP$39)+SUM(AP$78:AP91)+SUM(AP$117:AP$121))&gt;=REGISTER!$DD$24,0,IF(DS$70=1,0,IF(AND(DS92=1,$J92=1,DS$43&gt;=REGISTER!$DD$28,DS$40&gt;0,SUM(DS$54:DS$60)&gt;0),1,0)))</f>
        <v>0</v>
      </c>
      <c r="AQ92" s="68">
        <f>IF((SUM(AQ$19:AQ$39)+SUM(AQ$78:AQ91)+SUM(AQ$117:AQ$121))&gt;=REGISTER!$DD$24,0,IF(DT$70=1,0,IF(AND(DT92=1,$J92=1,DT$43&gt;=REGISTER!$DD$28,DT$40&gt;0,SUM(DT$54:DT$60)&gt;0),1,0)))</f>
        <v>0</v>
      </c>
      <c r="AR92" s="68">
        <f>IF((SUM(AR$19:AR$39)+SUM(AR$78:AR91)+SUM(AR$117:AR$121))&gt;=REGISTER!$DD$24,0,IF(DU$70=1,0,IF(AND(DU92=1,$J92=1,DU$43&gt;=REGISTER!$DD$28,DU$40&gt;0,SUM(DU$54:DU$60)&gt;0),1,0)))</f>
        <v>0</v>
      </c>
      <c r="AS92" s="68">
        <f>IF((SUM(AS$19:AS$39)+SUM(AS$78:AS91)+SUM(AS$117:AS$121))&gt;=REGISTER!$DD$24,0,IF(DV$70=1,0,IF(AND(DV92=1,$J92=1,DV$43&gt;=REGISTER!$DD$28,DV$40&gt;0,SUM(DV$54:DV$60)&gt;0),1,0)))</f>
        <v>0</v>
      </c>
      <c r="AT92" s="68">
        <f>IF((SUM(AT$19:AT$39)+SUM(AT$78:AT91)+SUM(AT$117:AT$121))&gt;=REGISTER!$DD$24,0,IF(DW$70=1,0,IF(AND(DW92=1,$J92=1,DW$43&gt;=REGISTER!$DD$28,DW$40&gt;0,SUM(DW$54:DW$60)&gt;0),1,0)))</f>
        <v>0</v>
      </c>
      <c r="AU92" s="68">
        <f>IF((SUM(AU$19:AU$39)+SUM(AU$78:AU91)+SUM(AU$117:AU$121))&gt;=REGISTER!$DD$24,0,IF(DX$70=1,0,IF(AND(DX92=1,$J92=1,DX$43&gt;=REGISTER!$DD$28,DX$40&gt;0,SUM(DX$54:DX$60)&gt;0),1,0)))</f>
        <v>0</v>
      </c>
      <c r="AV92" s="68">
        <f>IF((SUM(AV$19:AV$39)+SUM(AV$78:AV91)+SUM(AV$117:AV$121))&gt;=REGISTER!$DD$24,0,IF(DY$70=1,0,IF(AND(DY92=1,$J92=1,DY$43&gt;=REGISTER!$DD$28,DY$40&gt;0,SUM(DY$54:DY$60)&gt;0),1,0)))</f>
        <v>0</v>
      </c>
      <c r="AW92" s="68">
        <f>IF((SUM(AW$19:AW$39)+SUM(AW$78:AW91)+SUM(AW$117:AW$121))&gt;=REGISTER!$DD$24,0,IF(DZ$70=1,0,IF(AND(DZ92=1,$J92=1,DZ$43&gt;=REGISTER!$DD$28,DZ$40&gt;0,SUM(DZ$54:DZ$60)&gt;0),1,0)))</f>
        <v>0</v>
      </c>
      <c r="AX92" s="68">
        <f>IF((SUM(AX$19:AX$39)+SUM(AX$78:AX91)+SUM(AX$117:AX$121))&gt;=REGISTER!$DD$24,0,IF(EA$70=1,0,IF(AND(EA92=1,$J92=1,EA$43&gt;=REGISTER!$DD$28,EA$40&gt;0,SUM(EA$54:EA$60)&gt;0),1,0)))</f>
        <v>0</v>
      </c>
      <c r="AY92" s="68">
        <f>IF((SUM(AY$19:AY$39)+SUM(AY$78:AY91)+SUM(AY$117:AY$121))&gt;=REGISTER!$DD$24,0,IF(EB$70=1,0,IF(AND(EB92=1,$J92=1,EB$43&gt;=REGISTER!$DD$28,EB$40&gt;0,SUM(EB$54:EB$60)&gt;0),1,0)))</f>
        <v>0</v>
      </c>
      <c r="AZ92" s="68">
        <f>IF((SUM(AZ$19:AZ$39)+SUM(AZ$78:AZ91)+SUM(AZ$117:AZ$121))&gt;=REGISTER!$DD$24,0,IF(EC$70=1,0,IF(AND(EC92=1,$J92=1,EC$43&gt;=REGISTER!$DD$28,EC$40&gt;0,SUM(EC$54:EC$60)&gt;0),1,0)))</f>
        <v>0</v>
      </c>
      <c r="BA92" s="68">
        <f>IF((SUM(BA$19:BA$39)+SUM(BA$78:BA91)+SUM(BA$117:BA$121))&gt;=REGISTER!$DD$24,0,IF(ED$70=1,0,IF(AND(ED92=1,$J92=1,ED$43&gt;=REGISTER!$DD$28,ED$40&gt;0,SUM(ED$54:ED$60)&gt;0),1,0)))</f>
        <v>0</v>
      </c>
      <c r="BB92" s="68">
        <f>IF((SUM(BB$19:BB$39)+SUM(BB$78:BB91)+SUM(BB$117:BB$121))&gt;=REGISTER!$DD$24,0,IF(EE$70=1,0,IF(AND(EE92=1,$J92=1,EE$43&gt;=REGISTER!$DD$28,EE$40&gt;0,SUM(EE$54:EE$60)&gt;0),1,0)))</f>
        <v>0</v>
      </c>
      <c r="BC92" s="68">
        <f>IF((SUM(BC$19:BC$39)+SUM(BC$78:BC91)+SUM(BC$117:BC$121))&gt;=REGISTER!$DD$24,0,IF(EF$70=1,0,IF(AND(EF92=1,$J92=1,EF$43&gt;=REGISTER!$DD$28,EF$40&gt;0,SUM(EF$54:EF$60)&gt;0),1,0)))</f>
        <v>0</v>
      </c>
      <c r="BD92" s="83">
        <f t="shared" si="69"/>
        <v>0</v>
      </c>
      <c r="BE92" s="68">
        <f>IF((SUM(BE$19:BE$37)+SUM(BE$78:BE91))&gt;=20,0,SUM(IF(AND($I92=1,CS92=1,CS$41&gt;2,CS$40&gt;0,SUM(CS$47:CS$53)&gt;0),1,0)))</f>
        <v>0</v>
      </c>
      <c r="BF92" s="68">
        <f>IF((SUM(BF$19:BF$37)+SUM(BF$78:BF91))&gt;=20,0,SUM(IF(AND($I92=1,CT92=1,CT$41&gt;2,CT$40&gt;0,SUM(CT$47:CT$53)&gt;0),1,0)))</f>
        <v>0</v>
      </c>
      <c r="BG92" s="68">
        <f>IF((SUM(BG$19:BG$37)+SUM(BG$78:BG91))&gt;=20,0,SUM(IF(AND($I92=1,CU92=1,CU$41&gt;2,CU$40&gt;0,SUM(CU$47:CU$53)&gt;0),1,0)))</f>
        <v>0</v>
      </c>
      <c r="BH92" s="68">
        <f>IF((SUM(BH$19:BH$37)+SUM(BH$78:BH91))&gt;=20,0,SUM(IF(AND($I92=1,CV92=1,CV$41&gt;2,CV$40&gt;0,SUM(CV$47:CV$53)&gt;0),1,0)))</f>
        <v>0</v>
      </c>
      <c r="BI92" s="68">
        <f>IF((SUM(BI$19:BI$37)+SUM(BI$78:BI91))&gt;=20,0,SUM(IF(AND($I92=1,CW92=1,CW$41&gt;2,CW$40&gt;0,SUM(CW$47:CW$53)&gt;0),1,0)))</f>
        <v>0</v>
      </c>
      <c r="BJ92" s="68">
        <f>IF((SUM(BJ$19:BJ$37)+SUM(BJ$78:BJ91))&gt;=20,0,SUM(IF(AND($I92=1,CX92=1,CX$41&gt;2,CX$40&gt;0,SUM(CX$47:CX$53)&gt;0),1,0)))</f>
        <v>0</v>
      </c>
      <c r="BK92" s="68">
        <f>IF((SUM(BK$19:BK$37)+SUM(BK$78:BK91))&gt;=20,0,SUM(IF(AND($I92=1,CY92=1,CY$41&gt;2,CY$40&gt;0,SUM(CY$47:CY$53)&gt;0),1,0)))</f>
        <v>0</v>
      </c>
      <c r="BL92" s="68">
        <f>IF((SUM(BL$19:BL$37)+SUM(BL$78:BL91))&gt;=20,0,SUM(IF(AND($I92=1,CZ92=1,CZ$41&gt;2,CZ$40&gt;0,SUM(CZ$47:CZ$53)&gt;0),1,0)))</f>
        <v>0</v>
      </c>
      <c r="BM92" s="68">
        <f>IF((SUM(BM$19:BM$37)+SUM(BM$78:BM91))&gt;=20,0,SUM(IF(AND($I92=1,DA92=1,DA$41&gt;2,DA$40&gt;0,SUM(DA$47:DA$53)&gt;0),1,0)))</f>
        <v>0</v>
      </c>
      <c r="BN92" s="68">
        <f>IF((SUM(BN$19:BN$37)+SUM(BN$78:BN91))&gt;=20,0,SUM(IF(AND($I92=1,DB92=1,DB$41&gt;2,DB$40&gt;0,SUM(DB$47:DB$53)&gt;0),1,0)))</f>
        <v>0</v>
      </c>
      <c r="BO92" s="68">
        <f>IF((SUM(BO$19:BO$37)+SUM(BO$78:BO91))&gt;=20,0,SUM(IF(AND($I92=1,DC92=1,DC$41&gt;2,DC$40&gt;0,SUM(DC$47:DC$53)&gt;0),1,0)))</f>
        <v>0</v>
      </c>
      <c r="BP92" s="68">
        <f>IF((SUM(BP$19:BP$37)+SUM(BP$78:BP91))&gt;=20,0,SUM(IF(AND($I92=1,DD92=1,DD$41&gt;2,DD$40&gt;0,SUM(DD$47:DD$53)&gt;0),1,0)))</f>
        <v>0</v>
      </c>
      <c r="BQ92" s="68">
        <f>IF((SUM(BQ$19:BQ$37)+SUM(BQ$78:BQ91))&gt;=20,0,SUM(IF(AND($I92=1,DE92=1,DE$41&gt;2,DE$40&gt;0,SUM(DE$47:DE$53)&gt;0),1,0)))</f>
        <v>0</v>
      </c>
      <c r="BR92" s="68">
        <f>IF((SUM(BR$19:BR$37)+SUM(BR$78:BR91))&gt;=20,0,SUM(IF(AND($I92=1,DF92=1,DF$41&gt;2,DF$40&gt;0,SUM(DF$47:DF$53)&gt;0),1,0)))</f>
        <v>0</v>
      </c>
      <c r="BS92" s="68">
        <f>IF((SUM(BS$19:BS$37)+SUM(BS$78:BS91))&gt;=20,0,SUM(IF(AND($I92=1,DG92=1,DG$41&gt;2,DG$40&gt;0,SUM(DG$47:DG$53)&gt;0),1,0)))</f>
        <v>0</v>
      </c>
      <c r="BT92" s="68">
        <f>IF((SUM(BT$19:BT$37)+SUM(BT$78:BT91))&gt;=20,0,SUM(IF(AND($I92=1,DH92=1,DH$41&gt;2,DH$40&gt;0,SUM(DH$47:DH$53)&gt;0),1,0)))</f>
        <v>0</v>
      </c>
      <c r="BU92" s="68">
        <f>IF((SUM(BU$19:BU$37)+SUM(BU$78:BU91))&gt;=20,0,SUM(IF(AND($I92=1,DI92=1,DI$41&gt;2,DI$40&gt;0,SUM(DI$47:DI$53)&gt;0),1,0)))</f>
        <v>0</v>
      </c>
      <c r="BV92" s="68">
        <f>IF((SUM(BV$19:BV$37)+SUM(BV$78:BV91))&gt;=20,0,SUM(IF(AND($I92=1,DJ92=1,DJ$41&gt;2,DJ$40&gt;0,SUM(DJ$47:DJ$53)&gt;0),1,0)))</f>
        <v>0</v>
      </c>
      <c r="BW92" s="68">
        <f>IF((SUM(BW$19:BW$37)+SUM(BW$78:BW91))&gt;=20,0,SUM(IF(AND($I92=1,DK92=1,DK$41&gt;2,DK$40&gt;0,SUM(DK$47:DK$53)&gt;0),1,0)))</f>
        <v>0</v>
      </c>
      <c r="BX92" s="68">
        <f>IF((SUM(BX$19:BX$37)+SUM(BX$78:BX91))&gt;=20,0,SUM(IF(AND($I92=1,DL92=1,DL$41&gt;2,DL$40&gt;0,SUM(DL$47:DL$53)&gt;0),1,0)))</f>
        <v>0</v>
      </c>
      <c r="BY92" s="68">
        <f>IF((SUM(BY$19:BY$37)+SUM(BY$78:BY91))&gt;=20,0,SUM(IF(AND($I92=1,DM92=1,DM$41&gt;2,DM$40&gt;0,SUM(DM$47:DM$53)&gt;0),1,0)))</f>
        <v>0</v>
      </c>
      <c r="BZ92" s="68">
        <f>IF((SUM(BZ$19:BZ$37)+SUM(BZ$78:BZ91))&gt;=20,0,SUM(IF(AND($I92=1,DN92=1,DN$41&gt;2,DN$40&gt;0,SUM(DN$47:DN$53)&gt;0),1,0)))</f>
        <v>0</v>
      </c>
      <c r="CA92" s="68">
        <f>IF((SUM(CA$19:CA$37)+SUM(CA$78:CA91))&gt;=20,0,SUM(IF(AND($I92=1,DO92=1,DO$41&gt;2,DO$40&gt;0,SUM(DO$47:DO$53)&gt;0),1,0)))</f>
        <v>0</v>
      </c>
      <c r="CB92" s="68">
        <f>IF((SUM(CB$19:CB$37)+SUM(CB$78:CB91))&gt;=20,0,SUM(IF(AND($I92=1,DP92=1,DP$41&gt;2,DP$40&gt;0,SUM(DP$47:DP$53)&gt;0),1,0)))</f>
        <v>0</v>
      </c>
      <c r="CC92" s="68">
        <f>IF((SUM(CC$19:CC$37)+SUM(CC$78:CC91))&gt;=20,0,SUM(IF(AND($I92=1,DQ92=1,DQ$41&gt;2,DQ$40&gt;0,SUM(DQ$47:DQ$53)&gt;0),1,0)))</f>
        <v>0</v>
      </c>
      <c r="CD92" s="68">
        <f>IF((SUM(CD$19:CD$37)+SUM(CD$78:CD91))&gt;=20,0,SUM(IF(AND($I92=1,DR92=1,DR$41&gt;2,DR$40&gt;0,SUM(DR$47:DR$53)&gt;0),1,0)))</f>
        <v>0</v>
      </c>
      <c r="CE92" s="68">
        <f>IF((SUM(CE$19:CE$37)+SUM(CE$78:CE91))&gt;=20,0,SUM(IF(AND($I92=1,DS92=1,DS$41&gt;2,DS$40&gt;0,SUM(DS$47:DS$53)&gt;0),1,0)))</f>
        <v>0</v>
      </c>
      <c r="CF92" s="68">
        <f>IF((SUM(CF$19:CF$37)+SUM(CF$78:CF91))&gt;=20,0,SUM(IF(AND($I92=1,DT92=1,DT$41&gt;2,DT$40&gt;0,SUM(DT$47:DT$53)&gt;0),1,0)))</f>
        <v>0</v>
      </c>
      <c r="CG92" s="68">
        <f>IF((SUM(CG$19:CG$37)+SUM(CG$78:CG91))&gt;=20,0,SUM(IF(AND($I92=1,DU92=1,DU$41&gt;2,DU$40&gt;0,SUM(DU$47:DU$53)&gt;0),1,0)))</f>
        <v>0</v>
      </c>
      <c r="CH92" s="68">
        <f>IF((SUM(CH$19:CH$37)+SUM(CH$78:CH91))&gt;=20,0,SUM(IF(AND($I92=1,DV92=1,DV$41&gt;2,DV$40&gt;0,SUM(DV$47:DV$53)&gt;0),1,0)))</f>
        <v>0</v>
      </c>
      <c r="CI92" s="68">
        <f>IF((SUM(CI$19:CI$37)+SUM(CI$78:CI91))&gt;=20,0,SUM(IF(AND($I92=1,DW92=1,DW$41&gt;2,DW$40&gt;0,SUM(DW$47:DW$53)&gt;0),1,0)))</f>
        <v>0</v>
      </c>
      <c r="CJ92" s="68">
        <f>IF((SUM(CJ$19:CJ$37)+SUM(CJ$78:CJ91))&gt;=20,0,SUM(IF(AND($I92=1,DX92=1,DX$41&gt;2,DX$40&gt;0,SUM(DX$47:DX$53)&gt;0),1,0)))</f>
        <v>0</v>
      </c>
      <c r="CK92" s="68">
        <f>IF((SUM(CK$19:CK$37)+SUM(CK$78:CK91))&gt;=20,0,SUM(IF(AND($I92=1,DY92=1,DY$41&gt;2,DY$40&gt;0,SUM(DY$47:DY$53)&gt;0),1,0)))</f>
        <v>0</v>
      </c>
      <c r="CL92" s="68">
        <f>IF((SUM(CL$19:CL$37)+SUM(CL$78:CL91))&gt;=20,0,SUM(IF(AND($I92=1,DZ92=1,DZ$41&gt;2,DZ$40&gt;0,SUM(DZ$47:DZ$53)&gt;0),1,0)))</f>
        <v>0</v>
      </c>
      <c r="CM92" s="68">
        <f>IF((SUM(CM$19:CM$37)+SUM(CM$78:CM91))&gt;=20,0,SUM(IF(AND($I92=1,EA92=1,EA$41&gt;2,EA$40&gt;0,SUM(EA$47:EA$53)&gt;0),1,0)))</f>
        <v>0</v>
      </c>
      <c r="CN92" s="68">
        <f>IF((SUM(CN$19:CN$37)+SUM(CN$78:CN91))&gt;=20,0,SUM(IF(AND($I92=1,EB92=1,EB$41&gt;2,EB$40&gt;0,SUM(EB$47:EB$53)&gt;0),1,0)))</f>
        <v>0</v>
      </c>
      <c r="CO92" s="68">
        <f>IF((SUM(CO$19:CO$37)+SUM(CO$78:CO91))&gt;=20,0,SUM(IF(AND($I92=1,EC92=1,EC$41&gt;2,EC$40&gt;0,SUM(EC$47:EC$53)&gt;0),1,0)))</f>
        <v>0</v>
      </c>
      <c r="CP92" s="68">
        <f>IF((SUM(CP$19:CP$37)+SUM(CP$78:CP91))&gt;=20,0,SUM(IF(AND($I92=1,ED92=1,ED$41&gt;2,ED$40&gt;0,SUM(ED$47:ED$53)&gt;0),1,0)))</f>
        <v>0</v>
      </c>
      <c r="CQ92" s="68">
        <f>IF((SUM(CQ$19:CQ$37)+SUM(CQ$78:CQ91))&gt;=20,0,SUM(IF(AND($I92=1,EE92=1,EE$41&gt;2,EE$40&gt;0,SUM(EE$47:EE$53)&gt;0),1,0)))</f>
        <v>0</v>
      </c>
      <c r="CR92" s="68">
        <f>IF((SUM(CR$19:CR$37)+SUM(CR$78:CR91))&gt;=20,0,SUM(IF(AND($I92=1,EF92=1,EF$41&gt;2,EF$40&gt;0,SUM(EF$47:EF$53)&gt;0),1,0)))</f>
        <v>0</v>
      </c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M92" s="53"/>
      <c r="DN92" s="53"/>
      <c r="DO92" s="53"/>
      <c r="DP92" s="53"/>
      <c r="DQ92" s="53"/>
      <c r="DR92" s="53"/>
      <c r="DS92" s="53"/>
      <c r="DT92" s="53"/>
      <c r="DU92" s="53"/>
      <c r="DV92" s="53"/>
      <c r="DW92" s="53"/>
      <c r="DX92" s="53"/>
      <c r="DY92" s="53"/>
      <c r="DZ92" s="53"/>
      <c r="EA92" s="53"/>
      <c r="EB92" s="53"/>
      <c r="EC92" s="53"/>
      <c r="ED92" s="53"/>
      <c r="EE92" s="53"/>
      <c r="EF92" s="53"/>
      <c r="EG92" s="46">
        <f t="shared" si="63"/>
        <v>0</v>
      </c>
      <c r="EH92" s="116"/>
      <c r="EI92" s="82">
        <f t="shared" si="64"/>
        <v>0</v>
      </c>
      <c r="EJ92" s="295" t="str">
        <f t="shared" si="65"/>
        <v/>
      </c>
      <c r="EK92" s="296">
        <f t="shared" si="66"/>
        <v>0</v>
      </c>
      <c r="EL92" s="161"/>
      <c r="EM92" s="354">
        <f>SUMIF($K92,REGISTER!$CY$7,'KORT 1'!$BD92)</f>
        <v>0</v>
      </c>
      <c r="EN92" s="355">
        <f>SUMIF($K92,REGISTER!$CY$8,'KORT 1'!$BD92)</f>
        <v>0</v>
      </c>
      <c r="EO92" s="356">
        <f>SUMIF($K92,REGISTER!$CY$9,'KORT 1'!$BD92)</f>
        <v>0</v>
      </c>
      <c r="EP92" s="356">
        <f>SUMIF($K92,REGISTER!$CY$10,'KORT 1'!$BD92)</f>
        <v>0</v>
      </c>
      <c r="EQ92" s="357">
        <f>SUMIF($K92,REGISTER!$CY$23,'KORT 1'!$BD92)</f>
        <v>0</v>
      </c>
      <c r="ER92" s="355">
        <f>SUMIF($K92,REGISTER!$CY$24,'KORT 1'!$BD92)</f>
        <v>0</v>
      </c>
      <c r="ES92" s="356">
        <f>SUMIF($K92,REGISTER!$CY$25,'KORT 1'!$BD92)</f>
        <v>0</v>
      </c>
      <c r="ET92" s="356">
        <f>SUMIF($K92,REGISTER!$CY$26,'KORT 1'!$BD92)</f>
        <v>0</v>
      </c>
      <c r="EU92" s="357">
        <f>SUMIF($K92,REGISTER!$CY$15,'KORT 1'!$BD92)</f>
        <v>0</v>
      </c>
      <c r="EV92" s="355">
        <f>SUMIF($K92,REGISTER!$CY$16,'KORT 1'!$BD92)</f>
        <v>0</v>
      </c>
      <c r="EW92" s="355">
        <f>SUMIF($K92,REGISTER!$CY$17,'KORT 1'!$BD92)</f>
        <v>0</v>
      </c>
      <c r="EX92" s="355">
        <f>SUMIF($K92,REGISTER!$CY$18,'KORT 1'!$BD92)</f>
        <v>0</v>
      </c>
      <c r="EY92" s="358">
        <f>SUMIF($K92,REGISTER!$CY$19,'KORT 1'!$BD92)+SUMIF($K92,REGISTER!$CY$20,'KORT 1'!$BD92)+SUMIF($K92,REGISTER!$CY$21,'KORT 1'!$BD92)+SUMIF($K92,REGISTER!$CY$22,'KORT 1'!$BD92)</f>
        <v>0</v>
      </c>
      <c r="EZ92" s="359">
        <f>SUMIF($K92,REGISTER!$CY$31,'KORT 1'!$BD92)</f>
        <v>0</v>
      </c>
      <c r="FA92" s="355">
        <f>SUMIF($K92,REGISTER!$CY$32,'KORT 1'!$BD92)</f>
        <v>0</v>
      </c>
      <c r="FB92" s="355">
        <f>SUMIF($K92,REGISTER!$CY$33,'KORT 1'!$BD92)</f>
        <v>0</v>
      </c>
      <c r="FC92" s="355">
        <f>SUMIF($K92,REGISTER!$CY$34,'KORT 1'!$BD92)</f>
        <v>0</v>
      </c>
      <c r="FD92" s="358">
        <f>SUMIF($K92,REGISTER!$CY$35,'KORT 1'!$BD92)+SUMIF($K92,REGISTER!$CY$36,'KORT 1'!$BD92)+SUMIF($K92,REGISTER!$CY$37,'KORT 1'!$BD92)+SUMIF($K92,REGISTER!$CY$38,'KORT 1'!$BD92)</f>
        <v>0</v>
      </c>
      <c r="FE92" s="376"/>
      <c r="FF92" s="377"/>
      <c r="FG92" s="378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9"/>
      <c r="FY92" s="84">
        <f>SUMIF($M92,REGISTER!$CY$40,'KORT 1'!$O92)</f>
        <v>0</v>
      </c>
      <c r="FZ92" s="17">
        <f>SUMIF($M92,REGISTER!$CY$41,'KORT 1'!$O92)</f>
        <v>0</v>
      </c>
      <c r="GA92" s="17">
        <f>SUMIF($M92,REGISTER!$CY$42,'KORT 1'!$O92)</f>
        <v>0</v>
      </c>
      <c r="GB92" s="17">
        <f>SUMIF($M92,REGISTER!$CY$43,'KORT 1'!$O92)</f>
        <v>0</v>
      </c>
      <c r="GC92" s="17">
        <f>SUMIF($M92,REGISTER!$CY$44,'KORT 1'!$O92)</f>
        <v>0</v>
      </c>
      <c r="GD92" s="17">
        <f>SUMIF($M92,REGISTER!$CY$45,'KORT 1'!$O92)</f>
        <v>0</v>
      </c>
      <c r="GE92" s="17">
        <f>SUMIF($M92,REGISTER!$CY$60,'KORT 1'!$O92)</f>
        <v>0</v>
      </c>
      <c r="GF92" s="17">
        <f>SUMIF($M92,REGISTER!$CY$61,'KORT 1'!$O92)</f>
        <v>0</v>
      </c>
      <c r="GG92" s="17">
        <f>SUMIF($M92,REGISTER!$CY$62,'KORT 1'!$O92)</f>
        <v>0</v>
      </c>
      <c r="GH92" s="17">
        <f>SUMIF($M92,REGISTER!$CY$63,'KORT 1'!$O92)</f>
        <v>0</v>
      </c>
      <c r="GI92" s="17">
        <f>SUMIF($M92,REGISTER!$CY$64,'KORT 1'!$O92)</f>
        <v>0</v>
      </c>
      <c r="GJ92" s="17">
        <f>SUMIF($M92,REGISTER!$CY$65,'KORT 1'!$O92)</f>
        <v>0</v>
      </c>
      <c r="GK92" s="17">
        <f>SUMIF($M92,REGISTER!$CY$50,'KORT 1'!$O92)</f>
        <v>0</v>
      </c>
      <c r="GL92" s="17">
        <f>SUMIF($M92,REGISTER!$CY$51,'KORT 1'!$O92)</f>
        <v>0</v>
      </c>
      <c r="GM92" s="17">
        <f>SUMIF($M92,REGISTER!$CY$52,'KORT 1'!$O92)</f>
        <v>0</v>
      </c>
      <c r="GN92" s="17">
        <f>SUMIF($M92,REGISTER!$CY$53,'KORT 1'!$O92)</f>
        <v>0</v>
      </c>
      <c r="GO92" s="17">
        <f>SUMIF($M92,REGISTER!$CY$54,'KORT 1'!$O92)</f>
        <v>0</v>
      </c>
      <c r="GP92" s="17">
        <f>SUMIF($M92,REGISTER!$CY$55,'KORT 1'!$O92)</f>
        <v>0</v>
      </c>
      <c r="GQ92" s="16">
        <f>SUMIF($M92,REGISTER!$CY$56,'KORT 1'!$O92)+SUMIF($M92,REGISTER!$CY$57,'KORT 1'!$O92)+SUMIF($M92,REGISTER!$CY$58,'KORT 1'!$O92)+SUMIF($M92,REGISTER!$CY$59,'KORT 1'!$O92)</f>
        <v>0</v>
      </c>
      <c r="GR92" s="17">
        <f>SUMIF($M92,REGISTER!$CY$70,'KORT 1'!$O92)</f>
        <v>0</v>
      </c>
      <c r="GS92" s="17">
        <f>SUMIF($M92,REGISTER!$CY$71,'KORT 1'!$O92)</f>
        <v>0</v>
      </c>
      <c r="GT92" s="17">
        <f>SUMIF($M92,REGISTER!$CY$72,'KORT 1'!$O92)</f>
        <v>0</v>
      </c>
      <c r="GU92" s="17">
        <f>SUMIF($M92,REGISTER!$CY$73,'KORT 1'!$O92)</f>
        <v>0</v>
      </c>
      <c r="GV92" s="17">
        <f>SUMIF($M92,REGISTER!$CY$74,'KORT 1'!$O92)</f>
        <v>0</v>
      </c>
      <c r="GW92" s="17">
        <f>SUMIF($M92,REGISTER!$CY$75,'KORT 1'!$O92)</f>
        <v>0</v>
      </c>
      <c r="GX92" s="16">
        <f>SUMIF($M92,REGISTER!$CY$76,'KORT 1'!$O92)+SUMIF($M92,REGISTER!$CY$77,'KORT 1'!$O92)+SUMIF($M92,REGISTER!$CY$78,'KORT 1'!$O92)+SUMIF($M92,REGISTER!$CY$79,'KORT 1'!$O92)</f>
        <v>0</v>
      </c>
      <c r="GY92" s="116"/>
      <c r="GZ92" s="116"/>
      <c r="HA92" s="116"/>
      <c r="HB92" s="116"/>
      <c r="HC92" s="116"/>
      <c r="HD92" s="116"/>
      <c r="HE92" s="116"/>
      <c r="HF92" s="116"/>
      <c r="HG92" s="116"/>
      <c r="HH92" s="116"/>
      <c r="HI92" s="116"/>
      <c r="HJ92" s="116"/>
      <c r="HK92" s="116"/>
      <c r="HL92" s="116"/>
      <c r="HM92" s="116"/>
      <c r="HN92" s="116"/>
      <c r="HO92" s="116"/>
      <c r="HP92" s="106"/>
      <c r="HQ92" s="1"/>
    </row>
    <row r="93" spans="1:225" ht="12" customHeight="1">
      <c r="A93" s="15">
        <v>37</v>
      </c>
      <c r="B93" s="69"/>
      <c r="C93" s="539" t="str">
        <f t="shared" si="67"/>
        <v/>
      </c>
      <c r="D93" s="540"/>
      <c r="E93" s="540"/>
      <c r="F93" s="540"/>
      <c r="G93" s="541"/>
      <c r="H93" s="111" t="str">
        <f t="shared" si="54"/>
        <v/>
      </c>
      <c r="I93" s="22">
        <f t="shared" si="55"/>
        <v>0</v>
      </c>
      <c r="J93" s="22">
        <f t="shared" si="56"/>
        <v>0</v>
      </c>
      <c r="K93" s="22">
        <f t="shared" si="57"/>
        <v>0</v>
      </c>
      <c r="L93" s="114"/>
      <c r="M93" s="22">
        <f t="shared" si="58"/>
        <v>0</v>
      </c>
      <c r="N93" s="22">
        <f t="shared" si="59"/>
        <v>0</v>
      </c>
      <c r="O93" s="83">
        <f t="shared" si="68"/>
        <v>0</v>
      </c>
      <c r="P93" s="68">
        <f>IF((SUM(P$19:P$39)+SUM(P$78:P92)+SUM(P$117:P$121))&gt;=REGISTER!$DD$24,0,IF(CS$70=1,0,IF(AND(CS93=1,$J93=1,CS$43&gt;=REGISTER!$DD$28,CS$40&gt;0,SUM(CS$54:CS$60)&gt;0),1,0)))</f>
        <v>0</v>
      </c>
      <c r="Q93" s="68">
        <f>IF((SUM(Q$19:Q$39)+SUM(Q$78:Q92)+SUM(Q$117:Q$121))&gt;=REGISTER!$DD$24,0,IF(CT$70=1,0,IF(AND(CT93=1,$J93=1,CT$43&gt;=REGISTER!$DD$28,CT$40&gt;0,SUM(CT$54:CT$60)&gt;0),1,0)))</f>
        <v>0</v>
      </c>
      <c r="R93" s="68">
        <f>IF((SUM(R$19:R$39)+SUM(R$78:R92)+SUM(R$117:R$121))&gt;=REGISTER!$DD$24,0,IF(CU$70=1,0,IF(AND(CU93=1,$J93=1,CU$43&gt;=REGISTER!$DD$28,CU$40&gt;0,SUM(CU$54:CU$60)&gt;0),1,0)))</f>
        <v>0</v>
      </c>
      <c r="S93" s="68">
        <f>IF((SUM(S$19:S$39)+SUM(S$78:S92)+SUM(S$117:S$121))&gt;=REGISTER!$DD$24,0,IF(CV$70=1,0,IF(AND(CV93=1,$J93=1,CV$43&gt;=REGISTER!$DD$28,CV$40&gt;0,SUM(CV$54:CV$60)&gt;0),1,0)))</f>
        <v>0</v>
      </c>
      <c r="T93" s="68">
        <f>IF((SUM(T$19:T$39)+SUM(T$78:T92)+SUM(T$117:T$121))&gt;=REGISTER!$DD$24,0,IF(CW$70=1,0,IF(AND(CW93=1,$J93=1,CW$43&gt;=REGISTER!$DD$28,CW$40&gt;0,SUM(CW$54:CW$60)&gt;0),1,0)))</f>
        <v>0</v>
      </c>
      <c r="U93" s="68">
        <f>IF((SUM(U$19:U$39)+SUM(U$78:U92)+SUM(U$117:U$121))&gt;=REGISTER!$DD$24,0,IF(CX$70=1,0,IF(AND(CX93=1,$J93=1,CX$43&gt;=REGISTER!$DD$28,CX$40&gt;0,SUM(CX$54:CX$60)&gt;0),1,0)))</f>
        <v>0</v>
      </c>
      <c r="V93" s="68">
        <f>IF((SUM(V$19:V$39)+SUM(V$78:V92)+SUM(V$117:V$121))&gt;=REGISTER!$DD$24,0,IF(CY$70=1,0,IF(AND(CY93=1,$J93=1,CY$43&gt;=REGISTER!$DD$28,CY$40&gt;0,SUM(CY$54:CY$60)&gt;0),1,0)))</f>
        <v>0</v>
      </c>
      <c r="W93" s="68">
        <f>IF((SUM(W$19:W$39)+SUM(W$78:W92)+SUM(W$117:W$121))&gt;=REGISTER!$DD$24,0,IF(CZ$70=1,0,IF(AND(CZ93=1,$J93=1,CZ$43&gt;=REGISTER!$DD$28,CZ$40&gt;0,SUM(CZ$54:CZ$60)&gt;0),1,0)))</f>
        <v>0</v>
      </c>
      <c r="X93" s="68">
        <f>IF((SUM(X$19:X$39)+SUM(X$78:X92)+SUM(X$117:X$121))&gt;=REGISTER!$DD$24,0,IF(DA$70=1,0,IF(AND(DA93=1,$J93=1,DA$43&gt;=REGISTER!$DD$28,DA$40&gt;0,SUM(DA$54:DA$60)&gt;0),1,0)))</f>
        <v>0</v>
      </c>
      <c r="Y93" s="68">
        <f>IF((SUM(Y$19:Y$39)+SUM(Y$78:Y92)+SUM(Y$117:Y$121))&gt;=REGISTER!$DD$24,0,IF(DB$70=1,0,IF(AND(DB93=1,$J93=1,DB$43&gt;=REGISTER!$DD$28,DB$40&gt;0,SUM(DB$54:DB$60)&gt;0),1,0)))</f>
        <v>0</v>
      </c>
      <c r="Z93" s="68">
        <f>IF((SUM(Z$19:Z$39)+SUM(Z$78:Z92)+SUM(Z$117:Z$121))&gt;=REGISTER!$DD$24,0,IF(DC$70=1,0,IF(AND(DC93=1,$J93=1,DC$43&gt;=REGISTER!$DD$28,DC$40&gt;0,SUM(DC$54:DC$60)&gt;0),1,0)))</f>
        <v>0</v>
      </c>
      <c r="AA93" s="68">
        <f>IF((SUM(AA$19:AA$39)+SUM(AA$78:AA92)+SUM(AA$117:AA$121))&gt;=REGISTER!$DD$24,0,IF(DD$70=1,0,IF(AND(DD93=1,$J93=1,DD$43&gt;=REGISTER!$DD$28,DD$40&gt;0,SUM(DD$54:DD$60)&gt;0),1,0)))</f>
        <v>0</v>
      </c>
      <c r="AB93" s="68">
        <f>IF((SUM(AB$19:AB$39)+SUM(AB$78:AB92)+SUM(AB$117:AB$121))&gt;=REGISTER!$DD$24,0,IF(DE$70=1,0,IF(AND(DE93=1,$J93=1,DE$43&gt;=REGISTER!$DD$28,DE$40&gt;0,SUM(DE$54:DE$60)&gt;0),1,0)))</f>
        <v>0</v>
      </c>
      <c r="AC93" s="68">
        <f>IF((SUM(AC$19:AC$39)+SUM(AC$78:AC92)+SUM(AC$117:AC$121))&gt;=REGISTER!$DD$24,0,IF(DF$70=1,0,IF(AND(DF93=1,$J93=1,DF$43&gt;=REGISTER!$DD$28,DF$40&gt;0,SUM(DF$54:DF$60)&gt;0),1,0)))</f>
        <v>0</v>
      </c>
      <c r="AD93" s="68">
        <f>IF((SUM(AD$19:AD$39)+SUM(AD$78:AD92)+SUM(AD$117:AD$121))&gt;=REGISTER!$DD$24,0,IF(DG$70=1,0,IF(AND(DG93=1,$J93=1,DG$43&gt;=REGISTER!$DD$28,DG$40&gt;0,SUM(DG$54:DG$60)&gt;0),1,0)))</f>
        <v>0</v>
      </c>
      <c r="AE93" s="68">
        <f>IF((SUM(AE$19:AE$39)+SUM(AE$78:AE92)+SUM(AE$117:AE$121))&gt;=REGISTER!$DD$24,0,IF(DH$70=1,0,IF(AND(DH93=1,$J93=1,DH$43&gt;=REGISTER!$DD$28,DH$40&gt;0,SUM(DH$54:DH$60)&gt;0),1,0)))</f>
        <v>0</v>
      </c>
      <c r="AF93" s="68">
        <f>IF((SUM(AF$19:AF$39)+SUM(AF$78:AF92)+SUM(AF$117:AF$121))&gt;=REGISTER!$DD$24,0,IF(DI$70=1,0,IF(AND(DI93=1,$J93=1,DI$43&gt;=REGISTER!$DD$28,DI$40&gt;0,SUM(DI$54:DI$60)&gt;0),1,0)))</f>
        <v>0</v>
      </c>
      <c r="AG93" s="68">
        <f>IF((SUM(AG$19:AG$39)+SUM(AG$78:AG92)+SUM(AG$117:AG$121))&gt;=REGISTER!$DD$24,0,IF(DJ$70=1,0,IF(AND(DJ93=1,$J93=1,DJ$43&gt;=REGISTER!$DD$28,DJ$40&gt;0,SUM(DJ$54:DJ$60)&gt;0),1,0)))</f>
        <v>0</v>
      </c>
      <c r="AH93" s="68">
        <f>IF((SUM(AH$19:AH$39)+SUM(AH$78:AH92)+SUM(AH$117:AH$121))&gt;=REGISTER!$DD$24,0,IF(DK$70=1,0,IF(AND(DK93=1,$J93=1,DK$43&gt;=REGISTER!$DD$28,DK$40&gt;0,SUM(DK$54:DK$60)&gt;0),1,0)))</f>
        <v>0</v>
      </c>
      <c r="AI93" s="68">
        <f>IF((SUM(AI$19:AI$39)+SUM(AI$78:AI92)+SUM(AI$117:AI$121))&gt;=REGISTER!$DD$24,0,IF(DL$70=1,0,IF(AND(DL93=1,$J93=1,DL$43&gt;=REGISTER!$DD$28,DL$40&gt;0,SUM(DL$54:DL$60)&gt;0),1,0)))</f>
        <v>0</v>
      </c>
      <c r="AJ93" s="68">
        <f>IF((SUM(AJ$19:AJ$39)+SUM(AJ$78:AJ92)+SUM(AJ$117:AJ$121))&gt;=REGISTER!$DD$24,0,IF(DM$70=1,0,IF(AND(DM93=1,$J93=1,DM$43&gt;=REGISTER!$DD$28,DM$40&gt;0,SUM(DM$54:DM$60)&gt;0),1,0)))</f>
        <v>0</v>
      </c>
      <c r="AK93" s="68">
        <f>IF((SUM(AK$19:AK$39)+SUM(AK$78:AK92)+SUM(AK$117:AK$121))&gt;=REGISTER!$DD$24,0,IF(DN$70=1,0,IF(AND(DN93=1,$J93=1,DN$43&gt;=REGISTER!$DD$28,DN$40&gt;0,SUM(DN$54:DN$60)&gt;0),1,0)))</f>
        <v>0</v>
      </c>
      <c r="AL93" s="68">
        <f>IF((SUM(AL$19:AL$39)+SUM(AL$78:AL92)+SUM(AL$117:AL$121))&gt;=REGISTER!$DD$24,0,IF(DO$70=1,0,IF(AND(DO93=1,$J93=1,DO$43&gt;=REGISTER!$DD$28,DO$40&gt;0,SUM(DO$54:DO$60)&gt;0),1,0)))</f>
        <v>0</v>
      </c>
      <c r="AM93" s="68">
        <f>IF((SUM(AM$19:AM$39)+SUM(AM$78:AM92)+SUM(AM$117:AM$121))&gt;=REGISTER!$DD$24,0,IF(DP$70=1,0,IF(AND(DP93=1,$J93=1,DP$43&gt;=REGISTER!$DD$28,DP$40&gt;0,SUM(DP$54:DP$60)&gt;0),1,0)))</f>
        <v>0</v>
      </c>
      <c r="AN93" s="68">
        <f>IF((SUM(AN$19:AN$39)+SUM(AN$78:AN92)+SUM(AN$117:AN$121))&gt;=REGISTER!$DD$24,0,IF(DQ$70=1,0,IF(AND(DQ93=1,$J93=1,DQ$43&gt;=REGISTER!$DD$28,DQ$40&gt;0,SUM(DQ$54:DQ$60)&gt;0),1,0)))</f>
        <v>0</v>
      </c>
      <c r="AO93" s="68">
        <f>IF((SUM(AO$19:AO$39)+SUM(AO$78:AO92)+SUM(AO$117:AO$121))&gt;=REGISTER!$DD$24,0,IF(DR$70=1,0,IF(AND(DR93=1,$J93=1,DR$43&gt;=REGISTER!$DD$28,DR$40&gt;0,SUM(DR$54:DR$60)&gt;0),1,0)))</f>
        <v>0</v>
      </c>
      <c r="AP93" s="68">
        <f>IF((SUM(AP$19:AP$39)+SUM(AP$78:AP92)+SUM(AP$117:AP$121))&gt;=REGISTER!$DD$24,0,IF(DS$70=1,0,IF(AND(DS93=1,$J93=1,DS$43&gt;=REGISTER!$DD$28,DS$40&gt;0,SUM(DS$54:DS$60)&gt;0),1,0)))</f>
        <v>0</v>
      </c>
      <c r="AQ93" s="68">
        <f>IF((SUM(AQ$19:AQ$39)+SUM(AQ$78:AQ92)+SUM(AQ$117:AQ$121))&gt;=REGISTER!$DD$24,0,IF(DT$70=1,0,IF(AND(DT93=1,$J93=1,DT$43&gt;=REGISTER!$DD$28,DT$40&gt;0,SUM(DT$54:DT$60)&gt;0),1,0)))</f>
        <v>0</v>
      </c>
      <c r="AR93" s="68">
        <f>IF((SUM(AR$19:AR$39)+SUM(AR$78:AR92)+SUM(AR$117:AR$121))&gt;=REGISTER!$DD$24,0,IF(DU$70=1,0,IF(AND(DU93=1,$J93=1,DU$43&gt;=REGISTER!$DD$28,DU$40&gt;0,SUM(DU$54:DU$60)&gt;0),1,0)))</f>
        <v>0</v>
      </c>
      <c r="AS93" s="68">
        <f>IF((SUM(AS$19:AS$39)+SUM(AS$78:AS92)+SUM(AS$117:AS$121))&gt;=REGISTER!$DD$24,0,IF(DV$70=1,0,IF(AND(DV93=1,$J93=1,DV$43&gt;=REGISTER!$DD$28,DV$40&gt;0,SUM(DV$54:DV$60)&gt;0),1,0)))</f>
        <v>0</v>
      </c>
      <c r="AT93" s="68">
        <f>IF((SUM(AT$19:AT$39)+SUM(AT$78:AT92)+SUM(AT$117:AT$121))&gt;=REGISTER!$DD$24,0,IF(DW$70=1,0,IF(AND(DW93=1,$J93=1,DW$43&gt;=REGISTER!$DD$28,DW$40&gt;0,SUM(DW$54:DW$60)&gt;0),1,0)))</f>
        <v>0</v>
      </c>
      <c r="AU93" s="68">
        <f>IF((SUM(AU$19:AU$39)+SUM(AU$78:AU92)+SUM(AU$117:AU$121))&gt;=REGISTER!$DD$24,0,IF(DX$70=1,0,IF(AND(DX93=1,$J93=1,DX$43&gt;=REGISTER!$DD$28,DX$40&gt;0,SUM(DX$54:DX$60)&gt;0),1,0)))</f>
        <v>0</v>
      </c>
      <c r="AV93" s="68">
        <f>IF((SUM(AV$19:AV$39)+SUM(AV$78:AV92)+SUM(AV$117:AV$121))&gt;=REGISTER!$DD$24,0,IF(DY$70=1,0,IF(AND(DY93=1,$J93=1,DY$43&gt;=REGISTER!$DD$28,DY$40&gt;0,SUM(DY$54:DY$60)&gt;0),1,0)))</f>
        <v>0</v>
      </c>
      <c r="AW93" s="68">
        <f>IF((SUM(AW$19:AW$39)+SUM(AW$78:AW92)+SUM(AW$117:AW$121))&gt;=REGISTER!$DD$24,0,IF(DZ$70=1,0,IF(AND(DZ93=1,$J93=1,DZ$43&gt;=REGISTER!$DD$28,DZ$40&gt;0,SUM(DZ$54:DZ$60)&gt;0),1,0)))</f>
        <v>0</v>
      </c>
      <c r="AX93" s="68">
        <f>IF((SUM(AX$19:AX$39)+SUM(AX$78:AX92)+SUM(AX$117:AX$121))&gt;=REGISTER!$DD$24,0,IF(EA$70=1,0,IF(AND(EA93=1,$J93=1,EA$43&gt;=REGISTER!$DD$28,EA$40&gt;0,SUM(EA$54:EA$60)&gt;0),1,0)))</f>
        <v>0</v>
      </c>
      <c r="AY93" s="68">
        <f>IF((SUM(AY$19:AY$39)+SUM(AY$78:AY92)+SUM(AY$117:AY$121))&gt;=REGISTER!$DD$24,0,IF(EB$70=1,0,IF(AND(EB93=1,$J93=1,EB$43&gt;=REGISTER!$DD$28,EB$40&gt;0,SUM(EB$54:EB$60)&gt;0),1,0)))</f>
        <v>0</v>
      </c>
      <c r="AZ93" s="68">
        <f>IF((SUM(AZ$19:AZ$39)+SUM(AZ$78:AZ92)+SUM(AZ$117:AZ$121))&gt;=REGISTER!$DD$24,0,IF(EC$70=1,0,IF(AND(EC93=1,$J93=1,EC$43&gt;=REGISTER!$DD$28,EC$40&gt;0,SUM(EC$54:EC$60)&gt;0),1,0)))</f>
        <v>0</v>
      </c>
      <c r="BA93" s="68">
        <f>IF((SUM(BA$19:BA$39)+SUM(BA$78:BA92)+SUM(BA$117:BA$121))&gt;=REGISTER!$DD$24,0,IF(ED$70=1,0,IF(AND(ED93=1,$J93=1,ED$43&gt;=REGISTER!$DD$28,ED$40&gt;0,SUM(ED$54:ED$60)&gt;0),1,0)))</f>
        <v>0</v>
      </c>
      <c r="BB93" s="68">
        <f>IF((SUM(BB$19:BB$39)+SUM(BB$78:BB92)+SUM(BB$117:BB$121))&gt;=REGISTER!$DD$24,0,IF(EE$70=1,0,IF(AND(EE93=1,$J93=1,EE$43&gt;=REGISTER!$DD$28,EE$40&gt;0,SUM(EE$54:EE$60)&gt;0),1,0)))</f>
        <v>0</v>
      </c>
      <c r="BC93" s="68">
        <f>IF((SUM(BC$19:BC$39)+SUM(BC$78:BC92)+SUM(BC$117:BC$121))&gt;=REGISTER!$DD$24,0,IF(EF$70=1,0,IF(AND(EF93=1,$J93=1,EF$43&gt;=REGISTER!$DD$28,EF$40&gt;0,SUM(EF$54:EF$60)&gt;0),1,0)))</f>
        <v>0</v>
      </c>
      <c r="BD93" s="83">
        <f t="shared" si="69"/>
        <v>0</v>
      </c>
      <c r="BE93" s="68">
        <f>IF((SUM(BE$19:BE$37)+SUM(BE$78:BE92))&gt;=20,0,SUM(IF(AND($I93=1,CS93=1,CS$41&gt;2,CS$40&gt;0,SUM(CS$47:CS$53)&gt;0),1,0)))</f>
        <v>0</v>
      </c>
      <c r="BF93" s="68">
        <f>IF((SUM(BF$19:BF$37)+SUM(BF$78:BF92))&gt;=20,0,SUM(IF(AND($I93=1,CT93=1,CT$41&gt;2,CT$40&gt;0,SUM(CT$47:CT$53)&gt;0),1,0)))</f>
        <v>0</v>
      </c>
      <c r="BG93" s="68">
        <f>IF((SUM(BG$19:BG$37)+SUM(BG$78:BG92))&gt;=20,0,SUM(IF(AND($I93=1,CU93=1,CU$41&gt;2,CU$40&gt;0,SUM(CU$47:CU$53)&gt;0),1,0)))</f>
        <v>0</v>
      </c>
      <c r="BH93" s="68">
        <f>IF((SUM(BH$19:BH$37)+SUM(BH$78:BH92))&gt;=20,0,SUM(IF(AND($I93=1,CV93=1,CV$41&gt;2,CV$40&gt;0,SUM(CV$47:CV$53)&gt;0),1,0)))</f>
        <v>0</v>
      </c>
      <c r="BI93" s="68">
        <f>IF((SUM(BI$19:BI$37)+SUM(BI$78:BI92))&gt;=20,0,SUM(IF(AND($I93=1,CW93=1,CW$41&gt;2,CW$40&gt;0,SUM(CW$47:CW$53)&gt;0),1,0)))</f>
        <v>0</v>
      </c>
      <c r="BJ93" s="68">
        <f>IF((SUM(BJ$19:BJ$37)+SUM(BJ$78:BJ92))&gt;=20,0,SUM(IF(AND($I93=1,CX93=1,CX$41&gt;2,CX$40&gt;0,SUM(CX$47:CX$53)&gt;0),1,0)))</f>
        <v>0</v>
      </c>
      <c r="BK93" s="68">
        <f>IF((SUM(BK$19:BK$37)+SUM(BK$78:BK92))&gt;=20,0,SUM(IF(AND($I93=1,CY93=1,CY$41&gt;2,CY$40&gt;0,SUM(CY$47:CY$53)&gt;0),1,0)))</f>
        <v>0</v>
      </c>
      <c r="BL93" s="68">
        <f>IF((SUM(BL$19:BL$37)+SUM(BL$78:BL92))&gt;=20,0,SUM(IF(AND($I93=1,CZ93=1,CZ$41&gt;2,CZ$40&gt;0,SUM(CZ$47:CZ$53)&gt;0),1,0)))</f>
        <v>0</v>
      </c>
      <c r="BM93" s="68">
        <f>IF((SUM(BM$19:BM$37)+SUM(BM$78:BM92))&gt;=20,0,SUM(IF(AND($I93=1,DA93=1,DA$41&gt;2,DA$40&gt;0,SUM(DA$47:DA$53)&gt;0),1,0)))</f>
        <v>0</v>
      </c>
      <c r="BN93" s="68">
        <f>IF((SUM(BN$19:BN$37)+SUM(BN$78:BN92))&gt;=20,0,SUM(IF(AND($I93=1,DB93=1,DB$41&gt;2,DB$40&gt;0,SUM(DB$47:DB$53)&gt;0),1,0)))</f>
        <v>0</v>
      </c>
      <c r="BO93" s="68">
        <f>IF((SUM(BO$19:BO$37)+SUM(BO$78:BO92))&gt;=20,0,SUM(IF(AND($I93=1,DC93=1,DC$41&gt;2,DC$40&gt;0,SUM(DC$47:DC$53)&gt;0),1,0)))</f>
        <v>0</v>
      </c>
      <c r="BP93" s="68">
        <f>IF((SUM(BP$19:BP$37)+SUM(BP$78:BP92))&gt;=20,0,SUM(IF(AND($I93=1,DD93=1,DD$41&gt;2,DD$40&gt;0,SUM(DD$47:DD$53)&gt;0),1,0)))</f>
        <v>0</v>
      </c>
      <c r="BQ93" s="68">
        <f>IF((SUM(BQ$19:BQ$37)+SUM(BQ$78:BQ92))&gt;=20,0,SUM(IF(AND($I93=1,DE93=1,DE$41&gt;2,DE$40&gt;0,SUM(DE$47:DE$53)&gt;0),1,0)))</f>
        <v>0</v>
      </c>
      <c r="BR93" s="68">
        <f>IF((SUM(BR$19:BR$37)+SUM(BR$78:BR92))&gt;=20,0,SUM(IF(AND($I93=1,DF93=1,DF$41&gt;2,DF$40&gt;0,SUM(DF$47:DF$53)&gt;0),1,0)))</f>
        <v>0</v>
      </c>
      <c r="BS93" s="68">
        <f>IF((SUM(BS$19:BS$37)+SUM(BS$78:BS92))&gt;=20,0,SUM(IF(AND($I93=1,DG93=1,DG$41&gt;2,DG$40&gt;0,SUM(DG$47:DG$53)&gt;0),1,0)))</f>
        <v>0</v>
      </c>
      <c r="BT93" s="68">
        <f>IF((SUM(BT$19:BT$37)+SUM(BT$78:BT92))&gt;=20,0,SUM(IF(AND($I93=1,DH93=1,DH$41&gt;2,DH$40&gt;0,SUM(DH$47:DH$53)&gt;0),1,0)))</f>
        <v>0</v>
      </c>
      <c r="BU93" s="68">
        <f>IF((SUM(BU$19:BU$37)+SUM(BU$78:BU92))&gt;=20,0,SUM(IF(AND($I93=1,DI93=1,DI$41&gt;2,DI$40&gt;0,SUM(DI$47:DI$53)&gt;0),1,0)))</f>
        <v>0</v>
      </c>
      <c r="BV93" s="68">
        <f>IF((SUM(BV$19:BV$37)+SUM(BV$78:BV92))&gt;=20,0,SUM(IF(AND($I93=1,DJ93=1,DJ$41&gt;2,DJ$40&gt;0,SUM(DJ$47:DJ$53)&gt;0),1,0)))</f>
        <v>0</v>
      </c>
      <c r="BW93" s="68">
        <f>IF((SUM(BW$19:BW$37)+SUM(BW$78:BW92))&gt;=20,0,SUM(IF(AND($I93=1,DK93=1,DK$41&gt;2,DK$40&gt;0,SUM(DK$47:DK$53)&gt;0),1,0)))</f>
        <v>0</v>
      </c>
      <c r="BX93" s="68">
        <f>IF((SUM(BX$19:BX$37)+SUM(BX$78:BX92))&gt;=20,0,SUM(IF(AND($I93=1,DL93=1,DL$41&gt;2,DL$40&gt;0,SUM(DL$47:DL$53)&gt;0),1,0)))</f>
        <v>0</v>
      </c>
      <c r="BY93" s="68">
        <f>IF((SUM(BY$19:BY$37)+SUM(BY$78:BY92))&gt;=20,0,SUM(IF(AND($I93=1,DM93=1,DM$41&gt;2,DM$40&gt;0,SUM(DM$47:DM$53)&gt;0),1,0)))</f>
        <v>0</v>
      </c>
      <c r="BZ93" s="68">
        <f>IF((SUM(BZ$19:BZ$37)+SUM(BZ$78:BZ92))&gt;=20,0,SUM(IF(AND($I93=1,DN93=1,DN$41&gt;2,DN$40&gt;0,SUM(DN$47:DN$53)&gt;0),1,0)))</f>
        <v>0</v>
      </c>
      <c r="CA93" s="68">
        <f>IF((SUM(CA$19:CA$37)+SUM(CA$78:CA92))&gt;=20,0,SUM(IF(AND($I93=1,DO93=1,DO$41&gt;2,DO$40&gt;0,SUM(DO$47:DO$53)&gt;0),1,0)))</f>
        <v>0</v>
      </c>
      <c r="CB93" s="68">
        <f>IF((SUM(CB$19:CB$37)+SUM(CB$78:CB92))&gt;=20,0,SUM(IF(AND($I93=1,DP93=1,DP$41&gt;2,DP$40&gt;0,SUM(DP$47:DP$53)&gt;0),1,0)))</f>
        <v>0</v>
      </c>
      <c r="CC93" s="68">
        <f>IF((SUM(CC$19:CC$37)+SUM(CC$78:CC92))&gt;=20,0,SUM(IF(AND($I93=1,DQ93=1,DQ$41&gt;2,DQ$40&gt;0,SUM(DQ$47:DQ$53)&gt;0),1,0)))</f>
        <v>0</v>
      </c>
      <c r="CD93" s="68">
        <f>IF((SUM(CD$19:CD$37)+SUM(CD$78:CD92))&gt;=20,0,SUM(IF(AND($I93=1,DR93=1,DR$41&gt;2,DR$40&gt;0,SUM(DR$47:DR$53)&gt;0),1,0)))</f>
        <v>0</v>
      </c>
      <c r="CE93" s="68">
        <f>IF((SUM(CE$19:CE$37)+SUM(CE$78:CE92))&gt;=20,0,SUM(IF(AND($I93=1,DS93=1,DS$41&gt;2,DS$40&gt;0,SUM(DS$47:DS$53)&gt;0),1,0)))</f>
        <v>0</v>
      </c>
      <c r="CF93" s="68">
        <f>IF((SUM(CF$19:CF$37)+SUM(CF$78:CF92))&gt;=20,0,SUM(IF(AND($I93=1,DT93=1,DT$41&gt;2,DT$40&gt;0,SUM(DT$47:DT$53)&gt;0),1,0)))</f>
        <v>0</v>
      </c>
      <c r="CG93" s="68">
        <f>IF((SUM(CG$19:CG$37)+SUM(CG$78:CG92))&gt;=20,0,SUM(IF(AND($I93=1,DU93=1,DU$41&gt;2,DU$40&gt;0,SUM(DU$47:DU$53)&gt;0),1,0)))</f>
        <v>0</v>
      </c>
      <c r="CH93" s="68">
        <f>IF((SUM(CH$19:CH$37)+SUM(CH$78:CH92))&gt;=20,0,SUM(IF(AND($I93=1,DV93=1,DV$41&gt;2,DV$40&gt;0,SUM(DV$47:DV$53)&gt;0),1,0)))</f>
        <v>0</v>
      </c>
      <c r="CI93" s="68">
        <f>IF((SUM(CI$19:CI$37)+SUM(CI$78:CI92))&gt;=20,0,SUM(IF(AND($I93=1,DW93=1,DW$41&gt;2,DW$40&gt;0,SUM(DW$47:DW$53)&gt;0),1,0)))</f>
        <v>0</v>
      </c>
      <c r="CJ93" s="68">
        <f>IF((SUM(CJ$19:CJ$37)+SUM(CJ$78:CJ92))&gt;=20,0,SUM(IF(AND($I93=1,DX93=1,DX$41&gt;2,DX$40&gt;0,SUM(DX$47:DX$53)&gt;0),1,0)))</f>
        <v>0</v>
      </c>
      <c r="CK93" s="68">
        <f>IF((SUM(CK$19:CK$37)+SUM(CK$78:CK92))&gt;=20,0,SUM(IF(AND($I93=1,DY93=1,DY$41&gt;2,DY$40&gt;0,SUM(DY$47:DY$53)&gt;0),1,0)))</f>
        <v>0</v>
      </c>
      <c r="CL93" s="68">
        <f>IF((SUM(CL$19:CL$37)+SUM(CL$78:CL92))&gt;=20,0,SUM(IF(AND($I93=1,DZ93=1,DZ$41&gt;2,DZ$40&gt;0,SUM(DZ$47:DZ$53)&gt;0),1,0)))</f>
        <v>0</v>
      </c>
      <c r="CM93" s="68">
        <f>IF((SUM(CM$19:CM$37)+SUM(CM$78:CM92))&gt;=20,0,SUM(IF(AND($I93=1,EA93=1,EA$41&gt;2,EA$40&gt;0,SUM(EA$47:EA$53)&gt;0),1,0)))</f>
        <v>0</v>
      </c>
      <c r="CN93" s="68">
        <f>IF((SUM(CN$19:CN$37)+SUM(CN$78:CN92))&gt;=20,0,SUM(IF(AND($I93=1,EB93=1,EB$41&gt;2,EB$40&gt;0,SUM(EB$47:EB$53)&gt;0),1,0)))</f>
        <v>0</v>
      </c>
      <c r="CO93" s="68">
        <f>IF((SUM(CO$19:CO$37)+SUM(CO$78:CO92))&gt;=20,0,SUM(IF(AND($I93=1,EC93=1,EC$41&gt;2,EC$40&gt;0,SUM(EC$47:EC$53)&gt;0),1,0)))</f>
        <v>0</v>
      </c>
      <c r="CP93" s="68">
        <f>IF((SUM(CP$19:CP$37)+SUM(CP$78:CP92))&gt;=20,0,SUM(IF(AND($I93=1,ED93=1,ED$41&gt;2,ED$40&gt;0,SUM(ED$47:ED$53)&gt;0),1,0)))</f>
        <v>0</v>
      </c>
      <c r="CQ93" s="68">
        <f>IF((SUM(CQ$19:CQ$37)+SUM(CQ$78:CQ92))&gt;=20,0,SUM(IF(AND($I93=1,EE93=1,EE$41&gt;2,EE$40&gt;0,SUM(EE$47:EE$53)&gt;0),1,0)))</f>
        <v>0</v>
      </c>
      <c r="CR93" s="68">
        <f>IF((SUM(CR$19:CR$37)+SUM(CR$78:CR92))&gt;=20,0,SUM(IF(AND($I93=1,EF93=1,EF$41&gt;2,EF$40&gt;0,SUM(EF$47:EF$53)&gt;0),1,0)))</f>
        <v>0</v>
      </c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3"/>
      <c r="DI93" s="53"/>
      <c r="DJ93" s="53"/>
      <c r="DK93" s="53"/>
      <c r="DL93" s="53"/>
      <c r="DM93" s="53"/>
      <c r="DN93" s="53"/>
      <c r="DO93" s="53"/>
      <c r="DP93" s="53"/>
      <c r="DQ93" s="53"/>
      <c r="DR93" s="53"/>
      <c r="DS93" s="53"/>
      <c r="DT93" s="53"/>
      <c r="DU93" s="53"/>
      <c r="DV93" s="53"/>
      <c r="DW93" s="53"/>
      <c r="DX93" s="53"/>
      <c r="DY93" s="53"/>
      <c r="DZ93" s="53"/>
      <c r="EA93" s="53"/>
      <c r="EB93" s="53"/>
      <c r="EC93" s="53"/>
      <c r="ED93" s="53"/>
      <c r="EE93" s="53"/>
      <c r="EF93" s="53"/>
      <c r="EG93" s="46">
        <f t="shared" si="63"/>
        <v>0</v>
      </c>
      <c r="EH93" s="116"/>
      <c r="EI93" s="82">
        <f t="shared" si="64"/>
        <v>0</v>
      </c>
      <c r="EJ93" s="295" t="str">
        <f t="shared" si="65"/>
        <v/>
      </c>
      <c r="EK93" s="296">
        <f t="shared" si="66"/>
        <v>0</v>
      </c>
      <c r="EL93" s="161"/>
      <c r="EM93" s="354">
        <f>SUMIF($K93,REGISTER!$CY$7,'KORT 1'!$BD93)</f>
        <v>0</v>
      </c>
      <c r="EN93" s="355">
        <f>SUMIF($K93,REGISTER!$CY$8,'KORT 1'!$BD93)</f>
        <v>0</v>
      </c>
      <c r="EO93" s="356">
        <f>SUMIF($K93,REGISTER!$CY$9,'KORT 1'!$BD93)</f>
        <v>0</v>
      </c>
      <c r="EP93" s="356">
        <f>SUMIF($K93,REGISTER!$CY$10,'KORT 1'!$BD93)</f>
        <v>0</v>
      </c>
      <c r="EQ93" s="357">
        <f>SUMIF($K93,REGISTER!$CY$23,'KORT 1'!$BD93)</f>
        <v>0</v>
      </c>
      <c r="ER93" s="355">
        <f>SUMIF($K93,REGISTER!$CY$24,'KORT 1'!$BD93)</f>
        <v>0</v>
      </c>
      <c r="ES93" s="356">
        <f>SUMIF($K93,REGISTER!$CY$25,'KORT 1'!$BD93)</f>
        <v>0</v>
      </c>
      <c r="ET93" s="356">
        <f>SUMIF($K93,REGISTER!$CY$26,'KORT 1'!$BD93)</f>
        <v>0</v>
      </c>
      <c r="EU93" s="357">
        <f>SUMIF($K93,REGISTER!$CY$15,'KORT 1'!$BD93)</f>
        <v>0</v>
      </c>
      <c r="EV93" s="355">
        <f>SUMIF($K93,REGISTER!$CY$16,'KORT 1'!$BD93)</f>
        <v>0</v>
      </c>
      <c r="EW93" s="355">
        <f>SUMIF($K93,REGISTER!$CY$17,'KORT 1'!$BD93)</f>
        <v>0</v>
      </c>
      <c r="EX93" s="355">
        <f>SUMIF($K93,REGISTER!$CY$18,'KORT 1'!$BD93)</f>
        <v>0</v>
      </c>
      <c r="EY93" s="358">
        <f>SUMIF($K93,REGISTER!$CY$19,'KORT 1'!$BD93)+SUMIF($K93,REGISTER!$CY$20,'KORT 1'!$BD93)+SUMIF($K93,REGISTER!$CY$21,'KORT 1'!$BD93)+SUMIF($K93,REGISTER!$CY$22,'KORT 1'!$BD93)</f>
        <v>0</v>
      </c>
      <c r="EZ93" s="359">
        <f>SUMIF($K93,REGISTER!$CY$31,'KORT 1'!$BD93)</f>
        <v>0</v>
      </c>
      <c r="FA93" s="355">
        <f>SUMIF($K93,REGISTER!$CY$32,'KORT 1'!$BD93)</f>
        <v>0</v>
      </c>
      <c r="FB93" s="355">
        <f>SUMIF($K93,REGISTER!$CY$33,'KORT 1'!$BD93)</f>
        <v>0</v>
      </c>
      <c r="FC93" s="355">
        <f>SUMIF($K93,REGISTER!$CY$34,'KORT 1'!$BD93)</f>
        <v>0</v>
      </c>
      <c r="FD93" s="358">
        <f>SUMIF($K93,REGISTER!$CY$35,'KORT 1'!$BD93)+SUMIF($K93,REGISTER!$CY$36,'KORT 1'!$BD93)+SUMIF($K93,REGISTER!$CY$37,'KORT 1'!$BD93)+SUMIF($K93,REGISTER!$CY$38,'KORT 1'!$BD93)</f>
        <v>0</v>
      </c>
      <c r="FE93" s="376"/>
      <c r="FF93" s="377"/>
      <c r="FG93" s="378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9"/>
      <c r="FY93" s="84">
        <f>SUMIF($M93,REGISTER!$CY$40,'KORT 1'!$O93)</f>
        <v>0</v>
      </c>
      <c r="FZ93" s="17">
        <f>SUMIF($M93,REGISTER!$CY$41,'KORT 1'!$O93)</f>
        <v>0</v>
      </c>
      <c r="GA93" s="17">
        <f>SUMIF($M93,REGISTER!$CY$42,'KORT 1'!$O93)</f>
        <v>0</v>
      </c>
      <c r="GB93" s="17">
        <f>SUMIF($M93,REGISTER!$CY$43,'KORT 1'!$O93)</f>
        <v>0</v>
      </c>
      <c r="GC93" s="17">
        <f>SUMIF($M93,REGISTER!$CY$44,'KORT 1'!$O93)</f>
        <v>0</v>
      </c>
      <c r="GD93" s="17">
        <f>SUMIF($M93,REGISTER!$CY$45,'KORT 1'!$O93)</f>
        <v>0</v>
      </c>
      <c r="GE93" s="17">
        <f>SUMIF($M93,REGISTER!$CY$60,'KORT 1'!$O93)</f>
        <v>0</v>
      </c>
      <c r="GF93" s="17">
        <f>SUMIF($M93,REGISTER!$CY$61,'KORT 1'!$O93)</f>
        <v>0</v>
      </c>
      <c r="GG93" s="17">
        <f>SUMIF($M93,REGISTER!$CY$62,'KORT 1'!$O93)</f>
        <v>0</v>
      </c>
      <c r="GH93" s="17">
        <f>SUMIF($M93,REGISTER!$CY$63,'KORT 1'!$O93)</f>
        <v>0</v>
      </c>
      <c r="GI93" s="17">
        <f>SUMIF($M93,REGISTER!$CY$64,'KORT 1'!$O93)</f>
        <v>0</v>
      </c>
      <c r="GJ93" s="17">
        <f>SUMIF($M93,REGISTER!$CY$65,'KORT 1'!$O93)</f>
        <v>0</v>
      </c>
      <c r="GK93" s="17">
        <f>SUMIF($M93,REGISTER!$CY$50,'KORT 1'!$O93)</f>
        <v>0</v>
      </c>
      <c r="GL93" s="17">
        <f>SUMIF($M93,REGISTER!$CY$51,'KORT 1'!$O93)</f>
        <v>0</v>
      </c>
      <c r="GM93" s="17">
        <f>SUMIF($M93,REGISTER!$CY$52,'KORT 1'!$O93)</f>
        <v>0</v>
      </c>
      <c r="GN93" s="17">
        <f>SUMIF($M93,REGISTER!$CY$53,'KORT 1'!$O93)</f>
        <v>0</v>
      </c>
      <c r="GO93" s="17">
        <f>SUMIF($M93,REGISTER!$CY$54,'KORT 1'!$O93)</f>
        <v>0</v>
      </c>
      <c r="GP93" s="17">
        <f>SUMIF($M93,REGISTER!$CY$55,'KORT 1'!$O93)</f>
        <v>0</v>
      </c>
      <c r="GQ93" s="16">
        <f>SUMIF($M93,REGISTER!$CY$56,'KORT 1'!$O93)+SUMIF($M93,REGISTER!$CY$57,'KORT 1'!$O93)+SUMIF($M93,REGISTER!$CY$58,'KORT 1'!$O93)+SUMIF($M93,REGISTER!$CY$59,'KORT 1'!$O93)</f>
        <v>0</v>
      </c>
      <c r="GR93" s="17">
        <f>SUMIF($M93,REGISTER!$CY$70,'KORT 1'!$O93)</f>
        <v>0</v>
      </c>
      <c r="GS93" s="17">
        <f>SUMIF($M93,REGISTER!$CY$71,'KORT 1'!$O93)</f>
        <v>0</v>
      </c>
      <c r="GT93" s="17">
        <f>SUMIF($M93,REGISTER!$CY$72,'KORT 1'!$O93)</f>
        <v>0</v>
      </c>
      <c r="GU93" s="17">
        <f>SUMIF($M93,REGISTER!$CY$73,'KORT 1'!$O93)</f>
        <v>0</v>
      </c>
      <c r="GV93" s="17">
        <f>SUMIF($M93,REGISTER!$CY$74,'KORT 1'!$O93)</f>
        <v>0</v>
      </c>
      <c r="GW93" s="17">
        <f>SUMIF($M93,REGISTER!$CY$75,'KORT 1'!$O93)</f>
        <v>0</v>
      </c>
      <c r="GX93" s="16">
        <f>SUMIF($M93,REGISTER!$CY$76,'KORT 1'!$O93)+SUMIF($M93,REGISTER!$CY$77,'KORT 1'!$O93)+SUMIF($M93,REGISTER!$CY$78,'KORT 1'!$O93)+SUMIF($M93,REGISTER!$CY$79,'KORT 1'!$O93)</f>
        <v>0</v>
      </c>
      <c r="GY93" s="116"/>
      <c r="GZ93" s="116"/>
      <c r="HA93" s="116"/>
      <c r="HB93" s="116"/>
      <c r="HC93" s="116"/>
      <c r="HD93" s="116"/>
      <c r="HE93" s="116"/>
      <c r="HF93" s="116"/>
      <c r="HG93" s="116"/>
      <c r="HH93" s="116"/>
      <c r="HI93" s="116"/>
      <c r="HJ93" s="116"/>
      <c r="HK93" s="116"/>
      <c r="HL93" s="116"/>
      <c r="HM93" s="116"/>
      <c r="HN93" s="116"/>
      <c r="HO93" s="116"/>
      <c r="HP93" s="106"/>
      <c r="HQ93" s="1"/>
    </row>
    <row r="94" spans="1:225" ht="12" customHeight="1">
      <c r="A94" s="15">
        <v>38</v>
      </c>
      <c r="B94" s="69"/>
      <c r="C94" s="539" t="str">
        <f t="shared" si="67"/>
        <v/>
      </c>
      <c r="D94" s="540"/>
      <c r="E94" s="540"/>
      <c r="F94" s="540"/>
      <c r="G94" s="541"/>
      <c r="H94" s="111" t="str">
        <f t="shared" si="54"/>
        <v/>
      </c>
      <c r="I94" s="22">
        <f t="shared" si="55"/>
        <v>0</v>
      </c>
      <c r="J94" s="22">
        <f t="shared" si="56"/>
        <v>0</v>
      </c>
      <c r="K94" s="22">
        <f t="shared" si="57"/>
        <v>0</v>
      </c>
      <c r="L94" s="114"/>
      <c r="M94" s="22">
        <f t="shared" si="58"/>
        <v>0</v>
      </c>
      <c r="N94" s="22">
        <f t="shared" si="59"/>
        <v>0</v>
      </c>
      <c r="O94" s="83">
        <f t="shared" si="68"/>
        <v>0</v>
      </c>
      <c r="P94" s="68">
        <f>IF((SUM(P$19:P$39)+SUM(P$78:P93)+SUM(P$117:P$121))&gt;=REGISTER!$DD$24,0,IF(CS$70=1,0,IF(AND(CS94=1,$J94=1,CS$43&gt;=REGISTER!$DD$28,CS$40&gt;0,SUM(CS$54:CS$60)&gt;0),1,0)))</f>
        <v>0</v>
      </c>
      <c r="Q94" s="68">
        <f>IF((SUM(Q$19:Q$39)+SUM(Q$78:Q93)+SUM(Q$117:Q$121))&gt;=REGISTER!$DD$24,0,IF(CT$70=1,0,IF(AND(CT94=1,$J94=1,CT$43&gt;=REGISTER!$DD$28,CT$40&gt;0,SUM(CT$54:CT$60)&gt;0),1,0)))</f>
        <v>0</v>
      </c>
      <c r="R94" s="68">
        <f>IF((SUM(R$19:R$39)+SUM(R$78:R93)+SUM(R$117:R$121))&gt;=REGISTER!$DD$24,0,IF(CU$70=1,0,IF(AND(CU94=1,$J94=1,CU$43&gt;=REGISTER!$DD$28,CU$40&gt;0,SUM(CU$54:CU$60)&gt;0),1,0)))</f>
        <v>0</v>
      </c>
      <c r="S94" s="68">
        <f>IF((SUM(S$19:S$39)+SUM(S$78:S93)+SUM(S$117:S$121))&gt;=REGISTER!$DD$24,0,IF(CV$70=1,0,IF(AND(CV94=1,$J94=1,CV$43&gt;=REGISTER!$DD$28,CV$40&gt;0,SUM(CV$54:CV$60)&gt;0),1,0)))</f>
        <v>0</v>
      </c>
      <c r="T94" s="68">
        <f>IF((SUM(T$19:T$39)+SUM(T$78:T93)+SUM(T$117:T$121))&gt;=REGISTER!$DD$24,0,IF(CW$70=1,0,IF(AND(CW94=1,$J94=1,CW$43&gt;=REGISTER!$DD$28,CW$40&gt;0,SUM(CW$54:CW$60)&gt;0),1,0)))</f>
        <v>0</v>
      </c>
      <c r="U94" s="68">
        <f>IF((SUM(U$19:U$39)+SUM(U$78:U93)+SUM(U$117:U$121))&gt;=REGISTER!$DD$24,0,IF(CX$70=1,0,IF(AND(CX94=1,$J94=1,CX$43&gt;=REGISTER!$DD$28,CX$40&gt;0,SUM(CX$54:CX$60)&gt;0),1,0)))</f>
        <v>0</v>
      </c>
      <c r="V94" s="68">
        <f>IF((SUM(V$19:V$39)+SUM(V$78:V93)+SUM(V$117:V$121))&gt;=REGISTER!$DD$24,0,IF(CY$70=1,0,IF(AND(CY94=1,$J94=1,CY$43&gt;=REGISTER!$DD$28,CY$40&gt;0,SUM(CY$54:CY$60)&gt;0),1,0)))</f>
        <v>0</v>
      </c>
      <c r="W94" s="68">
        <f>IF((SUM(W$19:W$39)+SUM(W$78:W93)+SUM(W$117:W$121))&gt;=REGISTER!$DD$24,0,IF(CZ$70=1,0,IF(AND(CZ94=1,$J94=1,CZ$43&gt;=REGISTER!$DD$28,CZ$40&gt;0,SUM(CZ$54:CZ$60)&gt;0),1,0)))</f>
        <v>0</v>
      </c>
      <c r="X94" s="68">
        <f>IF((SUM(X$19:X$39)+SUM(X$78:X93)+SUM(X$117:X$121))&gt;=REGISTER!$DD$24,0,IF(DA$70=1,0,IF(AND(DA94=1,$J94=1,DA$43&gt;=REGISTER!$DD$28,DA$40&gt;0,SUM(DA$54:DA$60)&gt;0),1,0)))</f>
        <v>0</v>
      </c>
      <c r="Y94" s="68">
        <f>IF((SUM(Y$19:Y$39)+SUM(Y$78:Y93)+SUM(Y$117:Y$121))&gt;=REGISTER!$DD$24,0,IF(DB$70=1,0,IF(AND(DB94=1,$J94=1,DB$43&gt;=REGISTER!$DD$28,DB$40&gt;0,SUM(DB$54:DB$60)&gt;0),1,0)))</f>
        <v>0</v>
      </c>
      <c r="Z94" s="68">
        <f>IF((SUM(Z$19:Z$39)+SUM(Z$78:Z93)+SUM(Z$117:Z$121))&gt;=REGISTER!$DD$24,0,IF(DC$70=1,0,IF(AND(DC94=1,$J94=1,DC$43&gt;=REGISTER!$DD$28,DC$40&gt;0,SUM(DC$54:DC$60)&gt;0),1,0)))</f>
        <v>0</v>
      </c>
      <c r="AA94" s="68">
        <f>IF((SUM(AA$19:AA$39)+SUM(AA$78:AA93)+SUM(AA$117:AA$121))&gt;=REGISTER!$DD$24,0,IF(DD$70=1,0,IF(AND(DD94=1,$J94=1,DD$43&gt;=REGISTER!$DD$28,DD$40&gt;0,SUM(DD$54:DD$60)&gt;0),1,0)))</f>
        <v>0</v>
      </c>
      <c r="AB94" s="68">
        <f>IF((SUM(AB$19:AB$39)+SUM(AB$78:AB93)+SUM(AB$117:AB$121))&gt;=REGISTER!$DD$24,0,IF(DE$70=1,0,IF(AND(DE94=1,$J94=1,DE$43&gt;=REGISTER!$DD$28,DE$40&gt;0,SUM(DE$54:DE$60)&gt;0),1,0)))</f>
        <v>0</v>
      </c>
      <c r="AC94" s="68">
        <f>IF((SUM(AC$19:AC$39)+SUM(AC$78:AC93)+SUM(AC$117:AC$121))&gt;=REGISTER!$DD$24,0,IF(DF$70=1,0,IF(AND(DF94=1,$J94=1,DF$43&gt;=REGISTER!$DD$28,DF$40&gt;0,SUM(DF$54:DF$60)&gt;0),1,0)))</f>
        <v>0</v>
      </c>
      <c r="AD94" s="68">
        <f>IF((SUM(AD$19:AD$39)+SUM(AD$78:AD93)+SUM(AD$117:AD$121))&gt;=REGISTER!$DD$24,0,IF(DG$70=1,0,IF(AND(DG94=1,$J94=1,DG$43&gt;=REGISTER!$DD$28,DG$40&gt;0,SUM(DG$54:DG$60)&gt;0),1,0)))</f>
        <v>0</v>
      </c>
      <c r="AE94" s="68">
        <f>IF((SUM(AE$19:AE$39)+SUM(AE$78:AE93)+SUM(AE$117:AE$121))&gt;=REGISTER!$DD$24,0,IF(DH$70=1,0,IF(AND(DH94=1,$J94=1,DH$43&gt;=REGISTER!$DD$28,DH$40&gt;0,SUM(DH$54:DH$60)&gt;0),1,0)))</f>
        <v>0</v>
      </c>
      <c r="AF94" s="68">
        <f>IF((SUM(AF$19:AF$39)+SUM(AF$78:AF93)+SUM(AF$117:AF$121))&gt;=REGISTER!$DD$24,0,IF(DI$70=1,0,IF(AND(DI94=1,$J94=1,DI$43&gt;=REGISTER!$DD$28,DI$40&gt;0,SUM(DI$54:DI$60)&gt;0),1,0)))</f>
        <v>0</v>
      </c>
      <c r="AG94" s="68">
        <f>IF((SUM(AG$19:AG$39)+SUM(AG$78:AG93)+SUM(AG$117:AG$121))&gt;=REGISTER!$DD$24,0,IF(DJ$70=1,0,IF(AND(DJ94=1,$J94=1,DJ$43&gt;=REGISTER!$DD$28,DJ$40&gt;0,SUM(DJ$54:DJ$60)&gt;0),1,0)))</f>
        <v>0</v>
      </c>
      <c r="AH94" s="68">
        <f>IF((SUM(AH$19:AH$39)+SUM(AH$78:AH93)+SUM(AH$117:AH$121))&gt;=REGISTER!$DD$24,0,IF(DK$70=1,0,IF(AND(DK94=1,$J94=1,DK$43&gt;=REGISTER!$DD$28,DK$40&gt;0,SUM(DK$54:DK$60)&gt;0),1,0)))</f>
        <v>0</v>
      </c>
      <c r="AI94" s="68">
        <f>IF((SUM(AI$19:AI$39)+SUM(AI$78:AI93)+SUM(AI$117:AI$121))&gt;=REGISTER!$DD$24,0,IF(DL$70=1,0,IF(AND(DL94=1,$J94=1,DL$43&gt;=REGISTER!$DD$28,DL$40&gt;0,SUM(DL$54:DL$60)&gt;0),1,0)))</f>
        <v>0</v>
      </c>
      <c r="AJ94" s="68">
        <f>IF((SUM(AJ$19:AJ$39)+SUM(AJ$78:AJ93)+SUM(AJ$117:AJ$121))&gt;=REGISTER!$DD$24,0,IF(DM$70=1,0,IF(AND(DM94=1,$J94=1,DM$43&gt;=REGISTER!$DD$28,DM$40&gt;0,SUM(DM$54:DM$60)&gt;0),1,0)))</f>
        <v>0</v>
      </c>
      <c r="AK94" s="68">
        <f>IF((SUM(AK$19:AK$39)+SUM(AK$78:AK93)+SUM(AK$117:AK$121))&gt;=REGISTER!$DD$24,0,IF(DN$70=1,0,IF(AND(DN94=1,$J94=1,DN$43&gt;=REGISTER!$DD$28,DN$40&gt;0,SUM(DN$54:DN$60)&gt;0),1,0)))</f>
        <v>0</v>
      </c>
      <c r="AL94" s="68">
        <f>IF((SUM(AL$19:AL$39)+SUM(AL$78:AL93)+SUM(AL$117:AL$121))&gt;=REGISTER!$DD$24,0,IF(DO$70=1,0,IF(AND(DO94=1,$J94=1,DO$43&gt;=REGISTER!$DD$28,DO$40&gt;0,SUM(DO$54:DO$60)&gt;0),1,0)))</f>
        <v>0</v>
      </c>
      <c r="AM94" s="68">
        <f>IF((SUM(AM$19:AM$39)+SUM(AM$78:AM93)+SUM(AM$117:AM$121))&gt;=REGISTER!$DD$24,0,IF(DP$70=1,0,IF(AND(DP94=1,$J94=1,DP$43&gt;=REGISTER!$DD$28,DP$40&gt;0,SUM(DP$54:DP$60)&gt;0),1,0)))</f>
        <v>0</v>
      </c>
      <c r="AN94" s="68">
        <f>IF((SUM(AN$19:AN$39)+SUM(AN$78:AN93)+SUM(AN$117:AN$121))&gt;=REGISTER!$DD$24,0,IF(DQ$70=1,0,IF(AND(DQ94=1,$J94=1,DQ$43&gt;=REGISTER!$DD$28,DQ$40&gt;0,SUM(DQ$54:DQ$60)&gt;0),1,0)))</f>
        <v>0</v>
      </c>
      <c r="AO94" s="68">
        <f>IF((SUM(AO$19:AO$39)+SUM(AO$78:AO93)+SUM(AO$117:AO$121))&gt;=REGISTER!$DD$24,0,IF(DR$70=1,0,IF(AND(DR94=1,$J94=1,DR$43&gt;=REGISTER!$DD$28,DR$40&gt;0,SUM(DR$54:DR$60)&gt;0),1,0)))</f>
        <v>0</v>
      </c>
      <c r="AP94" s="68">
        <f>IF((SUM(AP$19:AP$39)+SUM(AP$78:AP93)+SUM(AP$117:AP$121))&gt;=REGISTER!$DD$24,0,IF(DS$70=1,0,IF(AND(DS94=1,$J94=1,DS$43&gt;=REGISTER!$DD$28,DS$40&gt;0,SUM(DS$54:DS$60)&gt;0),1,0)))</f>
        <v>0</v>
      </c>
      <c r="AQ94" s="68">
        <f>IF((SUM(AQ$19:AQ$39)+SUM(AQ$78:AQ93)+SUM(AQ$117:AQ$121))&gt;=REGISTER!$DD$24,0,IF(DT$70=1,0,IF(AND(DT94=1,$J94=1,DT$43&gt;=REGISTER!$DD$28,DT$40&gt;0,SUM(DT$54:DT$60)&gt;0),1,0)))</f>
        <v>0</v>
      </c>
      <c r="AR94" s="68">
        <f>IF((SUM(AR$19:AR$39)+SUM(AR$78:AR93)+SUM(AR$117:AR$121))&gt;=REGISTER!$DD$24,0,IF(DU$70=1,0,IF(AND(DU94=1,$J94=1,DU$43&gt;=REGISTER!$DD$28,DU$40&gt;0,SUM(DU$54:DU$60)&gt;0),1,0)))</f>
        <v>0</v>
      </c>
      <c r="AS94" s="68">
        <f>IF((SUM(AS$19:AS$39)+SUM(AS$78:AS93)+SUM(AS$117:AS$121))&gt;=REGISTER!$DD$24,0,IF(DV$70=1,0,IF(AND(DV94=1,$J94=1,DV$43&gt;=REGISTER!$DD$28,DV$40&gt;0,SUM(DV$54:DV$60)&gt;0),1,0)))</f>
        <v>0</v>
      </c>
      <c r="AT94" s="68">
        <f>IF((SUM(AT$19:AT$39)+SUM(AT$78:AT93)+SUM(AT$117:AT$121))&gt;=REGISTER!$DD$24,0,IF(DW$70=1,0,IF(AND(DW94=1,$J94=1,DW$43&gt;=REGISTER!$DD$28,DW$40&gt;0,SUM(DW$54:DW$60)&gt;0),1,0)))</f>
        <v>0</v>
      </c>
      <c r="AU94" s="68">
        <f>IF((SUM(AU$19:AU$39)+SUM(AU$78:AU93)+SUM(AU$117:AU$121))&gt;=REGISTER!$DD$24,0,IF(DX$70=1,0,IF(AND(DX94=1,$J94=1,DX$43&gt;=REGISTER!$DD$28,DX$40&gt;0,SUM(DX$54:DX$60)&gt;0),1,0)))</f>
        <v>0</v>
      </c>
      <c r="AV94" s="68">
        <f>IF((SUM(AV$19:AV$39)+SUM(AV$78:AV93)+SUM(AV$117:AV$121))&gt;=REGISTER!$DD$24,0,IF(DY$70=1,0,IF(AND(DY94=1,$J94=1,DY$43&gt;=REGISTER!$DD$28,DY$40&gt;0,SUM(DY$54:DY$60)&gt;0),1,0)))</f>
        <v>0</v>
      </c>
      <c r="AW94" s="68">
        <f>IF((SUM(AW$19:AW$39)+SUM(AW$78:AW93)+SUM(AW$117:AW$121))&gt;=REGISTER!$DD$24,0,IF(DZ$70=1,0,IF(AND(DZ94=1,$J94=1,DZ$43&gt;=REGISTER!$DD$28,DZ$40&gt;0,SUM(DZ$54:DZ$60)&gt;0),1,0)))</f>
        <v>0</v>
      </c>
      <c r="AX94" s="68">
        <f>IF((SUM(AX$19:AX$39)+SUM(AX$78:AX93)+SUM(AX$117:AX$121))&gt;=REGISTER!$DD$24,0,IF(EA$70=1,0,IF(AND(EA94=1,$J94=1,EA$43&gt;=REGISTER!$DD$28,EA$40&gt;0,SUM(EA$54:EA$60)&gt;0),1,0)))</f>
        <v>0</v>
      </c>
      <c r="AY94" s="68">
        <f>IF((SUM(AY$19:AY$39)+SUM(AY$78:AY93)+SUM(AY$117:AY$121))&gt;=REGISTER!$DD$24,0,IF(EB$70=1,0,IF(AND(EB94=1,$J94=1,EB$43&gt;=REGISTER!$DD$28,EB$40&gt;0,SUM(EB$54:EB$60)&gt;0),1,0)))</f>
        <v>0</v>
      </c>
      <c r="AZ94" s="68">
        <f>IF((SUM(AZ$19:AZ$39)+SUM(AZ$78:AZ93)+SUM(AZ$117:AZ$121))&gt;=REGISTER!$DD$24,0,IF(EC$70=1,0,IF(AND(EC94=1,$J94=1,EC$43&gt;=REGISTER!$DD$28,EC$40&gt;0,SUM(EC$54:EC$60)&gt;0),1,0)))</f>
        <v>0</v>
      </c>
      <c r="BA94" s="68">
        <f>IF((SUM(BA$19:BA$39)+SUM(BA$78:BA93)+SUM(BA$117:BA$121))&gt;=REGISTER!$DD$24,0,IF(ED$70=1,0,IF(AND(ED94=1,$J94=1,ED$43&gt;=REGISTER!$DD$28,ED$40&gt;0,SUM(ED$54:ED$60)&gt;0),1,0)))</f>
        <v>0</v>
      </c>
      <c r="BB94" s="68">
        <f>IF((SUM(BB$19:BB$39)+SUM(BB$78:BB93)+SUM(BB$117:BB$121))&gt;=REGISTER!$DD$24,0,IF(EE$70=1,0,IF(AND(EE94=1,$J94=1,EE$43&gt;=REGISTER!$DD$28,EE$40&gt;0,SUM(EE$54:EE$60)&gt;0),1,0)))</f>
        <v>0</v>
      </c>
      <c r="BC94" s="68">
        <f>IF((SUM(BC$19:BC$39)+SUM(BC$78:BC93)+SUM(BC$117:BC$121))&gt;=REGISTER!$DD$24,0,IF(EF$70=1,0,IF(AND(EF94=1,$J94=1,EF$43&gt;=REGISTER!$DD$28,EF$40&gt;0,SUM(EF$54:EF$60)&gt;0),1,0)))</f>
        <v>0</v>
      </c>
      <c r="BD94" s="83">
        <f t="shared" si="69"/>
        <v>0</v>
      </c>
      <c r="BE94" s="68">
        <f>IF((SUM(BE$19:BE$37)+SUM(BE$78:BE93))&gt;=20,0,SUM(IF(AND($I94=1,CS94=1,CS$41&gt;2,CS$40&gt;0,SUM(CS$47:CS$53)&gt;0),1,0)))</f>
        <v>0</v>
      </c>
      <c r="BF94" s="68">
        <f>IF((SUM(BF$19:BF$37)+SUM(BF$78:BF93))&gt;=20,0,SUM(IF(AND($I94=1,CT94=1,CT$41&gt;2,CT$40&gt;0,SUM(CT$47:CT$53)&gt;0),1,0)))</f>
        <v>0</v>
      </c>
      <c r="BG94" s="68">
        <f>IF((SUM(BG$19:BG$37)+SUM(BG$78:BG93))&gt;=20,0,SUM(IF(AND($I94=1,CU94=1,CU$41&gt;2,CU$40&gt;0,SUM(CU$47:CU$53)&gt;0),1,0)))</f>
        <v>0</v>
      </c>
      <c r="BH94" s="68">
        <f>IF((SUM(BH$19:BH$37)+SUM(BH$78:BH93))&gt;=20,0,SUM(IF(AND($I94=1,CV94=1,CV$41&gt;2,CV$40&gt;0,SUM(CV$47:CV$53)&gt;0),1,0)))</f>
        <v>0</v>
      </c>
      <c r="BI94" s="68">
        <f>IF((SUM(BI$19:BI$37)+SUM(BI$78:BI93))&gt;=20,0,SUM(IF(AND($I94=1,CW94=1,CW$41&gt;2,CW$40&gt;0,SUM(CW$47:CW$53)&gt;0),1,0)))</f>
        <v>0</v>
      </c>
      <c r="BJ94" s="68">
        <f>IF((SUM(BJ$19:BJ$37)+SUM(BJ$78:BJ93))&gt;=20,0,SUM(IF(AND($I94=1,CX94=1,CX$41&gt;2,CX$40&gt;0,SUM(CX$47:CX$53)&gt;0),1,0)))</f>
        <v>0</v>
      </c>
      <c r="BK94" s="68">
        <f>IF((SUM(BK$19:BK$37)+SUM(BK$78:BK93))&gt;=20,0,SUM(IF(AND($I94=1,CY94=1,CY$41&gt;2,CY$40&gt;0,SUM(CY$47:CY$53)&gt;0),1,0)))</f>
        <v>0</v>
      </c>
      <c r="BL94" s="68">
        <f>IF((SUM(BL$19:BL$37)+SUM(BL$78:BL93))&gt;=20,0,SUM(IF(AND($I94=1,CZ94=1,CZ$41&gt;2,CZ$40&gt;0,SUM(CZ$47:CZ$53)&gt;0),1,0)))</f>
        <v>0</v>
      </c>
      <c r="BM94" s="68">
        <f>IF((SUM(BM$19:BM$37)+SUM(BM$78:BM93))&gt;=20,0,SUM(IF(AND($I94=1,DA94=1,DA$41&gt;2,DA$40&gt;0,SUM(DA$47:DA$53)&gt;0),1,0)))</f>
        <v>0</v>
      </c>
      <c r="BN94" s="68">
        <f>IF((SUM(BN$19:BN$37)+SUM(BN$78:BN93))&gt;=20,0,SUM(IF(AND($I94=1,DB94=1,DB$41&gt;2,DB$40&gt;0,SUM(DB$47:DB$53)&gt;0),1,0)))</f>
        <v>0</v>
      </c>
      <c r="BO94" s="68">
        <f>IF((SUM(BO$19:BO$37)+SUM(BO$78:BO93))&gt;=20,0,SUM(IF(AND($I94=1,DC94=1,DC$41&gt;2,DC$40&gt;0,SUM(DC$47:DC$53)&gt;0),1,0)))</f>
        <v>0</v>
      </c>
      <c r="BP94" s="68">
        <f>IF((SUM(BP$19:BP$37)+SUM(BP$78:BP93))&gt;=20,0,SUM(IF(AND($I94=1,DD94=1,DD$41&gt;2,DD$40&gt;0,SUM(DD$47:DD$53)&gt;0),1,0)))</f>
        <v>0</v>
      </c>
      <c r="BQ94" s="68">
        <f>IF((SUM(BQ$19:BQ$37)+SUM(BQ$78:BQ93))&gt;=20,0,SUM(IF(AND($I94=1,DE94=1,DE$41&gt;2,DE$40&gt;0,SUM(DE$47:DE$53)&gt;0),1,0)))</f>
        <v>0</v>
      </c>
      <c r="BR94" s="68">
        <f>IF((SUM(BR$19:BR$37)+SUM(BR$78:BR93))&gt;=20,0,SUM(IF(AND($I94=1,DF94=1,DF$41&gt;2,DF$40&gt;0,SUM(DF$47:DF$53)&gt;0),1,0)))</f>
        <v>0</v>
      </c>
      <c r="BS94" s="68">
        <f>IF((SUM(BS$19:BS$37)+SUM(BS$78:BS93))&gt;=20,0,SUM(IF(AND($I94=1,DG94=1,DG$41&gt;2,DG$40&gt;0,SUM(DG$47:DG$53)&gt;0),1,0)))</f>
        <v>0</v>
      </c>
      <c r="BT94" s="68">
        <f>IF((SUM(BT$19:BT$37)+SUM(BT$78:BT93))&gt;=20,0,SUM(IF(AND($I94=1,DH94=1,DH$41&gt;2,DH$40&gt;0,SUM(DH$47:DH$53)&gt;0),1,0)))</f>
        <v>0</v>
      </c>
      <c r="BU94" s="68">
        <f>IF((SUM(BU$19:BU$37)+SUM(BU$78:BU93))&gt;=20,0,SUM(IF(AND($I94=1,DI94=1,DI$41&gt;2,DI$40&gt;0,SUM(DI$47:DI$53)&gt;0),1,0)))</f>
        <v>0</v>
      </c>
      <c r="BV94" s="68">
        <f>IF((SUM(BV$19:BV$37)+SUM(BV$78:BV93))&gt;=20,0,SUM(IF(AND($I94=1,DJ94=1,DJ$41&gt;2,DJ$40&gt;0,SUM(DJ$47:DJ$53)&gt;0),1,0)))</f>
        <v>0</v>
      </c>
      <c r="BW94" s="68">
        <f>IF((SUM(BW$19:BW$37)+SUM(BW$78:BW93))&gt;=20,0,SUM(IF(AND($I94=1,DK94=1,DK$41&gt;2,DK$40&gt;0,SUM(DK$47:DK$53)&gt;0),1,0)))</f>
        <v>0</v>
      </c>
      <c r="BX94" s="68">
        <f>IF((SUM(BX$19:BX$37)+SUM(BX$78:BX93))&gt;=20,0,SUM(IF(AND($I94=1,DL94=1,DL$41&gt;2,DL$40&gt;0,SUM(DL$47:DL$53)&gt;0),1,0)))</f>
        <v>0</v>
      </c>
      <c r="BY94" s="68">
        <f>IF((SUM(BY$19:BY$37)+SUM(BY$78:BY93))&gt;=20,0,SUM(IF(AND($I94=1,DM94=1,DM$41&gt;2,DM$40&gt;0,SUM(DM$47:DM$53)&gt;0),1,0)))</f>
        <v>0</v>
      </c>
      <c r="BZ94" s="68">
        <f>IF((SUM(BZ$19:BZ$37)+SUM(BZ$78:BZ93))&gt;=20,0,SUM(IF(AND($I94=1,DN94=1,DN$41&gt;2,DN$40&gt;0,SUM(DN$47:DN$53)&gt;0),1,0)))</f>
        <v>0</v>
      </c>
      <c r="CA94" s="68">
        <f>IF((SUM(CA$19:CA$37)+SUM(CA$78:CA93))&gt;=20,0,SUM(IF(AND($I94=1,DO94=1,DO$41&gt;2,DO$40&gt;0,SUM(DO$47:DO$53)&gt;0),1,0)))</f>
        <v>0</v>
      </c>
      <c r="CB94" s="68">
        <f>IF((SUM(CB$19:CB$37)+SUM(CB$78:CB93))&gt;=20,0,SUM(IF(AND($I94=1,DP94=1,DP$41&gt;2,DP$40&gt;0,SUM(DP$47:DP$53)&gt;0),1,0)))</f>
        <v>0</v>
      </c>
      <c r="CC94" s="68">
        <f>IF((SUM(CC$19:CC$37)+SUM(CC$78:CC93))&gt;=20,0,SUM(IF(AND($I94=1,DQ94=1,DQ$41&gt;2,DQ$40&gt;0,SUM(DQ$47:DQ$53)&gt;0),1,0)))</f>
        <v>0</v>
      </c>
      <c r="CD94" s="68">
        <f>IF((SUM(CD$19:CD$37)+SUM(CD$78:CD93))&gt;=20,0,SUM(IF(AND($I94=1,DR94=1,DR$41&gt;2,DR$40&gt;0,SUM(DR$47:DR$53)&gt;0),1,0)))</f>
        <v>0</v>
      </c>
      <c r="CE94" s="68">
        <f>IF((SUM(CE$19:CE$37)+SUM(CE$78:CE93))&gt;=20,0,SUM(IF(AND($I94=1,DS94=1,DS$41&gt;2,DS$40&gt;0,SUM(DS$47:DS$53)&gt;0),1,0)))</f>
        <v>0</v>
      </c>
      <c r="CF94" s="68">
        <f>IF((SUM(CF$19:CF$37)+SUM(CF$78:CF93))&gt;=20,0,SUM(IF(AND($I94=1,DT94=1,DT$41&gt;2,DT$40&gt;0,SUM(DT$47:DT$53)&gt;0),1,0)))</f>
        <v>0</v>
      </c>
      <c r="CG94" s="68">
        <f>IF((SUM(CG$19:CG$37)+SUM(CG$78:CG93))&gt;=20,0,SUM(IF(AND($I94=1,DU94=1,DU$41&gt;2,DU$40&gt;0,SUM(DU$47:DU$53)&gt;0),1,0)))</f>
        <v>0</v>
      </c>
      <c r="CH94" s="68">
        <f>IF((SUM(CH$19:CH$37)+SUM(CH$78:CH93))&gt;=20,0,SUM(IF(AND($I94=1,DV94=1,DV$41&gt;2,DV$40&gt;0,SUM(DV$47:DV$53)&gt;0),1,0)))</f>
        <v>0</v>
      </c>
      <c r="CI94" s="68">
        <f>IF((SUM(CI$19:CI$37)+SUM(CI$78:CI93))&gt;=20,0,SUM(IF(AND($I94=1,DW94=1,DW$41&gt;2,DW$40&gt;0,SUM(DW$47:DW$53)&gt;0),1,0)))</f>
        <v>0</v>
      </c>
      <c r="CJ94" s="68">
        <f>IF((SUM(CJ$19:CJ$37)+SUM(CJ$78:CJ93))&gt;=20,0,SUM(IF(AND($I94=1,DX94=1,DX$41&gt;2,DX$40&gt;0,SUM(DX$47:DX$53)&gt;0),1,0)))</f>
        <v>0</v>
      </c>
      <c r="CK94" s="68">
        <f>IF((SUM(CK$19:CK$37)+SUM(CK$78:CK93))&gt;=20,0,SUM(IF(AND($I94=1,DY94=1,DY$41&gt;2,DY$40&gt;0,SUM(DY$47:DY$53)&gt;0),1,0)))</f>
        <v>0</v>
      </c>
      <c r="CL94" s="68">
        <f>IF((SUM(CL$19:CL$37)+SUM(CL$78:CL93))&gt;=20,0,SUM(IF(AND($I94=1,DZ94=1,DZ$41&gt;2,DZ$40&gt;0,SUM(DZ$47:DZ$53)&gt;0),1,0)))</f>
        <v>0</v>
      </c>
      <c r="CM94" s="68">
        <f>IF((SUM(CM$19:CM$37)+SUM(CM$78:CM93))&gt;=20,0,SUM(IF(AND($I94=1,EA94=1,EA$41&gt;2,EA$40&gt;0,SUM(EA$47:EA$53)&gt;0),1,0)))</f>
        <v>0</v>
      </c>
      <c r="CN94" s="68">
        <f>IF((SUM(CN$19:CN$37)+SUM(CN$78:CN93))&gt;=20,0,SUM(IF(AND($I94=1,EB94=1,EB$41&gt;2,EB$40&gt;0,SUM(EB$47:EB$53)&gt;0),1,0)))</f>
        <v>0</v>
      </c>
      <c r="CO94" s="68">
        <f>IF((SUM(CO$19:CO$37)+SUM(CO$78:CO93))&gt;=20,0,SUM(IF(AND($I94=1,EC94=1,EC$41&gt;2,EC$40&gt;0,SUM(EC$47:EC$53)&gt;0),1,0)))</f>
        <v>0</v>
      </c>
      <c r="CP94" s="68">
        <f>IF((SUM(CP$19:CP$37)+SUM(CP$78:CP93))&gt;=20,0,SUM(IF(AND($I94=1,ED94=1,ED$41&gt;2,ED$40&gt;0,SUM(ED$47:ED$53)&gt;0),1,0)))</f>
        <v>0</v>
      </c>
      <c r="CQ94" s="68">
        <f>IF((SUM(CQ$19:CQ$37)+SUM(CQ$78:CQ93))&gt;=20,0,SUM(IF(AND($I94=1,EE94=1,EE$41&gt;2,EE$40&gt;0,SUM(EE$47:EE$53)&gt;0),1,0)))</f>
        <v>0</v>
      </c>
      <c r="CR94" s="68">
        <f>IF((SUM(CR$19:CR$37)+SUM(CR$78:CR93))&gt;=20,0,SUM(IF(AND($I94=1,EF94=1,EF$41&gt;2,EF$40&gt;0,SUM(EF$47:EF$53)&gt;0),1,0)))</f>
        <v>0</v>
      </c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3"/>
      <c r="EE94" s="53"/>
      <c r="EF94" s="53"/>
      <c r="EG94" s="46">
        <f t="shared" si="63"/>
        <v>0</v>
      </c>
      <c r="EH94" s="116"/>
      <c r="EI94" s="82">
        <f t="shared" si="64"/>
        <v>0</v>
      </c>
      <c r="EJ94" s="295" t="str">
        <f t="shared" si="65"/>
        <v/>
      </c>
      <c r="EK94" s="296">
        <f t="shared" si="66"/>
        <v>0</v>
      </c>
      <c r="EL94" s="161"/>
      <c r="EM94" s="354">
        <f>SUMIF($K94,REGISTER!$CY$7,'KORT 1'!$BD94)</f>
        <v>0</v>
      </c>
      <c r="EN94" s="355">
        <f>SUMIF($K94,REGISTER!$CY$8,'KORT 1'!$BD94)</f>
        <v>0</v>
      </c>
      <c r="EO94" s="356">
        <f>SUMIF($K94,REGISTER!$CY$9,'KORT 1'!$BD94)</f>
        <v>0</v>
      </c>
      <c r="EP94" s="356">
        <f>SUMIF($K94,REGISTER!$CY$10,'KORT 1'!$BD94)</f>
        <v>0</v>
      </c>
      <c r="EQ94" s="357">
        <f>SUMIF($K94,REGISTER!$CY$23,'KORT 1'!$BD94)</f>
        <v>0</v>
      </c>
      <c r="ER94" s="355">
        <f>SUMIF($K94,REGISTER!$CY$24,'KORT 1'!$BD94)</f>
        <v>0</v>
      </c>
      <c r="ES94" s="356">
        <f>SUMIF($K94,REGISTER!$CY$25,'KORT 1'!$BD94)</f>
        <v>0</v>
      </c>
      <c r="ET94" s="356">
        <f>SUMIF($K94,REGISTER!$CY$26,'KORT 1'!$BD94)</f>
        <v>0</v>
      </c>
      <c r="EU94" s="357">
        <f>SUMIF($K94,REGISTER!$CY$15,'KORT 1'!$BD94)</f>
        <v>0</v>
      </c>
      <c r="EV94" s="355">
        <f>SUMIF($K94,REGISTER!$CY$16,'KORT 1'!$BD94)</f>
        <v>0</v>
      </c>
      <c r="EW94" s="355">
        <f>SUMIF($K94,REGISTER!$CY$17,'KORT 1'!$BD94)</f>
        <v>0</v>
      </c>
      <c r="EX94" s="355">
        <f>SUMIF($K94,REGISTER!$CY$18,'KORT 1'!$BD94)</f>
        <v>0</v>
      </c>
      <c r="EY94" s="358">
        <f>SUMIF($K94,REGISTER!$CY$19,'KORT 1'!$BD94)+SUMIF($K94,REGISTER!$CY$20,'KORT 1'!$BD94)+SUMIF($K94,REGISTER!$CY$21,'KORT 1'!$BD94)+SUMIF($K94,REGISTER!$CY$22,'KORT 1'!$BD94)</f>
        <v>0</v>
      </c>
      <c r="EZ94" s="359">
        <f>SUMIF($K94,REGISTER!$CY$31,'KORT 1'!$BD94)</f>
        <v>0</v>
      </c>
      <c r="FA94" s="355">
        <f>SUMIF($K94,REGISTER!$CY$32,'KORT 1'!$BD94)</f>
        <v>0</v>
      </c>
      <c r="FB94" s="355">
        <f>SUMIF($K94,REGISTER!$CY$33,'KORT 1'!$BD94)</f>
        <v>0</v>
      </c>
      <c r="FC94" s="355">
        <f>SUMIF($K94,REGISTER!$CY$34,'KORT 1'!$BD94)</f>
        <v>0</v>
      </c>
      <c r="FD94" s="358">
        <f>SUMIF($K94,REGISTER!$CY$35,'KORT 1'!$BD94)+SUMIF($K94,REGISTER!$CY$36,'KORT 1'!$BD94)+SUMIF($K94,REGISTER!$CY$37,'KORT 1'!$BD94)+SUMIF($K94,REGISTER!$CY$38,'KORT 1'!$BD94)</f>
        <v>0</v>
      </c>
      <c r="FE94" s="376"/>
      <c r="FF94" s="377"/>
      <c r="FG94" s="378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9"/>
      <c r="FY94" s="84">
        <f>SUMIF($M94,REGISTER!$CY$40,'KORT 1'!$O94)</f>
        <v>0</v>
      </c>
      <c r="FZ94" s="17">
        <f>SUMIF($M94,REGISTER!$CY$41,'KORT 1'!$O94)</f>
        <v>0</v>
      </c>
      <c r="GA94" s="17">
        <f>SUMIF($M94,REGISTER!$CY$42,'KORT 1'!$O94)</f>
        <v>0</v>
      </c>
      <c r="GB94" s="17">
        <f>SUMIF($M94,REGISTER!$CY$43,'KORT 1'!$O94)</f>
        <v>0</v>
      </c>
      <c r="GC94" s="17">
        <f>SUMIF($M94,REGISTER!$CY$44,'KORT 1'!$O94)</f>
        <v>0</v>
      </c>
      <c r="GD94" s="17">
        <f>SUMIF($M94,REGISTER!$CY$45,'KORT 1'!$O94)</f>
        <v>0</v>
      </c>
      <c r="GE94" s="17">
        <f>SUMIF($M94,REGISTER!$CY$60,'KORT 1'!$O94)</f>
        <v>0</v>
      </c>
      <c r="GF94" s="17">
        <f>SUMIF($M94,REGISTER!$CY$61,'KORT 1'!$O94)</f>
        <v>0</v>
      </c>
      <c r="GG94" s="17">
        <f>SUMIF($M94,REGISTER!$CY$62,'KORT 1'!$O94)</f>
        <v>0</v>
      </c>
      <c r="GH94" s="17">
        <f>SUMIF($M94,REGISTER!$CY$63,'KORT 1'!$O94)</f>
        <v>0</v>
      </c>
      <c r="GI94" s="17">
        <f>SUMIF($M94,REGISTER!$CY$64,'KORT 1'!$O94)</f>
        <v>0</v>
      </c>
      <c r="GJ94" s="17">
        <f>SUMIF($M94,REGISTER!$CY$65,'KORT 1'!$O94)</f>
        <v>0</v>
      </c>
      <c r="GK94" s="17">
        <f>SUMIF($M94,REGISTER!$CY$50,'KORT 1'!$O94)</f>
        <v>0</v>
      </c>
      <c r="GL94" s="17">
        <f>SUMIF($M94,REGISTER!$CY$51,'KORT 1'!$O94)</f>
        <v>0</v>
      </c>
      <c r="GM94" s="17">
        <f>SUMIF($M94,REGISTER!$CY$52,'KORT 1'!$O94)</f>
        <v>0</v>
      </c>
      <c r="GN94" s="17">
        <f>SUMIF($M94,REGISTER!$CY$53,'KORT 1'!$O94)</f>
        <v>0</v>
      </c>
      <c r="GO94" s="17">
        <f>SUMIF($M94,REGISTER!$CY$54,'KORT 1'!$O94)</f>
        <v>0</v>
      </c>
      <c r="GP94" s="17">
        <f>SUMIF($M94,REGISTER!$CY$55,'KORT 1'!$O94)</f>
        <v>0</v>
      </c>
      <c r="GQ94" s="16">
        <f>SUMIF($M94,REGISTER!$CY$56,'KORT 1'!$O94)+SUMIF($M94,REGISTER!$CY$57,'KORT 1'!$O94)+SUMIF($M94,REGISTER!$CY$58,'KORT 1'!$O94)+SUMIF($M94,REGISTER!$CY$59,'KORT 1'!$O94)</f>
        <v>0</v>
      </c>
      <c r="GR94" s="17">
        <f>SUMIF($M94,REGISTER!$CY$70,'KORT 1'!$O94)</f>
        <v>0</v>
      </c>
      <c r="GS94" s="17">
        <f>SUMIF($M94,REGISTER!$CY$71,'KORT 1'!$O94)</f>
        <v>0</v>
      </c>
      <c r="GT94" s="17">
        <f>SUMIF($M94,REGISTER!$CY$72,'KORT 1'!$O94)</f>
        <v>0</v>
      </c>
      <c r="GU94" s="17">
        <f>SUMIF($M94,REGISTER!$CY$73,'KORT 1'!$O94)</f>
        <v>0</v>
      </c>
      <c r="GV94" s="17">
        <f>SUMIF($M94,REGISTER!$CY$74,'KORT 1'!$O94)</f>
        <v>0</v>
      </c>
      <c r="GW94" s="17">
        <f>SUMIF($M94,REGISTER!$CY$75,'KORT 1'!$O94)</f>
        <v>0</v>
      </c>
      <c r="GX94" s="16">
        <f>SUMIF($M94,REGISTER!$CY$76,'KORT 1'!$O94)+SUMIF($M94,REGISTER!$CY$77,'KORT 1'!$O94)+SUMIF($M94,REGISTER!$CY$78,'KORT 1'!$O94)+SUMIF($M94,REGISTER!$CY$79,'KORT 1'!$O94)</f>
        <v>0</v>
      </c>
      <c r="GY94" s="116"/>
      <c r="GZ94" s="116"/>
      <c r="HA94" s="116"/>
      <c r="HB94" s="116"/>
      <c r="HC94" s="116"/>
      <c r="HD94" s="116"/>
      <c r="HE94" s="116"/>
      <c r="HF94" s="116"/>
      <c r="HG94" s="116"/>
      <c r="HH94" s="116"/>
      <c r="HI94" s="116"/>
      <c r="HJ94" s="116"/>
      <c r="HK94" s="116"/>
      <c r="HL94" s="116"/>
      <c r="HM94" s="116"/>
      <c r="HN94" s="116"/>
      <c r="HO94" s="116"/>
      <c r="HP94" s="106"/>
      <c r="HQ94" s="1"/>
    </row>
    <row r="95" spans="1:225" ht="12" customHeight="1">
      <c r="A95" s="15">
        <v>39</v>
      </c>
      <c r="B95" s="69"/>
      <c r="C95" s="539" t="str">
        <f t="shared" si="67"/>
        <v/>
      </c>
      <c r="D95" s="540"/>
      <c r="E95" s="540"/>
      <c r="F95" s="540"/>
      <c r="G95" s="541"/>
      <c r="H95" s="111" t="str">
        <f t="shared" si="54"/>
        <v/>
      </c>
      <c r="I95" s="22">
        <f t="shared" si="55"/>
        <v>0</v>
      </c>
      <c r="J95" s="22">
        <f t="shared" si="56"/>
        <v>0</v>
      </c>
      <c r="K95" s="22">
        <f t="shared" si="57"/>
        <v>0</v>
      </c>
      <c r="L95" s="114"/>
      <c r="M95" s="22">
        <f t="shared" si="58"/>
        <v>0</v>
      </c>
      <c r="N95" s="22">
        <f t="shared" si="59"/>
        <v>0</v>
      </c>
      <c r="O95" s="83">
        <f t="shared" si="68"/>
        <v>0</v>
      </c>
      <c r="P95" s="68">
        <f>IF((SUM(P$19:P$39)+SUM(P$78:P94)+SUM(P$117:P$121))&gt;=REGISTER!$DD$24,0,IF(CS$70=1,0,IF(AND(CS95=1,$J95=1,CS$43&gt;=REGISTER!$DD$28,CS$40&gt;0,SUM(CS$54:CS$60)&gt;0),1,0)))</f>
        <v>0</v>
      </c>
      <c r="Q95" s="68">
        <f>IF((SUM(Q$19:Q$39)+SUM(Q$78:Q94)+SUM(Q$117:Q$121))&gt;=REGISTER!$DD$24,0,IF(CT$70=1,0,IF(AND(CT95=1,$J95=1,CT$43&gt;=REGISTER!$DD$28,CT$40&gt;0,SUM(CT$54:CT$60)&gt;0),1,0)))</f>
        <v>0</v>
      </c>
      <c r="R95" s="68">
        <f>IF((SUM(R$19:R$39)+SUM(R$78:R94)+SUM(R$117:R$121))&gt;=REGISTER!$DD$24,0,IF(CU$70=1,0,IF(AND(CU95=1,$J95=1,CU$43&gt;=REGISTER!$DD$28,CU$40&gt;0,SUM(CU$54:CU$60)&gt;0),1,0)))</f>
        <v>0</v>
      </c>
      <c r="S95" s="68">
        <f>IF((SUM(S$19:S$39)+SUM(S$78:S94)+SUM(S$117:S$121))&gt;=REGISTER!$DD$24,0,IF(CV$70=1,0,IF(AND(CV95=1,$J95=1,CV$43&gt;=REGISTER!$DD$28,CV$40&gt;0,SUM(CV$54:CV$60)&gt;0),1,0)))</f>
        <v>0</v>
      </c>
      <c r="T95" s="68">
        <f>IF((SUM(T$19:T$39)+SUM(T$78:T94)+SUM(T$117:T$121))&gt;=REGISTER!$DD$24,0,IF(CW$70=1,0,IF(AND(CW95=1,$J95=1,CW$43&gt;=REGISTER!$DD$28,CW$40&gt;0,SUM(CW$54:CW$60)&gt;0),1,0)))</f>
        <v>0</v>
      </c>
      <c r="U95" s="68">
        <f>IF((SUM(U$19:U$39)+SUM(U$78:U94)+SUM(U$117:U$121))&gt;=REGISTER!$DD$24,0,IF(CX$70=1,0,IF(AND(CX95=1,$J95=1,CX$43&gt;=REGISTER!$DD$28,CX$40&gt;0,SUM(CX$54:CX$60)&gt;0),1,0)))</f>
        <v>0</v>
      </c>
      <c r="V95" s="68">
        <f>IF((SUM(V$19:V$39)+SUM(V$78:V94)+SUM(V$117:V$121))&gt;=REGISTER!$DD$24,0,IF(CY$70=1,0,IF(AND(CY95=1,$J95=1,CY$43&gt;=REGISTER!$DD$28,CY$40&gt;0,SUM(CY$54:CY$60)&gt;0),1,0)))</f>
        <v>0</v>
      </c>
      <c r="W95" s="68">
        <f>IF((SUM(W$19:W$39)+SUM(W$78:W94)+SUM(W$117:W$121))&gt;=REGISTER!$DD$24,0,IF(CZ$70=1,0,IF(AND(CZ95=1,$J95=1,CZ$43&gt;=REGISTER!$DD$28,CZ$40&gt;0,SUM(CZ$54:CZ$60)&gt;0),1,0)))</f>
        <v>0</v>
      </c>
      <c r="X95" s="68">
        <f>IF((SUM(X$19:X$39)+SUM(X$78:X94)+SUM(X$117:X$121))&gt;=REGISTER!$DD$24,0,IF(DA$70=1,0,IF(AND(DA95=1,$J95=1,DA$43&gt;=REGISTER!$DD$28,DA$40&gt;0,SUM(DA$54:DA$60)&gt;0),1,0)))</f>
        <v>0</v>
      </c>
      <c r="Y95" s="68">
        <f>IF((SUM(Y$19:Y$39)+SUM(Y$78:Y94)+SUM(Y$117:Y$121))&gt;=REGISTER!$DD$24,0,IF(DB$70=1,0,IF(AND(DB95=1,$J95=1,DB$43&gt;=REGISTER!$DD$28,DB$40&gt;0,SUM(DB$54:DB$60)&gt;0),1,0)))</f>
        <v>0</v>
      </c>
      <c r="Z95" s="68">
        <f>IF((SUM(Z$19:Z$39)+SUM(Z$78:Z94)+SUM(Z$117:Z$121))&gt;=REGISTER!$DD$24,0,IF(DC$70=1,0,IF(AND(DC95=1,$J95=1,DC$43&gt;=REGISTER!$DD$28,DC$40&gt;0,SUM(DC$54:DC$60)&gt;0),1,0)))</f>
        <v>0</v>
      </c>
      <c r="AA95" s="68">
        <f>IF((SUM(AA$19:AA$39)+SUM(AA$78:AA94)+SUM(AA$117:AA$121))&gt;=REGISTER!$DD$24,0,IF(DD$70=1,0,IF(AND(DD95=1,$J95=1,DD$43&gt;=REGISTER!$DD$28,DD$40&gt;0,SUM(DD$54:DD$60)&gt;0),1,0)))</f>
        <v>0</v>
      </c>
      <c r="AB95" s="68">
        <f>IF((SUM(AB$19:AB$39)+SUM(AB$78:AB94)+SUM(AB$117:AB$121))&gt;=REGISTER!$DD$24,0,IF(DE$70=1,0,IF(AND(DE95=1,$J95=1,DE$43&gt;=REGISTER!$DD$28,DE$40&gt;0,SUM(DE$54:DE$60)&gt;0),1,0)))</f>
        <v>0</v>
      </c>
      <c r="AC95" s="68">
        <f>IF((SUM(AC$19:AC$39)+SUM(AC$78:AC94)+SUM(AC$117:AC$121))&gt;=REGISTER!$DD$24,0,IF(DF$70=1,0,IF(AND(DF95=1,$J95=1,DF$43&gt;=REGISTER!$DD$28,DF$40&gt;0,SUM(DF$54:DF$60)&gt;0),1,0)))</f>
        <v>0</v>
      </c>
      <c r="AD95" s="68">
        <f>IF((SUM(AD$19:AD$39)+SUM(AD$78:AD94)+SUM(AD$117:AD$121))&gt;=REGISTER!$DD$24,0,IF(DG$70=1,0,IF(AND(DG95=1,$J95=1,DG$43&gt;=REGISTER!$DD$28,DG$40&gt;0,SUM(DG$54:DG$60)&gt;0),1,0)))</f>
        <v>0</v>
      </c>
      <c r="AE95" s="68">
        <f>IF((SUM(AE$19:AE$39)+SUM(AE$78:AE94)+SUM(AE$117:AE$121))&gt;=REGISTER!$DD$24,0,IF(DH$70=1,0,IF(AND(DH95=1,$J95=1,DH$43&gt;=REGISTER!$DD$28,DH$40&gt;0,SUM(DH$54:DH$60)&gt;0),1,0)))</f>
        <v>0</v>
      </c>
      <c r="AF95" s="68">
        <f>IF((SUM(AF$19:AF$39)+SUM(AF$78:AF94)+SUM(AF$117:AF$121))&gt;=REGISTER!$DD$24,0,IF(DI$70=1,0,IF(AND(DI95=1,$J95=1,DI$43&gt;=REGISTER!$DD$28,DI$40&gt;0,SUM(DI$54:DI$60)&gt;0),1,0)))</f>
        <v>0</v>
      </c>
      <c r="AG95" s="68">
        <f>IF((SUM(AG$19:AG$39)+SUM(AG$78:AG94)+SUM(AG$117:AG$121))&gt;=REGISTER!$DD$24,0,IF(DJ$70=1,0,IF(AND(DJ95=1,$J95=1,DJ$43&gt;=REGISTER!$DD$28,DJ$40&gt;0,SUM(DJ$54:DJ$60)&gt;0),1,0)))</f>
        <v>0</v>
      </c>
      <c r="AH95" s="68">
        <f>IF((SUM(AH$19:AH$39)+SUM(AH$78:AH94)+SUM(AH$117:AH$121))&gt;=REGISTER!$DD$24,0,IF(DK$70=1,0,IF(AND(DK95=1,$J95=1,DK$43&gt;=REGISTER!$DD$28,DK$40&gt;0,SUM(DK$54:DK$60)&gt;0),1,0)))</f>
        <v>0</v>
      </c>
      <c r="AI95" s="68">
        <f>IF((SUM(AI$19:AI$39)+SUM(AI$78:AI94)+SUM(AI$117:AI$121))&gt;=REGISTER!$DD$24,0,IF(DL$70=1,0,IF(AND(DL95=1,$J95=1,DL$43&gt;=REGISTER!$DD$28,DL$40&gt;0,SUM(DL$54:DL$60)&gt;0),1,0)))</f>
        <v>0</v>
      </c>
      <c r="AJ95" s="68">
        <f>IF((SUM(AJ$19:AJ$39)+SUM(AJ$78:AJ94)+SUM(AJ$117:AJ$121))&gt;=REGISTER!$DD$24,0,IF(DM$70=1,0,IF(AND(DM95=1,$J95=1,DM$43&gt;=REGISTER!$DD$28,DM$40&gt;0,SUM(DM$54:DM$60)&gt;0),1,0)))</f>
        <v>0</v>
      </c>
      <c r="AK95" s="68">
        <f>IF((SUM(AK$19:AK$39)+SUM(AK$78:AK94)+SUM(AK$117:AK$121))&gt;=REGISTER!$DD$24,0,IF(DN$70=1,0,IF(AND(DN95=1,$J95=1,DN$43&gt;=REGISTER!$DD$28,DN$40&gt;0,SUM(DN$54:DN$60)&gt;0),1,0)))</f>
        <v>0</v>
      </c>
      <c r="AL95" s="68">
        <f>IF((SUM(AL$19:AL$39)+SUM(AL$78:AL94)+SUM(AL$117:AL$121))&gt;=REGISTER!$DD$24,0,IF(DO$70=1,0,IF(AND(DO95=1,$J95=1,DO$43&gt;=REGISTER!$DD$28,DO$40&gt;0,SUM(DO$54:DO$60)&gt;0),1,0)))</f>
        <v>0</v>
      </c>
      <c r="AM95" s="68">
        <f>IF((SUM(AM$19:AM$39)+SUM(AM$78:AM94)+SUM(AM$117:AM$121))&gt;=REGISTER!$DD$24,0,IF(DP$70=1,0,IF(AND(DP95=1,$J95=1,DP$43&gt;=REGISTER!$DD$28,DP$40&gt;0,SUM(DP$54:DP$60)&gt;0),1,0)))</f>
        <v>0</v>
      </c>
      <c r="AN95" s="68">
        <f>IF((SUM(AN$19:AN$39)+SUM(AN$78:AN94)+SUM(AN$117:AN$121))&gt;=REGISTER!$DD$24,0,IF(DQ$70=1,0,IF(AND(DQ95=1,$J95=1,DQ$43&gt;=REGISTER!$DD$28,DQ$40&gt;0,SUM(DQ$54:DQ$60)&gt;0),1,0)))</f>
        <v>0</v>
      </c>
      <c r="AO95" s="68">
        <f>IF((SUM(AO$19:AO$39)+SUM(AO$78:AO94)+SUM(AO$117:AO$121))&gt;=REGISTER!$DD$24,0,IF(DR$70=1,0,IF(AND(DR95=1,$J95=1,DR$43&gt;=REGISTER!$DD$28,DR$40&gt;0,SUM(DR$54:DR$60)&gt;0),1,0)))</f>
        <v>0</v>
      </c>
      <c r="AP95" s="68">
        <f>IF((SUM(AP$19:AP$39)+SUM(AP$78:AP94)+SUM(AP$117:AP$121))&gt;=REGISTER!$DD$24,0,IF(DS$70=1,0,IF(AND(DS95=1,$J95=1,DS$43&gt;=REGISTER!$DD$28,DS$40&gt;0,SUM(DS$54:DS$60)&gt;0),1,0)))</f>
        <v>0</v>
      </c>
      <c r="AQ95" s="68">
        <f>IF((SUM(AQ$19:AQ$39)+SUM(AQ$78:AQ94)+SUM(AQ$117:AQ$121))&gt;=REGISTER!$DD$24,0,IF(DT$70=1,0,IF(AND(DT95=1,$J95=1,DT$43&gt;=REGISTER!$DD$28,DT$40&gt;0,SUM(DT$54:DT$60)&gt;0),1,0)))</f>
        <v>0</v>
      </c>
      <c r="AR95" s="68">
        <f>IF((SUM(AR$19:AR$39)+SUM(AR$78:AR94)+SUM(AR$117:AR$121))&gt;=REGISTER!$DD$24,0,IF(DU$70=1,0,IF(AND(DU95=1,$J95=1,DU$43&gt;=REGISTER!$DD$28,DU$40&gt;0,SUM(DU$54:DU$60)&gt;0),1,0)))</f>
        <v>0</v>
      </c>
      <c r="AS95" s="68">
        <f>IF((SUM(AS$19:AS$39)+SUM(AS$78:AS94)+SUM(AS$117:AS$121))&gt;=REGISTER!$DD$24,0,IF(DV$70=1,0,IF(AND(DV95=1,$J95=1,DV$43&gt;=REGISTER!$DD$28,DV$40&gt;0,SUM(DV$54:DV$60)&gt;0),1,0)))</f>
        <v>0</v>
      </c>
      <c r="AT95" s="68">
        <f>IF((SUM(AT$19:AT$39)+SUM(AT$78:AT94)+SUM(AT$117:AT$121))&gt;=REGISTER!$DD$24,0,IF(DW$70=1,0,IF(AND(DW95=1,$J95=1,DW$43&gt;=REGISTER!$DD$28,DW$40&gt;0,SUM(DW$54:DW$60)&gt;0),1,0)))</f>
        <v>0</v>
      </c>
      <c r="AU95" s="68">
        <f>IF((SUM(AU$19:AU$39)+SUM(AU$78:AU94)+SUM(AU$117:AU$121))&gt;=REGISTER!$DD$24,0,IF(DX$70=1,0,IF(AND(DX95=1,$J95=1,DX$43&gt;=REGISTER!$DD$28,DX$40&gt;0,SUM(DX$54:DX$60)&gt;0),1,0)))</f>
        <v>0</v>
      </c>
      <c r="AV95" s="68">
        <f>IF((SUM(AV$19:AV$39)+SUM(AV$78:AV94)+SUM(AV$117:AV$121))&gt;=REGISTER!$DD$24,0,IF(DY$70=1,0,IF(AND(DY95=1,$J95=1,DY$43&gt;=REGISTER!$DD$28,DY$40&gt;0,SUM(DY$54:DY$60)&gt;0),1,0)))</f>
        <v>0</v>
      </c>
      <c r="AW95" s="68">
        <f>IF((SUM(AW$19:AW$39)+SUM(AW$78:AW94)+SUM(AW$117:AW$121))&gt;=REGISTER!$DD$24,0,IF(DZ$70=1,0,IF(AND(DZ95=1,$J95=1,DZ$43&gt;=REGISTER!$DD$28,DZ$40&gt;0,SUM(DZ$54:DZ$60)&gt;0),1,0)))</f>
        <v>0</v>
      </c>
      <c r="AX95" s="68">
        <f>IF((SUM(AX$19:AX$39)+SUM(AX$78:AX94)+SUM(AX$117:AX$121))&gt;=REGISTER!$DD$24,0,IF(EA$70=1,0,IF(AND(EA95=1,$J95=1,EA$43&gt;=REGISTER!$DD$28,EA$40&gt;0,SUM(EA$54:EA$60)&gt;0),1,0)))</f>
        <v>0</v>
      </c>
      <c r="AY95" s="68">
        <f>IF((SUM(AY$19:AY$39)+SUM(AY$78:AY94)+SUM(AY$117:AY$121))&gt;=REGISTER!$DD$24,0,IF(EB$70=1,0,IF(AND(EB95=1,$J95=1,EB$43&gt;=REGISTER!$DD$28,EB$40&gt;0,SUM(EB$54:EB$60)&gt;0),1,0)))</f>
        <v>0</v>
      </c>
      <c r="AZ95" s="68">
        <f>IF((SUM(AZ$19:AZ$39)+SUM(AZ$78:AZ94)+SUM(AZ$117:AZ$121))&gt;=REGISTER!$DD$24,0,IF(EC$70=1,0,IF(AND(EC95=1,$J95=1,EC$43&gt;=REGISTER!$DD$28,EC$40&gt;0,SUM(EC$54:EC$60)&gt;0),1,0)))</f>
        <v>0</v>
      </c>
      <c r="BA95" s="68">
        <f>IF((SUM(BA$19:BA$39)+SUM(BA$78:BA94)+SUM(BA$117:BA$121))&gt;=REGISTER!$DD$24,0,IF(ED$70=1,0,IF(AND(ED95=1,$J95=1,ED$43&gt;=REGISTER!$DD$28,ED$40&gt;0,SUM(ED$54:ED$60)&gt;0),1,0)))</f>
        <v>0</v>
      </c>
      <c r="BB95" s="68">
        <f>IF((SUM(BB$19:BB$39)+SUM(BB$78:BB94)+SUM(BB$117:BB$121))&gt;=REGISTER!$DD$24,0,IF(EE$70=1,0,IF(AND(EE95=1,$J95=1,EE$43&gt;=REGISTER!$DD$28,EE$40&gt;0,SUM(EE$54:EE$60)&gt;0),1,0)))</f>
        <v>0</v>
      </c>
      <c r="BC95" s="68">
        <f>IF((SUM(BC$19:BC$39)+SUM(BC$78:BC94)+SUM(BC$117:BC$121))&gt;=REGISTER!$DD$24,0,IF(EF$70=1,0,IF(AND(EF95=1,$J95=1,EF$43&gt;=REGISTER!$DD$28,EF$40&gt;0,SUM(EF$54:EF$60)&gt;0),1,0)))</f>
        <v>0</v>
      </c>
      <c r="BD95" s="83">
        <f t="shared" si="69"/>
        <v>0</v>
      </c>
      <c r="BE95" s="68">
        <f>IF((SUM(BE$19:BE$37)+SUM(BE$78:BE94))&gt;=20,0,SUM(IF(AND($I95=1,CS95=1,CS$41&gt;2,CS$40&gt;0,SUM(CS$47:CS$53)&gt;0),1,0)))</f>
        <v>0</v>
      </c>
      <c r="BF95" s="68">
        <f>IF((SUM(BF$19:BF$37)+SUM(BF$78:BF94))&gt;=20,0,SUM(IF(AND($I95=1,CT95=1,CT$41&gt;2,CT$40&gt;0,SUM(CT$47:CT$53)&gt;0),1,0)))</f>
        <v>0</v>
      </c>
      <c r="BG95" s="68">
        <f>IF((SUM(BG$19:BG$37)+SUM(BG$78:BG94))&gt;=20,0,SUM(IF(AND($I95=1,CU95=1,CU$41&gt;2,CU$40&gt;0,SUM(CU$47:CU$53)&gt;0),1,0)))</f>
        <v>0</v>
      </c>
      <c r="BH95" s="68">
        <f>IF((SUM(BH$19:BH$37)+SUM(BH$78:BH94))&gt;=20,0,SUM(IF(AND($I95=1,CV95=1,CV$41&gt;2,CV$40&gt;0,SUM(CV$47:CV$53)&gt;0),1,0)))</f>
        <v>0</v>
      </c>
      <c r="BI95" s="68">
        <f>IF((SUM(BI$19:BI$37)+SUM(BI$78:BI94))&gt;=20,0,SUM(IF(AND($I95=1,CW95=1,CW$41&gt;2,CW$40&gt;0,SUM(CW$47:CW$53)&gt;0),1,0)))</f>
        <v>0</v>
      </c>
      <c r="BJ95" s="68">
        <f>IF((SUM(BJ$19:BJ$37)+SUM(BJ$78:BJ94))&gt;=20,0,SUM(IF(AND($I95=1,CX95=1,CX$41&gt;2,CX$40&gt;0,SUM(CX$47:CX$53)&gt;0),1,0)))</f>
        <v>0</v>
      </c>
      <c r="BK95" s="68">
        <f>IF((SUM(BK$19:BK$37)+SUM(BK$78:BK94))&gt;=20,0,SUM(IF(AND($I95=1,CY95=1,CY$41&gt;2,CY$40&gt;0,SUM(CY$47:CY$53)&gt;0),1,0)))</f>
        <v>0</v>
      </c>
      <c r="BL95" s="68">
        <f>IF((SUM(BL$19:BL$37)+SUM(BL$78:BL94))&gt;=20,0,SUM(IF(AND($I95=1,CZ95=1,CZ$41&gt;2,CZ$40&gt;0,SUM(CZ$47:CZ$53)&gt;0),1,0)))</f>
        <v>0</v>
      </c>
      <c r="BM95" s="68">
        <f>IF((SUM(BM$19:BM$37)+SUM(BM$78:BM94))&gt;=20,0,SUM(IF(AND($I95=1,DA95=1,DA$41&gt;2,DA$40&gt;0,SUM(DA$47:DA$53)&gt;0),1,0)))</f>
        <v>0</v>
      </c>
      <c r="BN95" s="68">
        <f>IF((SUM(BN$19:BN$37)+SUM(BN$78:BN94))&gt;=20,0,SUM(IF(AND($I95=1,DB95=1,DB$41&gt;2,DB$40&gt;0,SUM(DB$47:DB$53)&gt;0),1,0)))</f>
        <v>0</v>
      </c>
      <c r="BO95" s="68">
        <f>IF((SUM(BO$19:BO$37)+SUM(BO$78:BO94))&gt;=20,0,SUM(IF(AND($I95=1,DC95=1,DC$41&gt;2,DC$40&gt;0,SUM(DC$47:DC$53)&gt;0),1,0)))</f>
        <v>0</v>
      </c>
      <c r="BP95" s="68">
        <f>IF((SUM(BP$19:BP$37)+SUM(BP$78:BP94))&gt;=20,0,SUM(IF(AND($I95=1,DD95=1,DD$41&gt;2,DD$40&gt;0,SUM(DD$47:DD$53)&gt;0),1,0)))</f>
        <v>0</v>
      </c>
      <c r="BQ95" s="68">
        <f>IF((SUM(BQ$19:BQ$37)+SUM(BQ$78:BQ94))&gt;=20,0,SUM(IF(AND($I95=1,DE95=1,DE$41&gt;2,DE$40&gt;0,SUM(DE$47:DE$53)&gt;0),1,0)))</f>
        <v>0</v>
      </c>
      <c r="BR95" s="68">
        <f>IF((SUM(BR$19:BR$37)+SUM(BR$78:BR94))&gt;=20,0,SUM(IF(AND($I95=1,DF95=1,DF$41&gt;2,DF$40&gt;0,SUM(DF$47:DF$53)&gt;0),1,0)))</f>
        <v>0</v>
      </c>
      <c r="BS95" s="68">
        <f>IF((SUM(BS$19:BS$37)+SUM(BS$78:BS94))&gt;=20,0,SUM(IF(AND($I95=1,DG95=1,DG$41&gt;2,DG$40&gt;0,SUM(DG$47:DG$53)&gt;0),1,0)))</f>
        <v>0</v>
      </c>
      <c r="BT95" s="68">
        <f>IF((SUM(BT$19:BT$37)+SUM(BT$78:BT94))&gt;=20,0,SUM(IF(AND($I95=1,DH95=1,DH$41&gt;2,DH$40&gt;0,SUM(DH$47:DH$53)&gt;0),1,0)))</f>
        <v>0</v>
      </c>
      <c r="BU95" s="68">
        <f>IF((SUM(BU$19:BU$37)+SUM(BU$78:BU94))&gt;=20,0,SUM(IF(AND($I95=1,DI95=1,DI$41&gt;2,DI$40&gt;0,SUM(DI$47:DI$53)&gt;0),1,0)))</f>
        <v>0</v>
      </c>
      <c r="BV95" s="68">
        <f>IF((SUM(BV$19:BV$37)+SUM(BV$78:BV94))&gt;=20,0,SUM(IF(AND($I95=1,DJ95=1,DJ$41&gt;2,DJ$40&gt;0,SUM(DJ$47:DJ$53)&gt;0),1,0)))</f>
        <v>0</v>
      </c>
      <c r="BW95" s="68">
        <f>IF((SUM(BW$19:BW$37)+SUM(BW$78:BW94))&gt;=20,0,SUM(IF(AND($I95=1,DK95=1,DK$41&gt;2,DK$40&gt;0,SUM(DK$47:DK$53)&gt;0),1,0)))</f>
        <v>0</v>
      </c>
      <c r="BX95" s="68">
        <f>IF((SUM(BX$19:BX$37)+SUM(BX$78:BX94))&gt;=20,0,SUM(IF(AND($I95=1,DL95=1,DL$41&gt;2,DL$40&gt;0,SUM(DL$47:DL$53)&gt;0),1,0)))</f>
        <v>0</v>
      </c>
      <c r="BY95" s="68">
        <f>IF((SUM(BY$19:BY$37)+SUM(BY$78:BY94))&gt;=20,0,SUM(IF(AND($I95=1,DM95=1,DM$41&gt;2,DM$40&gt;0,SUM(DM$47:DM$53)&gt;0),1,0)))</f>
        <v>0</v>
      </c>
      <c r="BZ95" s="68">
        <f>IF((SUM(BZ$19:BZ$37)+SUM(BZ$78:BZ94))&gt;=20,0,SUM(IF(AND($I95=1,DN95=1,DN$41&gt;2,DN$40&gt;0,SUM(DN$47:DN$53)&gt;0),1,0)))</f>
        <v>0</v>
      </c>
      <c r="CA95" s="68">
        <f>IF((SUM(CA$19:CA$37)+SUM(CA$78:CA94))&gt;=20,0,SUM(IF(AND($I95=1,DO95=1,DO$41&gt;2,DO$40&gt;0,SUM(DO$47:DO$53)&gt;0),1,0)))</f>
        <v>0</v>
      </c>
      <c r="CB95" s="68">
        <f>IF((SUM(CB$19:CB$37)+SUM(CB$78:CB94))&gt;=20,0,SUM(IF(AND($I95=1,DP95=1,DP$41&gt;2,DP$40&gt;0,SUM(DP$47:DP$53)&gt;0),1,0)))</f>
        <v>0</v>
      </c>
      <c r="CC95" s="68">
        <f>IF((SUM(CC$19:CC$37)+SUM(CC$78:CC94))&gt;=20,0,SUM(IF(AND($I95=1,DQ95=1,DQ$41&gt;2,DQ$40&gt;0,SUM(DQ$47:DQ$53)&gt;0),1,0)))</f>
        <v>0</v>
      </c>
      <c r="CD95" s="68">
        <f>IF((SUM(CD$19:CD$37)+SUM(CD$78:CD94))&gt;=20,0,SUM(IF(AND($I95=1,DR95=1,DR$41&gt;2,DR$40&gt;0,SUM(DR$47:DR$53)&gt;0),1,0)))</f>
        <v>0</v>
      </c>
      <c r="CE95" s="68">
        <f>IF((SUM(CE$19:CE$37)+SUM(CE$78:CE94))&gt;=20,0,SUM(IF(AND($I95=1,DS95=1,DS$41&gt;2,DS$40&gt;0,SUM(DS$47:DS$53)&gt;0),1,0)))</f>
        <v>0</v>
      </c>
      <c r="CF95" s="68">
        <f>IF((SUM(CF$19:CF$37)+SUM(CF$78:CF94))&gt;=20,0,SUM(IF(AND($I95=1,DT95=1,DT$41&gt;2,DT$40&gt;0,SUM(DT$47:DT$53)&gt;0),1,0)))</f>
        <v>0</v>
      </c>
      <c r="CG95" s="68">
        <f>IF((SUM(CG$19:CG$37)+SUM(CG$78:CG94))&gt;=20,0,SUM(IF(AND($I95=1,DU95=1,DU$41&gt;2,DU$40&gt;0,SUM(DU$47:DU$53)&gt;0),1,0)))</f>
        <v>0</v>
      </c>
      <c r="CH95" s="68">
        <f>IF((SUM(CH$19:CH$37)+SUM(CH$78:CH94))&gt;=20,0,SUM(IF(AND($I95=1,DV95=1,DV$41&gt;2,DV$40&gt;0,SUM(DV$47:DV$53)&gt;0),1,0)))</f>
        <v>0</v>
      </c>
      <c r="CI95" s="68">
        <f>IF((SUM(CI$19:CI$37)+SUM(CI$78:CI94))&gt;=20,0,SUM(IF(AND($I95=1,DW95=1,DW$41&gt;2,DW$40&gt;0,SUM(DW$47:DW$53)&gt;0),1,0)))</f>
        <v>0</v>
      </c>
      <c r="CJ95" s="68">
        <f>IF((SUM(CJ$19:CJ$37)+SUM(CJ$78:CJ94))&gt;=20,0,SUM(IF(AND($I95=1,DX95=1,DX$41&gt;2,DX$40&gt;0,SUM(DX$47:DX$53)&gt;0),1,0)))</f>
        <v>0</v>
      </c>
      <c r="CK95" s="68">
        <f>IF((SUM(CK$19:CK$37)+SUM(CK$78:CK94))&gt;=20,0,SUM(IF(AND($I95=1,DY95=1,DY$41&gt;2,DY$40&gt;0,SUM(DY$47:DY$53)&gt;0),1,0)))</f>
        <v>0</v>
      </c>
      <c r="CL95" s="68">
        <f>IF((SUM(CL$19:CL$37)+SUM(CL$78:CL94))&gt;=20,0,SUM(IF(AND($I95=1,DZ95=1,DZ$41&gt;2,DZ$40&gt;0,SUM(DZ$47:DZ$53)&gt;0),1,0)))</f>
        <v>0</v>
      </c>
      <c r="CM95" s="68">
        <f>IF((SUM(CM$19:CM$37)+SUM(CM$78:CM94))&gt;=20,0,SUM(IF(AND($I95=1,EA95=1,EA$41&gt;2,EA$40&gt;0,SUM(EA$47:EA$53)&gt;0),1,0)))</f>
        <v>0</v>
      </c>
      <c r="CN95" s="68">
        <f>IF((SUM(CN$19:CN$37)+SUM(CN$78:CN94))&gt;=20,0,SUM(IF(AND($I95=1,EB95=1,EB$41&gt;2,EB$40&gt;0,SUM(EB$47:EB$53)&gt;0),1,0)))</f>
        <v>0</v>
      </c>
      <c r="CO95" s="68">
        <f>IF((SUM(CO$19:CO$37)+SUM(CO$78:CO94))&gt;=20,0,SUM(IF(AND($I95=1,EC95=1,EC$41&gt;2,EC$40&gt;0,SUM(EC$47:EC$53)&gt;0),1,0)))</f>
        <v>0</v>
      </c>
      <c r="CP95" s="68">
        <f>IF((SUM(CP$19:CP$37)+SUM(CP$78:CP94))&gt;=20,0,SUM(IF(AND($I95=1,ED95=1,ED$41&gt;2,ED$40&gt;0,SUM(ED$47:ED$53)&gt;0),1,0)))</f>
        <v>0</v>
      </c>
      <c r="CQ95" s="68">
        <f>IF((SUM(CQ$19:CQ$37)+SUM(CQ$78:CQ94))&gt;=20,0,SUM(IF(AND($I95=1,EE95=1,EE$41&gt;2,EE$40&gt;0,SUM(EE$47:EE$53)&gt;0),1,0)))</f>
        <v>0</v>
      </c>
      <c r="CR95" s="68">
        <f>IF((SUM(CR$19:CR$37)+SUM(CR$78:CR94))&gt;=20,0,SUM(IF(AND($I95=1,EF95=1,EF$41&gt;2,EF$40&gt;0,SUM(EF$47:EF$53)&gt;0),1,0)))</f>
        <v>0</v>
      </c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  <c r="DL95" s="53"/>
      <c r="DM95" s="53"/>
      <c r="DN95" s="53"/>
      <c r="DO95" s="53"/>
      <c r="DP95" s="53"/>
      <c r="DQ95" s="53"/>
      <c r="DR95" s="53"/>
      <c r="DS95" s="53"/>
      <c r="DT95" s="53"/>
      <c r="DU95" s="53"/>
      <c r="DV95" s="53"/>
      <c r="DW95" s="53"/>
      <c r="DX95" s="53"/>
      <c r="DY95" s="53"/>
      <c r="DZ95" s="53"/>
      <c r="EA95" s="53"/>
      <c r="EB95" s="53"/>
      <c r="EC95" s="53"/>
      <c r="ED95" s="53"/>
      <c r="EE95" s="53"/>
      <c r="EF95" s="53"/>
      <c r="EG95" s="46">
        <f t="shared" si="63"/>
        <v>0</v>
      </c>
      <c r="EH95" s="116"/>
      <c r="EI95" s="82">
        <f t="shared" si="64"/>
        <v>0</v>
      </c>
      <c r="EJ95" s="295" t="str">
        <f t="shared" si="65"/>
        <v/>
      </c>
      <c r="EK95" s="296">
        <f t="shared" si="66"/>
        <v>0</v>
      </c>
      <c r="EL95" s="161"/>
      <c r="EM95" s="354">
        <f>SUMIF($K95,REGISTER!$CY$7,'KORT 1'!$BD95)</f>
        <v>0</v>
      </c>
      <c r="EN95" s="355">
        <f>SUMIF($K95,REGISTER!$CY$8,'KORT 1'!$BD95)</f>
        <v>0</v>
      </c>
      <c r="EO95" s="356">
        <f>SUMIF($K95,REGISTER!$CY$9,'KORT 1'!$BD95)</f>
        <v>0</v>
      </c>
      <c r="EP95" s="356">
        <f>SUMIF($K95,REGISTER!$CY$10,'KORT 1'!$BD95)</f>
        <v>0</v>
      </c>
      <c r="EQ95" s="357">
        <f>SUMIF($K95,REGISTER!$CY$23,'KORT 1'!$BD95)</f>
        <v>0</v>
      </c>
      <c r="ER95" s="355">
        <f>SUMIF($K95,REGISTER!$CY$24,'KORT 1'!$BD95)</f>
        <v>0</v>
      </c>
      <c r="ES95" s="356">
        <f>SUMIF($K95,REGISTER!$CY$25,'KORT 1'!$BD95)</f>
        <v>0</v>
      </c>
      <c r="ET95" s="356">
        <f>SUMIF($K95,REGISTER!$CY$26,'KORT 1'!$BD95)</f>
        <v>0</v>
      </c>
      <c r="EU95" s="357">
        <f>SUMIF($K95,REGISTER!$CY$15,'KORT 1'!$BD95)</f>
        <v>0</v>
      </c>
      <c r="EV95" s="355">
        <f>SUMIF($K95,REGISTER!$CY$16,'KORT 1'!$BD95)</f>
        <v>0</v>
      </c>
      <c r="EW95" s="355">
        <f>SUMIF($K95,REGISTER!$CY$17,'KORT 1'!$BD95)</f>
        <v>0</v>
      </c>
      <c r="EX95" s="355">
        <f>SUMIF($K95,REGISTER!$CY$18,'KORT 1'!$BD95)</f>
        <v>0</v>
      </c>
      <c r="EY95" s="358">
        <f>SUMIF($K95,REGISTER!$CY$19,'KORT 1'!$BD95)+SUMIF($K95,REGISTER!$CY$20,'KORT 1'!$BD95)+SUMIF($K95,REGISTER!$CY$21,'KORT 1'!$BD95)+SUMIF($K95,REGISTER!$CY$22,'KORT 1'!$BD95)</f>
        <v>0</v>
      </c>
      <c r="EZ95" s="359">
        <f>SUMIF($K95,REGISTER!$CY$31,'KORT 1'!$BD95)</f>
        <v>0</v>
      </c>
      <c r="FA95" s="355">
        <f>SUMIF($K95,REGISTER!$CY$32,'KORT 1'!$BD95)</f>
        <v>0</v>
      </c>
      <c r="FB95" s="355">
        <f>SUMIF($K95,REGISTER!$CY$33,'KORT 1'!$BD95)</f>
        <v>0</v>
      </c>
      <c r="FC95" s="355">
        <f>SUMIF($K95,REGISTER!$CY$34,'KORT 1'!$BD95)</f>
        <v>0</v>
      </c>
      <c r="FD95" s="358">
        <f>SUMIF($K95,REGISTER!$CY$35,'KORT 1'!$BD95)+SUMIF($K95,REGISTER!$CY$36,'KORT 1'!$BD95)+SUMIF($K95,REGISTER!$CY$37,'KORT 1'!$BD95)+SUMIF($K95,REGISTER!$CY$38,'KORT 1'!$BD95)</f>
        <v>0</v>
      </c>
      <c r="FE95" s="376"/>
      <c r="FF95" s="377"/>
      <c r="FG95" s="378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9"/>
      <c r="FY95" s="84">
        <f>SUMIF($M95,REGISTER!$CY$40,'KORT 1'!$O95)</f>
        <v>0</v>
      </c>
      <c r="FZ95" s="17">
        <f>SUMIF($M95,REGISTER!$CY$41,'KORT 1'!$O95)</f>
        <v>0</v>
      </c>
      <c r="GA95" s="17">
        <f>SUMIF($M95,REGISTER!$CY$42,'KORT 1'!$O95)</f>
        <v>0</v>
      </c>
      <c r="GB95" s="17">
        <f>SUMIF($M95,REGISTER!$CY$43,'KORT 1'!$O95)</f>
        <v>0</v>
      </c>
      <c r="GC95" s="17">
        <f>SUMIF($M95,REGISTER!$CY$44,'KORT 1'!$O95)</f>
        <v>0</v>
      </c>
      <c r="GD95" s="17">
        <f>SUMIF($M95,REGISTER!$CY$45,'KORT 1'!$O95)</f>
        <v>0</v>
      </c>
      <c r="GE95" s="17">
        <f>SUMIF($M95,REGISTER!$CY$60,'KORT 1'!$O95)</f>
        <v>0</v>
      </c>
      <c r="GF95" s="17">
        <f>SUMIF($M95,REGISTER!$CY$61,'KORT 1'!$O95)</f>
        <v>0</v>
      </c>
      <c r="GG95" s="17">
        <f>SUMIF($M95,REGISTER!$CY$62,'KORT 1'!$O95)</f>
        <v>0</v>
      </c>
      <c r="GH95" s="17">
        <f>SUMIF($M95,REGISTER!$CY$63,'KORT 1'!$O95)</f>
        <v>0</v>
      </c>
      <c r="GI95" s="17">
        <f>SUMIF($M95,REGISTER!$CY$64,'KORT 1'!$O95)</f>
        <v>0</v>
      </c>
      <c r="GJ95" s="17">
        <f>SUMIF($M95,REGISTER!$CY$65,'KORT 1'!$O95)</f>
        <v>0</v>
      </c>
      <c r="GK95" s="17">
        <f>SUMIF($M95,REGISTER!$CY$50,'KORT 1'!$O95)</f>
        <v>0</v>
      </c>
      <c r="GL95" s="17">
        <f>SUMIF($M95,REGISTER!$CY$51,'KORT 1'!$O95)</f>
        <v>0</v>
      </c>
      <c r="GM95" s="17">
        <f>SUMIF($M95,REGISTER!$CY$52,'KORT 1'!$O95)</f>
        <v>0</v>
      </c>
      <c r="GN95" s="17">
        <f>SUMIF($M95,REGISTER!$CY$53,'KORT 1'!$O95)</f>
        <v>0</v>
      </c>
      <c r="GO95" s="17">
        <f>SUMIF($M95,REGISTER!$CY$54,'KORT 1'!$O95)</f>
        <v>0</v>
      </c>
      <c r="GP95" s="17">
        <f>SUMIF($M95,REGISTER!$CY$55,'KORT 1'!$O95)</f>
        <v>0</v>
      </c>
      <c r="GQ95" s="16">
        <f>SUMIF($M95,REGISTER!$CY$56,'KORT 1'!$O95)+SUMIF($M95,REGISTER!$CY$57,'KORT 1'!$O95)+SUMIF($M95,REGISTER!$CY$58,'KORT 1'!$O95)+SUMIF($M95,REGISTER!$CY$59,'KORT 1'!$O95)</f>
        <v>0</v>
      </c>
      <c r="GR95" s="17">
        <f>SUMIF($M95,REGISTER!$CY$70,'KORT 1'!$O95)</f>
        <v>0</v>
      </c>
      <c r="GS95" s="17">
        <f>SUMIF($M95,REGISTER!$CY$71,'KORT 1'!$O95)</f>
        <v>0</v>
      </c>
      <c r="GT95" s="17">
        <f>SUMIF($M95,REGISTER!$CY$72,'KORT 1'!$O95)</f>
        <v>0</v>
      </c>
      <c r="GU95" s="17">
        <f>SUMIF($M95,REGISTER!$CY$73,'KORT 1'!$O95)</f>
        <v>0</v>
      </c>
      <c r="GV95" s="17">
        <f>SUMIF($M95,REGISTER!$CY$74,'KORT 1'!$O95)</f>
        <v>0</v>
      </c>
      <c r="GW95" s="17">
        <f>SUMIF($M95,REGISTER!$CY$75,'KORT 1'!$O95)</f>
        <v>0</v>
      </c>
      <c r="GX95" s="16">
        <f>SUMIF($M95,REGISTER!$CY$76,'KORT 1'!$O95)+SUMIF($M95,REGISTER!$CY$77,'KORT 1'!$O95)+SUMIF($M95,REGISTER!$CY$78,'KORT 1'!$O95)+SUMIF($M95,REGISTER!$CY$79,'KORT 1'!$O95)</f>
        <v>0</v>
      </c>
      <c r="GY95" s="116"/>
      <c r="GZ95" s="116"/>
      <c r="HA95" s="116"/>
      <c r="HB95" s="116"/>
      <c r="HC95" s="116"/>
      <c r="HD95" s="116"/>
      <c r="HE95" s="116"/>
      <c r="HF95" s="116"/>
      <c r="HG95" s="116"/>
      <c r="HH95" s="116"/>
      <c r="HI95" s="116"/>
      <c r="HJ95" s="116"/>
      <c r="HK95" s="116"/>
      <c r="HL95" s="116"/>
      <c r="HM95" s="116"/>
      <c r="HN95" s="116"/>
      <c r="HO95" s="116"/>
      <c r="HP95" s="106"/>
      <c r="HQ95" s="1"/>
    </row>
    <row r="96" spans="1:225" ht="12" customHeight="1">
      <c r="A96" s="15">
        <v>40</v>
      </c>
      <c r="B96" s="69"/>
      <c r="C96" s="539" t="str">
        <f t="shared" si="67"/>
        <v/>
      </c>
      <c r="D96" s="540"/>
      <c r="E96" s="540"/>
      <c r="F96" s="540"/>
      <c r="G96" s="541"/>
      <c r="H96" s="111" t="str">
        <f t="shared" si="54"/>
        <v/>
      </c>
      <c r="I96" s="22">
        <f t="shared" si="55"/>
        <v>0</v>
      </c>
      <c r="J96" s="22">
        <f t="shared" si="56"/>
        <v>0</v>
      </c>
      <c r="K96" s="22">
        <f t="shared" si="57"/>
        <v>0</v>
      </c>
      <c r="L96" s="114"/>
      <c r="M96" s="22">
        <f t="shared" si="58"/>
        <v>0</v>
      </c>
      <c r="N96" s="22">
        <f t="shared" si="59"/>
        <v>0</v>
      </c>
      <c r="O96" s="83">
        <f t="shared" si="68"/>
        <v>0</v>
      </c>
      <c r="P96" s="68">
        <f>IF((SUM(P$19:P$39)+SUM(P$78:P95)+SUM(P$117:P$121))&gt;=REGISTER!$DD$24,0,IF(CS$70=1,0,IF(AND(CS96=1,$J96=1,CS$43&gt;=REGISTER!$DD$28,CS$40&gt;0,SUM(CS$54:CS$60)&gt;0),1,0)))</f>
        <v>0</v>
      </c>
      <c r="Q96" s="68">
        <f>IF((SUM(Q$19:Q$39)+SUM(Q$78:Q95)+SUM(Q$117:Q$121))&gt;=REGISTER!$DD$24,0,IF(CT$70=1,0,IF(AND(CT96=1,$J96=1,CT$43&gt;=REGISTER!$DD$28,CT$40&gt;0,SUM(CT$54:CT$60)&gt;0),1,0)))</f>
        <v>0</v>
      </c>
      <c r="R96" s="68">
        <f>IF((SUM(R$19:R$39)+SUM(R$78:R95)+SUM(R$117:R$121))&gt;=REGISTER!$DD$24,0,IF(CU$70=1,0,IF(AND(CU96=1,$J96=1,CU$43&gt;=REGISTER!$DD$28,CU$40&gt;0,SUM(CU$54:CU$60)&gt;0),1,0)))</f>
        <v>0</v>
      </c>
      <c r="S96" s="68">
        <f>IF((SUM(S$19:S$39)+SUM(S$78:S95)+SUM(S$117:S$121))&gt;=REGISTER!$DD$24,0,IF(CV$70=1,0,IF(AND(CV96=1,$J96=1,CV$43&gt;=REGISTER!$DD$28,CV$40&gt;0,SUM(CV$54:CV$60)&gt;0),1,0)))</f>
        <v>0</v>
      </c>
      <c r="T96" s="68">
        <f>IF((SUM(T$19:T$39)+SUM(T$78:T95)+SUM(T$117:T$121))&gt;=REGISTER!$DD$24,0,IF(CW$70=1,0,IF(AND(CW96=1,$J96=1,CW$43&gt;=REGISTER!$DD$28,CW$40&gt;0,SUM(CW$54:CW$60)&gt;0),1,0)))</f>
        <v>0</v>
      </c>
      <c r="U96" s="68">
        <f>IF((SUM(U$19:U$39)+SUM(U$78:U95)+SUM(U$117:U$121))&gt;=REGISTER!$DD$24,0,IF(CX$70=1,0,IF(AND(CX96=1,$J96=1,CX$43&gt;=REGISTER!$DD$28,CX$40&gt;0,SUM(CX$54:CX$60)&gt;0),1,0)))</f>
        <v>0</v>
      </c>
      <c r="V96" s="68">
        <f>IF((SUM(V$19:V$39)+SUM(V$78:V95)+SUM(V$117:V$121))&gt;=REGISTER!$DD$24,0,IF(CY$70=1,0,IF(AND(CY96=1,$J96=1,CY$43&gt;=REGISTER!$DD$28,CY$40&gt;0,SUM(CY$54:CY$60)&gt;0),1,0)))</f>
        <v>0</v>
      </c>
      <c r="W96" s="68">
        <f>IF((SUM(W$19:W$39)+SUM(W$78:W95)+SUM(W$117:W$121))&gt;=REGISTER!$DD$24,0,IF(CZ$70=1,0,IF(AND(CZ96=1,$J96=1,CZ$43&gt;=REGISTER!$DD$28,CZ$40&gt;0,SUM(CZ$54:CZ$60)&gt;0),1,0)))</f>
        <v>0</v>
      </c>
      <c r="X96" s="68">
        <f>IF((SUM(X$19:X$39)+SUM(X$78:X95)+SUM(X$117:X$121))&gt;=REGISTER!$DD$24,0,IF(DA$70=1,0,IF(AND(DA96=1,$J96=1,DA$43&gt;=REGISTER!$DD$28,DA$40&gt;0,SUM(DA$54:DA$60)&gt;0),1,0)))</f>
        <v>0</v>
      </c>
      <c r="Y96" s="68">
        <f>IF((SUM(Y$19:Y$39)+SUM(Y$78:Y95)+SUM(Y$117:Y$121))&gt;=REGISTER!$DD$24,0,IF(DB$70=1,0,IF(AND(DB96=1,$J96=1,DB$43&gt;=REGISTER!$DD$28,DB$40&gt;0,SUM(DB$54:DB$60)&gt;0),1,0)))</f>
        <v>0</v>
      </c>
      <c r="Z96" s="68">
        <f>IF((SUM(Z$19:Z$39)+SUM(Z$78:Z95)+SUM(Z$117:Z$121))&gt;=REGISTER!$DD$24,0,IF(DC$70=1,0,IF(AND(DC96=1,$J96=1,DC$43&gt;=REGISTER!$DD$28,DC$40&gt;0,SUM(DC$54:DC$60)&gt;0),1,0)))</f>
        <v>0</v>
      </c>
      <c r="AA96" s="68">
        <f>IF((SUM(AA$19:AA$39)+SUM(AA$78:AA95)+SUM(AA$117:AA$121))&gt;=REGISTER!$DD$24,0,IF(DD$70=1,0,IF(AND(DD96=1,$J96=1,DD$43&gt;=REGISTER!$DD$28,DD$40&gt;0,SUM(DD$54:DD$60)&gt;0),1,0)))</f>
        <v>0</v>
      </c>
      <c r="AB96" s="68">
        <f>IF((SUM(AB$19:AB$39)+SUM(AB$78:AB95)+SUM(AB$117:AB$121))&gt;=REGISTER!$DD$24,0,IF(DE$70=1,0,IF(AND(DE96=1,$J96=1,DE$43&gt;=REGISTER!$DD$28,DE$40&gt;0,SUM(DE$54:DE$60)&gt;0),1,0)))</f>
        <v>0</v>
      </c>
      <c r="AC96" s="68">
        <f>IF((SUM(AC$19:AC$39)+SUM(AC$78:AC95)+SUM(AC$117:AC$121))&gt;=REGISTER!$DD$24,0,IF(DF$70=1,0,IF(AND(DF96=1,$J96=1,DF$43&gt;=REGISTER!$DD$28,DF$40&gt;0,SUM(DF$54:DF$60)&gt;0),1,0)))</f>
        <v>0</v>
      </c>
      <c r="AD96" s="68">
        <f>IF((SUM(AD$19:AD$39)+SUM(AD$78:AD95)+SUM(AD$117:AD$121))&gt;=REGISTER!$DD$24,0,IF(DG$70=1,0,IF(AND(DG96=1,$J96=1,DG$43&gt;=REGISTER!$DD$28,DG$40&gt;0,SUM(DG$54:DG$60)&gt;0),1,0)))</f>
        <v>0</v>
      </c>
      <c r="AE96" s="68">
        <f>IF((SUM(AE$19:AE$39)+SUM(AE$78:AE95)+SUM(AE$117:AE$121))&gt;=REGISTER!$DD$24,0,IF(DH$70=1,0,IF(AND(DH96=1,$J96=1,DH$43&gt;=REGISTER!$DD$28,DH$40&gt;0,SUM(DH$54:DH$60)&gt;0),1,0)))</f>
        <v>0</v>
      </c>
      <c r="AF96" s="68">
        <f>IF((SUM(AF$19:AF$39)+SUM(AF$78:AF95)+SUM(AF$117:AF$121))&gt;=REGISTER!$DD$24,0,IF(DI$70=1,0,IF(AND(DI96=1,$J96=1,DI$43&gt;=REGISTER!$DD$28,DI$40&gt;0,SUM(DI$54:DI$60)&gt;0),1,0)))</f>
        <v>0</v>
      </c>
      <c r="AG96" s="68">
        <f>IF((SUM(AG$19:AG$39)+SUM(AG$78:AG95)+SUM(AG$117:AG$121))&gt;=REGISTER!$DD$24,0,IF(DJ$70=1,0,IF(AND(DJ96=1,$J96=1,DJ$43&gt;=REGISTER!$DD$28,DJ$40&gt;0,SUM(DJ$54:DJ$60)&gt;0),1,0)))</f>
        <v>0</v>
      </c>
      <c r="AH96" s="68">
        <f>IF((SUM(AH$19:AH$39)+SUM(AH$78:AH95)+SUM(AH$117:AH$121))&gt;=REGISTER!$DD$24,0,IF(DK$70=1,0,IF(AND(DK96=1,$J96=1,DK$43&gt;=REGISTER!$DD$28,DK$40&gt;0,SUM(DK$54:DK$60)&gt;0),1,0)))</f>
        <v>0</v>
      </c>
      <c r="AI96" s="68">
        <f>IF((SUM(AI$19:AI$39)+SUM(AI$78:AI95)+SUM(AI$117:AI$121))&gt;=REGISTER!$DD$24,0,IF(DL$70=1,0,IF(AND(DL96=1,$J96=1,DL$43&gt;=REGISTER!$DD$28,DL$40&gt;0,SUM(DL$54:DL$60)&gt;0),1,0)))</f>
        <v>0</v>
      </c>
      <c r="AJ96" s="68">
        <f>IF((SUM(AJ$19:AJ$39)+SUM(AJ$78:AJ95)+SUM(AJ$117:AJ$121))&gt;=REGISTER!$DD$24,0,IF(DM$70=1,0,IF(AND(DM96=1,$J96=1,DM$43&gt;=REGISTER!$DD$28,DM$40&gt;0,SUM(DM$54:DM$60)&gt;0),1,0)))</f>
        <v>0</v>
      </c>
      <c r="AK96" s="68">
        <f>IF((SUM(AK$19:AK$39)+SUM(AK$78:AK95)+SUM(AK$117:AK$121))&gt;=REGISTER!$DD$24,0,IF(DN$70=1,0,IF(AND(DN96=1,$J96=1,DN$43&gt;=REGISTER!$DD$28,DN$40&gt;0,SUM(DN$54:DN$60)&gt;0),1,0)))</f>
        <v>0</v>
      </c>
      <c r="AL96" s="68">
        <f>IF((SUM(AL$19:AL$39)+SUM(AL$78:AL95)+SUM(AL$117:AL$121))&gt;=REGISTER!$DD$24,0,IF(DO$70=1,0,IF(AND(DO96=1,$J96=1,DO$43&gt;=REGISTER!$DD$28,DO$40&gt;0,SUM(DO$54:DO$60)&gt;0),1,0)))</f>
        <v>0</v>
      </c>
      <c r="AM96" s="68">
        <f>IF((SUM(AM$19:AM$39)+SUM(AM$78:AM95)+SUM(AM$117:AM$121))&gt;=REGISTER!$DD$24,0,IF(DP$70=1,0,IF(AND(DP96=1,$J96=1,DP$43&gt;=REGISTER!$DD$28,DP$40&gt;0,SUM(DP$54:DP$60)&gt;0),1,0)))</f>
        <v>0</v>
      </c>
      <c r="AN96" s="68">
        <f>IF((SUM(AN$19:AN$39)+SUM(AN$78:AN95)+SUM(AN$117:AN$121))&gt;=REGISTER!$DD$24,0,IF(DQ$70=1,0,IF(AND(DQ96=1,$J96=1,DQ$43&gt;=REGISTER!$DD$28,DQ$40&gt;0,SUM(DQ$54:DQ$60)&gt;0),1,0)))</f>
        <v>0</v>
      </c>
      <c r="AO96" s="68">
        <f>IF((SUM(AO$19:AO$39)+SUM(AO$78:AO95)+SUM(AO$117:AO$121))&gt;=REGISTER!$DD$24,0,IF(DR$70=1,0,IF(AND(DR96=1,$J96=1,DR$43&gt;=REGISTER!$DD$28,DR$40&gt;0,SUM(DR$54:DR$60)&gt;0),1,0)))</f>
        <v>0</v>
      </c>
      <c r="AP96" s="68">
        <f>IF((SUM(AP$19:AP$39)+SUM(AP$78:AP95)+SUM(AP$117:AP$121))&gt;=REGISTER!$DD$24,0,IF(DS$70=1,0,IF(AND(DS96=1,$J96=1,DS$43&gt;=REGISTER!$DD$28,DS$40&gt;0,SUM(DS$54:DS$60)&gt;0),1,0)))</f>
        <v>0</v>
      </c>
      <c r="AQ96" s="68">
        <f>IF((SUM(AQ$19:AQ$39)+SUM(AQ$78:AQ95)+SUM(AQ$117:AQ$121))&gt;=REGISTER!$DD$24,0,IF(DT$70=1,0,IF(AND(DT96=1,$J96=1,DT$43&gt;=REGISTER!$DD$28,DT$40&gt;0,SUM(DT$54:DT$60)&gt;0),1,0)))</f>
        <v>0</v>
      </c>
      <c r="AR96" s="68">
        <f>IF((SUM(AR$19:AR$39)+SUM(AR$78:AR95)+SUM(AR$117:AR$121))&gt;=REGISTER!$DD$24,0,IF(DU$70=1,0,IF(AND(DU96=1,$J96=1,DU$43&gt;=REGISTER!$DD$28,DU$40&gt;0,SUM(DU$54:DU$60)&gt;0),1,0)))</f>
        <v>0</v>
      </c>
      <c r="AS96" s="68">
        <f>IF((SUM(AS$19:AS$39)+SUM(AS$78:AS95)+SUM(AS$117:AS$121))&gt;=REGISTER!$DD$24,0,IF(DV$70=1,0,IF(AND(DV96=1,$J96=1,DV$43&gt;=REGISTER!$DD$28,DV$40&gt;0,SUM(DV$54:DV$60)&gt;0),1,0)))</f>
        <v>0</v>
      </c>
      <c r="AT96" s="68">
        <f>IF((SUM(AT$19:AT$39)+SUM(AT$78:AT95)+SUM(AT$117:AT$121))&gt;=REGISTER!$DD$24,0,IF(DW$70=1,0,IF(AND(DW96=1,$J96=1,DW$43&gt;=REGISTER!$DD$28,DW$40&gt;0,SUM(DW$54:DW$60)&gt;0),1,0)))</f>
        <v>0</v>
      </c>
      <c r="AU96" s="68">
        <f>IF((SUM(AU$19:AU$39)+SUM(AU$78:AU95)+SUM(AU$117:AU$121))&gt;=REGISTER!$DD$24,0,IF(DX$70=1,0,IF(AND(DX96=1,$J96=1,DX$43&gt;=REGISTER!$DD$28,DX$40&gt;0,SUM(DX$54:DX$60)&gt;0),1,0)))</f>
        <v>0</v>
      </c>
      <c r="AV96" s="68">
        <f>IF((SUM(AV$19:AV$39)+SUM(AV$78:AV95)+SUM(AV$117:AV$121))&gt;=REGISTER!$DD$24,0,IF(DY$70=1,0,IF(AND(DY96=1,$J96=1,DY$43&gt;=REGISTER!$DD$28,DY$40&gt;0,SUM(DY$54:DY$60)&gt;0),1,0)))</f>
        <v>0</v>
      </c>
      <c r="AW96" s="68">
        <f>IF((SUM(AW$19:AW$39)+SUM(AW$78:AW95)+SUM(AW$117:AW$121))&gt;=REGISTER!$DD$24,0,IF(DZ$70=1,0,IF(AND(DZ96=1,$J96=1,DZ$43&gt;=REGISTER!$DD$28,DZ$40&gt;0,SUM(DZ$54:DZ$60)&gt;0),1,0)))</f>
        <v>0</v>
      </c>
      <c r="AX96" s="68">
        <f>IF((SUM(AX$19:AX$39)+SUM(AX$78:AX95)+SUM(AX$117:AX$121))&gt;=REGISTER!$DD$24,0,IF(EA$70=1,0,IF(AND(EA96=1,$J96=1,EA$43&gt;=REGISTER!$DD$28,EA$40&gt;0,SUM(EA$54:EA$60)&gt;0),1,0)))</f>
        <v>0</v>
      </c>
      <c r="AY96" s="68">
        <f>IF((SUM(AY$19:AY$39)+SUM(AY$78:AY95)+SUM(AY$117:AY$121))&gt;=REGISTER!$DD$24,0,IF(EB$70=1,0,IF(AND(EB96=1,$J96=1,EB$43&gt;=REGISTER!$DD$28,EB$40&gt;0,SUM(EB$54:EB$60)&gt;0),1,0)))</f>
        <v>0</v>
      </c>
      <c r="AZ96" s="68">
        <f>IF((SUM(AZ$19:AZ$39)+SUM(AZ$78:AZ95)+SUM(AZ$117:AZ$121))&gt;=REGISTER!$DD$24,0,IF(EC$70=1,0,IF(AND(EC96=1,$J96=1,EC$43&gt;=REGISTER!$DD$28,EC$40&gt;0,SUM(EC$54:EC$60)&gt;0),1,0)))</f>
        <v>0</v>
      </c>
      <c r="BA96" s="68">
        <f>IF((SUM(BA$19:BA$39)+SUM(BA$78:BA95)+SUM(BA$117:BA$121))&gt;=REGISTER!$DD$24,0,IF(ED$70=1,0,IF(AND(ED96=1,$J96=1,ED$43&gt;=REGISTER!$DD$28,ED$40&gt;0,SUM(ED$54:ED$60)&gt;0),1,0)))</f>
        <v>0</v>
      </c>
      <c r="BB96" s="68">
        <f>IF((SUM(BB$19:BB$39)+SUM(BB$78:BB95)+SUM(BB$117:BB$121))&gt;=REGISTER!$DD$24,0,IF(EE$70=1,0,IF(AND(EE96=1,$J96=1,EE$43&gt;=REGISTER!$DD$28,EE$40&gt;0,SUM(EE$54:EE$60)&gt;0),1,0)))</f>
        <v>0</v>
      </c>
      <c r="BC96" s="68">
        <f>IF((SUM(BC$19:BC$39)+SUM(BC$78:BC95)+SUM(BC$117:BC$121))&gt;=REGISTER!$DD$24,0,IF(EF$70=1,0,IF(AND(EF96=1,$J96=1,EF$43&gt;=REGISTER!$DD$28,EF$40&gt;0,SUM(EF$54:EF$60)&gt;0),1,0)))</f>
        <v>0</v>
      </c>
      <c r="BD96" s="83">
        <f t="shared" si="69"/>
        <v>0</v>
      </c>
      <c r="BE96" s="68">
        <f>IF((SUM(BE$19:BE$37)+SUM(BE$78:BE95))&gt;=20,0,SUM(IF(AND($I96=1,CS96=1,CS$41&gt;2,CS$40&gt;0,SUM(CS$47:CS$53)&gt;0),1,0)))</f>
        <v>0</v>
      </c>
      <c r="BF96" s="68">
        <f>IF((SUM(BF$19:BF$37)+SUM(BF$78:BF95))&gt;=20,0,SUM(IF(AND($I96=1,CT96=1,CT$41&gt;2,CT$40&gt;0,SUM(CT$47:CT$53)&gt;0),1,0)))</f>
        <v>0</v>
      </c>
      <c r="BG96" s="68">
        <f>IF((SUM(BG$19:BG$37)+SUM(BG$78:BG95))&gt;=20,0,SUM(IF(AND($I96=1,CU96=1,CU$41&gt;2,CU$40&gt;0,SUM(CU$47:CU$53)&gt;0),1,0)))</f>
        <v>0</v>
      </c>
      <c r="BH96" s="68">
        <f>IF((SUM(BH$19:BH$37)+SUM(BH$78:BH95))&gt;=20,0,SUM(IF(AND($I96=1,CV96=1,CV$41&gt;2,CV$40&gt;0,SUM(CV$47:CV$53)&gt;0),1,0)))</f>
        <v>0</v>
      </c>
      <c r="BI96" s="68">
        <f>IF((SUM(BI$19:BI$37)+SUM(BI$78:BI95))&gt;=20,0,SUM(IF(AND($I96=1,CW96=1,CW$41&gt;2,CW$40&gt;0,SUM(CW$47:CW$53)&gt;0),1,0)))</f>
        <v>0</v>
      </c>
      <c r="BJ96" s="68">
        <f>IF((SUM(BJ$19:BJ$37)+SUM(BJ$78:BJ95))&gt;=20,0,SUM(IF(AND($I96=1,CX96=1,CX$41&gt;2,CX$40&gt;0,SUM(CX$47:CX$53)&gt;0),1,0)))</f>
        <v>0</v>
      </c>
      <c r="BK96" s="68">
        <f>IF((SUM(BK$19:BK$37)+SUM(BK$78:BK95))&gt;=20,0,SUM(IF(AND($I96=1,CY96=1,CY$41&gt;2,CY$40&gt;0,SUM(CY$47:CY$53)&gt;0),1,0)))</f>
        <v>0</v>
      </c>
      <c r="BL96" s="68">
        <f>IF((SUM(BL$19:BL$37)+SUM(BL$78:BL95))&gt;=20,0,SUM(IF(AND($I96=1,CZ96=1,CZ$41&gt;2,CZ$40&gt;0,SUM(CZ$47:CZ$53)&gt;0),1,0)))</f>
        <v>0</v>
      </c>
      <c r="BM96" s="68">
        <f>IF((SUM(BM$19:BM$37)+SUM(BM$78:BM95))&gt;=20,0,SUM(IF(AND($I96=1,DA96=1,DA$41&gt;2,DA$40&gt;0,SUM(DA$47:DA$53)&gt;0),1,0)))</f>
        <v>0</v>
      </c>
      <c r="BN96" s="68">
        <f>IF((SUM(BN$19:BN$37)+SUM(BN$78:BN95))&gt;=20,0,SUM(IF(AND($I96=1,DB96=1,DB$41&gt;2,DB$40&gt;0,SUM(DB$47:DB$53)&gt;0),1,0)))</f>
        <v>0</v>
      </c>
      <c r="BO96" s="68">
        <f>IF((SUM(BO$19:BO$37)+SUM(BO$78:BO95))&gt;=20,0,SUM(IF(AND($I96=1,DC96=1,DC$41&gt;2,DC$40&gt;0,SUM(DC$47:DC$53)&gt;0),1,0)))</f>
        <v>0</v>
      </c>
      <c r="BP96" s="68">
        <f>IF((SUM(BP$19:BP$37)+SUM(BP$78:BP95))&gt;=20,0,SUM(IF(AND($I96=1,DD96=1,DD$41&gt;2,DD$40&gt;0,SUM(DD$47:DD$53)&gt;0),1,0)))</f>
        <v>0</v>
      </c>
      <c r="BQ96" s="68">
        <f>IF((SUM(BQ$19:BQ$37)+SUM(BQ$78:BQ95))&gt;=20,0,SUM(IF(AND($I96=1,DE96=1,DE$41&gt;2,DE$40&gt;0,SUM(DE$47:DE$53)&gt;0),1,0)))</f>
        <v>0</v>
      </c>
      <c r="BR96" s="68">
        <f>IF((SUM(BR$19:BR$37)+SUM(BR$78:BR95))&gt;=20,0,SUM(IF(AND($I96=1,DF96=1,DF$41&gt;2,DF$40&gt;0,SUM(DF$47:DF$53)&gt;0),1,0)))</f>
        <v>0</v>
      </c>
      <c r="BS96" s="68">
        <f>IF((SUM(BS$19:BS$37)+SUM(BS$78:BS95))&gt;=20,0,SUM(IF(AND($I96=1,DG96=1,DG$41&gt;2,DG$40&gt;0,SUM(DG$47:DG$53)&gt;0),1,0)))</f>
        <v>0</v>
      </c>
      <c r="BT96" s="68">
        <f>IF((SUM(BT$19:BT$37)+SUM(BT$78:BT95))&gt;=20,0,SUM(IF(AND($I96=1,DH96=1,DH$41&gt;2,DH$40&gt;0,SUM(DH$47:DH$53)&gt;0),1,0)))</f>
        <v>0</v>
      </c>
      <c r="BU96" s="68">
        <f>IF((SUM(BU$19:BU$37)+SUM(BU$78:BU95))&gt;=20,0,SUM(IF(AND($I96=1,DI96=1,DI$41&gt;2,DI$40&gt;0,SUM(DI$47:DI$53)&gt;0),1,0)))</f>
        <v>0</v>
      </c>
      <c r="BV96" s="68">
        <f>IF((SUM(BV$19:BV$37)+SUM(BV$78:BV95))&gt;=20,0,SUM(IF(AND($I96=1,DJ96=1,DJ$41&gt;2,DJ$40&gt;0,SUM(DJ$47:DJ$53)&gt;0),1,0)))</f>
        <v>0</v>
      </c>
      <c r="BW96" s="68">
        <f>IF((SUM(BW$19:BW$37)+SUM(BW$78:BW95))&gt;=20,0,SUM(IF(AND($I96=1,DK96=1,DK$41&gt;2,DK$40&gt;0,SUM(DK$47:DK$53)&gt;0),1,0)))</f>
        <v>0</v>
      </c>
      <c r="BX96" s="68">
        <f>IF((SUM(BX$19:BX$37)+SUM(BX$78:BX95))&gt;=20,0,SUM(IF(AND($I96=1,DL96=1,DL$41&gt;2,DL$40&gt;0,SUM(DL$47:DL$53)&gt;0),1,0)))</f>
        <v>0</v>
      </c>
      <c r="BY96" s="68">
        <f>IF((SUM(BY$19:BY$37)+SUM(BY$78:BY95))&gt;=20,0,SUM(IF(AND($I96=1,DM96=1,DM$41&gt;2,DM$40&gt;0,SUM(DM$47:DM$53)&gt;0),1,0)))</f>
        <v>0</v>
      </c>
      <c r="BZ96" s="68">
        <f>IF((SUM(BZ$19:BZ$37)+SUM(BZ$78:BZ95))&gt;=20,0,SUM(IF(AND($I96=1,DN96=1,DN$41&gt;2,DN$40&gt;0,SUM(DN$47:DN$53)&gt;0),1,0)))</f>
        <v>0</v>
      </c>
      <c r="CA96" s="68">
        <f>IF((SUM(CA$19:CA$37)+SUM(CA$78:CA95))&gt;=20,0,SUM(IF(AND($I96=1,DO96=1,DO$41&gt;2,DO$40&gt;0,SUM(DO$47:DO$53)&gt;0),1,0)))</f>
        <v>0</v>
      </c>
      <c r="CB96" s="68">
        <f>IF((SUM(CB$19:CB$37)+SUM(CB$78:CB95))&gt;=20,0,SUM(IF(AND($I96=1,DP96=1,DP$41&gt;2,DP$40&gt;0,SUM(DP$47:DP$53)&gt;0),1,0)))</f>
        <v>0</v>
      </c>
      <c r="CC96" s="68">
        <f>IF((SUM(CC$19:CC$37)+SUM(CC$78:CC95))&gt;=20,0,SUM(IF(AND($I96=1,DQ96=1,DQ$41&gt;2,DQ$40&gt;0,SUM(DQ$47:DQ$53)&gt;0),1,0)))</f>
        <v>0</v>
      </c>
      <c r="CD96" s="68">
        <f>IF((SUM(CD$19:CD$37)+SUM(CD$78:CD95))&gt;=20,0,SUM(IF(AND($I96=1,DR96=1,DR$41&gt;2,DR$40&gt;0,SUM(DR$47:DR$53)&gt;0),1,0)))</f>
        <v>0</v>
      </c>
      <c r="CE96" s="68">
        <f>IF((SUM(CE$19:CE$37)+SUM(CE$78:CE95))&gt;=20,0,SUM(IF(AND($I96=1,DS96=1,DS$41&gt;2,DS$40&gt;0,SUM(DS$47:DS$53)&gt;0),1,0)))</f>
        <v>0</v>
      </c>
      <c r="CF96" s="68">
        <f>IF((SUM(CF$19:CF$37)+SUM(CF$78:CF95))&gt;=20,0,SUM(IF(AND($I96=1,DT96=1,DT$41&gt;2,DT$40&gt;0,SUM(DT$47:DT$53)&gt;0),1,0)))</f>
        <v>0</v>
      </c>
      <c r="CG96" s="68">
        <f>IF((SUM(CG$19:CG$37)+SUM(CG$78:CG95))&gt;=20,0,SUM(IF(AND($I96=1,DU96=1,DU$41&gt;2,DU$40&gt;0,SUM(DU$47:DU$53)&gt;0),1,0)))</f>
        <v>0</v>
      </c>
      <c r="CH96" s="68">
        <f>IF((SUM(CH$19:CH$37)+SUM(CH$78:CH95))&gt;=20,0,SUM(IF(AND($I96=1,DV96=1,DV$41&gt;2,DV$40&gt;0,SUM(DV$47:DV$53)&gt;0),1,0)))</f>
        <v>0</v>
      </c>
      <c r="CI96" s="68">
        <f>IF((SUM(CI$19:CI$37)+SUM(CI$78:CI95))&gt;=20,0,SUM(IF(AND($I96=1,DW96=1,DW$41&gt;2,DW$40&gt;0,SUM(DW$47:DW$53)&gt;0),1,0)))</f>
        <v>0</v>
      </c>
      <c r="CJ96" s="68">
        <f>IF((SUM(CJ$19:CJ$37)+SUM(CJ$78:CJ95))&gt;=20,0,SUM(IF(AND($I96=1,DX96=1,DX$41&gt;2,DX$40&gt;0,SUM(DX$47:DX$53)&gt;0),1,0)))</f>
        <v>0</v>
      </c>
      <c r="CK96" s="68">
        <f>IF((SUM(CK$19:CK$37)+SUM(CK$78:CK95))&gt;=20,0,SUM(IF(AND($I96=1,DY96=1,DY$41&gt;2,DY$40&gt;0,SUM(DY$47:DY$53)&gt;0),1,0)))</f>
        <v>0</v>
      </c>
      <c r="CL96" s="68">
        <f>IF((SUM(CL$19:CL$37)+SUM(CL$78:CL95))&gt;=20,0,SUM(IF(AND($I96=1,DZ96=1,DZ$41&gt;2,DZ$40&gt;0,SUM(DZ$47:DZ$53)&gt;0),1,0)))</f>
        <v>0</v>
      </c>
      <c r="CM96" s="68">
        <f>IF((SUM(CM$19:CM$37)+SUM(CM$78:CM95))&gt;=20,0,SUM(IF(AND($I96=1,EA96=1,EA$41&gt;2,EA$40&gt;0,SUM(EA$47:EA$53)&gt;0),1,0)))</f>
        <v>0</v>
      </c>
      <c r="CN96" s="68">
        <f>IF((SUM(CN$19:CN$37)+SUM(CN$78:CN95))&gt;=20,0,SUM(IF(AND($I96=1,EB96=1,EB$41&gt;2,EB$40&gt;0,SUM(EB$47:EB$53)&gt;0),1,0)))</f>
        <v>0</v>
      </c>
      <c r="CO96" s="68">
        <f>IF((SUM(CO$19:CO$37)+SUM(CO$78:CO95))&gt;=20,0,SUM(IF(AND($I96=1,EC96=1,EC$41&gt;2,EC$40&gt;0,SUM(EC$47:EC$53)&gt;0),1,0)))</f>
        <v>0</v>
      </c>
      <c r="CP96" s="68">
        <f>IF((SUM(CP$19:CP$37)+SUM(CP$78:CP95))&gt;=20,0,SUM(IF(AND($I96=1,ED96=1,ED$41&gt;2,ED$40&gt;0,SUM(ED$47:ED$53)&gt;0),1,0)))</f>
        <v>0</v>
      </c>
      <c r="CQ96" s="68">
        <f>IF((SUM(CQ$19:CQ$37)+SUM(CQ$78:CQ95))&gt;=20,0,SUM(IF(AND($I96=1,EE96=1,EE$41&gt;2,EE$40&gt;0,SUM(EE$47:EE$53)&gt;0),1,0)))</f>
        <v>0</v>
      </c>
      <c r="CR96" s="68">
        <f>IF((SUM(CR$19:CR$37)+SUM(CR$78:CR95))&gt;=20,0,SUM(IF(AND($I96=1,EF96=1,EF$41&gt;2,EF$40&gt;0,SUM(EF$47:EF$53)&gt;0),1,0)))</f>
        <v>0</v>
      </c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  <c r="DL96" s="53"/>
      <c r="DM96" s="53"/>
      <c r="DN96" s="53"/>
      <c r="DO96" s="53"/>
      <c r="DP96" s="53"/>
      <c r="DQ96" s="53"/>
      <c r="DR96" s="53"/>
      <c r="DS96" s="53"/>
      <c r="DT96" s="53"/>
      <c r="DU96" s="53"/>
      <c r="DV96" s="53"/>
      <c r="DW96" s="53"/>
      <c r="DX96" s="53"/>
      <c r="DY96" s="53"/>
      <c r="DZ96" s="53"/>
      <c r="EA96" s="53"/>
      <c r="EB96" s="53"/>
      <c r="EC96" s="53"/>
      <c r="ED96" s="53"/>
      <c r="EE96" s="53"/>
      <c r="EF96" s="53"/>
      <c r="EG96" s="46">
        <f t="shared" si="63"/>
        <v>0</v>
      </c>
      <c r="EH96" s="116"/>
      <c r="EI96" s="82">
        <f t="shared" si="64"/>
        <v>0</v>
      </c>
      <c r="EJ96" s="295" t="str">
        <f t="shared" si="65"/>
        <v/>
      </c>
      <c r="EK96" s="296">
        <f t="shared" si="66"/>
        <v>0</v>
      </c>
      <c r="EL96" s="161"/>
      <c r="EM96" s="354">
        <f>SUMIF($K96,REGISTER!$CY$7,'KORT 1'!$BD96)</f>
        <v>0</v>
      </c>
      <c r="EN96" s="355">
        <f>SUMIF($K96,REGISTER!$CY$8,'KORT 1'!$BD96)</f>
        <v>0</v>
      </c>
      <c r="EO96" s="356">
        <f>SUMIF($K96,REGISTER!$CY$9,'KORT 1'!$BD96)</f>
        <v>0</v>
      </c>
      <c r="EP96" s="356">
        <f>SUMIF($K96,REGISTER!$CY$10,'KORT 1'!$BD96)</f>
        <v>0</v>
      </c>
      <c r="EQ96" s="357">
        <f>SUMIF($K96,REGISTER!$CY$23,'KORT 1'!$BD96)</f>
        <v>0</v>
      </c>
      <c r="ER96" s="355">
        <f>SUMIF($K96,REGISTER!$CY$24,'KORT 1'!$BD96)</f>
        <v>0</v>
      </c>
      <c r="ES96" s="356">
        <f>SUMIF($K96,REGISTER!$CY$25,'KORT 1'!$BD96)</f>
        <v>0</v>
      </c>
      <c r="ET96" s="356">
        <f>SUMIF($K96,REGISTER!$CY$26,'KORT 1'!$BD96)</f>
        <v>0</v>
      </c>
      <c r="EU96" s="357">
        <f>SUMIF($K96,REGISTER!$CY$15,'KORT 1'!$BD96)</f>
        <v>0</v>
      </c>
      <c r="EV96" s="355">
        <f>SUMIF($K96,REGISTER!$CY$16,'KORT 1'!$BD96)</f>
        <v>0</v>
      </c>
      <c r="EW96" s="355">
        <f>SUMIF($K96,REGISTER!$CY$17,'KORT 1'!$BD96)</f>
        <v>0</v>
      </c>
      <c r="EX96" s="355">
        <f>SUMIF($K96,REGISTER!$CY$18,'KORT 1'!$BD96)</f>
        <v>0</v>
      </c>
      <c r="EY96" s="358">
        <f>SUMIF($K96,REGISTER!$CY$19,'KORT 1'!$BD96)+SUMIF($K96,REGISTER!$CY$20,'KORT 1'!$BD96)+SUMIF($K96,REGISTER!$CY$21,'KORT 1'!$BD96)+SUMIF($K96,REGISTER!$CY$22,'KORT 1'!$BD96)</f>
        <v>0</v>
      </c>
      <c r="EZ96" s="359">
        <f>SUMIF($K96,REGISTER!$CY$31,'KORT 1'!$BD96)</f>
        <v>0</v>
      </c>
      <c r="FA96" s="355">
        <f>SUMIF($K96,REGISTER!$CY$32,'KORT 1'!$BD96)</f>
        <v>0</v>
      </c>
      <c r="FB96" s="355">
        <f>SUMIF($K96,REGISTER!$CY$33,'KORT 1'!$BD96)</f>
        <v>0</v>
      </c>
      <c r="FC96" s="355">
        <f>SUMIF($K96,REGISTER!$CY$34,'KORT 1'!$BD96)</f>
        <v>0</v>
      </c>
      <c r="FD96" s="358">
        <f>SUMIF($K96,REGISTER!$CY$35,'KORT 1'!$BD96)+SUMIF($K96,REGISTER!$CY$36,'KORT 1'!$BD96)+SUMIF($K96,REGISTER!$CY$37,'KORT 1'!$BD96)+SUMIF($K96,REGISTER!$CY$38,'KORT 1'!$BD96)</f>
        <v>0</v>
      </c>
      <c r="FE96" s="376"/>
      <c r="FF96" s="377"/>
      <c r="FG96" s="378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9"/>
      <c r="FY96" s="84">
        <f>SUMIF($M96,REGISTER!$CY$40,'KORT 1'!$O96)</f>
        <v>0</v>
      </c>
      <c r="FZ96" s="17">
        <f>SUMIF($M96,REGISTER!$CY$41,'KORT 1'!$O96)</f>
        <v>0</v>
      </c>
      <c r="GA96" s="17">
        <f>SUMIF($M96,REGISTER!$CY$42,'KORT 1'!$O96)</f>
        <v>0</v>
      </c>
      <c r="GB96" s="17">
        <f>SUMIF($M96,REGISTER!$CY$43,'KORT 1'!$O96)</f>
        <v>0</v>
      </c>
      <c r="GC96" s="17">
        <f>SUMIF($M96,REGISTER!$CY$44,'KORT 1'!$O96)</f>
        <v>0</v>
      </c>
      <c r="GD96" s="17">
        <f>SUMIF($M96,REGISTER!$CY$45,'KORT 1'!$O96)</f>
        <v>0</v>
      </c>
      <c r="GE96" s="17">
        <f>SUMIF($M96,REGISTER!$CY$60,'KORT 1'!$O96)</f>
        <v>0</v>
      </c>
      <c r="GF96" s="17">
        <f>SUMIF($M96,REGISTER!$CY$61,'KORT 1'!$O96)</f>
        <v>0</v>
      </c>
      <c r="GG96" s="17">
        <f>SUMIF($M96,REGISTER!$CY$62,'KORT 1'!$O96)</f>
        <v>0</v>
      </c>
      <c r="GH96" s="17">
        <f>SUMIF($M96,REGISTER!$CY$63,'KORT 1'!$O96)</f>
        <v>0</v>
      </c>
      <c r="GI96" s="17">
        <f>SUMIF($M96,REGISTER!$CY$64,'KORT 1'!$O96)</f>
        <v>0</v>
      </c>
      <c r="GJ96" s="17">
        <f>SUMIF($M96,REGISTER!$CY$65,'KORT 1'!$O96)</f>
        <v>0</v>
      </c>
      <c r="GK96" s="17">
        <f>SUMIF($M96,REGISTER!$CY$50,'KORT 1'!$O96)</f>
        <v>0</v>
      </c>
      <c r="GL96" s="17">
        <f>SUMIF($M96,REGISTER!$CY$51,'KORT 1'!$O96)</f>
        <v>0</v>
      </c>
      <c r="GM96" s="17">
        <f>SUMIF($M96,REGISTER!$CY$52,'KORT 1'!$O96)</f>
        <v>0</v>
      </c>
      <c r="GN96" s="17">
        <f>SUMIF($M96,REGISTER!$CY$53,'KORT 1'!$O96)</f>
        <v>0</v>
      </c>
      <c r="GO96" s="17">
        <f>SUMIF($M96,REGISTER!$CY$54,'KORT 1'!$O96)</f>
        <v>0</v>
      </c>
      <c r="GP96" s="17">
        <f>SUMIF($M96,REGISTER!$CY$55,'KORT 1'!$O96)</f>
        <v>0</v>
      </c>
      <c r="GQ96" s="16">
        <f>SUMIF($M96,REGISTER!$CY$56,'KORT 1'!$O96)+SUMIF($M96,REGISTER!$CY$57,'KORT 1'!$O96)+SUMIF($M96,REGISTER!$CY$58,'KORT 1'!$O96)+SUMIF($M96,REGISTER!$CY$59,'KORT 1'!$O96)</f>
        <v>0</v>
      </c>
      <c r="GR96" s="17">
        <f>SUMIF($M96,REGISTER!$CY$70,'KORT 1'!$O96)</f>
        <v>0</v>
      </c>
      <c r="GS96" s="17">
        <f>SUMIF($M96,REGISTER!$CY$71,'KORT 1'!$O96)</f>
        <v>0</v>
      </c>
      <c r="GT96" s="17">
        <f>SUMIF($M96,REGISTER!$CY$72,'KORT 1'!$O96)</f>
        <v>0</v>
      </c>
      <c r="GU96" s="17">
        <f>SUMIF($M96,REGISTER!$CY$73,'KORT 1'!$O96)</f>
        <v>0</v>
      </c>
      <c r="GV96" s="17">
        <f>SUMIF($M96,REGISTER!$CY$74,'KORT 1'!$O96)</f>
        <v>0</v>
      </c>
      <c r="GW96" s="17">
        <f>SUMIF($M96,REGISTER!$CY$75,'KORT 1'!$O96)</f>
        <v>0</v>
      </c>
      <c r="GX96" s="16">
        <f>SUMIF($M96,REGISTER!$CY$76,'KORT 1'!$O96)+SUMIF($M96,REGISTER!$CY$77,'KORT 1'!$O96)+SUMIF($M96,REGISTER!$CY$78,'KORT 1'!$O96)+SUMIF($M96,REGISTER!$CY$79,'KORT 1'!$O96)</f>
        <v>0</v>
      </c>
      <c r="GY96" s="116"/>
      <c r="GZ96" s="116"/>
      <c r="HA96" s="116"/>
      <c r="HB96" s="116"/>
      <c r="HC96" s="116"/>
      <c r="HD96" s="116"/>
      <c r="HE96" s="116"/>
      <c r="HF96" s="116"/>
      <c r="HG96" s="116"/>
      <c r="HH96" s="116"/>
      <c r="HI96" s="116"/>
      <c r="HJ96" s="116"/>
      <c r="HK96" s="116"/>
      <c r="HL96" s="116"/>
      <c r="HM96" s="116"/>
      <c r="HN96" s="116"/>
      <c r="HO96" s="116"/>
      <c r="HP96" s="106"/>
      <c r="HQ96" s="1"/>
    </row>
    <row r="97" spans="1:225" ht="12" customHeight="1">
      <c r="A97" s="15">
        <v>41</v>
      </c>
      <c r="B97" s="69"/>
      <c r="C97" s="539" t="str">
        <f t="shared" si="67"/>
        <v/>
      </c>
      <c r="D97" s="540"/>
      <c r="E97" s="540"/>
      <c r="F97" s="540"/>
      <c r="G97" s="541"/>
      <c r="H97" s="111" t="str">
        <f t="shared" si="54"/>
        <v/>
      </c>
      <c r="I97" s="22">
        <f t="shared" si="55"/>
        <v>0</v>
      </c>
      <c r="J97" s="22">
        <f t="shared" si="56"/>
        <v>0</v>
      </c>
      <c r="K97" s="22">
        <f t="shared" si="57"/>
        <v>0</v>
      </c>
      <c r="L97" s="114"/>
      <c r="M97" s="22">
        <f t="shared" si="58"/>
        <v>0</v>
      </c>
      <c r="N97" s="22">
        <f t="shared" si="59"/>
        <v>0</v>
      </c>
      <c r="O97" s="83">
        <f t="shared" si="68"/>
        <v>0</v>
      </c>
      <c r="P97" s="68">
        <f>IF((SUM(P$19:P$39)+SUM(P$78:P96)+SUM(P$117:P$121))&gt;=REGISTER!$DD$24,0,IF(CS$70=1,0,IF(AND(CS97=1,$J97=1,CS$43&gt;=REGISTER!$DD$28,CS$40&gt;0,SUM(CS$54:CS$60)&gt;0),1,0)))</f>
        <v>0</v>
      </c>
      <c r="Q97" s="68">
        <f>IF((SUM(Q$19:Q$39)+SUM(Q$78:Q96)+SUM(Q$117:Q$121))&gt;=REGISTER!$DD$24,0,IF(CT$70=1,0,IF(AND(CT97=1,$J97=1,CT$43&gt;=REGISTER!$DD$28,CT$40&gt;0,SUM(CT$54:CT$60)&gt;0),1,0)))</f>
        <v>0</v>
      </c>
      <c r="R97" s="68">
        <f>IF((SUM(R$19:R$39)+SUM(R$78:R96)+SUM(R$117:R$121))&gt;=REGISTER!$DD$24,0,IF(CU$70=1,0,IF(AND(CU97=1,$J97=1,CU$43&gt;=REGISTER!$DD$28,CU$40&gt;0,SUM(CU$54:CU$60)&gt;0),1,0)))</f>
        <v>0</v>
      </c>
      <c r="S97" s="68">
        <f>IF((SUM(S$19:S$39)+SUM(S$78:S96)+SUM(S$117:S$121))&gt;=REGISTER!$DD$24,0,IF(CV$70=1,0,IF(AND(CV97=1,$J97=1,CV$43&gt;=REGISTER!$DD$28,CV$40&gt;0,SUM(CV$54:CV$60)&gt;0),1,0)))</f>
        <v>0</v>
      </c>
      <c r="T97" s="68">
        <f>IF((SUM(T$19:T$39)+SUM(T$78:T96)+SUM(T$117:T$121))&gt;=REGISTER!$DD$24,0,IF(CW$70=1,0,IF(AND(CW97=1,$J97=1,CW$43&gt;=REGISTER!$DD$28,CW$40&gt;0,SUM(CW$54:CW$60)&gt;0),1,0)))</f>
        <v>0</v>
      </c>
      <c r="U97" s="68">
        <f>IF((SUM(U$19:U$39)+SUM(U$78:U96)+SUM(U$117:U$121))&gt;=REGISTER!$DD$24,0,IF(CX$70=1,0,IF(AND(CX97=1,$J97=1,CX$43&gt;=REGISTER!$DD$28,CX$40&gt;0,SUM(CX$54:CX$60)&gt;0),1,0)))</f>
        <v>0</v>
      </c>
      <c r="V97" s="68">
        <f>IF((SUM(V$19:V$39)+SUM(V$78:V96)+SUM(V$117:V$121))&gt;=REGISTER!$DD$24,0,IF(CY$70=1,0,IF(AND(CY97=1,$J97=1,CY$43&gt;=REGISTER!$DD$28,CY$40&gt;0,SUM(CY$54:CY$60)&gt;0),1,0)))</f>
        <v>0</v>
      </c>
      <c r="W97" s="68">
        <f>IF((SUM(W$19:W$39)+SUM(W$78:W96)+SUM(W$117:W$121))&gt;=REGISTER!$DD$24,0,IF(CZ$70=1,0,IF(AND(CZ97=1,$J97=1,CZ$43&gt;=REGISTER!$DD$28,CZ$40&gt;0,SUM(CZ$54:CZ$60)&gt;0),1,0)))</f>
        <v>0</v>
      </c>
      <c r="X97" s="68">
        <f>IF((SUM(X$19:X$39)+SUM(X$78:X96)+SUM(X$117:X$121))&gt;=REGISTER!$DD$24,0,IF(DA$70=1,0,IF(AND(DA97=1,$J97=1,DA$43&gt;=REGISTER!$DD$28,DA$40&gt;0,SUM(DA$54:DA$60)&gt;0),1,0)))</f>
        <v>0</v>
      </c>
      <c r="Y97" s="68">
        <f>IF((SUM(Y$19:Y$39)+SUM(Y$78:Y96)+SUM(Y$117:Y$121))&gt;=REGISTER!$DD$24,0,IF(DB$70=1,0,IF(AND(DB97=1,$J97=1,DB$43&gt;=REGISTER!$DD$28,DB$40&gt;0,SUM(DB$54:DB$60)&gt;0),1,0)))</f>
        <v>0</v>
      </c>
      <c r="Z97" s="68">
        <f>IF((SUM(Z$19:Z$39)+SUM(Z$78:Z96)+SUM(Z$117:Z$121))&gt;=REGISTER!$DD$24,0,IF(DC$70=1,0,IF(AND(DC97=1,$J97=1,DC$43&gt;=REGISTER!$DD$28,DC$40&gt;0,SUM(DC$54:DC$60)&gt;0),1,0)))</f>
        <v>0</v>
      </c>
      <c r="AA97" s="68">
        <f>IF((SUM(AA$19:AA$39)+SUM(AA$78:AA96)+SUM(AA$117:AA$121))&gt;=REGISTER!$DD$24,0,IF(DD$70=1,0,IF(AND(DD97=1,$J97=1,DD$43&gt;=REGISTER!$DD$28,DD$40&gt;0,SUM(DD$54:DD$60)&gt;0),1,0)))</f>
        <v>0</v>
      </c>
      <c r="AB97" s="68">
        <f>IF((SUM(AB$19:AB$39)+SUM(AB$78:AB96)+SUM(AB$117:AB$121))&gt;=REGISTER!$DD$24,0,IF(DE$70=1,0,IF(AND(DE97=1,$J97=1,DE$43&gt;=REGISTER!$DD$28,DE$40&gt;0,SUM(DE$54:DE$60)&gt;0),1,0)))</f>
        <v>0</v>
      </c>
      <c r="AC97" s="68">
        <f>IF((SUM(AC$19:AC$39)+SUM(AC$78:AC96)+SUM(AC$117:AC$121))&gt;=REGISTER!$DD$24,0,IF(DF$70=1,0,IF(AND(DF97=1,$J97=1,DF$43&gt;=REGISTER!$DD$28,DF$40&gt;0,SUM(DF$54:DF$60)&gt;0),1,0)))</f>
        <v>0</v>
      </c>
      <c r="AD97" s="68">
        <f>IF((SUM(AD$19:AD$39)+SUM(AD$78:AD96)+SUM(AD$117:AD$121))&gt;=REGISTER!$DD$24,0,IF(DG$70=1,0,IF(AND(DG97=1,$J97=1,DG$43&gt;=REGISTER!$DD$28,DG$40&gt;0,SUM(DG$54:DG$60)&gt;0),1,0)))</f>
        <v>0</v>
      </c>
      <c r="AE97" s="68">
        <f>IF((SUM(AE$19:AE$39)+SUM(AE$78:AE96)+SUM(AE$117:AE$121))&gt;=REGISTER!$DD$24,0,IF(DH$70=1,0,IF(AND(DH97=1,$J97=1,DH$43&gt;=REGISTER!$DD$28,DH$40&gt;0,SUM(DH$54:DH$60)&gt;0),1,0)))</f>
        <v>0</v>
      </c>
      <c r="AF97" s="68">
        <f>IF((SUM(AF$19:AF$39)+SUM(AF$78:AF96)+SUM(AF$117:AF$121))&gt;=REGISTER!$DD$24,0,IF(DI$70=1,0,IF(AND(DI97=1,$J97=1,DI$43&gt;=REGISTER!$DD$28,DI$40&gt;0,SUM(DI$54:DI$60)&gt;0),1,0)))</f>
        <v>0</v>
      </c>
      <c r="AG97" s="68">
        <f>IF((SUM(AG$19:AG$39)+SUM(AG$78:AG96)+SUM(AG$117:AG$121))&gt;=REGISTER!$DD$24,0,IF(DJ$70=1,0,IF(AND(DJ97=1,$J97=1,DJ$43&gt;=REGISTER!$DD$28,DJ$40&gt;0,SUM(DJ$54:DJ$60)&gt;0),1,0)))</f>
        <v>0</v>
      </c>
      <c r="AH97" s="68">
        <f>IF((SUM(AH$19:AH$39)+SUM(AH$78:AH96)+SUM(AH$117:AH$121))&gt;=REGISTER!$DD$24,0,IF(DK$70=1,0,IF(AND(DK97=1,$J97=1,DK$43&gt;=REGISTER!$DD$28,DK$40&gt;0,SUM(DK$54:DK$60)&gt;0),1,0)))</f>
        <v>0</v>
      </c>
      <c r="AI97" s="68">
        <f>IF((SUM(AI$19:AI$39)+SUM(AI$78:AI96)+SUM(AI$117:AI$121))&gt;=REGISTER!$DD$24,0,IF(DL$70=1,0,IF(AND(DL97=1,$J97=1,DL$43&gt;=REGISTER!$DD$28,DL$40&gt;0,SUM(DL$54:DL$60)&gt;0),1,0)))</f>
        <v>0</v>
      </c>
      <c r="AJ97" s="68">
        <f>IF((SUM(AJ$19:AJ$39)+SUM(AJ$78:AJ96)+SUM(AJ$117:AJ$121))&gt;=REGISTER!$DD$24,0,IF(DM$70=1,0,IF(AND(DM97=1,$J97=1,DM$43&gt;=REGISTER!$DD$28,DM$40&gt;0,SUM(DM$54:DM$60)&gt;0),1,0)))</f>
        <v>0</v>
      </c>
      <c r="AK97" s="68">
        <f>IF((SUM(AK$19:AK$39)+SUM(AK$78:AK96)+SUM(AK$117:AK$121))&gt;=REGISTER!$DD$24,0,IF(DN$70=1,0,IF(AND(DN97=1,$J97=1,DN$43&gt;=REGISTER!$DD$28,DN$40&gt;0,SUM(DN$54:DN$60)&gt;0),1,0)))</f>
        <v>0</v>
      </c>
      <c r="AL97" s="68">
        <f>IF((SUM(AL$19:AL$39)+SUM(AL$78:AL96)+SUM(AL$117:AL$121))&gt;=REGISTER!$DD$24,0,IF(DO$70=1,0,IF(AND(DO97=1,$J97=1,DO$43&gt;=REGISTER!$DD$28,DO$40&gt;0,SUM(DO$54:DO$60)&gt;0),1,0)))</f>
        <v>0</v>
      </c>
      <c r="AM97" s="68">
        <f>IF((SUM(AM$19:AM$39)+SUM(AM$78:AM96)+SUM(AM$117:AM$121))&gt;=REGISTER!$DD$24,0,IF(DP$70=1,0,IF(AND(DP97=1,$J97=1,DP$43&gt;=REGISTER!$DD$28,DP$40&gt;0,SUM(DP$54:DP$60)&gt;0),1,0)))</f>
        <v>0</v>
      </c>
      <c r="AN97" s="68">
        <f>IF((SUM(AN$19:AN$39)+SUM(AN$78:AN96)+SUM(AN$117:AN$121))&gt;=REGISTER!$DD$24,0,IF(DQ$70=1,0,IF(AND(DQ97=1,$J97=1,DQ$43&gt;=REGISTER!$DD$28,DQ$40&gt;0,SUM(DQ$54:DQ$60)&gt;0),1,0)))</f>
        <v>0</v>
      </c>
      <c r="AO97" s="68">
        <f>IF((SUM(AO$19:AO$39)+SUM(AO$78:AO96)+SUM(AO$117:AO$121))&gt;=REGISTER!$DD$24,0,IF(DR$70=1,0,IF(AND(DR97=1,$J97=1,DR$43&gt;=REGISTER!$DD$28,DR$40&gt;0,SUM(DR$54:DR$60)&gt;0),1,0)))</f>
        <v>0</v>
      </c>
      <c r="AP97" s="68">
        <f>IF((SUM(AP$19:AP$39)+SUM(AP$78:AP96)+SUM(AP$117:AP$121))&gt;=REGISTER!$DD$24,0,IF(DS$70=1,0,IF(AND(DS97=1,$J97=1,DS$43&gt;=REGISTER!$DD$28,DS$40&gt;0,SUM(DS$54:DS$60)&gt;0),1,0)))</f>
        <v>0</v>
      </c>
      <c r="AQ97" s="68">
        <f>IF((SUM(AQ$19:AQ$39)+SUM(AQ$78:AQ96)+SUM(AQ$117:AQ$121))&gt;=REGISTER!$DD$24,0,IF(DT$70=1,0,IF(AND(DT97=1,$J97=1,DT$43&gt;=REGISTER!$DD$28,DT$40&gt;0,SUM(DT$54:DT$60)&gt;0),1,0)))</f>
        <v>0</v>
      </c>
      <c r="AR97" s="68">
        <f>IF((SUM(AR$19:AR$39)+SUM(AR$78:AR96)+SUM(AR$117:AR$121))&gt;=REGISTER!$DD$24,0,IF(DU$70=1,0,IF(AND(DU97=1,$J97=1,DU$43&gt;=REGISTER!$DD$28,DU$40&gt;0,SUM(DU$54:DU$60)&gt;0),1,0)))</f>
        <v>0</v>
      </c>
      <c r="AS97" s="68">
        <f>IF((SUM(AS$19:AS$39)+SUM(AS$78:AS96)+SUM(AS$117:AS$121))&gt;=REGISTER!$DD$24,0,IF(DV$70=1,0,IF(AND(DV97=1,$J97=1,DV$43&gt;=REGISTER!$DD$28,DV$40&gt;0,SUM(DV$54:DV$60)&gt;0),1,0)))</f>
        <v>0</v>
      </c>
      <c r="AT97" s="68">
        <f>IF((SUM(AT$19:AT$39)+SUM(AT$78:AT96)+SUM(AT$117:AT$121))&gt;=REGISTER!$DD$24,0,IF(DW$70=1,0,IF(AND(DW97=1,$J97=1,DW$43&gt;=REGISTER!$DD$28,DW$40&gt;0,SUM(DW$54:DW$60)&gt;0),1,0)))</f>
        <v>0</v>
      </c>
      <c r="AU97" s="68">
        <f>IF((SUM(AU$19:AU$39)+SUM(AU$78:AU96)+SUM(AU$117:AU$121))&gt;=REGISTER!$DD$24,0,IF(DX$70=1,0,IF(AND(DX97=1,$J97=1,DX$43&gt;=REGISTER!$DD$28,DX$40&gt;0,SUM(DX$54:DX$60)&gt;0),1,0)))</f>
        <v>0</v>
      </c>
      <c r="AV97" s="68">
        <f>IF((SUM(AV$19:AV$39)+SUM(AV$78:AV96)+SUM(AV$117:AV$121))&gt;=REGISTER!$DD$24,0,IF(DY$70=1,0,IF(AND(DY97=1,$J97=1,DY$43&gt;=REGISTER!$DD$28,DY$40&gt;0,SUM(DY$54:DY$60)&gt;0),1,0)))</f>
        <v>0</v>
      </c>
      <c r="AW97" s="68">
        <f>IF((SUM(AW$19:AW$39)+SUM(AW$78:AW96)+SUM(AW$117:AW$121))&gt;=REGISTER!$DD$24,0,IF(DZ$70=1,0,IF(AND(DZ97=1,$J97=1,DZ$43&gt;=REGISTER!$DD$28,DZ$40&gt;0,SUM(DZ$54:DZ$60)&gt;0),1,0)))</f>
        <v>0</v>
      </c>
      <c r="AX97" s="68">
        <f>IF((SUM(AX$19:AX$39)+SUM(AX$78:AX96)+SUM(AX$117:AX$121))&gt;=REGISTER!$DD$24,0,IF(EA$70=1,0,IF(AND(EA97=1,$J97=1,EA$43&gt;=REGISTER!$DD$28,EA$40&gt;0,SUM(EA$54:EA$60)&gt;0),1,0)))</f>
        <v>0</v>
      </c>
      <c r="AY97" s="68">
        <f>IF((SUM(AY$19:AY$39)+SUM(AY$78:AY96)+SUM(AY$117:AY$121))&gt;=REGISTER!$DD$24,0,IF(EB$70=1,0,IF(AND(EB97=1,$J97=1,EB$43&gt;=REGISTER!$DD$28,EB$40&gt;0,SUM(EB$54:EB$60)&gt;0),1,0)))</f>
        <v>0</v>
      </c>
      <c r="AZ97" s="68">
        <f>IF((SUM(AZ$19:AZ$39)+SUM(AZ$78:AZ96)+SUM(AZ$117:AZ$121))&gt;=REGISTER!$DD$24,0,IF(EC$70=1,0,IF(AND(EC97=1,$J97=1,EC$43&gt;=REGISTER!$DD$28,EC$40&gt;0,SUM(EC$54:EC$60)&gt;0),1,0)))</f>
        <v>0</v>
      </c>
      <c r="BA97" s="68">
        <f>IF((SUM(BA$19:BA$39)+SUM(BA$78:BA96)+SUM(BA$117:BA$121))&gt;=REGISTER!$DD$24,0,IF(ED$70=1,0,IF(AND(ED97=1,$J97=1,ED$43&gt;=REGISTER!$DD$28,ED$40&gt;0,SUM(ED$54:ED$60)&gt;0),1,0)))</f>
        <v>0</v>
      </c>
      <c r="BB97" s="68">
        <f>IF((SUM(BB$19:BB$39)+SUM(BB$78:BB96)+SUM(BB$117:BB$121))&gt;=REGISTER!$DD$24,0,IF(EE$70=1,0,IF(AND(EE97=1,$J97=1,EE$43&gt;=REGISTER!$DD$28,EE$40&gt;0,SUM(EE$54:EE$60)&gt;0),1,0)))</f>
        <v>0</v>
      </c>
      <c r="BC97" s="68">
        <f>IF((SUM(BC$19:BC$39)+SUM(BC$78:BC96)+SUM(BC$117:BC$121))&gt;=REGISTER!$DD$24,0,IF(EF$70=1,0,IF(AND(EF97=1,$J97=1,EF$43&gt;=REGISTER!$DD$28,EF$40&gt;0,SUM(EF$54:EF$60)&gt;0),1,0)))</f>
        <v>0</v>
      </c>
      <c r="BD97" s="83">
        <f t="shared" si="69"/>
        <v>0</v>
      </c>
      <c r="BE97" s="68">
        <f>IF((SUM(BE$19:BE$37)+SUM(BE$78:BE96))&gt;=20,0,SUM(IF(AND($I97=1,CS97=1,CS$41&gt;2,CS$40&gt;0,SUM(CS$47:CS$53)&gt;0),1,0)))</f>
        <v>0</v>
      </c>
      <c r="BF97" s="68">
        <f>IF((SUM(BF$19:BF$37)+SUM(BF$78:BF96))&gt;=20,0,SUM(IF(AND($I97=1,CT97=1,CT$41&gt;2,CT$40&gt;0,SUM(CT$47:CT$53)&gt;0),1,0)))</f>
        <v>0</v>
      </c>
      <c r="BG97" s="68">
        <f>IF((SUM(BG$19:BG$37)+SUM(BG$78:BG96))&gt;=20,0,SUM(IF(AND($I97=1,CU97=1,CU$41&gt;2,CU$40&gt;0,SUM(CU$47:CU$53)&gt;0),1,0)))</f>
        <v>0</v>
      </c>
      <c r="BH97" s="68">
        <f>IF((SUM(BH$19:BH$37)+SUM(BH$78:BH96))&gt;=20,0,SUM(IF(AND($I97=1,CV97=1,CV$41&gt;2,CV$40&gt;0,SUM(CV$47:CV$53)&gt;0),1,0)))</f>
        <v>0</v>
      </c>
      <c r="BI97" s="68">
        <f>IF((SUM(BI$19:BI$37)+SUM(BI$78:BI96))&gt;=20,0,SUM(IF(AND($I97=1,CW97=1,CW$41&gt;2,CW$40&gt;0,SUM(CW$47:CW$53)&gt;0),1,0)))</f>
        <v>0</v>
      </c>
      <c r="BJ97" s="68">
        <f>IF((SUM(BJ$19:BJ$37)+SUM(BJ$78:BJ96))&gt;=20,0,SUM(IF(AND($I97=1,CX97=1,CX$41&gt;2,CX$40&gt;0,SUM(CX$47:CX$53)&gt;0),1,0)))</f>
        <v>0</v>
      </c>
      <c r="BK97" s="68">
        <f>IF((SUM(BK$19:BK$37)+SUM(BK$78:BK96))&gt;=20,0,SUM(IF(AND($I97=1,CY97=1,CY$41&gt;2,CY$40&gt;0,SUM(CY$47:CY$53)&gt;0),1,0)))</f>
        <v>0</v>
      </c>
      <c r="BL97" s="68">
        <f>IF((SUM(BL$19:BL$37)+SUM(BL$78:BL96))&gt;=20,0,SUM(IF(AND($I97=1,CZ97=1,CZ$41&gt;2,CZ$40&gt;0,SUM(CZ$47:CZ$53)&gt;0),1,0)))</f>
        <v>0</v>
      </c>
      <c r="BM97" s="68">
        <f>IF((SUM(BM$19:BM$37)+SUM(BM$78:BM96))&gt;=20,0,SUM(IF(AND($I97=1,DA97=1,DA$41&gt;2,DA$40&gt;0,SUM(DA$47:DA$53)&gt;0),1,0)))</f>
        <v>0</v>
      </c>
      <c r="BN97" s="68">
        <f>IF((SUM(BN$19:BN$37)+SUM(BN$78:BN96))&gt;=20,0,SUM(IF(AND($I97=1,DB97=1,DB$41&gt;2,DB$40&gt;0,SUM(DB$47:DB$53)&gt;0),1,0)))</f>
        <v>0</v>
      </c>
      <c r="BO97" s="68">
        <f>IF((SUM(BO$19:BO$37)+SUM(BO$78:BO96))&gt;=20,0,SUM(IF(AND($I97=1,DC97=1,DC$41&gt;2,DC$40&gt;0,SUM(DC$47:DC$53)&gt;0),1,0)))</f>
        <v>0</v>
      </c>
      <c r="BP97" s="68">
        <f>IF((SUM(BP$19:BP$37)+SUM(BP$78:BP96))&gt;=20,0,SUM(IF(AND($I97=1,DD97=1,DD$41&gt;2,DD$40&gt;0,SUM(DD$47:DD$53)&gt;0),1,0)))</f>
        <v>0</v>
      </c>
      <c r="BQ97" s="68">
        <f>IF((SUM(BQ$19:BQ$37)+SUM(BQ$78:BQ96))&gt;=20,0,SUM(IF(AND($I97=1,DE97=1,DE$41&gt;2,DE$40&gt;0,SUM(DE$47:DE$53)&gt;0),1,0)))</f>
        <v>0</v>
      </c>
      <c r="BR97" s="68">
        <f>IF((SUM(BR$19:BR$37)+SUM(BR$78:BR96))&gt;=20,0,SUM(IF(AND($I97=1,DF97=1,DF$41&gt;2,DF$40&gt;0,SUM(DF$47:DF$53)&gt;0),1,0)))</f>
        <v>0</v>
      </c>
      <c r="BS97" s="68">
        <f>IF((SUM(BS$19:BS$37)+SUM(BS$78:BS96))&gt;=20,0,SUM(IF(AND($I97=1,DG97=1,DG$41&gt;2,DG$40&gt;0,SUM(DG$47:DG$53)&gt;0),1,0)))</f>
        <v>0</v>
      </c>
      <c r="BT97" s="68">
        <f>IF((SUM(BT$19:BT$37)+SUM(BT$78:BT96))&gt;=20,0,SUM(IF(AND($I97=1,DH97=1,DH$41&gt;2,DH$40&gt;0,SUM(DH$47:DH$53)&gt;0),1,0)))</f>
        <v>0</v>
      </c>
      <c r="BU97" s="68">
        <f>IF((SUM(BU$19:BU$37)+SUM(BU$78:BU96))&gt;=20,0,SUM(IF(AND($I97=1,DI97=1,DI$41&gt;2,DI$40&gt;0,SUM(DI$47:DI$53)&gt;0),1,0)))</f>
        <v>0</v>
      </c>
      <c r="BV97" s="68">
        <f>IF((SUM(BV$19:BV$37)+SUM(BV$78:BV96))&gt;=20,0,SUM(IF(AND($I97=1,DJ97=1,DJ$41&gt;2,DJ$40&gt;0,SUM(DJ$47:DJ$53)&gt;0),1,0)))</f>
        <v>0</v>
      </c>
      <c r="BW97" s="68">
        <f>IF((SUM(BW$19:BW$37)+SUM(BW$78:BW96))&gt;=20,0,SUM(IF(AND($I97=1,DK97=1,DK$41&gt;2,DK$40&gt;0,SUM(DK$47:DK$53)&gt;0),1,0)))</f>
        <v>0</v>
      </c>
      <c r="BX97" s="68">
        <f>IF((SUM(BX$19:BX$37)+SUM(BX$78:BX96))&gt;=20,0,SUM(IF(AND($I97=1,DL97=1,DL$41&gt;2,DL$40&gt;0,SUM(DL$47:DL$53)&gt;0),1,0)))</f>
        <v>0</v>
      </c>
      <c r="BY97" s="68">
        <f>IF((SUM(BY$19:BY$37)+SUM(BY$78:BY96))&gt;=20,0,SUM(IF(AND($I97=1,DM97=1,DM$41&gt;2,DM$40&gt;0,SUM(DM$47:DM$53)&gt;0),1,0)))</f>
        <v>0</v>
      </c>
      <c r="BZ97" s="68">
        <f>IF((SUM(BZ$19:BZ$37)+SUM(BZ$78:BZ96))&gt;=20,0,SUM(IF(AND($I97=1,DN97=1,DN$41&gt;2,DN$40&gt;0,SUM(DN$47:DN$53)&gt;0),1,0)))</f>
        <v>0</v>
      </c>
      <c r="CA97" s="68">
        <f>IF((SUM(CA$19:CA$37)+SUM(CA$78:CA96))&gt;=20,0,SUM(IF(AND($I97=1,DO97=1,DO$41&gt;2,DO$40&gt;0,SUM(DO$47:DO$53)&gt;0),1,0)))</f>
        <v>0</v>
      </c>
      <c r="CB97" s="68">
        <f>IF((SUM(CB$19:CB$37)+SUM(CB$78:CB96))&gt;=20,0,SUM(IF(AND($I97=1,DP97=1,DP$41&gt;2,DP$40&gt;0,SUM(DP$47:DP$53)&gt;0),1,0)))</f>
        <v>0</v>
      </c>
      <c r="CC97" s="68">
        <f>IF((SUM(CC$19:CC$37)+SUM(CC$78:CC96))&gt;=20,0,SUM(IF(AND($I97=1,DQ97=1,DQ$41&gt;2,DQ$40&gt;0,SUM(DQ$47:DQ$53)&gt;0),1,0)))</f>
        <v>0</v>
      </c>
      <c r="CD97" s="68">
        <f>IF((SUM(CD$19:CD$37)+SUM(CD$78:CD96))&gt;=20,0,SUM(IF(AND($I97=1,DR97=1,DR$41&gt;2,DR$40&gt;0,SUM(DR$47:DR$53)&gt;0),1,0)))</f>
        <v>0</v>
      </c>
      <c r="CE97" s="68">
        <f>IF((SUM(CE$19:CE$37)+SUM(CE$78:CE96))&gt;=20,0,SUM(IF(AND($I97=1,DS97=1,DS$41&gt;2,DS$40&gt;0,SUM(DS$47:DS$53)&gt;0),1,0)))</f>
        <v>0</v>
      </c>
      <c r="CF97" s="68">
        <f>IF((SUM(CF$19:CF$37)+SUM(CF$78:CF96))&gt;=20,0,SUM(IF(AND($I97=1,DT97=1,DT$41&gt;2,DT$40&gt;0,SUM(DT$47:DT$53)&gt;0),1,0)))</f>
        <v>0</v>
      </c>
      <c r="CG97" s="68">
        <f>IF((SUM(CG$19:CG$37)+SUM(CG$78:CG96))&gt;=20,0,SUM(IF(AND($I97=1,DU97=1,DU$41&gt;2,DU$40&gt;0,SUM(DU$47:DU$53)&gt;0),1,0)))</f>
        <v>0</v>
      </c>
      <c r="CH97" s="68">
        <f>IF((SUM(CH$19:CH$37)+SUM(CH$78:CH96))&gt;=20,0,SUM(IF(AND($I97=1,DV97=1,DV$41&gt;2,DV$40&gt;0,SUM(DV$47:DV$53)&gt;0),1,0)))</f>
        <v>0</v>
      </c>
      <c r="CI97" s="68">
        <f>IF((SUM(CI$19:CI$37)+SUM(CI$78:CI96))&gt;=20,0,SUM(IF(AND($I97=1,DW97=1,DW$41&gt;2,DW$40&gt;0,SUM(DW$47:DW$53)&gt;0),1,0)))</f>
        <v>0</v>
      </c>
      <c r="CJ97" s="68">
        <f>IF((SUM(CJ$19:CJ$37)+SUM(CJ$78:CJ96))&gt;=20,0,SUM(IF(AND($I97=1,DX97=1,DX$41&gt;2,DX$40&gt;0,SUM(DX$47:DX$53)&gt;0),1,0)))</f>
        <v>0</v>
      </c>
      <c r="CK97" s="68">
        <f>IF((SUM(CK$19:CK$37)+SUM(CK$78:CK96))&gt;=20,0,SUM(IF(AND($I97=1,DY97=1,DY$41&gt;2,DY$40&gt;0,SUM(DY$47:DY$53)&gt;0),1,0)))</f>
        <v>0</v>
      </c>
      <c r="CL97" s="68">
        <f>IF((SUM(CL$19:CL$37)+SUM(CL$78:CL96))&gt;=20,0,SUM(IF(AND($I97=1,DZ97=1,DZ$41&gt;2,DZ$40&gt;0,SUM(DZ$47:DZ$53)&gt;0),1,0)))</f>
        <v>0</v>
      </c>
      <c r="CM97" s="68">
        <f>IF((SUM(CM$19:CM$37)+SUM(CM$78:CM96))&gt;=20,0,SUM(IF(AND($I97=1,EA97=1,EA$41&gt;2,EA$40&gt;0,SUM(EA$47:EA$53)&gt;0),1,0)))</f>
        <v>0</v>
      </c>
      <c r="CN97" s="68">
        <f>IF((SUM(CN$19:CN$37)+SUM(CN$78:CN96))&gt;=20,0,SUM(IF(AND($I97=1,EB97=1,EB$41&gt;2,EB$40&gt;0,SUM(EB$47:EB$53)&gt;0),1,0)))</f>
        <v>0</v>
      </c>
      <c r="CO97" s="68">
        <f>IF((SUM(CO$19:CO$37)+SUM(CO$78:CO96))&gt;=20,0,SUM(IF(AND($I97=1,EC97=1,EC$41&gt;2,EC$40&gt;0,SUM(EC$47:EC$53)&gt;0),1,0)))</f>
        <v>0</v>
      </c>
      <c r="CP97" s="68">
        <f>IF((SUM(CP$19:CP$37)+SUM(CP$78:CP96))&gt;=20,0,SUM(IF(AND($I97=1,ED97=1,ED$41&gt;2,ED$40&gt;0,SUM(ED$47:ED$53)&gt;0),1,0)))</f>
        <v>0</v>
      </c>
      <c r="CQ97" s="68">
        <f>IF((SUM(CQ$19:CQ$37)+SUM(CQ$78:CQ96))&gt;=20,0,SUM(IF(AND($I97=1,EE97=1,EE$41&gt;2,EE$40&gt;0,SUM(EE$47:EE$53)&gt;0),1,0)))</f>
        <v>0</v>
      </c>
      <c r="CR97" s="68">
        <f>IF((SUM(CR$19:CR$37)+SUM(CR$78:CR96))&gt;=20,0,SUM(IF(AND($I97=1,EF97=1,EF$41&gt;2,EF$40&gt;0,SUM(EF$47:EF$53)&gt;0),1,0)))</f>
        <v>0</v>
      </c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3"/>
      <c r="DI97" s="53"/>
      <c r="DJ97" s="53"/>
      <c r="DK97" s="53"/>
      <c r="DL97" s="53"/>
      <c r="DM97" s="53"/>
      <c r="DN97" s="53"/>
      <c r="DO97" s="53"/>
      <c r="DP97" s="53"/>
      <c r="DQ97" s="53"/>
      <c r="DR97" s="53"/>
      <c r="DS97" s="53"/>
      <c r="DT97" s="53"/>
      <c r="DU97" s="53"/>
      <c r="DV97" s="53"/>
      <c r="DW97" s="53"/>
      <c r="DX97" s="53"/>
      <c r="DY97" s="53"/>
      <c r="DZ97" s="53"/>
      <c r="EA97" s="53"/>
      <c r="EB97" s="53"/>
      <c r="EC97" s="53"/>
      <c r="ED97" s="53"/>
      <c r="EE97" s="53"/>
      <c r="EF97" s="53"/>
      <c r="EG97" s="46">
        <f t="shared" si="63"/>
        <v>0</v>
      </c>
      <c r="EH97" s="116"/>
      <c r="EI97" s="82">
        <f t="shared" si="64"/>
        <v>0</v>
      </c>
      <c r="EJ97" s="295" t="str">
        <f t="shared" si="65"/>
        <v/>
      </c>
      <c r="EK97" s="296">
        <f t="shared" si="66"/>
        <v>0</v>
      </c>
      <c r="EL97" s="161"/>
      <c r="EM97" s="354">
        <f>SUMIF($K97,REGISTER!$CY$7,'KORT 1'!$BD97)</f>
        <v>0</v>
      </c>
      <c r="EN97" s="355">
        <f>SUMIF($K97,REGISTER!$CY$8,'KORT 1'!$BD97)</f>
        <v>0</v>
      </c>
      <c r="EO97" s="356">
        <f>SUMIF($K97,REGISTER!$CY$9,'KORT 1'!$BD97)</f>
        <v>0</v>
      </c>
      <c r="EP97" s="356">
        <f>SUMIF($K97,REGISTER!$CY$10,'KORT 1'!$BD97)</f>
        <v>0</v>
      </c>
      <c r="EQ97" s="357">
        <f>SUMIF($K97,REGISTER!$CY$23,'KORT 1'!$BD97)</f>
        <v>0</v>
      </c>
      <c r="ER97" s="355">
        <f>SUMIF($K97,REGISTER!$CY$24,'KORT 1'!$BD97)</f>
        <v>0</v>
      </c>
      <c r="ES97" s="356">
        <f>SUMIF($K97,REGISTER!$CY$25,'KORT 1'!$BD97)</f>
        <v>0</v>
      </c>
      <c r="ET97" s="356">
        <f>SUMIF($K97,REGISTER!$CY$26,'KORT 1'!$BD97)</f>
        <v>0</v>
      </c>
      <c r="EU97" s="357">
        <f>SUMIF($K97,REGISTER!$CY$15,'KORT 1'!$BD97)</f>
        <v>0</v>
      </c>
      <c r="EV97" s="355">
        <f>SUMIF($K97,REGISTER!$CY$16,'KORT 1'!$BD97)</f>
        <v>0</v>
      </c>
      <c r="EW97" s="355">
        <f>SUMIF($K97,REGISTER!$CY$17,'KORT 1'!$BD97)</f>
        <v>0</v>
      </c>
      <c r="EX97" s="355">
        <f>SUMIF($K97,REGISTER!$CY$18,'KORT 1'!$BD97)</f>
        <v>0</v>
      </c>
      <c r="EY97" s="358">
        <f>SUMIF($K97,REGISTER!$CY$19,'KORT 1'!$BD97)+SUMIF($K97,REGISTER!$CY$20,'KORT 1'!$BD97)+SUMIF($K97,REGISTER!$CY$21,'KORT 1'!$BD97)+SUMIF($K97,REGISTER!$CY$22,'KORT 1'!$BD97)</f>
        <v>0</v>
      </c>
      <c r="EZ97" s="359">
        <f>SUMIF($K97,REGISTER!$CY$31,'KORT 1'!$BD97)</f>
        <v>0</v>
      </c>
      <c r="FA97" s="355">
        <f>SUMIF($K97,REGISTER!$CY$32,'KORT 1'!$BD97)</f>
        <v>0</v>
      </c>
      <c r="FB97" s="355">
        <f>SUMIF($K97,REGISTER!$CY$33,'KORT 1'!$BD97)</f>
        <v>0</v>
      </c>
      <c r="FC97" s="355">
        <f>SUMIF($K97,REGISTER!$CY$34,'KORT 1'!$BD97)</f>
        <v>0</v>
      </c>
      <c r="FD97" s="358">
        <f>SUMIF($K97,REGISTER!$CY$35,'KORT 1'!$BD97)+SUMIF($K97,REGISTER!$CY$36,'KORT 1'!$BD97)+SUMIF($K97,REGISTER!$CY$37,'KORT 1'!$BD97)+SUMIF($K97,REGISTER!$CY$38,'KORT 1'!$BD97)</f>
        <v>0</v>
      </c>
      <c r="FE97" s="376"/>
      <c r="FF97" s="377"/>
      <c r="FG97" s="378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9"/>
      <c r="FY97" s="84">
        <f>SUMIF($M97,REGISTER!$CY$40,'KORT 1'!$O97)</f>
        <v>0</v>
      </c>
      <c r="FZ97" s="17">
        <f>SUMIF($M97,REGISTER!$CY$41,'KORT 1'!$O97)</f>
        <v>0</v>
      </c>
      <c r="GA97" s="17">
        <f>SUMIF($M97,REGISTER!$CY$42,'KORT 1'!$O97)</f>
        <v>0</v>
      </c>
      <c r="GB97" s="17">
        <f>SUMIF($M97,REGISTER!$CY$43,'KORT 1'!$O97)</f>
        <v>0</v>
      </c>
      <c r="GC97" s="17">
        <f>SUMIF($M97,REGISTER!$CY$44,'KORT 1'!$O97)</f>
        <v>0</v>
      </c>
      <c r="GD97" s="17">
        <f>SUMIF($M97,REGISTER!$CY$45,'KORT 1'!$O97)</f>
        <v>0</v>
      </c>
      <c r="GE97" s="17">
        <f>SUMIF($M97,REGISTER!$CY$60,'KORT 1'!$O97)</f>
        <v>0</v>
      </c>
      <c r="GF97" s="17">
        <f>SUMIF($M97,REGISTER!$CY$61,'KORT 1'!$O97)</f>
        <v>0</v>
      </c>
      <c r="GG97" s="17">
        <f>SUMIF($M97,REGISTER!$CY$62,'KORT 1'!$O97)</f>
        <v>0</v>
      </c>
      <c r="GH97" s="17">
        <f>SUMIF($M97,REGISTER!$CY$63,'KORT 1'!$O97)</f>
        <v>0</v>
      </c>
      <c r="GI97" s="17">
        <f>SUMIF($M97,REGISTER!$CY$64,'KORT 1'!$O97)</f>
        <v>0</v>
      </c>
      <c r="GJ97" s="17">
        <f>SUMIF($M97,REGISTER!$CY$65,'KORT 1'!$O97)</f>
        <v>0</v>
      </c>
      <c r="GK97" s="17">
        <f>SUMIF($M97,REGISTER!$CY$50,'KORT 1'!$O97)</f>
        <v>0</v>
      </c>
      <c r="GL97" s="17">
        <f>SUMIF($M97,REGISTER!$CY$51,'KORT 1'!$O97)</f>
        <v>0</v>
      </c>
      <c r="GM97" s="17">
        <f>SUMIF($M97,REGISTER!$CY$52,'KORT 1'!$O97)</f>
        <v>0</v>
      </c>
      <c r="GN97" s="17">
        <f>SUMIF($M97,REGISTER!$CY$53,'KORT 1'!$O97)</f>
        <v>0</v>
      </c>
      <c r="GO97" s="17">
        <f>SUMIF($M97,REGISTER!$CY$54,'KORT 1'!$O97)</f>
        <v>0</v>
      </c>
      <c r="GP97" s="17">
        <f>SUMIF($M97,REGISTER!$CY$55,'KORT 1'!$O97)</f>
        <v>0</v>
      </c>
      <c r="GQ97" s="16">
        <f>SUMIF($M97,REGISTER!$CY$56,'KORT 1'!$O97)+SUMIF($M97,REGISTER!$CY$57,'KORT 1'!$O97)+SUMIF($M97,REGISTER!$CY$58,'KORT 1'!$O97)+SUMIF($M97,REGISTER!$CY$59,'KORT 1'!$O97)</f>
        <v>0</v>
      </c>
      <c r="GR97" s="17">
        <f>SUMIF($M97,REGISTER!$CY$70,'KORT 1'!$O97)</f>
        <v>0</v>
      </c>
      <c r="GS97" s="17">
        <f>SUMIF($M97,REGISTER!$CY$71,'KORT 1'!$O97)</f>
        <v>0</v>
      </c>
      <c r="GT97" s="17">
        <f>SUMIF($M97,REGISTER!$CY$72,'KORT 1'!$O97)</f>
        <v>0</v>
      </c>
      <c r="GU97" s="17">
        <f>SUMIF($M97,REGISTER!$CY$73,'KORT 1'!$O97)</f>
        <v>0</v>
      </c>
      <c r="GV97" s="17">
        <f>SUMIF($M97,REGISTER!$CY$74,'KORT 1'!$O97)</f>
        <v>0</v>
      </c>
      <c r="GW97" s="17">
        <f>SUMIF($M97,REGISTER!$CY$75,'KORT 1'!$O97)</f>
        <v>0</v>
      </c>
      <c r="GX97" s="16">
        <f>SUMIF($M97,REGISTER!$CY$76,'KORT 1'!$O97)+SUMIF($M97,REGISTER!$CY$77,'KORT 1'!$O97)+SUMIF($M97,REGISTER!$CY$78,'KORT 1'!$O97)+SUMIF($M97,REGISTER!$CY$79,'KORT 1'!$O97)</f>
        <v>0</v>
      </c>
      <c r="GY97" s="116"/>
      <c r="GZ97" s="116"/>
      <c r="HA97" s="116"/>
      <c r="HB97" s="116"/>
      <c r="HC97" s="116"/>
      <c r="HD97" s="116"/>
      <c r="HE97" s="116"/>
      <c r="HF97" s="116"/>
      <c r="HG97" s="116"/>
      <c r="HH97" s="116"/>
      <c r="HI97" s="116"/>
      <c r="HJ97" s="116"/>
      <c r="HK97" s="116"/>
      <c r="HL97" s="116"/>
      <c r="HM97" s="116"/>
      <c r="HN97" s="116"/>
      <c r="HO97" s="116"/>
      <c r="HP97" s="106"/>
      <c r="HQ97" s="1"/>
    </row>
    <row r="98" spans="1:225" ht="12" customHeight="1">
      <c r="A98" s="15">
        <v>42</v>
      </c>
      <c r="B98" s="69"/>
      <c r="C98" s="539" t="str">
        <f t="shared" si="67"/>
        <v/>
      </c>
      <c r="D98" s="540"/>
      <c r="E98" s="540"/>
      <c r="F98" s="540"/>
      <c r="G98" s="541"/>
      <c r="H98" s="111" t="str">
        <f t="shared" ref="H98:H103" si="70">IF(B98=0,"",IF(VLOOKUP(B98,RE,7,FALSE)&gt;0,VLOOKUP(B98,RE,7,FALSE),VLOOKUP(B98,RE,3,FALSE)))</f>
        <v/>
      </c>
      <c r="I98" s="22">
        <f t="shared" si="55"/>
        <v>0</v>
      </c>
      <c r="J98" s="22">
        <f t="shared" si="56"/>
        <v>0</v>
      </c>
      <c r="K98" s="22">
        <f t="shared" si="57"/>
        <v>0</v>
      </c>
      <c r="L98" s="114"/>
      <c r="M98" s="22">
        <f t="shared" si="58"/>
        <v>0</v>
      </c>
      <c r="N98" s="22">
        <f t="shared" si="59"/>
        <v>0</v>
      </c>
      <c r="O98" s="83">
        <f t="shared" ref="O98:O103" si="71">SUM(P98:BC98)</f>
        <v>0</v>
      </c>
      <c r="P98" s="68">
        <f>IF((SUM(P$19:P$39)+SUM(P$78:P97)+SUM(P$117:P$121))&gt;=REGISTER!$DD$24,0,IF(CS$70=1,0,IF(AND(CS98=1,$J98=1,CS$43&gt;=REGISTER!$DD$28,CS$40&gt;0,SUM(CS$54:CS$60)&gt;0),1,0)))</f>
        <v>0</v>
      </c>
      <c r="Q98" s="68">
        <f>IF((SUM(Q$19:Q$39)+SUM(Q$78:Q97)+SUM(Q$117:Q$121))&gt;=REGISTER!$DD$24,0,IF(CT$70=1,0,IF(AND(CT98=1,$J98=1,CT$43&gt;=REGISTER!$DD$28,CT$40&gt;0,SUM(CT$54:CT$60)&gt;0),1,0)))</f>
        <v>0</v>
      </c>
      <c r="R98" s="68">
        <f>IF((SUM(R$19:R$39)+SUM(R$78:R97)+SUM(R$117:R$121))&gt;=REGISTER!$DD$24,0,IF(CU$70=1,0,IF(AND(CU98=1,$J98=1,CU$43&gt;=REGISTER!$DD$28,CU$40&gt;0,SUM(CU$54:CU$60)&gt;0),1,0)))</f>
        <v>0</v>
      </c>
      <c r="S98" s="68">
        <f>IF((SUM(S$19:S$39)+SUM(S$78:S97)+SUM(S$117:S$121))&gt;=REGISTER!$DD$24,0,IF(CV$70=1,0,IF(AND(CV98=1,$J98=1,CV$43&gt;=REGISTER!$DD$28,CV$40&gt;0,SUM(CV$54:CV$60)&gt;0),1,0)))</f>
        <v>0</v>
      </c>
      <c r="T98" s="68">
        <f>IF((SUM(T$19:T$39)+SUM(T$78:T97)+SUM(T$117:T$121))&gt;=REGISTER!$DD$24,0,IF(CW$70=1,0,IF(AND(CW98=1,$J98=1,CW$43&gt;=REGISTER!$DD$28,CW$40&gt;0,SUM(CW$54:CW$60)&gt;0),1,0)))</f>
        <v>0</v>
      </c>
      <c r="U98" s="68">
        <f>IF((SUM(U$19:U$39)+SUM(U$78:U97)+SUM(U$117:U$121))&gt;=REGISTER!$DD$24,0,IF(CX$70=1,0,IF(AND(CX98=1,$J98=1,CX$43&gt;=REGISTER!$DD$28,CX$40&gt;0,SUM(CX$54:CX$60)&gt;0),1,0)))</f>
        <v>0</v>
      </c>
      <c r="V98" s="68">
        <f>IF((SUM(V$19:V$39)+SUM(V$78:V97)+SUM(V$117:V$121))&gt;=REGISTER!$DD$24,0,IF(CY$70=1,0,IF(AND(CY98=1,$J98=1,CY$43&gt;=REGISTER!$DD$28,CY$40&gt;0,SUM(CY$54:CY$60)&gt;0),1,0)))</f>
        <v>0</v>
      </c>
      <c r="W98" s="68">
        <f>IF((SUM(W$19:W$39)+SUM(W$78:W97)+SUM(W$117:W$121))&gt;=REGISTER!$DD$24,0,IF(CZ$70=1,0,IF(AND(CZ98=1,$J98=1,CZ$43&gt;=REGISTER!$DD$28,CZ$40&gt;0,SUM(CZ$54:CZ$60)&gt;0),1,0)))</f>
        <v>0</v>
      </c>
      <c r="X98" s="68">
        <f>IF((SUM(X$19:X$39)+SUM(X$78:X97)+SUM(X$117:X$121))&gt;=REGISTER!$DD$24,0,IF(DA$70=1,0,IF(AND(DA98=1,$J98=1,DA$43&gt;=REGISTER!$DD$28,DA$40&gt;0,SUM(DA$54:DA$60)&gt;0),1,0)))</f>
        <v>0</v>
      </c>
      <c r="Y98" s="68">
        <f>IF((SUM(Y$19:Y$39)+SUM(Y$78:Y97)+SUM(Y$117:Y$121))&gt;=REGISTER!$DD$24,0,IF(DB$70=1,0,IF(AND(DB98=1,$J98=1,DB$43&gt;=REGISTER!$DD$28,DB$40&gt;0,SUM(DB$54:DB$60)&gt;0),1,0)))</f>
        <v>0</v>
      </c>
      <c r="Z98" s="68">
        <f>IF((SUM(Z$19:Z$39)+SUM(Z$78:Z97)+SUM(Z$117:Z$121))&gt;=REGISTER!$DD$24,0,IF(DC$70=1,0,IF(AND(DC98=1,$J98=1,DC$43&gt;=REGISTER!$DD$28,DC$40&gt;0,SUM(DC$54:DC$60)&gt;0),1,0)))</f>
        <v>0</v>
      </c>
      <c r="AA98" s="68">
        <f>IF((SUM(AA$19:AA$39)+SUM(AA$78:AA97)+SUM(AA$117:AA$121))&gt;=REGISTER!$DD$24,0,IF(DD$70=1,0,IF(AND(DD98=1,$J98=1,DD$43&gt;=REGISTER!$DD$28,DD$40&gt;0,SUM(DD$54:DD$60)&gt;0),1,0)))</f>
        <v>0</v>
      </c>
      <c r="AB98" s="68">
        <f>IF((SUM(AB$19:AB$39)+SUM(AB$78:AB97)+SUM(AB$117:AB$121))&gt;=REGISTER!$DD$24,0,IF(DE$70=1,0,IF(AND(DE98=1,$J98=1,DE$43&gt;=REGISTER!$DD$28,DE$40&gt;0,SUM(DE$54:DE$60)&gt;0),1,0)))</f>
        <v>0</v>
      </c>
      <c r="AC98" s="68">
        <f>IF((SUM(AC$19:AC$39)+SUM(AC$78:AC97)+SUM(AC$117:AC$121))&gt;=REGISTER!$DD$24,0,IF(DF$70=1,0,IF(AND(DF98=1,$J98=1,DF$43&gt;=REGISTER!$DD$28,DF$40&gt;0,SUM(DF$54:DF$60)&gt;0),1,0)))</f>
        <v>0</v>
      </c>
      <c r="AD98" s="68">
        <f>IF((SUM(AD$19:AD$39)+SUM(AD$78:AD97)+SUM(AD$117:AD$121))&gt;=REGISTER!$DD$24,0,IF(DG$70=1,0,IF(AND(DG98=1,$J98=1,DG$43&gt;=REGISTER!$DD$28,DG$40&gt;0,SUM(DG$54:DG$60)&gt;0),1,0)))</f>
        <v>0</v>
      </c>
      <c r="AE98" s="68">
        <f>IF((SUM(AE$19:AE$39)+SUM(AE$78:AE97)+SUM(AE$117:AE$121))&gt;=REGISTER!$DD$24,0,IF(DH$70=1,0,IF(AND(DH98=1,$J98=1,DH$43&gt;=REGISTER!$DD$28,DH$40&gt;0,SUM(DH$54:DH$60)&gt;0),1,0)))</f>
        <v>0</v>
      </c>
      <c r="AF98" s="68">
        <f>IF((SUM(AF$19:AF$39)+SUM(AF$78:AF97)+SUM(AF$117:AF$121))&gt;=REGISTER!$DD$24,0,IF(DI$70=1,0,IF(AND(DI98=1,$J98=1,DI$43&gt;=REGISTER!$DD$28,DI$40&gt;0,SUM(DI$54:DI$60)&gt;0),1,0)))</f>
        <v>0</v>
      </c>
      <c r="AG98" s="68">
        <f>IF((SUM(AG$19:AG$39)+SUM(AG$78:AG97)+SUM(AG$117:AG$121))&gt;=REGISTER!$DD$24,0,IF(DJ$70=1,0,IF(AND(DJ98=1,$J98=1,DJ$43&gt;=REGISTER!$DD$28,DJ$40&gt;0,SUM(DJ$54:DJ$60)&gt;0),1,0)))</f>
        <v>0</v>
      </c>
      <c r="AH98" s="68">
        <f>IF((SUM(AH$19:AH$39)+SUM(AH$78:AH97)+SUM(AH$117:AH$121))&gt;=REGISTER!$DD$24,0,IF(DK$70=1,0,IF(AND(DK98=1,$J98=1,DK$43&gt;=REGISTER!$DD$28,DK$40&gt;0,SUM(DK$54:DK$60)&gt;0),1,0)))</f>
        <v>0</v>
      </c>
      <c r="AI98" s="68">
        <f>IF((SUM(AI$19:AI$39)+SUM(AI$78:AI97)+SUM(AI$117:AI$121))&gt;=REGISTER!$DD$24,0,IF(DL$70=1,0,IF(AND(DL98=1,$J98=1,DL$43&gt;=REGISTER!$DD$28,DL$40&gt;0,SUM(DL$54:DL$60)&gt;0),1,0)))</f>
        <v>0</v>
      </c>
      <c r="AJ98" s="68">
        <f>IF((SUM(AJ$19:AJ$39)+SUM(AJ$78:AJ97)+SUM(AJ$117:AJ$121))&gt;=REGISTER!$DD$24,0,IF(DM$70=1,0,IF(AND(DM98=1,$J98=1,DM$43&gt;=REGISTER!$DD$28,DM$40&gt;0,SUM(DM$54:DM$60)&gt;0),1,0)))</f>
        <v>0</v>
      </c>
      <c r="AK98" s="68">
        <f>IF((SUM(AK$19:AK$39)+SUM(AK$78:AK97)+SUM(AK$117:AK$121))&gt;=REGISTER!$DD$24,0,IF(DN$70=1,0,IF(AND(DN98=1,$J98=1,DN$43&gt;=REGISTER!$DD$28,DN$40&gt;0,SUM(DN$54:DN$60)&gt;0),1,0)))</f>
        <v>0</v>
      </c>
      <c r="AL98" s="68">
        <f>IF((SUM(AL$19:AL$39)+SUM(AL$78:AL97)+SUM(AL$117:AL$121))&gt;=REGISTER!$DD$24,0,IF(DO$70=1,0,IF(AND(DO98=1,$J98=1,DO$43&gt;=REGISTER!$DD$28,DO$40&gt;0,SUM(DO$54:DO$60)&gt;0),1,0)))</f>
        <v>0</v>
      </c>
      <c r="AM98" s="68">
        <f>IF((SUM(AM$19:AM$39)+SUM(AM$78:AM97)+SUM(AM$117:AM$121))&gt;=REGISTER!$DD$24,0,IF(DP$70=1,0,IF(AND(DP98=1,$J98=1,DP$43&gt;=REGISTER!$DD$28,DP$40&gt;0,SUM(DP$54:DP$60)&gt;0),1,0)))</f>
        <v>0</v>
      </c>
      <c r="AN98" s="68">
        <f>IF((SUM(AN$19:AN$39)+SUM(AN$78:AN97)+SUM(AN$117:AN$121))&gt;=REGISTER!$DD$24,0,IF(DQ$70=1,0,IF(AND(DQ98=1,$J98=1,DQ$43&gt;=REGISTER!$DD$28,DQ$40&gt;0,SUM(DQ$54:DQ$60)&gt;0),1,0)))</f>
        <v>0</v>
      </c>
      <c r="AO98" s="68">
        <f>IF((SUM(AO$19:AO$39)+SUM(AO$78:AO97)+SUM(AO$117:AO$121))&gt;=REGISTER!$DD$24,0,IF(DR$70=1,0,IF(AND(DR98=1,$J98=1,DR$43&gt;=REGISTER!$DD$28,DR$40&gt;0,SUM(DR$54:DR$60)&gt;0),1,0)))</f>
        <v>0</v>
      </c>
      <c r="AP98" s="68">
        <f>IF((SUM(AP$19:AP$39)+SUM(AP$78:AP97)+SUM(AP$117:AP$121))&gt;=REGISTER!$DD$24,0,IF(DS$70=1,0,IF(AND(DS98=1,$J98=1,DS$43&gt;=REGISTER!$DD$28,DS$40&gt;0,SUM(DS$54:DS$60)&gt;0),1,0)))</f>
        <v>0</v>
      </c>
      <c r="AQ98" s="68">
        <f>IF((SUM(AQ$19:AQ$39)+SUM(AQ$78:AQ97)+SUM(AQ$117:AQ$121))&gt;=REGISTER!$DD$24,0,IF(DT$70=1,0,IF(AND(DT98=1,$J98=1,DT$43&gt;=REGISTER!$DD$28,DT$40&gt;0,SUM(DT$54:DT$60)&gt;0),1,0)))</f>
        <v>0</v>
      </c>
      <c r="AR98" s="68">
        <f>IF((SUM(AR$19:AR$39)+SUM(AR$78:AR97)+SUM(AR$117:AR$121))&gt;=REGISTER!$DD$24,0,IF(DU$70=1,0,IF(AND(DU98=1,$J98=1,DU$43&gt;=REGISTER!$DD$28,DU$40&gt;0,SUM(DU$54:DU$60)&gt;0),1,0)))</f>
        <v>0</v>
      </c>
      <c r="AS98" s="68">
        <f>IF((SUM(AS$19:AS$39)+SUM(AS$78:AS97)+SUM(AS$117:AS$121))&gt;=REGISTER!$DD$24,0,IF(DV$70=1,0,IF(AND(DV98=1,$J98=1,DV$43&gt;=REGISTER!$DD$28,DV$40&gt;0,SUM(DV$54:DV$60)&gt;0),1,0)))</f>
        <v>0</v>
      </c>
      <c r="AT98" s="68">
        <f>IF((SUM(AT$19:AT$39)+SUM(AT$78:AT97)+SUM(AT$117:AT$121))&gt;=REGISTER!$DD$24,0,IF(DW$70=1,0,IF(AND(DW98=1,$J98=1,DW$43&gt;=REGISTER!$DD$28,DW$40&gt;0,SUM(DW$54:DW$60)&gt;0),1,0)))</f>
        <v>0</v>
      </c>
      <c r="AU98" s="68">
        <f>IF((SUM(AU$19:AU$39)+SUM(AU$78:AU97)+SUM(AU$117:AU$121))&gt;=REGISTER!$DD$24,0,IF(DX$70=1,0,IF(AND(DX98=1,$J98=1,DX$43&gt;=REGISTER!$DD$28,DX$40&gt;0,SUM(DX$54:DX$60)&gt;0),1,0)))</f>
        <v>0</v>
      </c>
      <c r="AV98" s="68">
        <f>IF((SUM(AV$19:AV$39)+SUM(AV$78:AV97)+SUM(AV$117:AV$121))&gt;=REGISTER!$DD$24,0,IF(DY$70=1,0,IF(AND(DY98=1,$J98=1,DY$43&gt;=REGISTER!$DD$28,DY$40&gt;0,SUM(DY$54:DY$60)&gt;0),1,0)))</f>
        <v>0</v>
      </c>
      <c r="AW98" s="68">
        <f>IF((SUM(AW$19:AW$39)+SUM(AW$78:AW97)+SUM(AW$117:AW$121))&gt;=REGISTER!$DD$24,0,IF(DZ$70=1,0,IF(AND(DZ98=1,$J98=1,DZ$43&gt;=REGISTER!$DD$28,DZ$40&gt;0,SUM(DZ$54:DZ$60)&gt;0),1,0)))</f>
        <v>0</v>
      </c>
      <c r="AX98" s="68">
        <f>IF((SUM(AX$19:AX$39)+SUM(AX$78:AX97)+SUM(AX$117:AX$121))&gt;=REGISTER!$DD$24,0,IF(EA$70=1,0,IF(AND(EA98=1,$J98=1,EA$43&gt;=REGISTER!$DD$28,EA$40&gt;0,SUM(EA$54:EA$60)&gt;0),1,0)))</f>
        <v>0</v>
      </c>
      <c r="AY98" s="68">
        <f>IF((SUM(AY$19:AY$39)+SUM(AY$78:AY97)+SUM(AY$117:AY$121))&gt;=REGISTER!$DD$24,0,IF(EB$70=1,0,IF(AND(EB98=1,$J98=1,EB$43&gt;=REGISTER!$DD$28,EB$40&gt;0,SUM(EB$54:EB$60)&gt;0),1,0)))</f>
        <v>0</v>
      </c>
      <c r="AZ98" s="68">
        <f>IF((SUM(AZ$19:AZ$39)+SUM(AZ$78:AZ97)+SUM(AZ$117:AZ$121))&gt;=REGISTER!$DD$24,0,IF(EC$70=1,0,IF(AND(EC98=1,$J98=1,EC$43&gt;=REGISTER!$DD$28,EC$40&gt;0,SUM(EC$54:EC$60)&gt;0),1,0)))</f>
        <v>0</v>
      </c>
      <c r="BA98" s="68">
        <f>IF((SUM(BA$19:BA$39)+SUM(BA$78:BA97)+SUM(BA$117:BA$121))&gt;=REGISTER!$DD$24,0,IF(ED$70=1,0,IF(AND(ED98=1,$J98=1,ED$43&gt;=REGISTER!$DD$28,ED$40&gt;0,SUM(ED$54:ED$60)&gt;0),1,0)))</f>
        <v>0</v>
      </c>
      <c r="BB98" s="68">
        <f>IF((SUM(BB$19:BB$39)+SUM(BB$78:BB97)+SUM(BB$117:BB$121))&gt;=REGISTER!$DD$24,0,IF(EE$70=1,0,IF(AND(EE98=1,$J98=1,EE$43&gt;=REGISTER!$DD$28,EE$40&gt;0,SUM(EE$54:EE$60)&gt;0),1,0)))</f>
        <v>0</v>
      </c>
      <c r="BC98" s="68">
        <f>IF((SUM(BC$19:BC$39)+SUM(BC$78:BC97)+SUM(BC$117:BC$121))&gt;=REGISTER!$DD$24,0,IF(EF$70=1,0,IF(AND(EF98=1,$J98=1,EF$43&gt;=REGISTER!$DD$28,EF$40&gt;0,SUM(EF$54:EF$60)&gt;0),1,0)))</f>
        <v>0</v>
      </c>
      <c r="BD98" s="83">
        <f t="shared" ref="BD98:BD103" si="72">SUM(BE98:CR98)</f>
        <v>0</v>
      </c>
      <c r="BE98" s="68">
        <f>IF((SUM(BE$19:BE$37)+SUM(BE$78:BE97))&gt;=20,0,SUM(IF(AND($I98=1,CS98=1,CS$41&gt;2,CS$40&gt;0,SUM(CS$47:CS$53)&gt;0),1,0)))</f>
        <v>0</v>
      </c>
      <c r="BF98" s="68">
        <f>IF((SUM(BF$19:BF$37)+SUM(BF$78:BF97))&gt;=20,0,SUM(IF(AND($I98=1,CT98=1,CT$41&gt;2,CT$40&gt;0,SUM(CT$47:CT$53)&gt;0),1,0)))</f>
        <v>0</v>
      </c>
      <c r="BG98" s="68">
        <f>IF((SUM(BG$19:BG$37)+SUM(BG$78:BG97))&gt;=20,0,SUM(IF(AND($I98=1,CU98=1,CU$41&gt;2,CU$40&gt;0,SUM(CU$47:CU$53)&gt;0),1,0)))</f>
        <v>0</v>
      </c>
      <c r="BH98" s="68">
        <f>IF((SUM(BH$19:BH$37)+SUM(BH$78:BH97))&gt;=20,0,SUM(IF(AND($I98=1,CV98=1,CV$41&gt;2,CV$40&gt;0,SUM(CV$47:CV$53)&gt;0),1,0)))</f>
        <v>0</v>
      </c>
      <c r="BI98" s="68">
        <f>IF((SUM(BI$19:BI$37)+SUM(BI$78:BI97))&gt;=20,0,SUM(IF(AND($I98=1,CW98=1,CW$41&gt;2,CW$40&gt;0,SUM(CW$47:CW$53)&gt;0),1,0)))</f>
        <v>0</v>
      </c>
      <c r="BJ98" s="68">
        <f>IF((SUM(BJ$19:BJ$37)+SUM(BJ$78:BJ97))&gt;=20,0,SUM(IF(AND($I98=1,CX98=1,CX$41&gt;2,CX$40&gt;0,SUM(CX$47:CX$53)&gt;0),1,0)))</f>
        <v>0</v>
      </c>
      <c r="BK98" s="68">
        <f>IF((SUM(BK$19:BK$37)+SUM(BK$78:BK97))&gt;=20,0,SUM(IF(AND($I98=1,CY98=1,CY$41&gt;2,CY$40&gt;0,SUM(CY$47:CY$53)&gt;0),1,0)))</f>
        <v>0</v>
      </c>
      <c r="BL98" s="68">
        <f>IF((SUM(BL$19:BL$37)+SUM(BL$78:BL97))&gt;=20,0,SUM(IF(AND($I98=1,CZ98=1,CZ$41&gt;2,CZ$40&gt;0,SUM(CZ$47:CZ$53)&gt;0),1,0)))</f>
        <v>0</v>
      </c>
      <c r="BM98" s="68">
        <f>IF((SUM(BM$19:BM$37)+SUM(BM$78:BM97))&gt;=20,0,SUM(IF(AND($I98=1,DA98=1,DA$41&gt;2,DA$40&gt;0,SUM(DA$47:DA$53)&gt;0),1,0)))</f>
        <v>0</v>
      </c>
      <c r="BN98" s="68">
        <f>IF((SUM(BN$19:BN$37)+SUM(BN$78:BN97))&gt;=20,0,SUM(IF(AND($I98=1,DB98=1,DB$41&gt;2,DB$40&gt;0,SUM(DB$47:DB$53)&gt;0),1,0)))</f>
        <v>0</v>
      </c>
      <c r="BO98" s="68">
        <f>IF((SUM(BO$19:BO$37)+SUM(BO$78:BO97))&gt;=20,0,SUM(IF(AND($I98=1,DC98=1,DC$41&gt;2,DC$40&gt;0,SUM(DC$47:DC$53)&gt;0),1,0)))</f>
        <v>0</v>
      </c>
      <c r="BP98" s="68">
        <f>IF((SUM(BP$19:BP$37)+SUM(BP$78:BP97))&gt;=20,0,SUM(IF(AND($I98=1,DD98=1,DD$41&gt;2,DD$40&gt;0,SUM(DD$47:DD$53)&gt;0),1,0)))</f>
        <v>0</v>
      </c>
      <c r="BQ98" s="68">
        <f>IF((SUM(BQ$19:BQ$37)+SUM(BQ$78:BQ97))&gt;=20,0,SUM(IF(AND($I98=1,DE98=1,DE$41&gt;2,DE$40&gt;0,SUM(DE$47:DE$53)&gt;0),1,0)))</f>
        <v>0</v>
      </c>
      <c r="BR98" s="68">
        <f>IF((SUM(BR$19:BR$37)+SUM(BR$78:BR97))&gt;=20,0,SUM(IF(AND($I98=1,DF98=1,DF$41&gt;2,DF$40&gt;0,SUM(DF$47:DF$53)&gt;0),1,0)))</f>
        <v>0</v>
      </c>
      <c r="BS98" s="68">
        <f>IF((SUM(BS$19:BS$37)+SUM(BS$78:BS97))&gt;=20,0,SUM(IF(AND($I98=1,DG98=1,DG$41&gt;2,DG$40&gt;0,SUM(DG$47:DG$53)&gt;0),1,0)))</f>
        <v>0</v>
      </c>
      <c r="BT98" s="68">
        <f>IF((SUM(BT$19:BT$37)+SUM(BT$78:BT97))&gt;=20,0,SUM(IF(AND($I98=1,DH98=1,DH$41&gt;2,DH$40&gt;0,SUM(DH$47:DH$53)&gt;0),1,0)))</f>
        <v>0</v>
      </c>
      <c r="BU98" s="68">
        <f>IF((SUM(BU$19:BU$37)+SUM(BU$78:BU97))&gt;=20,0,SUM(IF(AND($I98=1,DI98=1,DI$41&gt;2,DI$40&gt;0,SUM(DI$47:DI$53)&gt;0),1,0)))</f>
        <v>0</v>
      </c>
      <c r="BV98" s="68">
        <f>IF((SUM(BV$19:BV$37)+SUM(BV$78:BV97))&gt;=20,0,SUM(IF(AND($I98=1,DJ98=1,DJ$41&gt;2,DJ$40&gt;0,SUM(DJ$47:DJ$53)&gt;0),1,0)))</f>
        <v>0</v>
      </c>
      <c r="BW98" s="68">
        <f>IF((SUM(BW$19:BW$37)+SUM(BW$78:BW97))&gt;=20,0,SUM(IF(AND($I98=1,DK98=1,DK$41&gt;2,DK$40&gt;0,SUM(DK$47:DK$53)&gt;0),1,0)))</f>
        <v>0</v>
      </c>
      <c r="BX98" s="68">
        <f>IF((SUM(BX$19:BX$37)+SUM(BX$78:BX97))&gt;=20,0,SUM(IF(AND($I98=1,DL98=1,DL$41&gt;2,DL$40&gt;0,SUM(DL$47:DL$53)&gt;0),1,0)))</f>
        <v>0</v>
      </c>
      <c r="BY98" s="68">
        <f>IF((SUM(BY$19:BY$37)+SUM(BY$78:BY97))&gt;=20,0,SUM(IF(AND($I98=1,DM98=1,DM$41&gt;2,DM$40&gt;0,SUM(DM$47:DM$53)&gt;0),1,0)))</f>
        <v>0</v>
      </c>
      <c r="BZ98" s="68">
        <f>IF((SUM(BZ$19:BZ$37)+SUM(BZ$78:BZ97))&gt;=20,0,SUM(IF(AND($I98=1,DN98=1,DN$41&gt;2,DN$40&gt;0,SUM(DN$47:DN$53)&gt;0),1,0)))</f>
        <v>0</v>
      </c>
      <c r="CA98" s="68">
        <f>IF((SUM(CA$19:CA$37)+SUM(CA$78:CA97))&gt;=20,0,SUM(IF(AND($I98=1,DO98=1,DO$41&gt;2,DO$40&gt;0,SUM(DO$47:DO$53)&gt;0),1,0)))</f>
        <v>0</v>
      </c>
      <c r="CB98" s="68">
        <f>IF((SUM(CB$19:CB$37)+SUM(CB$78:CB97))&gt;=20,0,SUM(IF(AND($I98=1,DP98=1,DP$41&gt;2,DP$40&gt;0,SUM(DP$47:DP$53)&gt;0),1,0)))</f>
        <v>0</v>
      </c>
      <c r="CC98" s="68">
        <f>IF((SUM(CC$19:CC$37)+SUM(CC$78:CC97))&gt;=20,0,SUM(IF(AND($I98=1,DQ98=1,DQ$41&gt;2,DQ$40&gt;0,SUM(DQ$47:DQ$53)&gt;0),1,0)))</f>
        <v>0</v>
      </c>
      <c r="CD98" s="68">
        <f>IF((SUM(CD$19:CD$37)+SUM(CD$78:CD97))&gt;=20,0,SUM(IF(AND($I98=1,DR98=1,DR$41&gt;2,DR$40&gt;0,SUM(DR$47:DR$53)&gt;0),1,0)))</f>
        <v>0</v>
      </c>
      <c r="CE98" s="68">
        <f>IF((SUM(CE$19:CE$37)+SUM(CE$78:CE97))&gt;=20,0,SUM(IF(AND($I98=1,DS98=1,DS$41&gt;2,DS$40&gt;0,SUM(DS$47:DS$53)&gt;0),1,0)))</f>
        <v>0</v>
      </c>
      <c r="CF98" s="68">
        <f>IF((SUM(CF$19:CF$37)+SUM(CF$78:CF97))&gt;=20,0,SUM(IF(AND($I98=1,DT98=1,DT$41&gt;2,DT$40&gt;0,SUM(DT$47:DT$53)&gt;0),1,0)))</f>
        <v>0</v>
      </c>
      <c r="CG98" s="68">
        <f>IF((SUM(CG$19:CG$37)+SUM(CG$78:CG97))&gt;=20,0,SUM(IF(AND($I98=1,DU98=1,DU$41&gt;2,DU$40&gt;0,SUM(DU$47:DU$53)&gt;0),1,0)))</f>
        <v>0</v>
      </c>
      <c r="CH98" s="68">
        <f>IF((SUM(CH$19:CH$37)+SUM(CH$78:CH97))&gt;=20,0,SUM(IF(AND($I98=1,DV98=1,DV$41&gt;2,DV$40&gt;0,SUM(DV$47:DV$53)&gt;0),1,0)))</f>
        <v>0</v>
      </c>
      <c r="CI98" s="68">
        <f>IF((SUM(CI$19:CI$37)+SUM(CI$78:CI97))&gt;=20,0,SUM(IF(AND($I98=1,DW98=1,DW$41&gt;2,DW$40&gt;0,SUM(DW$47:DW$53)&gt;0),1,0)))</f>
        <v>0</v>
      </c>
      <c r="CJ98" s="68">
        <f>IF((SUM(CJ$19:CJ$37)+SUM(CJ$78:CJ97))&gt;=20,0,SUM(IF(AND($I98=1,DX98=1,DX$41&gt;2,DX$40&gt;0,SUM(DX$47:DX$53)&gt;0),1,0)))</f>
        <v>0</v>
      </c>
      <c r="CK98" s="68">
        <f>IF((SUM(CK$19:CK$37)+SUM(CK$78:CK97))&gt;=20,0,SUM(IF(AND($I98=1,DY98=1,DY$41&gt;2,DY$40&gt;0,SUM(DY$47:DY$53)&gt;0),1,0)))</f>
        <v>0</v>
      </c>
      <c r="CL98" s="68">
        <f>IF((SUM(CL$19:CL$37)+SUM(CL$78:CL97))&gt;=20,0,SUM(IF(AND($I98=1,DZ98=1,DZ$41&gt;2,DZ$40&gt;0,SUM(DZ$47:DZ$53)&gt;0),1,0)))</f>
        <v>0</v>
      </c>
      <c r="CM98" s="68">
        <f>IF((SUM(CM$19:CM$37)+SUM(CM$78:CM97))&gt;=20,0,SUM(IF(AND($I98=1,EA98=1,EA$41&gt;2,EA$40&gt;0,SUM(EA$47:EA$53)&gt;0),1,0)))</f>
        <v>0</v>
      </c>
      <c r="CN98" s="68">
        <f>IF((SUM(CN$19:CN$37)+SUM(CN$78:CN97))&gt;=20,0,SUM(IF(AND($I98=1,EB98=1,EB$41&gt;2,EB$40&gt;0,SUM(EB$47:EB$53)&gt;0),1,0)))</f>
        <v>0</v>
      </c>
      <c r="CO98" s="68">
        <f>IF((SUM(CO$19:CO$37)+SUM(CO$78:CO97))&gt;=20,0,SUM(IF(AND($I98=1,EC98=1,EC$41&gt;2,EC$40&gt;0,SUM(EC$47:EC$53)&gt;0),1,0)))</f>
        <v>0</v>
      </c>
      <c r="CP98" s="68">
        <f>IF((SUM(CP$19:CP$37)+SUM(CP$78:CP97))&gt;=20,0,SUM(IF(AND($I98=1,ED98=1,ED$41&gt;2,ED$40&gt;0,SUM(ED$47:ED$53)&gt;0),1,0)))</f>
        <v>0</v>
      </c>
      <c r="CQ98" s="68">
        <f>IF((SUM(CQ$19:CQ$37)+SUM(CQ$78:CQ97))&gt;=20,0,SUM(IF(AND($I98=1,EE98=1,EE$41&gt;2,EE$40&gt;0,SUM(EE$47:EE$53)&gt;0),1,0)))</f>
        <v>0</v>
      </c>
      <c r="CR98" s="68">
        <f>IF((SUM(CR$19:CR$37)+SUM(CR$78:CR97))&gt;=20,0,SUM(IF(AND($I98=1,EF98=1,EF$41&gt;2,EF$40&gt;0,SUM(EF$47:EF$53)&gt;0),1,0)))</f>
        <v>0</v>
      </c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  <c r="DL98" s="53"/>
      <c r="DM98" s="53"/>
      <c r="DN98" s="53"/>
      <c r="DO98" s="53"/>
      <c r="DP98" s="53"/>
      <c r="DQ98" s="53"/>
      <c r="DR98" s="53"/>
      <c r="DS98" s="53"/>
      <c r="DT98" s="53"/>
      <c r="DU98" s="53"/>
      <c r="DV98" s="53"/>
      <c r="DW98" s="53"/>
      <c r="DX98" s="53"/>
      <c r="DY98" s="53"/>
      <c r="DZ98" s="53"/>
      <c r="EA98" s="53"/>
      <c r="EB98" s="53"/>
      <c r="EC98" s="53"/>
      <c r="ED98" s="53"/>
      <c r="EE98" s="53"/>
      <c r="EF98" s="53"/>
      <c r="EG98" s="46">
        <f t="shared" si="63"/>
        <v>0</v>
      </c>
      <c r="EH98" s="116"/>
      <c r="EI98" s="82">
        <f t="shared" si="64"/>
        <v>0</v>
      </c>
      <c r="EJ98" s="295" t="str">
        <f t="shared" si="65"/>
        <v/>
      </c>
      <c r="EK98" s="296">
        <f t="shared" ref="EK98:EK103" si="73">IF(B98=0,0,N98)</f>
        <v>0</v>
      </c>
      <c r="EL98" s="161"/>
      <c r="EM98" s="354">
        <f>SUMIF($K98,REGISTER!$CY$7,'KORT 1'!$BD98)</f>
        <v>0</v>
      </c>
      <c r="EN98" s="355">
        <f>SUMIF($K98,REGISTER!$CY$8,'KORT 1'!$BD98)</f>
        <v>0</v>
      </c>
      <c r="EO98" s="356">
        <f>SUMIF($K98,REGISTER!$CY$9,'KORT 1'!$BD98)</f>
        <v>0</v>
      </c>
      <c r="EP98" s="356">
        <f>SUMIF($K98,REGISTER!$CY$10,'KORT 1'!$BD98)</f>
        <v>0</v>
      </c>
      <c r="EQ98" s="357">
        <f>SUMIF($K98,REGISTER!$CY$23,'KORT 1'!$BD98)</f>
        <v>0</v>
      </c>
      <c r="ER98" s="355">
        <f>SUMIF($K98,REGISTER!$CY$24,'KORT 1'!$BD98)</f>
        <v>0</v>
      </c>
      <c r="ES98" s="356">
        <f>SUMIF($K98,REGISTER!$CY$25,'KORT 1'!$BD98)</f>
        <v>0</v>
      </c>
      <c r="ET98" s="356">
        <f>SUMIF($K98,REGISTER!$CY$26,'KORT 1'!$BD98)</f>
        <v>0</v>
      </c>
      <c r="EU98" s="357">
        <f>SUMIF($K98,REGISTER!$CY$15,'KORT 1'!$BD98)</f>
        <v>0</v>
      </c>
      <c r="EV98" s="355">
        <f>SUMIF($K98,REGISTER!$CY$16,'KORT 1'!$BD98)</f>
        <v>0</v>
      </c>
      <c r="EW98" s="355">
        <f>SUMIF($K98,REGISTER!$CY$17,'KORT 1'!$BD98)</f>
        <v>0</v>
      </c>
      <c r="EX98" s="355">
        <f>SUMIF($K98,REGISTER!$CY$18,'KORT 1'!$BD98)</f>
        <v>0</v>
      </c>
      <c r="EY98" s="358">
        <f>SUMIF($K98,REGISTER!$CY$19,'KORT 1'!$BD98)+SUMIF($K98,REGISTER!$CY$20,'KORT 1'!$BD98)+SUMIF($K98,REGISTER!$CY$21,'KORT 1'!$BD98)+SUMIF($K98,REGISTER!$CY$22,'KORT 1'!$BD98)</f>
        <v>0</v>
      </c>
      <c r="EZ98" s="359">
        <f>SUMIF($K98,REGISTER!$CY$31,'KORT 1'!$BD98)</f>
        <v>0</v>
      </c>
      <c r="FA98" s="355">
        <f>SUMIF($K98,REGISTER!$CY$32,'KORT 1'!$BD98)</f>
        <v>0</v>
      </c>
      <c r="FB98" s="355">
        <f>SUMIF($K98,REGISTER!$CY$33,'KORT 1'!$BD98)</f>
        <v>0</v>
      </c>
      <c r="FC98" s="355">
        <f>SUMIF($K98,REGISTER!$CY$34,'KORT 1'!$BD98)</f>
        <v>0</v>
      </c>
      <c r="FD98" s="358">
        <f>SUMIF($K98,REGISTER!$CY$35,'KORT 1'!$BD98)+SUMIF($K98,REGISTER!$CY$36,'KORT 1'!$BD98)+SUMIF($K98,REGISTER!$CY$37,'KORT 1'!$BD98)+SUMIF($K98,REGISTER!$CY$38,'KORT 1'!$BD98)</f>
        <v>0</v>
      </c>
      <c r="FE98" s="376"/>
      <c r="FF98" s="377"/>
      <c r="FG98" s="378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9"/>
      <c r="FY98" s="84">
        <f>SUMIF($M98,REGISTER!$CY$40,'KORT 1'!$O98)</f>
        <v>0</v>
      </c>
      <c r="FZ98" s="17">
        <f>SUMIF($M98,REGISTER!$CY$41,'KORT 1'!$O98)</f>
        <v>0</v>
      </c>
      <c r="GA98" s="17">
        <f>SUMIF($M98,REGISTER!$CY$42,'KORT 1'!$O98)</f>
        <v>0</v>
      </c>
      <c r="GB98" s="17">
        <f>SUMIF($M98,REGISTER!$CY$43,'KORT 1'!$O98)</f>
        <v>0</v>
      </c>
      <c r="GC98" s="17">
        <f>SUMIF($M98,REGISTER!$CY$44,'KORT 1'!$O98)</f>
        <v>0</v>
      </c>
      <c r="GD98" s="17">
        <f>SUMIF($M98,REGISTER!$CY$45,'KORT 1'!$O98)</f>
        <v>0</v>
      </c>
      <c r="GE98" s="17">
        <f>SUMIF($M98,REGISTER!$CY$60,'KORT 1'!$O98)</f>
        <v>0</v>
      </c>
      <c r="GF98" s="17">
        <f>SUMIF($M98,REGISTER!$CY$61,'KORT 1'!$O98)</f>
        <v>0</v>
      </c>
      <c r="GG98" s="17">
        <f>SUMIF($M98,REGISTER!$CY$62,'KORT 1'!$O98)</f>
        <v>0</v>
      </c>
      <c r="GH98" s="17">
        <f>SUMIF($M98,REGISTER!$CY$63,'KORT 1'!$O98)</f>
        <v>0</v>
      </c>
      <c r="GI98" s="17">
        <f>SUMIF($M98,REGISTER!$CY$64,'KORT 1'!$O98)</f>
        <v>0</v>
      </c>
      <c r="GJ98" s="17">
        <f>SUMIF($M98,REGISTER!$CY$65,'KORT 1'!$O98)</f>
        <v>0</v>
      </c>
      <c r="GK98" s="17">
        <f>SUMIF($M98,REGISTER!$CY$50,'KORT 1'!$O98)</f>
        <v>0</v>
      </c>
      <c r="GL98" s="17">
        <f>SUMIF($M98,REGISTER!$CY$51,'KORT 1'!$O98)</f>
        <v>0</v>
      </c>
      <c r="GM98" s="17">
        <f>SUMIF($M98,REGISTER!$CY$52,'KORT 1'!$O98)</f>
        <v>0</v>
      </c>
      <c r="GN98" s="17">
        <f>SUMIF($M98,REGISTER!$CY$53,'KORT 1'!$O98)</f>
        <v>0</v>
      </c>
      <c r="GO98" s="17">
        <f>SUMIF($M98,REGISTER!$CY$54,'KORT 1'!$O98)</f>
        <v>0</v>
      </c>
      <c r="GP98" s="17">
        <f>SUMIF($M98,REGISTER!$CY$55,'KORT 1'!$O98)</f>
        <v>0</v>
      </c>
      <c r="GQ98" s="16">
        <f>SUMIF($M98,REGISTER!$CY$56,'KORT 1'!$O98)+SUMIF($M98,REGISTER!$CY$57,'KORT 1'!$O98)+SUMIF($M98,REGISTER!$CY$58,'KORT 1'!$O98)+SUMIF($M98,REGISTER!$CY$59,'KORT 1'!$O98)</f>
        <v>0</v>
      </c>
      <c r="GR98" s="17">
        <f>SUMIF($M98,REGISTER!$CY$70,'KORT 1'!$O98)</f>
        <v>0</v>
      </c>
      <c r="GS98" s="17">
        <f>SUMIF($M98,REGISTER!$CY$71,'KORT 1'!$O98)</f>
        <v>0</v>
      </c>
      <c r="GT98" s="17">
        <f>SUMIF($M98,REGISTER!$CY$72,'KORT 1'!$O98)</f>
        <v>0</v>
      </c>
      <c r="GU98" s="17">
        <f>SUMIF($M98,REGISTER!$CY$73,'KORT 1'!$O98)</f>
        <v>0</v>
      </c>
      <c r="GV98" s="17">
        <f>SUMIF($M98,REGISTER!$CY$74,'KORT 1'!$O98)</f>
        <v>0</v>
      </c>
      <c r="GW98" s="17">
        <f>SUMIF($M98,REGISTER!$CY$75,'KORT 1'!$O98)</f>
        <v>0</v>
      </c>
      <c r="GX98" s="16">
        <f>SUMIF($M98,REGISTER!$CY$76,'KORT 1'!$O98)+SUMIF($M98,REGISTER!$CY$77,'KORT 1'!$O98)+SUMIF($M98,REGISTER!$CY$78,'KORT 1'!$O98)+SUMIF($M98,REGISTER!$CY$79,'KORT 1'!$O98)</f>
        <v>0</v>
      </c>
      <c r="GY98" s="116"/>
      <c r="GZ98" s="116"/>
      <c r="HA98" s="116"/>
      <c r="HB98" s="116"/>
      <c r="HC98" s="116"/>
      <c r="HD98" s="116"/>
      <c r="HE98" s="116"/>
      <c r="HF98" s="116"/>
      <c r="HG98" s="116"/>
      <c r="HH98" s="116"/>
      <c r="HI98" s="116"/>
      <c r="HJ98" s="116"/>
      <c r="HK98" s="116"/>
      <c r="HL98" s="116"/>
      <c r="HM98" s="116"/>
      <c r="HN98" s="116"/>
      <c r="HO98" s="116"/>
      <c r="HP98" s="106"/>
      <c r="HQ98" s="1"/>
    </row>
    <row r="99" spans="1:225" ht="12" customHeight="1">
      <c r="A99" s="15">
        <v>43</v>
      </c>
      <c r="B99" s="69"/>
      <c r="C99" s="539" t="str">
        <f t="shared" si="67"/>
        <v/>
      </c>
      <c r="D99" s="540"/>
      <c r="E99" s="540"/>
      <c r="F99" s="540"/>
      <c r="G99" s="541"/>
      <c r="H99" s="111" t="str">
        <f t="shared" si="70"/>
        <v/>
      </c>
      <c r="I99" s="22">
        <f t="shared" si="55"/>
        <v>0</v>
      </c>
      <c r="J99" s="22">
        <f t="shared" si="56"/>
        <v>0</v>
      </c>
      <c r="K99" s="22">
        <f t="shared" si="57"/>
        <v>0</v>
      </c>
      <c r="L99" s="114"/>
      <c r="M99" s="22">
        <f t="shared" si="58"/>
        <v>0</v>
      </c>
      <c r="N99" s="22">
        <f t="shared" si="59"/>
        <v>0</v>
      </c>
      <c r="O99" s="83">
        <f t="shared" si="71"/>
        <v>0</v>
      </c>
      <c r="P99" s="68">
        <f>IF((SUM(P$19:P$39)+SUM(P$78:P98)+SUM(P$117:P$121))&gt;=REGISTER!$DD$24,0,IF(CS$70=1,0,IF(AND(CS99=1,$J99=1,CS$43&gt;=REGISTER!$DD$28,CS$40&gt;0,SUM(CS$54:CS$60)&gt;0),1,0)))</f>
        <v>0</v>
      </c>
      <c r="Q99" s="68">
        <f>IF((SUM(Q$19:Q$39)+SUM(Q$78:Q98)+SUM(Q$117:Q$121))&gt;=REGISTER!$DD$24,0,IF(CT$70=1,0,IF(AND(CT99=1,$J99=1,CT$43&gt;=REGISTER!$DD$28,CT$40&gt;0,SUM(CT$54:CT$60)&gt;0),1,0)))</f>
        <v>0</v>
      </c>
      <c r="R99" s="68">
        <f>IF((SUM(R$19:R$39)+SUM(R$78:R98)+SUM(R$117:R$121))&gt;=REGISTER!$DD$24,0,IF(CU$70=1,0,IF(AND(CU99=1,$J99=1,CU$43&gt;=REGISTER!$DD$28,CU$40&gt;0,SUM(CU$54:CU$60)&gt;0),1,0)))</f>
        <v>0</v>
      </c>
      <c r="S99" s="68">
        <f>IF((SUM(S$19:S$39)+SUM(S$78:S98)+SUM(S$117:S$121))&gt;=REGISTER!$DD$24,0,IF(CV$70=1,0,IF(AND(CV99=1,$J99=1,CV$43&gt;=REGISTER!$DD$28,CV$40&gt;0,SUM(CV$54:CV$60)&gt;0),1,0)))</f>
        <v>0</v>
      </c>
      <c r="T99" s="68">
        <f>IF((SUM(T$19:T$39)+SUM(T$78:T98)+SUM(T$117:T$121))&gt;=REGISTER!$DD$24,0,IF(CW$70=1,0,IF(AND(CW99=1,$J99=1,CW$43&gt;=REGISTER!$DD$28,CW$40&gt;0,SUM(CW$54:CW$60)&gt;0),1,0)))</f>
        <v>0</v>
      </c>
      <c r="U99" s="68">
        <f>IF((SUM(U$19:U$39)+SUM(U$78:U98)+SUM(U$117:U$121))&gt;=REGISTER!$DD$24,0,IF(CX$70=1,0,IF(AND(CX99=1,$J99=1,CX$43&gt;=REGISTER!$DD$28,CX$40&gt;0,SUM(CX$54:CX$60)&gt;0),1,0)))</f>
        <v>0</v>
      </c>
      <c r="V99" s="68">
        <f>IF((SUM(V$19:V$39)+SUM(V$78:V98)+SUM(V$117:V$121))&gt;=REGISTER!$DD$24,0,IF(CY$70=1,0,IF(AND(CY99=1,$J99=1,CY$43&gt;=REGISTER!$DD$28,CY$40&gt;0,SUM(CY$54:CY$60)&gt;0),1,0)))</f>
        <v>0</v>
      </c>
      <c r="W99" s="68">
        <f>IF((SUM(W$19:W$39)+SUM(W$78:W98)+SUM(W$117:W$121))&gt;=REGISTER!$DD$24,0,IF(CZ$70=1,0,IF(AND(CZ99=1,$J99=1,CZ$43&gt;=REGISTER!$DD$28,CZ$40&gt;0,SUM(CZ$54:CZ$60)&gt;0),1,0)))</f>
        <v>0</v>
      </c>
      <c r="X99" s="68">
        <f>IF((SUM(X$19:X$39)+SUM(X$78:X98)+SUM(X$117:X$121))&gt;=REGISTER!$DD$24,0,IF(DA$70=1,0,IF(AND(DA99=1,$J99=1,DA$43&gt;=REGISTER!$DD$28,DA$40&gt;0,SUM(DA$54:DA$60)&gt;0),1,0)))</f>
        <v>0</v>
      </c>
      <c r="Y99" s="68">
        <f>IF((SUM(Y$19:Y$39)+SUM(Y$78:Y98)+SUM(Y$117:Y$121))&gt;=REGISTER!$DD$24,0,IF(DB$70=1,0,IF(AND(DB99=1,$J99=1,DB$43&gt;=REGISTER!$DD$28,DB$40&gt;0,SUM(DB$54:DB$60)&gt;0),1,0)))</f>
        <v>0</v>
      </c>
      <c r="Z99" s="68">
        <f>IF((SUM(Z$19:Z$39)+SUM(Z$78:Z98)+SUM(Z$117:Z$121))&gt;=REGISTER!$DD$24,0,IF(DC$70=1,0,IF(AND(DC99=1,$J99=1,DC$43&gt;=REGISTER!$DD$28,DC$40&gt;0,SUM(DC$54:DC$60)&gt;0),1,0)))</f>
        <v>0</v>
      </c>
      <c r="AA99" s="68">
        <f>IF((SUM(AA$19:AA$39)+SUM(AA$78:AA98)+SUM(AA$117:AA$121))&gt;=REGISTER!$DD$24,0,IF(DD$70=1,0,IF(AND(DD99=1,$J99=1,DD$43&gt;=REGISTER!$DD$28,DD$40&gt;0,SUM(DD$54:DD$60)&gt;0),1,0)))</f>
        <v>0</v>
      </c>
      <c r="AB99" s="68">
        <f>IF((SUM(AB$19:AB$39)+SUM(AB$78:AB98)+SUM(AB$117:AB$121))&gt;=REGISTER!$DD$24,0,IF(DE$70=1,0,IF(AND(DE99=1,$J99=1,DE$43&gt;=REGISTER!$DD$28,DE$40&gt;0,SUM(DE$54:DE$60)&gt;0),1,0)))</f>
        <v>0</v>
      </c>
      <c r="AC99" s="68">
        <f>IF((SUM(AC$19:AC$39)+SUM(AC$78:AC98)+SUM(AC$117:AC$121))&gt;=REGISTER!$DD$24,0,IF(DF$70=1,0,IF(AND(DF99=1,$J99=1,DF$43&gt;=REGISTER!$DD$28,DF$40&gt;0,SUM(DF$54:DF$60)&gt;0),1,0)))</f>
        <v>0</v>
      </c>
      <c r="AD99" s="68">
        <f>IF((SUM(AD$19:AD$39)+SUM(AD$78:AD98)+SUM(AD$117:AD$121))&gt;=REGISTER!$DD$24,0,IF(DG$70=1,0,IF(AND(DG99=1,$J99=1,DG$43&gt;=REGISTER!$DD$28,DG$40&gt;0,SUM(DG$54:DG$60)&gt;0),1,0)))</f>
        <v>0</v>
      </c>
      <c r="AE99" s="68">
        <f>IF((SUM(AE$19:AE$39)+SUM(AE$78:AE98)+SUM(AE$117:AE$121))&gt;=REGISTER!$DD$24,0,IF(DH$70=1,0,IF(AND(DH99=1,$J99=1,DH$43&gt;=REGISTER!$DD$28,DH$40&gt;0,SUM(DH$54:DH$60)&gt;0),1,0)))</f>
        <v>0</v>
      </c>
      <c r="AF99" s="68">
        <f>IF((SUM(AF$19:AF$39)+SUM(AF$78:AF98)+SUM(AF$117:AF$121))&gt;=REGISTER!$DD$24,0,IF(DI$70=1,0,IF(AND(DI99=1,$J99=1,DI$43&gt;=REGISTER!$DD$28,DI$40&gt;0,SUM(DI$54:DI$60)&gt;0),1,0)))</f>
        <v>0</v>
      </c>
      <c r="AG99" s="68">
        <f>IF((SUM(AG$19:AG$39)+SUM(AG$78:AG98)+SUM(AG$117:AG$121))&gt;=REGISTER!$DD$24,0,IF(DJ$70=1,0,IF(AND(DJ99=1,$J99=1,DJ$43&gt;=REGISTER!$DD$28,DJ$40&gt;0,SUM(DJ$54:DJ$60)&gt;0),1,0)))</f>
        <v>0</v>
      </c>
      <c r="AH99" s="68">
        <f>IF((SUM(AH$19:AH$39)+SUM(AH$78:AH98)+SUM(AH$117:AH$121))&gt;=REGISTER!$DD$24,0,IF(DK$70=1,0,IF(AND(DK99=1,$J99=1,DK$43&gt;=REGISTER!$DD$28,DK$40&gt;0,SUM(DK$54:DK$60)&gt;0),1,0)))</f>
        <v>0</v>
      </c>
      <c r="AI99" s="68">
        <f>IF((SUM(AI$19:AI$39)+SUM(AI$78:AI98)+SUM(AI$117:AI$121))&gt;=REGISTER!$DD$24,0,IF(DL$70=1,0,IF(AND(DL99=1,$J99=1,DL$43&gt;=REGISTER!$DD$28,DL$40&gt;0,SUM(DL$54:DL$60)&gt;0),1,0)))</f>
        <v>0</v>
      </c>
      <c r="AJ99" s="68">
        <f>IF((SUM(AJ$19:AJ$39)+SUM(AJ$78:AJ98)+SUM(AJ$117:AJ$121))&gt;=REGISTER!$DD$24,0,IF(DM$70=1,0,IF(AND(DM99=1,$J99=1,DM$43&gt;=REGISTER!$DD$28,DM$40&gt;0,SUM(DM$54:DM$60)&gt;0),1,0)))</f>
        <v>0</v>
      </c>
      <c r="AK99" s="68">
        <f>IF((SUM(AK$19:AK$39)+SUM(AK$78:AK98)+SUM(AK$117:AK$121))&gt;=REGISTER!$DD$24,0,IF(DN$70=1,0,IF(AND(DN99=1,$J99=1,DN$43&gt;=REGISTER!$DD$28,DN$40&gt;0,SUM(DN$54:DN$60)&gt;0),1,0)))</f>
        <v>0</v>
      </c>
      <c r="AL99" s="68">
        <f>IF((SUM(AL$19:AL$39)+SUM(AL$78:AL98)+SUM(AL$117:AL$121))&gt;=REGISTER!$DD$24,0,IF(DO$70=1,0,IF(AND(DO99=1,$J99=1,DO$43&gt;=REGISTER!$DD$28,DO$40&gt;0,SUM(DO$54:DO$60)&gt;0),1,0)))</f>
        <v>0</v>
      </c>
      <c r="AM99" s="68">
        <f>IF((SUM(AM$19:AM$39)+SUM(AM$78:AM98)+SUM(AM$117:AM$121))&gt;=REGISTER!$DD$24,0,IF(DP$70=1,0,IF(AND(DP99=1,$J99=1,DP$43&gt;=REGISTER!$DD$28,DP$40&gt;0,SUM(DP$54:DP$60)&gt;0),1,0)))</f>
        <v>0</v>
      </c>
      <c r="AN99" s="68">
        <f>IF((SUM(AN$19:AN$39)+SUM(AN$78:AN98)+SUM(AN$117:AN$121))&gt;=REGISTER!$DD$24,0,IF(DQ$70=1,0,IF(AND(DQ99=1,$J99=1,DQ$43&gt;=REGISTER!$DD$28,DQ$40&gt;0,SUM(DQ$54:DQ$60)&gt;0),1,0)))</f>
        <v>0</v>
      </c>
      <c r="AO99" s="68">
        <f>IF((SUM(AO$19:AO$39)+SUM(AO$78:AO98)+SUM(AO$117:AO$121))&gt;=REGISTER!$DD$24,0,IF(DR$70=1,0,IF(AND(DR99=1,$J99=1,DR$43&gt;=REGISTER!$DD$28,DR$40&gt;0,SUM(DR$54:DR$60)&gt;0),1,0)))</f>
        <v>0</v>
      </c>
      <c r="AP99" s="68">
        <f>IF((SUM(AP$19:AP$39)+SUM(AP$78:AP98)+SUM(AP$117:AP$121))&gt;=REGISTER!$DD$24,0,IF(DS$70=1,0,IF(AND(DS99=1,$J99=1,DS$43&gt;=REGISTER!$DD$28,DS$40&gt;0,SUM(DS$54:DS$60)&gt;0),1,0)))</f>
        <v>0</v>
      </c>
      <c r="AQ99" s="68">
        <f>IF((SUM(AQ$19:AQ$39)+SUM(AQ$78:AQ98)+SUM(AQ$117:AQ$121))&gt;=REGISTER!$DD$24,0,IF(DT$70=1,0,IF(AND(DT99=1,$J99=1,DT$43&gt;=REGISTER!$DD$28,DT$40&gt;0,SUM(DT$54:DT$60)&gt;0),1,0)))</f>
        <v>0</v>
      </c>
      <c r="AR99" s="68">
        <f>IF((SUM(AR$19:AR$39)+SUM(AR$78:AR98)+SUM(AR$117:AR$121))&gt;=REGISTER!$DD$24,0,IF(DU$70=1,0,IF(AND(DU99=1,$J99=1,DU$43&gt;=REGISTER!$DD$28,DU$40&gt;0,SUM(DU$54:DU$60)&gt;0),1,0)))</f>
        <v>0</v>
      </c>
      <c r="AS99" s="68">
        <f>IF((SUM(AS$19:AS$39)+SUM(AS$78:AS98)+SUM(AS$117:AS$121))&gt;=REGISTER!$DD$24,0,IF(DV$70=1,0,IF(AND(DV99=1,$J99=1,DV$43&gt;=REGISTER!$DD$28,DV$40&gt;0,SUM(DV$54:DV$60)&gt;0),1,0)))</f>
        <v>0</v>
      </c>
      <c r="AT99" s="68">
        <f>IF((SUM(AT$19:AT$39)+SUM(AT$78:AT98)+SUM(AT$117:AT$121))&gt;=REGISTER!$DD$24,0,IF(DW$70=1,0,IF(AND(DW99=1,$J99=1,DW$43&gt;=REGISTER!$DD$28,DW$40&gt;0,SUM(DW$54:DW$60)&gt;0),1,0)))</f>
        <v>0</v>
      </c>
      <c r="AU99" s="68">
        <f>IF((SUM(AU$19:AU$39)+SUM(AU$78:AU98)+SUM(AU$117:AU$121))&gt;=REGISTER!$DD$24,0,IF(DX$70=1,0,IF(AND(DX99=1,$J99=1,DX$43&gt;=REGISTER!$DD$28,DX$40&gt;0,SUM(DX$54:DX$60)&gt;0),1,0)))</f>
        <v>0</v>
      </c>
      <c r="AV99" s="68">
        <f>IF((SUM(AV$19:AV$39)+SUM(AV$78:AV98)+SUM(AV$117:AV$121))&gt;=REGISTER!$DD$24,0,IF(DY$70=1,0,IF(AND(DY99=1,$J99=1,DY$43&gt;=REGISTER!$DD$28,DY$40&gt;0,SUM(DY$54:DY$60)&gt;0),1,0)))</f>
        <v>0</v>
      </c>
      <c r="AW99" s="68">
        <f>IF((SUM(AW$19:AW$39)+SUM(AW$78:AW98)+SUM(AW$117:AW$121))&gt;=REGISTER!$DD$24,0,IF(DZ$70=1,0,IF(AND(DZ99=1,$J99=1,DZ$43&gt;=REGISTER!$DD$28,DZ$40&gt;0,SUM(DZ$54:DZ$60)&gt;0),1,0)))</f>
        <v>0</v>
      </c>
      <c r="AX99" s="68">
        <f>IF((SUM(AX$19:AX$39)+SUM(AX$78:AX98)+SUM(AX$117:AX$121))&gt;=REGISTER!$DD$24,0,IF(EA$70=1,0,IF(AND(EA99=1,$J99=1,EA$43&gt;=REGISTER!$DD$28,EA$40&gt;0,SUM(EA$54:EA$60)&gt;0),1,0)))</f>
        <v>0</v>
      </c>
      <c r="AY99" s="68">
        <f>IF((SUM(AY$19:AY$39)+SUM(AY$78:AY98)+SUM(AY$117:AY$121))&gt;=REGISTER!$DD$24,0,IF(EB$70=1,0,IF(AND(EB99=1,$J99=1,EB$43&gt;=REGISTER!$DD$28,EB$40&gt;0,SUM(EB$54:EB$60)&gt;0),1,0)))</f>
        <v>0</v>
      </c>
      <c r="AZ99" s="68">
        <f>IF((SUM(AZ$19:AZ$39)+SUM(AZ$78:AZ98)+SUM(AZ$117:AZ$121))&gt;=REGISTER!$DD$24,0,IF(EC$70=1,0,IF(AND(EC99=1,$J99=1,EC$43&gt;=REGISTER!$DD$28,EC$40&gt;0,SUM(EC$54:EC$60)&gt;0),1,0)))</f>
        <v>0</v>
      </c>
      <c r="BA99" s="68">
        <f>IF((SUM(BA$19:BA$39)+SUM(BA$78:BA98)+SUM(BA$117:BA$121))&gt;=REGISTER!$DD$24,0,IF(ED$70=1,0,IF(AND(ED99=1,$J99=1,ED$43&gt;=REGISTER!$DD$28,ED$40&gt;0,SUM(ED$54:ED$60)&gt;0),1,0)))</f>
        <v>0</v>
      </c>
      <c r="BB99" s="68">
        <f>IF((SUM(BB$19:BB$39)+SUM(BB$78:BB98)+SUM(BB$117:BB$121))&gt;=REGISTER!$DD$24,0,IF(EE$70=1,0,IF(AND(EE99=1,$J99=1,EE$43&gt;=REGISTER!$DD$28,EE$40&gt;0,SUM(EE$54:EE$60)&gt;0),1,0)))</f>
        <v>0</v>
      </c>
      <c r="BC99" s="68">
        <f>IF((SUM(BC$19:BC$39)+SUM(BC$78:BC98)+SUM(BC$117:BC$121))&gt;=REGISTER!$DD$24,0,IF(EF$70=1,0,IF(AND(EF99=1,$J99=1,EF$43&gt;=REGISTER!$DD$28,EF$40&gt;0,SUM(EF$54:EF$60)&gt;0),1,0)))</f>
        <v>0</v>
      </c>
      <c r="BD99" s="83">
        <f t="shared" si="72"/>
        <v>0</v>
      </c>
      <c r="BE99" s="68">
        <f>IF((SUM(BE$19:BE$37)+SUM(BE$78:BE98))&gt;=20,0,SUM(IF(AND($I99=1,CS99=1,CS$41&gt;2,CS$40&gt;0,SUM(CS$47:CS$53)&gt;0),1,0)))</f>
        <v>0</v>
      </c>
      <c r="BF99" s="68">
        <f>IF((SUM(BF$19:BF$37)+SUM(BF$78:BF98))&gt;=20,0,SUM(IF(AND($I99=1,CT99=1,CT$41&gt;2,CT$40&gt;0,SUM(CT$47:CT$53)&gt;0),1,0)))</f>
        <v>0</v>
      </c>
      <c r="BG99" s="68">
        <f>IF((SUM(BG$19:BG$37)+SUM(BG$78:BG98))&gt;=20,0,SUM(IF(AND($I99=1,CU99=1,CU$41&gt;2,CU$40&gt;0,SUM(CU$47:CU$53)&gt;0),1,0)))</f>
        <v>0</v>
      </c>
      <c r="BH99" s="68">
        <f>IF((SUM(BH$19:BH$37)+SUM(BH$78:BH98))&gt;=20,0,SUM(IF(AND($I99=1,CV99=1,CV$41&gt;2,CV$40&gt;0,SUM(CV$47:CV$53)&gt;0),1,0)))</f>
        <v>0</v>
      </c>
      <c r="BI99" s="68">
        <f>IF((SUM(BI$19:BI$37)+SUM(BI$78:BI98))&gt;=20,0,SUM(IF(AND($I99=1,CW99=1,CW$41&gt;2,CW$40&gt;0,SUM(CW$47:CW$53)&gt;0),1,0)))</f>
        <v>0</v>
      </c>
      <c r="BJ99" s="68">
        <f>IF((SUM(BJ$19:BJ$37)+SUM(BJ$78:BJ98))&gt;=20,0,SUM(IF(AND($I99=1,CX99=1,CX$41&gt;2,CX$40&gt;0,SUM(CX$47:CX$53)&gt;0),1,0)))</f>
        <v>0</v>
      </c>
      <c r="BK99" s="68">
        <f>IF((SUM(BK$19:BK$37)+SUM(BK$78:BK98))&gt;=20,0,SUM(IF(AND($I99=1,CY99=1,CY$41&gt;2,CY$40&gt;0,SUM(CY$47:CY$53)&gt;0),1,0)))</f>
        <v>0</v>
      </c>
      <c r="BL99" s="68">
        <f>IF((SUM(BL$19:BL$37)+SUM(BL$78:BL98))&gt;=20,0,SUM(IF(AND($I99=1,CZ99=1,CZ$41&gt;2,CZ$40&gt;0,SUM(CZ$47:CZ$53)&gt;0),1,0)))</f>
        <v>0</v>
      </c>
      <c r="BM99" s="68">
        <f>IF((SUM(BM$19:BM$37)+SUM(BM$78:BM98))&gt;=20,0,SUM(IF(AND($I99=1,DA99=1,DA$41&gt;2,DA$40&gt;0,SUM(DA$47:DA$53)&gt;0),1,0)))</f>
        <v>0</v>
      </c>
      <c r="BN99" s="68">
        <f>IF((SUM(BN$19:BN$37)+SUM(BN$78:BN98))&gt;=20,0,SUM(IF(AND($I99=1,DB99=1,DB$41&gt;2,DB$40&gt;0,SUM(DB$47:DB$53)&gt;0),1,0)))</f>
        <v>0</v>
      </c>
      <c r="BO99" s="68">
        <f>IF((SUM(BO$19:BO$37)+SUM(BO$78:BO98))&gt;=20,0,SUM(IF(AND($I99=1,DC99=1,DC$41&gt;2,DC$40&gt;0,SUM(DC$47:DC$53)&gt;0),1,0)))</f>
        <v>0</v>
      </c>
      <c r="BP99" s="68">
        <f>IF((SUM(BP$19:BP$37)+SUM(BP$78:BP98))&gt;=20,0,SUM(IF(AND($I99=1,DD99=1,DD$41&gt;2,DD$40&gt;0,SUM(DD$47:DD$53)&gt;0),1,0)))</f>
        <v>0</v>
      </c>
      <c r="BQ99" s="68">
        <f>IF((SUM(BQ$19:BQ$37)+SUM(BQ$78:BQ98))&gt;=20,0,SUM(IF(AND($I99=1,DE99=1,DE$41&gt;2,DE$40&gt;0,SUM(DE$47:DE$53)&gt;0),1,0)))</f>
        <v>0</v>
      </c>
      <c r="BR99" s="68">
        <f>IF((SUM(BR$19:BR$37)+SUM(BR$78:BR98))&gt;=20,0,SUM(IF(AND($I99=1,DF99=1,DF$41&gt;2,DF$40&gt;0,SUM(DF$47:DF$53)&gt;0),1,0)))</f>
        <v>0</v>
      </c>
      <c r="BS99" s="68">
        <f>IF((SUM(BS$19:BS$37)+SUM(BS$78:BS98))&gt;=20,0,SUM(IF(AND($I99=1,DG99=1,DG$41&gt;2,DG$40&gt;0,SUM(DG$47:DG$53)&gt;0),1,0)))</f>
        <v>0</v>
      </c>
      <c r="BT99" s="68">
        <f>IF((SUM(BT$19:BT$37)+SUM(BT$78:BT98))&gt;=20,0,SUM(IF(AND($I99=1,DH99=1,DH$41&gt;2,DH$40&gt;0,SUM(DH$47:DH$53)&gt;0),1,0)))</f>
        <v>0</v>
      </c>
      <c r="BU99" s="68">
        <f>IF((SUM(BU$19:BU$37)+SUM(BU$78:BU98))&gt;=20,0,SUM(IF(AND($I99=1,DI99=1,DI$41&gt;2,DI$40&gt;0,SUM(DI$47:DI$53)&gt;0),1,0)))</f>
        <v>0</v>
      </c>
      <c r="BV99" s="68">
        <f>IF((SUM(BV$19:BV$37)+SUM(BV$78:BV98))&gt;=20,0,SUM(IF(AND($I99=1,DJ99=1,DJ$41&gt;2,DJ$40&gt;0,SUM(DJ$47:DJ$53)&gt;0),1,0)))</f>
        <v>0</v>
      </c>
      <c r="BW99" s="68">
        <f>IF((SUM(BW$19:BW$37)+SUM(BW$78:BW98))&gt;=20,0,SUM(IF(AND($I99=1,DK99=1,DK$41&gt;2,DK$40&gt;0,SUM(DK$47:DK$53)&gt;0),1,0)))</f>
        <v>0</v>
      </c>
      <c r="BX99" s="68">
        <f>IF((SUM(BX$19:BX$37)+SUM(BX$78:BX98))&gt;=20,0,SUM(IF(AND($I99=1,DL99=1,DL$41&gt;2,DL$40&gt;0,SUM(DL$47:DL$53)&gt;0),1,0)))</f>
        <v>0</v>
      </c>
      <c r="BY99" s="68">
        <f>IF((SUM(BY$19:BY$37)+SUM(BY$78:BY98))&gt;=20,0,SUM(IF(AND($I99=1,DM99=1,DM$41&gt;2,DM$40&gt;0,SUM(DM$47:DM$53)&gt;0),1,0)))</f>
        <v>0</v>
      </c>
      <c r="BZ99" s="68">
        <f>IF((SUM(BZ$19:BZ$37)+SUM(BZ$78:BZ98))&gt;=20,0,SUM(IF(AND($I99=1,DN99=1,DN$41&gt;2,DN$40&gt;0,SUM(DN$47:DN$53)&gt;0),1,0)))</f>
        <v>0</v>
      </c>
      <c r="CA99" s="68">
        <f>IF((SUM(CA$19:CA$37)+SUM(CA$78:CA98))&gt;=20,0,SUM(IF(AND($I99=1,DO99=1,DO$41&gt;2,DO$40&gt;0,SUM(DO$47:DO$53)&gt;0),1,0)))</f>
        <v>0</v>
      </c>
      <c r="CB99" s="68">
        <f>IF((SUM(CB$19:CB$37)+SUM(CB$78:CB98))&gt;=20,0,SUM(IF(AND($I99=1,DP99=1,DP$41&gt;2,DP$40&gt;0,SUM(DP$47:DP$53)&gt;0),1,0)))</f>
        <v>0</v>
      </c>
      <c r="CC99" s="68">
        <f>IF((SUM(CC$19:CC$37)+SUM(CC$78:CC98))&gt;=20,0,SUM(IF(AND($I99=1,DQ99=1,DQ$41&gt;2,DQ$40&gt;0,SUM(DQ$47:DQ$53)&gt;0),1,0)))</f>
        <v>0</v>
      </c>
      <c r="CD99" s="68">
        <f>IF((SUM(CD$19:CD$37)+SUM(CD$78:CD98))&gt;=20,0,SUM(IF(AND($I99=1,DR99=1,DR$41&gt;2,DR$40&gt;0,SUM(DR$47:DR$53)&gt;0),1,0)))</f>
        <v>0</v>
      </c>
      <c r="CE99" s="68">
        <f>IF((SUM(CE$19:CE$37)+SUM(CE$78:CE98))&gt;=20,0,SUM(IF(AND($I99=1,DS99=1,DS$41&gt;2,DS$40&gt;0,SUM(DS$47:DS$53)&gt;0),1,0)))</f>
        <v>0</v>
      </c>
      <c r="CF99" s="68">
        <f>IF((SUM(CF$19:CF$37)+SUM(CF$78:CF98))&gt;=20,0,SUM(IF(AND($I99=1,DT99=1,DT$41&gt;2,DT$40&gt;0,SUM(DT$47:DT$53)&gt;0),1,0)))</f>
        <v>0</v>
      </c>
      <c r="CG99" s="68">
        <f>IF((SUM(CG$19:CG$37)+SUM(CG$78:CG98))&gt;=20,0,SUM(IF(AND($I99=1,DU99=1,DU$41&gt;2,DU$40&gt;0,SUM(DU$47:DU$53)&gt;0),1,0)))</f>
        <v>0</v>
      </c>
      <c r="CH99" s="68">
        <f>IF((SUM(CH$19:CH$37)+SUM(CH$78:CH98))&gt;=20,0,SUM(IF(AND($I99=1,DV99=1,DV$41&gt;2,DV$40&gt;0,SUM(DV$47:DV$53)&gt;0),1,0)))</f>
        <v>0</v>
      </c>
      <c r="CI99" s="68">
        <f>IF((SUM(CI$19:CI$37)+SUM(CI$78:CI98))&gt;=20,0,SUM(IF(AND($I99=1,DW99=1,DW$41&gt;2,DW$40&gt;0,SUM(DW$47:DW$53)&gt;0),1,0)))</f>
        <v>0</v>
      </c>
      <c r="CJ99" s="68">
        <f>IF((SUM(CJ$19:CJ$37)+SUM(CJ$78:CJ98))&gt;=20,0,SUM(IF(AND($I99=1,DX99=1,DX$41&gt;2,DX$40&gt;0,SUM(DX$47:DX$53)&gt;0),1,0)))</f>
        <v>0</v>
      </c>
      <c r="CK99" s="68">
        <f>IF((SUM(CK$19:CK$37)+SUM(CK$78:CK98))&gt;=20,0,SUM(IF(AND($I99=1,DY99=1,DY$41&gt;2,DY$40&gt;0,SUM(DY$47:DY$53)&gt;0),1,0)))</f>
        <v>0</v>
      </c>
      <c r="CL99" s="68">
        <f>IF((SUM(CL$19:CL$37)+SUM(CL$78:CL98))&gt;=20,0,SUM(IF(AND($I99=1,DZ99=1,DZ$41&gt;2,DZ$40&gt;0,SUM(DZ$47:DZ$53)&gt;0),1,0)))</f>
        <v>0</v>
      </c>
      <c r="CM99" s="68">
        <f>IF((SUM(CM$19:CM$37)+SUM(CM$78:CM98))&gt;=20,0,SUM(IF(AND($I99=1,EA99=1,EA$41&gt;2,EA$40&gt;0,SUM(EA$47:EA$53)&gt;0),1,0)))</f>
        <v>0</v>
      </c>
      <c r="CN99" s="68">
        <f>IF((SUM(CN$19:CN$37)+SUM(CN$78:CN98))&gt;=20,0,SUM(IF(AND($I99=1,EB99=1,EB$41&gt;2,EB$40&gt;0,SUM(EB$47:EB$53)&gt;0),1,0)))</f>
        <v>0</v>
      </c>
      <c r="CO99" s="68">
        <f>IF((SUM(CO$19:CO$37)+SUM(CO$78:CO98))&gt;=20,0,SUM(IF(AND($I99=1,EC99=1,EC$41&gt;2,EC$40&gt;0,SUM(EC$47:EC$53)&gt;0),1,0)))</f>
        <v>0</v>
      </c>
      <c r="CP99" s="68">
        <f>IF((SUM(CP$19:CP$37)+SUM(CP$78:CP98))&gt;=20,0,SUM(IF(AND($I99=1,ED99=1,ED$41&gt;2,ED$40&gt;0,SUM(ED$47:ED$53)&gt;0),1,0)))</f>
        <v>0</v>
      </c>
      <c r="CQ99" s="68">
        <f>IF((SUM(CQ$19:CQ$37)+SUM(CQ$78:CQ98))&gt;=20,0,SUM(IF(AND($I99=1,EE99=1,EE$41&gt;2,EE$40&gt;0,SUM(EE$47:EE$53)&gt;0),1,0)))</f>
        <v>0</v>
      </c>
      <c r="CR99" s="68">
        <f>IF((SUM(CR$19:CR$37)+SUM(CR$78:CR98))&gt;=20,0,SUM(IF(AND($I99=1,EF99=1,EF$41&gt;2,EF$40&gt;0,SUM(EF$47:EF$53)&gt;0),1,0)))</f>
        <v>0</v>
      </c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  <c r="DE99" s="53"/>
      <c r="DF99" s="53"/>
      <c r="DG99" s="53"/>
      <c r="DH99" s="53"/>
      <c r="DI99" s="53"/>
      <c r="DJ99" s="53"/>
      <c r="DK99" s="53"/>
      <c r="DL99" s="53"/>
      <c r="DM99" s="53"/>
      <c r="DN99" s="53"/>
      <c r="DO99" s="53"/>
      <c r="DP99" s="53"/>
      <c r="DQ99" s="53"/>
      <c r="DR99" s="53"/>
      <c r="DS99" s="53"/>
      <c r="DT99" s="53"/>
      <c r="DU99" s="53"/>
      <c r="DV99" s="53"/>
      <c r="DW99" s="53"/>
      <c r="DX99" s="53"/>
      <c r="DY99" s="53"/>
      <c r="DZ99" s="53"/>
      <c r="EA99" s="53"/>
      <c r="EB99" s="53"/>
      <c r="EC99" s="53"/>
      <c r="ED99" s="53"/>
      <c r="EE99" s="53"/>
      <c r="EF99" s="53"/>
      <c r="EG99" s="46">
        <f t="shared" si="63"/>
        <v>0</v>
      </c>
      <c r="EH99" s="116"/>
      <c r="EI99" s="82">
        <f t="shared" si="64"/>
        <v>0</v>
      </c>
      <c r="EJ99" s="295" t="str">
        <f t="shared" si="65"/>
        <v/>
      </c>
      <c r="EK99" s="296">
        <f t="shared" si="73"/>
        <v>0</v>
      </c>
      <c r="EL99" s="161"/>
      <c r="EM99" s="354">
        <f>SUMIF($K99,REGISTER!$CY$7,'KORT 1'!$BD99)</f>
        <v>0</v>
      </c>
      <c r="EN99" s="355">
        <f>SUMIF($K99,REGISTER!$CY$8,'KORT 1'!$BD99)</f>
        <v>0</v>
      </c>
      <c r="EO99" s="356">
        <f>SUMIF($K99,REGISTER!$CY$9,'KORT 1'!$BD99)</f>
        <v>0</v>
      </c>
      <c r="EP99" s="356">
        <f>SUMIF($K99,REGISTER!$CY$10,'KORT 1'!$BD99)</f>
        <v>0</v>
      </c>
      <c r="EQ99" s="357">
        <f>SUMIF($K99,REGISTER!$CY$23,'KORT 1'!$BD99)</f>
        <v>0</v>
      </c>
      <c r="ER99" s="355">
        <f>SUMIF($K99,REGISTER!$CY$24,'KORT 1'!$BD99)</f>
        <v>0</v>
      </c>
      <c r="ES99" s="356">
        <f>SUMIF($K99,REGISTER!$CY$25,'KORT 1'!$BD99)</f>
        <v>0</v>
      </c>
      <c r="ET99" s="356">
        <f>SUMIF($K99,REGISTER!$CY$26,'KORT 1'!$BD99)</f>
        <v>0</v>
      </c>
      <c r="EU99" s="357">
        <f>SUMIF($K99,REGISTER!$CY$15,'KORT 1'!$BD99)</f>
        <v>0</v>
      </c>
      <c r="EV99" s="355">
        <f>SUMIF($K99,REGISTER!$CY$16,'KORT 1'!$BD99)</f>
        <v>0</v>
      </c>
      <c r="EW99" s="355">
        <f>SUMIF($K99,REGISTER!$CY$17,'KORT 1'!$BD99)</f>
        <v>0</v>
      </c>
      <c r="EX99" s="355">
        <f>SUMIF($K99,REGISTER!$CY$18,'KORT 1'!$BD99)</f>
        <v>0</v>
      </c>
      <c r="EY99" s="358">
        <f>SUMIF($K99,REGISTER!$CY$19,'KORT 1'!$BD99)+SUMIF($K99,REGISTER!$CY$20,'KORT 1'!$BD99)+SUMIF($K99,REGISTER!$CY$21,'KORT 1'!$BD99)+SUMIF($K99,REGISTER!$CY$22,'KORT 1'!$BD99)</f>
        <v>0</v>
      </c>
      <c r="EZ99" s="359">
        <f>SUMIF($K99,REGISTER!$CY$31,'KORT 1'!$BD99)</f>
        <v>0</v>
      </c>
      <c r="FA99" s="355">
        <f>SUMIF($K99,REGISTER!$CY$32,'KORT 1'!$BD99)</f>
        <v>0</v>
      </c>
      <c r="FB99" s="355">
        <f>SUMIF($K99,REGISTER!$CY$33,'KORT 1'!$BD99)</f>
        <v>0</v>
      </c>
      <c r="FC99" s="355">
        <f>SUMIF($K99,REGISTER!$CY$34,'KORT 1'!$BD99)</f>
        <v>0</v>
      </c>
      <c r="FD99" s="358">
        <f>SUMIF($K99,REGISTER!$CY$35,'KORT 1'!$BD99)+SUMIF($K99,REGISTER!$CY$36,'KORT 1'!$BD99)+SUMIF($K99,REGISTER!$CY$37,'KORT 1'!$BD99)+SUMIF($K99,REGISTER!$CY$38,'KORT 1'!$BD99)</f>
        <v>0</v>
      </c>
      <c r="FE99" s="376"/>
      <c r="FF99" s="377"/>
      <c r="FG99" s="378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9"/>
      <c r="FY99" s="84">
        <f>SUMIF($M99,REGISTER!$CY$40,'KORT 1'!$O99)</f>
        <v>0</v>
      </c>
      <c r="FZ99" s="17">
        <f>SUMIF($M99,REGISTER!$CY$41,'KORT 1'!$O99)</f>
        <v>0</v>
      </c>
      <c r="GA99" s="17">
        <f>SUMIF($M99,REGISTER!$CY$42,'KORT 1'!$O99)</f>
        <v>0</v>
      </c>
      <c r="GB99" s="17">
        <f>SUMIF($M99,REGISTER!$CY$43,'KORT 1'!$O99)</f>
        <v>0</v>
      </c>
      <c r="GC99" s="17">
        <f>SUMIF($M99,REGISTER!$CY$44,'KORT 1'!$O99)</f>
        <v>0</v>
      </c>
      <c r="GD99" s="17">
        <f>SUMIF($M99,REGISTER!$CY$45,'KORT 1'!$O99)</f>
        <v>0</v>
      </c>
      <c r="GE99" s="17">
        <f>SUMIF($M99,REGISTER!$CY$60,'KORT 1'!$O99)</f>
        <v>0</v>
      </c>
      <c r="GF99" s="17">
        <f>SUMIF($M99,REGISTER!$CY$61,'KORT 1'!$O99)</f>
        <v>0</v>
      </c>
      <c r="GG99" s="17">
        <f>SUMIF($M99,REGISTER!$CY$62,'KORT 1'!$O99)</f>
        <v>0</v>
      </c>
      <c r="GH99" s="17">
        <f>SUMIF($M99,REGISTER!$CY$63,'KORT 1'!$O99)</f>
        <v>0</v>
      </c>
      <c r="GI99" s="17">
        <f>SUMIF($M99,REGISTER!$CY$64,'KORT 1'!$O99)</f>
        <v>0</v>
      </c>
      <c r="GJ99" s="17">
        <f>SUMIF($M99,REGISTER!$CY$65,'KORT 1'!$O99)</f>
        <v>0</v>
      </c>
      <c r="GK99" s="17">
        <f>SUMIF($M99,REGISTER!$CY$50,'KORT 1'!$O99)</f>
        <v>0</v>
      </c>
      <c r="GL99" s="17">
        <f>SUMIF($M99,REGISTER!$CY$51,'KORT 1'!$O99)</f>
        <v>0</v>
      </c>
      <c r="GM99" s="17">
        <f>SUMIF($M99,REGISTER!$CY$52,'KORT 1'!$O99)</f>
        <v>0</v>
      </c>
      <c r="GN99" s="17">
        <f>SUMIF($M99,REGISTER!$CY$53,'KORT 1'!$O99)</f>
        <v>0</v>
      </c>
      <c r="GO99" s="17">
        <f>SUMIF($M99,REGISTER!$CY$54,'KORT 1'!$O99)</f>
        <v>0</v>
      </c>
      <c r="GP99" s="17">
        <f>SUMIF($M99,REGISTER!$CY$55,'KORT 1'!$O99)</f>
        <v>0</v>
      </c>
      <c r="GQ99" s="16">
        <f>SUMIF($M99,REGISTER!$CY$56,'KORT 1'!$O99)+SUMIF($M99,REGISTER!$CY$57,'KORT 1'!$O99)+SUMIF($M99,REGISTER!$CY$58,'KORT 1'!$O99)+SUMIF($M99,REGISTER!$CY$59,'KORT 1'!$O99)</f>
        <v>0</v>
      </c>
      <c r="GR99" s="17">
        <f>SUMIF($M99,REGISTER!$CY$70,'KORT 1'!$O99)</f>
        <v>0</v>
      </c>
      <c r="GS99" s="17">
        <f>SUMIF($M99,REGISTER!$CY$71,'KORT 1'!$O99)</f>
        <v>0</v>
      </c>
      <c r="GT99" s="17">
        <f>SUMIF($M99,REGISTER!$CY$72,'KORT 1'!$O99)</f>
        <v>0</v>
      </c>
      <c r="GU99" s="17">
        <f>SUMIF($M99,REGISTER!$CY$73,'KORT 1'!$O99)</f>
        <v>0</v>
      </c>
      <c r="GV99" s="17">
        <f>SUMIF($M99,REGISTER!$CY$74,'KORT 1'!$O99)</f>
        <v>0</v>
      </c>
      <c r="GW99" s="17">
        <f>SUMIF($M99,REGISTER!$CY$75,'KORT 1'!$O99)</f>
        <v>0</v>
      </c>
      <c r="GX99" s="16">
        <f>SUMIF($M99,REGISTER!$CY$76,'KORT 1'!$O99)+SUMIF($M99,REGISTER!$CY$77,'KORT 1'!$O99)+SUMIF($M99,REGISTER!$CY$78,'KORT 1'!$O99)+SUMIF($M99,REGISTER!$CY$79,'KORT 1'!$O99)</f>
        <v>0</v>
      </c>
      <c r="GY99" s="116"/>
      <c r="GZ99" s="116"/>
      <c r="HA99" s="116"/>
      <c r="HB99" s="116"/>
      <c r="HC99" s="116"/>
      <c r="HD99" s="116"/>
      <c r="HE99" s="116"/>
      <c r="HF99" s="116"/>
      <c r="HG99" s="116"/>
      <c r="HH99" s="116"/>
      <c r="HI99" s="116"/>
      <c r="HJ99" s="116"/>
      <c r="HK99" s="116"/>
      <c r="HL99" s="116"/>
      <c r="HM99" s="116"/>
      <c r="HN99" s="116"/>
      <c r="HO99" s="116"/>
      <c r="HP99" s="106"/>
      <c r="HQ99" s="1"/>
    </row>
    <row r="100" spans="1:225" ht="12" customHeight="1">
      <c r="A100" s="15">
        <v>44</v>
      </c>
      <c r="B100" s="69"/>
      <c r="C100" s="539" t="str">
        <f t="shared" si="67"/>
        <v/>
      </c>
      <c r="D100" s="540"/>
      <c r="E100" s="540"/>
      <c r="F100" s="540"/>
      <c r="G100" s="541"/>
      <c r="H100" s="111" t="str">
        <f t="shared" si="70"/>
        <v/>
      </c>
      <c r="I100" s="22">
        <f t="shared" si="55"/>
        <v>0</v>
      </c>
      <c r="J100" s="22">
        <f t="shared" si="56"/>
        <v>0</v>
      </c>
      <c r="K100" s="22">
        <f t="shared" si="57"/>
        <v>0</v>
      </c>
      <c r="L100" s="114"/>
      <c r="M100" s="22">
        <f t="shared" si="58"/>
        <v>0</v>
      </c>
      <c r="N100" s="22">
        <f t="shared" si="59"/>
        <v>0</v>
      </c>
      <c r="O100" s="83">
        <f t="shared" si="71"/>
        <v>0</v>
      </c>
      <c r="P100" s="68">
        <f>IF((SUM(P$19:P$39)+SUM(P$78:P99)+SUM(P$117:P$121))&gt;=REGISTER!$DD$24,0,IF(CS$70=1,0,IF(AND(CS100=1,$J100=1,CS$43&gt;=REGISTER!$DD$28,CS$40&gt;0,SUM(CS$54:CS$60)&gt;0),1,0)))</f>
        <v>0</v>
      </c>
      <c r="Q100" s="68">
        <f>IF((SUM(Q$19:Q$39)+SUM(Q$78:Q99)+SUM(Q$117:Q$121))&gt;=REGISTER!$DD$24,0,IF(CT$70=1,0,IF(AND(CT100=1,$J100=1,CT$43&gt;=REGISTER!$DD$28,CT$40&gt;0,SUM(CT$54:CT$60)&gt;0),1,0)))</f>
        <v>0</v>
      </c>
      <c r="R100" s="68">
        <f>IF((SUM(R$19:R$39)+SUM(R$78:R99)+SUM(R$117:R$121))&gt;=REGISTER!$DD$24,0,IF(CU$70=1,0,IF(AND(CU100=1,$J100=1,CU$43&gt;=REGISTER!$DD$28,CU$40&gt;0,SUM(CU$54:CU$60)&gt;0),1,0)))</f>
        <v>0</v>
      </c>
      <c r="S100" s="68">
        <f>IF((SUM(S$19:S$39)+SUM(S$78:S99)+SUM(S$117:S$121))&gt;=REGISTER!$DD$24,0,IF(CV$70=1,0,IF(AND(CV100=1,$J100=1,CV$43&gt;=REGISTER!$DD$28,CV$40&gt;0,SUM(CV$54:CV$60)&gt;0),1,0)))</f>
        <v>0</v>
      </c>
      <c r="T100" s="68">
        <f>IF((SUM(T$19:T$39)+SUM(T$78:T99)+SUM(T$117:T$121))&gt;=REGISTER!$DD$24,0,IF(CW$70=1,0,IF(AND(CW100=1,$J100=1,CW$43&gt;=REGISTER!$DD$28,CW$40&gt;0,SUM(CW$54:CW$60)&gt;0),1,0)))</f>
        <v>0</v>
      </c>
      <c r="U100" s="68">
        <f>IF((SUM(U$19:U$39)+SUM(U$78:U99)+SUM(U$117:U$121))&gt;=REGISTER!$DD$24,0,IF(CX$70=1,0,IF(AND(CX100=1,$J100=1,CX$43&gt;=REGISTER!$DD$28,CX$40&gt;0,SUM(CX$54:CX$60)&gt;0),1,0)))</f>
        <v>0</v>
      </c>
      <c r="V100" s="68">
        <f>IF((SUM(V$19:V$39)+SUM(V$78:V99)+SUM(V$117:V$121))&gt;=REGISTER!$DD$24,0,IF(CY$70=1,0,IF(AND(CY100=1,$J100=1,CY$43&gt;=REGISTER!$DD$28,CY$40&gt;0,SUM(CY$54:CY$60)&gt;0),1,0)))</f>
        <v>0</v>
      </c>
      <c r="W100" s="68">
        <f>IF((SUM(W$19:W$39)+SUM(W$78:W99)+SUM(W$117:W$121))&gt;=REGISTER!$DD$24,0,IF(CZ$70=1,0,IF(AND(CZ100=1,$J100=1,CZ$43&gt;=REGISTER!$DD$28,CZ$40&gt;0,SUM(CZ$54:CZ$60)&gt;0),1,0)))</f>
        <v>0</v>
      </c>
      <c r="X100" s="68">
        <f>IF((SUM(X$19:X$39)+SUM(X$78:X99)+SUM(X$117:X$121))&gt;=REGISTER!$DD$24,0,IF(DA$70=1,0,IF(AND(DA100=1,$J100=1,DA$43&gt;=REGISTER!$DD$28,DA$40&gt;0,SUM(DA$54:DA$60)&gt;0),1,0)))</f>
        <v>0</v>
      </c>
      <c r="Y100" s="68">
        <f>IF((SUM(Y$19:Y$39)+SUM(Y$78:Y99)+SUM(Y$117:Y$121))&gt;=REGISTER!$DD$24,0,IF(DB$70=1,0,IF(AND(DB100=1,$J100=1,DB$43&gt;=REGISTER!$DD$28,DB$40&gt;0,SUM(DB$54:DB$60)&gt;0),1,0)))</f>
        <v>0</v>
      </c>
      <c r="Z100" s="68">
        <f>IF((SUM(Z$19:Z$39)+SUM(Z$78:Z99)+SUM(Z$117:Z$121))&gt;=REGISTER!$DD$24,0,IF(DC$70=1,0,IF(AND(DC100=1,$J100=1,DC$43&gt;=REGISTER!$DD$28,DC$40&gt;0,SUM(DC$54:DC$60)&gt;0),1,0)))</f>
        <v>0</v>
      </c>
      <c r="AA100" s="68">
        <f>IF((SUM(AA$19:AA$39)+SUM(AA$78:AA99)+SUM(AA$117:AA$121))&gt;=REGISTER!$DD$24,0,IF(DD$70=1,0,IF(AND(DD100=1,$J100=1,DD$43&gt;=REGISTER!$DD$28,DD$40&gt;0,SUM(DD$54:DD$60)&gt;0),1,0)))</f>
        <v>0</v>
      </c>
      <c r="AB100" s="68">
        <f>IF((SUM(AB$19:AB$39)+SUM(AB$78:AB99)+SUM(AB$117:AB$121))&gt;=REGISTER!$DD$24,0,IF(DE$70=1,0,IF(AND(DE100=1,$J100=1,DE$43&gt;=REGISTER!$DD$28,DE$40&gt;0,SUM(DE$54:DE$60)&gt;0),1,0)))</f>
        <v>0</v>
      </c>
      <c r="AC100" s="68">
        <f>IF((SUM(AC$19:AC$39)+SUM(AC$78:AC99)+SUM(AC$117:AC$121))&gt;=REGISTER!$DD$24,0,IF(DF$70=1,0,IF(AND(DF100=1,$J100=1,DF$43&gt;=REGISTER!$DD$28,DF$40&gt;0,SUM(DF$54:DF$60)&gt;0),1,0)))</f>
        <v>0</v>
      </c>
      <c r="AD100" s="68">
        <f>IF((SUM(AD$19:AD$39)+SUM(AD$78:AD99)+SUM(AD$117:AD$121))&gt;=REGISTER!$DD$24,0,IF(DG$70=1,0,IF(AND(DG100=1,$J100=1,DG$43&gt;=REGISTER!$DD$28,DG$40&gt;0,SUM(DG$54:DG$60)&gt;0),1,0)))</f>
        <v>0</v>
      </c>
      <c r="AE100" s="68">
        <f>IF((SUM(AE$19:AE$39)+SUM(AE$78:AE99)+SUM(AE$117:AE$121))&gt;=REGISTER!$DD$24,0,IF(DH$70=1,0,IF(AND(DH100=1,$J100=1,DH$43&gt;=REGISTER!$DD$28,DH$40&gt;0,SUM(DH$54:DH$60)&gt;0),1,0)))</f>
        <v>0</v>
      </c>
      <c r="AF100" s="68">
        <f>IF((SUM(AF$19:AF$39)+SUM(AF$78:AF99)+SUM(AF$117:AF$121))&gt;=REGISTER!$DD$24,0,IF(DI$70=1,0,IF(AND(DI100=1,$J100=1,DI$43&gt;=REGISTER!$DD$28,DI$40&gt;0,SUM(DI$54:DI$60)&gt;0),1,0)))</f>
        <v>0</v>
      </c>
      <c r="AG100" s="68">
        <f>IF((SUM(AG$19:AG$39)+SUM(AG$78:AG99)+SUM(AG$117:AG$121))&gt;=REGISTER!$DD$24,0,IF(DJ$70=1,0,IF(AND(DJ100=1,$J100=1,DJ$43&gt;=REGISTER!$DD$28,DJ$40&gt;0,SUM(DJ$54:DJ$60)&gt;0),1,0)))</f>
        <v>0</v>
      </c>
      <c r="AH100" s="68">
        <f>IF((SUM(AH$19:AH$39)+SUM(AH$78:AH99)+SUM(AH$117:AH$121))&gt;=REGISTER!$DD$24,0,IF(DK$70=1,0,IF(AND(DK100=1,$J100=1,DK$43&gt;=REGISTER!$DD$28,DK$40&gt;0,SUM(DK$54:DK$60)&gt;0),1,0)))</f>
        <v>0</v>
      </c>
      <c r="AI100" s="68">
        <f>IF((SUM(AI$19:AI$39)+SUM(AI$78:AI99)+SUM(AI$117:AI$121))&gt;=REGISTER!$DD$24,0,IF(DL$70=1,0,IF(AND(DL100=1,$J100=1,DL$43&gt;=REGISTER!$DD$28,DL$40&gt;0,SUM(DL$54:DL$60)&gt;0),1,0)))</f>
        <v>0</v>
      </c>
      <c r="AJ100" s="68">
        <f>IF((SUM(AJ$19:AJ$39)+SUM(AJ$78:AJ99)+SUM(AJ$117:AJ$121))&gt;=REGISTER!$DD$24,0,IF(DM$70=1,0,IF(AND(DM100=1,$J100=1,DM$43&gt;=REGISTER!$DD$28,DM$40&gt;0,SUM(DM$54:DM$60)&gt;0),1,0)))</f>
        <v>0</v>
      </c>
      <c r="AK100" s="68">
        <f>IF((SUM(AK$19:AK$39)+SUM(AK$78:AK99)+SUM(AK$117:AK$121))&gt;=REGISTER!$DD$24,0,IF(DN$70=1,0,IF(AND(DN100=1,$J100=1,DN$43&gt;=REGISTER!$DD$28,DN$40&gt;0,SUM(DN$54:DN$60)&gt;0),1,0)))</f>
        <v>0</v>
      </c>
      <c r="AL100" s="68">
        <f>IF((SUM(AL$19:AL$39)+SUM(AL$78:AL99)+SUM(AL$117:AL$121))&gt;=REGISTER!$DD$24,0,IF(DO$70=1,0,IF(AND(DO100=1,$J100=1,DO$43&gt;=REGISTER!$DD$28,DO$40&gt;0,SUM(DO$54:DO$60)&gt;0),1,0)))</f>
        <v>0</v>
      </c>
      <c r="AM100" s="68">
        <f>IF((SUM(AM$19:AM$39)+SUM(AM$78:AM99)+SUM(AM$117:AM$121))&gt;=REGISTER!$DD$24,0,IF(DP$70=1,0,IF(AND(DP100=1,$J100=1,DP$43&gt;=REGISTER!$DD$28,DP$40&gt;0,SUM(DP$54:DP$60)&gt;0),1,0)))</f>
        <v>0</v>
      </c>
      <c r="AN100" s="68">
        <f>IF((SUM(AN$19:AN$39)+SUM(AN$78:AN99)+SUM(AN$117:AN$121))&gt;=REGISTER!$DD$24,0,IF(DQ$70=1,0,IF(AND(DQ100=1,$J100=1,DQ$43&gt;=REGISTER!$DD$28,DQ$40&gt;0,SUM(DQ$54:DQ$60)&gt;0),1,0)))</f>
        <v>0</v>
      </c>
      <c r="AO100" s="68">
        <f>IF((SUM(AO$19:AO$39)+SUM(AO$78:AO99)+SUM(AO$117:AO$121))&gt;=REGISTER!$DD$24,0,IF(DR$70=1,0,IF(AND(DR100=1,$J100=1,DR$43&gt;=REGISTER!$DD$28,DR$40&gt;0,SUM(DR$54:DR$60)&gt;0),1,0)))</f>
        <v>0</v>
      </c>
      <c r="AP100" s="68">
        <f>IF((SUM(AP$19:AP$39)+SUM(AP$78:AP99)+SUM(AP$117:AP$121))&gt;=REGISTER!$DD$24,0,IF(DS$70=1,0,IF(AND(DS100=1,$J100=1,DS$43&gt;=REGISTER!$DD$28,DS$40&gt;0,SUM(DS$54:DS$60)&gt;0),1,0)))</f>
        <v>0</v>
      </c>
      <c r="AQ100" s="68">
        <f>IF((SUM(AQ$19:AQ$39)+SUM(AQ$78:AQ99)+SUM(AQ$117:AQ$121))&gt;=REGISTER!$DD$24,0,IF(DT$70=1,0,IF(AND(DT100=1,$J100=1,DT$43&gt;=REGISTER!$DD$28,DT$40&gt;0,SUM(DT$54:DT$60)&gt;0),1,0)))</f>
        <v>0</v>
      </c>
      <c r="AR100" s="68">
        <f>IF((SUM(AR$19:AR$39)+SUM(AR$78:AR99)+SUM(AR$117:AR$121))&gt;=REGISTER!$DD$24,0,IF(DU$70=1,0,IF(AND(DU100=1,$J100=1,DU$43&gt;=REGISTER!$DD$28,DU$40&gt;0,SUM(DU$54:DU$60)&gt;0),1,0)))</f>
        <v>0</v>
      </c>
      <c r="AS100" s="68">
        <f>IF((SUM(AS$19:AS$39)+SUM(AS$78:AS99)+SUM(AS$117:AS$121))&gt;=REGISTER!$DD$24,0,IF(DV$70=1,0,IF(AND(DV100=1,$J100=1,DV$43&gt;=REGISTER!$DD$28,DV$40&gt;0,SUM(DV$54:DV$60)&gt;0),1,0)))</f>
        <v>0</v>
      </c>
      <c r="AT100" s="68">
        <f>IF((SUM(AT$19:AT$39)+SUM(AT$78:AT99)+SUM(AT$117:AT$121))&gt;=REGISTER!$DD$24,0,IF(DW$70=1,0,IF(AND(DW100=1,$J100=1,DW$43&gt;=REGISTER!$DD$28,DW$40&gt;0,SUM(DW$54:DW$60)&gt;0),1,0)))</f>
        <v>0</v>
      </c>
      <c r="AU100" s="68">
        <f>IF((SUM(AU$19:AU$39)+SUM(AU$78:AU99)+SUM(AU$117:AU$121))&gt;=REGISTER!$DD$24,0,IF(DX$70=1,0,IF(AND(DX100=1,$J100=1,DX$43&gt;=REGISTER!$DD$28,DX$40&gt;0,SUM(DX$54:DX$60)&gt;0),1,0)))</f>
        <v>0</v>
      </c>
      <c r="AV100" s="68">
        <f>IF((SUM(AV$19:AV$39)+SUM(AV$78:AV99)+SUM(AV$117:AV$121))&gt;=REGISTER!$DD$24,0,IF(DY$70=1,0,IF(AND(DY100=1,$J100=1,DY$43&gt;=REGISTER!$DD$28,DY$40&gt;0,SUM(DY$54:DY$60)&gt;0),1,0)))</f>
        <v>0</v>
      </c>
      <c r="AW100" s="68">
        <f>IF((SUM(AW$19:AW$39)+SUM(AW$78:AW99)+SUM(AW$117:AW$121))&gt;=REGISTER!$DD$24,0,IF(DZ$70=1,0,IF(AND(DZ100=1,$J100=1,DZ$43&gt;=REGISTER!$DD$28,DZ$40&gt;0,SUM(DZ$54:DZ$60)&gt;0),1,0)))</f>
        <v>0</v>
      </c>
      <c r="AX100" s="68">
        <f>IF((SUM(AX$19:AX$39)+SUM(AX$78:AX99)+SUM(AX$117:AX$121))&gt;=REGISTER!$DD$24,0,IF(EA$70=1,0,IF(AND(EA100=1,$J100=1,EA$43&gt;=REGISTER!$DD$28,EA$40&gt;0,SUM(EA$54:EA$60)&gt;0),1,0)))</f>
        <v>0</v>
      </c>
      <c r="AY100" s="68">
        <f>IF((SUM(AY$19:AY$39)+SUM(AY$78:AY99)+SUM(AY$117:AY$121))&gt;=REGISTER!$DD$24,0,IF(EB$70=1,0,IF(AND(EB100=1,$J100=1,EB$43&gt;=REGISTER!$DD$28,EB$40&gt;0,SUM(EB$54:EB$60)&gt;0),1,0)))</f>
        <v>0</v>
      </c>
      <c r="AZ100" s="68">
        <f>IF((SUM(AZ$19:AZ$39)+SUM(AZ$78:AZ99)+SUM(AZ$117:AZ$121))&gt;=REGISTER!$DD$24,0,IF(EC$70=1,0,IF(AND(EC100=1,$J100=1,EC$43&gt;=REGISTER!$DD$28,EC$40&gt;0,SUM(EC$54:EC$60)&gt;0),1,0)))</f>
        <v>0</v>
      </c>
      <c r="BA100" s="68">
        <f>IF((SUM(BA$19:BA$39)+SUM(BA$78:BA99)+SUM(BA$117:BA$121))&gt;=REGISTER!$DD$24,0,IF(ED$70=1,0,IF(AND(ED100=1,$J100=1,ED$43&gt;=REGISTER!$DD$28,ED$40&gt;0,SUM(ED$54:ED$60)&gt;0),1,0)))</f>
        <v>0</v>
      </c>
      <c r="BB100" s="68">
        <f>IF((SUM(BB$19:BB$39)+SUM(BB$78:BB99)+SUM(BB$117:BB$121))&gt;=REGISTER!$DD$24,0,IF(EE$70=1,0,IF(AND(EE100=1,$J100=1,EE$43&gt;=REGISTER!$DD$28,EE$40&gt;0,SUM(EE$54:EE$60)&gt;0),1,0)))</f>
        <v>0</v>
      </c>
      <c r="BC100" s="68">
        <f>IF((SUM(BC$19:BC$39)+SUM(BC$78:BC99)+SUM(BC$117:BC$121))&gt;=REGISTER!$DD$24,0,IF(EF$70=1,0,IF(AND(EF100=1,$J100=1,EF$43&gt;=REGISTER!$DD$28,EF$40&gt;0,SUM(EF$54:EF$60)&gt;0),1,0)))</f>
        <v>0</v>
      </c>
      <c r="BD100" s="83">
        <f t="shared" si="72"/>
        <v>0</v>
      </c>
      <c r="BE100" s="68">
        <f>IF((SUM(BE$19:BE$37)+SUM(BE$78:BE99))&gt;=20,0,SUM(IF(AND($I100=1,CS100=1,CS$41&gt;2,CS$40&gt;0,SUM(CS$47:CS$53)&gt;0),1,0)))</f>
        <v>0</v>
      </c>
      <c r="BF100" s="68">
        <f>IF((SUM(BF$19:BF$37)+SUM(BF$78:BF99))&gt;=20,0,SUM(IF(AND($I100=1,CT100=1,CT$41&gt;2,CT$40&gt;0,SUM(CT$47:CT$53)&gt;0),1,0)))</f>
        <v>0</v>
      </c>
      <c r="BG100" s="68">
        <f>IF((SUM(BG$19:BG$37)+SUM(BG$78:BG99))&gt;=20,0,SUM(IF(AND($I100=1,CU100=1,CU$41&gt;2,CU$40&gt;0,SUM(CU$47:CU$53)&gt;0),1,0)))</f>
        <v>0</v>
      </c>
      <c r="BH100" s="68">
        <f>IF((SUM(BH$19:BH$37)+SUM(BH$78:BH99))&gt;=20,0,SUM(IF(AND($I100=1,CV100=1,CV$41&gt;2,CV$40&gt;0,SUM(CV$47:CV$53)&gt;0),1,0)))</f>
        <v>0</v>
      </c>
      <c r="BI100" s="68">
        <f>IF((SUM(BI$19:BI$37)+SUM(BI$78:BI99))&gt;=20,0,SUM(IF(AND($I100=1,CW100=1,CW$41&gt;2,CW$40&gt;0,SUM(CW$47:CW$53)&gt;0),1,0)))</f>
        <v>0</v>
      </c>
      <c r="BJ100" s="68">
        <f>IF((SUM(BJ$19:BJ$37)+SUM(BJ$78:BJ99))&gt;=20,0,SUM(IF(AND($I100=1,CX100=1,CX$41&gt;2,CX$40&gt;0,SUM(CX$47:CX$53)&gt;0),1,0)))</f>
        <v>0</v>
      </c>
      <c r="BK100" s="68">
        <f>IF((SUM(BK$19:BK$37)+SUM(BK$78:BK99))&gt;=20,0,SUM(IF(AND($I100=1,CY100=1,CY$41&gt;2,CY$40&gt;0,SUM(CY$47:CY$53)&gt;0),1,0)))</f>
        <v>0</v>
      </c>
      <c r="BL100" s="68">
        <f>IF((SUM(BL$19:BL$37)+SUM(BL$78:BL99))&gt;=20,0,SUM(IF(AND($I100=1,CZ100=1,CZ$41&gt;2,CZ$40&gt;0,SUM(CZ$47:CZ$53)&gt;0),1,0)))</f>
        <v>0</v>
      </c>
      <c r="BM100" s="68">
        <f>IF((SUM(BM$19:BM$37)+SUM(BM$78:BM99))&gt;=20,0,SUM(IF(AND($I100=1,DA100=1,DA$41&gt;2,DA$40&gt;0,SUM(DA$47:DA$53)&gt;0),1,0)))</f>
        <v>0</v>
      </c>
      <c r="BN100" s="68">
        <f>IF((SUM(BN$19:BN$37)+SUM(BN$78:BN99))&gt;=20,0,SUM(IF(AND($I100=1,DB100=1,DB$41&gt;2,DB$40&gt;0,SUM(DB$47:DB$53)&gt;0),1,0)))</f>
        <v>0</v>
      </c>
      <c r="BO100" s="68">
        <f>IF((SUM(BO$19:BO$37)+SUM(BO$78:BO99))&gt;=20,0,SUM(IF(AND($I100=1,DC100=1,DC$41&gt;2,DC$40&gt;0,SUM(DC$47:DC$53)&gt;0),1,0)))</f>
        <v>0</v>
      </c>
      <c r="BP100" s="68">
        <f>IF((SUM(BP$19:BP$37)+SUM(BP$78:BP99))&gt;=20,0,SUM(IF(AND($I100=1,DD100=1,DD$41&gt;2,DD$40&gt;0,SUM(DD$47:DD$53)&gt;0),1,0)))</f>
        <v>0</v>
      </c>
      <c r="BQ100" s="68">
        <f>IF((SUM(BQ$19:BQ$37)+SUM(BQ$78:BQ99))&gt;=20,0,SUM(IF(AND($I100=1,DE100=1,DE$41&gt;2,DE$40&gt;0,SUM(DE$47:DE$53)&gt;0),1,0)))</f>
        <v>0</v>
      </c>
      <c r="BR100" s="68">
        <f>IF((SUM(BR$19:BR$37)+SUM(BR$78:BR99))&gt;=20,0,SUM(IF(AND($I100=1,DF100=1,DF$41&gt;2,DF$40&gt;0,SUM(DF$47:DF$53)&gt;0),1,0)))</f>
        <v>0</v>
      </c>
      <c r="BS100" s="68">
        <f>IF((SUM(BS$19:BS$37)+SUM(BS$78:BS99))&gt;=20,0,SUM(IF(AND($I100=1,DG100=1,DG$41&gt;2,DG$40&gt;0,SUM(DG$47:DG$53)&gt;0),1,0)))</f>
        <v>0</v>
      </c>
      <c r="BT100" s="68">
        <f>IF((SUM(BT$19:BT$37)+SUM(BT$78:BT99))&gt;=20,0,SUM(IF(AND($I100=1,DH100=1,DH$41&gt;2,DH$40&gt;0,SUM(DH$47:DH$53)&gt;0),1,0)))</f>
        <v>0</v>
      </c>
      <c r="BU100" s="68">
        <f>IF((SUM(BU$19:BU$37)+SUM(BU$78:BU99))&gt;=20,0,SUM(IF(AND($I100=1,DI100=1,DI$41&gt;2,DI$40&gt;0,SUM(DI$47:DI$53)&gt;0),1,0)))</f>
        <v>0</v>
      </c>
      <c r="BV100" s="68">
        <f>IF((SUM(BV$19:BV$37)+SUM(BV$78:BV99))&gt;=20,0,SUM(IF(AND($I100=1,DJ100=1,DJ$41&gt;2,DJ$40&gt;0,SUM(DJ$47:DJ$53)&gt;0),1,0)))</f>
        <v>0</v>
      </c>
      <c r="BW100" s="68">
        <f>IF((SUM(BW$19:BW$37)+SUM(BW$78:BW99))&gt;=20,0,SUM(IF(AND($I100=1,DK100=1,DK$41&gt;2,DK$40&gt;0,SUM(DK$47:DK$53)&gt;0),1,0)))</f>
        <v>0</v>
      </c>
      <c r="BX100" s="68">
        <f>IF((SUM(BX$19:BX$37)+SUM(BX$78:BX99))&gt;=20,0,SUM(IF(AND($I100=1,DL100=1,DL$41&gt;2,DL$40&gt;0,SUM(DL$47:DL$53)&gt;0),1,0)))</f>
        <v>0</v>
      </c>
      <c r="BY100" s="68">
        <f>IF((SUM(BY$19:BY$37)+SUM(BY$78:BY99))&gt;=20,0,SUM(IF(AND($I100=1,DM100=1,DM$41&gt;2,DM$40&gt;0,SUM(DM$47:DM$53)&gt;0),1,0)))</f>
        <v>0</v>
      </c>
      <c r="BZ100" s="68">
        <f>IF((SUM(BZ$19:BZ$37)+SUM(BZ$78:BZ99))&gt;=20,0,SUM(IF(AND($I100=1,DN100=1,DN$41&gt;2,DN$40&gt;0,SUM(DN$47:DN$53)&gt;0),1,0)))</f>
        <v>0</v>
      </c>
      <c r="CA100" s="68">
        <f>IF((SUM(CA$19:CA$37)+SUM(CA$78:CA99))&gt;=20,0,SUM(IF(AND($I100=1,DO100=1,DO$41&gt;2,DO$40&gt;0,SUM(DO$47:DO$53)&gt;0),1,0)))</f>
        <v>0</v>
      </c>
      <c r="CB100" s="68">
        <f>IF((SUM(CB$19:CB$37)+SUM(CB$78:CB99))&gt;=20,0,SUM(IF(AND($I100=1,DP100=1,DP$41&gt;2,DP$40&gt;0,SUM(DP$47:DP$53)&gt;0),1,0)))</f>
        <v>0</v>
      </c>
      <c r="CC100" s="68">
        <f>IF((SUM(CC$19:CC$37)+SUM(CC$78:CC99))&gt;=20,0,SUM(IF(AND($I100=1,DQ100=1,DQ$41&gt;2,DQ$40&gt;0,SUM(DQ$47:DQ$53)&gt;0),1,0)))</f>
        <v>0</v>
      </c>
      <c r="CD100" s="68">
        <f>IF((SUM(CD$19:CD$37)+SUM(CD$78:CD99))&gt;=20,0,SUM(IF(AND($I100=1,DR100=1,DR$41&gt;2,DR$40&gt;0,SUM(DR$47:DR$53)&gt;0),1,0)))</f>
        <v>0</v>
      </c>
      <c r="CE100" s="68">
        <f>IF((SUM(CE$19:CE$37)+SUM(CE$78:CE99))&gt;=20,0,SUM(IF(AND($I100=1,DS100=1,DS$41&gt;2,DS$40&gt;0,SUM(DS$47:DS$53)&gt;0),1,0)))</f>
        <v>0</v>
      </c>
      <c r="CF100" s="68">
        <f>IF((SUM(CF$19:CF$37)+SUM(CF$78:CF99))&gt;=20,0,SUM(IF(AND($I100=1,DT100=1,DT$41&gt;2,DT$40&gt;0,SUM(DT$47:DT$53)&gt;0),1,0)))</f>
        <v>0</v>
      </c>
      <c r="CG100" s="68">
        <f>IF((SUM(CG$19:CG$37)+SUM(CG$78:CG99))&gt;=20,0,SUM(IF(AND($I100=1,DU100=1,DU$41&gt;2,DU$40&gt;0,SUM(DU$47:DU$53)&gt;0),1,0)))</f>
        <v>0</v>
      </c>
      <c r="CH100" s="68">
        <f>IF((SUM(CH$19:CH$37)+SUM(CH$78:CH99))&gt;=20,0,SUM(IF(AND($I100=1,DV100=1,DV$41&gt;2,DV$40&gt;0,SUM(DV$47:DV$53)&gt;0),1,0)))</f>
        <v>0</v>
      </c>
      <c r="CI100" s="68">
        <f>IF((SUM(CI$19:CI$37)+SUM(CI$78:CI99))&gt;=20,0,SUM(IF(AND($I100=1,DW100=1,DW$41&gt;2,DW$40&gt;0,SUM(DW$47:DW$53)&gt;0),1,0)))</f>
        <v>0</v>
      </c>
      <c r="CJ100" s="68">
        <f>IF((SUM(CJ$19:CJ$37)+SUM(CJ$78:CJ99))&gt;=20,0,SUM(IF(AND($I100=1,DX100=1,DX$41&gt;2,DX$40&gt;0,SUM(DX$47:DX$53)&gt;0),1,0)))</f>
        <v>0</v>
      </c>
      <c r="CK100" s="68">
        <f>IF((SUM(CK$19:CK$37)+SUM(CK$78:CK99))&gt;=20,0,SUM(IF(AND($I100=1,DY100=1,DY$41&gt;2,DY$40&gt;0,SUM(DY$47:DY$53)&gt;0),1,0)))</f>
        <v>0</v>
      </c>
      <c r="CL100" s="68">
        <f>IF((SUM(CL$19:CL$37)+SUM(CL$78:CL99))&gt;=20,0,SUM(IF(AND($I100=1,DZ100=1,DZ$41&gt;2,DZ$40&gt;0,SUM(DZ$47:DZ$53)&gt;0),1,0)))</f>
        <v>0</v>
      </c>
      <c r="CM100" s="68">
        <f>IF((SUM(CM$19:CM$37)+SUM(CM$78:CM99))&gt;=20,0,SUM(IF(AND($I100=1,EA100=1,EA$41&gt;2,EA$40&gt;0,SUM(EA$47:EA$53)&gt;0),1,0)))</f>
        <v>0</v>
      </c>
      <c r="CN100" s="68">
        <f>IF((SUM(CN$19:CN$37)+SUM(CN$78:CN99))&gt;=20,0,SUM(IF(AND($I100=1,EB100=1,EB$41&gt;2,EB$40&gt;0,SUM(EB$47:EB$53)&gt;0),1,0)))</f>
        <v>0</v>
      </c>
      <c r="CO100" s="68">
        <f>IF((SUM(CO$19:CO$37)+SUM(CO$78:CO99))&gt;=20,0,SUM(IF(AND($I100=1,EC100=1,EC$41&gt;2,EC$40&gt;0,SUM(EC$47:EC$53)&gt;0),1,0)))</f>
        <v>0</v>
      </c>
      <c r="CP100" s="68">
        <f>IF((SUM(CP$19:CP$37)+SUM(CP$78:CP99))&gt;=20,0,SUM(IF(AND($I100=1,ED100=1,ED$41&gt;2,ED$40&gt;0,SUM(ED$47:ED$53)&gt;0),1,0)))</f>
        <v>0</v>
      </c>
      <c r="CQ100" s="68">
        <f>IF((SUM(CQ$19:CQ$37)+SUM(CQ$78:CQ99))&gt;=20,0,SUM(IF(AND($I100=1,EE100=1,EE$41&gt;2,EE$40&gt;0,SUM(EE$47:EE$53)&gt;0),1,0)))</f>
        <v>0</v>
      </c>
      <c r="CR100" s="68">
        <f>IF((SUM(CR$19:CR$37)+SUM(CR$78:CR99))&gt;=20,0,SUM(IF(AND($I100=1,EF100=1,EF$41&gt;2,EF$40&gt;0,SUM(EF$47:EF$53)&gt;0),1,0)))</f>
        <v>0</v>
      </c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  <c r="DL100" s="53"/>
      <c r="DM100" s="53"/>
      <c r="DN100" s="53"/>
      <c r="DO100" s="53"/>
      <c r="DP100" s="53"/>
      <c r="DQ100" s="53"/>
      <c r="DR100" s="53"/>
      <c r="DS100" s="53"/>
      <c r="DT100" s="53"/>
      <c r="DU100" s="53"/>
      <c r="DV100" s="53"/>
      <c r="DW100" s="53"/>
      <c r="DX100" s="53"/>
      <c r="DY100" s="53"/>
      <c r="DZ100" s="53"/>
      <c r="EA100" s="53"/>
      <c r="EB100" s="53"/>
      <c r="EC100" s="53"/>
      <c r="ED100" s="53"/>
      <c r="EE100" s="53"/>
      <c r="EF100" s="53"/>
      <c r="EG100" s="46">
        <f t="shared" si="63"/>
        <v>0</v>
      </c>
      <c r="EH100" s="116"/>
      <c r="EI100" s="82">
        <f t="shared" si="64"/>
        <v>0</v>
      </c>
      <c r="EJ100" s="295" t="str">
        <f t="shared" si="65"/>
        <v/>
      </c>
      <c r="EK100" s="296">
        <f t="shared" si="73"/>
        <v>0</v>
      </c>
      <c r="EL100" s="161"/>
      <c r="EM100" s="354">
        <f>SUMIF($K100,REGISTER!$CY$7,'KORT 1'!$BD100)</f>
        <v>0</v>
      </c>
      <c r="EN100" s="355">
        <f>SUMIF($K100,REGISTER!$CY$8,'KORT 1'!$BD100)</f>
        <v>0</v>
      </c>
      <c r="EO100" s="356">
        <f>SUMIF($K100,REGISTER!$CY$9,'KORT 1'!$BD100)</f>
        <v>0</v>
      </c>
      <c r="EP100" s="356">
        <f>SUMIF($K100,REGISTER!$CY$10,'KORT 1'!$BD100)</f>
        <v>0</v>
      </c>
      <c r="EQ100" s="357">
        <f>SUMIF($K100,REGISTER!$CY$23,'KORT 1'!$BD100)</f>
        <v>0</v>
      </c>
      <c r="ER100" s="355">
        <f>SUMIF($K100,REGISTER!$CY$24,'KORT 1'!$BD100)</f>
        <v>0</v>
      </c>
      <c r="ES100" s="356">
        <f>SUMIF($K100,REGISTER!$CY$25,'KORT 1'!$BD100)</f>
        <v>0</v>
      </c>
      <c r="ET100" s="356">
        <f>SUMIF($K100,REGISTER!$CY$26,'KORT 1'!$BD100)</f>
        <v>0</v>
      </c>
      <c r="EU100" s="357">
        <f>SUMIF($K100,REGISTER!$CY$15,'KORT 1'!$BD100)</f>
        <v>0</v>
      </c>
      <c r="EV100" s="355">
        <f>SUMIF($K100,REGISTER!$CY$16,'KORT 1'!$BD100)</f>
        <v>0</v>
      </c>
      <c r="EW100" s="355">
        <f>SUMIF($K100,REGISTER!$CY$17,'KORT 1'!$BD100)</f>
        <v>0</v>
      </c>
      <c r="EX100" s="355">
        <f>SUMIF($K100,REGISTER!$CY$18,'KORT 1'!$BD100)</f>
        <v>0</v>
      </c>
      <c r="EY100" s="358">
        <f>SUMIF($K100,REGISTER!$CY$19,'KORT 1'!$BD100)+SUMIF($K100,REGISTER!$CY$20,'KORT 1'!$BD100)+SUMIF($K100,REGISTER!$CY$21,'KORT 1'!$BD100)+SUMIF($K100,REGISTER!$CY$22,'KORT 1'!$BD100)</f>
        <v>0</v>
      </c>
      <c r="EZ100" s="359">
        <f>SUMIF($K100,REGISTER!$CY$31,'KORT 1'!$BD100)</f>
        <v>0</v>
      </c>
      <c r="FA100" s="355">
        <f>SUMIF($K100,REGISTER!$CY$32,'KORT 1'!$BD100)</f>
        <v>0</v>
      </c>
      <c r="FB100" s="355">
        <f>SUMIF($K100,REGISTER!$CY$33,'KORT 1'!$BD100)</f>
        <v>0</v>
      </c>
      <c r="FC100" s="355">
        <f>SUMIF($K100,REGISTER!$CY$34,'KORT 1'!$BD100)</f>
        <v>0</v>
      </c>
      <c r="FD100" s="358">
        <f>SUMIF($K100,REGISTER!$CY$35,'KORT 1'!$BD100)+SUMIF($K100,REGISTER!$CY$36,'KORT 1'!$BD100)+SUMIF($K100,REGISTER!$CY$37,'KORT 1'!$BD100)+SUMIF($K100,REGISTER!$CY$38,'KORT 1'!$BD100)</f>
        <v>0</v>
      </c>
      <c r="FE100" s="376"/>
      <c r="FF100" s="377"/>
      <c r="FG100" s="378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9"/>
      <c r="FY100" s="84">
        <f>SUMIF($M100,REGISTER!$CY$40,'KORT 1'!$O100)</f>
        <v>0</v>
      </c>
      <c r="FZ100" s="17">
        <f>SUMIF($M100,REGISTER!$CY$41,'KORT 1'!$O100)</f>
        <v>0</v>
      </c>
      <c r="GA100" s="17">
        <f>SUMIF($M100,REGISTER!$CY$42,'KORT 1'!$O100)</f>
        <v>0</v>
      </c>
      <c r="GB100" s="17">
        <f>SUMIF($M100,REGISTER!$CY$43,'KORT 1'!$O100)</f>
        <v>0</v>
      </c>
      <c r="GC100" s="17">
        <f>SUMIF($M100,REGISTER!$CY$44,'KORT 1'!$O100)</f>
        <v>0</v>
      </c>
      <c r="GD100" s="17">
        <f>SUMIF($M100,REGISTER!$CY$45,'KORT 1'!$O100)</f>
        <v>0</v>
      </c>
      <c r="GE100" s="17">
        <f>SUMIF($M100,REGISTER!$CY$60,'KORT 1'!$O100)</f>
        <v>0</v>
      </c>
      <c r="GF100" s="17">
        <f>SUMIF($M100,REGISTER!$CY$61,'KORT 1'!$O100)</f>
        <v>0</v>
      </c>
      <c r="GG100" s="17">
        <f>SUMIF($M100,REGISTER!$CY$62,'KORT 1'!$O100)</f>
        <v>0</v>
      </c>
      <c r="GH100" s="17">
        <f>SUMIF($M100,REGISTER!$CY$63,'KORT 1'!$O100)</f>
        <v>0</v>
      </c>
      <c r="GI100" s="17">
        <f>SUMIF($M100,REGISTER!$CY$64,'KORT 1'!$O100)</f>
        <v>0</v>
      </c>
      <c r="GJ100" s="17">
        <f>SUMIF($M100,REGISTER!$CY$65,'KORT 1'!$O100)</f>
        <v>0</v>
      </c>
      <c r="GK100" s="17">
        <f>SUMIF($M100,REGISTER!$CY$50,'KORT 1'!$O100)</f>
        <v>0</v>
      </c>
      <c r="GL100" s="17">
        <f>SUMIF($M100,REGISTER!$CY$51,'KORT 1'!$O100)</f>
        <v>0</v>
      </c>
      <c r="GM100" s="17">
        <f>SUMIF($M100,REGISTER!$CY$52,'KORT 1'!$O100)</f>
        <v>0</v>
      </c>
      <c r="GN100" s="17">
        <f>SUMIF($M100,REGISTER!$CY$53,'KORT 1'!$O100)</f>
        <v>0</v>
      </c>
      <c r="GO100" s="17">
        <f>SUMIF($M100,REGISTER!$CY$54,'KORT 1'!$O100)</f>
        <v>0</v>
      </c>
      <c r="GP100" s="17">
        <f>SUMIF($M100,REGISTER!$CY$55,'KORT 1'!$O100)</f>
        <v>0</v>
      </c>
      <c r="GQ100" s="16">
        <f>SUMIF($M100,REGISTER!$CY$56,'KORT 1'!$O100)+SUMIF($M100,REGISTER!$CY$57,'KORT 1'!$O100)+SUMIF($M100,REGISTER!$CY$58,'KORT 1'!$O100)+SUMIF($M100,REGISTER!$CY$59,'KORT 1'!$O100)</f>
        <v>0</v>
      </c>
      <c r="GR100" s="17">
        <f>SUMIF($M100,REGISTER!$CY$70,'KORT 1'!$O100)</f>
        <v>0</v>
      </c>
      <c r="GS100" s="17">
        <f>SUMIF($M100,REGISTER!$CY$71,'KORT 1'!$O100)</f>
        <v>0</v>
      </c>
      <c r="GT100" s="17">
        <f>SUMIF($M100,REGISTER!$CY$72,'KORT 1'!$O100)</f>
        <v>0</v>
      </c>
      <c r="GU100" s="17">
        <f>SUMIF($M100,REGISTER!$CY$73,'KORT 1'!$O100)</f>
        <v>0</v>
      </c>
      <c r="GV100" s="17">
        <f>SUMIF($M100,REGISTER!$CY$74,'KORT 1'!$O100)</f>
        <v>0</v>
      </c>
      <c r="GW100" s="17">
        <f>SUMIF($M100,REGISTER!$CY$75,'KORT 1'!$O100)</f>
        <v>0</v>
      </c>
      <c r="GX100" s="16">
        <f>SUMIF($M100,REGISTER!$CY$76,'KORT 1'!$O100)+SUMIF($M100,REGISTER!$CY$77,'KORT 1'!$O100)+SUMIF($M100,REGISTER!$CY$78,'KORT 1'!$O100)+SUMIF($M100,REGISTER!$CY$79,'KORT 1'!$O100)</f>
        <v>0</v>
      </c>
      <c r="GY100" s="116"/>
      <c r="GZ100" s="116"/>
      <c r="HA100" s="116"/>
      <c r="HB100" s="116"/>
      <c r="HC100" s="116"/>
      <c r="HD100" s="116"/>
      <c r="HE100" s="116"/>
      <c r="HF100" s="116"/>
      <c r="HG100" s="116"/>
      <c r="HH100" s="116"/>
      <c r="HI100" s="116"/>
      <c r="HJ100" s="116"/>
      <c r="HK100" s="116"/>
      <c r="HL100" s="116"/>
      <c r="HM100" s="116"/>
      <c r="HN100" s="116"/>
      <c r="HO100" s="116"/>
      <c r="HP100" s="106"/>
      <c r="HQ100" s="1"/>
    </row>
    <row r="101" spans="1:225" ht="12" customHeight="1">
      <c r="A101" s="15">
        <v>45</v>
      </c>
      <c r="B101" s="69"/>
      <c r="C101" s="539" t="str">
        <f t="shared" si="67"/>
        <v/>
      </c>
      <c r="D101" s="540"/>
      <c r="E101" s="540"/>
      <c r="F101" s="540"/>
      <c r="G101" s="541"/>
      <c r="H101" s="111" t="str">
        <f t="shared" si="70"/>
        <v/>
      </c>
      <c r="I101" s="22">
        <f t="shared" si="55"/>
        <v>0</v>
      </c>
      <c r="J101" s="22">
        <f t="shared" si="56"/>
        <v>0</v>
      </c>
      <c r="K101" s="22">
        <f t="shared" si="57"/>
        <v>0</v>
      </c>
      <c r="L101" s="114"/>
      <c r="M101" s="22">
        <f t="shared" si="58"/>
        <v>0</v>
      </c>
      <c r="N101" s="22">
        <f t="shared" si="59"/>
        <v>0</v>
      </c>
      <c r="O101" s="83">
        <f t="shared" si="71"/>
        <v>0</v>
      </c>
      <c r="P101" s="68">
        <f>IF((SUM(P$19:P$39)+SUM(P$78:P100)+SUM(P$117:P$121))&gt;=REGISTER!$DD$24,0,IF(CS$70=1,0,IF(AND(CS101=1,$J101=1,CS$43&gt;=REGISTER!$DD$28,CS$40&gt;0,SUM(CS$54:CS$60)&gt;0),1,0)))</f>
        <v>0</v>
      </c>
      <c r="Q101" s="68">
        <f>IF((SUM(Q$19:Q$39)+SUM(Q$78:Q100)+SUM(Q$117:Q$121))&gt;=REGISTER!$DD$24,0,IF(CT$70=1,0,IF(AND(CT101=1,$J101=1,CT$43&gt;=REGISTER!$DD$28,CT$40&gt;0,SUM(CT$54:CT$60)&gt;0),1,0)))</f>
        <v>0</v>
      </c>
      <c r="R101" s="68">
        <f>IF((SUM(R$19:R$39)+SUM(R$78:R100)+SUM(R$117:R$121))&gt;=REGISTER!$DD$24,0,IF(CU$70=1,0,IF(AND(CU101=1,$J101=1,CU$43&gt;=REGISTER!$DD$28,CU$40&gt;0,SUM(CU$54:CU$60)&gt;0),1,0)))</f>
        <v>0</v>
      </c>
      <c r="S101" s="68">
        <f>IF((SUM(S$19:S$39)+SUM(S$78:S100)+SUM(S$117:S$121))&gt;=REGISTER!$DD$24,0,IF(CV$70=1,0,IF(AND(CV101=1,$J101=1,CV$43&gt;=REGISTER!$DD$28,CV$40&gt;0,SUM(CV$54:CV$60)&gt;0),1,0)))</f>
        <v>0</v>
      </c>
      <c r="T101" s="68">
        <f>IF((SUM(T$19:T$39)+SUM(T$78:T100)+SUM(T$117:T$121))&gt;=REGISTER!$DD$24,0,IF(CW$70=1,0,IF(AND(CW101=1,$J101=1,CW$43&gt;=REGISTER!$DD$28,CW$40&gt;0,SUM(CW$54:CW$60)&gt;0),1,0)))</f>
        <v>0</v>
      </c>
      <c r="U101" s="68">
        <f>IF((SUM(U$19:U$39)+SUM(U$78:U100)+SUM(U$117:U$121))&gt;=REGISTER!$DD$24,0,IF(CX$70=1,0,IF(AND(CX101=1,$J101=1,CX$43&gt;=REGISTER!$DD$28,CX$40&gt;0,SUM(CX$54:CX$60)&gt;0),1,0)))</f>
        <v>0</v>
      </c>
      <c r="V101" s="68">
        <f>IF((SUM(V$19:V$39)+SUM(V$78:V100)+SUM(V$117:V$121))&gt;=REGISTER!$DD$24,0,IF(CY$70=1,0,IF(AND(CY101=1,$J101=1,CY$43&gt;=REGISTER!$DD$28,CY$40&gt;0,SUM(CY$54:CY$60)&gt;0),1,0)))</f>
        <v>0</v>
      </c>
      <c r="W101" s="68">
        <f>IF((SUM(W$19:W$39)+SUM(W$78:W100)+SUM(W$117:W$121))&gt;=REGISTER!$DD$24,0,IF(CZ$70=1,0,IF(AND(CZ101=1,$J101=1,CZ$43&gt;=REGISTER!$DD$28,CZ$40&gt;0,SUM(CZ$54:CZ$60)&gt;0),1,0)))</f>
        <v>0</v>
      </c>
      <c r="X101" s="68">
        <f>IF((SUM(X$19:X$39)+SUM(X$78:X100)+SUM(X$117:X$121))&gt;=REGISTER!$DD$24,0,IF(DA$70=1,0,IF(AND(DA101=1,$J101=1,DA$43&gt;=REGISTER!$DD$28,DA$40&gt;0,SUM(DA$54:DA$60)&gt;0),1,0)))</f>
        <v>0</v>
      </c>
      <c r="Y101" s="68">
        <f>IF((SUM(Y$19:Y$39)+SUM(Y$78:Y100)+SUM(Y$117:Y$121))&gt;=REGISTER!$DD$24,0,IF(DB$70=1,0,IF(AND(DB101=1,$J101=1,DB$43&gt;=REGISTER!$DD$28,DB$40&gt;0,SUM(DB$54:DB$60)&gt;0),1,0)))</f>
        <v>0</v>
      </c>
      <c r="Z101" s="68">
        <f>IF((SUM(Z$19:Z$39)+SUM(Z$78:Z100)+SUM(Z$117:Z$121))&gt;=REGISTER!$DD$24,0,IF(DC$70=1,0,IF(AND(DC101=1,$J101=1,DC$43&gt;=REGISTER!$DD$28,DC$40&gt;0,SUM(DC$54:DC$60)&gt;0),1,0)))</f>
        <v>0</v>
      </c>
      <c r="AA101" s="68">
        <f>IF((SUM(AA$19:AA$39)+SUM(AA$78:AA100)+SUM(AA$117:AA$121))&gt;=REGISTER!$DD$24,0,IF(DD$70=1,0,IF(AND(DD101=1,$J101=1,DD$43&gt;=REGISTER!$DD$28,DD$40&gt;0,SUM(DD$54:DD$60)&gt;0),1,0)))</f>
        <v>0</v>
      </c>
      <c r="AB101" s="68">
        <f>IF((SUM(AB$19:AB$39)+SUM(AB$78:AB100)+SUM(AB$117:AB$121))&gt;=REGISTER!$DD$24,0,IF(DE$70=1,0,IF(AND(DE101=1,$J101=1,DE$43&gt;=REGISTER!$DD$28,DE$40&gt;0,SUM(DE$54:DE$60)&gt;0),1,0)))</f>
        <v>0</v>
      </c>
      <c r="AC101" s="68">
        <f>IF((SUM(AC$19:AC$39)+SUM(AC$78:AC100)+SUM(AC$117:AC$121))&gt;=REGISTER!$DD$24,0,IF(DF$70=1,0,IF(AND(DF101=1,$J101=1,DF$43&gt;=REGISTER!$DD$28,DF$40&gt;0,SUM(DF$54:DF$60)&gt;0),1,0)))</f>
        <v>0</v>
      </c>
      <c r="AD101" s="68">
        <f>IF((SUM(AD$19:AD$39)+SUM(AD$78:AD100)+SUM(AD$117:AD$121))&gt;=REGISTER!$DD$24,0,IF(DG$70=1,0,IF(AND(DG101=1,$J101=1,DG$43&gt;=REGISTER!$DD$28,DG$40&gt;0,SUM(DG$54:DG$60)&gt;0),1,0)))</f>
        <v>0</v>
      </c>
      <c r="AE101" s="68">
        <f>IF((SUM(AE$19:AE$39)+SUM(AE$78:AE100)+SUM(AE$117:AE$121))&gt;=REGISTER!$DD$24,0,IF(DH$70=1,0,IF(AND(DH101=1,$J101=1,DH$43&gt;=REGISTER!$DD$28,DH$40&gt;0,SUM(DH$54:DH$60)&gt;0),1,0)))</f>
        <v>0</v>
      </c>
      <c r="AF101" s="68">
        <f>IF((SUM(AF$19:AF$39)+SUM(AF$78:AF100)+SUM(AF$117:AF$121))&gt;=REGISTER!$DD$24,0,IF(DI$70=1,0,IF(AND(DI101=1,$J101=1,DI$43&gt;=REGISTER!$DD$28,DI$40&gt;0,SUM(DI$54:DI$60)&gt;0),1,0)))</f>
        <v>0</v>
      </c>
      <c r="AG101" s="68">
        <f>IF((SUM(AG$19:AG$39)+SUM(AG$78:AG100)+SUM(AG$117:AG$121))&gt;=REGISTER!$DD$24,0,IF(DJ$70=1,0,IF(AND(DJ101=1,$J101=1,DJ$43&gt;=REGISTER!$DD$28,DJ$40&gt;0,SUM(DJ$54:DJ$60)&gt;0),1,0)))</f>
        <v>0</v>
      </c>
      <c r="AH101" s="68">
        <f>IF((SUM(AH$19:AH$39)+SUM(AH$78:AH100)+SUM(AH$117:AH$121))&gt;=REGISTER!$DD$24,0,IF(DK$70=1,0,IF(AND(DK101=1,$J101=1,DK$43&gt;=REGISTER!$DD$28,DK$40&gt;0,SUM(DK$54:DK$60)&gt;0),1,0)))</f>
        <v>0</v>
      </c>
      <c r="AI101" s="68">
        <f>IF((SUM(AI$19:AI$39)+SUM(AI$78:AI100)+SUM(AI$117:AI$121))&gt;=REGISTER!$DD$24,0,IF(DL$70=1,0,IF(AND(DL101=1,$J101=1,DL$43&gt;=REGISTER!$DD$28,DL$40&gt;0,SUM(DL$54:DL$60)&gt;0),1,0)))</f>
        <v>0</v>
      </c>
      <c r="AJ101" s="68">
        <f>IF((SUM(AJ$19:AJ$39)+SUM(AJ$78:AJ100)+SUM(AJ$117:AJ$121))&gt;=REGISTER!$DD$24,0,IF(DM$70=1,0,IF(AND(DM101=1,$J101=1,DM$43&gt;=REGISTER!$DD$28,DM$40&gt;0,SUM(DM$54:DM$60)&gt;0),1,0)))</f>
        <v>0</v>
      </c>
      <c r="AK101" s="68">
        <f>IF((SUM(AK$19:AK$39)+SUM(AK$78:AK100)+SUM(AK$117:AK$121))&gt;=REGISTER!$DD$24,0,IF(DN$70=1,0,IF(AND(DN101=1,$J101=1,DN$43&gt;=REGISTER!$DD$28,DN$40&gt;0,SUM(DN$54:DN$60)&gt;0),1,0)))</f>
        <v>0</v>
      </c>
      <c r="AL101" s="68">
        <f>IF((SUM(AL$19:AL$39)+SUM(AL$78:AL100)+SUM(AL$117:AL$121))&gt;=REGISTER!$DD$24,0,IF(DO$70=1,0,IF(AND(DO101=1,$J101=1,DO$43&gt;=REGISTER!$DD$28,DO$40&gt;0,SUM(DO$54:DO$60)&gt;0),1,0)))</f>
        <v>0</v>
      </c>
      <c r="AM101" s="68">
        <f>IF((SUM(AM$19:AM$39)+SUM(AM$78:AM100)+SUM(AM$117:AM$121))&gt;=REGISTER!$DD$24,0,IF(DP$70=1,0,IF(AND(DP101=1,$J101=1,DP$43&gt;=REGISTER!$DD$28,DP$40&gt;0,SUM(DP$54:DP$60)&gt;0),1,0)))</f>
        <v>0</v>
      </c>
      <c r="AN101" s="68">
        <f>IF((SUM(AN$19:AN$39)+SUM(AN$78:AN100)+SUM(AN$117:AN$121))&gt;=REGISTER!$DD$24,0,IF(DQ$70=1,0,IF(AND(DQ101=1,$J101=1,DQ$43&gt;=REGISTER!$DD$28,DQ$40&gt;0,SUM(DQ$54:DQ$60)&gt;0),1,0)))</f>
        <v>0</v>
      </c>
      <c r="AO101" s="68">
        <f>IF((SUM(AO$19:AO$39)+SUM(AO$78:AO100)+SUM(AO$117:AO$121))&gt;=REGISTER!$DD$24,0,IF(DR$70=1,0,IF(AND(DR101=1,$J101=1,DR$43&gt;=REGISTER!$DD$28,DR$40&gt;0,SUM(DR$54:DR$60)&gt;0),1,0)))</f>
        <v>0</v>
      </c>
      <c r="AP101" s="68">
        <f>IF((SUM(AP$19:AP$39)+SUM(AP$78:AP100)+SUM(AP$117:AP$121))&gt;=REGISTER!$DD$24,0,IF(DS$70=1,0,IF(AND(DS101=1,$J101=1,DS$43&gt;=REGISTER!$DD$28,DS$40&gt;0,SUM(DS$54:DS$60)&gt;0),1,0)))</f>
        <v>0</v>
      </c>
      <c r="AQ101" s="68">
        <f>IF((SUM(AQ$19:AQ$39)+SUM(AQ$78:AQ100)+SUM(AQ$117:AQ$121))&gt;=REGISTER!$DD$24,0,IF(DT$70=1,0,IF(AND(DT101=1,$J101=1,DT$43&gt;=REGISTER!$DD$28,DT$40&gt;0,SUM(DT$54:DT$60)&gt;0),1,0)))</f>
        <v>0</v>
      </c>
      <c r="AR101" s="68">
        <f>IF((SUM(AR$19:AR$39)+SUM(AR$78:AR100)+SUM(AR$117:AR$121))&gt;=REGISTER!$DD$24,0,IF(DU$70=1,0,IF(AND(DU101=1,$J101=1,DU$43&gt;=REGISTER!$DD$28,DU$40&gt;0,SUM(DU$54:DU$60)&gt;0),1,0)))</f>
        <v>0</v>
      </c>
      <c r="AS101" s="68">
        <f>IF((SUM(AS$19:AS$39)+SUM(AS$78:AS100)+SUM(AS$117:AS$121))&gt;=REGISTER!$DD$24,0,IF(DV$70=1,0,IF(AND(DV101=1,$J101=1,DV$43&gt;=REGISTER!$DD$28,DV$40&gt;0,SUM(DV$54:DV$60)&gt;0),1,0)))</f>
        <v>0</v>
      </c>
      <c r="AT101" s="68">
        <f>IF((SUM(AT$19:AT$39)+SUM(AT$78:AT100)+SUM(AT$117:AT$121))&gt;=REGISTER!$DD$24,0,IF(DW$70=1,0,IF(AND(DW101=1,$J101=1,DW$43&gt;=REGISTER!$DD$28,DW$40&gt;0,SUM(DW$54:DW$60)&gt;0),1,0)))</f>
        <v>0</v>
      </c>
      <c r="AU101" s="68">
        <f>IF((SUM(AU$19:AU$39)+SUM(AU$78:AU100)+SUM(AU$117:AU$121))&gt;=REGISTER!$DD$24,0,IF(DX$70=1,0,IF(AND(DX101=1,$J101=1,DX$43&gt;=REGISTER!$DD$28,DX$40&gt;0,SUM(DX$54:DX$60)&gt;0),1,0)))</f>
        <v>0</v>
      </c>
      <c r="AV101" s="68">
        <f>IF((SUM(AV$19:AV$39)+SUM(AV$78:AV100)+SUM(AV$117:AV$121))&gt;=REGISTER!$DD$24,0,IF(DY$70=1,0,IF(AND(DY101=1,$J101=1,DY$43&gt;=REGISTER!$DD$28,DY$40&gt;0,SUM(DY$54:DY$60)&gt;0),1,0)))</f>
        <v>0</v>
      </c>
      <c r="AW101" s="68">
        <f>IF((SUM(AW$19:AW$39)+SUM(AW$78:AW100)+SUM(AW$117:AW$121))&gt;=REGISTER!$DD$24,0,IF(DZ$70=1,0,IF(AND(DZ101=1,$J101=1,DZ$43&gt;=REGISTER!$DD$28,DZ$40&gt;0,SUM(DZ$54:DZ$60)&gt;0),1,0)))</f>
        <v>0</v>
      </c>
      <c r="AX101" s="68">
        <f>IF((SUM(AX$19:AX$39)+SUM(AX$78:AX100)+SUM(AX$117:AX$121))&gt;=REGISTER!$DD$24,0,IF(EA$70=1,0,IF(AND(EA101=1,$J101=1,EA$43&gt;=REGISTER!$DD$28,EA$40&gt;0,SUM(EA$54:EA$60)&gt;0),1,0)))</f>
        <v>0</v>
      </c>
      <c r="AY101" s="68">
        <f>IF((SUM(AY$19:AY$39)+SUM(AY$78:AY100)+SUM(AY$117:AY$121))&gt;=REGISTER!$DD$24,0,IF(EB$70=1,0,IF(AND(EB101=1,$J101=1,EB$43&gt;=REGISTER!$DD$28,EB$40&gt;0,SUM(EB$54:EB$60)&gt;0),1,0)))</f>
        <v>0</v>
      </c>
      <c r="AZ101" s="68">
        <f>IF((SUM(AZ$19:AZ$39)+SUM(AZ$78:AZ100)+SUM(AZ$117:AZ$121))&gt;=REGISTER!$DD$24,0,IF(EC$70=1,0,IF(AND(EC101=1,$J101=1,EC$43&gt;=REGISTER!$DD$28,EC$40&gt;0,SUM(EC$54:EC$60)&gt;0),1,0)))</f>
        <v>0</v>
      </c>
      <c r="BA101" s="68">
        <f>IF((SUM(BA$19:BA$39)+SUM(BA$78:BA100)+SUM(BA$117:BA$121))&gt;=REGISTER!$DD$24,0,IF(ED$70=1,0,IF(AND(ED101=1,$J101=1,ED$43&gt;=REGISTER!$DD$28,ED$40&gt;0,SUM(ED$54:ED$60)&gt;0),1,0)))</f>
        <v>0</v>
      </c>
      <c r="BB101" s="68">
        <f>IF((SUM(BB$19:BB$39)+SUM(BB$78:BB100)+SUM(BB$117:BB$121))&gt;=REGISTER!$DD$24,0,IF(EE$70=1,0,IF(AND(EE101=1,$J101=1,EE$43&gt;=REGISTER!$DD$28,EE$40&gt;0,SUM(EE$54:EE$60)&gt;0),1,0)))</f>
        <v>0</v>
      </c>
      <c r="BC101" s="68">
        <f>IF((SUM(BC$19:BC$39)+SUM(BC$78:BC100)+SUM(BC$117:BC$121))&gt;=REGISTER!$DD$24,0,IF(EF$70=1,0,IF(AND(EF101=1,$J101=1,EF$43&gt;=REGISTER!$DD$28,EF$40&gt;0,SUM(EF$54:EF$60)&gt;0),1,0)))</f>
        <v>0</v>
      </c>
      <c r="BD101" s="83">
        <f t="shared" si="72"/>
        <v>0</v>
      </c>
      <c r="BE101" s="68">
        <f>IF((SUM(BE$19:BE$37)+SUM(BE$78:BE100))&gt;=20,0,SUM(IF(AND($I101=1,CS101=1,CS$41&gt;2,CS$40&gt;0,SUM(CS$47:CS$53)&gt;0),1,0)))</f>
        <v>0</v>
      </c>
      <c r="BF101" s="68">
        <f>IF((SUM(BF$19:BF$37)+SUM(BF$78:BF100))&gt;=20,0,SUM(IF(AND($I101=1,CT101=1,CT$41&gt;2,CT$40&gt;0,SUM(CT$47:CT$53)&gt;0),1,0)))</f>
        <v>0</v>
      </c>
      <c r="BG101" s="68">
        <f>IF((SUM(BG$19:BG$37)+SUM(BG$78:BG100))&gt;=20,0,SUM(IF(AND($I101=1,CU101=1,CU$41&gt;2,CU$40&gt;0,SUM(CU$47:CU$53)&gt;0),1,0)))</f>
        <v>0</v>
      </c>
      <c r="BH101" s="68">
        <f>IF((SUM(BH$19:BH$37)+SUM(BH$78:BH100))&gt;=20,0,SUM(IF(AND($I101=1,CV101=1,CV$41&gt;2,CV$40&gt;0,SUM(CV$47:CV$53)&gt;0),1,0)))</f>
        <v>0</v>
      </c>
      <c r="BI101" s="68">
        <f>IF((SUM(BI$19:BI$37)+SUM(BI$78:BI100))&gt;=20,0,SUM(IF(AND($I101=1,CW101=1,CW$41&gt;2,CW$40&gt;0,SUM(CW$47:CW$53)&gt;0),1,0)))</f>
        <v>0</v>
      </c>
      <c r="BJ101" s="68">
        <f>IF((SUM(BJ$19:BJ$37)+SUM(BJ$78:BJ100))&gt;=20,0,SUM(IF(AND($I101=1,CX101=1,CX$41&gt;2,CX$40&gt;0,SUM(CX$47:CX$53)&gt;0),1,0)))</f>
        <v>0</v>
      </c>
      <c r="BK101" s="68">
        <f>IF((SUM(BK$19:BK$37)+SUM(BK$78:BK100))&gt;=20,0,SUM(IF(AND($I101=1,CY101=1,CY$41&gt;2,CY$40&gt;0,SUM(CY$47:CY$53)&gt;0),1,0)))</f>
        <v>0</v>
      </c>
      <c r="BL101" s="68">
        <f>IF((SUM(BL$19:BL$37)+SUM(BL$78:BL100))&gt;=20,0,SUM(IF(AND($I101=1,CZ101=1,CZ$41&gt;2,CZ$40&gt;0,SUM(CZ$47:CZ$53)&gt;0),1,0)))</f>
        <v>0</v>
      </c>
      <c r="BM101" s="68">
        <f>IF((SUM(BM$19:BM$37)+SUM(BM$78:BM100))&gt;=20,0,SUM(IF(AND($I101=1,DA101=1,DA$41&gt;2,DA$40&gt;0,SUM(DA$47:DA$53)&gt;0),1,0)))</f>
        <v>0</v>
      </c>
      <c r="BN101" s="68">
        <f>IF((SUM(BN$19:BN$37)+SUM(BN$78:BN100))&gt;=20,0,SUM(IF(AND($I101=1,DB101=1,DB$41&gt;2,DB$40&gt;0,SUM(DB$47:DB$53)&gt;0),1,0)))</f>
        <v>0</v>
      </c>
      <c r="BO101" s="68">
        <f>IF((SUM(BO$19:BO$37)+SUM(BO$78:BO100))&gt;=20,0,SUM(IF(AND($I101=1,DC101=1,DC$41&gt;2,DC$40&gt;0,SUM(DC$47:DC$53)&gt;0),1,0)))</f>
        <v>0</v>
      </c>
      <c r="BP101" s="68">
        <f>IF((SUM(BP$19:BP$37)+SUM(BP$78:BP100))&gt;=20,0,SUM(IF(AND($I101=1,DD101=1,DD$41&gt;2,DD$40&gt;0,SUM(DD$47:DD$53)&gt;0),1,0)))</f>
        <v>0</v>
      </c>
      <c r="BQ101" s="68">
        <f>IF((SUM(BQ$19:BQ$37)+SUM(BQ$78:BQ100))&gt;=20,0,SUM(IF(AND($I101=1,DE101=1,DE$41&gt;2,DE$40&gt;0,SUM(DE$47:DE$53)&gt;0),1,0)))</f>
        <v>0</v>
      </c>
      <c r="BR101" s="68">
        <f>IF((SUM(BR$19:BR$37)+SUM(BR$78:BR100))&gt;=20,0,SUM(IF(AND($I101=1,DF101=1,DF$41&gt;2,DF$40&gt;0,SUM(DF$47:DF$53)&gt;0),1,0)))</f>
        <v>0</v>
      </c>
      <c r="BS101" s="68">
        <f>IF((SUM(BS$19:BS$37)+SUM(BS$78:BS100))&gt;=20,0,SUM(IF(AND($I101=1,DG101=1,DG$41&gt;2,DG$40&gt;0,SUM(DG$47:DG$53)&gt;0),1,0)))</f>
        <v>0</v>
      </c>
      <c r="BT101" s="68">
        <f>IF((SUM(BT$19:BT$37)+SUM(BT$78:BT100))&gt;=20,0,SUM(IF(AND($I101=1,DH101=1,DH$41&gt;2,DH$40&gt;0,SUM(DH$47:DH$53)&gt;0),1,0)))</f>
        <v>0</v>
      </c>
      <c r="BU101" s="68">
        <f>IF((SUM(BU$19:BU$37)+SUM(BU$78:BU100))&gt;=20,0,SUM(IF(AND($I101=1,DI101=1,DI$41&gt;2,DI$40&gt;0,SUM(DI$47:DI$53)&gt;0),1,0)))</f>
        <v>0</v>
      </c>
      <c r="BV101" s="68">
        <f>IF((SUM(BV$19:BV$37)+SUM(BV$78:BV100))&gt;=20,0,SUM(IF(AND($I101=1,DJ101=1,DJ$41&gt;2,DJ$40&gt;0,SUM(DJ$47:DJ$53)&gt;0),1,0)))</f>
        <v>0</v>
      </c>
      <c r="BW101" s="68">
        <f>IF((SUM(BW$19:BW$37)+SUM(BW$78:BW100))&gt;=20,0,SUM(IF(AND($I101=1,DK101=1,DK$41&gt;2,DK$40&gt;0,SUM(DK$47:DK$53)&gt;0),1,0)))</f>
        <v>0</v>
      </c>
      <c r="BX101" s="68">
        <f>IF((SUM(BX$19:BX$37)+SUM(BX$78:BX100))&gt;=20,0,SUM(IF(AND($I101=1,DL101=1,DL$41&gt;2,DL$40&gt;0,SUM(DL$47:DL$53)&gt;0),1,0)))</f>
        <v>0</v>
      </c>
      <c r="BY101" s="68">
        <f>IF((SUM(BY$19:BY$37)+SUM(BY$78:BY100))&gt;=20,0,SUM(IF(AND($I101=1,DM101=1,DM$41&gt;2,DM$40&gt;0,SUM(DM$47:DM$53)&gt;0),1,0)))</f>
        <v>0</v>
      </c>
      <c r="BZ101" s="68">
        <f>IF((SUM(BZ$19:BZ$37)+SUM(BZ$78:BZ100))&gt;=20,0,SUM(IF(AND($I101=1,DN101=1,DN$41&gt;2,DN$40&gt;0,SUM(DN$47:DN$53)&gt;0),1,0)))</f>
        <v>0</v>
      </c>
      <c r="CA101" s="68">
        <f>IF((SUM(CA$19:CA$37)+SUM(CA$78:CA100))&gt;=20,0,SUM(IF(AND($I101=1,DO101=1,DO$41&gt;2,DO$40&gt;0,SUM(DO$47:DO$53)&gt;0),1,0)))</f>
        <v>0</v>
      </c>
      <c r="CB101" s="68">
        <f>IF((SUM(CB$19:CB$37)+SUM(CB$78:CB100))&gt;=20,0,SUM(IF(AND($I101=1,DP101=1,DP$41&gt;2,DP$40&gt;0,SUM(DP$47:DP$53)&gt;0),1,0)))</f>
        <v>0</v>
      </c>
      <c r="CC101" s="68">
        <f>IF((SUM(CC$19:CC$37)+SUM(CC$78:CC100))&gt;=20,0,SUM(IF(AND($I101=1,DQ101=1,DQ$41&gt;2,DQ$40&gt;0,SUM(DQ$47:DQ$53)&gt;0),1,0)))</f>
        <v>0</v>
      </c>
      <c r="CD101" s="68">
        <f>IF((SUM(CD$19:CD$37)+SUM(CD$78:CD100))&gt;=20,0,SUM(IF(AND($I101=1,DR101=1,DR$41&gt;2,DR$40&gt;0,SUM(DR$47:DR$53)&gt;0),1,0)))</f>
        <v>0</v>
      </c>
      <c r="CE101" s="68">
        <f>IF((SUM(CE$19:CE$37)+SUM(CE$78:CE100))&gt;=20,0,SUM(IF(AND($I101=1,DS101=1,DS$41&gt;2,DS$40&gt;0,SUM(DS$47:DS$53)&gt;0),1,0)))</f>
        <v>0</v>
      </c>
      <c r="CF101" s="68">
        <f>IF((SUM(CF$19:CF$37)+SUM(CF$78:CF100))&gt;=20,0,SUM(IF(AND($I101=1,DT101=1,DT$41&gt;2,DT$40&gt;0,SUM(DT$47:DT$53)&gt;0),1,0)))</f>
        <v>0</v>
      </c>
      <c r="CG101" s="68">
        <f>IF((SUM(CG$19:CG$37)+SUM(CG$78:CG100))&gt;=20,0,SUM(IF(AND($I101=1,DU101=1,DU$41&gt;2,DU$40&gt;0,SUM(DU$47:DU$53)&gt;0),1,0)))</f>
        <v>0</v>
      </c>
      <c r="CH101" s="68">
        <f>IF((SUM(CH$19:CH$37)+SUM(CH$78:CH100))&gt;=20,0,SUM(IF(AND($I101=1,DV101=1,DV$41&gt;2,DV$40&gt;0,SUM(DV$47:DV$53)&gt;0),1,0)))</f>
        <v>0</v>
      </c>
      <c r="CI101" s="68">
        <f>IF((SUM(CI$19:CI$37)+SUM(CI$78:CI100))&gt;=20,0,SUM(IF(AND($I101=1,DW101=1,DW$41&gt;2,DW$40&gt;0,SUM(DW$47:DW$53)&gt;0),1,0)))</f>
        <v>0</v>
      </c>
      <c r="CJ101" s="68">
        <f>IF((SUM(CJ$19:CJ$37)+SUM(CJ$78:CJ100))&gt;=20,0,SUM(IF(AND($I101=1,DX101=1,DX$41&gt;2,DX$40&gt;0,SUM(DX$47:DX$53)&gt;0),1,0)))</f>
        <v>0</v>
      </c>
      <c r="CK101" s="68">
        <f>IF((SUM(CK$19:CK$37)+SUM(CK$78:CK100))&gt;=20,0,SUM(IF(AND($I101=1,DY101=1,DY$41&gt;2,DY$40&gt;0,SUM(DY$47:DY$53)&gt;0),1,0)))</f>
        <v>0</v>
      </c>
      <c r="CL101" s="68">
        <f>IF((SUM(CL$19:CL$37)+SUM(CL$78:CL100))&gt;=20,0,SUM(IF(AND($I101=1,DZ101=1,DZ$41&gt;2,DZ$40&gt;0,SUM(DZ$47:DZ$53)&gt;0),1,0)))</f>
        <v>0</v>
      </c>
      <c r="CM101" s="68">
        <f>IF((SUM(CM$19:CM$37)+SUM(CM$78:CM100))&gt;=20,0,SUM(IF(AND($I101=1,EA101=1,EA$41&gt;2,EA$40&gt;0,SUM(EA$47:EA$53)&gt;0),1,0)))</f>
        <v>0</v>
      </c>
      <c r="CN101" s="68">
        <f>IF((SUM(CN$19:CN$37)+SUM(CN$78:CN100))&gt;=20,0,SUM(IF(AND($I101=1,EB101=1,EB$41&gt;2,EB$40&gt;0,SUM(EB$47:EB$53)&gt;0),1,0)))</f>
        <v>0</v>
      </c>
      <c r="CO101" s="68">
        <f>IF((SUM(CO$19:CO$37)+SUM(CO$78:CO100))&gt;=20,0,SUM(IF(AND($I101=1,EC101=1,EC$41&gt;2,EC$40&gt;0,SUM(EC$47:EC$53)&gt;0),1,0)))</f>
        <v>0</v>
      </c>
      <c r="CP101" s="68">
        <f>IF((SUM(CP$19:CP$37)+SUM(CP$78:CP100))&gt;=20,0,SUM(IF(AND($I101=1,ED101=1,ED$41&gt;2,ED$40&gt;0,SUM(ED$47:ED$53)&gt;0),1,0)))</f>
        <v>0</v>
      </c>
      <c r="CQ101" s="68">
        <f>IF((SUM(CQ$19:CQ$37)+SUM(CQ$78:CQ100))&gt;=20,0,SUM(IF(AND($I101=1,EE101=1,EE$41&gt;2,EE$40&gt;0,SUM(EE$47:EE$53)&gt;0),1,0)))</f>
        <v>0</v>
      </c>
      <c r="CR101" s="68">
        <f>IF((SUM(CR$19:CR$37)+SUM(CR$78:CR100))&gt;=20,0,SUM(IF(AND($I101=1,EF101=1,EF$41&gt;2,EF$40&gt;0,SUM(EF$47:EF$53)&gt;0),1,0)))</f>
        <v>0</v>
      </c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3"/>
      <c r="DI101" s="53"/>
      <c r="DJ101" s="53"/>
      <c r="DK101" s="53"/>
      <c r="DL101" s="53"/>
      <c r="DM101" s="53"/>
      <c r="DN101" s="53"/>
      <c r="DO101" s="53"/>
      <c r="DP101" s="53"/>
      <c r="DQ101" s="53"/>
      <c r="DR101" s="53"/>
      <c r="DS101" s="53"/>
      <c r="DT101" s="53"/>
      <c r="DU101" s="53"/>
      <c r="DV101" s="53"/>
      <c r="DW101" s="53"/>
      <c r="DX101" s="53"/>
      <c r="DY101" s="53"/>
      <c r="DZ101" s="53"/>
      <c r="EA101" s="53"/>
      <c r="EB101" s="53"/>
      <c r="EC101" s="53"/>
      <c r="ED101" s="53"/>
      <c r="EE101" s="53"/>
      <c r="EF101" s="53"/>
      <c r="EG101" s="46">
        <f t="shared" si="63"/>
        <v>0</v>
      </c>
      <c r="EH101" s="116"/>
      <c r="EI101" s="82">
        <f t="shared" si="64"/>
        <v>0</v>
      </c>
      <c r="EJ101" s="295" t="str">
        <f t="shared" si="65"/>
        <v/>
      </c>
      <c r="EK101" s="296">
        <f t="shared" si="73"/>
        <v>0</v>
      </c>
      <c r="EL101" s="161"/>
      <c r="EM101" s="354">
        <f>SUMIF($K101,REGISTER!$CY$7,'KORT 1'!$BD101)</f>
        <v>0</v>
      </c>
      <c r="EN101" s="355">
        <f>SUMIF($K101,REGISTER!$CY$8,'KORT 1'!$BD101)</f>
        <v>0</v>
      </c>
      <c r="EO101" s="356">
        <f>SUMIF($K101,REGISTER!$CY$9,'KORT 1'!$BD101)</f>
        <v>0</v>
      </c>
      <c r="EP101" s="356">
        <f>SUMIF($K101,REGISTER!$CY$10,'KORT 1'!$BD101)</f>
        <v>0</v>
      </c>
      <c r="EQ101" s="357">
        <f>SUMIF($K101,REGISTER!$CY$23,'KORT 1'!$BD101)</f>
        <v>0</v>
      </c>
      <c r="ER101" s="355">
        <f>SUMIF($K101,REGISTER!$CY$24,'KORT 1'!$BD101)</f>
        <v>0</v>
      </c>
      <c r="ES101" s="356">
        <f>SUMIF($K101,REGISTER!$CY$25,'KORT 1'!$BD101)</f>
        <v>0</v>
      </c>
      <c r="ET101" s="356">
        <f>SUMIF($K101,REGISTER!$CY$26,'KORT 1'!$BD101)</f>
        <v>0</v>
      </c>
      <c r="EU101" s="357">
        <f>SUMIF($K101,REGISTER!$CY$15,'KORT 1'!$BD101)</f>
        <v>0</v>
      </c>
      <c r="EV101" s="355">
        <f>SUMIF($K101,REGISTER!$CY$16,'KORT 1'!$BD101)</f>
        <v>0</v>
      </c>
      <c r="EW101" s="355">
        <f>SUMIF($K101,REGISTER!$CY$17,'KORT 1'!$BD101)</f>
        <v>0</v>
      </c>
      <c r="EX101" s="355">
        <f>SUMIF($K101,REGISTER!$CY$18,'KORT 1'!$BD101)</f>
        <v>0</v>
      </c>
      <c r="EY101" s="358">
        <f>SUMIF($K101,REGISTER!$CY$19,'KORT 1'!$BD101)+SUMIF($K101,REGISTER!$CY$20,'KORT 1'!$BD101)+SUMIF($K101,REGISTER!$CY$21,'KORT 1'!$BD101)+SUMIF($K101,REGISTER!$CY$22,'KORT 1'!$BD101)</f>
        <v>0</v>
      </c>
      <c r="EZ101" s="359">
        <f>SUMIF($K101,REGISTER!$CY$31,'KORT 1'!$BD101)</f>
        <v>0</v>
      </c>
      <c r="FA101" s="355">
        <f>SUMIF($K101,REGISTER!$CY$32,'KORT 1'!$BD101)</f>
        <v>0</v>
      </c>
      <c r="FB101" s="355">
        <f>SUMIF($K101,REGISTER!$CY$33,'KORT 1'!$BD101)</f>
        <v>0</v>
      </c>
      <c r="FC101" s="355">
        <f>SUMIF($K101,REGISTER!$CY$34,'KORT 1'!$BD101)</f>
        <v>0</v>
      </c>
      <c r="FD101" s="358">
        <f>SUMIF($K101,REGISTER!$CY$35,'KORT 1'!$BD101)+SUMIF($K101,REGISTER!$CY$36,'KORT 1'!$BD101)+SUMIF($K101,REGISTER!$CY$37,'KORT 1'!$BD101)+SUMIF($K101,REGISTER!$CY$38,'KORT 1'!$BD101)</f>
        <v>0</v>
      </c>
      <c r="FE101" s="376"/>
      <c r="FF101" s="377"/>
      <c r="FG101" s="378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9"/>
      <c r="FY101" s="84">
        <f>SUMIF($M101,REGISTER!$CY$40,'KORT 1'!$O101)</f>
        <v>0</v>
      </c>
      <c r="FZ101" s="17">
        <f>SUMIF($M101,REGISTER!$CY$41,'KORT 1'!$O101)</f>
        <v>0</v>
      </c>
      <c r="GA101" s="17">
        <f>SUMIF($M101,REGISTER!$CY$42,'KORT 1'!$O101)</f>
        <v>0</v>
      </c>
      <c r="GB101" s="17">
        <f>SUMIF($M101,REGISTER!$CY$43,'KORT 1'!$O101)</f>
        <v>0</v>
      </c>
      <c r="GC101" s="17">
        <f>SUMIF($M101,REGISTER!$CY$44,'KORT 1'!$O101)</f>
        <v>0</v>
      </c>
      <c r="GD101" s="17">
        <f>SUMIF($M101,REGISTER!$CY$45,'KORT 1'!$O101)</f>
        <v>0</v>
      </c>
      <c r="GE101" s="17">
        <f>SUMIF($M101,REGISTER!$CY$60,'KORT 1'!$O101)</f>
        <v>0</v>
      </c>
      <c r="GF101" s="17">
        <f>SUMIF($M101,REGISTER!$CY$61,'KORT 1'!$O101)</f>
        <v>0</v>
      </c>
      <c r="GG101" s="17">
        <f>SUMIF($M101,REGISTER!$CY$62,'KORT 1'!$O101)</f>
        <v>0</v>
      </c>
      <c r="GH101" s="17">
        <f>SUMIF($M101,REGISTER!$CY$63,'KORT 1'!$O101)</f>
        <v>0</v>
      </c>
      <c r="GI101" s="17">
        <f>SUMIF($M101,REGISTER!$CY$64,'KORT 1'!$O101)</f>
        <v>0</v>
      </c>
      <c r="GJ101" s="17">
        <f>SUMIF($M101,REGISTER!$CY$65,'KORT 1'!$O101)</f>
        <v>0</v>
      </c>
      <c r="GK101" s="17">
        <f>SUMIF($M101,REGISTER!$CY$50,'KORT 1'!$O101)</f>
        <v>0</v>
      </c>
      <c r="GL101" s="17">
        <f>SUMIF($M101,REGISTER!$CY$51,'KORT 1'!$O101)</f>
        <v>0</v>
      </c>
      <c r="GM101" s="17">
        <f>SUMIF($M101,REGISTER!$CY$52,'KORT 1'!$O101)</f>
        <v>0</v>
      </c>
      <c r="GN101" s="17">
        <f>SUMIF($M101,REGISTER!$CY$53,'KORT 1'!$O101)</f>
        <v>0</v>
      </c>
      <c r="GO101" s="17">
        <f>SUMIF($M101,REGISTER!$CY$54,'KORT 1'!$O101)</f>
        <v>0</v>
      </c>
      <c r="GP101" s="17">
        <f>SUMIF($M101,REGISTER!$CY$55,'KORT 1'!$O101)</f>
        <v>0</v>
      </c>
      <c r="GQ101" s="16">
        <f>SUMIF($M101,REGISTER!$CY$56,'KORT 1'!$O101)+SUMIF($M101,REGISTER!$CY$57,'KORT 1'!$O101)+SUMIF($M101,REGISTER!$CY$58,'KORT 1'!$O101)+SUMIF($M101,REGISTER!$CY$59,'KORT 1'!$O101)</f>
        <v>0</v>
      </c>
      <c r="GR101" s="17">
        <f>SUMIF($M101,REGISTER!$CY$70,'KORT 1'!$O101)</f>
        <v>0</v>
      </c>
      <c r="GS101" s="17">
        <f>SUMIF($M101,REGISTER!$CY$71,'KORT 1'!$O101)</f>
        <v>0</v>
      </c>
      <c r="GT101" s="17">
        <f>SUMIF($M101,REGISTER!$CY$72,'KORT 1'!$O101)</f>
        <v>0</v>
      </c>
      <c r="GU101" s="17">
        <f>SUMIF($M101,REGISTER!$CY$73,'KORT 1'!$O101)</f>
        <v>0</v>
      </c>
      <c r="GV101" s="17">
        <f>SUMIF($M101,REGISTER!$CY$74,'KORT 1'!$O101)</f>
        <v>0</v>
      </c>
      <c r="GW101" s="17">
        <f>SUMIF($M101,REGISTER!$CY$75,'KORT 1'!$O101)</f>
        <v>0</v>
      </c>
      <c r="GX101" s="16">
        <f>SUMIF($M101,REGISTER!$CY$76,'KORT 1'!$O101)+SUMIF($M101,REGISTER!$CY$77,'KORT 1'!$O101)+SUMIF($M101,REGISTER!$CY$78,'KORT 1'!$O101)+SUMIF($M101,REGISTER!$CY$79,'KORT 1'!$O101)</f>
        <v>0</v>
      </c>
      <c r="GY101" s="116"/>
      <c r="GZ101" s="116"/>
      <c r="HA101" s="116"/>
      <c r="HB101" s="116"/>
      <c r="HC101" s="116"/>
      <c r="HD101" s="116"/>
      <c r="HE101" s="116"/>
      <c r="HF101" s="116"/>
      <c r="HG101" s="116"/>
      <c r="HH101" s="116"/>
      <c r="HI101" s="116"/>
      <c r="HJ101" s="116"/>
      <c r="HK101" s="116"/>
      <c r="HL101" s="116"/>
      <c r="HM101" s="116"/>
      <c r="HN101" s="116"/>
      <c r="HO101" s="116"/>
      <c r="HP101" s="106"/>
      <c r="HQ101" s="1"/>
    </row>
    <row r="102" spans="1:225" ht="12" customHeight="1">
      <c r="A102" s="15">
        <v>46</v>
      </c>
      <c r="B102" s="69"/>
      <c r="C102" s="539" t="str">
        <f t="shared" si="67"/>
        <v/>
      </c>
      <c r="D102" s="540"/>
      <c r="E102" s="540"/>
      <c r="F102" s="540"/>
      <c r="G102" s="541"/>
      <c r="H102" s="111" t="str">
        <f t="shared" si="70"/>
        <v/>
      </c>
      <c r="I102" s="22">
        <f t="shared" si="55"/>
        <v>0</v>
      </c>
      <c r="J102" s="22">
        <f t="shared" si="56"/>
        <v>0</v>
      </c>
      <c r="K102" s="22">
        <f t="shared" si="57"/>
        <v>0</v>
      </c>
      <c r="L102" s="114"/>
      <c r="M102" s="22">
        <f t="shared" si="58"/>
        <v>0</v>
      </c>
      <c r="N102" s="22">
        <f t="shared" si="59"/>
        <v>0</v>
      </c>
      <c r="O102" s="83">
        <f t="shared" si="71"/>
        <v>0</v>
      </c>
      <c r="P102" s="68">
        <f>IF((SUM(P$19:P$39)+SUM(P$78:P101)+SUM(P$117:P$121))&gt;=REGISTER!$DD$24,0,IF(CS$70=1,0,IF(AND(CS102=1,$J102=1,CS$43&gt;=REGISTER!$DD$28,CS$40&gt;0,SUM(CS$54:CS$60)&gt;0),1,0)))</f>
        <v>0</v>
      </c>
      <c r="Q102" s="68">
        <f>IF((SUM(Q$19:Q$39)+SUM(Q$78:Q101)+SUM(Q$117:Q$121))&gt;=REGISTER!$DD$24,0,IF(CT$70=1,0,IF(AND(CT102=1,$J102=1,CT$43&gt;=REGISTER!$DD$28,CT$40&gt;0,SUM(CT$54:CT$60)&gt;0),1,0)))</f>
        <v>0</v>
      </c>
      <c r="R102" s="68">
        <f>IF((SUM(R$19:R$39)+SUM(R$78:R101)+SUM(R$117:R$121))&gt;=REGISTER!$DD$24,0,IF(CU$70=1,0,IF(AND(CU102=1,$J102=1,CU$43&gt;=REGISTER!$DD$28,CU$40&gt;0,SUM(CU$54:CU$60)&gt;0),1,0)))</f>
        <v>0</v>
      </c>
      <c r="S102" s="68">
        <f>IF((SUM(S$19:S$39)+SUM(S$78:S101)+SUM(S$117:S$121))&gt;=REGISTER!$DD$24,0,IF(CV$70=1,0,IF(AND(CV102=1,$J102=1,CV$43&gt;=REGISTER!$DD$28,CV$40&gt;0,SUM(CV$54:CV$60)&gt;0),1,0)))</f>
        <v>0</v>
      </c>
      <c r="T102" s="68">
        <f>IF((SUM(T$19:T$39)+SUM(T$78:T101)+SUM(T$117:T$121))&gt;=REGISTER!$DD$24,0,IF(CW$70=1,0,IF(AND(CW102=1,$J102=1,CW$43&gt;=REGISTER!$DD$28,CW$40&gt;0,SUM(CW$54:CW$60)&gt;0),1,0)))</f>
        <v>0</v>
      </c>
      <c r="U102" s="68">
        <f>IF((SUM(U$19:U$39)+SUM(U$78:U101)+SUM(U$117:U$121))&gt;=REGISTER!$DD$24,0,IF(CX$70=1,0,IF(AND(CX102=1,$J102=1,CX$43&gt;=REGISTER!$DD$28,CX$40&gt;0,SUM(CX$54:CX$60)&gt;0),1,0)))</f>
        <v>0</v>
      </c>
      <c r="V102" s="68">
        <f>IF((SUM(V$19:V$39)+SUM(V$78:V101)+SUM(V$117:V$121))&gt;=REGISTER!$DD$24,0,IF(CY$70=1,0,IF(AND(CY102=1,$J102=1,CY$43&gt;=REGISTER!$DD$28,CY$40&gt;0,SUM(CY$54:CY$60)&gt;0),1,0)))</f>
        <v>0</v>
      </c>
      <c r="W102" s="68">
        <f>IF((SUM(W$19:W$39)+SUM(W$78:W101)+SUM(W$117:W$121))&gt;=REGISTER!$DD$24,0,IF(CZ$70=1,0,IF(AND(CZ102=1,$J102=1,CZ$43&gt;=REGISTER!$DD$28,CZ$40&gt;0,SUM(CZ$54:CZ$60)&gt;0),1,0)))</f>
        <v>0</v>
      </c>
      <c r="X102" s="68">
        <f>IF((SUM(X$19:X$39)+SUM(X$78:X101)+SUM(X$117:X$121))&gt;=REGISTER!$DD$24,0,IF(DA$70=1,0,IF(AND(DA102=1,$J102=1,DA$43&gt;=REGISTER!$DD$28,DA$40&gt;0,SUM(DA$54:DA$60)&gt;0),1,0)))</f>
        <v>0</v>
      </c>
      <c r="Y102" s="68">
        <f>IF((SUM(Y$19:Y$39)+SUM(Y$78:Y101)+SUM(Y$117:Y$121))&gt;=REGISTER!$DD$24,0,IF(DB$70=1,0,IF(AND(DB102=1,$J102=1,DB$43&gt;=REGISTER!$DD$28,DB$40&gt;0,SUM(DB$54:DB$60)&gt;0),1,0)))</f>
        <v>0</v>
      </c>
      <c r="Z102" s="68">
        <f>IF((SUM(Z$19:Z$39)+SUM(Z$78:Z101)+SUM(Z$117:Z$121))&gt;=REGISTER!$DD$24,0,IF(DC$70=1,0,IF(AND(DC102=1,$J102=1,DC$43&gt;=REGISTER!$DD$28,DC$40&gt;0,SUM(DC$54:DC$60)&gt;0),1,0)))</f>
        <v>0</v>
      </c>
      <c r="AA102" s="68">
        <f>IF((SUM(AA$19:AA$39)+SUM(AA$78:AA101)+SUM(AA$117:AA$121))&gt;=REGISTER!$DD$24,0,IF(DD$70=1,0,IF(AND(DD102=1,$J102=1,DD$43&gt;=REGISTER!$DD$28,DD$40&gt;0,SUM(DD$54:DD$60)&gt;0),1,0)))</f>
        <v>0</v>
      </c>
      <c r="AB102" s="68">
        <f>IF((SUM(AB$19:AB$39)+SUM(AB$78:AB101)+SUM(AB$117:AB$121))&gt;=REGISTER!$DD$24,0,IF(DE$70=1,0,IF(AND(DE102=1,$J102=1,DE$43&gt;=REGISTER!$DD$28,DE$40&gt;0,SUM(DE$54:DE$60)&gt;0),1,0)))</f>
        <v>0</v>
      </c>
      <c r="AC102" s="68">
        <f>IF((SUM(AC$19:AC$39)+SUM(AC$78:AC101)+SUM(AC$117:AC$121))&gt;=REGISTER!$DD$24,0,IF(DF$70=1,0,IF(AND(DF102=1,$J102=1,DF$43&gt;=REGISTER!$DD$28,DF$40&gt;0,SUM(DF$54:DF$60)&gt;0),1,0)))</f>
        <v>0</v>
      </c>
      <c r="AD102" s="68">
        <f>IF((SUM(AD$19:AD$39)+SUM(AD$78:AD101)+SUM(AD$117:AD$121))&gt;=REGISTER!$DD$24,0,IF(DG$70=1,0,IF(AND(DG102=1,$J102=1,DG$43&gt;=REGISTER!$DD$28,DG$40&gt;0,SUM(DG$54:DG$60)&gt;0),1,0)))</f>
        <v>0</v>
      </c>
      <c r="AE102" s="68">
        <f>IF((SUM(AE$19:AE$39)+SUM(AE$78:AE101)+SUM(AE$117:AE$121))&gt;=REGISTER!$DD$24,0,IF(DH$70=1,0,IF(AND(DH102=1,$J102=1,DH$43&gt;=REGISTER!$DD$28,DH$40&gt;0,SUM(DH$54:DH$60)&gt;0),1,0)))</f>
        <v>0</v>
      </c>
      <c r="AF102" s="68">
        <f>IF((SUM(AF$19:AF$39)+SUM(AF$78:AF101)+SUM(AF$117:AF$121))&gt;=REGISTER!$DD$24,0,IF(DI$70=1,0,IF(AND(DI102=1,$J102=1,DI$43&gt;=REGISTER!$DD$28,DI$40&gt;0,SUM(DI$54:DI$60)&gt;0),1,0)))</f>
        <v>0</v>
      </c>
      <c r="AG102" s="68">
        <f>IF((SUM(AG$19:AG$39)+SUM(AG$78:AG101)+SUM(AG$117:AG$121))&gt;=REGISTER!$DD$24,0,IF(DJ$70=1,0,IF(AND(DJ102=1,$J102=1,DJ$43&gt;=REGISTER!$DD$28,DJ$40&gt;0,SUM(DJ$54:DJ$60)&gt;0),1,0)))</f>
        <v>0</v>
      </c>
      <c r="AH102" s="68">
        <f>IF((SUM(AH$19:AH$39)+SUM(AH$78:AH101)+SUM(AH$117:AH$121))&gt;=REGISTER!$DD$24,0,IF(DK$70=1,0,IF(AND(DK102=1,$J102=1,DK$43&gt;=REGISTER!$DD$28,DK$40&gt;0,SUM(DK$54:DK$60)&gt;0),1,0)))</f>
        <v>0</v>
      </c>
      <c r="AI102" s="68">
        <f>IF((SUM(AI$19:AI$39)+SUM(AI$78:AI101)+SUM(AI$117:AI$121))&gt;=REGISTER!$DD$24,0,IF(DL$70=1,0,IF(AND(DL102=1,$J102=1,DL$43&gt;=REGISTER!$DD$28,DL$40&gt;0,SUM(DL$54:DL$60)&gt;0),1,0)))</f>
        <v>0</v>
      </c>
      <c r="AJ102" s="68">
        <f>IF((SUM(AJ$19:AJ$39)+SUM(AJ$78:AJ101)+SUM(AJ$117:AJ$121))&gt;=REGISTER!$DD$24,0,IF(DM$70=1,0,IF(AND(DM102=1,$J102=1,DM$43&gt;=REGISTER!$DD$28,DM$40&gt;0,SUM(DM$54:DM$60)&gt;0),1,0)))</f>
        <v>0</v>
      </c>
      <c r="AK102" s="68">
        <f>IF((SUM(AK$19:AK$39)+SUM(AK$78:AK101)+SUM(AK$117:AK$121))&gt;=REGISTER!$DD$24,0,IF(DN$70=1,0,IF(AND(DN102=1,$J102=1,DN$43&gt;=REGISTER!$DD$28,DN$40&gt;0,SUM(DN$54:DN$60)&gt;0),1,0)))</f>
        <v>0</v>
      </c>
      <c r="AL102" s="68">
        <f>IF((SUM(AL$19:AL$39)+SUM(AL$78:AL101)+SUM(AL$117:AL$121))&gt;=REGISTER!$DD$24,0,IF(DO$70=1,0,IF(AND(DO102=1,$J102=1,DO$43&gt;=REGISTER!$DD$28,DO$40&gt;0,SUM(DO$54:DO$60)&gt;0),1,0)))</f>
        <v>0</v>
      </c>
      <c r="AM102" s="68">
        <f>IF((SUM(AM$19:AM$39)+SUM(AM$78:AM101)+SUM(AM$117:AM$121))&gt;=REGISTER!$DD$24,0,IF(DP$70=1,0,IF(AND(DP102=1,$J102=1,DP$43&gt;=REGISTER!$DD$28,DP$40&gt;0,SUM(DP$54:DP$60)&gt;0),1,0)))</f>
        <v>0</v>
      </c>
      <c r="AN102" s="68">
        <f>IF((SUM(AN$19:AN$39)+SUM(AN$78:AN101)+SUM(AN$117:AN$121))&gt;=REGISTER!$DD$24,0,IF(DQ$70=1,0,IF(AND(DQ102=1,$J102=1,DQ$43&gt;=REGISTER!$DD$28,DQ$40&gt;0,SUM(DQ$54:DQ$60)&gt;0),1,0)))</f>
        <v>0</v>
      </c>
      <c r="AO102" s="68">
        <f>IF((SUM(AO$19:AO$39)+SUM(AO$78:AO101)+SUM(AO$117:AO$121))&gt;=REGISTER!$DD$24,0,IF(DR$70=1,0,IF(AND(DR102=1,$J102=1,DR$43&gt;=REGISTER!$DD$28,DR$40&gt;0,SUM(DR$54:DR$60)&gt;0),1,0)))</f>
        <v>0</v>
      </c>
      <c r="AP102" s="68">
        <f>IF((SUM(AP$19:AP$39)+SUM(AP$78:AP101)+SUM(AP$117:AP$121))&gt;=REGISTER!$DD$24,0,IF(DS$70=1,0,IF(AND(DS102=1,$J102=1,DS$43&gt;=REGISTER!$DD$28,DS$40&gt;0,SUM(DS$54:DS$60)&gt;0),1,0)))</f>
        <v>0</v>
      </c>
      <c r="AQ102" s="68">
        <f>IF((SUM(AQ$19:AQ$39)+SUM(AQ$78:AQ101)+SUM(AQ$117:AQ$121))&gt;=REGISTER!$DD$24,0,IF(DT$70=1,0,IF(AND(DT102=1,$J102=1,DT$43&gt;=REGISTER!$DD$28,DT$40&gt;0,SUM(DT$54:DT$60)&gt;0),1,0)))</f>
        <v>0</v>
      </c>
      <c r="AR102" s="68">
        <f>IF((SUM(AR$19:AR$39)+SUM(AR$78:AR101)+SUM(AR$117:AR$121))&gt;=REGISTER!$DD$24,0,IF(DU$70=1,0,IF(AND(DU102=1,$J102=1,DU$43&gt;=REGISTER!$DD$28,DU$40&gt;0,SUM(DU$54:DU$60)&gt;0),1,0)))</f>
        <v>0</v>
      </c>
      <c r="AS102" s="68">
        <f>IF((SUM(AS$19:AS$39)+SUM(AS$78:AS101)+SUM(AS$117:AS$121))&gt;=REGISTER!$DD$24,0,IF(DV$70=1,0,IF(AND(DV102=1,$J102=1,DV$43&gt;=REGISTER!$DD$28,DV$40&gt;0,SUM(DV$54:DV$60)&gt;0),1,0)))</f>
        <v>0</v>
      </c>
      <c r="AT102" s="68">
        <f>IF((SUM(AT$19:AT$39)+SUM(AT$78:AT101)+SUM(AT$117:AT$121))&gt;=REGISTER!$DD$24,0,IF(DW$70=1,0,IF(AND(DW102=1,$J102=1,DW$43&gt;=REGISTER!$DD$28,DW$40&gt;0,SUM(DW$54:DW$60)&gt;0),1,0)))</f>
        <v>0</v>
      </c>
      <c r="AU102" s="68">
        <f>IF((SUM(AU$19:AU$39)+SUM(AU$78:AU101)+SUM(AU$117:AU$121))&gt;=REGISTER!$DD$24,0,IF(DX$70=1,0,IF(AND(DX102=1,$J102=1,DX$43&gt;=REGISTER!$DD$28,DX$40&gt;0,SUM(DX$54:DX$60)&gt;0),1,0)))</f>
        <v>0</v>
      </c>
      <c r="AV102" s="68">
        <f>IF((SUM(AV$19:AV$39)+SUM(AV$78:AV101)+SUM(AV$117:AV$121))&gt;=REGISTER!$DD$24,0,IF(DY$70=1,0,IF(AND(DY102=1,$J102=1,DY$43&gt;=REGISTER!$DD$28,DY$40&gt;0,SUM(DY$54:DY$60)&gt;0),1,0)))</f>
        <v>0</v>
      </c>
      <c r="AW102" s="68">
        <f>IF((SUM(AW$19:AW$39)+SUM(AW$78:AW101)+SUM(AW$117:AW$121))&gt;=REGISTER!$DD$24,0,IF(DZ$70=1,0,IF(AND(DZ102=1,$J102=1,DZ$43&gt;=REGISTER!$DD$28,DZ$40&gt;0,SUM(DZ$54:DZ$60)&gt;0),1,0)))</f>
        <v>0</v>
      </c>
      <c r="AX102" s="68">
        <f>IF((SUM(AX$19:AX$39)+SUM(AX$78:AX101)+SUM(AX$117:AX$121))&gt;=REGISTER!$DD$24,0,IF(EA$70=1,0,IF(AND(EA102=1,$J102=1,EA$43&gt;=REGISTER!$DD$28,EA$40&gt;0,SUM(EA$54:EA$60)&gt;0),1,0)))</f>
        <v>0</v>
      </c>
      <c r="AY102" s="68">
        <f>IF((SUM(AY$19:AY$39)+SUM(AY$78:AY101)+SUM(AY$117:AY$121))&gt;=REGISTER!$DD$24,0,IF(EB$70=1,0,IF(AND(EB102=1,$J102=1,EB$43&gt;=REGISTER!$DD$28,EB$40&gt;0,SUM(EB$54:EB$60)&gt;0),1,0)))</f>
        <v>0</v>
      </c>
      <c r="AZ102" s="68">
        <f>IF((SUM(AZ$19:AZ$39)+SUM(AZ$78:AZ101)+SUM(AZ$117:AZ$121))&gt;=REGISTER!$DD$24,0,IF(EC$70=1,0,IF(AND(EC102=1,$J102=1,EC$43&gt;=REGISTER!$DD$28,EC$40&gt;0,SUM(EC$54:EC$60)&gt;0),1,0)))</f>
        <v>0</v>
      </c>
      <c r="BA102" s="68">
        <f>IF((SUM(BA$19:BA$39)+SUM(BA$78:BA101)+SUM(BA$117:BA$121))&gt;=REGISTER!$DD$24,0,IF(ED$70=1,0,IF(AND(ED102=1,$J102=1,ED$43&gt;=REGISTER!$DD$28,ED$40&gt;0,SUM(ED$54:ED$60)&gt;0),1,0)))</f>
        <v>0</v>
      </c>
      <c r="BB102" s="68">
        <f>IF((SUM(BB$19:BB$39)+SUM(BB$78:BB101)+SUM(BB$117:BB$121))&gt;=REGISTER!$DD$24,0,IF(EE$70=1,0,IF(AND(EE102=1,$J102=1,EE$43&gt;=REGISTER!$DD$28,EE$40&gt;0,SUM(EE$54:EE$60)&gt;0),1,0)))</f>
        <v>0</v>
      </c>
      <c r="BC102" s="68">
        <f>IF((SUM(BC$19:BC$39)+SUM(BC$78:BC101)+SUM(BC$117:BC$121))&gt;=REGISTER!$DD$24,0,IF(EF$70=1,0,IF(AND(EF102=1,$J102=1,EF$43&gt;=REGISTER!$DD$28,EF$40&gt;0,SUM(EF$54:EF$60)&gt;0),1,0)))</f>
        <v>0</v>
      </c>
      <c r="BD102" s="83">
        <f t="shared" si="72"/>
        <v>0</v>
      </c>
      <c r="BE102" s="68">
        <f>IF((SUM(BE$19:BE$37)+SUM(BE$78:BE101))&gt;=20,0,SUM(IF(AND($I102=1,CS102=1,CS$41&gt;2,CS$40&gt;0,SUM(CS$47:CS$53)&gt;0),1,0)))</f>
        <v>0</v>
      </c>
      <c r="BF102" s="68">
        <f>IF((SUM(BF$19:BF$37)+SUM(BF$78:BF101))&gt;=20,0,SUM(IF(AND($I102=1,CT102=1,CT$41&gt;2,CT$40&gt;0,SUM(CT$47:CT$53)&gt;0),1,0)))</f>
        <v>0</v>
      </c>
      <c r="BG102" s="68">
        <f>IF((SUM(BG$19:BG$37)+SUM(BG$78:BG101))&gt;=20,0,SUM(IF(AND($I102=1,CU102=1,CU$41&gt;2,CU$40&gt;0,SUM(CU$47:CU$53)&gt;0),1,0)))</f>
        <v>0</v>
      </c>
      <c r="BH102" s="68">
        <f>IF((SUM(BH$19:BH$37)+SUM(BH$78:BH101))&gt;=20,0,SUM(IF(AND($I102=1,CV102=1,CV$41&gt;2,CV$40&gt;0,SUM(CV$47:CV$53)&gt;0),1,0)))</f>
        <v>0</v>
      </c>
      <c r="BI102" s="68">
        <f>IF((SUM(BI$19:BI$37)+SUM(BI$78:BI101))&gt;=20,0,SUM(IF(AND($I102=1,CW102=1,CW$41&gt;2,CW$40&gt;0,SUM(CW$47:CW$53)&gt;0),1,0)))</f>
        <v>0</v>
      </c>
      <c r="BJ102" s="68">
        <f>IF((SUM(BJ$19:BJ$37)+SUM(BJ$78:BJ101))&gt;=20,0,SUM(IF(AND($I102=1,CX102=1,CX$41&gt;2,CX$40&gt;0,SUM(CX$47:CX$53)&gt;0),1,0)))</f>
        <v>0</v>
      </c>
      <c r="BK102" s="68">
        <f>IF((SUM(BK$19:BK$37)+SUM(BK$78:BK101))&gt;=20,0,SUM(IF(AND($I102=1,CY102=1,CY$41&gt;2,CY$40&gt;0,SUM(CY$47:CY$53)&gt;0),1,0)))</f>
        <v>0</v>
      </c>
      <c r="BL102" s="68">
        <f>IF((SUM(BL$19:BL$37)+SUM(BL$78:BL101))&gt;=20,0,SUM(IF(AND($I102=1,CZ102=1,CZ$41&gt;2,CZ$40&gt;0,SUM(CZ$47:CZ$53)&gt;0),1,0)))</f>
        <v>0</v>
      </c>
      <c r="BM102" s="68">
        <f>IF((SUM(BM$19:BM$37)+SUM(BM$78:BM101))&gt;=20,0,SUM(IF(AND($I102=1,DA102=1,DA$41&gt;2,DA$40&gt;0,SUM(DA$47:DA$53)&gt;0),1,0)))</f>
        <v>0</v>
      </c>
      <c r="BN102" s="68">
        <f>IF((SUM(BN$19:BN$37)+SUM(BN$78:BN101))&gt;=20,0,SUM(IF(AND($I102=1,DB102=1,DB$41&gt;2,DB$40&gt;0,SUM(DB$47:DB$53)&gt;0),1,0)))</f>
        <v>0</v>
      </c>
      <c r="BO102" s="68">
        <f>IF((SUM(BO$19:BO$37)+SUM(BO$78:BO101))&gt;=20,0,SUM(IF(AND($I102=1,DC102=1,DC$41&gt;2,DC$40&gt;0,SUM(DC$47:DC$53)&gt;0),1,0)))</f>
        <v>0</v>
      </c>
      <c r="BP102" s="68">
        <f>IF((SUM(BP$19:BP$37)+SUM(BP$78:BP101))&gt;=20,0,SUM(IF(AND($I102=1,DD102=1,DD$41&gt;2,DD$40&gt;0,SUM(DD$47:DD$53)&gt;0),1,0)))</f>
        <v>0</v>
      </c>
      <c r="BQ102" s="68">
        <f>IF((SUM(BQ$19:BQ$37)+SUM(BQ$78:BQ101))&gt;=20,0,SUM(IF(AND($I102=1,DE102=1,DE$41&gt;2,DE$40&gt;0,SUM(DE$47:DE$53)&gt;0),1,0)))</f>
        <v>0</v>
      </c>
      <c r="BR102" s="68">
        <f>IF((SUM(BR$19:BR$37)+SUM(BR$78:BR101))&gt;=20,0,SUM(IF(AND($I102=1,DF102=1,DF$41&gt;2,DF$40&gt;0,SUM(DF$47:DF$53)&gt;0),1,0)))</f>
        <v>0</v>
      </c>
      <c r="BS102" s="68">
        <f>IF((SUM(BS$19:BS$37)+SUM(BS$78:BS101))&gt;=20,0,SUM(IF(AND($I102=1,DG102=1,DG$41&gt;2,DG$40&gt;0,SUM(DG$47:DG$53)&gt;0),1,0)))</f>
        <v>0</v>
      </c>
      <c r="BT102" s="68">
        <f>IF((SUM(BT$19:BT$37)+SUM(BT$78:BT101))&gt;=20,0,SUM(IF(AND($I102=1,DH102=1,DH$41&gt;2,DH$40&gt;0,SUM(DH$47:DH$53)&gt;0),1,0)))</f>
        <v>0</v>
      </c>
      <c r="BU102" s="68">
        <f>IF((SUM(BU$19:BU$37)+SUM(BU$78:BU101))&gt;=20,0,SUM(IF(AND($I102=1,DI102=1,DI$41&gt;2,DI$40&gt;0,SUM(DI$47:DI$53)&gt;0),1,0)))</f>
        <v>0</v>
      </c>
      <c r="BV102" s="68">
        <f>IF((SUM(BV$19:BV$37)+SUM(BV$78:BV101))&gt;=20,0,SUM(IF(AND($I102=1,DJ102=1,DJ$41&gt;2,DJ$40&gt;0,SUM(DJ$47:DJ$53)&gt;0),1,0)))</f>
        <v>0</v>
      </c>
      <c r="BW102" s="68">
        <f>IF((SUM(BW$19:BW$37)+SUM(BW$78:BW101))&gt;=20,0,SUM(IF(AND($I102=1,DK102=1,DK$41&gt;2,DK$40&gt;0,SUM(DK$47:DK$53)&gt;0),1,0)))</f>
        <v>0</v>
      </c>
      <c r="BX102" s="68">
        <f>IF((SUM(BX$19:BX$37)+SUM(BX$78:BX101))&gt;=20,0,SUM(IF(AND($I102=1,DL102=1,DL$41&gt;2,DL$40&gt;0,SUM(DL$47:DL$53)&gt;0),1,0)))</f>
        <v>0</v>
      </c>
      <c r="BY102" s="68">
        <f>IF((SUM(BY$19:BY$37)+SUM(BY$78:BY101))&gt;=20,0,SUM(IF(AND($I102=1,DM102=1,DM$41&gt;2,DM$40&gt;0,SUM(DM$47:DM$53)&gt;0),1,0)))</f>
        <v>0</v>
      </c>
      <c r="BZ102" s="68">
        <f>IF((SUM(BZ$19:BZ$37)+SUM(BZ$78:BZ101))&gt;=20,0,SUM(IF(AND($I102=1,DN102=1,DN$41&gt;2,DN$40&gt;0,SUM(DN$47:DN$53)&gt;0),1,0)))</f>
        <v>0</v>
      </c>
      <c r="CA102" s="68">
        <f>IF((SUM(CA$19:CA$37)+SUM(CA$78:CA101))&gt;=20,0,SUM(IF(AND($I102=1,DO102=1,DO$41&gt;2,DO$40&gt;0,SUM(DO$47:DO$53)&gt;0),1,0)))</f>
        <v>0</v>
      </c>
      <c r="CB102" s="68">
        <f>IF((SUM(CB$19:CB$37)+SUM(CB$78:CB101))&gt;=20,0,SUM(IF(AND($I102=1,DP102=1,DP$41&gt;2,DP$40&gt;0,SUM(DP$47:DP$53)&gt;0),1,0)))</f>
        <v>0</v>
      </c>
      <c r="CC102" s="68">
        <f>IF((SUM(CC$19:CC$37)+SUM(CC$78:CC101))&gt;=20,0,SUM(IF(AND($I102=1,DQ102=1,DQ$41&gt;2,DQ$40&gt;0,SUM(DQ$47:DQ$53)&gt;0),1,0)))</f>
        <v>0</v>
      </c>
      <c r="CD102" s="68">
        <f>IF((SUM(CD$19:CD$37)+SUM(CD$78:CD101))&gt;=20,0,SUM(IF(AND($I102=1,DR102=1,DR$41&gt;2,DR$40&gt;0,SUM(DR$47:DR$53)&gt;0),1,0)))</f>
        <v>0</v>
      </c>
      <c r="CE102" s="68">
        <f>IF((SUM(CE$19:CE$37)+SUM(CE$78:CE101))&gt;=20,0,SUM(IF(AND($I102=1,DS102=1,DS$41&gt;2,DS$40&gt;0,SUM(DS$47:DS$53)&gt;0),1,0)))</f>
        <v>0</v>
      </c>
      <c r="CF102" s="68">
        <f>IF((SUM(CF$19:CF$37)+SUM(CF$78:CF101))&gt;=20,0,SUM(IF(AND($I102=1,DT102=1,DT$41&gt;2,DT$40&gt;0,SUM(DT$47:DT$53)&gt;0),1,0)))</f>
        <v>0</v>
      </c>
      <c r="CG102" s="68">
        <f>IF((SUM(CG$19:CG$37)+SUM(CG$78:CG101))&gt;=20,0,SUM(IF(AND($I102=1,DU102=1,DU$41&gt;2,DU$40&gt;0,SUM(DU$47:DU$53)&gt;0),1,0)))</f>
        <v>0</v>
      </c>
      <c r="CH102" s="68">
        <f>IF((SUM(CH$19:CH$37)+SUM(CH$78:CH101))&gt;=20,0,SUM(IF(AND($I102=1,DV102=1,DV$41&gt;2,DV$40&gt;0,SUM(DV$47:DV$53)&gt;0),1,0)))</f>
        <v>0</v>
      </c>
      <c r="CI102" s="68">
        <f>IF((SUM(CI$19:CI$37)+SUM(CI$78:CI101))&gt;=20,0,SUM(IF(AND($I102=1,DW102=1,DW$41&gt;2,DW$40&gt;0,SUM(DW$47:DW$53)&gt;0),1,0)))</f>
        <v>0</v>
      </c>
      <c r="CJ102" s="68">
        <f>IF((SUM(CJ$19:CJ$37)+SUM(CJ$78:CJ101))&gt;=20,0,SUM(IF(AND($I102=1,DX102=1,DX$41&gt;2,DX$40&gt;0,SUM(DX$47:DX$53)&gt;0),1,0)))</f>
        <v>0</v>
      </c>
      <c r="CK102" s="68">
        <f>IF((SUM(CK$19:CK$37)+SUM(CK$78:CK101))&gt;=20,0,SUM(IF(AND($I102=1,DY102=1,DY$41&gt;2,DY$40&gt;0,SUM(DY$47:DY$53)&gt;0),1,0)))</f>
        <v>0</v>
      </c>
      <c r="CL102" s="68">
        <f>IF((SUM(CL$19:CL$37)+SUM(CL$78:CL101))&gt;=20,0,SUM(IF(AND($I102=1,DZ102=1,DZ$41&gt;2,DZ$40&gt;0,SUM(DZ$47:DZ$53)&gt;0),1,0)))</f>
        <v>0</v>
      </c>
      <c r="CM102" s="68">
        <f>IF((SUM(CM$19:CM$37)+SUM(CM$78:CM101))&gt;=20,0,SUM(IF(AND($I102=1,EA102=1,EA$41&gt;2,EA$40&gt;0,SUM(EA$47:EA$53)&gt;0),1,0)))</f>
        <v>0</v>
      </c>
      <c r="CN102" s="68">
        <f>IF((SUM(CN$19:CN$37)+SUM(CN$78:CN101))&gt;=20,0,SUM(IF(AND($I102=1,EB102=1,EB$41&gt;2,EB$40&gt;0,SUM(EB$47:EB$53)&gt;0),1,0)))</f>
        <v>0</v>
      </c>
      <c r="CO102" s="68">
        <f>IF((SUM(CO$19:CO$37)+SUM(CO$78:CO101))&gt;=20,0,SUM(IF(AND($I102=1,EC102=1,EC$41&gt;2,EC$40&gt;0,SUM(EC$47:EC$53)&gt;0),1,0)))</f>
        <v>0</v>
      </c>
      <c r="CP102" s="68">
        <f>IF((SUM(CP$19:CP$37)+SUM(CP$78:CP101))&gt;=20,0,SUM(IF(AND($I102=1,ED102=1,ED$41&gt;2,ED$40&gt;0,SUM(ED$47:ED$53)&gt;0),1,0)))</f>
        <v>0</v>
      </c>
      <c r="CQ102" s="68">
        <f>IF((SUM(CQ$19:CQ$37)+SUM(CQ$78:CQ101))&gt;=20,0,SUM(IF(AND($I102=1,EE102=1,EE$41&gt;2,EE$40&gt;0,SUM(EE$47:EE$53)&gt;0),1,0)))</f>
        <v>0</v>
      </c>
      <c r="CR102" s="68">
        <f>IF((SUM(CR$19:CR$37)+SUM(CR$78:CR101))&gt;=20,0,SUM(IF(AND($I102=1,EF102=1,EF$41&gt;2,EF$40&gt;0,SUM(EF$47:EF$53)&gt;0),1,0)))</f>
        <v>0</v>
      </c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  <c r="DH102" s="53"/>
      <c r="DI102" s="53"/>
      <c r="DJ102" s="53"/>
      <c r="DK102" s="53"/>
      <c r="DL102" s="53"/>
      <c r="DM102" s="53"/>
      <c r="DN102" s="53"/>
      <c r="DO102" s="53"/>
      <c r="DP102" s="53"/>
      <c r="DQ102" s="53"/>
      <c r="DR102" s="53"/>
      <c r="DS102" s="53"/>
      <c r="DT102" s="53"/>
      <c r="DU102" s="53"/>
      <c r="DV102" s="53"/>
      <c r="DW102" s="53"/>
      <c r="DX102" s="53"/>
      <c r="DY102" s="53"/>
      <c r="DZ102" s="53"/>
      <c r="EA102" s="53"/>
      <c r="EB102" s="53"/>
      <c r="EC102" s="53"/>
      <c r="ED102" s="53"/>
      <c r="EE102" s="53"/>
      <c r="EF102" s="53"/>
      <c r="EG102" s="46">
        <f t="shared" si="63"/>
        <v>0</v>
      </c>
      <c r="EH102" s="116"/>
      <c r="EI102" s="82">
        <f t="shared" si="64"/>
        <v>0</v>
      </c>
      <c r="EJ102" s="295" t="str">
        <f t="shared" si="65"/>
        <v/>
      </c>
      <c r="EK102" s="296">
        <f t="shared" si="73"/>
        <v>0</v>
      </c>
      <c r="EL102" s="161"/>
      <c r="EM102" s="354">
        <f>SUMIF($K102,REGISTER!$CY$7,'KORT 1'!$BD102)</f>
        <v>0</v>
      </c>
      <c r="EN102" s="355">
        <f>SUMIF($K102,REGISTER!$CY$8,'KORT 1'!$BD102)</f>
        <v>0</v>
      </c>
      <c r="EO102" s="356">
        <f>SUMIF($K102,REGISTER!$CY$9,'KORT 1'!$BD102)</f>
        <v>0</v>
      </c>
      <c r="EP102" s="356">
        <f>SUMIF($K102,REGISTER!$CY$10,'KORT 1'!$BD102)</f>
        <v>0</v>
      </c>
      <c r="EQ102" s="357">
        <f>SUMIF($K102,REGISTER!$CY$23,'KORT 1'!$BD102)</f>
        <v>0</v>
      </c>
      <c r="ER102" s="355">
        <f>SUMIF($K102,REGISTER!$CY$24,'KORT 1'!$BD102)</f>
        <v>0</v>
      </c>
      <c r="ES102" s="356">
        <f>SUMIF($K102,REGISTER!$CY$25,'KORT 1'!$BD102)</f>
        <v>0</v>
      </c>
      <c r="ET102" s="356">
        <f>SUMIF($K102,REGISTER!$CY$26,'KORT 1'!$BD102)</f>
        <v>0</v>
      </c>
      <c r="EU102" s="357">
        <f>SUMIF($K102,REGISTER!$CY$15,'KORT 1'!$BD102)</f>
        <v>0</v>
      </c>
      <c r="EV102" s="355">
        <f>SUMIF($K102,REGISTER!$CY$16,'KORT 1'!$BD102)</f>
        <v>0</v>
      </c>
      <c r="EW102" s="355">
        <f>SUMIF($K102,REGISTER!$CY$17,'KORT 1'!$BD102)</f>
        <v>0</v>
      </c>
      <c r="EX102" s="355">
        <f>SUMIF($K102,REGISTER!$CY$18,'KORT 1'!$BD102)</f>
        <v>0</v>
      </c>
      <c r="EY102" s="358">
        <f>SUMIF($K102,REGISTER!$CY$19,'KORT 1'!$BD102)+SUMIF($K102,REGISTER!$CY$20,'KORT 1'!$BD102)+SUMIF($K102,REGISTER!$CY$21,'KORT 1'!$BD102)+SUMIF($K102,REGISTER!$CY$22,'KORT 1'!$BD102)</f>
        <v>0</v>
      </c>
      <c r="EZ102" s="359">
        <f>SUMIF($K102,REGISTER!$CY$31,'KORT 1'!$BD102)</f>
        <v>0</v>
      </c>
      <c r="FA102" s="355">
        <f>SUMIF($K102,REGISTER!$CY$32,'KORT 1'!$BD102)</f>
        <v>0</v>
      </c>
      <c r="FB102" s="355">
        <f>SUMIF($K102,REGISTER!$CY$33,'KORT 1'!$BD102)</f>
        <v>0</v>
      </c>
      <c r="FC102" s="355">
        <f>SUMIF($K102,REGISTER!$CY$34,'KORT 1'!$BD102)</f>
        <v>0</v>
      </c>
      <c r="FD102" s="358">
        <f>SUMIF($K102,REGISTER!$CY$35,'KORT 1'!$BD102)+SUMIF($K102,REGISTER!$CY$36,'KORT 1'!$BD102)+SUMIF($K102,REGISTER!$CY$37,'KORT 1'!$BD102)+SUMIF($K102,REGISTER!$CY$38,'KORT 1'!$BD102)</f>
        <v>0</v>
      </c>
      <c r="FE102" s="376"/>
      <c r="FF102" s="377"/>
      <c r="FG102" s="378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9"/>
      <c r="FY102" s="84">
        <f>SUMIF($M102,REGISTER!$CY$40,'KORT 1'!$O102)</f>
        <v>0</v>
      </c>
      <c r="FZ102" s="17">
        <f>SUMIF($M102,REGISTER!$CY$41,'KORT 1'!$O102)</f>
        <v>0</v>
      </c>
      <c r="GA102" s="17">
        <f>SUMIF($M102,REGISTER!$CY$42,'KORT 1'!$O102)</f>
        <v>0</v>
      </c>
      <c r="GB102" s="17">
        <f>SUMIF($M102,REGISTER!$CY$43,'KORT 1'!$O102)</f>
        <v>0</v>
      </c>
      <c r="GC102" s="17">
        <f>SUMIF($M102,REGISTER!$CY$44,'KORT 1'!$O102)</f>
        <v>0</v>
      </c>
      <c r="GD102" s="17">
        <f>SUMIF($M102,REGISTER!$CY$45,'KORT 1'!$O102)</f>
        <v>0</v>
      </c>
      <c r="GE102" s="17">
        <f>SUMIF($M102,REGISTER!$CY$60,'KORT 1'!$O102)</f>
        <v>0</v>
      </c>
      <c r="GF102" s="17">
        <f>SUMIF($M102,REGISTER!$CY$61,'KORT 1'!$O102)</f>
        <v>0</v>
      </c>
      <c r="GG102" s="17">
        <f>SUMIF($M102,REGISTER!$CY$62,'KORT 1'!$O102)</f>
        <v>0</v>
      </c>
      <c r="GH102" s="17">
        <f>SUMIF($M102,REGISTER!$CY$63,'KORT 1'!$O102)</f>
        <v>0</v>
      </c>
      <c r="GI102" s="17">
        <f>SUMIF($M102,REGISTER!$CY$64,'KORT 1'!$O102)</f>
        <v>0</v>
      </c>
      <c r="GJ102" s="17">
        <f>SUMIF($M102,REGISTER!$CY$65,'KORT 1'!$O102)</f>
        <v>0</v>
      </c>
      <c r="GK102" s="17">
        <f>SUMIF($M102,REGISTER!$CY$50,'KORT 1'!$O102)</f>
        <v>0</v>
      </c>
      <c r="GL102" s="17">
        <f>SUMIF($M102,REGISTER!$CY$51,'KORT 1'!$O102)</f>
        <v>0</v>
      </c>
      <c r="GM102" s="17">
        <f>SUMIF($M102,REGISTER!$CY$52,'KORT 1'!$O102)</f>
        <v>0</v>
      </c>
      <c r="GN102" s="17">
        <f>SUMIF($M102,REGISTER!$CY$53,'KORT 1'!$O102)</f>
        <v>0</v>
      </c>
      <c r="GO102" s="17">
        <f>SUMIF($M102,REGISTER!$CY$54,'KORT 1'!$O102)</f>
        <v>0</v>
      </c>
      <c r="GP102" s="17">
        <f>SUMIF($M102,REGISTER!$CY$55,'KORT 1'!$O102)</f>
        <v>0</v>
      </c>
      <c r="GQ102" s="16">
        <f>SUMIF($M102,REGISTER!$CY$56,'KORT 1'!$O102)+SUMIF($M102,REGISTER!$CY$57,'KORT 1'!$O102)+SUMIF($M102,REGISTER!$CY$58,'KORT 1'!$O102)+SUMIF($M102,REGISTER!$CY$59,'KORT 1'!$O102)</f>
        <v>0</v>
      </c>
      <c r="GR102" s="17">
        <f>SUMIF($M102,REGISTER!$CY$70,'KORT 1'!$O102)</f>
        <v>0</v>
      </c>
      <c r="GS102" s="17">
        <f>SUMIF($M102,REGISTER!$CY$71,'KORT 1'!$O102)</f>
        <v>0</v>
      </c>
      <c r="GT102" s="17">
        <f>SUMIF($M102,REGISTER!$CY$72,'KORT 1'!$O102)</f>
        <v>0</v>
      </c>
      <c r="GU102" s="17">
        <f>SUMIF($M102,REGISTER!$CY$73,'KORT 1'!$O102)</f>
        <v>0</v>
      </c>
      <c r="GV102" s="17">
        <f>SUMIF($M102,REGISTER!$CY$74,'KORT 1'!$O102)</f>
        <v>0</v>
      </c>
      <c r="GW102" s="17">
        <f>SUMIF($M102,REGISTER!$CY$75,'KORT 1'!$O102)</f>
        <v>0</v>
      </c>
      <c r="GX102" s="16">
        <f>SUMIF($M102,REGISTER!$CY$76,'KORT 1'!$O102)+SUMIF($M102,REGISTER!$CY$77,'KORT 1'!$O102)+SUMIF($M102,REGISTER!$CY$78,'KORT 1'!$O102)+SUMIF($M102,REGISTER!$CY$79,'KORT 1'!$O102)</f>
        <v>0</v>
      </c>
      <c r="GY102" s="116"/>
      <c r="GZ102" s="116"/>
      <c r="HA102" s="116"/>
      <c r="HB102" s="116"/>
      <c r="HC102" s="116"/>
      <c r="HD102" s="116"/>
      <c r="HE102" s="116"/>
      <c r="HF102" s="116"/>
      <c r="HG102" s="116"/>
      <c r="HH102" s="116"/>
      <c r="HI102" s="116"/>
      <c r="HJ102" s="116"/>
      <c r="HK102" s="116"/>
      <c r="HL102" s="116"/>
      <c r="HM102" s="116"/>
      <c r="HN102" s="116"/>
      <c r="HO102" s="116"/>
      <c r="HP102" s="106"/>
      <c r="HQ102" s="1"/>
    </row>
    <row r="103" spans="1:225" ht="12" customHeight="1">
      <c r="A103" s="15">
        <v>47</v>
      </c>
      <c r="B103" s="69"/>
      <c r="C103" s="539" t="str">
        <f t="shared" si="67"/>
        <v/>
      </c>
      <c r="D103" s="540"/>
      <c r="E103" s="540"/>
      <c r="F103" s="540"/>
      <c r="G103" s="541"/>
      <c r="H103" s="111" t="str">
        <f t="shared" si="70"/>
        <v/>
      </c>
      <c r="I103" s="22">
        <f t="shared" si="55"/>
        <v>0</v>
      </c>
      <c r="J103" s="22">
        <f t="shared" si="56"/>
        <v>0</v>
      </c>
      <c r="K103" s="22">
        <f t="shared" si="57"/>
        <v>0</v>
      </c>
      <c r="L103" s="114"/>
      <c r="M103" s="22">
        <f t="shared" si="58"/>
        <v>0</v>
      </c>
      <c r="N103" s="22">
        <f t="shared" si="59"/>
        <v>0</v>
      </c>
      <c r="O103" s="83">
        <f t="shared" si="71"/>
        <v>0</v>
      </c>
      <c r="P103" s="68">
        <f>IF((SUM(P$19:P$39)+SUM(P$78:P102)+SUM(P$117:P$121))&gt;=REGISTER!$DD$24,0,IF(CS$70=1,0,IF(AND(CS103=1,$J103=1,CS$43&gt;=REGISTER!$DD$28,CS$40&gt;0,SUM(CS$54:CS$60)&gt;0),1,0)))</f>
        <v>0</v>
      </c>
      <c r="Q103" s="68">
        <f>IF((SUM(Q$19:Q$39)+SUM(Q$78:Q102)+SUM(Q$117:Q$121))&gt;=REGISTER!$DD$24,0,IF(CT$70=1,0,IF(AND(CT103=1,$J103=1,CT$43&gt;=REGISTER!$DD$28,CT$40&gt;0,SUM(CT$54:CT$60)&gt;0),1,0)))</f>
        <v>0</v>
      </c>
      <c r="R103" s="68">
        <f>IF((SUM(R$19:R$39)+SUM(R$78:R102)+SUM(R$117:R$121))&gt;=REGISTER!$DD$24,0,IF(CU$70=1,0,IF(AND(CU103=1,$J103=1,CU$43&gt;=REGISTER!$DD$28,CU$40&gt;0,SUM(CU$54:CU$60)&gt;0),1,0)))</f>
        <v>0</v>
      </c>
      <c r="S103" s="68">
        <f>IF((SUM(S$19:S$39)+SUM(S$78:S102)+SUM(S$117:S$121))&gt;=REGISTER!$DD$24,0,IF(CV$70=1,0,IF(AND(CV103=1,$J103=1,CV$43&gt;=REGISTER!$DD$28,CV$40&gt;0,SUM(CV$54:CV$60)&gt;0),1,0)))</f>
        <v>0</v>
      </c>
      <c r="T103" s="68">
        <f>IF((SUM(T$19:T$39)+SUM(T$78:T102)+SUM(T$117:T$121))&gt;=REGISTER!$DD$24,0,IF(CW$70=1,0,IF(AND(CW103=1,$J103=1,CW$43&gt;=REGISTER!$DD$28,CW$40&gt;0,SUM(CW$54:CW$60)&gt;0),1,0)))</f>
        <v>0</v>
      </c>
      <c r="U103" s="68">
        <f>IF((SUM(U$19:U$39)+SUM(U$78:U102)+SUM(U$117:U$121))&gt;=REGISTER!$DD$24,0,IF(CX$70=1,0,IF(AND(CX103=1,$J103=1,CX$43&gt;=REGISTER!$DD$28,CX$40&gt;0,SUM(CX$54:CX$60)&gt;0),1,0)))</f>
        <v>0</v>
      </c>
      <c r="V103" s="68">
        <f>IF((SUM(V$19:V$39)+SUM(V$78:V102)+SUM(V$117:V$121))&gt;=REGISTER!$DD$24,0,IF(CY$70=1,0,IF(AND(CY103=1,$J103=1,CY$43&gt;=REGISTER!$DD$28,CY$40&gt;0,SUM(CY$54:CY$60)&gt;0),1,0)))</f>
        <v>0</v>
      </c>
      <c r="W103" s="68">
        <f>IF((SUM(W$19:W$39)+SUM(W$78:W102)+SUM(W$117:W$121))&gt;=REGISTER!$DD$24,0,IF(CZ$70=1,0,IF(AND(CZ103=1,$J103=1,CZ$43&gt;=REGISTER!$DD$28,CZ$40&gt;0,SUM(CZ$54:CZ$60)&gt;0),1,0)))</f>
        <v>0</v>
      </c>
      <c r="X103" s="68">
        <f>IF((SUM(X$19:X$39)+SUM(X$78:X102)+SUM(X$117:X$121))&gt;=REGISTER!$DD$24,0,IF(DA$70=1,0,IF(AND(DA103=1,$J103=1,DA$43&gt;=REGISTER!$DD$28,DA$40&gt;0,SUM(DA$54:DA$60)&gt;0),1,0)))</f>
        <v>0</v>
      </c>
      <c r="Y103" s="68">
        <f>IF((SUM(Y$19:Y$39)+SUM(Y$78:Y102)+SUM(Y$117:Y$121))&gt;=REGISTER!$DD$24,0,IF(DB$70=1,0,IF(AND(DB103=1,$J103=1,DB$43&gt;=REGISTER!$DD$28,DB$40&gt;0,SUM(DB$54:DB$60)&gt;0),1,0)))</f>
        <v>0</v>
      </c>
      <c r="Z103" s="68">
        <f>IF((SUM(Z$19:Z$39)+SUM(Z$78:Z102)+SUM(Z$117:Z$121))&gt;=REGISTER!$DD$24,0,IF(DC$70=1,0,IF(AND(DC103=1,$J103=1,DC$43&gt;=REGISTER!$DD$28,DC$40&gt;0,SUM(DC$54:DC$60)&gt;0),1,0)))</f>
        <v>0</v>
      </c>
      <c r="AA103" s="68">
        <f>IF((SUM(AA$19:AA$39)+SUM(AA$78:AA102)+SUM(AA$117:AA$121))&gt;=REGISTER!$DD$24,0,IF(DD$70=1,0,IF(AND(DD103=1,$J103=1,DD$43&gt;=REGISTER!$DD$28,DD$40&gt;0,SUM(DD$54:DD$60)&gt;0),1,0)))</f>
        <v>0</v>
      </c>
      <c r="AB103" s="68">
        <f>IF((SUM(AB$19:AB$39)+SUM(AB$78:AB102)+SUM(AB$117:AB$121))&gt;=REGISTER!$DD$24,0,IF(DE$70=1,0,IF(AND(DE103=1,$J103=1,DE$43&gt;=REGISTER!$DD$28,DE$40&gt;0,SUM(DE$54:DE$60)&gt;0),1,0)))</f>
        <v>0</v>
      </c>
      <c r="AC103" s="68">
        <f>IF((SUM(AC$19:AC$39)+SUM(AC$78:AC102)+SUM(AC$117:AC$121))&gt;=REGISTER!$DD$24,0,IF(DF$70=1,0,IF(AND(DF103=1,$J103=1,DF$43&gt;=REGISTER!$DD$28,DF$40&gt;0,SUM(DF$54:DF$60)&gt;0),1,0)))</f>
        <v>0</v>
      </c>
      <c r="AD103" s="68">
        <f>IF((SUM(AD$19:AD$39)+SUM(AD$78:AD102)+SUM(AD$117:AD$121))&gt;=REGISTER!$DD$24,0,IF(DG$70=1,0,IF(AND(DG103=1,$J103=1,DG$43&gt;=REGISTER!$DD$28,DG$40&gt;0,SUM(DG$54:DG$60)&gt;0),1,0)))</f>
        <v>0</v>
      </c>
      <c r="AE103" s="68">
        <f>IF((SUM(AE$19:AE$39)+SUM(AE$78:AE102)+SUM(AE$117:AE$121))&gt;=REGISTER!$DD$24,0,IF(DH$70=1,0,IF(AND(DH103=1,$J103=1,DH$43&gt;=REGISTER!$DD$28,DH$40&gt;0,SUM(DH$54:DH$60)&gt;0),1,0)))</f>
        <v>0</v>
      </c>
      <c r="AF103" s="68">
        <f>IF((SUM(AF$19:AF$39)+SUM(AF$78:AF102)+SUM(AF$117:AF$121))&gt;=REGISTER!$DD$24,0,IF(DI$70=1,0,IF(AND(DI103=1,$J103=1,DI$43&gt;=REGISTER!$DD$28,DI$40&gt;0,SUM(DI$54:DI$60)&gt;0),1,0)))</f>
        <v>0</v>
      </c>
      <c r="AG103" s="68">
        <f>IF((SUM(AG$19:AG$39)+SUM(AG$78:AG102)+SUM(AG$117:AG$121))&gt;=REGISTER!$DD$24,0,IF(DJ$70=1,0,IF(AND(DJ103=1,$J103=1,DJ$43&gt;=REGISTER!$DD$28,DJ$40&gt;0,SUM(DJ$54:DJ$60)&gt;0),1,0)))</f>
        <v>0</v>
      </c>
      <c r="AH103" s="68">
        <f>IF((SUM(AH$19:AH$39)+SUM(AH$78:AH102)+SUM(AH$117:AH$121))&gt;=REGISTER!$DD$24,0,IF(DK$70=1,0,IF(AND(DK103=1,$J103=1,DK$43&gt;=REGISTER!$DD$28,DK$40&gt;0,SUM(DK$54:DK$60)&gt;0),1,0)))</f>
        <v>0</v>
      </c>
      <c r="AI103" s="68">
        <f>IF((SUM(AI$19:AI$39)+SUM(AI$78:AI102)+SUM(AI$117:AI$121))&gt;=REGISTER!$DD$24,0,IF(DL$70=1,0,IF(AND(DL103=1,$J103=1,DL$43&gt;=REGISTER!$DD$28,DL$40&gt;0,SUM(DL$54:DL$60)&gt;0),1,0)))</f>
        <v>0</v>
      </c>
      <c r="AJ103" s="68">
        <f>IF((SUM(AJ$19:AJ$39)+SUM(AJ$78:AJ102)+SUM(AJ$117:AJ$121))&gt;=REGISTER!$DD$24,0,IF(DM$70=1,0,IF(AND(DM103=1,$J103=1,DM$43&gt;=REGISTER!$DD$28,DM$40&gt;0,SUM(DM$54:DM$60)&gt;0),1,0)))</f>
        <v>0</v>
      </c>
      <c r="AK103" s="68">
        <f>IF((SUM(AK$19:AK$39)+SUM(AK$78:AK102)+SUM(AK$117:AK$121))&gt;=REGISTER!$DD$24,0,IF(DN$70=1,0,IF(AND(DN103=1,$J103=1,DN$43&gt;=REGISTER!$DD$28,DN$40&gt;0,SUM(DN$54:DN$60)&gt;0),1,0)))</f>
        <v>0</v>
      </c>
      <c r="AL103" s="68">
        <f>IF((SUM(AL$19:AL$39)+SUM(AL$78:AL102)+SUM(AL$117:AL$121))&gt;=REGISTER!$DD$24,0,IF(DO$70=1,0,IF(AND(DO103=1,$J103=1,DO$43&gt;=REGISTER!$DD$28,DO$40&gt;0,SUM(DO$54:DO$60)&gt;0),1,0)))</f>
        <v>0</v>
      </c>
      <c r="AM103" s="68">
        <f>IF((SUM(AM$19:AM$39)+SUM(AM$78:AM102)+SUM(AM$117:AM$121))&gt;=REGISTER!$DD$24,0,IF(DP$70=1,0,IF(AND(DP103=1,$J103=1,DP$43&gt;=REGISTER!$DD$28,DP$40&gt;0,SUM(DP$54:DP$60)&gt;0),1,0)))</f>
        <v>0</v>
      </c>
      <c r="AN103" s="68">
        <f>IF((SUM(AN$19:AN$39)+SUM(AN$78:AN102)+SUM(AN$117:AN$121))&gt;=REGISTER!$DD$24,0,IF(DQ$70=1,0,IF(AND(DQ103=1,$J103=1,DQ$43&gt;=REGISTER!$DD$28,DQ$40&gt;0,SUM(DQ$54:DQ$60)&gt;0),1,0)))</f>
        <v>0</v>
      </c>
      <c r="AO103" s="68">
        <f>IF((SUM(AO$19:AO$39)+SUM(AO$78:AO102)+SUM(AO$117:AO$121))&gt;=REGISTER!$DD$24,0,IF(DR$70=1,0,IF(AND(DR103=1,$J103=1,DR$43&gt;=REGISTER!$DD$28,DR$40&gt;0,SUM(DR$54:DR$60)&gt;0),1,0)))</f>
        <v>0</v>
      </c>
      <c r="AP103" s="68">
        <f>IF((SUM(AP$19:AP$39)+SUM(AP$78:AP102)+SUM(AP$117:AP$121))&gt;=REGISTER!$DD$24,0,IF(DS$70=1,0,IF(AND(DS103=1,$J103=1,DS$43&gt;=REGISTER!$DD$28,DS$40&gt;0,SUM(DS$54:DS$60)&gt;0),1,0)))</f>
        <v>0</v>
      </c>
      <c r="AQ103" s="68">
        <f>IF((SUM(AQ$19:AQ$39)+SUM(AQ$78:AQ102)+SUM(AQ$117:AQ$121))&gt;=REGISTER!$DD$24,0,IF(DT$70=1,0,IF(AND(DT103=1,$J103=1,DT$43&gt;=REGISTER!$DD$28,DT$40&gt;0,SUM(DT$54:DT$60)&gt;0),1,0)))</f>
        <v>0</v>
      </c>
      <c r="AR103" s="68">
        <f>IF((SUM(AR$19:AR$39)+SUM(AR$78:AR102)+SUM(AR$117:AR$121))&gt;=REGISTER!$DD$24,0,IF(DU$70=1,0,IF(AND(DU103=1,$J103=1,DU$43&gt;=REGISTER!$DD$28,DU$40&gt;0,SUM(DU$54:DU$60)&gt;0),1,0)))</f>
        <v>0</v>
      </c>
      <c r="AS103" s="68">
        <f>IF((SUM(AS$19:AS$39)+SUM(AS$78:AS102)+SUM(AS$117:AS$121))&gt;=REGISTER!$DD$24,0,IF(DV$70=1,0,IF(AND(DV103=1,$J103=1,DV$43&gt;=REGISTER!$DD$28,DV$40&gt;0,SUM(DV$54:DV$60)&gt;0),1,0)))</f>
        <v>0</v>
      </c>
      <c r="AT103" s="68">
        <f>IF((SUM(AT$19:AT$39)+SUM(AT$78:AT102)+SUM(AT$117:AT$121))&gt;=REGISTER!$DD$24,0,IF(DW$70=1,0,IF(AND(DW103=1,$J103=1,DW$43&gt;=REGISTER!$DD$28,DW$40&gt;0,SUM(DW$54:DW$60)&gt;0),1,0)))</f>
        <v>0</v>
      </c>
      <c r="AU103" s="68">
        <f>IF((SUM(AU$19:AU$39)+SUM(AU$78:AU102)+SUM(AU$117:AU$121))&gt;=REGISTER!$DD$24,0,IF(DX$70=1,0,IF(AND(DX103=1,$J103=1,DX$43&gt;=REGISTER!$DD$28,DX$40&gt;0,SUM(DX$54:DX$60)&gt;0),1,0)))</f>
        <v>0</v>
      </c>
      <c r="AV103" s="68">
        <f>IF((SUM(AV$19:AV$39)+SUM(AV$78:AV102)+SUM(AV$117:AV$121))&gt;=REGISTER!$DD$24,0,IF(DY$70=1,0,IF(AND(DY103=1,$J103=1,DY$43&gt;=REGISTER!$DD$28,DY$40&gt;0,SUM(DY$54:DY$60)&gt;0),1,0)))</f>
        <v>0</v>
      </c>
      <c r="AW103" s="68">
        <f>IF((SUM(AW$19:AW$39)+SUM(AW$78:AW102)+SUM(AW$117:AW$121))&gt;=REGISTER!$DD$24,0,IF(DZ$70=1,0,IF(AND(DZ103=1,$J103=1,DZ$43&gt;=REGISTER!$DD$28,DZ$40&gt;0,SUM(DZ$54:DZ$60)&gt;0),1,0)))</f>
        <v>0</v>
      </c>
      <c r="AX103" s="68">
        <f>IF((SUM(AX$19:AX$39)+SUM(AX$78:AX102)+SUM(AX$117:AX$121))&gt;=REGISTER!$DD$24,0,IF(EA$70=1,0,IF(AND(EA103=1,$J103=1,EA$43&gt;=REGISTER!$DD$28,EA$40&gt;0,SUM(EA$54:EA$60)&gt;0),1,0)))</f>
        <v>0</v>
      </c>
      <c r="AY103" s="68">
        <f>IF((SUM(AY$19:AY$39)+SUM(AY$78:AY102)+SUM(AY$117:AY$121))&gt;=REGISTER!$DD$24,0,IF(EB$70=1,0,IF(AND(EB103=1,$J103=1,EB$43&gt;=REGISTER!$DD$28,EB$40&gt;0,SUM(EB$54:EB$60)&gt;0),1,0)))</f>
        <v>0</v>
      </c>
      <c r="AZ103" s="68">
        <f>IF((SUM(AZ$19:AZ$39)+SUM(AZ$78:AZ102)+SUM(AZ$117:AZ$121))&gt;=REGISTER!$DD$24,0,IF(EC$70=1,0,IF(AND(EC103=1,$J103=1,EC$43&gt;=REGISTER!$DD$28,EC$40&gt;0,SUM(EC$54:EC$60)&gt;0),1,0)))</f>
        <v>0</v>
      </c>
      <c r="BA103" s="68">
        <f>IF((SUM(BA$19:BA$39)+SUM(BA$78:BA102)+SUM(BA$117:BA$121))&gt;=REGISTER!$DD$24,0,IF(ED$70=1,0,IF(AND(ED103=1,$J103=1,ED$43&gt;=REGISTER!$DD$28,ED$40&gt;0,SUM(ED$54:ED$60)&gt;0),1,0)))</f>
        <v>0</v>
      </c>
      <c r="BB103" s="68">
        <f>IF((SUM(BB$19:BB$39)+SUM(BB$78:BB102)+SUM(BB$117:BB$121))&gt;=REGISTER!$DD$24,0,IF(EE$70=1,0,IF(AND(EE103=1,$J103=1,EE$43&gt;=REGISTER!$DD$28,EE$40&gt;0,SUM(EE$54:EE$60)&gt;0),1,0)))</f>
        <v>0</v>
      </c>
      <c r="BC103" s="68">
        <f>IF((SUM(BC$19:BC$39)+SUM(BC$78:BC102)+SUM(BC$117:BC$121))&gt;=REGISTER!$DD$24,0,IF(EF$70=1,0,IF(AND(EF103=1,$J103=1,EF$43&gt;=REGISTER!$DD$28,EF$40&gt;0,SUM(EF$54:EF$60)&gt;0),1,0)))</f>
        <v>0</v>
      </c>
      <c r="BD103" s="83">
        <f t="shared" si="72"/>
        <v>0</v>
      </c>
      <c r="BE103" s="68">
        <f>IF((SUM(BE$19:BE$37)+SUM(BE$78:BE102))&gt;=20,0,SUM(IF(AND($I103=1,CS103=1,CS$41&gt;2,CS$40&gt;0,SUM(CS$47:CS$53)&gt;0),1,0)))</f>
        <v>0</v>
      </c>
      <c r="BF103" s="68">
        <f>IF((SUM(BF$19:BF$37)+SUM(BF$78:BF102))&gt;=20,0,SUM(IF(AND($I103=1,CT103=1,CT$41&gt;2,CT$40&gt;0,SUM(CT$47:CT$53)&gt;0),1,0)))</f>
        <v>0</v>
      </c>
      <c r="BG103" s="68">
        <f>IF((SUM(BG$19:BG$37)+SUM(BG$78:BG102))&gt;=20,0,SUM(IF(AND($I103=1,CU103=1,CU$41&gt;2,CU$40&gt;0,SUM(CU$47:CU$53)&gt;0),1,0)))</f>
        <v>0</v>
      </c>
      <c r="BH103" s="68">
        <f>IF((SUM(BH$19:BH$37)+SUM(BH$78:BH102))&gt;=20,0,SUM(IF(AND($I103=1,CV103=1,CV$41&gt;2,CV$40&gt;0,SUM(CV$47:CV$53)&gt;0),1,0)))</f>
        <v>0</v>
      </c>
      <c r="BI103" s="68">
        <f>IF((SUM(BI$19:BI$37)+SUM(BI$78:BI102))&gt;=20,0,SUM(IF(AND($I103=1,CW103=1,CW$41&gt;2,CW$40&gt;0,SUM(CW$47:CW$53)&gt;0),1,0)))</f>
        <v>0</v>
      </c>
      <c r="BJ103" s="68">
        <f>IF((SUM(BJ$19:BJ$37)+SUM(BJ$78:BJ102))&gt;=20,0,SUM(IF(AND($I103=1,CX103=1,CX$41&gt;2,CX$40&gt;0,SUM(CX$47:CX$53)&gt;0),1,0)))</f>
        <v>0</v>
      </c>
      <c r="BK103" s="68">
        <f>IF((SUM(BK$19:BK$37)+SUM(BK$78:BK102))&gt;=20,0,SUM(IF(AND($I103=1,CY103=1,CY$41&gt;2,CY$40&gt;0,SUM(CY$47:CY$53)&gt;0),1,0)))</f>
        <v>0</v>
      </c>
      <c r="BL103" s="68">
        <f>IF((SUM(BL$19:BL$37)+SUM(BL$78:BL102))&gt;=20,0,SUM(IF(AND($I103=1,CZ103=1,CZ$41&gt;2,CZ$40&gt;0,SUM(CZ$47:CZ$53)&gt;0),1,0)))</f>
        <v>0</v>
      </c>
      <c r="BM103" s="68">
        <f>IF((SUM(BM$19:BM$37)+SUM(BM$78:BM102))&gt;=20,0,SUM(IF(AND($I103=1,DA103=1,DA$41&gt;2,DA$40&gt;0,SUM(DA$47:DA$53)&gt;0),1,0)))</f>
        <v>0</v>
      </c>
      <c r="BN103" s="68">
        <f>IF((SUM(BN$19:BN$37)+SUM(BN$78:BN102))&gt;=20,0,SUM(IF(AND($I103=1,DB103=1,DB$41&gt;2,DB$40&gt;0,SUM(DB$47:DB$53)&gt;0),1,0)))</f>
        <v>0</v>
      </c>
      <c r="BO103" s="68">
        <f>IF((SUM(BO$19:BO$37)+SUM(BO$78:BO102))&gt;=20,0,SUM(IF(AND($I103=1,DC103=1,DC$41&gt;2,DC$40&gt;0,SUM(DC$47:DC$53)&gt;0),1,0)))</f>
        <v>0</v>
      </c>
      <c r="BP103" s="68">
        <f>IF((SUM(BP$19:BP$37)+SUM(BP$78:BP102))&gt;=20,0,SUM(IF(AND($I103=1,DD103=1,DD$41&gt;2,DD$40&gt;0,SUM(DD$47:DD$53)&gt;0),1,0)))</f>
        <v>0</v>
      </c>
      <c r="BQ103" s="68">
        <f>IF((SUM(BQ$19:BQ$37)+SUM(BQ$78:BQ102))&gt;=20,0,SUM(IF(AND($I103=1,DE103=1,DE$41&gt;2,DE$40&gt;0,SUM(DE$47:DE$53)&gt;0),1,0)))</f>
        <v>0</v>
      </c>
      <c r="BR103" s="68">
        <f>IF((SUM(BR$19:BR$37)+SUM(BR$78:BR102))&gt;=20,0,SUM(IF(AND($I103=1,DF103=1,DF$41&gt;2,DF$40&gt;0,SUM(DF$47:DF$53)&gt;0),1,0)))</f>
        <v>0</v>
      </c>
      <c r="BS103" s="68">
        <f>IF((SUM(BS$19:BS$37)+SUM(BS$78:BS102))&gt;=20,0,SUM(IF(AND($I103=1,DG103=1,DG$41&gt;2,DG$40&gt;0,SUM(DG$47:DG$53)&gt;0),1,0)))</f>
        <v>0</v>
      </c>
      <c r="BT103" s="68">
        <f>IF((SUM(BT$19:BT$37)+SUM(BT$78:BT102))&gt;=20,0,SUM(IF(AND($I103=1,DH103=1,DH$41&gt;2,DH$40&gt;0,SUM(DH$47:DH$53)&gt;0),1,0)))</f>
        <v>0</v>
      </c>
      <c r="BU103" s="68">
        <f>IF((SUM(BU$19:BU$37)+SUM(BU$78:BU102))&gt;=20,0,SUM(IF(AND($I103=1,DI103=1,DI$41&gt;2,DI$40&gt;0,SUM(DI$47:DI$53)&gt;0),1,0)))</f>
        <v>0</v>
      </c>
      <c r="BV103" s="68">
        <f>IF((SUM(BV$19:BV$37)+SUM(BV$78:BV102))&gt;=20,0,SUM(IF(AND($I103=1,DJ103=1,DJ$41&gt;2,DJ$40&gt;0,SUM(DJ$47:DJ$53)&gt;0),1,0)))</f>
        <v>0</v>
      </c>
      <c r="BW103" s="68">
        <f>IF((SUM(BW$19:BW$37)+SUM(BW$78:BW102))&gt;=20,0,SUM(IF(AND($I103=1,DK103=1,DK$41&gt;2,DK$40&gt;0,SUM(DK$47:DK$53)&gt;0),1,0)))</f>
        <v>0</v>
      </c>
      <c r="BX103" s="68">
        <f>IF((SUM(BX$19:BX$37)+SUM(BX$78:BX102))&gt;=20,0,SUM(IF(AND($I103=1,DL103=1,DL$41&gt;2,DL$40&gt;0,SUM(DL$47:DL$53)&gt;0),1,0)))</f>
        <v>0</v>
      </c>
      <c r="BY103" s="68">
        <f>IF((SUM(BY$19:BY$37)+SUM(BY$78:BY102))&gt;=20,0,SUM(IF(AND($I103=1,DM103=1,DM$41&gt;2,DM$40&gt;0,SUM(DM$47:DM$53)&gt;0),1,0)))</f>
        <v>0</v>
      </c>
      <c r="BZ103" s="68">
        <f>IF((SUM(BZ$19:BZ$37)+SUM(BZ$78:BZ102))&gt;=20,0,SUM(IF(AND($I103=1,DN103=1,DN$41&gt;2,DN$40&gt;0,SUM(DN$47:DN$53)&gt;0),1,0)))</f>
        <v>0</v>
      </c>
      <c r="CA103" s="68">
        <f>IF((SUM(CA$19:CA$37)+SUM(CA$78:CA102))&gt;=20,0,SUM(IF(AND($I103=1,DO103=1,DO$41&gt;2,DO$40&gt;0,SUM(DO$47:DO$53)&gt;0),1,0)))</f>
        <v>0</v>
      </c>
      <c r="CB103" s="68">
        <f>IF((SUM(CB$19:CB$37)+SUM(CB$78:CB102))&gt;=20,0,SUM(IF(AND($I103=1,DP103=1,DP$41&gt;2,DP$40&gt;0,SUM(DP$47:DP$53)&gt;0),1,0)))</f>
        <v>0</v>
      </c>
      <c r="CC103" s="68">
        <f>IF((SUM(CC$19:CC$37)+SUM(CC$78:CC102))&gt;=20,0,SUM(IF(AND($I103=1,DQ103=1,DQ$41&gt;2,DQ$40&gt;0,SUM(DQ$47:DQ$53)&gt;0),1,0)))</f>
        <v>0</v>
      </c>
      <c r="CD103" s="68">
        <f>IF((SUM(CD$19:CD$37)+SUM(CD$78:CD102))&gt;=20,0,SUM(IF(AND($I103=1,DR103=1,DR$41&gt;2,DR$40&gt;0,SUM(DR$47:DR$53)&gt;0),1,0)))</f>
        <v>0</v>
      </c>
      <c r="CE103" s="68">
        <f>IF((SUM(CE$19:CE$37)+SUM(CE$78:CE102))&gt;=20,0,SUM(IF(AND($I103=1,DS103=1,DS$41&gt;2,DS$40&gt;0,SUM(DS$47:DS$53)&gt;0),1,0)))</f>
        <v>0</v>
      </c>
      <c r="CF103" s="68">
        <f>IF((SUM(CF$19:CF$37)+SUM(CF$78:CF102))&gt;=20,0,SUM(IF(AND($I103=1,DT103=1,DT$41&gt;2,DT$40&gt;0,SUM(DT$47:DT$53)&gt;0),1,0)))</f>
        <v>0</v>
      </c>
      <c r="CG103" s="68">
        <f>IF((SUM(CG$19:CG$37)+SUM(CG$78:CG102))&gt;=20,0,SUM(IF(AND($I103=1,DU103=1,DU$41&gt;2,DU$40&gt;0,SUM(DU$47:DU$53)&gt;0),1,0)))</f>
        <v>0</v>
      </c>
      <c r="CH103" s="68">
        <f>IF((SUM(CH$19:CH$37)+SUM(CH$78:CH102))&gt;=20,0,SUM(IF(AND($I103=1,DV103=1,DV$41&gt;2,DV$40&gt;0,SUM(DV$47:DV$53)&gt;0),1,0)))</f>
        <v>0</v>
      </c>
      <c r="CI103" s="68">
        <f>IF((SUM(CI$19:CI$37)+SUM(CI$78:CI102))&gt;=20,0,SUM(IF(AND($I103=1,DW103=1,DW$41&gt;2,DW$40&gt;0,SUM(DW$47:DW$53)&gt;0),1,0)))</f>
        <v>0</v>
      </c>
      <c r="CJ103" s="68">
        <f>IF((SUM(CJ$19:CJ$37)+SUM(CJ$78:CJ102))&gt;=20,0,SUM(IF(AND($I103=1,DX103=1,DX$41&gt;2,DX$40&gt;0,SUM(DX$47:DX$53)&gt;0),1,0)))</f>
        <v>0</v>
      </c>
      <c r="CK103" s="68">
        <f>IF((SUM(CK$19:CK$37)+SUM(CK$78:CK102))&gt;=20,0,SUM(IF(AND($I103=1,DY103=1,DY$41&gt;2,DY$40&gt;0,SUM(DY$47:DY$53)&gt;0),1,0)))</f>
        <v>0</v>
      </c>
      <c r="CL103" s="68">
        <f>IF((SUM(CL$19:CL$37)+SUM(CL$78:CL102))&gt;=20,0,SUM(IF(AND($I103=1,DZ103=1,DZ$41&gt;2,DZ$40&gt;0,SUM(DZ$47:DZ$53)&gt;0),1,0)))</f>
        <v>0</v>
      </c>
      <c r="CM103" s="68">
        <f>IF((SUM(CM$19:CM$37)+SUM(CM$78:CM102))&gt;=20,0,SUM(IF(AND($I103=1,EA103=1,EA$41&gt;2,EA$40&gt;0,SUM(EA$47:EA$53)&gt;0),1,0)))</f>
        <v>0</v>
      </c>
      <c r="CN103" s="68">
        <f>IF((SUM(CN$19:CN$37)+SUM(CN$78:CN102))&gt;=20,0,SUM(IF(AND($I103=1,EB103=1,EB$41&gt;2,EB$40&gt;0,SUM(EB$47:EB$53)&gt;0),1,0)))</f>
        <v>0</v>
      </c>
      <c r="CO103" s="68">
        <f>IF((SUM(CO$19:CO$37)+SUM(CO$78:CO102))&gt;=20,0,SUM(IF(AND($I103=1,EC103=1,EC$41&gt;2,EC$40&gt;0,SUM(EC$47:EC$53)&gt;0),1,0)))</f>
        <v>0</v>
      </c>
      <c r="CP103" s="68">
        <f>IF((SUM(CP$19:CP$37)+SUM(CP$78:CP102))&gt;=20,0,SUM(IF(AND($I103=1,ED103=1,ED$41&gt;2,ED$40&gt;0,SUM(ED$47:ED$53)&gt;0),1,0)))</f>
        <v>0</v>
      </c>
      <c r="CQ103" s="68">
        <f>IF((SUM(CQ$19:CQ$37)+SUM(CQ$78:CQ102))&gt;=20,0,SUM(IF(AND($I103=1,EE103=1,EE$41&gt;2,EE$40&gt;0,SUM(EE$47:EE$53)&gt;0),1,0)))</f>
        <v>0</v>
      </c>
      <c r="CR103" s="68">
        <f>IF((SUM(CR$19:CR$37)+SUM(CR$78:CR102))&gt;=20,0,SUM(IF(AND($I103=1,EF103=1,EF$41&gt;2,EF$40&gt;0,SUM(EF$47:EF$53)&gt;0),1,0)))</f>
        <v>0</v>
      </c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  <c r="DE103" s="53"/>
      <c r="DF103" s="53"/>
      <c r="DG103" s="53"/>
      <c r="DH103" s="53"/>
      <c r="DI103" s="53"/>
      <c r="DJ103" s="53"/>
      <c r="DK103" s="53"/>
      <c r="DL103" s="53"/>
      <c r="DM103" s="53"/>
      <c r="DN103" s="53"/>
      <c r="DO103" s="53"/>
      <c r="DP103" s="53"/>
      <c r="DQ103" s="53"/>
      <c r="DR103" s="53"/>
      <c r="DS103" s="53"/>
      <c r="DT103" s="53"/>
      <c r="DU103" s="53"/>
      <c r="DV103" s="53"/>
      <c r="DW103" s="53"/>
      <c r="DX103" s="53"/>
      <c r="DY103" s="53"/>
      <c r="DZ103" s="53"/>
      <c r="EA103" s="53"/>
      <c r="EB103" s="53"/>
      <c r="EC103" s="53"/>
      <c r="ED103" s="53"/>
      <c r="EE103" s="53"/>
      <c r="EF103" s="53"/>
      <c r="EG103" s="46">
        <f t="shared" si="63"/>
        <v>0</v>
      </c>
      <c r="EH103" s="116"/>
      <c r="EI103" s="82">
        <f t="shared" si="64"/>
        <v>0</v>
      </c>
      <c r="EJ103" s="295" t="str">
        <f t="shared" si="65"/>
        <v/>
      </c>
      <c r="EK103" s="296">
        <f t="shared" si="73"/>
        <v>0</v>
      </c>
      <c r="EL103" s="161"/>
      <c r="EM103" s="354">
        <f>SUMIF($K103,REGISTER!$CY$7,'KORT 1'!$BD103)</f>
        <v>0</v>
      </c>
      <c r="EN103" s="355">
        <f>SUMIF($K103,REGISTER!$CY$8,'KORT 1'!$BD103)</f>
        <v>0</v>
      </c>
      <c r="EO103" s="356">
        <f>SUMIF($K103,REGISTER!$CY$9,'KORT 1'!$BD103)</f>
        <v>0</v>
      </c>
      <c r="EP103" s="356">
        <f>SUMIF($K103,REGISTER!$CY$10,'KORT 1'!$BD103)</f>
        <v>0</v>
      </c>
      <c r="EQ103" s="357">
        <f>SUMIF($K103,REGISTER!$CY$23,'KORT 1'!$BD103)</f>
        <v>0</v>
      </c>
      <c r="ER103" s="355">
        <f>SUMIF($K103,REGISTER!$CY$24,'KORT 1'!$BD103)</f>
        <v>0</v>
      </c>
      <c r="ES103" s="356">
        <f>SUMIF($K103,REGISTER!$CY$25,'KORT 1'!$BD103)</f>
        <v>0</v>
      </c>
      <c r="ET103" s="356">
        <f>SUMIF($K103,REGISTER!$CY$26,'KORT 1'!$BD103)</f>
        <v>0</v>
      </c>
      <c r="EU103" s="357">
        <f>SUMIF($K103,REGISTER!$CY$15,'KORT 1'!$BD103)</f>
        <v>0</v>
      </c>
      <c r="EV103" s="355">
        <f>SUMIF($K103,REGISTER!$CY$16,'KORT 1'!$BD103)</f>
        <v>0</v>
      </c>
      <c r="EW103" s="355">
        <f>SUMIF($K103,REGISTER!$CY$17,'KORT 1'!$BD103)</f>
        <v>0</v>
      </c>
      <c r="EX103" s="355">
        <f>SUMIF($K103,REGISTER!$CY$18,'KORT 1'!$BD103)</f>
        <v>0</v>
      </c>
      <c r="EY103" s="358">
        <f>SUMIF($K103,REGISTER!$CY$19,'KORT 1'!$BD103)+SUMIF($K103,REGISTER!$CY$20,'KORT 1'!$BD103)+SUMIF($K103,REGISTER!$CY$21,'KORT 1'!$BD103)+SUMIF($K103,REGISTER!$CY$22,'KORT 1'!$BD103)</f>
        <v>0</v>
      </c>
      <c r="EZ103" s="359">
        <f>SUMIF($K103,REGISTER!$CY$31,'KORT 1'!$BD103)</f>
        <v>0</v>
      </c>
      <c r="FA103" s="355">
        <f>SUMIF($K103,REGISTER!$CY$32,'KORT 1'!$BD103)</f>
        <v>0</v>
      </c>
      <c r="FB103" s="355">
        <f>SUMIF($K103,REGISTER!$CY$33,'KORT 1'!$BD103)</f>
        <v>0</v>
      </c>
      <c r="FC103" s="355">
        <f>SUMIF($K103,REGISTER!$CY$34,'KORT 1'!$BD103)</f>
        <v>0</v>
      </c>
      <c r="FD103" s="358">
        <f>SUMIF($K103,REGISTER!$CY$35,'KORT 1'!$BD103)+SUMIF($K103,REGISTER!$CY$36,'KORT 1'!$BD103)+SUMIF($K103,REGISTER!$CY$37,'KORT 1'!$BD103)+SUMIF($K103,REGISTER!$CY$38,'KORT 1'!$BD103)</f>
        <v>0</v>
      </c>
      <c r="FE103" s="376"/>
      <c r="FF103" s="377"/>
      <c r="FG103" s="378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9"/>
      <c r="FY103" s="84">
        <f>SUMIF($M103,REGISTER!$CY$40,'KORT 1'!$O103)</f>
        <v>0</v>
      </c>
      <c r="FZ103" s="17">
        <f>SUMIF($M103,REGISTER!$CY$41,'KORT 1'!$O103)</f>
        <v>0</v>
      </c>
      <c r="GA103" s="17">
        <f>SUMIF($M103,REGISTER!$CY$42,'KORT 1'!$O103)</f>
        <v>0</v>
      </c>
      <c r="GB103" s="17">
        <f>SUMIF($M103,REGISTER!$CY$43,'KORT 1'!$O103)</f>
        <v>0</v>
      </c>
      <c r="GC103" s="17">
        <f>SUMIF($M103,REGISTER!$CY$44,'KORT 1'!$O103)</f>
        <v>0</v>
      </c>
      <c r="GD103" s="17">
        <f>SUMIF($M103,REGISTER!$CY$45,'KORT 1'!$O103)</f>
        <v>0</v>
      </c>
      <c r="GE103" s="17">
        <f>SUMIF($M103,REGISTER!$CY$60,'KORT 1'!$O103)</f>
        <v>0</v>
      </c>
      <c r="GF103" s="17">
        <f>SUMIF($M103,REGISTER!$CY$61,'KORT 1'!$O103)</f>
        <v>0</v>
      </c>
      <c r="GG103" s="17">
        <f>SUMIF($M103,REGISTER!$CY$62,'KORT 1'!$O103)</f>
        <v>0</v>
      </c>
      <c r="GH103" s="17">
        <f>SUMIF($M103,REGISTER!$CY$63,'KORT 1'!$O103)</f>
        <v>0</v>
      </c>
      <c r="GI103" s="17">
        <f>SUMIF($M103,REGISTER!$CY$64,'KORT 1'!$O103)</f>
        <v>0</v>
      </c>
      <c r="GJ103" s="17">
        <f>SUMIF($M103,REGISTER!$CY$65,'KORT 1'!$O103)</f>
        <v>0</v>
      </c>
      <c r="GK103" s="17">
        <f>SUMIF($M103,REGISTER!$CY$50,'KORT 1'!$O103)</f>
        <v>0</v>
      </c>
      <c r="GL103" s="17">
        <f>SUMIF($M103,REGISTER!$CY$51,'KORT 1'!$O103)</f>
        <v>0</v>
      </c>
      <c r="GM103" s="17">
        <f>SUMIF($M103,REGISTER!$CY$52,'KORT 1'!$O103)</f>
        <v>0</v>
      </c>
      <c r="GN103" s="17">
        <f>SUMIF($M103,REGISTER!$CY$53,'KORT 1'!$O103)</f>
        <v>0</v>
      </c>
      <c r="GO103" s="17">
        <f>SUMIF($M103,REGISTER!$CY$54,'KORT 1'!$O103)</f>
        <v>0</v>
      </c>
      <c r="GP103" s="17">
        <f>SUMIF($M103,REGISTER!$CY$55,'KORT 1'!$O103)</f>
        <v>0</v>
      </c>
      <c r="GQ103" s="16">
        <f>SUMIF($M103,REGISTER!$CY$56,'KORT 1'!$O103)+SUMIF($M103,REGISTER!$CY$57,'KORT 1'!$O103)+SUMIF($M103,REGISTER!$CY$58,'KORT 1'!$O103)+SUMIF($M103,REGISTER!$CY$59,'KORT 1'!$O103)</f>
        <v>0</v>
      </c>
      <c r="GR103" s="17">
        <f>SUMIF($M103,REGISTER!$CY$70,'KORT 1'!$O103)</f>
        <v>0</v>
      </c>
      <c r="GS103" s="17">
        <f>SUMIF($M103,REGISTER!$CY$71,'KORT 1'!$O103)</f>
        <v>0</v>
      </c>
      <c r="GT103" s="17">
        <f>SUMIF($M103,REGISTER!$CY$72,'KORT 1'!$O103)</f>
        <v>0</v>
      </c>
      <c r="GU103" s="17">
        <f>SUMIF($M103,REGISTER!$CY$73,'KORT 1'!$O103)</f>
        <v>0</v>
      </c>
      <c r="GV103" s="17">
        <f>SUMIF($M103,REGISTER!$CY$74,'KORT 1'!$O103)</f>
        <v>0</v>
      </c>
      <c r="GW103" s="17">
        <f>SUMIF($M103,REGISTER!$CY$75,'KORT 1'!$O103)</f>
        <v>0</v>
      </c>
      <c r="GX103" s="16">
        <f>SUMIF($M103,REGISTER!$CY$76,'KORT 1'!$O103)+SUMIF($M103,REGISTER!$CY$77,'KORT 1'!$O103)+SUMIF($M103,REGISTER!$CY$78,'KORT 1'!$O103)+SUMIF($M103,REGISTER!$CY$79,'KORT 1'!$O103)</f>
        <v>0</v>
      </c>
      <c r="GY103" s="116"/>
      <c r="GZ103" s="116"/>
      <c r="HA103" s="116"/>
      <c r="HB103" s="116"/>
      <c r="HC103" s="116"/>
      <c r="HD103" s="116"/>
      <c r="HE103" s="116"/>
      <c r="HF103" s="116"/>
      <c r="HG103" s="116"/>
      <c r="HH103" s="116"/>
      <c r="HI103" s="116"/>
      <c r="HJ103" s="116"/>
      <c r="HK103" s="116"/>
      <c r="HL103" s="116"/>
      <c r="HM103" s="116"/>
      <c r="HN103" s="116"/>
      <c r="HO103" s="116"/>
      <c r="HP103" s="106"/>
      <c r="HQ103" s="1"/>
    </row>
    <row r="104" spans="1:225" ht="12" customHeight="1">
      <c r="A104" s="15">
        <v>48</v>
      </c>
      <c r="B104" s="69"/>
      <c r="C104" s="539" t="str">
        <f t="shared" si="67"/>
        <v/>
      </c>
      <c r="D104" s="540"/>
      <c r="E104" s="540"/>
      <c r="F104" s="540"/>
      <c r="G104" s="541"/>
      <c r="H104" s="111" t="str">
        <f t="shared" si="54"/>
        <v/>
      </c>
      <c r="I104" s="22">
        <f t="shared" si="55"/>
        <v>0</v>
      </c>
      <c r="J104" s="22">
        <f t="shared" si="56"/>
        <v>0</v>
      </c>
      <c r="K104" s="22">
        <f t="shared" si="57"/>
        <v>0</v>
      </c>
      <c r="L104" s="114"/>
      <c r="M104" s="22">
        <f t="shared" si="58"/>
        <v>0</v>
      </c>
      <c r="N104" s="22">
        <f t="shared" si="59"/>
        <v>0</v>
      </c>
      <c r="O104" s="83">
        <f t="shared" si="68"/>
        <v>0</v>
      </c>
      <c r="P104" s="68">
        <f>IF((SUM(P$19:P$39)+SUM(P$78:P103)+SUM(P$117:P$121))&gt;=REGISTER!$DD$24,0,IF(CS$70=1,0,IF(AND(CS104=1,$J104=1,CS$43&gt;=REGISTER!$DD$28,CS$40&gt;0,SUM(CS$54:CS$60)&gt;0),1,0)))</f>
        <v>0</v>
      </c>
      <c r="Q104" s="68">
        <f>IF((SUM(Q$19:Q$39)+SUM(Q$78:Q103)+SUM(Q$117:Q$121))&gt;=REGISTER!$DD$24,0,IF(CT$70=1,0,IF(AND(CT104=1,$J104=1,CT$43&gt;=REGISTER!$DD$28,CT$40&gt;0,SUM(CT$54:CT$60)&gt;0),1,0)))</f>
        <v>0</v>
      </c>
      <c r="R104" s="68">
        <f>IF((SUM(R$19:R$39)+SUM(R$78:R103)+SUM(R$117:R$121))&gt;=REGISTER!$DD$24,0,IF(CU$70=1,0,IF(AND(CU104=1,$J104=1,CU$43&gt;=REGISTER!$DD$28,CU$40&gt;0,SUM(CU$54:CU$60)&gt;0),1,0)))</f>
        <v>0</v>
      </c>
      <c r="S104" s="68">
        <f>IF((SUM(S$19:S$39)+SUM(S$78:S103)+SUM(S$117:S$121))&gt;=REGISTER!$DD$24,0,IF(CV$70=1,0,IF(AND(CV104=1,$J104=1,CV$43&gt;=REGISTER!$DD$28,CV$40&gt;0,SUM(CV$54:CV$60)&gt;0),1,0)))</f>
        <v>0</v>
      </c>
      <c r="T104" s="68">
        <f>IF((SUM(T$19:T$39)+SUM(T$78:T103)+SUM(T$117:T$121))&gt;=REGISTER!$DD$24,0,IF(CW$70=1,0,IF(AND(CW104=1,$J104=1,CW$43&gt;=REGISTER!$DD$28,CW$40&gt;0,SUM(CW$54:CW$60)&gt;0),1,0)))</f>
        <v>0</v>
      </c>
      <c r="U104" s="68">
        <f>IF((SUM(U$19:U$39)+SUM(U$78:U103)+SUM(U$117:U$121))&gt;=REGISTER!$DD$24,0,IF(CX$70=1,0,IF(AND(CX104=1,$J104=1,CX$43&gt;=REGISTER!$DD$28,CX$40&gt;0,SUM(CX$54:CX$60)&gt;0),1,0)))</f>
        <v>0</v>
      </c>
      <c r="V104" s="68">
        <f>IF((SUM(V$19:V$39)+SUM(V$78:V103)+SUM(V$117:V$121))&gt;=REGISTER!$DD$24,0,IF(CY$70=1,0,IF(AND(CY104=1,$J104=1,CY$43&gt;=REGISTER!$DD$28,CY$40&gt;0,SUM(CY$54:CY$60)&gt;0),1,0)))</f>
        <v>0</v>
      </c>
      <c r="W104" s="68">
        <f>IF((SUM(W$19:W$39)+SUM(W$78:W103)+SUM(W$117:W$121))&gt;=REGISTER!$DD$24,0,IF(CZ$70=1,0,IF(AND(CZ104=1,$J104=1,CZ$43&gt;=REGISTER!$DD$28,CZ$40&gt;0,SUM(CZ$54:CZ$60)&gt;0),1,0)))</f>
        <v>0</v>
      </c>
      <c r="X104" s="68">
        <f>IF((SUM(X$19:X$39)+SUM(X$78:X103)+SUM(X$117:X$121))&gt;=REGISTER!$DD$24,0,IF(DA$70=1,0,IF(AND(DA104=1,$J104=1,DA$43&gt;=REGISTER!$DD$28,DA$40&gt;0,SUM(DA$54:DA$60)&gt;0),1,0)))</f>
        <v>0</v>
      </c>
      <c r="Y104" s="68">
        <f>IF((SUM(Y$19:Y$39)+SUM(Y$78:Y103)+SUM(Y$117:Y$121))&gt;=REGISTER!$DD$24,0,IF(DB$70=1,0,IF(AND(DB104=1,$J104=1,DB$43&gt;=REGISTER!$DD$28,DB$40&gt;0,SUM(DB$54:DB$60)&gt;0),1,0)))</f>
        <v>0</v>
      </c>
      <c r="Z104" s="68">
        <f>IF((SUM(Z$19:Z$39)+SUM(Z$78:Z103)+SUM(Z$117:Z$121))&gt;=REGISTER!$DD$24,0,IF(DC$70=1,0,IF(AND(DC104=1,$J104=1,DC$43&gt;=REGISTER!$DD$28,DC$40&gt;0,SUM(DC$54:DC$60)&gt;0),1,0)))</f>
        <v>0</v>
      </c>
      <c r="AA104" s="68">
        <f>IF((SUM(AA$19:AA$39)+SUM(AA$78:AA103)+SUM(AA$117:AA$121))&gt;=REGISTER!$DD$24,0,IF(DD$70=1,0,IF(AND(DD104=1,$J104=1,DD$43&gt;=REGISTER!$DD$28,DD$40&gt;0,SUM(DD$54:DD$60)&gt;0),1,0)))</f>
        <v>0</v>
      </c>
      <c r="AB104" s="68">
        <f>IF((SUM(AB$19:AB$39)+SUM(AB$78:AB103)+SUM(AB$117:AB$121))&gt;=REGISTER!$DD$24,0,IF(DE$70=1,0,IF(AND(DE104=1,$J104=1,DE$43&gt;=REGISTER!$DD$28,DE$40&gt;0,SUM(DE$54:DE$60)&gt;0),1,0)))</f>
        <v>0</v>
      </c>
      <c r="AC104" s="68">
        <f>IF((SUM(AC$19:AC$39)+SUM(AC$78:AC103)+SUM(AC$117:AC$121))&gt;=REGISTER!$DD$24,0,IF(DF$70=1,0,IF(AND(DF104=1,$J104=1,DF$43&gt;=REGISTER!$DD$28,DF$40&gt;0,SUM(DF$54:DF$60)&gt;0),1,0)))</f>
        <v>0</v>
      </c>
      <c r="AD104" s="68">
        <f>IF((SUM(AD$19:AD$39)+SUM(AD$78:AD103)+SUM(AD$117:AD$121))&gt;=REGISTER!$DD$24,0,IF(DG$70=1,0,IF(AND(DG104=1,$J104=1,DG$43&gt;=REGISTER!$DD$28,DG$40&gt;0,SUM(DG$54:DG$60)&gt;0),1,0)))</f>
        <v>0</v>
      </c>
      <c r="AE104" s="68">
        <f>IF((SUM(AE$19:AE$39)+SUM(AE$78:AE103)+SUM(AE$117:AE$121))&gt;=REGISTER!$DD$24,0,IF(DH$70=1,0,IF(AND(DH104=1,$J104=1,DH$43&gt;=REGISTER!$DD$28,DH$40&gt;0,SUM(DH$54:DH$60)&gt;0),1,0)))</f>
        <v>0</v>
      </c>
      <c r="AF104" s="68">
        <f>IF((SUM(AF$19:AF$39)+SUM(AF$78:AF103)+SUM(AF$117:AF$121))&gt;=REGISTER!$DD$24,0,IF(DI$70=1,0,IF(AND(DI104=1,$J104=1,DI$43&gt;=REGISTER!$DD$28,DI$40&gt;0,SUM(DI$54:DI$60)&gt;0),1,0)))</f>
        <v>0</v>
      </c>
      <c r="AG104" s="68">
        <f>IF((SUM(AG$19:AG$39)+SUM(AG$78:AG103)+SUM(AG$117:AG$121))&gt;=REGISTER!$DD$24,0,IF(DJ$70=1,0,IF(AND(DJ104=1,$J104=1,DJ$43&gt;=REGISTER!$DD$28,DJ$40&gt;0,SUM(DJ$54:DJ$60)&gt;0),1,0)))</f>
        <v>0</v>
      </c>
      <c r="AH104" s="68">
        <f>IF((SUM(AH$19:AH$39)+SUM(AH$78:AH103)+SUM(AH$117:AH$121))&gt;=REGISTER!$DD$24,0,IF(DK$70=1,0,IF(AND(DK104=1,$J104=1,DK$43&gt;=REGISTER!$DD$28,DK$40&gt;0,SUM(DK$54:DK$60)&gt;0),1,0)))</f>
        <v>0</v>
      </c>
      <c r="AI104" s="68">
        <f>IF((SUM(AI$19:AI$39)+SUM(AI$78:AI103)+SUM(AI$117:AI$121))&gt;=REGISTER!$DD$24,0,IF(DL$70=1,0,IF(AND(DL104=1,$J104=1,DL$43&gt;=REGISTER!$DD$28,DL$40&gt;0,SUM(DL$54:DL$60)&gt;0),1,0)))</f>
        <v>0</v>
      </c>
      <c r="AJ104" s="68">
        <f>IF((SUM(AJ$19:AJ$39)+SUM(AJ$78:AJ103)+SUM(AJ$117:AJ$121))&gt;=REGISTER!$DD$24,0,IF(DM$70=1,0,IF(AND(DM104=1,$J104=1,DM$43&gt;=REGISTER!$DD$28,DM$40&gt;0,SUM(DM$54:DM$60)&gt;0),1,0)))</f>
        <v>0</v>
      </c>
      <c r="AK104" s="68">
        <f>IF((SUM(AK$19:AK$39)+SUM(AK$78:AK103)+SUM(AK$117:AK$121))&gt;=REGISTER!$DD$24,0,IF(DN$70=1,0,IF(AND(DN104=1,$J104=1,DN$43&gt;=REGISTER!$DD$28,DN$40&gt;0,SUM(DN$54:DN$60)&gt;0),1,0)))</f>
        <v>0</v>
      </c>
      <c r="AL104" s="68">
        <f>IF((SUM(AL$19:AL$39)+SUM(AL$78:AL103)+SUM(AL$117:AL$121))&gt;=REGISTER!$DD$24,0,IF(DO$70=1,0,IF(AND(DO104=1,$J104=1,DO$43&gt;=REGISTER!$DD$28,DO$40&gt;0,SUM(DO$54:DO$60)&gt;0),1,0)))</f>
        <v>0</v>
      </c>
      <c r="AM104" s="68">
        <f>IF((SUM(AM$19:AM$39)+SUM(AM$78:AM103)+SUM(AM$117:AM$121))&gt;=REGISTER!$DD$24,0,IF(DP$70=1,0,IF(AND(DP104=1,$J104=1,DP$43&gt;=REGISTER!$DD$28,DP$40&gt;0,SUM(DP$54:DP$60)&gt;0),1,0)))</f>
        <v>0</v>
      </c>
      <c r="AN104" s="68">
        <f>IF((SUM(AN$19:AN$39)+SUM(AN$78:AN103)+SUM(AN$117:AN$121))&gt;=REGISTER!$DD$24,0,IF(DQ$70=1,0,IF(AND(DQ104=1,$J104=1,DQ$43&gt;=REGISTER!$DD$28,DQ$40&gt;0,SUM(DQ$54:DQ$60)&gt;0),1,0)))</f>
        <v>0</v>
      </c>
      <c r="AO104" s="68">
        <f>IF((SUM(AO$19:AO$39)+SUM(AO$78:AO103)+SUM(AO$117:AO$121))&gt;=REGISTER!$DD$24,0,IF(DR$70=1,0,IF(AND(DR104=1,$J104=1,DR$43&gt;=REGISTER!$DD$28,DR$40&gt;0,SUM(DR$54:DR$60)&gt;0),1,0)))</f>
        <v>0</v>
      </c>
      <c r="AP104" s="68">
        <f>IF((SUM(AP$19:AP$39)+SUM(AP$78:AP103)+SUM(AP$117:AP$121))&gt;=REGISTER!$DD$24,0,IF(DS$70=1,0,IF(AND(DS104=1,$J104=1,DS$43&gt;=REGISTER!$DD$28,DS$40&gt;0,SUM(DS$54:DS$60)&gt;0),1,0)))</f>
        <v>0</v>
      </c>
      <c r="AQ104" s="68">
        <f>IF((SUM(AQ$19:AQ$39)+SUM(AQ$78:AQ103)+SUM(AQ$117:AQ$121))&gt;=REGISTER!$DD$24,0,IF(DT$70=1,0,IF(AND(DT104=1,$J104=1,DT$43&gt;=REGISTER!$DD$28,DT$40&gt;0,SUM(DT$54:DT$60)&gt;0),1,0)))</f>
        <v>0</v>
      </c>
      <c r="AR104" s="68">
        <f>IF((SUM(AR$19:AR$39)+SUM(AR$78:AR103)+SUM(AR$117:AR$121))&gt;=REGISTER!$DD$24,0,IF(DU$70=1,0,IF(AND(DU104=1,$J104=1,DU$43&gt;=REGISTER!$DD$28,DU$40&gt;0,SUM(DU$54:DU$60)&gt;0),1,0)))</f>
        <v>0</v>
      </c>
      <c r="AS104" s="68">
        <f>IF((SUM(AS$19:AS$39)+SUM(AS$78:AS103)+SUM(AS$117:AS$121))&gt;=REGISTER!$DD$24,0,IF(DV$70=1,0,IF(AND(DV104=1,$J104=1,DV$43&gt;=REGISTER!$DD$28,DV$40&gt;0,SUM(DV$54:DV$60)&gt;0),1,0)))</f>
        <v>0</v>
      </c>
      <c r="AT104" s="68">
        <f>IF((SUM(AT$19:AT$39)+SUM(AT$78:AT103)+SUM(AT$117:AT$121))&gt;=REGISTER!$DD$24,0,IF(DW$70=1,0,IF(AND(DW104=1,$J104=1,DW$43&gt;=REGISTER!$DD$28,DW$40&gt;0,SUM(DW$54:DW$60)&gt;0),1,0)))</f>
        <v>0</v>
      </c>
      <c r="AU104" s="68">
        <f>IF((SUM(AU$19:AU$39)+SUM(AU$78:AU103)+SUM(AU$117:AU$121))&gt;=REGISTER!$DD$24,0,IF(DX$70=1,0,IF(AND(DX104=1,$J104=1,DX$43&gt;=REGISTER!$DD$28,DX$40&gt;0,SUM(DX$54:DX$60)&gt;0),1,0)))</f>
        <v>0</v>
      </c>
      <c r="AV104" s="68">
        <f>IF((SUM(AV$19:AV$39)+SUM(AV$78:AV103)+SUM(AV$117:AV$121))&gt;=REGISTER!$DD$24,0,IF(DY$70=1,0,IF(AND(DY104=1,$J104=1,DY$43&gt;=REGISTER!$DD$28,DY$40&gt;0,SUM(DY$54:DY$60)&gt;0),1,0)))</f>
        <v>0</v>
      </c>
      <c r="AW104" s="68">
        <f>IF((SUM(AW$19:AW$39)+SUM(AW$78:AW103)+SUM(AW$117:AW$121))&gt;=REGISTER!$DD$24,0,IF(DZ$70=1,0,IF(AND(DZ104=1,$J104=1,DZ$43&gt;=REGISTER!$DD$28,DZ$40&gt;0,SUM(DZ$54:DZ$60)&gt;0),1,0)))</f>
        <v>0</v>
      </c>
      <c r="AX104" s="68">
        <f>IF((SUM(AX$19:AX$39)+SUM(AX$78:AX103)+SUM(AX$117:AX$121))&gt;=REGISTER!$DD$24,0,IF(EA$70=1,0,IF(AND(EA104=1,$J104=1,EA$43&gt;=REGISTER!$DD$28,EA$40&gt;0,SUM(EA$54:EA$60)&gt;0),1,0)))</f>
        <v>0</v>
      </c>
      <c r="AY104" s="68">
        <f>IF((SUM(AY$19:AY$39)+SUM(AY$78:AY103)+SUM(AY$117:AY$121))&gt;=REGISTER!$DD$24,0,IF(EB$70=1,0,IF(AND(EB104=1,$J104=1,EB$43&gt;=REGISTER!$DD$28,EB$40&gt;0,SUM(EB$54:EB$60)&gt;0),1,0)))</f>
        <v>0</v>
      </c>
      <c r="AZ104" s="68">
        <f>IF((SUM(AZ$19:AZ$39)+SUM(AZ$78:AZ103)+SUM(AZ$117:AZ$121))&gt;=REGISTER!$DD$24,0,IF(EC$70=1,0,IF(AND(EC104=1,$J104=1,EC$43&gt;=REGISTER!$DD$28,EC$40&gt;0,SUM(EC$54:EC$60)&gt;0),1,0)))</f>
        <v>0</v>
      </c>
      <c r="BA104" s="68">
        <f>IF((SUM(BA$19:BA$39)+SUM(BA$78:BA103)+SUM(BA$117:BA$121))&gt;=REGISTER!$DD$24,0,IF(ED$70=1,0,IF(AND(ED104=1,$J104=1,ED$43&gt;=REGISTER!$DD$28,ED$40&gt;0,SUM(ED$54:ED$60)&gt;0),1,0)))</f>
        <v>0</v>
      </c>
      <c r="BB104" s="68">
        <f>IF((SUM(BB$19:BB$39)+SUM(BB$78:BB103)+SUM(BB$117:BB$121))&gt;=REGISTER!$DD$24,0,IF(EE$70=1,0,IF(AND(EE104=1,$J104=1,EE$43&gt;=REGISTER!$DD$28,EE$40&gt;0,SUM(EE$54:EE$60)&gt;0),1,0)))</f>
        <v>0</v>
      </c>
      <c r="BC104" s="68">
        <f>IF((SUM(BC$19:BC$39)+SUM(BC$78:BC103)+SUM(BC$117:BC$121))&gt;=REGISTER!$DD$24,0,IF(EF$70=1,0,IF(AND(EF104=1,$J104=1,EF$43&gt;=REGISTER!$DD$28,EF$40&gt;0,SUM(EF$54:EF$60)&gt;0),1,0)))</f>
        <v>0</v>
      </c>
      <c r="BD104" s="83">
        <f t="shared" si="69"/>
        <v>0</v>
      </c>
      <c r="BE104" s="68">
        <f>IF((SUM(BE$19:BE$37)+SUM(BE$78:BE103))&gt;=20,0,SUM(IF(AND($I104=1,CS104=1,CS$41&gt;2,CS$40&gt;0,SUM(CS$47:CS$53)&gt;0),1,0)))</f>
        <v>0</v>
      </c>
      <c r="BF104" s="68">
        <f>IF((SUM(BF$19:BF$37)+SUM(BF$78:BF103))&gt;=20,0,SUM(IF(AND($I104=1,CT104=1,CT$41&gt;2,CT$40&gt;0,SUM(CT$47:CT$53)&gt;0),1,0)))</f>
        <v>0</v>
      </c>
      <c r="BG104" s="68">
        <f>IF((SUM(BG$19:BG$37)+SUM(BG$78:BG103))&gt;=20,0,SUM(IF(AND($I104=1,CU104=1,CU$41&gt;2,CU$40&gt;0,SUM(CU$47:CU$53)&gt;0),1,0)))</f>
        <v>0</v>
      </c>
      <c r="BH104" s="68">
        <f>IF((SUM(BH$19:BH$37)+SUM(BH$78:BH103))&gt;=20,0,SUM(IF(AND($I104=1,CV104=1,CV$41&gt;2,CV$40&gt;0,SUM(CV$47:CV$53)&gt;0),1,0)))</f>
        <v>0</v>
      </c>
      <c r="BI104" s="68">
        <f>IF((SUM(BI$19:BI$37)+SUM(BI$78:BI103))&gt;=20,0,SUM(IF(AND($I104=1,CW104=1,CW$41&gt;2,CW$40&gt;0,SUM(CW$47:CW$53)&gt;0),1,0)))</f>
        <v>0</v>
      </c>
      <c r="BJ104" s="68">
        <f>IF((SUM(BJ$19:BJ$37)+SUM(BJ$78:BJ103))&gt;=20,0,SUM(IF(AND($I104=1,CX104=1,CX$41&gt;2,CX$40&gt;0,SUM(CX$47:CX$53)&gt;0),1,0)))</f>
        <v>0</v>
      </c>
      <c r="BK104" s="68">
        <f>IF((SUM(BK$19:BK$37)+SUM(BK$78:BK103))&gt;=20,0,SUM(IF(AND($I104=1,CY104=1,CY$41&gt;2,CY$40&gt;0,SUM(CY$47:CY$53)&gt;0),1,0)))</f>
        <v>0</v>
      </c>
      <c r="BL104" s="68">
        <f>IF((SUM(BL$19:BL$37)+SUM(BL$78:BL103))&gt;=20,0,SUM(IF(AND($I104=1,CZ104=1,CZ$41&gt;2,CZ$40&gt;0,SUM(CZ$47:CZ$53)&gt;0),1,0)))</f>
        <v>0</v>
      </c>
      <c r="BM104" s="68">
        <f>IF((SUM(BM$19:BM$37)+SUM(BM$78:BM103))&gt;=20,0,SUM(IF(AND($I104=1,DA104=1,DA$41&gt;2,DA$40&gt;0,SUM(DA$47:DA$53)&gt;0),1,0)))</f>
        <v>0</v>
      </c>
      <c r="BN104" s="68">
        <f>IF((SUM(BN$19:BN$37)+SUM(BN$78:BN103))&gt;=20,0,SUM(IF(AND($I104=1,DB104=1,DB$41&gt;2,DB$40&gt;0,SUM(DB$47:DB$53)&gt;0),1,0)))</f>
        <v>0</v>
      </c>
      <c r="BO104" s="68">
        <f>IF((SUM(BO$19:BO$37)+SUM(BO$78:BO103))&gt;=20,0,SUM(IF(AND($I104=1,DC104=1,DC$41&gt;2,DC$40&gt;0,SUM(DC$47:DC$53)&gt;0),1,0)))</f>
        <v>0</v>
      </c>
      <c r="BP104" s="68">
        <f>IF((SUM(BP$19:BP$37)+SUM(BP$78:BP103))&gt;=20,0,SUM(IF(AND($I104=1,DD104=1,DD$41&gt;2,DD$40&gt;0,SUM(DD$47:DD$53)&gt;0),1,0)))</f>
        <v>0</v>
      </c>
      <c r="BQ104" s="68">
        <f>IF((SUM(BQ$19:BQ$37)+SUM(BQ$78:BQ103))&gt;=20,0,SUM(IF(AND($I104=1,DE104=1,DE$41&gt;2,DE$40&gt;0,SUM(DE$47:DE$53)&gt;0),1,0)))</f>
        <v>0</v>
      </c>
      <c r="BR104" s="68">
        <f>IF((SUM(BR$19:BR$37)+SUM(BR$78:BR103))&gt;=20,0,SUM(IF(AND($I104=1,DF104=1,DF$41&gt;2,DF$40&gt;0,SUM(DF$47:DF$53)&gt;0),1,0)))</f>
        <v>0</v>
      </c>
      <c r="BS104" s="68">
        <f>IF((SUM(BS$19:BS$37)+SUM(BS$78:BS103))&gt;=20,0,SUM(IF(AND($I104=1,DG104=1,DG$41&gt;2,DG$40&gt;0,SUM(DG$47:DG$53)&gt;0),1,0)))</f>
        <v>0</v>
      </c>
      <c r="BT104" s="68">
        <f>IF((SUM(BT$19:BT$37)+SUM(BT$78:BT103))&gt;=20,0,SUM(IF(AND($I104=1,DH104=1,DH$41&gt;2,DH$40&gt;0,SUM(DH$47:DH$53)&gt;0),1,0)))</f>
        <v>0</v>
      </c>
      <c r="BU104" s="68">
        <f>IF((SUM(BU$19:BU$37)+SUM(BU$78:BU103))&gt;=20,0,SUM(IF(AND($I104=1,DI104=1,DI$41&gt;2,DI$40&gt;0,SUM(DI$47:DI$53)&gt;0),1,0)))</f>
        <v>0</v>
      </c>
      <c r="BV104" s="68">
        <f>IF((SUM(BV$19:BV$37)+SUM(BV$78:BV103))&gt;=20,0,SUM(IF(AND($I104=1,DJ104=1,DJ$41&gt;2,DJ$40&gt;0,SUM(DJ$47:DJ$53)&gt;0),1,0)))</f>
        <v>0</v>
      </c>
      <c r="BW104" s="68">
        <f>IF((SUM(BW$19:BW$37)+SUM(BW$78:BW103))&gt;=20,0,SUM(IF(AND($I104=1,DK104=1,DK$41&gt;2,DK$40&gt;0,SUM(DK$47:DK$53)&gt;0),1,0)))</f>
        <v>0</v>
      </c>
      <c r="BX104" s="68">
        <f>IF((SUM(BX$19:BX$37)+SUM(BX$78:BX103))&gt;=20,0,SUM(IF(AND($I104=1,DL104=1,DL$41&gt;2,DL$40&gt;0,SUM(DL$47:DL$53)&gt;0),1,0)))</f>
        <v>0</v>
      </c>
      <c r="BY104" s="68">
        <f>IF((SUM(BY$19:BY$37)+SUM(BY$78:BY103))&gt;=20,0,SUM(IF(AND($I104=1,DM104=1,DM$41&gt;2,DM$40&gt;0,SUM(DM$47:DM$53)&gt;0),1,0)))</f>
        <v>0</v>
      </c>
      <c r="BZ104" s="68">
        <f>IF((SUM(BZ$19:BZ$37)+SUM(BZ$78:BZ103))&gt;=20,0,SUM(IF(AND($I104=1,DN104=1,DN$41&gt;2,DN$40&gt;0,SUM(DN$47:DN$53)&gt;0),1,0)))</f>
        <v>0</v>
      </c>
      <c r="CA104" s="68">
        <f>IF((SUM(CA$19:CA$37)+SUM(CA$78:CA103))&gt;=20,0,SUM(IF(AND($I104=1,DO104=1,DO$41&gt;2,DO$40&gt;0,SUM(DO$47:DO$53)&gt;0),1,0)))</f>
        <v>0</v>
      </c>
      <c r="CB104" s="68">
        <f>IF((SUM(CB$19:CB$37)+SUM(CB$78:CB103))&gt;=20,0,SUM(IF(AND($I104=1,DP104=1,DP$41&gt;2,DP$40&gt;0,SUM(DP$47:DP$53)&gt;0),1,0)))</f>
        <v>0</v>
      </c>
      <c r="CC104" s="68">
        <f>IF((SUM(CC$19:CC$37)+SUM(CC$78:CC103))&gt;=20,0,SUM(IF(AND($I104=1,DQ104=1,DQ$41&gt;2,DQ$40&gt;0,SUM(DQ$47:DQ$53)&gt;0),1,0)))</f>
        <v>0</v>
      </c>
      <c r="CD104" s="68">
        <f>IF((SUM(CD$19:CD$37)+SUM(CD$78:CD103))&gt;=20,0,SUM(IF(AND($I104=1,DR104=1,DR$41&gt;2,DR$40&gt;0,SUM(DR$47:DR$53)&gt;0),1,0)))</f>
        <v>0</v>
      </c>
      <c r="CE104" s="68">
        <f>IF((SUM(CE$19:CE$37)+SUM(CE$78:CE103))&gt;=20,0,SUM(IF(AND($I104=1,DS104=1,DS$41&gt;2,DS$40&gt;0,SUM(DS$47:DS$53)&gt;0),1,0)))</f>
        <v>0</v>
      </c>
      <c r="CF104" s="68">
        <f>IF((SUM(CF$19:CF$37)+SUM(CF$78:CF103))&gt;=20,0,SUM(IF(AND($I104=1,DT104=1,DT$41&gt;2,DT$40&gt;0,SUM(DT$47:DT$53)&gt;0),1,0)))</f>
        <v>0</v>
      </c>
      <c r="CG104" s="68">
        <f>IF((SUM(CG$19:CG$37)+SUM(CG$78:CG103))&gt;=20,0,SUM(IF(AND($I104=1,DU104=1,DU$41&gt;2,DU$40&gt;0,SUM(DU$47:DU$53)&gt;0),1,0)))</f>
        <v>0</v>
      </c>
      <c r="CH104" s="68">
        <f>IF((SUM(CH$19:CH$37)+SUM(CH$78:CH103))&gt;=20,0,SUM(IF(AND($I104=1,DV104=1,DV$41&gt;2,DV$40&gt;0,SUM(DV$47:DV$53)&gt;0),1,0)))</f>
        <v>0</v>
      </c>
      <c r="CI104" s="68">
        <f>IF((SUM(CI$19:CI$37)+SUM(CI$78:CI103))&gt;=20,0,SUM(IF(AND($I104=1,DW104=1,DW$41&gt;2,DW$40&gt;0,SUM(DW$47:DW$53)&gt;0),1,0)))</f>
        <v>0</v>
      </c>
      <c r="CJ104" s="68">
        <f>IF((SUM(CJ$19:CJ$37)+SUM(CJ$78:CJ103))&gt;=20,0,SUM(IF(AND($I104=1,DX104=1,DX$41&gt;2,DX$40&gt;0,SUM(DX$47:DX$53)&gt;0),1,0)))</f>
        <v>0</v>
      </c>
      <c r="CK104" s="68">
        <f>IF((SUM(CK$19:CK$37)+SUM(CK$78:CK103))&gt;=20,0,SUM(IF(AND($I104=1,DY104=1,DY$41&gt;2,DY$40&gt;0,SUM(DY$47:DY$53)&gt;0),1,0)))</f>
        <v>0</v>
      </c>
      <c r="CL104" s="68">
        <f>IF((SUM(CL$19:CL$37)+SUM(CL$78:CL103))&gt;=20,0,SUM(IF(AND($I104=1,DZ104=1,DZ$41&gt;2,DZ$40&gt;0,SUM(DZ$47:DZ$53)&gt;0),1,0)))</f>
        <v>0</v>
      </c>
      <c r="CM104" s="68">
        <f>IF((SUM(CM$19:CM$37)+SUM(CM$78:CM103))&gt;=20,0,SUM(IF(AND($I104=1,EA104=1,EA$41&gt;2,EA$40&gt;0,SUM(EA$47:EA$53)&gt;0),1,0)))</f>
        <v>0</v>
      </c>
      <c r="CN104" s="68">
        <f>IF((SUM(CN$19:CN$37)+SUM(CN$78:CN103))&gt;=20,0,SUM(IF(AND($I104=1,EB104=1,EB$41&gt;2,EB$40&gt;0,SUM(EB$47:EB$53)&gt;0),1,0)))</f>
        <v>0</v>
      </c>
      <c r="CO104" s="68">
        <f>IF((SUM(CO$19:CO$37)+SUM(CO$78:CO103))&gt;=20,0,SUM(IF(AND($I104=1,EC104=1,EC$41&gt;2,EC$40&gt;0,SUM(EC$47:EC$53)&gt;0),1,0)))</f>
        <v>0</v>
      </c>
      <c r="CP104" s="68">
        <f>IF((SUM(CP$19:CP$37)+SUM(CP$78:CP103))&gt;=20,0,SUM(IF(AND($I104=1,ED104=1,ED$41&gt;2,ED$40&gt;0,SUM(ED$47:ED$53)&gt;0),1,0)))</f>
        <v>0</v>
      </c>
      <c r="CQ104" s="68">
        <f>IF((SUM(CQ$19:CQ$37)+SUM(CQ$78:CQ103))&gt;=20,0,SUM(IF(AND($I104=1,EE104=1,EE$41&gt;2,EE$40&gt;0,SUM(EE$47:EE$53)&gt;0),1,0)))</f>
        <v>0</v>
      </c>
      <c r="CR104" s="68">
        <f>IF((SUM(CR$19:CR$37)+SUM(CR$78:CR103))&gt;=20,0,SUM(IF(AND($I104=1,EF104=1,EF$41&gt;2,EF$40&gt;0,SUM(EF$47:EF$53)&gt;0),1,0)))</f>
        <v>0</v>
      </c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  <c r="DL104" s="53"/>
      <c r="DM104" s="53"/>
      <c r="DN104" s="53"/>
      <c r="DO104" s="53"/>
      <c r="DP104" s="53"/>
      <c r="DQ104" s="53"/>
      <c r="DR104" s="53"/>
      <c r="DS104" s="53"/>
      <c r="DT104" s="53"/>
      <c r="DU104" s="53"/>
      <c r="DV104" s="53"/>
      <c r="DW104" s="53"/>
      <c r="DX104" s="53"/>
      <c r="DY104" s="53"/>
      <c r="DZ104" s="53"/>
      <c r="EA104" s="53"/>
      <c r="EB104" s="53"/>
      <c r="EC104" s="53"/>
      <c r="ED104" s="53"/>
      <c r="EE104" s="53"/>
      <c r="EF104" s="53"/>
      <c r="EG104" s="46">
        <f t="shared" si="63"/>
        <v>0</v>
      </c>
      <c r="EH104" s="116"/>
      <c r="EI104" s="82">
        <f t="shared" si="64"/>
        <v>0</v>
      </c>
      <c r="EJ104" s="295" t="str">
        <f t="shared" si="65"/>
        <v/>
      </c>
      <c r="EK104" s="296">
        <f t="shared" si="66"/>
        <v>0</v>
      </c>
      <c r="EL104" s="161"/>
      <c r="EM104" s="354">
        <f>SUMIF($K104,REGISTER!$CY$7,'KORT 1'!$BD104)</f>
        <v>0</v>
      </c>
      <c r="EN104" s="355">
        <f>SUMIF($K104,REGISTER!$CY$8,'KORT 1'!$BD104)</f>
        <v>0</v>
      </c>
      <c r="EO104" s="356">
        <f>SUMIF($K104,REGISTER!$CY$9,'KORT 1'!$BD104)</f>
        <v>0</v>
      </c>
      <c r="EP104" s="356">
        <f>SUMIF($K104,REGISTER!$CY$10,'KORT 1'!$BD104)</f>
        <v>0</v>
      </c>
      <c r="EQ104" s="357">
        <f>SUMIF($K104,REGISTER!$CY$23,'KORT 1'!$BD104)</f>
        <v>0</v>
      </c>
      <c r="ER104" s="355">
        <f>SUMIF($K104,REGISTER!$CY$24,'KORT 1'!$BD104)</f>
        <v>0</v>
      </c>
      <c r="ES104" s="356">
        <f>SUMIF($K104,REGISTER!$CY$25,'KORT 1'!$BD104)</f>
        <v>0</v>
      </c>
      <c r="ET104" s="356">
        <f>SUMIF($K104,REGISTER!$CY$26,'KORT 1'!$BD104)</f>
        <v>0</v>
      </c>
      <c r="EU104" s="357">
        <f>SUMIF($K104,REGISTER!$CY$15,'KORT 1'!$BD104)</f>
        <v>0</v>
      </c>
      <c r="EV104" s="355">
        <f>SUMIF($K104,REGISTER!$CY$16,'KORT 1'!$BD104)</f>
        <v>0</v>
      </c>
      <c r="EW104" s="355">
        <f>SUMIF($K104,REGISTER!$CY$17,'KORT 1'!$BD104)</f>
        <v>0</v>
      </c>
      <c r="EX104" s="355">
        <f>SUMIF($K104,REGISTER!$CY$18,'KORT 1'!$BD104)</f>
        <v>0</v>
      </c>
      <c r="EY104" s="358">
        <f>SUMIF($K104,REGISTER!$CY$19,'KORT 1'!$BD104)+SUMIF($K104,REGISTER!$CY$20,'KORT 1'!$BD104)+SUMIF($K104,REGISTER!$CY$21,'KORT 1'!$BD104)+SUMIF($K104,REGISTER!$CY$22,'KORT 1'!$BD104)</f>
        <v>0</v>
      </c>
      <c r="EZ104" s="359">
        <f>SUMIF($K104,REGISTER!$CY$31,'KORT 1'!$BD104)</f>
        <v>0</v>
      </c>
      <c r="FA104" s="355">
        <f>SUMIF($K104,REGISTER!$CY$32,'KORT 1'!$BD104)</f>
        <v>0</v>
      </c>
      <c r="FB104" s="355">
        <f>SUMIF($K104,REGISTER!$CY$33,'KORT 1'!$BD104)</f>
        <v>0</v>
      </c>
      <c r="FC104" s="355">
        <f>SUMIF($K104,REGISTER!$CY$34,'KORT 1'!$BD104)</f>
        <v>0</v>
      </c>
      <c r="FD104" s="358">
        <f>SUMIF($K104,REGISTER!$CY$35,'KORT 1'!$BD104)+SUMIF($K104,REGISTER!$CY$36,'KORT 1'!$BD104)+SUMIF($K104,REGISTER!$CY$37,'KORT 1'!$BD104)+SUMIF($K104,REGISTER!$CY$38,'KORT 1'!$BD104)</f>
        <v>0</v>
      </c>
      <c r="FE104" s="376"/>
      <c r="FF104" s="377"/>
      <c r="FG104" s="378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9"/>
      <c r="FY104" s="84">
        <f>SUMIF($M104,REGISTER!$CY$40,'KORT 1'!$O104)</f>
        <v>0</v>
      </c>
      <c r="FZ104" s="17">
        <f>SUMIF($M104,REGISTER!$CY$41,'KORT 1'!$O104)</f>
        <v>0</v>
      </c>
      <c r="GA104" s="17">
        <f>SUMIF($M104,REGISTER!$CY$42,'KORT 1'!$O104)</f>
        <v>0</v>
      </c>
      <c r="GB104" s="17">
        <f>SUMIF($M104,REGISTER!$CY$43,'KORT 1'!$O104)</f>
        <v>0</v>
      </c>
      <c r="GC104" s="17">
        <f>SUMIF($M104,REGISTER!$CY$44,'KORT 1'!$O104)</f>
        <v>0</v>
      </c>
      <c r="GD104" s="17">
        <f>SUMIF($M104,REGISTER!$CY$45,'KORT 1'!$O104)</f>
        <v>0</v>
      </c>
      <c r="GE104" s="17">
        <f>SUMIF($M104,REGISTER!$CY$60,'KORT 1'!$O104)</f>
        <v>0</v>
      </c>
      <c r="GF104" s="17">
        <f>SUMIF($M104,REGISTER!$CY$61,'KORT 1'!$O104)</f>
        <v>0</v>
      </c>
      <c r="GG104" s="17">
        <f>SUMIF($M104,REGISTER!$CY$62,'KORT 1'!$O104)</f>
        <v>0</v>
      </c>
      <c r="GH104" s="17">
        <f>SUMIF($M104,REGISTER!$CY$63,'KORT 1'!$O104)</f>
        <v>0</v>
      </c>
      <c r="GI104" s="17">
        <f>SUMIF($M104,REGISTER!$CY$64,'KORT 1'!$O104)</f>
        <v>0</v>
      </c>
      <c r="GJ104" s="17">
        <f>SUMIF($M104,REGISTER!$CY$65,'KORT 1'!$O104)</f>
        <v>0</v>
      </c>
      <c r="GK104" s="17">
        <f>SUMIF($M104,REGISTER!$CY$50,'KORT 1'!$O104)</f>
        <v>0</v>
      </c>
      <c r="GL104" s="17">
        <f>SUMIF($M104,REGISTER!$CY$51,'KORT 1'!$O104)</f>
        <v>0</v>
      </c>
      <c r="GM104" s="17">
        <f>SUMIF($M104,REGISTER!$CY$52,'KORT 1'!$O104)</f>
        <v>0</v>
      </c>
      <c r="GN104" s="17">
        <f>SUMIF($M104,REGISTER!$CY$53,'KORT 1'!$O104)</f>
        <v>0</v>
      </c>
      <c r="GO104" s="17">
        <f>SUMIF($M104,REGISTER!$CY$54,'KORT 1'!$O104)</f>
        <v>0</v>
      </c>
      <c r="GP104" s="17">
        <f>SUMIF($M104,REGISTER!$CY$55,'KORT 1'!$O104)</f>
        <v>0</v>
      </c>
      <c r="GQ104" s="16">
        <f>SUMIF($M104,REGISTER!$CY$56,'KORT 1'!$O104)+SUMIF($M104,REGISTER!$CY$57,'KORT 1'!$O104)+SUMIF($M104,REGISTER!$CY$58,'KORT 1'!$O104)+SUMIF($M104,REGISTER!$CY$59,'KORT 1'!$O104)</f>
        <v>0</v>
      </c>
      <c r="GR104" s="17">
        <f>SUMIF($M104,REGISTER!$CY$70,'KORT 1'!$O104)</f>
        <v>0</v>
      </c>
      <c r="GS104" s="17">
        <f>SUMIF($M104,REGISTER!$CY$71,'KORT 1'!$O104)</f>
        <v>0</v>
      </c>
      <c r="GT104" s="17">
        <f>SUMIF($M104,REGISTER!$CY$72,'KORT 1'!$O104)</f>
        <v>0</v>
      </c>
      <c r="GU104" s="17">
        <f>SUMIF($M104,REGISTER!$CY$73,'KORT 1'!$O104)</f>
        <v>0</v>
      </c>
      <c r="GV104" s="17">
        <f>SUMIF($M104,REGISTER!$CY$74,'KORT 1'!$O104)</f>
        <v>0</v>
      </c>
      <c r="GW104" s="17">
        <f>SUMIF($M104,REGISTER!$CY$75,'KORT 1'!$O104)</f>
        <v>0</v>
      </c>
      <c r="GX104" s="16">
        <f>SUMIF($M104,REGISTER!$CY$76,'KORT 1'!$O104)+SUMIF($M104,REGISTER!$CY$77,'KORT 1'!$O104)+SUMIF($M104,REGISTER!$CY$78,'KORT 1'!$O104)+SUMIF($M104,REGISTER!$CY$79,'KORT 1'!$O104)</f>
        <v>0</v>
      </c>
      <c r="GY104" s="116"/>
      <c r="GZ104" s="116"/>
      <c r="HA104" s="116"/>
      <c r="HB104" s="116"/>
      <c r="HC104" s="116"/>
      <c r="HD104" s="116"/>
      <c r="HE104" s="116"/>
      <c r="HF104" s="116"/>
      <c r="HG104" s="116"/>
      <c r="HH104" s="116"/>
      <c r="HI104" s="116"/>
      <c r="HJ104" s="116"/>
      <c r="HK104" s="116"/>
      <c r="HL104" s="116"/>
      <c r="HM104" s="116"/>
      <c r="HN104" s="116"/>
      <c r="HO104" s="116"/>
      <c r="HP104" s="106"/>
      <c r="HQ104" s="1"/>
    </row>
    <row r="105" spans="1:225" ht="12" customHeight="1">
      <c r="A105" s="15">
        <v>49</v>
      </c>
      <c r="B105" s="69"/>
      <c r="C105" s="539" t="str">
        <f t="shared" si="67"/>
        <v/>
      </c>
      <c r="D105" s="540"/>
      <c r="E105" s="540"/>
      <c r="F105" s="540"/>
      <c r="G105" s="541"/>
      <c r="H105" s="111" t="str">
        <f t="shared" si="54"/>
        <v/>
      </c>
      <c r="I105" s="22">
        <f t="shared" si="55"/>
        <v>0</v>
      </c>
      <c r="J105" s="22">
        <f t="shared" si="56"/>
        <v>0</v>
      </c>
      <c r="K105" s="22">
        <f t="shared" si="57"/>
        <v>0</v>
      </c>
      <c r="L105" s="114"/>
      <c r="M105" s="22">
        <f t="shared" si="58"/>
        <v>0</v>
      </c>
      <c r="N105" s="22">
        <f t="shared" si="59"/>
        <v>0</v>
      </c>
      <c r="O105" s="83">
        <f t="shared" si="68"/>
        <v>0</v>
      </c>
      <c r="P105" s="68">
        <f>IF((SUM(P$19:P$39)+SUM(P$78:P104)+SUM(P$117:P$121))&gt;=REGISTER!$DD$24,0,IF(CS$70=1,0,IF(AND(CS105=1,$J105=1,CS$43&gt;=REGISTER!$DD$28,CS$40&gt;0,SUM(CS$54:CS$60)&gt;0),1,0)))</f>
        <v>0</v>
      </c>
      <c r="Q105" s="68">
        <f>IF((SUM(Q$19:Q$39)+SUM(Q$78:Q104)+SUM(Q$117:Q$121))&gt;=REGISTER!$DD$24,0,IF(CT$70=1,0,IF(AND(CT105=1,$J105=1,CT$43&gt;=REGISTER!$DD$28,CT$40&gt;0,SUM(CT$54:CT$60)&gt;0),1,0)))</f>
        <v>0</v>
      </c>
      <c r="R105" s="68">
        <f>IF((SUM(R$19:R$39)+SUM(R$78:R104)+SUM(R$117:R$121))&gt;=REGISTER!$DD$24,0,IF(CU$70=1,0,IF(AND(CU105=1,$J105=1,CU$43&gt;=REGISTER!$DD$28,CU$40&gt;0,SUM(CU$54:CU$60)&gt;0),1,0)))</f>
        <v>0</v>
      </c>
      <c r="S105" s="68">
        <f>IF((SUM(S$19:S$39)+SUM(S$78:S104)+SUM(S$117:S$121))&gt;=REGISTER!$DD$24,0,IF(CV$70=1,0,IF(AND(CV105=1,$J105=1,CV$43&gt;=REGISTER!$DD$28,CV$40&gt;0,SUM(CV$54:CV$60)&gt;0),1,0)))</f>
        <v>0</v>
      </c>
      <c r="T105" s="68">
        <f>IF((SUM(T$19:T$39)+SUM(T$78:T104)+SUM(T$117:T$121))&gt;=REGISTER!$DD$24,0,IF(CW$70=1,0,IF(AND(CW105=1,$J105=1,CW$43&gt;=REGISTER!$DD$28,CW$40&gt;0,SUM(CW$54:CW$60)&gt;0),1,0)))</f>
        <v>0</v>
      </c>
      <c r="U105" s="68">
        <f>IF((SUM(U$19:U$39)+SUM(U$78:U104)+SUM(U$117:U$121))&gt;=REGISTER!$DD$24,0,IF(CX$70=1,0,IF(AND(CX105=1,$J105=1,CX$43&gt;=REGISTER!$DD$28,CX$40&gt;0,SUM(CX$54:CX$60)&gt;0),1,0)))</f>
        <v>0</v>
      </c>
      <c r="V105" s="68">
        <f>IF((SUM(V$19:V$39)+SUM(V$78:V104)+SUM(V$117:V$121))&gt;=REGISTER!$DD$24,0,IF(CY$70=1,0,IF(AND(CY105=1,$J105=1,CY$43&gt;=REGISTER!$DD$28,CY$40&gt;0,SUM(CY$54:CY$60)&gt;0),1,0)))</f>
        <v>0</v>
      </c>
      <c r="W105" s="68">
        <f>IF((SUM(W$19:W$39)+SUM(W$78:W104)+SUM(W$117:W$121))&gt;=REGISTER!$DD$24,0,IF(CZ$70=1,0,IF(AND(CZ105=1,$J105=1,CZ$43&gt;=REGISTER!$DD$28,CZ$40&gt;0,SUM(CZ$54:CZ$60)&gt;0),1,0)))</f>
        <v>0</v>
      </c>
      <c r="X105" s="68">
        <f>IF((SUM(X$19:X$39)+SUM(X$78:X104)+SUM(X$117:X$121))&gt;=REGISTER!$DD$24,0,IF(DA$70=1,0,IF(AND(DA105=1,$J105=1,DA$43&gt;=REGISTER!$DD$28,DA$40&gt;0,SUM(DA$54:DA$60)&gt;0),1,0)))</f>
        <v>0</v>
      </c>
      <c r="Y105" s="68">
        <f>IF((SUM(Y$19:Y$39)+SUM(Y$78:Y104)+SUM(Y$117:Y$121))&gt;=REGISTER!$DD$24,0,IF(DB$70=1,0,IF(AND(DB105=1,$J105=1,DB$43&gt;=REGISTER!$DD$28,DB$40&gt;0,SUM(DB$54:DB$60)&gt;0),1,0)))</f>
        <v>0</v>
      </c>
      <c r="Z105" s="68">
        <f>IF((SUM(Z$19:Z$39)+SUM(Z$78:Z104)+SUM(Z$117:Z$121))&gt;=REGISTER!$DD$24,0,IF(DC$70=1,0,IF(AND(DC105=1,$J105=1,DC$43&gt;=REGISTER!$DD$28,DC$40&gt;0,SUM(DC$54:DC$60)&gt;0),1,0)))</f>
        <v>0</v>
      </c>
      <c r="AA105" s="68">
        <f>IF((SUM(AA$19:AA$39)+SUM(AA$78:AA104)+SUM(AA$117:AA$121))&gt;=REGISTER!$DD$24,0,IF(DD$70=1,0,IF(AND(DD105=1,$J105=1,DD$43&gt;=REGISTER!$DD$28,DD$40&gt;0,SUM(DD$54:DD$60)&gt;0),1,0)))</f>
        <v>0</v>
      </c>
      <c r="AB105" s="68">
        <f>IF((SUM(AB$19:AB$39)+SUM(AB$78:AB104)+SUM(AB$117:AB$121))&gt;=REGISTER!$DD$24,0,IF(DE$70=1,0,IF(AND(DE105=1,$J105=1,DE$43&gt;=REGISTER!$DD$28,DE$40&gt;0,SUM(DE$54:DE$60)&gt;0),1,0)))</f>
        <v>0</v>
      </c>
      <c r="AC105" s="68">
        <f>IF((SUM(AC$19:AC$39)+SUM(AC$78:AC104)+SUM(AC$117:AC$121))&gt;=REGISTER!$DD$24,0,IF(DF$70=1,0,IF(AND(DF105=1,$J105=1,DF$43&gt;=REGISTER!$DD$28,DF$40&gt;0,SUM(DF$54:DF$60)&gt;0),1,0)))</f>
        <v>0</v>
      </c>
      <c r="AD105" s="68">
        <f>IF((SUM(AD$19:AD$39)+SUM(AD$78:AD104)+SUM(AD$117:AD$121))&gt;=REGISTER!$DD$24,0,IF(DG$70=1,0,IF(AND(DG105=1,$J105=1,DG$43&gt;=REGISTER!$DD$28,DG$40&gt;0,SUM(DG$54:DG$60)&gt;0),1,0)))</f>
        <v>0</v>
      </c>
      <c r="AE105" s="68">
        <f>IF((SUM(AE$19:AE$39)+SUM(AE$78:AE104)+SUM(AE$117:AE$121))&gt;=REGISTER!$DD$24,0,IF(DH$70=1,0,IF(AND(DH105=1,$J105=1,DH$43&gt;=REGISTER!$DD$28,DH$40&gt;0,SUM(DH$54:DH$60)&gt;0),1,0)))</f>
        <v>0</v>
      </c>
      <c r="AF105" s="68">
        <f>IF((SUM(AF$19:AF$39)+SUM(AF$78:AF104)+SUM(AF$117:AF$121))&gt;=REGISTER!$DD$24,0,IF(DI$70=1,0,IF(AND(DI105=1,$J105=1,DI$43&gt;=REGISTER!$DD$28,DI$40&gt;0,SUM(DI$54:DI$60)&gt;0),1,0)))</f>
        <v>0</v>
      </c>
      <c r="AG105" s="68">
        <f>IF((SUM(AG$19:AG$39)+SUM(AG$78:AG104)+SUM(AG$117:AG$121))&gt;=REGISTER!$DD$24,0,IF(DJ$70=1,0,IF(AND(DJ105=1,$J105=1,DJ$43&gt;=REGISTER!$DD$28,DJ$40&gt;0,SUM(DJ$54:DJ$60)&gt;0),1,0)))</f>
        <v>0</v>
      </c>
      <c r="AH105" s="68">
        <f>IF((SUM(AH$19:AH$39)+SUM(AH$78:AH104)+SUM(AH$117:AH$121))&gt;=REGISTER!$DD$24,0,IF(DK$70=1,0,IF(AND(DK105=1,$J105=1,DK$43&gt;=REGISTER!$DD$28,DK$40&gt;0,SUM(DK$54:DK$60)&gt;0),1,0)))</f>
        <v>0</v>
      </c>
      <c r="AI105" s="68">
        <f>IF((SUM(AI$19:AI$39)+SUM(AI$78:AI104)+SUM(AI$117:AI$121))&gt;=REGISTER!$DD$24,0,IF(DL$70=1,0,IF(AND(DL105=1,$J105=1,DL$43&gt;=REGISTER!$DD$28,DL$40&gt;0,SUM(DL$54:DL$60)&gt;0),1,0)))</f>
        <v>0</v>
      </c>
      <c r="AJ105" s="68">
        <f>IF((SUM(AJ$19:AJ$39)+SUM(AJ$78:AJ104)+SUM(AJ$117:AJ$121))&gt;=REGISTER!$DD$24,0,IF(DM$70=1,0,IF(AND(DM105=1,$J105=1,DM$43&gt;=REGISTER!$DD$28,DM$40&gt;0,SUM(DM$54:DM$60)&gt;0),1,0)))</f>
        <v>0</v>
      </c>
      <c r="AK105" s="68">
        <f>IF((SUM(AK$19:AK$39)+SUM(AK$78:AK104)+SUM(AK$117:AK$121))&gt;=REGISTER!$DD$24,0,IF(DN$70=1,0,IF(AND(DN105=1,$J105=1,DN$43&gt;=REGISTER!$DD$28,DN$40&gt;0,SUM(DN$54:DN$60)&gt;0),1,0)))</f>
        <v>0</v>
      </c>
      <c r="AL105" s="68">
        <f>IF((SUM(AL$19:AL$39)+SUM(AL$78:AL104)+SUM(AL$117:AL$121))&gt;=REGISTER!$DD$24,0,IF(DO$70=1,0,IF(AND(DO105=1,$J105=1,DO$43&gt;=REGISTER!$DD$28,DO$40&gt;0,SUM(DO$54:DO$60)&gt;0),1,0)))</f>
        <v>0</v>
      </c>
      <c r="AM105" s="68">
        <f>IF((SUM(AM$19:AM$39)+SUM(AM$78:AM104)+SUM(AM$117:AM$121))&gt;=REGISTER!$DD$24,0,IF(DP$70=1,0,IF(AND(DP105=1,$J105=1,DP$43&gt;=REGISTER!$DD$28,DP$40&gt;0,SUM(DP$54:DP$60)&gt;0),1,0)))</f>
        <v>0</v>
      </c>
      <c r="AN105" s="68">
        <f>IF((SUM(AN$19:AN$39)+SUM(AN$78:AN104)+SUM(AN$117:AN$121))&gt;=REGISTER!$DD$24,0,IF(DQ$70=1,0,IF(AND(DQ105=1,$J105=1,DQ$43&gt;=REGISTER!$DD$28,DQ$40&gt;0,SUM(DQ$54:DQ$60)&gt;0),1,0)))</f>
        <v>0</v>
      </c>
      <c r="AO105" s="68">
        <f>IF((SUM(AO$19:AO$39)+SUM(AO$78:AO104)+SUM(AO$117:AO$121))&gt;=REGISTER!$DD$24,0,IF(DR$70=1,0,IF(AND(DR105=1,$J105=1,DR$43&gt;=REGISTER!$DD$28,DR$40&gt;0,SUM(DR$54:DR$60)&gt;0),1,0)))</f>
        <v>0</v>
      </c>
      <c r="AP105" s="68">
        <f>IF((SUM(AP$19:AP$39)+SUM(AP$78:AP104)+SUM(AP$117:AP$121))&gt;=REGISTER!$DD$24,0,IF(DS$70=1,0,IF(AND(DS105=1,$J105=1,DS$43&gt;=REGISTER!$DD$28,DS$40&gt;0,SUM(DS$54:DS$60)&gt;0),1,0)))</f>
        <v>0</v>
      </c>
      <c r="AQ105" s="68">
        <f>IF((SUM(AQ$19:AQ$39)+SUM(AQ$78:AQ104)+SUM(AQ$117:AQ$121))&gt;=REGISTER!$DD$24,0,IF(DT$70=1,0,IF(AND(DT105=1,$J105=1,DT$43&gt;=REGISTER!$DD$28,DT$40&gt;0,SUM(DT$54:DT$60)&gt;0),1,0)))</f>
        <v>0</v>
      </c>
      <c r="AR105" s="68">
        <f>IF((SUM(AR$19:AR$39)+SUM(AR$78:AR104)+SUM(AR$117:AR$121))&gt;=REGISTER!$DD$24,0,IF(DU$70=1,0,IF(AND(DU105=1,$J105=1,DU$43&gt;=REGISTER!$DD$28,DU$40&gt;0,SUM(DU$54:DU$60)&gt;0),1,0)))</f>
        <v>0</v>
      </c>
      <c r="AS105" s="68">
        <f>IF((SUM(AS$19:AS$39)+SUM(AS$78:AS104)+SUM(AS$117:AS$121))&gt;=REGISTER!$DD$24,0,IF(DV$70=1,0,IF(AND(DV105=1,$J105=1,DV$43&gt;=REGISTER!$DD$28,DV$40&gt;0,SUM(DV$54:DV$60)&gt;0),1,0)))</f>
        <v>0</v>
      </c>
      <c r="AT105" s="68">
        <f>IF((SUM(AT$19:AT$39)+SUM(AT$78:AT104)+SUM(AT$117:AT$121))&gt;=REGISTER!$DD$24,0,IF(DW$70=1,0,IF(AND(DW105=1,$J105=1,DW$43&gt;=REGISTER!$DD$28,DW$40&gt;0,SUM(DW$54:DW$60)&gt;0),1,0)))</f>
        <v>0</v>
      </c>
      <c r="AU105" s="68">
        <f>IF((SUM(AU$19:AU$39)+SUM(AU$78:AU104)+SUM(AU$117:AU$121))&gt;=REGISTER!$DD$24,0,IF(DX$70=1,0,IF(AND(DX105=1,$J105=1,DX$43&gt;=REGISTER!$DD$28,DX$40&gt;0,SUM(DX$54:DX$60)&gt;0),1,0)))</f>
        <v>0</v>
      </c>
      <c r="AV105" s="68">
        <f>IF((SUM(AV$19:AV$39)+SUM(AV$78:AV104)+SUM(AV$117:AV$121))&gt;=REGISTER!$DD$24,0,IF(DY$70=1,0,IF(AND(DY105=1,$J105=1,DY$43&gt;=REGISTER!$DD$28,DY$40&gt;0,SUM(DY$54:DY$60)&gt;0),1,0)))</f>
        <v>0</v>
      </c>
      <c r="AW105" s="68">
        <f>IF((SUM(AW$19:AW$39)+SUM(AW$78:AW104)+SUM(AW$117:AW$121))&gt;=REGISTER!$DD$24,0,IF(DZ$70=1,0,IF(AND(DZ105=1,$J105=1,DZ$43&gt;=REGISTER!$DD$28,DZ$40&gt;0,SUM(DZ$54:DZ$60)&gt;0),1,0)))</f>
        <v>0</v>
      </c>
      <c r="AX105" s="68">
        <f>IF((SUM(AX$19:AX$39)+SUM(AX$78:AX104)+SUM(AX$117:AX$121))&gt;=REGISTER!$DD$24,0,IF(EA$70=1,0,IF(AND(EA105=1,$J105=1,EA$43&gt;=REGISTER!$DD$28,EA$40&gt;0,SUM(EA$54:EA$60)&gt;0),1,0)))</f>
        <v>0</v>
      </c>
      <c r="AY105" s="68">
        <f>IF((SUM(AY$19:AY$39)+SUM(AY$78:AY104)+SUM(AY$117:AY$121))&gt;=REGISTER!$DD$24,0,IF(EB$70=1,0,IF(AND(EB105=1,$J105=1,EB$43&gt;=REGISTER!$DD$28,EB$40&gt;0,SUM(EB$54:EB$60)&gt;0),1,0)))</f>
        <v>0</v>
      </c>
      <c r="AZ105" s="68">
        <f>IF((SUM(AZ$19:AZ$39)+SUM(AZ$78:AZ104)+SUM(AZ$117:AZ$121))&gt;=REGISTER!$DD$24,0,IF(EC$70=1,0,IF(AND(EC105=1,$J105=1,EC$43&gt;=REGISTER!$DD$28,EC$40&gt;0,SUM(EC$54:EC$60)&gt;0),1,0)))</f>
        <v>0</v>
      </c>
      <c r="BA105" s="68">
        <f>IF((SUM(BA$19:BA$39)+SUM(BA$78:BA104)+SUM(BA$117:BA$121))&gt;=REGISTER!$DD$24,0,IF(ED$70=1,0,IF(AND(ED105=1,$J105=1,ED$43&gt;=REGISTER!$DD$28,ED$40&gt;0,SUM(ED$54:ED$60)&gt;0),1,0)))</f>
        <v>0</v>
      </c>
      <c r="BB105" s="68">
        <f>IF((SUM(BB$19:BB$39)+SUM(BB$78:BB104)+SUM(BB$117:BB$121))&gt;=REGISTER!$DD$24,0,IF(EE$70=1,0,IF(AND(EE105=1,$J105=1,EE$43&gt;=REGISTER!$DD$28,EE$40&gt;0,SUM(EE$54:EE$60)&gt;0),1,0)))</f>
        <v>0</v>
      </c>
      <c r="BC105" s="68">
        <f>IF((SUM(BC$19:BC$39)+SUM(BC$78:BC104)+SUM(BC$117:BC$121))&gt;=REGISTER!$DD$24,0,IF(EF$70=1,0,IF(AND(EF105=1,$J105=1,EF$43&gt;=REGISTER!$DD$28,EF$40&gt;0,SUM(EF$54:EF$60)&gt;0),1,0)))</f>
        <v>0</v>
      </c>
      <c r="BD105" s="83">
        <f t="shared" si="69"/>
        <v>0</v>
      </c>
      <c r="BE105" s="68">
        <f>IF((SUM(BE$19:BE$37)+SUM(BE$78:BE104))&gt;=20,0,SUM(IF(AND($I105=1,CS105=1,CS$41&gt;2,CS$40&gt;0,SUM(CS$47:CS$53)&gt;0),1,0)))</f>
        <v>0</v>
      </c>
      <c r="BF105" s="68">
        <f>IF((SUM(BF$19:BF$37)+SUM(BF$78:BF104))&gt;=20,0,SUM(IF(AND($I105=1,CT105=1,CT$41&gt;2,CT$40&gt;0,SUM(CT$47:CT$53)&gt;0),1,0)))</f>
        <v>0</v>
      </c>
      <c r="BG105" s="68">
        <f>IF((SUM(BG$19:BG$37)+SUM(BG$78:BG104))&gt;=20,0,SUM(IF(AND($I105=1,CU105=1,CU$41&gt;2,CU$40&gt;0,SUM(CU$47:CU$53)&gt;0),1,0)))</f>
        <v>0</v>
      </c>
      <c r="BH105" s="68">
        <f>IF((SUM(BH$19:BH$37)+SUM(BH$78:BH104))&gt;=20,0,SUM(IF(AND($I105=1,CV105=1,CV$41&gt;2,CV$40&gt;0,SUM(CV$47:CV$53)&gt;0),1,0)))</f>
        <v>0</v>
      </c>
      <c r="BI105" s="68">
        <f>IF((SUM(BI$19:BI$37)+SUM(BI$78:BI104))&gt;=20,0,SUM(IF(AND($I105=1,CW105=1,CW$41&gt;2,CW$40&gt;0,SUM(CW$47:CW$53)&gt;0),1,0)))</f>
        <v>0</v>
      </c>
      <c r="BJ105" s="68">
        <f>IF((SUM(BJ$19:BJ$37)+SUM(BJ$78:BJ104))&gt;=20,0,SUM(IF(AND($I105=1,CX105=1,CX$41&gt;2,CX$40&gt;0,SUM(CX$47:CX$53)&gt;0),1,0)))</f>
        <v>0</v>
      </c>
      <c r="BK105" s="68">
        <f>IF((SUM(BK$19:BK$37)+SUM(BK$78:BK104))&gt;=20,0,SUM(IF(AND($I105=1,CY105=1,CY$41&gt;2,CY$40&gt;0,SUM(CY$47:CY$53)&gt;0),1,0)))</f>
        <v>0</v>
      </c>
      <c r="BL105" s="68">
        <f>IF((SUM(BL$19:BL$37)+SUM(BL$78:BL104))&gt;=20,0,SUM(IF(AND($I105=1,CZ105=1,CZ$41&gt;2,CZ$40&gt;0,SUM(CZ$47:CZ$53)&gt;0),1,0)))</f>
        <v>0</v>
      </c>
      <c r="BM105" s="68">
        <f>IF((SUM(BM$19:BM$37)+SUM(BM$78:BM104))&gt;=20,0,SUM(IF(AND($I105=1,DA105=1,DA$41&gt;2,DA$40&gt;0,SUM(DA$47:DA$53)&gt;0),1,0)))</f>
        <v>0</v>
      </c>
      <c r="BN105" s="68">
        <f>IF((SUM(BN$19:BN$37)+SUM(BN$78:BN104))&gt;=20,0,SUM(IF(AND($I105=1,DB105=1,DB$41&gt;2,DB$40&gt;0,SUM(DB$47:DB$53)&gt;0),1,0)))</f>
        <v>0</v>
      </c>
      <c r="BO105" s="68">
        <f>IF((SUM(BO$19:BO$37)+SUM(BO$78:BO104))&gt;=20,0,SUM(IF(AND($I105=1,DC105=1,DC$41&gt;2,DC$40&gt;0,SUM(DC$47:DC$53)&gt;0),1,0)))</f>
        <v>0</v>
      </c>
      <c r="BP105" s="68">
        <f>IF((SUM(BP$19:BP$37)+SUM(BP$78:BP104))&gt;=20,0,SUM(IF(AND($I105=1,DD105=1,DD$41&gt;2,DD$40&gt;0,SUM(DD$47:DD$53)&gt;0),1,0)))</f>
        <v>0</v>
      </c>
      <c r="BQ105" s="68">
        <f>IF((SUM(BQ$19:BQ$37)+SUM(BQ$78:BQ104))&gt;=20,0,SUM(IF(AND($I105=1,DE105=1,DE$41&gt;2,DE$40&gt;0,SUM(DE$47:DE$53)&gt;0),1,0)))</f>
        <v>0</v>
      </c>
      <c r="BR105" s="68">
        <f>IF((SUM(BR$19:BR$37)+SUM(BR$78:BR104))&gt;=20,0,SUM(IF(AND($I105=1,DF105=1,DF$41&gt;2,DF$40&gt;0,SUM(DF$47:DF$53)&gt;0),1,0)))</f>
        <v>0</v>
      </c>
      <c r="BS105" s="68">
        <f>IF((SUM(BS$19:BS$37)+SUM(BS$78:BS104))&gt;=20,0,SUM(IF(AND($I105=1,DG105=1,DG$41&gt;2,DG$40&gt;0,SUM(DG$47:DG$53)&gt;0),1,0)))</f>
        <v>0</v>
      </c>
      <c r="BT105" s="68">
        <f>IF((SUM(BT$19:BT$37)+SUM(BT$78:BT104))&gt;=20,0,SUM(IF(AND($I105=1,DH105=1,DH$41&gt;2,DH$40&gt;0,SUM(DH$47:DH$53)&gt;0),1,0)))</f>
        <v>0</v>
      </c>
      <c r="BU105" s="68">
        <f>IF((SUM(BU$19:BU$37)+SUM(BU$78:BU104))&gt;=20,0,SUM(IF(AND($I105=1,DI105=1,DI$41&gt;2,DI$40&gt;0,SUM(DI$47:DI$53)&gt;0),1,0)))</f>
        <v>0</v>
      </c>
      <c r="BV105" s="68">
        <f>IF((SUM(BV$19:BV$37)+SUM(BV$78:BV104))&gt;=20,0,SUM(IF(AND($I105=1,DJ105=1,DJ$41&gt;2,DJ$40&gt;0,SUM(DJ$47:DJ$53)&gt;0),1,0)))</f>
        <v>0</v>
      </c>
      <c r="BW105" s="68">
        <f>IF((SUM(BW$19:BW$37)+SUM(BW$78:BW104))&gt;=20,0,SUM(IF(AND($I105=1,DK105=1,DK$41&gt;2,DK$40&gt;0,SUM(DK$47:DK$53)&gt;0),1,0)))</f>
        <v>0</v>
      </c>
      <c r="BX105" s="68">
        <f>IF((SUM(BX$19:BX$37)+SUM(BX$78:BX104))&gt;=20,0,SUM(IF(AND($I105=1,DL105=1,DL$41&gt;2,DL$40&gt;0,SUM(DL$47:DL$53)&gt;0),1,0)))</f>
        <v>0</v>
      </c>
      <c r="BY105" s="68">
        <f>IF((SUM(BY$19:BY$37)+SUM(BY$78:BY104))&gt;=20,0,SUM(IF(AND($I105=1,DM105=1,DM$41&gt;2,DM$40&gt;0,SUM(DM$47:DM$53)&gt;0),1,0)))</f>
        <v>0</v>
      </c>
      <c r="BZ105" s="68">
        <f>IF((SUM(BZ$19:BZ$37)+SUM(BZ$78:BZ104))&gt;=20,0,SUM(IF(AND($I105=1,DN105=1,DN$41&gt;2,DN$40&gt;0,SUM(DN$47:DN$53)&gt;0),1,0)))</f>
        <v>0</v>
      </c>
      <c r="CA105" s="68">
        <f>IF((SUM(CA$19:CA$37)+SUM(CA$78:CA104))&gt;=20,0,SUM(IF(AND($I105=1,DO105=1,DO$41&gt;2,DO$40&gt;0,SUM(DO$47:DO$53)&gt;0),1,0)))</f>
        <v>0</v>
      </c>
      <c r="CB105" s="68">
        <f>IF((SUM(CB$19:CB$37)+SUM(CB$78:CB104))&gt;=20,0,SUM(IF(AND($I105=1,DP105=1,DP$41&gt;2,DP$40&gt;0,SUM(DP$47:DP$53)&gt;0),1,0)))</f>
        <v>0</v>
      </c>
      <c r="CC105" s="68">
        <f>IF((SUM(CC$19:CC$37)+SUM(CC$78:CC104))&gt;=20,0,SUM(IF(AND($I105=1,DQ105=1,DQ$41&gt;2,DQ$40&gt;0,SUM(DQ$47:DQ$53)&gt;0),1,0)))</f>
        <v>0</v>
      </c>
      <c r="CD105" s="68">
        <f>IF((SUM(CD$19:CD$37)+SUM(CD$78:CD104))&gt;=20,0,SUM(IF(AND($I105=1,DR105=1,DR$41&gt;2,DR$40&gt;0,SUM(DR$47:DR$53)&gt;0),1,0)))</f>
        <v>0</v>
      </c>
      <c r="CE105" s="68">
        <f>IF((SUM(CE$19:CE$37)+SUM(CE$78:CE104))&gt;=20,0,SUM(IF(AND($I105=1,DS105=1,DS$41&gt;2,DS$40&gt;0,SUM(DS$47:DS$53)&gt;0),1,0)))</f>
        <v>0</v>
      </c>
      <c r="CF105" s="68">
        <f>IF((SUM(CF$19:CF$37)+SUM(CF$78:CF104))&gt;=20,0,SUM(IF(AND($I105=1,DT105=1,DT$41&gt;2,DT$40&gt;0,SUM(DT$47:DT$53)&gt;0),1,0)))</f>
        <v>0</v>
      </c>
      <c r="CG105" s="68">
        <f>IF((SUM(CG$19:CG$37)+SUM(CG$78:CG104))&gt;=20,0,SUM(IF(AND($I105=1,DU105=1,DU$41&gt;2,DU$40&gt;0,SUM(DU$47:DU$53)&gt;0),1,0)))</f>
        <v>0</v>
      </c>
      <c r="CH105" s="68">
        <f>IF((SUM(CH$19:CH$37)+SUM(CH$78:CH104))&gt;=20,0,SUM(IF(AND($I105=1,DV105=1,DV$41&gt;2,DV$40&gt;0,SUM(DV$47:DV$53)&gt;0),1,0)))</f>
        <v>0</v>
      </c>
      <c r="CI105" s="68">
        <f>IF((SUM(CI$19:CI$37)+SUM(CI$78:CI104))&gt;=20,0,SUM(IF(AND($I105=1,DW105=1,DW$41&gt;2,DW$40&gt;0,SUM(DW$47:DW$53)&gt;0),1,0)))</f>
        <v>0</v>
      </c>
      <c r="CJ105" s="68">
        <f>IF((SUM(CJ$19:CJ$37)+SUM(CJ$78:CJ104))&gt;=20,0,SUM(IF(AND($I105=1,DX105=1,DX$41&gt;2,DX$40&gt;0,SUM(DX$47:DX$53)&gt;0),1,0)))</f>
        <v>0</v>
      </c>
      <c r="CK105" s="68">
        <f>IF((SUM(CK$19:CK$37)+SUM(CK$78:CK104))&gt;=20,0,SUM(IF(AND($I105=1,DY105=1,DY$41&gt;2,DY$40&gt;0,SUM(DY$47:DY$53)&gt;0),1,0)))</f>
        <v>0</v>
      </c>
      <c r="CL105" s="68">
        <f>IF((SUM(CL$19:CL$37)+SUM(CL$78:CL104))&gt;=20,0,SUM(IF(AND($I105=1,DZ105=1,DZ$41&gt;2,DZ$40&gt;0,SUM(DZ$47:DZ$53)&gt;0),1,0)))</f>
        <v>0</v>
      </c>
      <c r="CM105" s="68">
        <f>IF((SUM(CM$19:CM$37)+SUM(CM$78:CM104))&gt;=20,0,SUM(IF(AND($I105=1,EA105=1,EA$41&gt;2,EA$40&gt;0,SUM(EA$47:EA$53)&gt;0),1,0)))</f>
        <v>0</v>
      </c>
      <c r="CN105" s="68">
        <f>IF((SUM(CN$19:CN$37)+SUM(CN$78:CN104))&gt;=20,0,SUM(IF(AND($I105=1,EB105=1,EB$41&gt;2,EB$40&gt;0,SUM(EB$47:EB$53)&gt;0),1,0)))</f>
        <v>0</v>
      </c>
      <c r="CO105" s="68">
        <f>IF((SUM(CO$19:CO$37)+SUM(CO$78:CO104))&gt;=20,0,SUM(IF(AND($I105=1,EC105=1,EC$41&gt;2,EC$40&gt;0,SUM(EC$47:EC$53)&gt;0),1,0)))</f>
        <v>0</v>
      </c>
      <c r="CP105" s="68">
        <f>IF((SUM(CP$19:CP$37)+SUM(CP$78:CP104))&gt;=20,0,SUM(IF(AND($I105=1,ED105=1,ED$41&gt;2,ED$40&gt;0,SUM(ED$47:ED$53)&gt;0),1,0)))</f>
        <v>0</v>
      </c>
      <c r="CQ105" s="68">
        <f>IF((SUM(CQ$19:CQ$37)+SUM(CQ$78:CQ104))&gt;=20,0,SUM(IF(AND($I105=1,EE105=1,EE$41&gt;2,EE$40&gt;0,SUM(EE$47:EE$53)&gt;0),1,0)))</f>
        <v>0</v>
      </c>
      <c r="CR105" s="68">
        <f>IF((SUM(CR$19:CR$37)+SUM(CR$78:CR104))&gt;=20,0,SUM(IF(AND($I105=1,EF105=1,EF$41&gt;2,EF$40&gt;0,SUM(EF$47:EF$53)&gt;0),1,0)))</f>
        <v>0</v>
      </c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3"/>
      <c r="DI105" s="53"/>
      <c r="DJ105" s="53"/>
      <c r="DK105" s="53"/>
      <c r="DL105" s="53"/>
      <c r="DM105" s="53"/>
      <c r="DN105" s="53"/>
      <c r="DO105" s="53"/>
      <c r="DP105" s="53"/>
      <c r="DQ105" s="53"/>
      <c r="DR105" s="53"/>
      <c r="DS105" s="53"/>
      <c r="DT105" s="53"/>
      <c r="DU105" s="53"/>
      <c r="DV105" s="53"/>
      <c r="DW105" s="53"/>
      <c r="DX105" s="53"/>
      <c r="DY105" s="53"/>
      <c r="DZ105" s="53"/>
      <c r="EA105" s="53"/>
      <c r="EB105" s="53"/>
      <c r="EC105" s="53"/>
      <c r="ED105" s="53"/>
      <c r="EE105" s="53"/>
      <c r="EF105" s="53"/>
      <c r="EG105" s="46">
        <f t="shared" si="63"/>
        <v>0</v>
      </c>
      <c r="EH105" s="116"/>
      <c r="EI105" s="82">
        <f t="shared" si="64"/>
        <v>0</v>
      </c>
      <c r="EJ105" s="295" t="str">
        <f t="shared" si="65"/>
        <v/>
      </c>
      <c r="EK105" s="296">
        <f t="shared" si="66"/>
        <v>0</v>
      </c>
      <c r="EL105" s="161"/>
      <c r="EM105" s="354">
        <f>SUMIF($K105,REGISTER!$CY$7,'KORT 1'!$BD105)</f>
        <v>0</v>
      </c>
      <c r="EN105" s="355">
        <f>SUMIF($K105,REGISTER!$CY$8,'KORT 1'!$BD105)</f>
        <v>0</v>
      </c>
      <c r="EO105" s="356">
        <f>SUMIF($K105,REGISTER!$CY$9,'KORT 1'!$BD105)</f>
        <v>0</v>
      </c>
      <c r="EP105" s="356">
        <f>SUMIF($K105,REGISTER!$CY$10,'KORT 1'!$BD105)</f>
        <v>0</v>
      </c>
      <c r="EQ105" s="357">
        <f>SUMIF($K105,REGISTER!$CY$23,'KORT 1'!$BD105)</f>
        <v>0</v>
      </c>
      <c r="ER105" s="355">
        <f>SUMIF($K105,REGISTER!$CY$24,'KORT 1'!$BD105)</f>
        <v>0</v>
      </c>
      <c r="ES105" s="356">
        <f>SUMIF($K105,REGISTER!$CY$25,'KORT 1'!$BD105)</f>
        <v>0</v>
      </c>
      <c r="ET105" s="356">
        <f>SUMIF($K105,REGISTER!$CY$26,'KORT 1'!$BD105)</f>
        <v>0</v>
      </c>
      <c r="EU105" s="357">
        <f>SUMIF($K105,REGISTER!$CY$15,'KORT 1'!$BD105)</f>
        <v>0</v>
      </c>
      <c r="EV105" s="355">
        <f>SUMIF($K105,REGISTER!$CY$16,'KORT 1'!$BD105)</f>
        <v>0</v>
      </c>
      <c r="EW105" s="355">
        <f>SUMIF($K105,REGISTER!$CY$17,'KORT 1'!$BD105)</f>
        <v>0</v>
      </c>
      <c r="EX105" s="355">
        <f>SUMIF($K105,REGISTER!$CY$18,'KORT 1'!$BD105)</f>
        <v>0</v>
      </c>
      <c r="EY105" s="358">
        <f>SUMIF($K105,REGISTER!$CY$19,'KORT 1'!$BD105)+SUMIF($K105,REGISTER!$CY$20,'KORT 1'!$BD105)+SUMIF($K105,REGISTER!$CY$21,'KORT 1'!$BD105)+SUMIF($K105,REGISTER!$CY$22,'KORT 1'!$BD105)</f>
        <v>0</v>
      </c>
      <c r="EZ105" s="359">
        <f>SUMIF($K105,REGISTER!$CY$31,'KORT 1'!$BD105)</f>
        <v>0</v>
      </c>
      <c r="FA105" s="355">
        <f>SUMIF($K105,REGISTER!$CY$32,'KORT 1'!$BD105)</f>
        <v>0</v>
      </c>
      <c r="FB105" s="355">
        <f>SUMIF($K105,REGISTER!$CY$33,'KORT 1'!$BD105)</f>
        <v>0</v>
      </c>
      <c r="FC105" s="355">
        <f>SUMIF($K105,REGISTER!$CY$34,'KORT 1'!$BD105)</f>
        <v>0</v>
      </c>
      <c r="FD105" s="358">
        <f>SUMIF($K105,REGISTER!$CY$35,'KORT 1'!$BD105)+SUMIF($K105,REGISTER!$CY$36,'KORT 1'!$BD105)+SUMIF($K105,REGISTER!$CY$37,'KORT 1'!$BD105)+SUMIF($K105,REGISTER!$CY$38,'KORT 1'!$BD105)</f>
        <v>0</v>
      </c>
      <c r="FE105" s="376"/>
      <c r="FF105" s="377"/>
      <c r="FG105" s="378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9"/>
      <c r="FY105" s="84">
        <f>SUMIF($M105,REGISTER!$CY$40,'KORT 1'!$O105)</f>
        <v>0</v>
      </c>
      <c r="FZ105" s="17">
        <f>SUMIF($M105,REGISTER!$CY$41,'KORT 1'!$O105)</f>
        <v>0</v>
      </c>
      <c r="GA105" s="17">
        <f>SUMIF($M105,REGISTER!$CY$42,'KORT 1'!$O105)</f>
        <v>0</v>
      </c>
      <c r="GB105" s="17">
        <f>SUMIF($M105,REGISTER!$CY$43,'KORT 1'!$O105)</f>
        <v>0</v>
      </c>
      <c r="GC105" s="17">
        <f>SUMIF($M105,REGISTER!$CY$44,'KORT 1'!$O105)</f>
        <v>0</v>
      </c>
      <c r="GD105" s="17">
        <f>SUMIF($M105,REGISTER!$CY$45,'KORT 1'!$O105)</f>
        <v>0</v>
      </c>
      <c r="GE105" s="17">
        <f>SUMIF($M105,REGISTER!$CY$60,'KORT 1'!$O105)</f>
        <v>0</v>
      </c>
      <c r="GF105" s="17">
        <f>SUMIF($M105,REGISTER!$CY$61,'KORT 1'!$O105)</f>
        <v>0</v>
      </c>
      <c r="GG105" s="17">
        <f>SUMIF($M105,REGISTER!$CY$62,'KORT 1'!$O105)</f>
        <v>0</v>
      </c>
      <c r="GH105" s="17">
        <f>SUMIF($M105,REGISTER!$CY$63,'KORT 1'!$O105)</f>
        <v>0</v>
      </c>
      <c r="GI105" s="17">
        <f>SUMIF($M105,REGISTER!$CY$64,'KORT 1'!$O105)</f>
        <v>0</v>
      </c>
      <c r="GJ105" s="17">
        <f>SUMIF($M105,REGISTER!$CY$65,'KORT 1'!$O105)</f>
        <v>0</v>
      </c>
      <c r="GK105" s="17">
        <f>SUMIF($M105,REGISTER!$CY$50,'KORT 1'!$O105)</f>
        <v>0</v>
      </c>
      <c r="GL105" s="17">
        <f>SUMIF($M105,REGISTER!$CY$51,'KORT 1'!$O105)</f>
        <v>0</v>
      </c>
      <c r="GM105" s="17">
        <f>SUMIF($M105,REGISTER!$CY$52,'KORT 1'!$O105)</f>
        <v>0</v>
      </c>
      <c r="GN105" s="17">
        <f>SUMIF($M105,REGISTER!$CY$53,'KORT 1'!$O105)</f>
        <v>0</v>
      </c>
      <c r="GO105" s="17">
        <f>SUMIF($M105,REGISTER!$CY$54,'KORT 1'!$O105)</f>
        <v>0</v>
      </c>
      <c r="GP105" s="17">
        <f>SUMIF($M105,REGISTER!$CY$55,'KORT 1'!$O105)</f>
        <v>0</v>
      </c>
      <c r="GQ105" s="16">
        <f>SUMIF($M105,REGISTER!$CY$56,'KORT 1'!$O105)+SUMIF($M105,REGISTER!$CY$57,'KORT 1'!$O105)+SUMIF($M105,REGISTER!$CY$58,'KORT 1'!$O105)+SUMIF($M105,REGISTER!$CY$59,'KORT 1'!$O105)</f>
        <v>0</v>
      </c>
      <c r="GR105" s="17">
        <f>SUMIF($M105,REGISTER!$CY$70,'KORT 1'!$O105)</f>
        <v>0</v>
      </c>
      <c r="GS105" s="17">
        <f>SUMIF($M105,REGISTER!$CY$71,'KORT 1'!$O105)</f>
        <v>0</v>
      </c>
      <c r="GT105" s="17">
        <f>SUMIF($M105,REGISTER!$CY$72,'KORT 1'!$O105)</f>
        <v>0</v>
      </c>
      <c r="GU105" s="17">
        <f>SUMIF($M105,REGISTER!$CY$73,'KORT 1'!$O105)</f>
        <v>0</v>
      </c>
      <c r="GV105" s="17">
        <f>SUMIF($M105,REGISTER!$CY$74,'KORT 1'!$O105)</f>
        <v>0</v>
      </c>
      <c r="GW105" s="17">
        <f>SUMIF($M105,REGISTER!$CY$75,'KORT 1'!$O105)</f>
        <v>0</v>
      </c>
      <c r="GX105" s="16">
        <f>SUMIF($M105,REGISTER!$CY$76,'KORT 1'!$O105)+SUMIF($M105,REGISTER!$CY$77,'KORT 1'!$O105)+SUMIF($M105,REGISTER!$CY$78,'KORT 1'!$O105)+SUMIF($M105,REGISTER!$CY$79,'KORT 1'!$O105)</f>
        <v>0</v>
      </c>
      <c r="GY105" s="116"/>
      <c r="GZ105" s="116"/>
      <c r="HA105" s="116"/>
      <c r="HB105" s="116"/>
      <c r="HC105" s="116"/>
      <c r="HD105" s="116"/>
      <c r="HE105" s="116"/>
      <c r="HF105" s="116"/>
      <c r="HG105" s="116"/>
      <c r="HH105" s="116"/>
      <c r="HI105" s="116"/>
      <c r="HJ105" s="116"/>
      <c r="HK105" s="116"/>
      <c r="HL105" s="116"/>
      <c r="HM105" s="116"/>
      <c r="HN105" s="116"/>
      <c r="HO105" s="116"/>
      <c r="HP105" s="106"/>
      <c r="HQ105" s="1"/>
    </row>
    <row r="106" spans="1:225" ht="12" customHeight="1">
      <c r="A106" s="15">
        <v>50</v>
      </c>
      <c r="B106" s="69"/>
      <c r="C106" s="539" t="str">
        <f t="shared" si="67"/>
        <v/>
      </c>
      <c r="D106" s="540"/>
      <c r="E106" s="540"/>
      <c r="F106" s="540"/>
      <c r="G106" s="541"/>
      <c r="H106" s="111" t="str">
        <f t="shared" si="54"/>
        <v/>
      </c>
      <c r="I106" s="22">
        <f t="shared" si="55"/>
        <v>0</v>
      </c>
      <c r="J106" s="22">
        <f t="shared" si="56"/>
        <v>0</v>
      </c>
      <c r="K106" s="22">
        <f t="shared" si="57"/>
        <v>0</v>
      </c>
      <c r="L106" s="114"/>
      <c r="M106" s="22">
        <f t="shared" si="58"/>
        <v>0</v>
      </c>
      <c r="N106" s="22">
        <f t="shared" si="59"/>
        <v>0</v>
      </c>
      <c r="O106" s="83">
        <f t="shared" si="68"/>
        <v>0</v>
      </c>
      <c r="P106" s="68">
        <f>IF((SUM(P$19:P$39)+SUM(P$78:P105)+SUM(P$117:P$121))&gt;=REGISTER!$DD$24,0,IF(CS$70=1,0,IF(AND(CS106=1,$J106=1,CS$43&gt;=REGISTER!$DD$28,CS$40&gt;0,SUM(CS$54:CS$60)&gt;0),1,0)))</f>
        <v>0</v>
      </c>
      <c r="Q106" s="68">
        <f>IF((SUM(Q$19:Q$39)+SUM(Q$78:Q105)+SUM(Q$117:Q$121))&gt;=REGISTER!$DD$24,0,IF(CT$70=1,0,IF(AND(CT106=1,$J106=1,CT$43&gt;=REGISTER!$DD$28,CT$40&gt;0,SUM(CT$54:CT$60)&gt;0),1,0)))</f>
        <v>0</v>
      </c>
      <c r="R106" s="68">
        <f>IF((SUM(R$19:R$39)+SUM(R$78:R105)+SUM(R$117:R$121))&gt;=REGISTER!$DD$24,0,IF(CU$70=1,0,IF(AND(CU106=1,$J106=1,CU$43&gt;=REGISTER!$DD$28,CU$40&gt;0,SUM(CU$54:CU$60)&gt;0),1,0)))</f>
        <v>0</v>
      </c>
      <c r="S106" s="68">
        <f>IF((SUM(S$19:S$39)+SUM(S$78:S105)+SUM(S$117:S$121))&gt;=REGISTER!$DD$24,0,IF(CV$70=1,0,IF(AND(CV106=1,$J106=1,CV$43&gt;=REGISTER!$DD$28,CV$40&gt;0,SUM(CV$54:CV$60)&gt;0),1,0)))</f>
        <v>0</v>
      </c>
      <c r="T106" s="68">
        <f>IF((SUM(T$19:T$39)+SUM(T$78:T105)+SUM(T$117:T$121))&gt;=REGISTER!$DD$24,0,IF(CW$70=1,0,IF(AND(CW106=1,$J106=1,CW$43&gt;=REGISTER!$DD$28,CW$40&gt;0,SUM(CW$54:CW$60)&gt;0),1,0)))</f>
        <v>0</v>
      </c>
      <c r="U106" s="68">
        <f>IF((SUM(U$19:U$39)+SUM(U$78:U105)+SUM(U$117:U$121))&gt;=REGISTER!$DD$24,0,IF(CX$70=1,0,IF(AND(CX106=1,$J106=1,CX$43&gt;=REGISTER!$DD$28,CX$40&gt;0,SUM(CX$54:CX$60)&gt;0),1,0)))</f>
        <v>0</v>
      </c>
      <c r="V106" s="68">
        <f>IF((SUM(V$19:V$39)+SUM(V$78:V105)+SUM(V$117:V$121))&gt;=REGISTER!$DD$24,0,IF(CY$70=1,0,IF(AND(CY106=1,$J106=1,CY$43&gt;=REGISTER!$DD$28,CY$40&gt;0,SUM(CY$54:CY$60)&gt;0),1,0)))</f>
        <v>0</v>
      </c>
      <c r="W106" s="68">
        <f>IF((SUM(W$19:W$39)+SUM(W$78:W105)+SUM(W$117:W$121))&gt;=REGISTER!$DD$24,0,IF(CZ$70=1,0,IF(AND(CZ106=1,$J106=1,CZ$43&gt;=REGISTER!$DD$28,CZ$40&gt;0,SUM(CZ$54:CZ$60)&gt;0),1,0)))</f>
        <v>0</v>
      </c>
      <c r="X106" s="68">
        <f>IF((SUM(X$19:X$39)+SUM(X$78:X105)+SUM(X$117:X$121))&gt;=REGISTER!$DD$24,0,IF(DA$70=1,0,IF(AND(DA106=1,$J106=1,DA$43&gt;=REGISTER!$DD$28,DA$40&gt;0,SUM(DA$54:DA$60)&gt;0),1,0)))</f>
        <v>0</v>
      </c>
      <c r="Y106" s="68">
        <f>IF((SUM(Y$19:Y$39)+SUM(Y$78:Y105)+SUM(Y$117:Y$121))&gt;=REGISTER!$DD$24,0,IF(DB$70=1,0,IF(AND(DB106=1,$J106=1,DB$43&gt;=REGISTER!$DD$28,DB$40&gt;0,SUM(DB$54:DB$60)&gt;0),1,0)))</f>
        <v>0</v>
      </c>
      <c r="Z106" s="68">
        <f>IF((SUM(Z$19:Z$39)+SUM(Z$78:Z105)+SUM(Z$117:Z$121))&gt;=REGISTER!$DD$24,0,IF(DC$70=1,0,IF(AND(DC106=1,$J106=1,DC$43&gt;=REGISTER!$DD$28,DC$40&gt;0,SUM(DC$54:DC$60)&gt;0),1,0)))</f>
        <v>0</v>
      </c>
      <c r="AA106" s="68">
        <f>IF((SUM(AA$19:AA$39)+SUM(AA$78:AA105)+SUM(AA$117:AA$121))&gt;=REGISTER!$DD$24,0,IF(DD$70=1,0,IF(AND(DD106=1,$J106=1,DD$43&gt;=REGISTER!$DD$28,DD$40&gt;0,SUM(DD$54:DD$60)&gt;0),1,0)))</f>
        <v>0</v>
      </c>
      <c r="AB106" s="68">
        <f>IF((SUM(AB$19:AB$39)+SUM(AB$78:AB105)+SUM(AB$117:AB$121))&gt;=REGISTER!$DD$24,0,IF(DE$70=1,0,IF(AND(DE106=1,$J106=1,DE$43&gt;=REGISTER!$DD$28,DE$40&gt;0,SUM(DE$54:DE$60)&gt;0),1,0)))</f>
        <v>0</v>
      </c>
      <c r="AC106" s="68">
        <f>IF((SUM(AC$19:AC$39)+SUM(AC$78:AC105)+SUM(AC$117:AC$121))&gt;=REGISTER!$DD$24,0,IF(DF$70=1,0,IF(AND(DF106=1,$J106=1,DF$43&gt;=REGISTER!$DD$28,DF$40&gt;0,SUM(DF$54:DF$60)&gt;0),1,0)))</f>
        <v>0</v>
      </c>
      <c r="AD106" s="68">
        <f>IF((SUM(AD$19:AD$39)+SUM(AD$78:AD105)+SUM(AD$117:AD$121))&gt;=REGISTER!$DD$24,0,IF(DG$70=1,0,IF(AND(DG106=1,$J106=1,DG$43&gt;=REGISTER!$DD$28,DG$40&gt;0,SUM(DG$54:DG$60)&gt;0),1,0)))</f>
        <v>0</v>
      </c>
      <c r="AE106" s="68">
        <f>IF((SUM(AE$19:AE$39)+SUM(AE$78:AE105)+SUM(AE$117:AE$121))&gt;=REGISTER!$DD$24,0,IF(DH$70=1,0,IF(AND(DH106=1,$J106=1,DH$43&gt;=REGISTER!$DD$28,DH$40&gt;0,SUM(DH$54:DH$60)&gt;0),1,0)))</f>
        <v>0</v>
      </c>
      <c r="AF106" s="68">
        <f>IF((SUM(AF$19:AF$39)+SUM(AF$78:AF105)+SUM(AF$117:AF$121))&gt;=REGISTER!$DD$24,0,IF(DI$70=1,0,IF(AND(DI106=1,$J106=1,DI$43&gt;=REGISTER!$DD$28,DI$40&gt;0,SUM(DI$54:DI$60)&gt;0),1,0)))</f>
        <v>0</v>
      </c>
      <c r="AG106" s="68">
        <f>IF((SUM(AG$19:AG$39)+SUM(AG$78:AG105)+SUM(AG$117:AG$121))&gt;=REGISTER!$DD$24,0,IF(DJ$70=1,0,IF(AND(DJ106=1,$J106=1,DJ$43&gt;=REGISTER!$DD$28,DJ$40&gt;0,SUM(DJ$54:DJ$60)&gt;0),1,0)))</f>
        <v>0</v>
      </c>
      <c r="AH106" s="68">
        <f>IF((SUM(AH$19:AH$39)+SUM(AH$78:AH105)+SUM(AH$117:AH$121))&gt;=REGISTER!$DD$24,0,IF(DK$70=1,0,IF(AND(DK106=1,$J106=1,DK$43&gt;=REGISTER!$DD$28,DK$40&gt;0,SUM(DK$54:DK$60)&gt;0),1,0)))</f>
        <v>0</v>
      </c>
      <c r="AI106" s="68">
        <f>IF((SUM(AI$19:AI$39)+SUM(AI$78:AI105)+SUM(AI$117:AI$121))&gt;=REGISTER!$DD$24,0,IF(DL$70=1,0,IF(AND(DL106=1,$J106=1,DL$43&gt;=REGISTER!$DD$28,DL$40&gt;0,SUM(DL$54:DL$60)&gt;0),1,0)))</f>
        <v>0</v>
      </c>
      <c r="AJ106" s="68">
        <f>IF((SUM(AJ$19:AJ$39)+SUM(AJ$78:AJ105)+SUM(AJ$117:AJ$121))&gt;=REGISTER!$DD$24,0,IF(DM$70=1,0,IF(AND(DM106=1,$J106=1,DM$43&gt;=REGISTER!$DD$28,DM$40&gt;0,SUM(DM$54:DM$60)&gt;0),1,0)))</f>
        <v>0</v>
      </c>
      <c r="AK106" s="68">
        <f>IF((SUM(AK$19:AK$39)+SUM(AK$78:AK105)+SUM(AK$117:AK$121))&gt;=REGISTER!$DD$24,0,IF(DN$70=1,0,IF(AND(DN106=1,$J106=1,DN$43&gt;=REGISTER!$DD$28,DN$40&gt;0,SUM(DN$54:DN$60)&gt;0),1,0)))</f>
        <v>0</v>
      </c>
      <c r="AL106" s="68">
        <f>IF((SUM(AL$19:AL$39)+SUM(AL$78:AL105)+SUM(AL$117:AL$121))&gt;=REGISTER!$DD$24,0,IF(DO$70=1,0,IF(AND(DO106=1,$J106=1,DO$43&gt;=REGISTER!$DD$28,DO$40&gt;0,SUM(DO$54:DO$60)&gt;0),1,0)))</f>
        <v>0</v>
      </c>
      <c r="AM106" s="68">
        <f>IF((SUM(AM$19:AM$39)+SUM(AM$78:AM105)+SUM(AM$117:AM$121))&gt;=REGISTER!$DD$24,0,IF(DP$70=1,0,IF(AND(DP106=1,$J106=1,DP$43&gt;=REGISTER!$DD$28,DP$40&gt;0,SUM(DP$54:DP$60)&gt;0),1,0)))</f>
        <v>0</v>
      </c>
      <c r="AN106" s="68">
        <f>IF((SUM(AN$19:AN$39)+SUM(AN$78:AN105)+SUM(AN$117:AN$121))&gt;=REGISTER!$DD$24,0,IF(DQ$70=1,0,IF(AND(DQ106=1,$J106=1,DQ$43&gt;=REGISTER!$DD$28,DQ$40&gt;0,SUM(DQ$54:DQ$60)&gt;0),1,0)))</f>
        <v>0</v>
      </c>
      <c r="AO106" s="68">
        <f>IF((SUM(AO$19:AO$39)+SUM(AO$78:AO105)+SUM(AO$117:AO$121))&gt;=REGISTER!$DD$24,0,IF(DR$70=1,0,IF(AND(DR106=1,$J106=1,DR$43&gt;=REGISTER!$DD$28,DR$40&gt;0,SUM(DR$54:DR$60)&gt;0),1,0)))</f>
        <v>0</v>
      </c>
      <c r="AP106" s="68">
        <f>IF((SUM(AP$19:AP$39)+SUM(AP$78:AP105)+SUM(AP$117:AP$121))&gt;=REGISTER!$DD$24,0,IF(DS$70=1,0,IF(AND(DS106=1,$J106=1,DS$43&gt;=REGISTER!$DD$28,DS$40&gt;0,SUM(DS$54:DS$60)&gt;0),1,0)))</f>
        <v>0</v>
      </c>
      <c r="AQ106" s="68">
        <f>IF((SUM(AQ$19:AQ$39)+SUM(AQ$78:AQ105)+SUM(AQ$117:AQ$121))&gt;=REGISTER!$DD$24,0,IF(DT$70=1,0,IF(AND(DT106=1,$J106=1,DT$43&gt;=REGISTER!$DD$28,DT$40&gt;0,SUM(DT$54:DT$60)&gt;0),1,0)))</f>
        <v>0</v>
      </c>
      <c r="AR106" s="68">
        <f>IF((SUM(AR$19:AR$39)+SUM(AR$78:AR105)+SUM(AR$117:AR$121))&gt;=REGISTER!$DD$24,0,IF(DU$70=1,0,IF(AND(DU106=1,$J106=1,DU$43&gt;=REGISTER!$DD$28,DU$40&gt;0,SUM(DU$54:DU$60)&gt;0),1,0)))</f>
        <v>0</v>
      </c>
      <c r="AS106" s="68">
        <f>IF((SUM(AS$19:AS$39)+SUM(AS$78:AS105)+SUM(AS$117:AS$121))&gt;=REGISTER!$DD$24,0,IF(DV$70=1,0,IF(AND(DV106=1,$J106=1,DV$43&gt;=REGISTER!$DD$28,DV$40&gt;0,SUM(DV$54:DV$60)&gt;0),1,0)))</f>
        <v>0</v>
      </c>
      <c r="AT106" s="68">
        <f>IF((SUM(AT$19:AT$39)+SUM(AT$78:AT105)+SUM(AT$117:AT$121))&gt;=REGISTER!$DD$24,0,IF(DW$70=1,0,IF(AND(DW106=1,$J106=1,DW$43&gt;=REGISTER!$DD$28,DW$40&gt;0,SUM(DW$54:DW$60)&gt;0),1,0)))</f>
        <v>0</v>
      </c>
      <c r="AU106" s="68">
        <f>IF((SUM(AU$19:AU$39)+SUM(AU$78:AU105)+SUM(AU$117:AU$121))&gt;=REGISTER!$DD$24,0,IF(DX$70=1,0,IF(AND(DX106=1,$J106=1,DX$43&gt;=REGISTER!$DD$28,DX$40&gt;0,SUM(DX$54:DX$60)&gt;0),1,0)))</f>
        <v>0</v>
      </c>
      <c r="AV106" s="68">
        <f>IF((SUM(AV$19:AV$39)+SUM(AV$78:AV105)+SUM(AV$117:AV$121))&gt;=REGISTER!$DD$24,0,IF(DY$70=1,0,IF(AND(DY106=1,$J106=1,DY$43&gt;=REGISTER!$DD$28,DY$40&gt;0,SUM(DY$54:DY$60)&gt;0),1,0)))</f>
        <v>0</v>
      </c>
      <c r="AW106" s="68">
        <f>IF((SUM(AW$19:AW$39)+SUM(AW$78:AW105)+SUM(AW$117:AW$121))&gt;=REGISTER!$DD$24,0,IF(DZ$70=1,0,IF(AND(DZ106=1,$J106=1,DZ$43&gt;=REGISTER!$DD$28,DZ$40&gt;0,SUM(DZ$54:DZ$60)&gt;0),1,0)))</f>
        <v>0</v>
      </c>
      <c r="AX106" s="68">
        <f>IF((SUM(AX$19:AX$39)+SUM(AX$78:AX105)+SUM(AX$117:AX$121))&gt;=REGISTER!$DD$24,0,IF(EA$70=1,0,IF(AND(EA106=1,$J106=1,EA$43&gt;=REGISTER!$DD$28,EA$40&gt;0,SUM(EA$54:EA$60)&gt;0),1,0)))</f>
        <v>0</v>
      </c>
      <c r="AY106" s="68">
        <f>IF((SUM(AY$19:AY$39)+SUM(AY$78:AY105)+SUM(AY$117:AY$121))&gt;=REGISTER!$DD$24,0,IF(EB$70=1,0,IF(AND(EB106=1,$J106=1,EB$43&gt;=REGISTER!$DD$28,EB$40&gt;0,SUM(EB$54:EB$60)&gt;0),1,0)))</f>
        <v>0</v>
      </c>
      <c r="AZ106" s="68">
        <f>IF((SUM(AZ$19:AZ$39)+SUM(AZ$78:AZ105)+SUM(AZ$117:AZ$121))&gt;=REGISTER!$DD$24,0,IF(EC$70=1,0,IF(AND(EC106=1,$J106=1,EC$43&gt;=REGISTER!$DD$28,EC$40&gt;0,SUM(EC$54:EC$60)&gt;0),1,0)))</f>
        <v>0</v>
      </c>
      <c r="BA106" s="68">
        <f>IF((SUM(BA$19:BA$39)+SUM(BA$78:BA105)+SUM(BA$117:BA$121))&gt;=REGISTER!$DD$24,0,IF(ED$70=1,0,IF(AND(ED106=1,$J106=1,ED$43&gt;=REGISTER!$DD$28,ED$40&gt;0,SUM(ED$54:ED$60)&gt;0),1,0)))</f>
        <v>0</v>
      </c>
      <c r="BB106" s="68">
        <f>IF((SUM(BB$19:BB$39)+SUM(BB$78:BB105)+SUM(BB$117:BB$121))&gt;=REGISTER!$DD$24,0,IF(EE$70=1,0,IF(AND(EE106=1,$J106=1,EE$43&gt;=REGISTER!$DD$28,EE$40&gt;0,SUM(EE$54:EE$60)&gt;0),1,0)))</f>
        <v>0</v>
      </c>
      <c r="BC106" s="68">
        <f>IF((SUM(BC$19:BC$39)+SUM(BC$78:BC105)+SUM(BC$117:BC$121))&gt;=REGISTER!$DD$24,0,IF(EF$70=1,0,IF(AND(EF106=1,$J106=1,EF$43&gt;=REGISTER!$DD$28,EF$40&gt;0,SUM(EF$54:EF$60)&gt;0),1,0)))</f>
        <v>0</v>
      </c>
      <c r="BD106" s="83">
        <f t="shared" si="69"/>
        <v>0</v>
      </c>
      <c r="BE106" s="68">
        <f>IF((SUM(BE$19:BE$37)+SUM(BE$78:BE105))&gt;=20,0,SUM(IF(AND($I106=1,CS106=1,CS$41&gt;2,CS$40&gt;0,SUM(CS$47:CS$53)&gt;0),1,0)))</f>
        <v>0</v>
      </c>
      <c r="BF106" s="68">
        <f>IF((SUM(BF$19:BF$37)+SUM(BF$78:BF105))&gt;=20,0,SUM(IF(AND($I106=1,CT106=1,CT$41&gt;2,CT$40&gt;0,SUM(CT$47:CT$53)&gt;0),1,0)))</f>
        <v>0</v>
      </c>
      <c r="BG106" s="68">
        <f>IF((SUM(BG$19:BG$37)+SUM(BG$78:BG105))&gt;=20,0,SUM(IF(AND($I106=1,CU106=1,CU$41&gt;2,CU$40&gt;0,SUM(CU$47:CU$53)&gt;0),1,0)))</f>
        <v>0</v>
      </c>
      <c r="BH106" s="68">
        <f>IF((SUM(BH$19:BH$37)+SUM(BH$78:BH105))&gt;=20,0,SUM(IF(AND($I106=1,CV106=1,CV$41&gt;2,CV$40&gt;0,SUM(CV$47:CV$53)&gt;0),1,0)))</f>
        <v>0</v>
      </c>
      <c r="BI106" s="68">
        <f>IF((SUM(BI$19:BI$37)+SUM(BI$78:BI105))&gt;=20,0,SUM(IF(AND($I106=1,CW106=1,CW$41&gt;2,CW$40&gt;0,SUM(CW$47:CW$53)&gt;0),1,0)))</f>
        <v>0</v>
      </c>
      <c r="BJ106" s="68">
        <f>IF((SUM(BJ$19:BJ$37)+SUM(BJ$78:BJ105))&gt;=20,0,SUM(IF(AND($I106=1,CX106=1,CX$41&gt;2,CX$40&gt;0,SUM(CX$47:CX$53)&gt;0),1,0)))</f>
        <v>0</v>
      </c>
      <c r="BK106" s="68">
        <f>IF((SUM(BK$19:BK$37)+SUM(BK$78:BK105))&gt;=20,0,SUM(IF(AND($I106=1,CY106=1,CY$41&gt;2,CY$40&gt;0,SUM(CY$47:CY$53)&gt;0),1,0)))</f>
        <v>0</v>
      </c>
      <c r="BL106" s="68">
        <f>IF((SUM(BL$19:BL$37)+SUM(BL$78:BL105))&gt;=20,0,SUM(IF(AND($I106=1,CZ106=1,CZ$41&gt;2,CZ$40&gt;0,SUM(CZ$47:CZ$53)&gt;0),1,0)))</f>
        <v>0</v>
      </c>
      <c r="BM106" s="68">
        <f>IF((SUM(BM$19:BM$37)+SUM(BM$78:BM105))&gt;=20,0,SUM(IF(AND($I106=1,DA106=1,DA$41&gt;2,DA$40&gt;0,SUM(DA$47:DA$53)&gt;0),1,0)))</f>
        <v>0</v>
      </c>
      <c r="BN106" s="68">
        <f>IF((SUM(BN$19:BN$37)+SUM(BN$78:BN105))&gt;=20,0,SUM(IF(AND($I106=1,DB106=1,DB$41&gt;2,DB$40&gt;0,SUM(DB$47:DB$53)&gt;0),1,0)))</f>
        <v>0</v>
      </c>
      <c r="BO106" s="68">
        <f>IF((SUM(BO$19:BO$37)+SUM(BO$78:BO105))&gt;=20,0,SUM(IF(AND($I106=1,DC106=1,DC$41&gt;2,DC$40&gt;0,SUM(DC$47:DC$53)&gt;0),1,0)))</f>
        <v>0</v>
      </c>
      <c r="BP106" s="68">
        <f>IF((SUM(BP$19:BP$37)+SUM(BP$78:BP105))&gt;=20,0,SUM(IF(AND($I106=1,DD106=1,DD$41&gt;2,DD$40&gt;0,SUM(DD$47:DD$53)&gt;0),1,0)))</f>
        <v>0</v>
      </c>
      <c r="BQ106" s="68">
        <f>IF((SUM(BQ$19:BQ$37)+SUM(BQ$78:BQ105))&gt;=20,0,SUM(IF(AND($I106=1,DE106=1,DE$41&gt;2,DE$40&gt;0,SUM(DE$47:DE$53)&gt;0),1,0)))</f>
        <v>0</v>
      </c>
      <c r="BR106" s="68">
        <f>IF((SUM(BR$19:BR$37)+SUM(BR$78:BR105))&gt;=20,0,SUM(IF(AND($I106=1,DF106=1,DF$41&gt;2,DF$40&gt;0,SUM(DF$47:DF$53)&gt;0),1,0)))</f>
        <v>0</v>
      </c>
      <c r="BS106" s="68">
        <f>IF((SUM(BS$19:BS$37)+SUM(BS$78:BS105))&gt;=20,0,SUM(IF(AND($I106=1,DG106=1,DG$41&gt;2,DG$40&gt;0,SUM(DG$47:DG$53)&gt;0),1,0)))</f>
        <v>0</v>
      </c>
      <c r="BT106" s="68">
        <f>IF((SUM(BT$19:BT$37)+SUM(BT$78:BT105))&gt;=20,0,SUM(IF(AND($I106=1,DH106=1,DH$41&gt;2,DH$40&gt;0,SUM(DH$47:DH$53)&gt;0),1,0)))</f>
        <v>0</v>
      </c>
      <c r="BU106" s="68">
        <f>IF((SUM(BU$19:BU$37)+SUM(BU$78:BU105))&gt;=20,0,SUM(IF(AND($I106=1,DI106=1,DI$41&gt;2,DI$40&gt;0,SUM(DI$47:DI$53)&gt;0),1,0)))</f>
        <v>0</v>
      </c>
      <c r="BV106" s="68">
        <f>IF((SUM(BV$19:BV$37)+SUM(BV$78:BV105))&gt;=20,0,SUM(IF(AND($I106=1,DJ106=1,DJ$41&gt;2,DJ$40&gt;0,SUM(DJ$47:DJ$53)&gt;0),1,0)))</f>
        <v>0</v>
      </c>
      <c r="BW106" s="68">
        <f>IF((SUM(BW$19:BW$37)+SUM(BW$78:BW105))&gt;=20,0,SUM(IF(AND($I106=1,DK106=1,DK$41&gt;2,DK$40&gt;0,SUM(DK$47:DK$53)&gt;0),1,0)))</f>
        <v>0</v>
      </c>
      <c r="BX106" s="68">
        <f>IF((SUM(BX$19:BX$37)+SUM(BX$78:BX105))&gt;=20,0,SUM(IF(AND($I106=1,DL106=1,DL$41&gt;2,DL$40&gt;0,SUM(DL$47:DL$53)&gt;0),1,0)))</f>
        <v>0</v>
      </c>
      <c r="BY106" s="68">
        <f>IF((SUM(BY$19:BY$37)+SUM(BY$78:BY105))&gt;=20,0,SUM(IF(AND($I106=1,DM106=1,DM$41&gt;2,DM$40&gt;0,SUM(DM$47:DM$53)&gt;0),1,0)))</f>
        <v>0</v>
      </c>
      <c r="BZ106" s="68">
        <f>IF((SUM(BZ$19:BZ$37)+SUM(BZ$78:BZ105))&gt;=20,0,SUM(IF(AND($I106=1,DN106=1,DN$41&gt;2,DN$40&gt;0,SUM(DN$47:DN$53)&gt;0),1,0)))</f>
        <v>0</v>
      </c>
      <c r="CA106" s="68">
        <f>IF((SUM(CA$19:CA$37)+SUM(CA$78:CA105))&gt;=20,0,SUM(IF(AND($I106=1,DO106=1,DO$41&gt;2,DO$40&gt;0,SUM(DO$47:DO$53)&gt;0),1,0)))</f>
        <v>0</v>
      </c>
      <c r="CB106" s="68">
        <f>IF((SUM(CB$19:CB$37)+SUM(CB$78:CB105))&gt;=20,0,SUM(IF(AND($I106=1,DP106=1,DP$41&gt;2,DP$40&gt;0,SUM(DP$47:DP$53)&gt;0),1,0)))</f>
        <v>0</v>
      </c>
      <c r="CC106" s="68">
        <f>IF((SUM(CC$19:CC$37)+SUM(CC$78:CC105))&gt;=20,0,SUM(IF(AND($I106=1,DQ106=1,DQ$41&gt;2,DQ$40&gt;0,SUM(DQ$47:DQ$53)&gt;0),1,0)))</f>
        <v>0</v>
      </c>
      <c r="CD106" s="68">
        <f>IF((SUM(CD$19:CD$37)+SUM(CD$78:CD105))&gt;=20,0,SUM(IF(AND($I106=1,DR106=1,DR$41&gt;2,DR$40&gt;0,SUM(DR$47:DR$53)&gt;0),1,0)))</f>
        <v>0</v>
      </c>
      <c r="CE106" s="68">
        <f>IF((SUM(CE$19:CE$37)+SUM(CE$78:CE105))&gt;=20,0,SUM(IF(AND($I106=1,DS106=1,DS$41&gt;2,DS$40&gt;0,SUM(DS$47:DS$53)&gt;0),1,0)))</f>
        <v>0</v>
      </c>
      <c r="CF106" s="68">
        <f>IF((SUM(CF$19:CF$37)+SUM(CF$78:CF105))&gt;=20,0,SUM(IF(AND($I106=1,DT106=1,DT$41&gt;2,DT$40&gt;0,SUM(DT$47:DT$53)&gt;0),1,0)))</f>
        <v>0</v>
      </c>
      <c r="CG106" s="68">
        <f>IF((SUM(CG$19:CG$37)+SUM(CG$78:CG105))&gt;=20,0,SUM(IF(AND($I106=1,DU106=1,DU$41&gt;2,DU$40&gt;0,SUM(DU$47:DU$53)&gt;0),1,0)))</f>
        <v>0</v>
      </c>
      <c r="CH106" s="68">
        <f>IF((SUM(CH$19:CH$37)+SUM(CH$78:CH105))&gt;=20,0,SUM(IF(AND($I106=1,DV106=1,DV$41&gt;2,DV$40&gt;0,SUM(DV$47:DV$53)&gt;0),1,0)))</f>
        <v>0</v>
      </c>
      <c r="CI106" s="68">
        <f>IF((SUM(CI$19:CI$37)+SUM(CI$78:CI105))&gt;=20,0,SUM(IF(AND($I106=1,DW106=1,DW$41&gt;2,DW$40&gt;0,SUM(DW$47:DW$53)&gt;0),1,0)))</f>
        <v>0</v>
      </c>
      <c r="CJ106" s="68">
        <f>IF((SUM(CJ$19:CJ$37)+SUM(CJ$78:CJ105))&gt;=20,0,SUM(IF(AND($I106=1,DX106=1,DX$41&gt;2,DX$40&gt;0,SUM(DX$47:DX$53)&gt;0),1,0)))</f>
        <v>0</v>
      </c>
      <c r="CK106" s="68">
        <f>IF((SUM(CK$19:CK$37)+SUM(CK$78:CK105))&gt;=20,0,SUM(IF(AND($I106=1,DY106=1,DY$41&gt;2,DY$40&gt;0,SUM(DY$47:DY$53)&gt;0),1,0)))</f>
        <v>0</v>
      </c>
      <c r="CL106" s="68">
        <f>IF((SUM(CL$19:CL$37)+SUM(CL$78:CL105))&gt;=20,0,SUM(IF(AND($I106=1,DZ106=1,DZ$41&gt;2,DZ$40&gt;0,SUM(DZ$47:DZ$53)&gt;0),1,0)))</f>
        <v>0</v>
      </c>
      <c r="CM106" s="68">
        <f>IF((SUM(CM$19:CM$37)+SUM(CM$78:CM105))&gt;=20,0,SUM(IF(AND($I106=1,EA106=1,EA$41&gt;2,EA$40&gt;0,SUM(EA$47:EA$53)&gt;0),1,0)))</f>
        <v>0</v>
      </c>
      <c r="CN106" s="68">
        <f>IF((SUM(CN$19:CN$37)+SUM(CN$78:CN105))&gt;=20,0,SUM(IF(AND($I106=1,EB106=1,EB$41&gt;2,EB$40&gt;0,SUM(EB$47:EB$53)&gt;0),1,0)))</f>
        <v>0</v>
      </c>
      <c r="CO106" s="68">
        <f>IF((SUM(CO$19:CO$37)+SUM(CO$78:CO105))&gt;=20,0,SUM(IF(AND($I106=1,EC106=1,EC$41&gt;2,EC$40&gt;0,SUM(EC$47:EC$53)&gt;0),1,0)))</f>
        <v>0</v>
      </c>
      <c r="CP106" s="68">
        <f>IF((SUM(CP$19:CP$37)+SUM(CP$78:CP105))&gt;=20,0,SUM(IF(AND($I106=1,ED106=1,ED$41&gt;2,ED$40&gt;0,SUM(ED$47:ED$53)&gt;0),1,0)))</f>
        <v>0</v>
      </c>
      <c r="CQ106" s="68">
        <f>IF((SUM(CQ$19:CQ$37)+SUM(CQ$78:CQ105))&gt;=20,0,SUM(IF(AND($I106=1,EE106=1,EE$41&gt;2,EE$40&gt;0,SUM(EE$47:EE$53)&gt;0),1,0)))</f>
        <v>0</v>
      </c>
      <c r="CR106" s="68">
        <f>IF((SUM(CR$19:CR$37)+SUM(CR$78:CR105))&gt;=20,0,SUM(IF(AND($I106=1,EF106=1,EF$41&gt;2,EF$40&gt;0,SUM(EF$47:EF$53)&gt;0),1,0)))</f>
        <v>0</v>
      </c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  <c r="DH106" s="53"/>
      <c r="DI106" s="53"/>
      <c r="DJ106" s="53"/>
      <c r="DK106" s="53"/>
      <c r="DL106" s="53"/>
      <c r="DM106" s="53"/>
      <c r="DN106" s="53"/>
      <c r="DO106" s="53"/>
      <c r="DP106" s="53"/>
      <c r="DQ106" s="53"/>
      <c r="DR106" s="53"/>
      <c r="DS106" s="53"/>
      <c r="DT106" s="53"/>
      <c r="DU106" s="53"/>
      <c r="DV106" s="53"/>
      <c r="DW106" s="53"/>
      <c r="DX106" s="53"/>
      <c r="DY106" s="53"/>
      <c r="DZ106" s="53"/>
      <c r="EA106" s="53"/>
      <c r="EB106" s="53"/>
      <c r="EC106" s="53"/>
      <c r="ED106" s="53"/>
      <c r="EE106" s="53"/>
      <c r="EF106" s="53"/>
      <c r="EG106" s="46">
        <f t="shared" si="63"/>
        <v>0</v>
      </c>
      <c r="EH106" s="116"/>
      <c r="EI106" s="82">
        <f t="shared" si="64"/>
        <v>0</v>
      </c>
      <c r="EJ106" s="295" t="str">
        <f t="shared" si="65"/>
        <v/>
      </c>
      <c r="EK106" s="296">
        <f t="shared" si="66"/>
        <v>0</v>
      </c>
      <c r="EL106" s="161"/>
      <c r="EM106" s="354">
        <f>SUMIF($K106,REGISTER!$CY$7,'KORT 1'!$BD106)</f>
        <v>0</v>
      </c>
      <c r="EN106" s="355">
        <f>SUMIF($K106,REGISTER!$CY$8,'KORT 1'!$BD106)</f>
        <v>0</v>
      </c>
      <c r="EO106" s="356">
        <f>SUMIF($K106,REGISTER!$CY$9,'KORT 1'!$BD106)</f>
        <v>0</v>
      </c>
      <c r="EP106" s="356">
        <f>SUMIF($K106,REGISTER!$CY$10,'KORT 1'!$BD106)</f>
        <v>0</v>
      </c>
      <c r="EQ106" s="357">
        <f>SUMIF($K106,REGISTER!$CY$23,'KORT 1'!$BD106)</f>
        <v>0</v>
      </c>
      <c r="ER106" s="355">
        <f>SUMIF($K106,REGISTER!$CY$24,'KORT 1'!$BD106)</f>
        <v>0</v>
      </c>
      <c r="ES106" s="356">
        <f>SUMIF($K106,REGISTER!$CY$25,'KORT 1'!$BD106)</f>
        <v>0</v>
      </c>
      <c r="ET106" s="356">
        <f>SUMIF($K106,REGISTER!$CY$26,'KORT 1'!$BD106)</f>
        <v>0</v>
      </c>
      <c r="EU106" s="357">
        <f>SUMIF($K106,REGISTER!$CY$15,'KORT 1'!$BD106)</f>
        <v>0</v>
      </c>
      <c r="EV106" s="355">
        <f>SUMIF($K106,REGISTER!$CY$16,'KORT 1'!$BD106)</f>
        <v>0</v>
      </c>
      <c r="EW106" s="355">
        <f>SUMIF($K106,REGISTER!$CY$17,'KORT 1'!$BD106)</f>
        <v>0</v>
      </c>
      <c r="EX106" s="355">
        <f>SUMIF($K106,REGISTER!$CY$18,'KORT 1'!$BD106)</f>
        <v>0</v>
      </c>
      <c r="EY106" s="358">
        <f>SUMIF($K106,REGISTER!$CY$19,'KORT 1'!$BD106)+SUMIF($K106,REGISTER!$CY$20,'KORT 1'!$BD106)+SUMIF($K106,REGISTER!$CY$21,'KORT 1'!$BD106)+SUMIF($K106,REGISTER!$CY$22,'KORT 1'!$BD106)</f>
        <v>0</v>
      </c>
      <c r="EZ106" s="359">
        <f>SUMIF($K106,REGISTER!$CY$31,'KORT 1'!$BD106)</f>
        <v>0</v>
      </c>
      <c r="FA106" s="355">
        <f>SUMIF($K106,REGISTER!$CY$32,'KORT 1'!$BD106)</f>
        <v>0</v>
      </c>
      <c r="FB106" s="355">
        <f>SUMIF($K106,REGISTER!$CY$33,'KORT 1'!$BD106)</f>
        <v>0</v>
      </c>
      <c r="FC106" s="355">
        <f>SUMIF($K106,REGISTER!$CY$34,'KORT 1'!$BD106)</f>
        <v>0</v>
      </c>
      <c r="FD106" s="358">
        <f>SUMIF($K106,REGISTER!$CY$35,'KORT 1'!$BD106)+SUMIF($K106,REGISTER!$CY$36,'KORT 1'!$BD106)+SUMIF($K106,REGISTER!$CY$37,'KORT 1'!$BD106)+SUMIF($K106,REGISTER!$CY$38,'KORT 1'!$BD106)</f>
        <v>0</v>
      </c>
      <c r="FE106" s="376"/>
      <c r="FF106" s="377"/>
      <c r="FG106" s="378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9"/>
      <c r="FY106" s="84">
        <f>SUMIF($M106,REGISTER!$CY$40,'KORT 1'!$O106)</f>
        <v>0</v>
      </c>
      <c r="FZ106" s="17">
        <f>SUMIF($M106,REGISTER!$CY$41,'KORT 1'!$O106)</f>
        <v>0</v>
      </c>
      <c r="GA106" s="17">
        <f>SUMIF($M106,REGISTER!$CY$42,'KORT 1'!$O106)</f>
        <v>0</v>
      </c>
      <c r="GB106" s="17">
        <f>SUMIF($M106,REGISTER!$CY$43,'KORT 1'!$O106)</f>
        <v>0</v>
      </c>
      <c r="GC106" s="17">
        <f>SUMIF($M106,REGISTER!$CY$44,'KORT 1'!$O106)</f>
        <v>0</v>
      </c>
      <c r="GD106" s="17">
        <f>SUMIF($M106,REGISTER!$CY$45,'KORT 1'!$O106)</f>
        <v>0</v>
      </c>
      <c r="GE106" s="17">
        <f>SUMIF($M106,REGISTER!$CY$60,'KORT 1'!$O106)</f>
        <v>0</v>
      </c>
      <c r="GF106" s="17">
        <f>SUMIF($M106,REGISTER!$CY$61,'KORT 1'!$O106)</f>
        <v>0</v>
      </c>
      <c r="GG106" s="17">
        <f>SUMIF($M106,REGISTER!$CY$62,'KORT 1'!$O106)</f>
        <v>0</v>
      </c>
      <c r="GH106" s="17">
        <f>SUMIF($M106,REGISTER!$CY$63,'KORT 1'!$O106)</f>
        <v>0</v>
      </c>
      <c r="GI106" s="17">
        <f>SUMIF($M106,REGISTER!$CY$64,'KORT 1'!$O106)</f>
        <v>0</v>
      </c>
      <c r="GJ106" s="17">
        <f>SUMIF($M106,REGISTER!$CY$65,'KORT 1'!$O106)</f>
        <v>0</v>
      </c>
      <c r="GK106" s="17">
        <f>SUMIF($M106,REGISTER!$CY$50,'KORT 1'!$O106)</f>
        <v>0</v>
      </c>
      <c r="GL106" s="17">
        <f>SUMIF($M106,REGISTER!$CY$51,'KORT 1'!$O106)</f>
        <v>0</v>
      </c>
      <c r="GM106" s="17">
        <f>SUMIF($M106,REGISTER!$CY$52,'KORT 1'!$O106)</f>
        <v>0</v>
      </c>
      <c r="GN106" s="17">
        <f>SUMIF($M106,REGISTER!$CY$53,'KORT 1'!$O106)</f>
        <v>0</v>
      </c>
      <c r="GO106" s="17">
        <f>SUMIF($M106,REGISTER!$CY$54,'KORT 1'!$O106)</f>
        <v>0</v>
      </c>
      <c r="GP106" s="17">
        <f>SUMIF($M106,REGISTER!$CY$55,'KORT 1'!$O106)</f>
        <v>0</v>
      </c>
      <c r="GQ106" s="16">
        <f>SUMIF($M106,REGISTER!$CY$56,'KORT 1'!$O106)+SUMIF($M106,REGISTER!$CY$57,'KORT 1'!$O106)+SUMIF($M106,REGISTER!$CY$58,'KORT 1'!$O106)+SUMIF($M106,REGISTER!$CY$59,'KORT 1'!$O106)</f>
        <v>0</v>
      </c>
      <c r="GR106" s="17">
        <f>SUMIF($M106,REGISTER!$CY$70,'KORT 1'!$O106)</f>
        <v>0</v>
      </c>
      <c r="GS106" s="17">
        <f>SUMIF($M106,REGISTER!$CY$71,'KORT 1'!$O106)</f>
        <v>0</v>
      </c>
      <c r="GT106" s="17">
        <f>SUMIF($M106,REGISTER!$CY$72,'KORT 1'!$O106)</f>
        <v>0</v>
      </c>
      <c r="GU106" s="17">
        <f>SUMIF($M106,REGISTER!$CY$73,'KORT 1'!$O106)</f>
        <v>0</v>
      </c>
      <c r="GV106" s="17">
        <f>SUMIF($M106,REGISTER!$CY$74,'KORT 1'!$O106)</f>
        <v>0</v>
      </c>
      <c r="GW106" s="17">
        <f>SUMIF($M106,REGISTER!$CY$75,'KORT 1'!$O106)</f>
        <v>0</v>
      </c>
      <c r="GX106" s="16">
        <f>SUMIF($M106,REGISTER!$CY$76,'KORT 1'!$O106)+SUMIF($M106,REGISTER!$CY$77,'KORT 1'!$O106)+SUMIF($M106,REGISTER!$CY$78,'KORT 1'!$O106)+SUMIF($M106,REGISTER!$CY$79,'KORT 1'!$O106)</f>
        <v>0</v>
      </c>
      <c r="GY106" s="116"/>
      <c r="GZ106" s="116"/>
      <c r="HA106" s="116"/>
      <c r="HB106" s="116"/>
      <c r="HC106" s="116"/>
      <c r="HD106" s="116"/>
      <c r="HE106" s="116"/>
      <c r="HF106" s="116"/>
      <c r="HG106" s="116"/>
      <c r="HH106" s="116"/>
      <c r="HI106" s="116"/>
      <c r="HJ106" s="116"/>
      <c r="HK106" s="116"/>
      <c r="HL106" s="116"/>
      <c r="HM106" s="116"/>
      <c r="HN106" s="116"/>
      <c r="HO106" s="116"/>
      <c r="HP106" s="106"/>
      <c r="HQ106" s="1"/>
    </row>
    <row r="107" spans="1:225" ht="12" customHeight="1">
      <c r="A107" s="15">
        <v>51</v>
      </c>
      <c r="B107" s="69"/>
      <c r="C107" s="539" t="str">
        <f t="shared" si="67"/>
        <v/>
      </c>
      <c r="D107" s="540"/>
      <c r="E107" s="540"/>
      <c r="F107" s="540"/>
      <c r="G107" s="541"/>
      <c r="H107" s="111" t="str">
        <f t="shared" si="54"/>
        <v/>
      </c>
      <c r="I107" s="22">
        <f t="shared" si="55"/>
        <v>0</v>
      </c>
      <c r="J107" s="22">
        <f t="shared" si="56"/>
        <v>0</v>
      </c>
      <c r="K107" s="22">
        <f t="shared" si="57"/>
        <v>0</v>
      </c>
      <c r="L107" s="114"/>
      <c r="M107" s="22">
        <f t="shared" si="58"/>
        <v>0</v>
      </c>
      <c r="N107" s="22">
        <f t="shared" si="59"/>
        <v>0</v>
      </c>
      <c r="O107" s="83">
        <f t="shared" si="68"/>
        <v>0</v>
      </c>
      <c r="P107" s="68">
        <f>IF((SUM(P$19:P$39)+SUM(P$78:P106)+SUM(P$117:P$121))&gt;=REGISTER!$DD$24,0,IF(CS$70=1,0,IF(AND(CS107=1,$J107=1,CS$43&gt;=REGISTER!$DD$28,CS$40&gt;0,SUM(CS$54:CS$60)&gt;0),1,0)))</f>
        <v>0</v>
      </c>
      <c r="Q107" s="68">
        <f>IF((SUM(Q$19:Q$39)+SUM(Q$78:Q106)+SUM(Q$117:Q$121))&gt;=REGISTER!$DD$24,0,IF(CT$70=1,0,IF(AND(CT107=1,$J107=1,CT$43&gt;=REGISTER!$DD$28,CT$40&gt;0,SUM(CT$54:CT$60)&gt;0),1,0)))</f>
        <v>0</v>
      </c>
      <c r="R107" s="68">
        <f>IF((SUM(R$19:R$39)+SUM(R$78:R106)+SUM(R$117:R$121))&gt;=REGISTER!$DD$24,0,IF(CU$70=1,0,IF(AND(CU107=1,$J107=1,CU$43&gt;=REGISTER!$DD$28,CU$40&gt;0,SUM(CU$54:CU$60)&gt;0),1,0)))</f>
        <v>0</v>
      </c>
      <c r="S107" s="68">
        <f>IF((SUM(S$19:S$39)+SUM(S$78:S106)+SUM(S$117:S$121))&gt;=REGISTER!$DD$24,0,IF(CV$70=1,0,IF(AND(CV107=1,$J107=1,CV$43&gt;=REGISTER!$DD$28,CV$40&gt;0,SUM(CV$54:CV$60)&gt;0),1,0)))</f>
        <v>0</v>
      </c>
      <c r="T107" s="68">
        <f>IF((SUM(T$19:T$39)+SUM(T$78:T106)+SUM(T$117:T$121))&gt;=REGISTER!$DD$24,0,IF(CW$70=1,0,IF(AND(CW107=1,$J107=1,CW$43&gt;=REGISTER!$DD$28,CW$40&gt;0,SUM(CW$54:CW$60)&gt;0),1,0)))</f>
        <v>0</v>
      </c>
      <c r="U107" s="68">
        <f>IF((SUM(U$19:U$39)+SUM(U$78:U106)+SUM(U$117:U$121))&gt;=REGISTER!$DD$24,0,IF(CX$70=1,0,IF(AND(CX107=1,$J107=1,CX$43&gt;=REGISTER!$DD$28,CX$40&gt;0,SUM(CX$54:CX$60)&gt;0),1,0)))</f>
        <v>0</v>
      </c>
      <c r="V107" s="68">
        <f>IF((SUM(V$19:V$39)+SUM(V$78:V106)+SUM(V$117:V$121))&gt;=REGISTER!$DD$24,0,IF(CY$70=1,0,IF(AND(CY107=1,$J107=1,CY$43&gt;=REGISTER!$DD$28,CY$40&gt;0,SUM(CY$54:CY$60)&gt;0),1,0)))</f>
        <v>0</v>
      </c>
      <c r="W107" s="68">
        <f>IF((SUM(W$19:W$39)+SUM(W$78:W106)+SUM(W$117:W$121))&gt;=REGISTER!$DD$24,0,IF(CZ$70=1,0,IF(AND(CZ107=1,$J107=1,CZ$43&gt;=REGISTER!$DD$28,CZ$40&gt;0,SUM(CZ$54:CZ$60)&gt;0),1,0)))</f>
        <v>0</v>
      </c>
      <c r="X107" s="68">
        <f>IF((SUM(X$19:X$39)+SUM(X$78:X106)+SUM(X$117:X$121))&gt;=REGISTER!$DD$24,0,IF(DA$70=1,0,IF(AND(DA107=1,$J107=1,DA$43&gt;=REGISTER!$DD$28,DA$40&gt;0,SUM(DA$54:DA$60)&gt;0),1,0)))</f>
        <v>0</v>
      </c>
      <c r="Y107" s="68">
        <f>IF((SUM(Y$19:Y$39)+SUM(Y$78:Y106)+SUM(Y$117:Y$121))&gt;=REGISTER!$DD$24,0,IF(DB$70=1,0,IF(AND(DB107=1,$J107=1,DB$43&gt;=REGISTER!$DD$28,DB$40&gt;0,SUM(DB$54:DB$60)&gt;0),1,0)))</f>
        <v>0</v>
      </c>
      <c r="Z107" s="68">
        <f>IF((SUM(Z$19:Z$39)+SUM(Z$78:Z106)+SUM(Z$117:Z$121))&gt;=REGISTER!$DD$24,0,IF(DC$70=1,0,IF(AND(DC107=1,$J107=1,DC$43&gt;=REGISTER!$DD$28,DC$40&gt;0,SUM(DC$54:DC$60)&gt;0),1,0)))</f>
        <v>0</v>
      </c>
      <c r="AA107" s="68">
        <f>IF((SUM(AA$19:AA$39)+SUM(AA$78:AA106)+SUM(AA$117:AA$121))&gt;=REGISTER!$DD$24,0,IF(DD$70=1,0,IF(AND(DD107=1,$J107=1,DD$43&gt;=REGISTER!$DD$28,DD$40&gt;0,SUM(DD$54:DD$60)&gt;0),1,0)))</f>
        <v>0</v>
      </c>
      <c r="AB107" s="68">
        <f>IF((SUM(AB$19:AB$39)+SUM(AB$78:AB106)+SUM(AB$117:AB$121))&gt;=REGISTER!$DD$24,0,IF(DE$70=1,0,IF(AND(DE107=1,$J107=1,DE$43&gt;=REGISTER!$DD$28,DE$40&gt;0,SUM(DE$54:DE$60)&gt;0),1,0)))</f>
        <v>0</v>
      </c>
      <c r="AC107" s="68">
        <f>IF((SUM(AC$19:AC$39)+SUM(AC$78:AC106)+SUM(AC$117:AC$121))&gt;=REGISTER!$DD$24,0,IF(DF$70=1,0,IF(AND(DF107=1,$J107=1,DF$43&gt;=REGISTER!$DD$28,DF$40&gt;0,SUM(DF$54:DF$60)&gt;0),1,0)))</f>
        <v>0</v>
      </c>
      <c r="AD107" s="68">
        <f>IF((SUM(AD$19:AD$39)+SUM(AD$78:AD106)+SUM(AD$117:AD$121))&gt;=REGISTER!$DD$24,0,IF(DG$70=1,0,IF(AND(DG107=1,$J107=1,DG$43&gt;=REGISTER!$DD$28,DG$40&gt;0,SUM(DG$54:DG$60)&gt;0),1,0)))</f>
        <v>0</v>
      </c>
      <c r="AE107" s="68">
        <f>IF((SUM(AE$19:AE$39)+SUM(AE$78:AE106)+SUM(AE$117:AE$121))&gt;=REGISTER!$DD$24,0,IF(DH$70=1,0,IF(AND(DH107=1,$J107=1,DH$43&gt;=REGISTER!$DD$28,DH$40&gt;0,SUM(DH$54:DH$60)&gt;0),1,0)))</f>
        <v>0</v>
      </c>
      <c r="AF107" s="68">
        <f>IF((SUM(AF$19:AF$39)+SUM(AF$78:AF106)+SUM(AF$117:AF$121))&gt;=REGISTER!$DD$24,0,IF(DI$70=1,0,IF(AND(DI107=1,$J107=1,DI$43&gt;=REGISTER!$DD$28,DI$40&gt;0,SUM(DI$54:DI$60)&gt;0),1,0)))</f>
        <v>0</v>
      </c>
      <c r="AG107" s="68">
        <f>IF((SUM(AG$19:AG$39)+SUM(AG$78:AG106)+SUM(AG$117:AG$121))&gt;=REGISTER!$DD$24,0,IF(DJ$70=1,0,IF(AND(DJ107=1,$J107=1,DJ$43&gt;=REGISTER!$DD$28,DJ$40&gt;0,SUM(DJ$54:DJ$60)&gt;0),1,0)))</f>
        <v>0</v>
      </c>
      <c r="AH107" s="68">
        <f>IF((SUM(AH$19:AH$39)+SUM(AH$78:AH106)+SUM(AH$117:AH$121))&gt;=REGISTER!$DD$24,0,IF(DK$70=1,0,IF(AND(DK107=1,$J107=1,DK$43&gt;=REGISTER!$DD$28,DK$40&gt;0,SUM(DK$54:DK$60)&gt;0),1,0)))</f>
        <v>0</v>
      </c>
      <c r="AI107" s="68">
        <f>IF((SUM(AI$19:AI$39)+SUM(AI$78:AI106)+SUM(AI$117:AI$121))&gt;=REGISTER!$DD$24,0,IF(DL$70=1,0,IF(AND(DL107=1,$J107=1,DL$43&gt;=REGISTER!$DD$28,DL$40&gt;0,SUM(DL$54:DL$60)&gt;0),1,0)))</f>
        <v>0</v>
      </c>
      <c r="AJ107" s="68">
        <f>IF((SUM(AJ$19:AJ$39)+SUM(AJ$78:AJ106)+SUM(AJ$117:AJ$121))&gt;=REGISTER!$DD$24,0,IF(DM$70=1,0,IF(AND(DM107=1,$J107=1,DM$43&gt;=REGISTER!$DD$28,DM$40&gt;0,SUM(DM$54:DM$60)&gt;0),1,0)))</f>
        <v>0</v>
      </c>
      <c r="AK107" s="68">
        <f>IF((SUM(AK$19:AK$39)+SUM(AK$78:AK106)+SUM(AK$117:AK$121))&gt;=REGISTER!$DD$24,0,IF(DN$70=1,0,IF(AND(DN107=1,$J107=1,DN$43&gt;=REGISTER!$DD$28,DN$40&gt;0,SUM(DN$54:DN$60)&gt;0),1,0)))</f>
        <v>0</v>
      </c>
      <c r="AL107" s="68">
        <f>IF((SUM(AL$19:AL$39)+SUM(AL$78:AL106)+SUM(AL$117:AL$121))&gt;=REGISTER!$DD$24,0,IF(DO$70=1,0,IF(AND(DO107=1,$J107=1,DO$43&gt;=REGISTER!$DD$28,DO$40&gt;0,SUM(DO$54:DO$60)&gt;0),1,0)))</f>
        <v>0</v>
      </c>
      <c r="AM107" s="68">
        <f>IF((SUM(AM$19:AM$39)+SUM(AM$78:AM106)+SUM(AM$117:AM$121))&gt;=REGISTER!$DD$24,0,IF(DP$70=1,0,IF(AND(DP107=1,$J107=1,DP$43&gt;=REGISTER!$DD$28,DP$40&gt;0,SUM(DP$54:DP$60)&gt;0),1,0)))</f>
        <v>0</v>
      </c>
      <c r="AN107" s="68">
        <f>IF((SUM(AN$19:AN$39)+SUM(AN$78:AN106)+SUM(AN$117:AN$121))&gt;=REGISTER!$DD$24,0,IF(DQ$70=1,0,IF(AND(DQ107=1,$J107=1,DQ$43&gt;=REGISTER!$DD$28,DQ$40&gt;0,SUM(DQ$54:DQ$60)&gt;0),1,0)))</f>
        <v>0</v>
      </c>
      <c r="AO107" s="68">
        <f>IF((SUM(AO$19:AO$39)+SUM(AO$78:AO106)+SUM(AO$117:AO$121))&gt;=REGISTER!$DD$24,0,IF(DR$70=1,0,IF(AND(DR107=1,$J107=1,DR$43&gt;=REGISTER!$DD$28,DR$40&gt;0,SUM(DR$54:DR$60)&gt;0),1,0)))</f>
        <v>0</v>
      </c>
      <c r="AP107" s="68">
        <f>IF((SUM(AP$19:AP$39)+SUM(AP$78:AP106)+SUM(AP$117:AP$121))&gt;=REGISTER!$DD$24,0,IF(DS$70=1,0,IF(AND(DS107=1,$J107=1,DS$43&gt;=REGISTER!$DD$28,DS$40&gt;0,SUM(DS$54:DS$60)&gt;0),1,0)))</f>
        <v>0</v>
      </c>
      <c r="AQ107" s="68">
        <f>IF((SUM(AQ$19:AQ$39)+SUM(AQ$78:AQ106)+SUM(AQ$117:AQ$121))&gt;=REGISTER!$DD$24,0,IF(DT$70=1,0,IF(AND(DT107=1,$J107=1,DT$43&gt;=REGISTER!$DD$28,DT$40&gt;0,SUM(DT$54:DT$60)&gt;0),1,0)))</f>
        <v>0</v>
      </c>
      <c r="AR107" s="68">
        <f>IF((SUM(AR$19:AR$39)+SUM(AR$78:AR106)+SUM(AR$117:AR$121))&gt;=REGISTER!$DD$24,0,IF(DU$70=1,0,IF(AND(DU107=1,$J107=1,DU$43&gt;=REGISTER!$DD$28,DU$40&gt;0,SUM(DU$54:DU$60)&gt;0),1,0)))</f>
        <v>0</v>
      </c>
      <c r="AS107" s="68">
        <f>IF((SUM(AS$19:AS$39)+SUM(AS$78:AS106)+SUM(AS$117:AS$121))&gt;=REGISTER!$DD$24,0,IF(DV$70=1,0,IF(AND(DV107=1,$J107=1,DV$43&gt;=REGISTER!$DD$28,DV$40&gt;0,SUM(DV$54:DV$60)&gt;0),1,0)))</f>
        <v>0</v>
      </c>
      <c r="AT107" s="68">
        <f>IF((SUM(AT$19:AT$39)+SUM(AT$78:AT106)+SUM(AT$117:AT$121))&gt;=REGISTER!$DD$24,0,IF(DW$70=1,0,IF(AND(DW107=1,$J107=1,DW$43&gt;=REGISTER!$DD$28,DW$40&gt;0,SUM(DW$54:DW$60)&gt;0),1,0)))</f>
        <v>0</v>
      </c>
      <c r="AU107" s="68">
        <f>IF((SUM(AU$19:AU$39)+SUM(AU$78:AU106)+SUM(AU$117:AU$121))&gt;=REGISTER!$DD$24,0,IF(DX$70=1,0,IF(AND(DX107=1,$J107=1,DX$43&gt;=REGISTER!$DD$28,DX$40&gt;0,SUM(DX$54:DX$60)&gt;0),1,0)))</f>
        <v>0</v>
      </c>
      <c r="AV107" s="68">
        <f>IF((SUM(AV$19:AV$39)+SUM(AV$78:AV106)+SUM(AV$117:AV$121))&gt;=REGISTER!$DD$24,0,IF(DY$70=1,0,IF(AND(DY107=1,$J107=1,DY$43&gt;=REGISTER!$DD$28,DY$40&gt;0,SUM(DY$54:DY$60)&gt;0),1,0)))</f>
        <v>0</v>
      </c>
      <c r="AW107" s="68">
        <f>IF((SUM(AW$19:AW$39)+SUM(AW$78:AW106)+SUM(AW$117:AW$121))&gt;=REGISTER!$DD$24,0,IF(DZ$70=1,0,IF(AND(DZ107=1,$J107=1,DZ$43&gt;=REGISTER!$DD$28,DZ$40&gt;0,SUM(DZ$54:DZ$60)&gt;0),1,0)))</f>
        <v>0</v>
      </c>
      <c r="AX107" s="68">
        <f>IF((SUM(AX$19:AX$39)+SUM(AX$78:AX106)+SUM(AX$117:AX$121))&gt;=REGISTER!$DD$24,0,IF(EA$70=1,0,IF(AND(EA107=1,$J107=1,EA$43&gt;=REGISTER!$DD$28,EA$40&gt;0,SUM(EA$54:EA$60)&gt;0),1,0)))</f>
        <v>0</v>
      </c>
      <c r="AY107" s="68">
        <f>IF((SUM(AY$19:AY$39)+SUM(AY$78:AY106)+SUM(AY$117:AY$121))&gt;=REGISTER!$DD$24,0,IF(EB$70=1,0,IF(AND(EB107=1,$J107=1,EB$43&gt;=REGISTER!$DD$28,EB$40&gt;0,SUM(EB$54:EB$60)&gt;0),1,0)))</f>
        <v>0</v>
      </c>
      <c r="AZ107" s="68">
        <f>IF((SUM(AZ$19:AZ$39)+SUM(AZ$78:AZ106)+SUM(AZ$117:AZ$121))&gt;=REGISTER!$DD$24,0,IF(EC$70=1,0,IF(AND(EC107=1,$J107=1,EC$43&gt;=REGISTER!$DD$28,EC$40&gt;0,SUM(EC$54:EC$60)&gt;0),1,0)))</f>
        <v>0</v>
      </c>
      <c r="BA107" s="68">
        <f>IF((SUM(BA$19:BA$39)+SUM(BA$78:BA106)+SUM(BA$117:BA$121))&gt;=REGISTER!$DD$24,0,IF(ED$70=1,0,IF(AND(ED107=1,$J107=1,ED$43&gt;=REGISTER!$DD$28,ED$40&gt;0,SUM(ED$54:ED$60)&gt;0),1,0)))</f>
        <v>0</v>
      </c>
      <c r="BB107" s="68">
        <f>IF((SUM(BB$19:BB$39)+SUM(BB$78:BB106)+SUM(BB$117:BB$121))&gt;=REGISTER!$DD$24,0,IF(EE$70=1,0,IF(AND(EE107=1,$J107=1,EE$43&gt;=REGISTER!$DD$28,EE$40&gt;0,SUM(EE$54:EE$60)&gt;0),1,0)))</f>
        <v>0</v>
      </c>
      <c r="BC107" s="68">
        <f>IF((SUM(BC$19:BC$39)+SUM(BC$78:BC106)+SUM(BC$117:BC$121))&gt;=REGISTER!$DD$24,0,IF(EF$70=1,0,IF(AND(EF107=1,$J107=1,EF$43&gt;=REGISTER!$DD$28,EF$40&gt;0,SUM(EF$54:EF$60)&gt;0),1,0)))</f>
        <v>0</v>
      </c>
      <c r="BD107" s="83">
        <f t="shared" si="69"/>
        <v>0</v>
      </c>
      <c r="BE107" s="68">
        <f>IF((SUM(BE$19:BE$37)+SUM(BE$78:BE106))&gt;=20,0,SUM(IF(AND($I107=1,CS107=1,CS$41&gt;2,CS$40&gt;0,SUM(CS$47:CS$53)&gt;0),1,0)))</f>
        <v>0</v>
      </c>
      <c r="BF107" s="68">
        <f>IF((SUM(BF$19:BF$37)+SUM(BF$78:BF106))&gt;=20,0,SUM(IF(AND($I107=1,CT107=1,CT$41&gt;2,CT$40&gt;0,SUM(CT$47:CT$53)&gt;0),1,0)))</f>
        <v>0</v>
      </c>
      <c r="BG107" s="68">
        <f>IF((SUM(BG$19:BG$37)+SUM(BG$78:BG106))&gt;=20,0,SUM(IF(AND($I107=1,CU107=1,CU$41&gt;2,CU$40&gt;0,SUM(CU$47:CU$53)&gt;0),1,0)))</f>
        <v>0</v>
      </c>
      <c r="BH107" s="68">
        <f>IF((SUM(BH$19:BH$37)+SUM(BH$78:BH106))&gt;=20,0,SUM(IF(AND($I107=1,CV107=1,CV$41&gt;2,CV$40&gt;0,SUM(CV$47:CV$53)&gt;0),1,0)))</f>
        <v>0</v>
      </c>
      <c r="BI107" s="68">
        <f>IF((SUM(BI$19:BI$37)+SUM(BI$78:BI106))&gt;=20,0,SUM(IF(AND($I107=1,CW107=1,CW$41&gt;2,CW$40&gt;0,SUM(CW$47:CW$53)&gt;0),1,0)))</f>
        <v>0</v>
      </c>
      <c r="BJ107" s="68">
        <f>IF((SUM(BJ$19:BJ$37)+SUM(BJ$78:BJ106))&gt;=20,0,SUM(IF(AND($I107=1,CX107=1,CX$41&gt;2,CX$40&gt;0,SUM(CX$47:CX$53)&gt;0),1,0)))</f>
        <v>0</v>
      </c>
      <c r="BK107" s="68">
        <f>IF((SUM(BK$19:BK$37)+SUM(BK$78:BK106))&gt;=20,0,SUM(IF(AND($I107=1,CY107=1,CY$41&gt;2,CY$40&gt;0,SUM(CY$47:CY$53)&gt;0),1,0)))</f>
        <v>0</v>
      </c>
      <c r="BL107" s="68">
        <f>IF((SUM(BL$19:BL$37)+SUM(BL$78:BL106))&gt;=20,0,SUM(IF(AND($I107=1,CZ107=1,CZ$41&gt;2,CZ$40&gt;0,SUM(CZ$47:CZ$53)&gt;0),1,0)))</f>
        <v>0</v>
      </c>
      <c r="BM107" s="68">
        <f>IF((SUM(BM$19:BM$37)+SUM(BM$78:BM106))&gt;=20,0,SUM(IF(AND($I107=1,DA107=1,DA$41&gt;2,DA$40&gt;0,SUM(DA$47:DA$53)&gt;0),1,0)))</f>
        <v>0</v>
      </c>
      <c r="BN107" s="68">
        <f>IF((SUM(BN$19:BN$37)+SUM(BN$78:BN106))&gt;=20,0,SUM(IF(AND($I107=1,DB107=1,DB$41&gt;2,DB$40&gt;0,SUM(DB$47:DB$53)&gt;0),1,0)))</f>
        <v>0</v>
      </c>
      <c r="BO107" s="68">
        <f>IF((SUM(BO$19:BO$37)+SUM(BO$78:BO106))&gt;=20,0,SUM(IF(AND($I107=1,DC107=1,DC$41&gt;2,DC$40&gt;0,SUM(DC$47:DC$53)&gt;0),1,0)))</f>
        <v>0</v>
      </c>
      <c r="BP107" s="68">
        <f>IF((SUM(BP$19:BP$37)+SUM(BP$78:BP106))&gt;=20,0,SUM(IF(AND($I107=1,DD107=1,DD$41&gt;2,DD$40&gt;0,SUM(DD$47:DD$53)&gt;0),1,0)))</f>
        <v>0</v>
      </c>
      <c r="BQ107" s="68">
        <f>IF((SUM(BQ$19:BQ$37)+SUM(BQ$78:BQ106))&gt;=20,0,SUM(IF(AND($I107=1,DE107=1,DE$41&gt;2,DE$40&gt;0,SUM(DE$47:DE$53)&gt;0),1,0)))</f>
        <v>0</v>
      </c>
      <c r="BR107" s="68">
        <f>IF((SUM(BR$19:BR$37)+SUM(BR$78:BR106))&gt;=20,0,SUM(IF(AND($I107=1,DF107=1,DF$41&gt;2,DF$40&gt;0,SUM(DF$47:DF$53)&gt;0),1,0)))</f>
        <v>0</v>
      </c>
      <c r="BS107" s="68">
        <f>IF((SUM(BS$19:BS$37)+SUM(BS$78:BS106))&gt;=20,0,SUM(IF(AND($I107=1,DG107=1,DG$41&gt;2,DG$40&gt;0,SUM(DG$47:DG$53)&gt;0),1,0)))</f>
        <v>0</v>
      </c>
      <c r="BT107" s="68">
        <f>IF((SUM(BT$19:BT$37)+SUM(BT$78:BT106))&gt;=20,0,SUM(IF(AND($I107=1,DH107=1,DH$41&gt;2,DH$40&gt;0,SUM(DH$47:DH$53)&gt;0),1,0)))</f>
        <v>0</v>
      </c>
      <c r="BU107" s="68">
        <f>IF((SUM(BU$19:BU$37)+SUM(BU$78:BU106))&gt;=20,0,SUM(IF(AND($I107=1,DI107=1,DI$41&gt;2,DI$40&gt;0,SUM(DI$47:DI$53)&gt;0),1,0)))</f>
        <v>0</v>
      </c>
      <c r="BV107" s="68">
        <f>IF((SUM(BV$19:BV$37)+SUM(BV$78:BV106))&gt;=20,0,SUM(IF(AND($I107=1,DJ107=1,DJ$41&gt;2,DJ$40&gt;0,SUM(DJ$47:DJ$53)&gt;0),1,0)))</f>
        <v>0</v>
      </c>
      <c r="BW107" s="68">
        <f>IF((SUM(BW$19:BW$37)+SUM(BW$78:BW106))&gt;=20,0,SUM(IF(AND($I107=1,DK107=1,DK$41&gt;2,DK$40&gt;0,SUM(DK$47:DK$53)&gt;0),1,0)))</f>
        <v>0</v>
      </c>
      <c r="BX107" s="68">
        <f>IF((SUM(BX$19:BX$37)+SUM(BX$78:BX106))&gt;=20,0,SUM(IF(AND($I107=1,DL107=1,DL$41&gt;2,DL$40&gt;0,SUM(DL$47:DL$53)&gt;0),1,0)))</f>
        <v>0</v>
      </c>
      <c r="BY107" s="68">
        <f>IF((SUM(BY$19:BY$37)+SUM(BY$78:BY106))&gt;=20,0,SUM(IF(AND($I107=1,DM107=1,DM$41&gt;2,DM$40&gt;0,SUM(DM$47:DM$53)&gt;0),1,0)))</f>
        <v>0</v>
      </c>
      <c r="BZ107" s="68">
        <f>IF((SUM(BZ$19:BZ$37)+SUM(BZ$78:BZ106))&gt;=20,0,SUM(IF(AND($I107=1,DN107=1,DN$41&gt;2,DN$40&gt;0,SUM(DN$47:DN$53)&gt;0),1,0)))</f>
        <v>0</v>
      </c>
      <c r="CA107" s="68">
        <f>IF((SUM(CA$19:CA$37)+SUM(CA$78:CA106))&gt;=20,0,SUM(IF(AND($I107=1,DO107=1,DO$41&gt;2,DO$40&gt;0,SUM(DO$47:DO$53)&gt;0),1,0)))</f>
        <v>0</v>
      </c>
      <c r="CB107" s="68">
        <f>IF((SUM(CB$19:CB$37)+SUM(CB$78:CB106))&gt;=20,0,SUM(IF(AND($I107=1,DP107=1,DP$41&gt;2,DP$40&gt;0,SUM(DP$47:DP$53)&gt;0),1,0)))</f>
        <v>0</v>
      </c>
      <c r="CC107" s="68">
        <f>IF((SUM(CC$19:CC$37)+SUM(CC$78:CC106))&gt;=20,0,SUM(IF(AND($I107=1,DQ107=1,DQ$41&gt;2,DQ$40&gt;0,SUM(DQ$47:DQ$53)&gt;0),1,0)))</f>
        <v>0</v>
      </c>
      <c r="CD107" s="68">
        <f>IF((SUM(CD$19:CD$37)+SUM(CD$78:CD106))&gt;=20,0,SUM(IF(AND($I107=1,DR107=1,DR$41&gt;2,DR$40&gt;0,SUM(DR$47:DR$53)&gt;0),1,0)))</f>
        <v>0</v>
      </c>
      <c r="CE107" s="68">
        <f>IF((SUM(CE$19:CE$37)+SUM(CE$78:CE106))&gt;=20,0,SUM(IF(AND($I107=1,DS107=1,DS$41&gt;2,DS$40&gt;0,SUM(DS$47:DS$53)&gt;0),1,0)))</f>
        <v>0</v>
      </c>
      <c r="CF107" s="68">
        <f>IF((SUM(CF$19:CF$37)+SUM(CF$78:CF106))&gt;=20,0,SUM(IF(AND($I107=1,DT107=1,DT$41&gt;2,DT$40&gt;0,SUM(DT$47:DT$53)&gt;0),1,0)))</f>
        <v>0</v>
      </c>
      <c r="CG107" s="68">
        <f>IF((SUM(CG$19:CG$37)+SUM(CG$78:CG106))&gt;=20,0,SUM(IF(AND($I107=1,DU107=1,DU$41&gt;2,DU$40&gt;0,SUM(DU$47:DU$53)&gt;0),1,0)))</f>
        <v>0</v>
      </c>
      <c r="CH107" s="68">
        <f>IF((SUM(CH$19:CH$37)+SUM(CH$78:CH106))&gt;=20,0,SUM(IF(AND($I107=1,DV107=1,DV$41&gt;2,DV$40&gt;0,SUM(DV$47:DV$53)&gt;0),1,0)))</f>
        <v>0</v>
      </c>
      <c r="CI107" s="68">
        <f>IF((SUM(CI$19:CI$37)+SUM(CI$78:CI106))&gt;=20,0,SUM(IF(AND($I107=1,DW107=1,DW$41&gt;2,DW$40&gt;0,SUM(DW$47:DW$53)&gt;0),1,0)))</f>
        <v>0</v>
      </c>
      <c r="CJ107" s="68">
        <f>IF((SUM(CJ$19:CJ$37)+SUM(CJ$78:CJ106))&gt;=20,0,SUM(IF(AND($I107=1,DX107=1,DX$41&gt;2,DX$40&gt;0,SUM(DX$47:DX$53)&gt;0),1,0)))</f>
        <v>0</v>
      </c>
      <c r="CK107" s="68">
        <f>IF((SUM(CK$19:CK$37)+SUM(CK$78:CK106))&gt;=20,0,SUM(IF(AND($I107=1,DY107=1,DY$41&gt;2,DY$40&gt;0,SUM(DY$47:DY$53)&gt;0),1,0)))</f>
        <v>0</v>
      </c>
      <c r="CL107" s="68">
        <f>IF((SUM(CL$19:CL$37)+SUM(CL$78:CL106))&gt;=20,0,SUM(IF(AND($I107=1,DZ107=1,DZ$41&gt;2,DZ$40&gt;0,SUM(DZ$47:DZ$53)&gt;0),1,0)))</f>
        <v>0</v>
      </c>
      <c r="CM107" s="68">
        <f>IF((SUM(CM$19:CM$37)+SUM(CM$78:CM106))&gt;=20,0,SUM(IF(AND($I107=1,EA107=1,EA$41&gt;2,EA$40&gt;0,SUM(EA$47:EA$53)&gt;0),1,0)))</f>
        <v>0</v>
      </c>
      <c r="CN107" s="68">
        <f>IF((SUM(CN$19:CN$37)+SUM(CN$78:CN106))&gt;=20,0,SUM(IF(AND($I107=1,EB107=1,EB$41&gt;2,EB$40&gt;0,SUM(EB$47:EB$53)&gt;0),1,0)))</f>
        <v>0</v>
      </c>
      <c r="CO107" s="68">
        <f>IF((SUM(CO$19:CO$37)+SUM(CO$78:CO106))&gt;=20,0,SUM(IF(AND($I107=1,EC107=1,EC$41&gt;2,EC$40&gt;0,SUM(EC$47:EC$53)&gt;0),1,0)))</f>
        <v>0</v>
      </c>
      <c r="CP107" s="68">
        <f>IF((SUM(CP$19:CP$37)+SUM(CP$78:CP106))&gt;=20,0,SUM(IF(AND($I107=1,ED107=1,ED$41&gt;2,ED$40&gt;0,SUM(ED$47:ED$53)&gt;0),1,0)))</f>
        <v>0</v>
      </c>
      <c r="CQ107" s="68">
        <f>IF((SUM(CQ$19:CQ$37)+SUM(CQ$78:CQ106))&gt;=20,0,SUM(IF(AND($I107=1,EE107=1,EE$41&gt;2,EE$40&gt;0,SUM(EE$47:EE$53)&gt;0),1,0)))</f>
        <v>0</v>
      </c>
      <c r="CR107" s="68">
        <f>IF((SUM(CR$19:CR$37)+SUM(CR$78:CR106))&gt;=20,0,SUM(IF(AND($I107=1,EF107=1,EF$41&gt;2,EF$40&gt;0,SUM(EF$47:EF$53)&gt;0),1,0)))</f>
        <v>0</v>
      </c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  <c r="DM107" s="53"/>
      <c r="DN107" s="53"/>
      <c r="DO107" s="53"/>
      <c r="DP107" s="53"/>
      <c r="DQ107" s="53"/>
      <c r="DR107" s="53"/>
      <c r="DS107" s="53"/>
      <c r="DT107" s="53"/>
      <c r="DU107" s="53"/>
      <c r="DV107" s="53"/>
      <c r="DW107" s="53"/>
      <c r="DX107" s="53"/>
      <c r="DY107" s="53"/>
      <c r="DZ107" s="53"/>
      <c r="EA107" s="53"/>
      <c r="EB107" s="53"/>
      <c r="EC107" s="53"/>
      <c r="ED107" s="53"/>
      <c r="EE107" s="53"/>
      <c r="EF107" s="53"/>
      <c r="EG107" s="46">
        <f t="shared" si="63"/>
        <v>0</v>
      </c>
      <c r="EH107" s="116"/>
      <c r="EI107" s="82">
        <f t="shared" si="64"/>
        <v>0</v>
      </c>
      <c r="EJ107" s="295" t="str">
        <f t="shared" si="65"/>
        <v/>
      </c>
      <c r="EK107" s="296">
        <f t="shared" si="66"/>
        <v>0</v>
      </c>
      <c r="EL107" s="161"/>
      <c r="EM107" s="354">
        <f>SUMIF($K107,REGISTER!$CY$7,'KORT 1'!$BD107)</f>
        <v>0</v>
      </c>
      <c r="EN107" s="355">
        <f>SUMIF($K107,REGISTER!$CY$8,'KORT 1'!$BD107)</f>
        <v>0</v>
      </c>
      <c r="EO107" s="356">
        <f>SUMIF($K107,REGISTER!$CY$9,'KORT 1'!$BD107)</f>
        <v>0</v>
      </c>
      <c r="EP107" s="356">
        <f>SUMIF($K107,REGISTER!$CY$10,'KORT 1'!$BD107)</f>
        <v>0</v>
      </c>
      <c r="EQ107" s="357">
        <f>SUMIF($K107,REGISTER!$CY$23,'KORT 1'!$BD107)</f>
        <v>0</v>
      </c>
      <c r="ER107" s="355">
        <f>SUMIF($K107,REGISTER!$CY$24,'KORT 1'!$BD107)</f>
        <v>0</v>
      </c>
      <c r="ES107" s="356">
        <f>SUMIF($K107,REGISTER!$CY$25,'KORT 1'!$BD107)</f>
        <v>0</v>
      </c>
      <c r="ET107" s="356">
        <f>SUMIF($K107,REGISTER!$CY$26,'KORT 1'!$BD107)</f>
        <v>0</v>
      </c>
      <c r="EU107" s="357">
        <f>SUMIF($K107,REGISTER!$CY$15,'KORT 1'!$BD107)</f>
        <v>0</v>
      </c>
      <c r="EV107" s="355">
        <f>SUMIF($K107,REGISTER!$CY$16,'KORT 1'!$BD107)</f>
        <v>0</v>
      </c>
      <c r="EW107" s="355">
        <f>SUMIF($K107,REGISTER!$CY$17,'KORT 1'!$BD107)</f>
        <v>0</v>
      </c>
      <c r="EX107" s="355">
        <f>SUMIF($K107,REGISTER!$CY$18,'KORT 1'!$BD107)</f>
        <v>0</v>
      </c>
      <c r="EY107" s="358">
        <f>SUMIF($K107,REGISTER!$CY$19,'KORT 1'!$BD107)+SUMIF($K107,REGISTER!$CY$20,'KORT 1'!$BD107)+SUMIF($K107,REGISTER!$CY$21,'KORT 1'!$BD107)+SUMIF($K107,REGISTER!$CY$22,'KORT 1'!$BD107)</f>
        <v>0</v>
      </c>
      <c r="EZ107" s="359">
        <f>SUMIF($K107,REGISTER!$CY$31,'KORT 1'!$BD107)</f>
        <v>0</v>
      </c>
      <c r="FA107" s="355">
        <f>SUMIF($K107,REGISTER!$CY$32,'KORT 1'!$BD107)</f>
        <v>0</v>
      </c>
      <c r="FB107" s="355">
        <f>SUMIF($K107,REGISTER!$CY$33,'KORT 1'!$BD107)</f>
        <v>0</v>
      </c>
      <c r="FC107" s="355">
        <f>SUMIF($K107,REGISTER!$CY$34,'KORT 1'!$BD107)</f>
        <v>0</v>
      </c>
      <c r="FD107" s="358">
        <f>SUMIF($K107,REGISTER!$CY$35,'KORT 1'!$BD107)+SUMIF($K107,REGISTER!$CY$36,'KORT 1'!$BD107)+SUMIF($K107,REGISTER!$CY$37,'KORT 1'!$BD107)+SUMIF($K107,REGISTER!$CY$38,'KORT 1'!$BD107)</f>
        <v>0</v>
      </c>
      <c r="FE107" s="376"/>
      <c r="FF107" s="377"/>
      <c r="FG107" s="378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9"/>
      <c r="FY107" s="84">
        <f>SUMIF($M107,REGISTER!$CY$40,'KORT 1'!$O107)</f>
        <v>0</v>
      </c>
      <c r="FZ107" s="17">
        <f>SUMIF($M107,REGISTER!$CY$41,'KORT 1'!$O107)</f>
        <v>0</v>
      </c>
      <c r="GA107" s="17">
        <f>SUMIF($M107,REGISTER!$CY$42,'KORT 1'!$O107)</f>
        <v>0</v>
      </c>
      <c r="GB107" s="17">
        <f>SUMIF($M107,REGISTER!$CY$43,'KORT 1'!$O107)</f>
        <v>0</v>
      </c>
      <c r="GC107" s="17">
        <f>SUMIF($M107,REGISTER!$CY$44,'KORT 1'!$O107)</f>
        <v>0</v>
      </c>
      <c r="GD107" s="17">
        <f>SUMIF($M107,REGISTER!$CY$45,'KORT 1'!$O107)</f>
        <v>0</v>
      </c>
      <c r="GE107" s="17">
        <f>SUMIF($M107,REGISTER!$CY$60,'KORT 1'!$O107)</f>
        <v>0</v>
      </c>
      <c r="GF107" s="17">
        <f>SUMIF($M107,REGISTER!$CY$61,'KORT 1'!$O107)</f>
        <v>0</v>
      </c>
      <c r="GG107" s="17">
        <f>SUMIF($M107,REGISTER!$CY$62,'KORT 1'!$O107)</f>
        <v>0</v>
      </c>
      <c r="GH107" s="17">
        <f>SUMIF($M107,REGISTER!$CY$63,'KORT 1'!$O107)</f>
        <v>0</v>
      </c>
      <c r="GI107" s="17">
        <f>SUMIF($M107,REGISTER!$CY$64,'KORT 1'!$O107)</f>
        <v>0</v>
      </c>
      <c r="GJ107" s="17">
        <f>SUMIF($M107,REGISTER!$CY$65,'KORT 1'!$O107)</f>
        <v>0</v>
      </c>
      <c r="GK107" s="17">
        <f>SUMIF($M107,REGISTER!$CY$50,'KORT 1'!$O107)</f>
        <v>0</v>
      </c>
      <c r="GL107" s="17">
        <f>SUMIF($M107,REGISTER!$CY$51,'KORT 1'!$O107)</f>
        <v>0</v>
      </c>
      <c r="GM107" s="17">
        <f>SUMIF($M107,REGISTER!$CY$52,'KORT 1'!$O107)</f>
        <v>0</v>
      </c>
      <c r="GN107" s="17">
        <f>SUMIF($M107,REGISTER!$CY$53,'KORT 1'!$O107)</f>
        <v>0</v>
      </c>
      <c r="GO107" s="17">
        <f>SUMIF($M107,REGISTER!$CY$54,'KORT 1'!$O107)</f>
        <v>0</v>
      </c>
      <c r="GP107" s="17">
        <f>SUMIF($M107,REGISTER!$CY$55,'KORT 1'!$O107)</f>
        <v>0</v>
      </c>
      <c r="GQ107" s="16">
        <f>SUMIF($M107,REGISTER!$CY$56,'KORT 1'!$O107)+SUMIF($M107,REGISTER!$CY$57,'KORT 1'!$O107)+SUMIF($M107,REGISTER!$CY$58,'KORT 1'!$O107)+SUMIF($M107,REGISTER!$CY$59,'KORT 1'!$O107)</f>
        <v>0</v>
      </c>
      <c r="GR107" s="17">
        <f>SUMIF($M107,REGISTER!$CY$70,'KORT 1'!$O107)</f>
        <v>0</v>
      </c>
      <c r="GS107" s="17">
        <f>SUMIF($M107,REGISTER!$CY$71,'KORT 1'!$O107)</f>
        <v>0</v>
      </c>
      <c r="GT107" s="17">
        <f>SUMIF($M107,REGISTER!$CY$72,'KORT 1'!$O107)</f>
        <v>0</v>
      </c>
      <c r="GU107" s="17">
        <f>SUMIF($M107,REGISTER!$CY$73,'KORT 1'!$O107)</f>
        <v>0</v>
      </c>
      <c r="GV107" s="17">
        <f>SUMIF($M107,REGISTER!$CY$74,'KORT 1'!$O107)</f>
        <v>0</v>
      </c>
      <c r="GW107" s="17">
        <f>SUMIF($M107,REGISTER!$CY$75,'KORT 1'!$O107)</f>
        <v>0</v>
      </c>
      <c r="GX107" s="16">
        <f>SUMIF($M107,REGISTER!$CY$76,'KORT 1'!$O107)+SUMIF($M107,REGISTER!$CY$77,'KORT 1'!$O107)+SUMIF($M107,REGISTER!$CY$78,'KORT 1'!$O107)+SUMIF($M107,REGISTER!$CY$79,'KORT 1'!$O107)</f>
        <v>0</v>
      </c>
      <c r="GY107" s="116"/>
      <c r="GZ107" s="116"/>
      <c r="HA107" s="116"/>
      <c r="HB107" s="116"/>
      <c r="HC107" s="116"/>
      <c r="HD107" s="116"/>
      <c r="HE107" s="116"/>
      <c r="HF107" s="116"/>
      <c r="HG107" s="116"/>
      <c r="HH107" s="116"/>
      <c r="HI107" s="116"/>
      <c r="HJ107" s="116"/>
      <c r="HK107" s="116"/>
      <c r="HL107" s="116"/>
      <c r="HM107" s="116"/>
      <c r="HN107" s="116"/>
      <c r="HO107" s="116"/>
      <c r="HP107" s="106"/>
      <c r="HQ107" s="1"/>
    </row>
    <row r="108" spans="1:225" ht="12" customHeight="1">
      <c r="A108" s="15">
        <v>52</v>
      </c>
      <c r="B108" s="69"/>
      <c r="C108" s="539" t="str">
        <f t="shared" si="67"/>
        <v/>
      </c>
      <c r="D108" s="540"/>
      <c r="E108" s="540"/>
      <c r="F108" s="540"/>
      <c r="G108" s="541"/>
      <c r="H108" s="111" t="str">
        <f t="shared" si="54"/>
        <v/>
      </c>
      <c r="I108" s="22">
        <f t="shared" si="55"/>
        <v>0</v>
      </c>
      <c r="J108" s="22">
        <f t="shared" si="56"/>
        <v>0</v>
      </c>
      <c r="K108" s="22">
        <f t="shared" si="57"/>
        <v>0</v>
      </c>
      <c r="L108" s="114"/>
      <c r="M108" s="22">
        <f t="shared" si="58"/>
        <v>0</v>
      </c>
      <c r="N108" s="22">
        <f t="shared" si="59"/>
        <v>0</v>
      </c>
      <c r="O108" s="83">
        <f t="shared" si="68"/>
        <v>0</v>
      </c>
      <c r="P108" s="68">
        <f>IF((SUM(P$19:P$39)+SUM(P$78:P107)+SUM(P$117:P$121))&gt;=REGISTER!$DD$24,0,IF(CS$70=1,0,IF(AND(CS108=1,$J108=1,CS$43&gt;=REGISTER!$DD$28,CS$40&gt;0,SUM(CS$54:CS$60)&gt;0),1,0)))</f>
        <v>0</v>
      </c>
      <c r="Q108" s="68">
        <f>IF((SUM(Q$19:Q$39)+SUM(Q$78:Q107)+SUM(Q$117:Q$121))&gt;=REGISTER!$DD$24,0,IF(CT$70=1,0,IF(AND(CT108=1,$J108=1,CT$43&gt;=REGISTER!$DD$28,CT$40&gt;0,SUM(CT$54:CT$60)&gt;0),1,0)))</f>
        <v>0</v>
      </c>
      <c r="R108" s="68">
        <f>IF((SUM(R$19:R$39)+SUM(R$78:R107)+SUM(R$117:R$121))&gt;=REGISTER!$DD$24,0,IF(CU$70=1,0,IF(AND(CU108=1,$J108=1,CU$43&gt;=REGISTER!$DD$28,CU$40&gt;0,SUM(CU$54:CU$60)&gt;0),1,0)))</f>
        <v>0</v>
      </c>
      <c r="S108" s="68">
        <f>IF((SUM(S$19:S$39)+SUM(S$78:S107)+SUM(S$117:S$121))&gt;=REGISTER!$DD$24,0,IF(CV$70=1,0,IF(AND(CV108=1,$J108=1,CV$43&gt;=REGISTER!$DD$28,CV$40&gt;0,SUM(CV$54:CV$60)&gt;0),1,0)))</f>
        <v>0</v>
      </c>
      <c r="T108" s="68">
        <f>IF((SUM(T$19:T$39)+SUM(T$78:T107)+SUM(T$117:T$121))&gt;=REGISTER!$DD$24,0,IF(CW$70=1,0,IF(AND(CW108=1,$J108=1,CW$43&gt;=REGISTER!$DD$28,CW$40&gt;0,SUM(CW$54:CW$60)&gt;0),1,0)))</f>
        <v>0</v>
      </c>
      <c r="U108" s="68">
        <f>IF((SUM(U$19:U$39)+SUM(U$78:U107)+SUM(U$117:U$121))&gt;=REGISTER!$DD$24,0,IF(CX$70=1,0,IF(AND(CX108=1,$J108=1,CX$43&gt;=REGISTER!$DD$28,CX$40&gt;0,SUM(CX$54:CX$60)&gt;0),1,0)))</f>
        <v>0</v>
      </c>
      <c r="V108" s="68">
        <f>IF((SUM(V$19:V$39)+SUM(V$78:V107)+SUM(V$117:V$121))&gt;=REGISTER!$DD$24,0,IF(CY$70=1,0,IF(AND(CY108=1,$J108=1,CY$43&gt;=REGISTER!$DD$28,CY$40&gt;0,SUM(CY$54:CY$60)&gt;0),1,0)))</f>
        <v>0</v>
      </c>
      <c r="W108" s="68">
        <f>IF((SUM(W$19:W$39)+SUM(W$78:W107)+SUM(W$117:W$121))&gt;=REGISTER!$DD$24,0,IF(CZ$70=1,0,IF(AND(CZ108=1,$J108=1,CZ$43&gt;=REGISTER!$DD$28,CZ$40&gt;0,SUM(CZ$54:CZ$60)&gt;0),1,0)))</f>
        <v>0</v>
      </c>
      <c r="X108" s="68">
        <f>IF((SUM(X$19:X$39)+SUM(X$78:X107)+SUM(X$117:X$121))&gt;=REGISTER!$DD$24,0,IF(DA$70=1,0,IF(AND(DA108=1,$J108=1,DA$43&gt;=REGISTER!$DD$28,DA$40&gt;0,SUM(DA$54:DA$60)&gt;0),1,0)))</f>
        <v>0</v>
      </c>
      <c r="Y108" s="68">
        <f>IF((SUM(Y$19:Y$39)+SUM(Y$78:Y107)+SUM(Y$117:Y$121))&gt;=REGISTER!$DD$24,0,IF(DB$70=1,0,IF(AND(DB108=1,$J108=1,DB$43&gt;=REGISTER!$DD$28,DB$40&gt;0,SUM(DB$54:DB$60)&gt;0),1,0)))</f>
        <v>0</v>
      </c>
      <c r="Z108" s="68">
        <f>IF((SUM(Z$19:Z$39)+SUM(Z$78:Z107)+SUM(Z$117:Z$121))&gt;=REGISTER!$DD$24,0,IF(DC$70=1,0,IF(AND(DC108=1,$J108=1,DC$43&gt;=REGISTER!$DD$28,DC$40&gt;0,SUM(DC$54:DC$60)&gt;0),1,0)))</f>
        <v>0</v>
      </c>
      <c r="AA108" s="68">
        <f>IF((SUM(AA$19:AA$39)+SUM(AA$78:AA107)+SUM(AA$117:AA$121))&gt;=REGISTER!$DD$24,0,IF(DD$70=1,0,IF(AND(DD108=1,$J108=1,DD$43&gt;=REGISTER!$DD$28,DD$40&gt;0,SUM(DD$54:DD$60)&gt;0),1,0)))</f>
        <v>0</v>
      </c>
      <c r="AB108" s="68">
        <f>IF((SUM(AB$19:AB$39)+SUM(AB$78:AB107)+SUM(AB$117:AB$121))&gt;=REGISTER!$DD$24,0,IF(DE$70=1,0,IF(AND(DE108=1,$J108=1,DE$43&gt;=REGISTER!$DD$28,DE$40&gt;0,SUM(DE$54:DE$60)&gt;0),1,0)))</f>
        <v>0</v>
      </c>
      <c r="AC108" s="68">
        <f>IF((SUM(AC$19:AC$39)+SUM(AC$78:AC107)+SUM(AC$117:AC$121))&gt;=REGISTER!$DD$24,0,IF(DF$70=1,0,IF(AND(DF108=1,$J108=1,DF$43&gt;=REGISTER!$DD$28,DF$40&gt;0,SUM(DF$54:DF$60)&gt;0),1,0)))</f>
        <v>0</v>
      </c>
      <c r="AD108" s="68">
        <f>IF((SUM(AD$19:AD$39)+SUM(AD$78:AD107)+SUM(AD$117:AD$121))&gt;=REGISTER!$DD$24,0,IF(DG$70=1,0,IF(AND(DG108=1,$J108=1,DG$43&gt;=REGISTER!$DD$28,DG$40&gt;0,SUM(DG$54:DG$60)&gt;0),1,0)))</f>
        <v>0</v>
      </c>
      <c r="AE108" s="68">
        <f>IF((SUM(AE$19:AE$39)+SUM(AE$78:AE107)+SUM(AE$117:AE$121))&gt;=REGISTER!$DD$24,0,IF(DH$70=1,0,IF(AND(DH108=1,$J108=1,DH$43&gt;=REGISTER!$DD$28,DH$40&gt;0,SUM(DH$54:DH$60)&gt;0),1,0)))</f>
        <v>0</v>
      </c>
      <c r="AF108" s="68">
        <f>IF((SUM(AF$19:AF$39)+SUM(AF$78:AF107)+SUM(AF$117:AF$121))&gt;=REGISTER!$DD$24,0,IF(DI$70=1,0,IF(AND(DI108=1,$J108=1,DI$43&gt;=REGISTER!$DD$28,DI$40&gt;0,SUM(DI$54:DI$60)&gt;0),1,0)))</f>
        <v>0</v>
      </c>
      <c r="AG108" s="68">
        <f>IF((SUM(AG$19:AG$39)+SUM(AG$78:AG107)+SUM(AG$117:AG$121))&gt;=REGISTER!$DD$24,0,IF(DJ$70=1,0,IF(AND(DJ108=1,$J108=1,DJ$43&gt;=REGISTER!$DD$28,DJ$40&gt;0,SUM(DJ$54:DJ$60)&gt;0),1,0)))</f>
        <v>0</v>
      </c>
      <c r="AH108" s="68">
        <f>IF((SUM(AH$19:AH$39)+SUM(AH$78:AH107)+SUM(AH$117:AH$121))&gt;=REGISTER!$DD$24,0,IF(DK$70=1,0,IF(AND(DK108=1,$J108=1,DK$43&gt;=REGISTER!$DD$28,DK$40&gt;0,SUM(DK$54:DK$60)&gt;0),1,0)))</f>
        <v>0</v>
      </c>
      <c r="AI108" s="68">
        <f>IF((SUM(AI$19:AI$39)+SUM(AI$78:AI107)+SUM(AI$117:AI$121))&gt;=REGISTER!$DD$24,0,IF(DL$70=1,0,IF(AND(DL108=1,$J108=1,DL$43&gt;=REGISTER!$DD$28,DL$40&gt;0,SUM(DL$54:DL$60)&gt;0),1,0)))</f>
        <v>0</v>
      </c>
      <c r="AJ108" s="68">
        <f>IF((SUM(AJ$19:AJ$39)+SUM(AJ$78:AJ107)+SUM(AJ$117:AJ$121))&gt;=REGISTER!$DD$24,0,IF(DM$70=1,0,IF(AND(DM108=1,$J108=1,DM$43&gt;=REGISTER!$DD$28,DM$40&gt;0,SUM(DM$54:DM$60)&gt;0),1,0)))</f>
        <v>0</v>
      </c>
      <c r="AK108" s="68">
        <f>IF((SUM(AK$19:AK$39)+SUM(AK$78:AK107)+SUM(AK$117:AK$121))&gt;=REGISTER!$DD$24,0,IF(DN$70=1,0,IF(AND(DN108=1,$J108=1,DN$43&gt;=REGISTER!$DD$28,DN$40&gt;0,SUM(DN$54:DN$60)&gt;0),1,0)))</f>
        <v>0</v>
      </c>
      <c r="AL108" s="68">
        <f>IF((SUM(AL$19:AL$39)+SUM(AL$78:AL107)+SUM(AL$117:AL$121))&gt;=REGISTER!$DD$24,0,IF(DO$70=1,0,IF(AND(DO108=1,$J108=1,DO$43&gt;=REGISTER!$DD$28,DO$40&gt;0,SUM(DO$54:DO$60)&gt;0),1,0)))</f>
        <v>0</v>
      </c>
      <c r="AM108" s="68">
        <f>IF((SUM(AM$19:AM$39)+SUM(AM$78:AM107)+SUM(AM$117:AM$121))&gt;=REGISTER!$DD$24,0,IF(DP$70=1,0,IF(AND(DP108=1,$J108=1,DP$43&gt;=REGISTER!$DD$28,DP$40&gt;0,SUM(DP$54:DP$60)&gt;0),1,0)))</f>
        <v>0</v>
      </c>
      <c r="AN108" s="68">
        <f>IF((SUM(AN$19:AN$39)+SUM(AN$78:AN107)+SUM(AN$117:AN$121))&gt;=REGISTER!$DD$24,0,IF(DQ$70=1,0,IF(AND(DQ108=1,$J108=1,DQ$43&gt;=REGISTER!$DD$28,DQ$40&gt;0,SUM(DQ$54:DQ$60)&gt;0),1,0)))</f>
        <v>0</v>
      </c>
      <c r="AO108" s="68">
        <f>IF((SUM(AO$19:AO$39)+SUM(AO$78:AO107)+SUM(AO$117:AO$121))&gt;=REGISTER!$DD$24,0,IF(DR$70=1,0,IF(AND(DR108=1,$J108=1,DR$43&gt;=REGISTER!$DD$28,DR$40&gt;0,SUM(DR$54:DR$60)&gt;0),1,0)))</f>
        <v>0</v>
      </c>
      <c r="AP108" s="68">
        <f>IF((SUM(AP$19:AP$39)+SUM(AP$78:AP107)+SUM(AP$117:AP$121))&gt;=REGISTER!$DD$24,0,IF(DS$70=1,0,IF(AND(DS108=1,$J108=1,DS$43&gt;=REGISTER!$DD$28,DS$40&gt;0,SUM(DS$54:DS$60)&gt;0),1,0)))</f>
        <v>0</v>
      </c>
      <c r="AQ108" s="68">
        <f>IF((SUM(AQ$19:AQ$39)+SUM(AQ$78:AQ107)+SUM(AQ$117:AQ$121))&gt;=REGISTER!$DD$24,0,IF(DT$70=1,0,IF(AND(DT108=1,$J108=1,DT$43&gt;=REGISTER!$DD$28,DT$40&gt;0,SUM(DT$54:DT$60)&gt;0),1,0)))</f>
        <v>0</v>
      </c>
      <c r="AR108" s="68">
        <f>IF((SUM(AR$19:AR$39)+SUM(AR$78:AR107)+SUM(AR$117:AR$121))&gt;=REGISTER!$DD$24,0,IF(DU$70=1,0,IF(AND(DU108=1,$J108=1,DU$43&gt;=REGISTER!$DD$28,DU$40&gt;0,SUM(DU$54:DU$60)&gt;0),1,0)))</f>
        <v>0</v>
      </c>
      <c r="AS108" s="68">
        <f>IF((SUM(AS$19:AS$39)+SUM(AS$78:AS107)+SUM(AS$117:AS$121))&gt;=REGISTER!$DD$24,0,IF(DV$70=1,0,IF(AND(DV108=1,$J108=1,DV$43&gt;=REGISTER!$DD$28,DV$40&gt;0,SUM(DV$54:DV$60)&gt;0),1,0)))</f>
        <v>0</v>
      </c>
      <c r="AT108" s="68">
        <f>IF((SUM(AT$19:AT$39)+SUM(AT$78:AT107)+SUM(AT$117:AT$121))&gt;=REGISTER!$DD$24,0,IF(DW$70=1,0,IF(AND(DW108=1,$J108=1,DW$43&gt;=REGISTER!$DD$28,DW$40&gt;0,SUM(DW$54:DW$60)&gt;0),1,0)))</f>
        <v>0</v>
      </c>
      <c r="AU108" s="68">
        <f>IF((SUM(AU$19:AU$39)+SUM(AU$78:AU107)+SUM(AU$117:AU$121))&gt;=REGISTER!$DD$24,0,IF(DX$70=1,0,IF(AND(DX108=1,$J108=1,DX$43&gt;=REGISTER!$DD$28,DX$40&gt;0,SUM(DX$54:DX$60)&gt;0),1,0)))</f>
        <v>0</v>
      </c>
      <c r="AV108" s="68">
        <f>IF((SUM(AV$19:AV$39)+SUM(AV$78:AV107)+SUM(AV$117:AV$121))&gt;=REGISTER!$DD$24,0,IF(DY$70=1,0,IF(AND(DY108=1,$J108=1,DY$43&gt;=REGISTER!$DD$28,DY$40&gt;0,SUM(DY$54:DY$60)&gt;0),1,0)))</f>
        <v>0</v>
      </c>
      <c r="AW108" s="68">
        <f>IF((SUM(AW$19:AW$39)+SUM(AW$78:AW107)+SUM(AW$117:AW$121))&gt;=REGISTER!$DD$24,0,IF(DZ$70=1,0,IF(AND(DZ108=1,$J108=1,DZ$43&gt;=REGISTER!$DD$28,DZ$40&gt;0,SUM(DZ$54:DZ$60)&gt;0),1,0)))</f>
        <v>0</v>
      </c>
      <c r="AX108" s="68">
        <f>IF((SUM(AX$19:AX$39)+SUM(AX$78:AX107)+SUM(AX$117:AX$121))&gt;=REGISTER!$DD$24,0,IF(EA$70=1,0,IF(AND(EA108=1,$J108=1,EA$43&gt;=REGISTER!$DD$28,EA$40&gt;0,SUM(EA$54:EA$60)&gt;0),1,0)))</f>
        <v>0</v>
      </c>
      <c r="AY108" s="68">
        <f>IF((SUM(AY$19:AY$39)+SUM(AY$78:AY107)+SUM(AY$117:AY$121))&gt;=REGISTER!$DD$24,0,IF(EB$70=1,0,IF(AND(EB108=1,$J108=1,EB$43&gt;=REGISTER!$DD$28,EB$40&gt;0,SUM(EB$54:EB$60)&gt;0),1,0)))</f>
        <v>0</v>
      </c>
      <c r="AZ108" s="68">
        <f>IF((SUM(AZ$19:AZ$39)+SUM(AZ$78:AZ107)+SUM(AZ$117:AZ$121))&gt;=REGISTER!$DD$24,0,IF(EC$70=1,0,IF(AND(EC108=1,$J108=1,EC$43&gt;=REGISTER!$DD$28,EC$40&gt;0,SUM(EC$54:EC$60)&gt;0),1,0)))</f>
        <v>0</v>
      </c>
      <c r="BA108" s="68">
        <f>IF((SUM(BA$19:BA$39)+SUM(BA$78:BA107)+SUM(BA$117:BA$121))&gt;=REGISTER!$DD$24,0,IF(ED$70=1,0,IF(AND(ED108=1,$J108=1,ED$43&gt;=REGISTER!$DD$28,ED$40&gt;0,SUM(ED$54:ED$60)&gt;0),1,0)))</f>
        <v>0</v>
      </c>
      <c r="BB108" s="68">
        <f>IF((SUM(BB$19:BB$39)+SUM(BB$78:BB107)+SUM(BB$117:BB$121))&gt;=REGISTER!$DD$24,0,IF(EE$70=1,0,IF(AND(EE108=1,$J108=1,EE$43&gt;=REGISTER!$DD$28,EE$40&gt;0,SUM(EE$54:EE$60)&gt;0),1,0)))</f>
        <v>0</v>
      </c>
      <c r="BC108" s="68">
        <f>IF((SUM(BC$19:BC$39)+SUM(BC$78:BC107)+SUM(BC$117:BC$121))&gt;=REGISTER!$DD$24,0,IF(EF$70=1,0,IF(AND(EF108=1,$J108=1,EF$43&gt;=REGISTER!$DD$28,EF$40&gt;0,SUM(EF$54:EF$60)&gt;0),1,0)))</f>
        <v>0</v>
      </c>
      <c r="BD108" s="83">
        <f t="shared" si="69"/>
        <v>0</v>
      </c>
      <c r="BE108" s="68">
        <f>IF((SUM(BE$19:BE$37)+SUM(BE$78:BE107))&gt;=20,0,SUM(IF(AND($I108=1,CS108=1,CS$41&gt;2,CS$40&gt;0,SUM(CS$47:CS$53)&gt;0),1,0)))</f>
        <v>0</v>
      </c>
      <c r="BF108" s="68">
        <f>IF((SUM(BF$19:BF$37)+SUM(BF$78:BF107))&gt;=20,0,SUM(IF(AND($I108=1,CT108=1,CT$41&gt;2,CT$40&gt;0,SUM(CT$47:CT$53)&gt;0),1,0)))</f>
        <v>0</v>
      </c>
      <c r="BG108" s="68">
        <f>IF((SUM(BG$19:BG$37)+SUM(BG$78:BG107))&gt;=20,0,SUM(IF(AND($I108=1,CU108=1,CU$41&gt;2,CU$40&gt;0,SUM(CU$47:CU$53)&gt;0),1,0)))</f>
        <v>0</v>
      </c>
      <c r="BH108" s="68">
        <f>IF((SUM(BH$19:BH$37)+SUM(BH$78:BH107))&gt;=20,0,SUM(IF(AND($I108=1,CV108=1,CV$41&gt;2,CV$40&gt;0,SUM(CV$47:CV$53)&gt;0),1,0)))</f>
        <v>0</v>
      </c>
      <c r="BI108" s="68">
        <f>IF((SUM(BI$19:BI$37)+SUM(BI$78:BI107))&gt;=20,0,SUM(IF(AND($I108=1,CW108=1,CW$41&gt;2,CW$40&gt;0,SUM(CW$47:CW$53)&gt;0),1,0)))</f>
        <v>0</v>
      </c>
      <c r="BJ108" s="68">
        <f>IF((SUM(BJ$19:BJ$37)+SUM(BJ$78:BJ107))&gt;=20,0,SUM(IF(AND($I108=1,CX108=1,CX$41&gt;2,CX$40&gt;0,SUM(CX$47:CX$53)&gt;0),1,0)))</f>
        <v>0</v>
      </c>
      <c r="BK108" s="68">
        <f>IF((SUM(BK$19:BK$37)+SUM(BK$78:BK107))&gt;=20,0,SUM(IF(AND($I108=1,CY108=1,CY$41&gt;2,CY$40&gt;0,SUM(CY$47:CY$53)&gt;0),1,0)))</f>
        <v>0</v>
      </c>
      <c r="BL108" s="68">
        <f>IF((SUM(BL$19:BL$37)+SUM(BL$78:BL107))&gt;=20,0,SUM(IF(AND($I108=1,CZ108=1,CZ$41&gt;2,CZ$40&gt;0,SUM(CZ$47:CZ$53)&gt;0),1,0)))</f>
        <v>0</v>
      </c>
      <c r="BM108" s="68">
        <f>IF((SUM(BM$19:BM$37)+SUM(BM$78:BM107))&gt;=20,0,SUM(IF(AND($I108=1,DA108=1,DA$41&gt;2,DA$40&gt;0,SUM(DA$47:DA$53)&gt;0),1,0)))</f>
        <v>0</v>
      </c>
      <c r="BN108" s="68">
        <f>IF((SUM(BN$19:BN$37)+SUM(BN$78:BN107))&gt;=20,0,SUM(IF(AND($I108=1,DB108=1,DB$41&gt;2,DB$40&gt;0,SUM(DB$47:DB$53)&gt;0),1,0)))</f>
        <v>0</v>
      </c>
      <c r="BO108" s="68">
        <f>IF((SUM(BO$19:BO$37)+SUM(BO$78:BO107))&gt;=20,0,SUM(IF(AND($I108=1,DC108=1,DC$41&gt;2,DC$40&gt;0,SUM(DC$47:DC$53)&gt;0),1,0)))</f>
        <v>0</v>
      </c>
      <c r="BP108" s="68">
        <f>IF((SUM(BP$19:BP$37)+SUM(BP$78:BP107))&gt;=20,0,SUM(IF(AND($I108=1,DD108=1,DD$41&gt;2,DD$40&gt;0,SUM(DD$47:DD$53)&gt;0),1,0)))</f>
        <v>0</v>
      </c>
      <c r="BQ108" s="68">
        <f>IF((SUM(BQ$19:BQ$37)+SUM(BQ$78:BQ107))&gt;=20,0,SUM(IF(AND($I108=1,DE108=1,DE$41&gt;2,DE$40&gt;0,SUM(DE$47:DE$53)&gt;0),1,0)))</f>
        <v>0</v>
      </c>
      <c r="BR108" s="68">
        <f>IF((SUM(BR$19:BR$37)+SUM(BR$78:BR107))&gt;=20,0,SUM(IF(AND($I108=1,DF108=1,DF$41&gt;2,DF$40&gt;0,SUM(DF$47:DF$53)&gt;0),1,0)))</f>
        <v>0</v>
      </c>
      <c r="BS108" s="68">
        <f>IF((SUM(BS$19:BS$37)+SUM(BS$78:BS107))&gt;=20,0,SUM(IF(AND($I108=1,DG108=1,DG$41&gt;2,DG$40&gt;0,SUM(DG$47:DG$53)&gt;0),1,0)))</f>
        <v>0</v>
      </c>
      <c r="BT108" s="68">
        <f>IF((SUM(BT$19:BT$37)+SUM(BT$78:BT107))&gt;=20,0,SUM(IF(AND($I108=1,DH108=1,DH$41&gt;2,DH$40&gt;0,SUM(DH$47:DH$53)&gt;0),1,0)))</f>
        <v>0</v>
      </c>
      <c r="BU108" s="68">
        <f>IF((SUM(BU$19:BU$37)+SUM(BU$78:BU107))&gt;=20,0,SUM(IF(AND($I108=1,DI108=1,DI$41&gt;2,DI$40&gt;0,SUM(DI$47:DI$53)&gt;0),1,0)))</f>
        <v>0</v>
      </c>
      <c r="BV108" s="68">
        <f>IF((SUM(BV$19:BV$37)+SUM(BV$78:BV107))&gt;=20,0,SUM(IF(AND($I108=1,DJ108=1,DJ$41&gt;2,DJ$40&gt;0,SUM(DJ$47:DJ$53)&gt;0),1,0)))</f>
        <v>0</v>
      </c>
      <c r="BW108" s="68">
        <f>IF((SUM(BW$19:BW$37)+SUM(BW$78:BW107))&gt;=20,0,SUM(IF(AND($I108=1,DK108=1,DK$41&gt;2,DK$40&gt;0,SUM(DK$47:DK$53)&gt;0),1,0)))</f>
        <v>0</v>
      </c>
      <c r="BX108" s="68">
        <f>IF((SUM(BX$19:BX$37)+SUM(BX$78:BX107))&gt;=20,0,SUM(IF(AND($I108=1,DL108=1,DL$41&gt;2,DL$40&gt;0,SUM(DL$47:DL$53)&gt;0),1,0)))</f>
        <v>0</v>
      </c>
      <c r="BY108" s="68">
        <f>IF((SUM(BY$19:BY$37)+SUM(BY$78:BY107))&gt;=20,0,SUM(IF(AND($I108=1,DM108=1,DM$41&gt;2,DM$40&gt;0,SUM(DM$47:DM$53)&gt;0),1,0)))</f>
        <v>0</v>
      </c>
      <c r="BZ108" s="68">
        <f>IF((SUM(BZ$19:BZ$37)+SUM(BZ$78:BZ107))&gt;=20,0,SUM(IF(AND($I108=1,DN108=1,DN$41&gt;2,DN$40&gt;0,SUM(DN$47:DN$53)&gt;0),1,0)))</f>
        <v>0</v>
      </c>
      <c r="CA108" s="68">
        <f>IF((SUM(CA$19:CA$37)+SUM(CA$78:CA107))&gt;=20,0,SUM(IF(AND($I108=1,DO108=1,DO$41&gt;2,DO$40&gt;0,SUM(DO$47:DO$53)&gt;0),1,0)))</f>
        <v>0</v>
      </c>
      <c r="CB108" s="68">
        <f>IF((SUM(CB$19:CB$37)+SUM(CB$78:CB107))&gt;=20,0,SUM(IF(AND($I108=1,DP108=1,DP$41&gt;2,DP$40&gt;0,SUM(DP$47:DP$53)&gt;0),1,0)))</f>
        <v>0</v>
      </c>
      <c r="CC108" s="68">
        <f>IF((SUM(CC$19:CC$37)+SUM(CC$78:CC107))&gt;=20,0,SUM(IF(AND($I108=1,DQ108=1,DQ$41&gt;2,DQ$40&gt;0,SUM(DQ$47:DQ$53)&gt;0),1,0)))</f>
        <v>0</v>
      </c>
      <c r="CD108" s="68">
        <f>IF((SUM(CD$19:CD$37)+SUM(CD$78:CD107))&gt;=20,0,SUM(IF(AND($I108=1,DR108=1,DR$41&gt;2,DR$40&gt;0,SUM(DR$47:DR$53)&gt;0),1,0)))</f>
        <v>0</v>
      </c>
      <c r="CE108" s="68">
        <f>IF((SUM(CE$19:CE$37)+SUM(CE$78:CE107))&gt;=20,0,SUM(IF(AND($I108=1,DS108=1,DS$41&gt;2,DS$40&gt;0,SUM(DS$47:DS$53)&gt;0),1,0)))</f>
        <v>0</v>
      </c>
      <c r="CF108" s="68">
        <f>IF((SUM(CF$19:CF$37)+SUM(CF$78:CF107))&gt;=20,0,SUM(IF(AND($I108=1,DT108=1,DT$41&gt;2,DT$40&gt;0,SUM(DT$47:DT$53)&gt;0),1,0)))</f>
        <v>0</v>
      </c>
      <c r="CG108" s="68">
        <f>IF((SUM(CG$19:CG$37)+SUM(CG$78:CG107))&gt;=20,0,SUM(IF(AND($I108=1,DU108=1,DU$41&gt;2,DU$40&gt;0,SUM(DU$47:DU$53)&gt;0),1,0)))</f>
        <v>0</v>
      </c>
      <c r="CH108" s="68">
        <f>IF((SUM(CH$19:CH$37)+SUM(CH$78:CH107))&gt;=20,0,SUM(IF(AND($I108=1,DV108=1,DV$41&gt;2,DV$40&gt;0,SUM(DV$47:DV$53)&gt;0),1,0)))</f>
        <v>0</v>
      </c>
      <c r="CI108" s="68">
        <f>IF((SUM(CI$19:CI$37)+SUM(CI$78:CI107))&gt;=20,0,SUM(IF(AND($I108=1,DW108=1,DW$41&gt;2,DW$40&gt;0,SUM(DW$47:DW$53)&gt;0),1,0)))</f>
        <v>0</v>
      </c>
      <c r="CJ108" s="68">
        <f>IF((SUM(CJ$19:CJ$37)+SUM(CJ$78:CJ107))&gt;=20,0,SUM(IF(AND($I108=1,DX108=1,DX$41&gt;2,DX$40&gt;0,SUM(DX$47:DX$53)&gt;0),1,0)))</f>
        <v>0</v>
      </c>
      <c r="CK108" s="68">
        <f>IF((SUM(CK$19:CK$37)+SUM(CK$78:CK107))&gt;=20,0,SUM(IF(AND($I108=1,DY108=1,DY$41&gt;2,DY$40&gt;0,SUM(DY$47:DY$53)&gt;0),1,0)))</f>
        <v>0</v>
      </c>
      <c r="CL108" s="68">
        <f>IF((SUM(CL$19:CL$37)+SUM(CL$78:CL107))&gt;=20,0,SUM(IF(AND($I108=1,DZ108=1,DZ$41&gt;2,DZ$40&gt;0,SUM(DZ$47:DZ$53)&gt;0),1,0)))</f>
        <v>0</v>
      </c>
      <c r="CM108" s="68">
        <f>IF((SUM(CM$19:CM$37)+SUM(CM$78:CM107))&gt;=20,0,SUM(IF(AND($I108=1,EA108=1,EA$41&gt;2,EA$40&gt;0,SUM(EA$47:EA$53)&gt;0),1,0)))</f>
        <v>0</v>
      </c>
      <c r="CN108" s="68">
        <f>IF((SUM(CN$19:CN$37)+SUM(CN$78:CN107))&gt;=20,0,SUM(IF(AND($I108=1,EB108=1,EB$41&gt;2,EB$40&gt;0,SUM(EB$47:EB$53)&gt;0),1,0)))</f>
        <v>0</v>
      </c>
      <c r="CO108" s="68">
        <f>IF((SUM(CO$19:CO$37)+SUM(CO$78:CO107))&gt;=20,0,SUM(IF(AND($I108=1,EC108=1,EC$41&gt;2,EC$40&gt;0,SUM(EC$47:EC$53)&gt;0),1,0)))</f>
        <v>0</v>
      </c>
      <c r="CP108" s="68">
        <f>IF((SUM(CP$19:CP$37)+SUM(CP$78:CP107))&gt;=20,0,SUM(IF(AND($I108=1,ED108=1,ED$41&gt;2,ED$40&gt;0,SUM(ED$47:ED$53)&gt;0),1,0)))</f>
        <v>0</v>
      </c>
      <c r="CQ108" s="68">
        <f>IF((SUM(CQ$19:CQ$37)+SUM(CQ$78:CQ107))&gt;=20,0,SUM(IF(AND($I108=1,EE108=1,EE$41&gt;2,EE$40&gt;0,SUM(EE$47:EE$53)&gt;0),1,0)))</f>
        <v>0</v>
      </c>
      <c r="CR108" s="68">
        <f>IF((SUM(CR$19:CR$37)+SUM(CR$78:CR107))&gt;=20,0,SUM(IF(AND($I108=1,EF108=1,EF$41&gt;2,EF$40&gt;0,SUM(EF$47:EF$53)&gt;0),1,0)))</f>
        <v>0</v>
      </c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3"/>
      <c r="DI108" s="53"/>
      <c r="DJ108" s="53"/>
      <c r="DK108" s="53"/>
      <c r="DL108" s="53"/>
      <c r="DM108" s="53"/>
      <c r="DN108" s="53"/>
      <c r="DO108" s="53"/>
      <c r="DP108" s="53"/>
      <c r="DQ108" s="53"/>
      <c r="DR108" s="53"/>
      <c r="DS108" s="53"/>
      <c r="DT108" s="53"/>
      <c r="DU108" s="53"/>
      <c r="DV108" s="53"/>
      <c r="DW108" s="53"/>
      <c r="DX108" s="53"/>
      <c r="DY108" s="53"/>
      <c r="DZ108" s="53"/>
      <c r="EA108" s="53"/>
      <c r="EB108" s="53"/>
      <c r="EC108" s="53"/>
      <c r="ED108" s="53"/>
      <c r="EE108" s="53"/>
      <c r="EF108" s="53"/>
      <c r="EG108" s="46">
        <f t="shared" si="63"/>
        <v>0</v>
      </c>
      <c r="EH108" s="116"/>
      <c r="EI108" s="82">
        <f t="shared" si="64"/>
        <v>0</v>
      </c>
      <c r="EJ108" s="295" t="str">
        <f t="shared" si="65"/>
        <v/>
      </c>
      <c r="EK108" s="296">
        <f t="shared" si="66"/>
        <v>0</v>
      </c>
      <c r="EL108" s="161"/>
      <c r="EM108" s="354">
        <f>SUMIF($K108,REGISTER!$CY$7,'KORT 1'!$BD108)</f>
        <v>0</v>
      </c>
      <c r="EN108" s="355">
        <f>SUMIF($K108,REGISTER!$CY$8,'KORT 1'!$BD108)</f>
        <v>0</v>
      </c>
      <c r="EO108" s="356">
        <f>SUMIF($K108,REGISTER!$CY$9,'KORT 1'!$BD108)</f>
        <v>0</v>
      </c>
      <c r="EP108" s="356">
        <f>SUMIF($K108,REGISTER!$CY$10,'KORT 1'!$BD108)</f>
        <v>0</v>
      </c>
      <c r="EQ108" s="357">
        <f>SUMIF($K108,REGISTER!$CY$23,'KORT 1'!$BD108)</f>
        <v>0</v>
      </c>
      <c r="ER108" s="355">
        <f>SUMIF($K108,REGISTER!$CY$24,'KORT 1'!$BD108)</f>
        <v>0</v>
      </c>
      <c r="ES108" s="356">
        <f>SUMIF($K108,REGISTER!$CY$25,'KORT 1'!$BD108)</f>
        <v>0</v>
      </c>
      <c r="ET108" s="356">
        <f>SUMIF($K108,REGISTER!$CY$26,'KORT 1'!$BD108)</f>
        <v>0</v>
      </c>
      <c r="EU108" s="357">
        <f>SUMIF($K108,REGISTER!$CY$15,'KORT 1'!$BD108)</f>
        <v>0</v>
      </c>
      <c r="EV108" s="355">
        <f>SUMIF($K108,REGISTER!$CY$16,'KORT 1'!$BD108)</f>
        <v>0</v>
      </c>
      <c r="EW108" s="355">
        <f>SUMIF($K108,REGISTER!$CY$17,'KORT 1'!$BD108)</f>
        <v>0</v>
      </c>
      <c r="EX108" s="355">
        <f>SUMIF($K108,REGISTER!$CY$18,'KORT 1'!$BD108)</f>
        <v>0</v>
      </c>
      <c r="EY108" s="358">
        <f>SUMIF($K108,REGISTER!$CY$19,'KORT 1'!$BD108)+SUMIF($K108,REGISTER!$CY$20,'KORT 1'!$BD108)+SUMIF($K108,REGISTER!$CY$21,'KORT 1'!$BD108)+SUMIF($K108,REGISTER!$CY$22,'KORT 1'!$BD108)</f>
        <v>0</v>
      </c>
      <c r="EZ108" s="359">
        <f>SUMIF($K108,REGISTER!$CY$31,'KORT 1'!$BD108)</f>
        <v>0</v>
      </c>
      <c r="FA108" s="355">
        <f>SUMIF($K108,REGISTER!$CY$32,'KORT 1'!$BD108)</f>
        <v>0</v>
      </c>
      <c r="FB108" s="355">
        <f>SUMIF($K108,REGISTER!$CY$33,'KORT 1'!$BD108)</f>
        <v>0</v>
      </c>
      <c r="FC108" s="355">
        <f>SUMIF($K108,REGISTER!$CY$34,'KORT 1'!$BD108)</f>
        <v>0</v>
      </c>
      <c r="FD108" s="358">
        <f>SUMIF($K108,REGISTER!$CY$35,'KORT 1'!$BD108)+SUMIF($K108,REGISTER!$CY$36,'KORT 1'!$BD108)+SUMIF($K108,REGISTER!$CY$37,'KORT 1'!$BD108)+SUMIF($K108,REGISTER!$CY$38,'KORT 1'!$BD108)</f>
        <v>0</v>
      </c>
      <c r="FE108" s="376"/>
      <c r="FF108" s="377"/>
      <c r="FG108" s="378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9"/>
      <c r="FY108" s="84">
        <f>SUMIF($M108,REGISTER!$CY$40,'KORT 1'!$O108)</f>
        <v>0</v>
      </c>
      <c r="FZ108" s="17">
        <f>SUMIF($M108,REGISTER!$CY$41,'KORT 1'!$O108)</f>
        <v>0</v>
      </c>
      <c r="GA108" s="17">
        <f>SUMIF($M108,REGISTER!$CY$42,'KORT 1'!$O108)</f>
        <v>0</v>
      </c>
      <c r="GB108" s="17">
        <f>SUMIF($M108,REGISTER!$CY$43,'KORT 1'!$O108)</f>
        <v>0</v>
      </c>
      <c r="GC108" s="17">
        <f>SUMIF($M108,REGISTER!$CY$44,'KORT 1'!$O108)</f>
        <v>0</v>
      </c>
      <c r="GD108" s="17">
        <f>SUMIF($M108,REGISTER!$CY$45,'KORT 1'!$O108)</f>
        <v>0</v>
      </c>
      <c r="GE108" s="17">
        <f>SUMIF($M108,REGISTER!$CY$60,'KORT 1'!$O108)</f>
        <v>0</v>
      </c>
      <c r="GF108" s="17">
        <f>SUMIF($M108,REGISTER!$CY$61,'KORT 1'!$O108)</f>
        <v>0</v>
      </c>
      <c r="GG108" s="17">
        <f>SUMIF($M108,REGISTER!$CY$62,'KORT 1'!$O108)</f>
        <v>0</v>
      </c>
      <c r="GH108" s="17">
        <f>SUMIF($M108,REGISTER!$CY$63,'KORT 1'!$O108)</f>
        <v>0</v>
      </c>
      <c r="GI108" s="17">
        <f>SUMIF($M108,REGISTER!$CY$64,'KORT 1'!$O108)</f>
        <v>0</v>
      </c>
      <c r="GJ108" s="17">
        <f>SUMIF($M108,REGISTER!$CY$65,'KORT 1'!$O108)</f>
        <v>0</v>
      </c>
      <c r="GK108" s="17">
        <f>SUMIF($M108,REGISTER!$CY$50,'KORT 1'!$O108)</f>
        <v>0</v>
      </c>
      <c r="GL108" s="17">
        <f>SUMIF($M108,REGISTER!$CY$51,'KORT 1'!$O108)</f>
        <v>0</v>
      </c>
      <c r="GM108" s="17">
        <f>SUMIF($M108,REGISTER!$CY$52,'KORT 1'!$O108)</f>
        <v>0</v>
      </c>
      <c r="GN108" s="17">
        <f>SUMIF($M108,REGISTER!$CY$53,'KORT 1'!$O108)</f>
        <v>0</v>
      </c>
      <c r="GO108" s="17">
        <f>SUMIF($M108,REGISTER!$CY$54,'KORT 1'!$O108)</f>
        <v>0</v>
      </c>
      <c r="GP108" s="17">
        <f>SUMIF($M108,REGISTER!$CY$55,'KORT 1'!$O108)</f>
        <v>0</v>
      </c>
      <c r="GQ108" s="16">
        <f>SUMIF($M108,REGISTER!$CY$56,'KORT 1'!$O108)+SUMIF($M108,REGISTER!$CY$57,'KORT 1'!$O108)+SUMIF($M108,REGISTER!$CY$58,'KORT 1'!$O108)+SUMIF($M108,REGISTER!$CY$59,'KORT 1'!$O108)</f>
        <v>0</v>
      </c>
      <c r="GR108" s="17">
        <f>SUMIF($M108,REGISTER!$CY$70,'KORT 1'!$O108)</f>
        <v>0</v>
      </c>
      <c r="GS108" s="17">
        <f>SUMIF($M108,REGISTER!$CY$71,'KORT 1'!$O108)</f>
        <v>0</v>
      </c>
      <c r="GT108" s="17">
        <f>SUMIF($M108,REGISTER!$CY$72,'KORT 1'!$O108)</f>
        <v>0</v>
      </c>
      <c r="GU108" s="17">
        <f>SUMIF($M108,REGISTER!$CY$73,'KORT 1'!$O108)</f>
        <v>0</v>
      </c>
      <c r="GV108" s="17">
        <f>SUMIF($M108,REGISTER!$CY$74,'KORT 1'!$O108)</f>
        <v>0</v>
      </c>
      <c r="GW108" s="17">
        <f>SUMIF($M108,REGISTER!$CY$75,'KORT 1'!$O108)</f>
        <v>0</v>
      </c>
      <c r="GX108" s="16">
        <f>SUMIF($M108,REGISTER!$CY$76,'KORT 1'!$O108)+SUMIF($M108,REGISTER!$CY$77,'KORT 1'!$O108)+SUMIF($M108,REGISTER!$CY$78,'KORT 1'!$O108)+SUMIF($M108,REGISTER!$CY$79,'KORT 1'!$O108)</f>
        <v>0</v>
      </c>
      <c r="GY108" s="116"/>
      <c r="GZ108" s="116"/>
      <c r="HA108" s="116"/>
      <c r="HB108" s="116"/>
      <c r="HC108" s="116"/>
      <c r="HD108" s="116"/>
      <c r="HE108" s="116"/>
      <c r="HF108" s="116"/>
      <c r="HG108" s="116"/>
      <c r="HH108" s="116"/>
      <c r="HI108" s="116"/>
      <c r="HJ108" s="116"/>
      <c r="HK108" s="116"/>
      <c r="HL108" s="116"/>
      <c r="HM108" s="116"/>
      <c r="HN108" s="116"/>
      <c r="HO108" s="116"/>
      <c r="HP108" s="106"/>
      <c r="HQ108" s="1"/>
    </row>
    <row r="109" spans="1:225" ht="12" customHeight="1">
      <c r="A109" s="15">
        <v>53</v>
      </c>
      <c r="B109" s="69"/>
      <c r="C109" s="539" t="str">
        <f t="shared" si="67"/>
        <v/>
      </c>
      <c r="D109" s="540"/>
      <c r="E109" s="540"/>
      <c r="F109" s="540"/>
      <c r="G109" s="541"/>
      <c r="H109" s="111" t="str">
        <f t="shared" si="54"/>
        <v/>
      </c>
      <c r="I109" s="22">
        <f t="shared" si="55"/>
        <v>0</v>
      </c>
      <c r="J109" s="22">
        <f t="shared" si="56"/>
        <v>0</v>
      </c>
      <c r="K109" s="22">
        <f t="shared" si="57"/>
        <v>0</v>
      </c>
      <c r="L109" s="114"/>
      <c r="M109" s="22">
        <f t="shared" si="58"/>
        <v>0</v>
      </c>
      <c r="N109" s="22">
        <f t="shared" si="59"/>
        <v>0</v>
      </c>
      <c r="O109" s="83">
        <f t="shared" si="68"/>
        <v>0</v>
      </c>
      <c r="P109" s="68">
        <f>IF((SUM(P$19:P$39)+SUM(P$78:P108)+SUM(P$117:P$121))&gt;=REGISTER!$DD$24,0,IF(CS$70=1,0,IF(AND(CS109=1,$J109=1,CS$43&gt;=REGISTER!$DD$28,CS$40&gt;0,SUM(CS$54:CS$60)&gt;0),1,0)))</f>
        <v>0</v>
      </c>
      <c r="Q109" s="68">
        <f>IF((SUM(Q$19:Q$39)+SUM(Q$78:Q108)+SUM(Q$117:Q$121))&gt;=REGISTER!$DD$24,0,IF(CT$70=1,0,IF(AND(CT109=1,$J109=1,CT$43&gt;=REGISTER!$DD$28,CT$40&gt;0,SUM(CT$54:CT$60)&gt;0),1,0)))</f>
        <v>0</v>
      </c>
      <c r="R109" s="68">
        <f>IF((SUM(R$19:R$39)+SUM(R$78:R108)+SUM(R$117:R$121))&gt;=REGISTER!$DD$24,0,IF(CU$70=1,0,IF(AND(CU109=1,$J109=1,CU$43&gt;=REGISTER!$DD$28,CU$40&gt;0,SUM(CU$54:CU$60)&gt;0),1,0)))</f>
        <v>0</v>
      </c>
      <c r="S109" s="68">
        <f>IF((SUM(S$19:S$39)+SUM(S$78:S108)+SUM(S$117:S$121))&gt;=REGISTER!$DD$24,0,IF(CV$70=1,0,IF(AND(CV109=1,$J109=1,CV$43&gt;=REGISTER!$DD$28,CV$40&gt;0,SUM(CV$54:CV$60)&gt;0),1,0)))</f>
        <v>0</v>
      </c>
      <c r="T109" s="68">
        <f>IF((SUM(T$19:T$39)+SUM(T$78:T108)+SUM(T$117:T$121))&gt;=REGISTER!$DD$24,0,IF(CW$70=1,0,IF(AND(CW109=1,$J109=1,CW$43&gt;=REGISTER!$DD$28,CW$40&gt;0,SUM(CW$54:CW$60)&gt;0),1,0)))</f>
        <v>0</v>
      </c>
      <c r="U109" s="68">
        <f>IF((SUM(U$19:U$39)+SUM(U$78:U108)+SUM(U$117:U$121))&gt;=REGISTER!$DD$24,0,IF(CX$70=1,0,IF(AND(CX109=1,$J109=1,CX$43&gt;=REGISTER!$DD$28,CX$40&gt;0,SUM(CX$54:CX$60)&gt;0),1,0)))</f>
        <v>0</v>
      </c>
      <c r="V109" s="68">
        <f>IF((SUM(V$19:V$39)+SUM(V$78:V108)+SUM(V$117:V$121))&gt;=REGISTER!$DD$24,0,IF(CY$70=1,0,IF(AND(CY109=1,$J109=1,CY$43&gt;=REGISTER!$DD$28,CY$40&gt;0,SUM(CY$54:CY$60)&gt;0),1,0)))</f>
        <v>0</v>
      </c>
      <c r="W109" s="68">
        <f>IF((SUM(W$19:W$39)+SUM(W$78:W108)+SUM(W$117:W$121))&gt;=REGISTER!$DD$24,0,IF(CZ$70=1,0,IF(AND(CZ109=1,$J109=1,CZ$43&gt;=REGISTER!$DD$28,CZ$40&gt;0,SUM(CZ$54:CZ$60)&gt;0),1,0)))</f>
        <v>0</v>
      </c>
      <c r="X109" s="68">
        <f>IF((SUM(X$19:X$39)+SUM(X$78:X108)+SUM(X$117:X$121))&gt;=REGISTER!$DD$24,0,IF(DA$70=1,0,IF(AND(DA109=1,$J109=1,DA$43&gt;=REGISTER!$DD$28,DA$40&gt;0,SUM(DA$54:DA$60)&gt;0),1,0)))</f>
        <v>0</v>
      </c>
      <c r="Y109" s="68">
        <f>IF((SUM(Y$19:Y$39)+SUM(Y$78:Y108)+SUM(Y$117:Y$121))&gt;=REGISTER!$DD$24,0,IF(DB$70=1,0,IF(AND(DB109=1,$J109=1,DB$43&gt;=REGISTER!$DD$28,DB$40&gt;0,SUM(DB$54:DB$60)&gt;0),1,0)))</f>
        <v>0</v>
      </c>
      <c r="Z109" s="68">
        <f>IF((SUM(Z$19:Z$39)+SUM(Z$78:Z108)+SUM(Z$117:Z$121))&gt;=REGISTER!$DD$24,0,IF(DC$70=1,0,IF(AND(DC109=1,$J109=1,DC$43&gt;=REGISTER!$DD$28,DC$40&gt;0,SUM(DC$54:DC$60)&gt;0),1,0)))</f>
        <v>0</v>
      </c>
      <c r="AA109" s="68">
        <f>IF((SUM(AA$19:AA$39)+SUM(AA$78:AA108)+SUM(AA$117:AA$121))&gt;=REGISTER!$DD$24,0,IF(DD$70=1,0,IF(AND(DD109=1,$J109=1,DD$43&gt;=REGISTER!$DD$28,DD$40&gt;0,SUM(DD$54:DD$60)&gt;0),1,0)))</f>
        <v>0</v>
      </c>
      <c r="AB109" s="68">
        <f>IF((SUM(AB$19:AB$39)+SUM(AB$78:AB108)+SUM(AB$117:AB$121))&gt;=REGISTER!$DD$24,0,IF(DE$70=1,0,IF(AND(DE109=1,$J109=1,DE$43&gt;=REGISTER!$DD$28,DE$40&gt;0,SUM(DE$54:DE$60)&gt;0),1,0)))</f>
        <v>0</v>
      </c>
      <c r="AC109" s="68">
        <f>IF((SUM(AC$19:AC$39)+SUM(AC$78:AC108)+SUM(AC$117:AC$121))&gt;=REGISTER!$DD$24,0,IF(DF$70=1,0,IF(AND(DF109=1,$J109=1,DF$43&gt;=REGISTER!$DD$28,DF$40&gt;0,SUM(DF$54:DF$60)&gt;0),1,0)))</f>
        <v>0</v>
      </c>
      <c r="AD109" s="68">
        <f>IF((SUM(AD$19:AD$39)+SUM(AD$78:AD108)+SUM(AD$117:AD$121))&gt;=REGISTER!$DD$24,0,IF(DG$70=1,0,IF(AND(DG109=1,$J109=1,DG$43&gt;=REGISTER!$DD$28,DG$40&gt;0,SUM(DG$54:DG$60)&gt;0),1,0)))</f>
        <v>0</v>
      </c>
      <c r="AE109" s="68">
        <f>IF((SUM(AE$19:AE$39)+SUM(AE$78:AE108)+SUM(AE$117:AE$121))&gt;=REGISTER!$DD$24,0,IF(DH$70=1,0,IF(AND(DH109=1,$J109=1,DH$43&gt;=REGISTER!$DD$28,DH$40&gt;0,SUM(DH$54:DH$60)&gt;0),1,0)))</f>
        <v>0</v>
      </c>
      <c r="AF109" s="68">
        <f>IF((SUM(AF$19:AF$39)+SUM(AF$78:AF108)+SUM(AF$117:AF$121))&gt;=REGISTER!$DD$24,0,IF(DI$70=1,0,IF(AND(DI109=1,$J109=1,DI$43&gt;=REGISTER!$DD$28,DI$40&gt;0,SUM(DI$54:DI$60)&gt;0),1,0)))</f>
        <v>0</v>
      </c>
      <c r="AG109" s="68">
        <f>IF((SUM(AG$19:AG$39)+SUM(AG$78:AG108)+SUM(AG$117:AG$121))&gt;=REGISTER!$DD$24,0,IF(DJ$70=1,0,IF(AND(DJ109=1,$J109=1,DJ$43&gt;=REGISTER!$DD$28,DJ$40&gt;0,SUM(DJ$54:DJ$60)&gt;0),1,0)))</f>
        <v>0</v>
      </c>
      <c r="AH109" s="68">
        <f>IF((SUM(AH$19:AH$39)+SUM(AH$78:AH108)+SUM(AH$117:AH$121))&gt;=REGISTER!$DD$24,0,IF(DK$70=1,0,IF(AND(DK109=1,$J109=1,DK$43&gt;=REGISTER!$DD$28,DK$40&gt;0,SUM(DK$54:DK$60)&gt;0),1,0)))</f>
        <v>0</v>
      </c>
      <c r="AI109" s="68">
        <f>IF((SUM(AI$19:AI$39)+SUM(AI$78:AI108)+SUM(AI$117:AI$121))&gt;=REGISTER!$DD$24,0,IF(DL$70=1,0,IF(AND(DL109=1,$J109=1,DL$43&gt;=REGISTER!$DD$28,DL$40&gt;0,SUM(DL$54:DL$60)&gt;0),1,0)))</f>
        <v>0</v>
      </c>
      <c r="AJ109" s="68">
        <f>IF((SUM(AJ$19:AJ$39)+SUM(AJ$78:AJ108)+SUM(AJ$117:AJ$121))&gt;=REGISTER!$DD$24,0,IF(DM$70=1,0,IF(AND(DM109=1,$J109=1,DM$43&gt;=REGISTER!$DD$28,DM$40&gt;0,SUM(DM$54:DM$60)&gt;0),1,0)))</f>
        <v>0</v>
      </c>
      <c r="AK109" s="68">
        <f>IF((SUM(AK$19:AK$39)+SUM(AK$78:AK108)+SUM(AK$117:AK$121))&gt;=REGISTER!$DD$24,0,IF(DN$70=1,0,IF(AND(DN109=1,$J109=1,DN$43&gt;=REGISTER!$DD$28,DN$40&gt;0,SUM(DN$54:DN$60)&gt;0),1,0)))</f>
        <v>0</v>
      </c>
      <c r="AL109" s="68">
        <f>IF((SUM(AL$19:AL$39)+SUM(AL$78:AL108)+SUM(AL$117:AL$121))&gt;=REGISTER!$DD$24,0,IF(DO$70=1,0,IF(AND(DO109=1,$J109=1,DO$43&gt;=REGISTER!$DD$28,DO$40&gt;0,SUM(DO$54:DO$60)&gt;0),1,0)))</f>
        <v>0</v>
      </c>
      <c r="AM109" s="68">
        <f>IF((SUM(AM$19:AM$39)+SUM(AM$78:AM108)+SUM(AM$117:AM$121))&gt;=REGISTER!$DD$24,0,IF(DP$70=1,0,IF(AND(DP109=1,$J109=1,DP$43&gt;=REGISTER!$DD$28,DP$40&gt;0,SUM(DP$54:DP$60)&gt;0),1,0)))</f>
        <v>0</v>
      </c>
      <c r="AN109" s="68">
        <f>IF((SUM(AN$19:AN$39)+SUM(AN$78:AN108)+SUM(AN$117:AN$121))&gt;=REGISTER!$DD$24,0,IF(DQ$70=1,0,IF(AND(DQ109=1,$J109=1,DQ$43&gt;=REGISTER!$DD$28,DQ$40&gt;0,SUM(DQ$54:DQ$60)&gt;0),1,0)))</f>
        <v>0</v>
      </c>
      <c r="AO109" s="68">
        <f>IF((SUM(AO$19:AO$39)+SUM(AO$78:AO108)+SUM(AO$117:AO$121))&gt;=REGISTER!$DD$24,0,IF(DR$70=1,0,IF(AND(DR109=1,$J109=1,DR$43&gt;=REGISTER!$DD$28,DR$40&gt;0,SUM(DR$54:DR$60)&gt;0),1,0)))</f>
        <v>0</v>
      </c>
      <c r="AP109" s="68">
        <f>IF((SUM(AP$19:AP$39)+SUM(AP$78:AP108)+SUM(AP$117:AP$121))&gt;=REGISTER!$DD$24,0,IF(DS$70=1,0,IF(AND(DS109=1,$J109=1,DS$43&gt;=REGISTER!$DD$28,DS$40&gt;0,SUM(DS$54:DS$60)&gt;0),1,0)))</f>
        <v>0</v>
      </c>
      <c r="AQ109" s="68">
        <f>IF((SUM(AQ$19:AQ$39)+SUM(AQ$78:AQ108)+SUM(AQ$117:AQ$121))&gt;=REGISTER!$DD$24,0,IF(DT$70=1,0,IF(AND(DT109=1,$J109=1,DT$43&gt;=REGISTER!$DD$28,DT$40&gt;0,SUM(DT$54:DT$60)&gt;0),1,0)))</f>
        <v>0</v>
      </c>
      <c r="AR109" s="68">
        <f>IF((SUM(AR$19:AR$39)+SUM(AR$78:AR108)+SUM(AR$117:AR$121))&gt;=REGISTER!$DD$24,0,IF(DU$70=1,0,IF(AND(DU109=1,$J109=1,DU$43&gt;=REGISTER!$DD$28,DU$40&gt;0,SUM(DU$54:DU$60)&gt;0),1,0)))</f>
        <v>0</v>
      </c>
      <c r="AS109" s="68">
        <f>IF((SUM(AS$19:AS$39)+SUM(AS$78:AS108)+SUM(AS$117:AS$121))&gt;=REGISTER!$DD$24,0,IF(DV$70=1,0,IF(AND(DV109=1,$J109=1,DV$43&gt;=REGISTER!$DD$28,DV$40&gt;0,SUM(DV$54:DV$60)&gt;0),1,0)))</f>
        <v>0</v>
      </c>
      <c r="AT109" s="68">
        <f>IF((SUM(AT$19:AT$39)+SUM(AT$78:AT108)+SUM(AT$117:AT$121))&gt;=REGISTER!$DD$24,0,IF(DW$70=1,0,IF(AND(DW109=1,$J109=1,DW$43&gt;=REGISTER!$DD$28,DW$40&gt;0,SUM(DW$54:DW$60)&gt;0),1,0)))</f>
        <v>0</v>
      </c>
      <c r="AU109" s="68">
        <f>IF((SUM(AU$19:AU$39)+SUM(AU$78:AU108)+SUM(AU$117:AU$121))&gt;=REGISTER!$DD$24,0,IF(DX$70=1,0,IF(AND(DX109=1,$J109=1,DX$43&gt;=REGISTER!$DD$28,DX$40&gt;0,SUM(DX$54:DX$60)&gt;0),1,0)))</f>
        <v>0</v>
      </c>
      <c r="AV109" s="68">
        <f>IF((SUM(AV$19:AV$39)+SUM(AV$78:AV108)+SUM(AV$117:AV$121))&gt;=REGISTER!$DD$24,0,IF(DY$70=1,0,IF(AND(DY109=1,$J109=1,DY$43&gt;=REGISTER!$DD$28,DY$40&gt;0,SUM(DY$54:DY$60)&gt;0),1,0)))</f>
        <v>0</v>
      </c>
      <c r="AW109" s="68">
        <f>IF((SUM(AW$19:AW$39)+SUM(AW$78:AW108)+SUM(AW$117:AW$121))&gt;=REGISTER!$DD$24,0,IF(DZ$70=1,0,IF(AND(DZ109=1,$J109=1,DZ$43&gt;=REGISTER!$DD$28,DZ$40&gt;0,SUM(DZ$54:DZ$60)&gt;0),1,0)))</f>
        <v>0</v>
      </c>
      <c r="AX109" s="68">
        <f>IF((SUM(AX$19:AX$39)+SUM(AX$78:AX108)+SUM(AX$117:AX$121))&gt;=REGISTER!$DD$24,0,IF(EA$70=1,0,IF(AND(EA109=1,$J109=1,EA$43&gt;=REGISTER!$DD$28,EA$40&gt;0,SUM(EA$54:EA$60)&gt;0),1,0)))</f>
        <v>0</v>
      </c>
      <c r="AY109" s="68">
        <f>IF((SUM(AY$19:AY$39)+SUM(AY$78:AY108)+SUM(AY$117:AY$121))&gt;=REGISTER!$DD$24,0,IF(EB$70=1,0,IF(AND(EB109=1,$J109=1,EB$43&gt;=REGISTER!$DD$28,EB$40&gt;0,SUM(EB$54:EB$60)&gt;0),1,0)))</f>
        <v>0</v>
      </c>
      <c r="AZ109" s="68">
        <f>IF((SUM(AZ$19:AZ$39)+SUM(AZ$78:AZ108)+SUM(AZ$117:AZ$121))&gt;=REGISTER!$DD$24,0,IF(EC$70=1,0,IF(AND(EC109=1,$J109=1,EC$43&gt;=REGISTER!$DD$28,EC$40&gt;0,SUM(EC$54:EC$60)&gt;0),1,0)))</f>
        <v>0</v>
      </c>
      <c r="BA109" s="68">
        <f>IF((SUM(BA$19:BA$39)+SUM(BA$78:BA108)+SUM(BA$117:BA$121))&gt;=REGISTER!$DD$24,0,IF(ED$70=1,0,IF(AND(ED109=1,$J109=1,ED$43&gt;=REGISTER!$DD$28,ED$40&gt;0,SUM(ED$54:ED$60)&gt;0),1,0)))</f>
        <v>0</v>
      </c>
      <c r="BB109" s="68">
        <f>IF((SUM(BB$19:BB$39)+SUM(BB$78:BB108)+SUM(BB$117:BB$121))&gt;=REGISTER!$DD$24,0,IF(EE$70=1,0,IF(AND(EE109=1,$J109=1,EE$43&gt;=REGISTER!$DD$28,EE$40&gt;0,SUM(EE$54:EE$60)&gt;0),1,0)))</f>
        <v>0</v>
      </c>
      <c r="BC109" s="68">
        <f>IF((SUM(BC$19:BC$39)+SUM(BC$78:BC108)+SUM(BC$117:BC$121))&gt;=REGISTER!$DD$24,0,IF(EF$70=1,0,IF(AND(EF109=1,$J109=1,EF$43&gt;=REGISTER!$DD$28,EF$40&gt;0,SUM(EF$54:EF$60)&gt;0),1,0)))</f>
        <v>0</v>
      </c>
      <c r="BD109" s="83">
        <f t="shared" si="69"/>
        <v>0</v>
      </c>
      <c r="BE109" s="68">
        <f>IF((SUM(BE$19:BE$37)+SUM(BE$78:BE108))&gt;=20,0,SUM(IF(AND($I109=1,CS109=1,CS$41&gt;2,CS$40&gt;0,SUM(CS$47:CS$53)&gt;0),1,0)))</f>
        <v>0</v>
      </c>
      <c r="BF109" s="68">
        <f>IF((SUM(BF$19:BF$37)+SUM(BF$78:BF108))&gt;=20,0,SUM(IF(AND($I109=1,CT109=1,CT$41&gt;2,CT$40&gt;0,SUM(CT$47:CT$53)&gt;0),1,0)))</f>
        <v>0</v>
      </c>
      <c r="BG109" s="68">
        <f>IF((SUM(BG$19:BG$37)+SUM(BG$78:BG108))&gt;=20,0,SUM(IF(AND($I109=1,CU109=1,CU$41&gt;2,CU$40&gt;0,SUM(CU$47:CU$53)&gt;0),1,0)))</f>
        <v>0</v>
      </c>
      <c r="BH109" s="68">
        <f>IF((SUM(BH$19:BH$37)+SUM(BH$78:BH108))&gt;=20,0,SUM(IF(AND($I109=1,CV109=1,CV$41&gt;2,CV$40&gt;0,SUM(CV$47:CV$53)&gt;0),1,0)))</f>
        <v>0</v>
      </c>
      <c r="BI109" s="68">
        <f>IF((SUM(BI$19:BI$37)+SUM(BI$78:BI108))&gt;=20,0,SUM(IF(AND($I109=1,CW109=1,CW$41&gt;2,CW$40&gt;0,SUM(CW$47:CW$53)&gt;0),1,0)))</f>
        <v>0</v>
      </c>
      <c r="BJ109" s="68">
        <f>IF((SUM(BJ$19:BJ$37)+SUM(BJ$78:BJ108))&gt;=20,0,SUM(IF(AND($I109=1,CX109=1,CX$41&gt;2,CX$40&gt;0,SUM(CX$47:CX$53)&gt;0),1,0)))</f>
        <v>0</v>
      </c>
      <c r="BK109" s="68">
        <f>IF((SUM(BK$19:BK$37)+SUM(BK$78:BK108))&gt;=20,0,SUM(IF(AND($I109=1,CY109=1,CY$41&gt;2,CY$40&gt;0,SUM(CY$47:CY$53)&gt;0),1,0)))</f>
        <v>0</v>
      </c>
      <c r="BL109" s="68">
        <f>IF((SUM(BL$19:BL$37)+SUM(BL$78:BL108))&gt;=20,0,SUM(IF(AND($I109=1,CZ109=1,CZ$41&gt;2,CZ$40&gt;0,SUM(CZ$47:CZ$53)&gt;0),1,0)))</f>
        <v>0</v>
      </c>
      <c r="BM109" s="68">
        <f>IF((SUM(BM$19:BM$37)+SUM(BM$78:BM108))&gt;=20,0,SUM(IF(AND($I109=1,DA109=1,DA$41&gt;2,DA$40&gt;0,SUM(DA$47:DA$53)&gt;0),1,0)))</f>
        <v>0</v>
      </c>
      <c r="BN109" s="68">
        <f>IF((SUM(BN$19:BN$37)+SUM(BN$78:BN108))&gt;=20,0,SUM(IF(AND($I109=1,DB109=1,DB$41&gt;2,DB$40&gt;0,SUM(DB$47:DB$53)&gt;0),1,0)))</f>
        <v>0</v>
      </c>
      <c r="BO109" s="68">
        <f>IF((SUM(BO$19:BO$37)+SUM(BO$78:BO108))&gt;=20,0,SUM(IF(AND($I109=1,DC109=1,DC$41&gt;2,DC$40&gt;0,SUM(DC$47:DC$53)&gt;0),1,0)))</f>
        <v>0</v>
      </c>
      <c r="BP109" s="68">
        <f>IF((SUM(BP$19:BP$37)+SUM(BP$78:BP108))&gt;=20,0,SUM(IF(AND($I109=1,DD109=1,DD$41&gt;2,DD$40&gt;0,SUM(DD$47:DD$53)&gt;0),1,0)))</f>
        <v>0</v>
      </c>
      <c r="BQ109" s="68">
        <f>IF((SUM(BQ$19:BQ$37)+SUM(BQ$78:BQ108))&gt;=20,0,SUM(IF(AND($I109=1,DE109=1,DE$41&gt;2,DE$40&gt;0,SUM(DE$47:DE$53)&gt;0),1,0)))</f>
        <v>0</v>
      </c>
      <c r="BR109" s="68">
        <f>IF((SUM(BR$19:BR$37)+SUM(BR$78:BR108))&gt;=20,0,SUM(IF(AND($I109=1,DF109=1,DF$41&gt;2,DF$40&gt;0,SUM(DF$47:DF$53)&gt;0),1,0)))</f>
        <v>0</v>
      </c>
      <c r="BS109" s="68">
        <f>IF((SUM(BS$19:BS$37)+SUM(BS$78:BS108))&gt;=20,0,SUM(IF(AND($I109=1,DG109=1,DG$41&gt;2,DG$40&gt;0,SUM(DG$47:DG$53)&gt;0),1,0)))</f>
        <v>0</v>
      </c>
      <c r="BT109" s="68">
        <f>IF((SUM(BT$19:BT$37)+SUM(BT$78:BT108))&gt;=20,0,SUM(IF(AND($I109=1,DH109=1,DH$41&gt;2,DH$40&gt;0,SUM(DH$47:DH$53)&gt;0),1,0)))</f>
        <v>0</v>
      </c>
      <c r="BU109" s="68">
        <f>IF((SUM(BU$19:BU$37)+SUM(BU$78:BU108))&gt;=20,0,SUM(IF(AND($I109=1,DI109=1,DI$41&gt;2,DI$40&gt;0,SUM(DI$47:DI$53)&gt;0),1,0)))</f>
        <v>0</v>
      </c>
      <c r="BV109" s="68">
        <f>IF((SUM(BV$19:BV$37)+SUM(BV$78:BV108))&gt;=20,0,SUM(IF(AND($I109=1,DJ109=1,DJ$41&gt;2,DJ$40&gt;0,SUM(DJ$47:DJ$53)&gt;0),1,0)))</f>
        <v>0</v>
      </c>
      <c r="BW109" s="68">
        <f>IF((SUM(BW$19:BW$37)+SUM(BW$78:BW108))&gt;=20,0,SUM(IF(AND($I109=1,DK109=1,DK$41&gt;2,DK$40&gt;0,SUM(DK$47:DK$53)&gt;0),1,0)))</f>
        <v>0</v>
      </c>
      <c r="BX109" s="68">
        <f>IF((SUM(BX$19:BX$37)+SUM(BX$78:BX108))&gt;=20,0,SUM(IF(AND($I109=1,DL109=1,DL$41&gt;2,DL$40&gt;0,SUM(DL$47:DL$53)&gt;0),1,0)))</f>
        <v>0</v>
      </c>
      <c r="BY109" s="68">
        <f>IF((SUM(BY$19:BY$37)+SUM(BY$78:BY108))&gt;=20,0,SUM(IF(AND($I109=1,DM109=1,DM$41&gt;2,DM$40&gt;0,SUM(DM$47:DM$53)&gt;0),1,0)))</f>
        <v>0</v>
      </c>
      <c r="BZ109" s="68">
        <f>IF((SUM(BZ$19:BZ$37)+SUM(BZ$78:BZ108))&gt;=20,0,SUM(IF(AND($I109=1,DN109=1,DN$41&gt;2,DN$40&gt;0,SUM(DN$47:DN$53)&gt;0),1,0)))</f>
        <v>0</v>
      </c>
      <c r="CA109" s="68">
        <f>IF((SUM(CA$19:CA$37)+SUM(CA$78:CA108))&gt;=20,0,SUM(IF(AND($I109=1,DO109=1,DO$41&gt;2,DO$40&gt;0,SUM(DO$47:DO$53)&gt;0),1,0)))</f>
        <v>0</v>
      </c>
      <c r="CB109" s="68">
        <f>IF((SUM(CB$19:CB$37)+SUM(CB$78:CB108))&gt;=20,0,SUM(IF(AND($I109=1,DP109=1,DP$41&gt;2,DP$40&gt;0,SUM(DP$47:DP$53)&gt;0),1,0)))</f>
        <v>0</v>
      </c>
      <c r="CC109" s="68">
        <f>IF((SUM(CC$19:CC$37)+SUM(CC$78:CC108))&gt;=20,0,SUM(IF(AND($I109=1,DQ109=1,DQ$41&gt;2,DQ$40&gt;0,SUM(DQ$47:DQ$53)&gt;0),1,0)))</f>
        <v>0</v>
      </c>
      <c r="CD109" s="68">
        <f>IF((SUM(CD$19:CD$37)+SUM(CD$78:CD108))&gt;=20,0,SUM(IF(AND($I109=1,DR109=1,DR$41&gt;2,DR$40&gt;0,SUM(DR$47:DR$53)&gt;0),1,0)))</f>
        <v>0</v>
      </c>
      <c r="CE109" s="68">
        <f>IF((SUM(CE$19:CE$37)+SUM(CE$78:CE108))&gt;=20,0,SUM(IF(AND($I109=1,DS109=1,DS$41&gt;2,DS$40&gt;0,SUM(DS$47:DS$53)&gt;0),1,0)))</f>
        <v>0</v>
      </c>
      <c r="CF109" s="68">
        <f>IF((SUM(CF$19:CF$37)+SUM(CF$78:CF108))&gt;=20,0,SUM(IF(AND($I109=1,DT109=1,DT$41&gt;2,DT$40&gt;0,SUM(DT$47:DT$53)&gt;0),1,0)))</f>
        <v>0</v>
      </c>
      <c r="CG109" s="68">
        <f>IF((SUM(CG$19:CG$37)+SUM(CG$78:CG108))&gt;=20,0,SUM(IF(AND($I109=1,DU109=1,DU$41&gt;2,DU$40&gt;0,SUM(DU$47:DU$53)&gt;0),1,0)))</f>
        <v>0</v>
      </c>
      <c r="CH109" s="68">
        <f>IF((SUM(CH$19:CH$37)+SUM(CH$78:CH108))&gt;=20,0,SUM(IF(AND($I109=1,DV109=1,DV$41&gt;2,DV$40&gt;0,SUM(DV$47:DV$53)&gt;0),1,0)))</f>
        <v>0</v>
      </c>
      <c r="CI109" s="68">
        <f>IF((SUM(CI$19:CI$37)+SUM(CI$78:CI108))&gt;=20,0,SUM(IF(AND($I109=1,DW109=1,DW$41&gt;2,DW$40&gt;0,SUM(DW$47:DW$53)&gt;0),1,0)))</f>
        <v>0</v>
      </c>
      <c r="CJ109" s="68">
        <f>IF((SUM(CJ$19:CJ$37)+SUM(CJ$78:CJ108))&gt;=20,0,SUM(IF(AND($I109=1,DX109=1,DX$41&gt;2,DX$40&gt;0,SUM(DX$47:DX$53)&gt;0),1,0)))</f>
        <v>0</v>
      </c>
      <c r="CK109" s="68">
        <f>IF((SUM(CK$19:CK$37)+SUM(CK$78:CK108))&gt;=20,0,SUM(IF(AND($I109=1,DY109=1,DY$41&gt;2,DY$40&gt;0,SUM(DY$47:DY$53)&gt;0),1,0)))</f>
        <v>0</v>
      </c>
      <c r="CL109" s="68">
        <f>IF((SUM(CL$19:CL$37)+SUM(CL$78:CL108))&gt;=20,0,SUM(IF(AND($I109=1,DZ109=1,DZ$41&gt;2,DZ$40&gt;0,SUM(DZ$47:DZ$53)&gt;0),1,0)))</f>
        <v>0</v>
      </c>
      <c r="CM109" s="68">
        <f>IF((SUM(CM$19:CM$37)+SUM(CM$78:CM108))&gt;=20,0,SUM(IF(AND($I109=1,EA109=1,EA$41&gt;2,EA$40&gt;0,SUM(EA$47:EA$53)&gt;0),1,0)))</f>
        <v>0</v>
      </c>
      <c r="CN109" s="68">
        <f>IF((SUM(CN$19:CN$37)+SUM(CN$78:CN108))&gt;=20,0,SUM(IF(AND($I109=1,EB109=1,EB$41&gt;2,EB$40&gt;0,SUM(EB$47:EB$53)&gt;0),1,0)))</f>
        <v>0</v>
      </c>
      <c r="CO109" s="68">
        <f>IF((SUM(CO$19:CO$37)+SUM(CO$78:CO108))&gt;=20,0,SUM(IF(AND($I109=1,EC109=1,EC$41&gt;2,EC$40&gt;0,SUM(EC$47:EC$53)&gt;0),1,0)))</f>
        <v>0</v>
      </c>
      <c r="CP109" s="68">
        <f>IF((SUM(CP$19:CP$37)+SUM(CP$78:CP108))&gt;=20,0,SUM(IF(AND($I109=1,ED109=1,ED$41&gt;2,ED$40&gt;0,SUM(ED$47:ED$53)&gt;0),1,0)))</f>
        <v>0</v>
      </c>
      <c r="CQ109" s="68">
        <f>IF((SUM(CQ$19:CQ$37)+SUM(CQ$78:CQ108))&gt;=20,0,SUM(IF(AND($I109=1,EE109=1,EE$41&gt;2,EE$40&gt;0,SUM(EE$47:EE$53)&gt;0),1,0)))</f>
        <v>0</v>
      </c>
      <c r="CR109" s="68">
        <f>IF((SUM(CR$19:CR$37)+SUM(CR$78:CR108))&gt;=20,0,SUM(IF(AND($I109=1,EF109=1,EF$41&gt;2,EF$40&gt;0,SUM(EF$47:EF$53)&gt;0),1,0)))</f>
        <v>0</v>
      </c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3"/>
      <c r="DI109" s="53"/>
      <c r="DJ109" s="53"/>
      <c r="DK109" s="53"/>
      <c r="DL109" s="53"/>
      <c r="DM109" s="53"/>
      <c r="DN109" s="53"/>
      <c r="DO109" s="53"/>
      <c r="DP109" s="53"/>
      <c r="DQ109" s="53"/>
      <c r="DR109" s="53"/>
      <c r="DS109" s="53"/>
      <c r="DT109" s="53"/>
      <c r="DU109" s="53"/>
      <c r="DV109" s="53"/>
      <c r="DW109" s="53"/>
      <c r="DX109" s="53"/>
      <c r="DY109" s="53"/>
      <c r="DZ109" s="53"/>
      <c r="EA109" s="53"/>
      <c r="EB109" s="53"/>
      <c r="EC109" s="53"/>
      <c r="ED109" s="53"/>
      <c r="EE109" s="53"/>
      <c r="EF109" s="53"/>
      <c r="EG109" s="46">
        <f t="shared" si="63"/>
        <v>0</v>
      </c>
      <c r="EH109" s="116"/>
      <c r="EI109" s="82">
        <f t="shared" si="64"/>
        <v>0</v>
      </c>
      <c r="EJ109" s="295" t="str">
        <f t="shared" si="65"/>
        <v/>
      </c>
      <c r="EK109" s="296">
        <f t="shared" si="66"/>
        <v>0</v>
      </c>
      <c r="EL109" s="161"/>
      <c r="EM109" s="354">
        <f>SUMIF($K109,REGISTER!$CY$7,'KORT 1'!$BD109)</f>
        <v>0</v>
      </c>
      <c r="EN109" s="355">
        <f>SUMIF($K109,REGISTER!$CY$8,'KORT 1'!$BD109)</f>
        <v>0</v>
      </c>
      <c r="EO109" s="356">
        <f>SUMIF($K109,REGISTER!$CY$9,'KORT 1'!$BD109)</f>
        <v>0</v>
      </c>
      <c r="EP109" s="356">
        <f>SUMIF($K109,REGISTER!$CY$10,'KORT 1'!$BD109)</f>
        <v>0</v>
      </c>
      <c r="EQ109" s="357">
        <f>SUMIF($K109,REGISTER!$CY$23,'KORT 1'!$BD109)</f>
        <v>0</v>
      </c>
      <c r="ER109" s="355">
        <f>SUMIF($K109,REGISTER!$CY$24,'KORT 1'!$BD109)</f>
        <v>0</v>
      </c>
      <c r="ES109" s="356">
        <f>SUMIF($K109,REGISTER!$CY$25,'KORT 1'!$BD109)</f>
        <v>0</v>
      </c>
      <c r="ET109" s="356">
        <f>SUMIF($K109,REGISTER!$CY$26,'KORT 1'!$BD109)</f>
        <v>0</v>
      </c>
      <c r="EU109" s="357">
        <f>SUMIF($K109,REGISTER!$CY$15,'KORT 1'!$BD109)</f>
        <v>0</v>
      </c>
      <c r="EV109" s="355">
        <f>SUMIF($K109,REGISTER!$CY$16,'KORT 1'!$BD109)</f>
        <v>0</v>
      </c>
      <c r="EW109" s="355">
        <f>SUMIF($K109,REGISTER!$CY$17,'KORT 1'!$BD109)</f>
        <v>0</v>
      </c>
      <c r="EX109" s="355">
        <f>SUMIF($K109,REGISTER!$CY$18,'KORT 1'!$BD109)</f>
        <v>0</v>
      </c>
      <c r="EY109" s="358">
        <f>SUMIF($K109,REGISTER!$CY$19,'KORT 1'!$BD109)+SUMIF($K109,REGISTER!$CY$20,'KORT 1'!$BD109)+SUMIF($K109,REGISTER!$CY$21,'KORT 1'!$BD109)+SUMIF($K109,REGISTER!$CY$22,'KORT 1'!$BD109)</f>
        <v>0</v>
      </c>
      <c r="EZ109" s="359">
        <f>SUMIF($K109,REGISTER!$CY$31,'KORT 1'!$BD109)</f>
        <v>0</v>
      </c>
      <c r="FA109" s="355">
        <f>SUMIF($K109,REGISTER!$CY$32,'KORT 1'!$BD109)</f>
        <v>0</v>
      </c>
      <c r="FB109" s="355">
        <f>SUMIF($K109,REGISTER!$CY$33,'KORT 1'!$BD109)</f>
        <v>0</v>
      </c>
      <c r="FC109" s="355">
        <f>SUMIF($K109,REGISTER!$CY$34,'KORT 1'!$BD109)</f>
        <v>0</v>
      </c>
      <c r="FD109" s="358">
        <f>SUMIF($K109,REGISTER!$CY$35,'KORT 1'!$BD109)+SUMIF($K109,REGISTER!$CY$36,'KORT 1'!$BD109)+SUMIF($K109,REGISTER!$CY$37,'KORT 1'!$BD109)+SUMIF($K109,REGISTER!$CY$38,'KORT 1'!$BD109)</f>
        <v>0</v>
      </c>
      <c r="FE109" s="376"/>
      <c r="FF109" s="377"/>
      <c r="FG109" s="378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9"/>
      <c r="FY109" s="84">
        <f>SUMIF($M109,REGISTER!$CY$40,'KORT 1'!$O109)</f>
        <v>0</v>
      </c>
      <c r="FZ109" s="17">
        <f>SUMIF($M109,REGISTER!$CY$41,'KORT 1'!$O109)</f>
        <v>0</v>
      </c>
      <c r="GA109" s="17">
        <f>SUMIF($M109,REGISTER!$CY$42,'KORT 1'!$O109)</f>
        <v>0</v>
      </c>
      <c r="GB109" s="17">
        <f>SUMIF($M109,REGISTER!$CY$43,'KORT 1'!$O109)</f>
        <v>0</v>
      </c>
      <c r="GC109" s="17">
        <f>SUMIF($M109,REGISTER!$CY$44,'KORT 1'!$O109)</f>
        <v>0</v>
      </c>
      <c r="GD109" s="17">
        <f>SUMIF($M109,REGISTER!$CY$45,'KORT 1'!$O109)</f>
        <v>0</v>
      </c>
      <c r="GE109" s="17">
        <f>SUMIF($M109,REGISTER!$CY$60,'KORT 1'!$O109)</f>
        <v>0</v>
      </c>
      <c r="GF109" s="17">
        <f>SUMIF($M109,REGISTER!$CY$61,'KORT 1'!$O109)</f>
        <v>0</v>
      </c>
      <c r="GG109" s="17">
        <f>SUMIF($M109,REGISTER!$CY$62,'KORT 1'!$O109)</f>
        <v>0</v>
      </c>
      <c r="GH109" s="17">
        <f>SUMIF($M109,REGISTER!$CY$63,'KORT 1'!$O109)</f>
        <v>0</v>
      </c>
      <c r="GI109" s="17">
        <f>SUMIF($M109,REGISTER!$CY$64,'KORT 1'!$O109)</f>
        <v>0</v>
      </c>
      <c r="GJ109" s="17">
        <f>SUMIF($M109,REGISTER!$CY$65,'KORT 1'!$O109)</f>
        <v>0</v>
      </c>
      <c r="GK109" s="17">
        <f>SUMIF($M109,REGISTER!$CY$50,'KORT 1'!$O109)</f>
        <v>0</v>
      </c>
      <c r="GL109" s="17">
        <f>SUMIF($M109,REGISTER!$CY$51,'KORT 1'!$O109)</f>
        <v>0</v>
      </c>
      <c r="GM109" s="17">
        <f>SUMIF($M109,REGISTER!$CY$52,'KORT 1'!$O109)</f>
        <v>0</v>
      </c>
      <c r="GN109" s="17">
        <f>SUMIF($M109,REGISTER!$CY$53,'KORT 1'!$O109)</f>
        <v>0</v>
      </c>
      <c r="GO109" s="17">
        <f>SUMIF($M109,REGISTER!$CY$54,'KORT 1'!$O109)</f>
        <v>0</v>
      </c>
      <c r="GP109" s="17">
        <f>SUMIF($M109,REGISTER!$CY$55,'KORT 1'!$O109)</f>
        <v>0</v>
      </c>
      <c r="GQ109" s="16">
        <f>SUMIF($M109,REGISTER!$CY$56,'KORT 1'!$O109)+SUMIF($M109,REGISTER!$CY$57,'KORT 1'!$O109)+SUMIF($M109,REGISTER!$CY$58,'KORT 1'!$O109)+SUMIF($M109,REGISTER!$CY$59,'KORT 1'!$O109)</f>
        <v>0</v>
      </c>
      <c r="GR109" s="17">
        <f>SUMIF($M109,REGISTER!$CY$70,'KORT 1'!$O109)</f>
        <v>0</v>
      </c>
      <c r="GS109" s="17">
        <f>SUMIF($M109,REGISTER!$CY$71,'KORT 1'!$O109)</f>
        <v>0</v>
      </c>
      <c r="GT109" s="17">
        <f>SUMIF($M109,REGISTER!$CY$72,'KORT 1'!$O109)</f>
        <v>0</v>
      </c>
      <c r="GU109" s="17">
        <f>SUMIF($M109,REGISTER!$CY$73,'KORT 1'!$O109)</f>
        <v>0</v>
      </c>
      <c r="GV109" s="17">
        <f>SUMIF($M109,REGISTER!$CY$74,'KORT 1'!$O109)</f>
        <v>0</v>
      </c>
      <c r="GW109" s="17">
        <f>SUMIF($M109,REGISTER!$CY$75,'KORT 1'!$O109)</f>
        <v>0</v>
      </c>
      <c r="GX109" s="16">
        <f>SUMIF($M109,REGISTER!$CY$76,'KORT 1'!$O109)+SUMIF($M109,REGISTER!$CY$77,'KORT 1'!$O109)+SUMIF($M109,REGISTER!$CY$78,'KORT 1'!$O109)+SUMIF($M109,REGISTER!$CY$79,'KORT 1'!$O109)</f>
        <v>0</v>
      </c>
      <c r="GY109" s="116"/>
      <c r="GZ109" s="116"/>
      <c r="HA109" s="116"/>
      <c r="HB109" s="116"/>
      <c r="HC109" s="116"/>
      <c r="HD109" s="116"/>
      <c r="HE109" s="116"/>
      <c r="HF109" s="116"/>
      <c r="HG109" s="116"/>
      <c r="HH109" s="116"/>
      <c r="HI109" s="116"/>
      <c r="HJ109" s="116"/>
      <c r="HK109" s="116"/>
      <c r="HL109" s="116"/>
      <c r="HM109" s="116"/>
      <c r="HN109" s="116"/>
      <c r="HO109" s="116"/>
      <c r="HP109" s="106"/>
      <c r="HQ109" s="1"/>
    </row>
    <row r="110" spans="1:225" ht="12" customHeight="1">
      <c r="A110" s="15">
        <v>54</v>
      </c>
      <c r="B110" s="69"/>
      <c r="C110" s="539" t="str">
        <f t="shared" si="67"/>
        <v/>
      </c>
      <c r="D110" s="540"/>
      <c r="E110" s="540"/>
      <c r="F110" s="540"/>
      <c r="G110" s="541"/>
      <c r="H110" s="111" t="str">
        <f t="shared" si="54"/>
        <v/>
      </c>
      <c r="I110" s="22">
        <f t="shared" si="55"/>
        <v>0</v>
      </c>
      <c r="J110" s="22">
        <f t="shared" si="56"/>
        <v>0</v>
      </c>
      <c r="K110" s="22">
        <f t="shared" si="57"/>
        <v>0</v>
      </c>
      <c r="L110" s="114"/>
      <c r="M110" s="22">
        <f t="shared" si="58"/>
        <v>0</v>
      </c>
      <c r="N110" s="22">
        <f t="shared" si="59"/>
        <v>0</v>
      </c>
      <c r="O110" s="83">
        <f t="shared" si="68"/>
        <v>0</v>
      </c>
      <c r="P110" s="68">
        <f>IF((SUM(P$19:P$39)+SUM(P$78:P109)+SUM(P$117:P$121))&gt;=REGISTER!$DD$24,0,IF(CS$70=1,0,IF(AND(CS110=1,$J110=1,CS$43&gt;=REGISTER!$DD$28,CS$40&gt;0,SUM(CS$54:CS$60)&gt;0),1,0)))</f>
        <v>0</v>
      </c>
      <c r="Q110" s="68">
        <f>IF((SUM(Q$19:Q$39)+SUM(Q$78:Q109)+SUM(Q$117:Q$121))&gt;=REGISTER!$DD$24,0,IF(CT$70=1,0,IF(AND(CT110=1,$J110=1,CT$43&gt;=REGISTER!$DD$28,CT$40&gt;0,SUM(CT$54:CT$60)&gt;0),1,0)))</f>
        <v>0</v>
      </c>
      <c r="R110" s="68">
        <f>IF((SUM(R$19:R$39)+SUM(R$78:R109)+SUM(R$117:R$121))&gt;=REGISTER!$DD$24,0,IF(CU$70=1,0,IF(AND(CU110=1,$J110=1,CU$43&gt;=REGISTER!$DD$28,CU$40&gt;0,SUM(CU$54:CU$60)&gt;0),1,0)))</f>
        <v>0</v>
      </c>
      <c r="S110" s="68">
        <f>IF((SUM(S$19:S$39)+SUM(S$78:S109)+SUM(S$117:S$121))&gt;=REGISTER!$DD$24,0,IF(CV$70=1,0,IF(AND(CV110=1,$J110=1,CV$43&gt;=REGISTER!$DD$28,CV$40&gt;0,SUM(CV$54:CV$60)&gt;0),1,0)))</f>
        <v>0</v>
      </c>
      <c r="T110" s="68">
        <f>IF((SUM(T$19:T$39)+SUM(T$78:T109)+SUM(T$117:T$121))&gt;=REGISTER!$DD$24,0,IF(CW$70=1,0,IF(AND(CW110=1,$J110=1,CW$43&gt;=REGISTER!$DD$28,CW$40&gt;0,SUM(CW$54:CW$60)&gt;0),1,0)))</f>
        <v>0</v>
      </c>
      <c r="U110" s="68">
        <f>IF((SUM(U$19:U$39)+SUM(U$78:U109)+SUM(U$117:U$121))&gt;=REGISTER!$DD$24,0,IF(CX$70=1,0,IF(AND(CX110=1,$J110=1,CX$43&gt;=REGISTER!$DD$28,CX$40&gt;0,SUM(CX$54:CX$60)&gt;0),1,0)))</f>
        <v>0</v>
      </c>
      <c r="V110" s="68">
        <f>IF((SUM(V$19:V$39)+SUM(V$78:V109)+SUM(V$117:V$121))&gt;=REGISTER!$DD$24,0,IF(CY$70=1,0,IF(AND(CY110=1,$J110=1,CY$43&gt;=REGISTER!$DD$28,CY$40&gt;0,SUM(CY$54:CY$60)&gt;0),1,0)))</f>
        <v>0</v>
      </c>
      <c r="W110" s="68">
        <f>IF((SUM(W$19:W$39)+SUM(W$78:W109)+SUM(W$117:W$121))&gt;=REGISTER!$DD$24,0,IF(CZ$70=1,0,IF(AND(CZ110=1,$J110=1,CZ$43&gt;=REGISTER!$DD$28,CZ$40&gt;0,SUM(CZ$54:CZ$60)&gt;0),1,0)))</f>
        <v>0</v>
      </c>
      <c r="X110" s="68">
        <f>IF((SUM(X$19:X$39)+SUM(X$78:X109)+SUM(X$117:X$121))&gt;=REGISTER!$DD$24,0,IF(DA$70=1,0,IF(AND(DA110=1,$J110=1,DA$43&gt;=REGISTER!$DD$28,DA$40&gt;0,SUM(DA$54:DA$60)&gt;0),1,0)))</f>
        <v>0</v>
      </c>
      <c r="Y110" s="68">
        <f>IF((SUM(Y$19:Y$39)+SUM(Y$78:Y109)+SUM(Y$117:Y$121))&gt;=REGISTER!$DD$24,0,IF(DB$70=1,0,IF(AND(DB110=1,$J110=1,DB$43&gt;=REGISTER!$DD$28,DB$40&gt;0,SUM(DB$54:DB$60)&gt;0),1,0)))</f>
        <v>0</v>
      </c>
      <c r="Z110" s="68">
        <f>IF((SUM(Z$19:Z$39)+SUM(Z$78:Z109)+SUM(Z$117:Z$121))&gt;=REGISTER!$DD$24,0,IF(DC$70=1,0,IF(AND(DC110=1,$J110=1,DC$43&gt;=REGISTER!$DD$28,DC$40&gt;0,SUM(DC$54:DC$60)&gt;0),1,0)))</f>
        <v>0</v>
      </c>
      <c r="AA110" s="68">
        <f>IF((SUM(AA$19:AA$39)+SUM(AA$78:AA109)+SUM(AA$117:AA$121))&gt;=REGISTER!$DD$24,0,IF(DD$70=1,0,IF(AND(DD110=1,$J110=1,DD$43&gt;=REGISTER!$DD$28,DD$40&gt;0,SUM(DD$54:DD$60)&gt;0),1,0)))</f>
        <v>0</v>
      </c>
      <c r="AB110" s="68">
        <f>IF((SUM(AB$19:AB$39)+SUM(AB$78:AB109)+SUM(AB$117:AB$121))&gt;=REGISTER!$DD$24,0,IF(DE$70=1,0,IF(AND(DE110=1,$J110=1,DE$43&gt;=REGISTER!$DD$28,DE$40&gt;0,SUM(DE$54:DE$60)&gt;0),1,0)))</f>
        <v>0</v>
      </c>
      <c r="AC110" s="68">
        <f>IF((SUM(AC$19:AC$39)+SUM(AC$78:AC109)+SUM(AC$117:AC$121))&gt;=REGISTER!$DD$24,0,IF(DF$70=1,0,IF(AND(DF110=1,$J110=1,DF$43&gt;=REGISTER!$DD$28,DF$40&gt;0,SUM(DF$54:DF$60)&gt;0),1,0)))</f>
        <v>0</v>
      </c>
      <c r="AD110" s="68">
        <f>IF((SUM(AD$19:AD$39)+SUM(AD$78:AD109)+SUM(AD$117:AD$121))&gt;=REGISTER!$DD$24,0,IF(DG$70=1,0,IF(AND(DG110=1,$J110=1,DG$43&gt;=REGISTER!$DD$28,DG$40&gt;0,SUM(DG$54:DG$60)&gt;0),1,0)))</f>
        <v>0</v>
      </c>
      <c r="AE110" s="68">
        <f>IF((SUM(AE$19:AE$39)+SUM(AE$78:AE109)+SUM(AE$117:AE$121))&gt;=REGISTER!$DD$24,0,IF(DH$70=1,0,IF(AND(DH110=1,$J110=1,DH$43&gt;=REGISTER!$DD$28,DH$40&gt;0,SUM(DH$54:DH$60)&gt;0),1,0)))</f>
        <v>0</v>
      </c>
      <c r="AF110" s="68">
        <f>IF((SUM(AF$19:AF$39)+SUM(AF$78:AF109)+SUM(AF$117:AF$121))&gt;=REGISTER!$DD$24,0,IF(DI$70=1,0,IF(AND(DI110=1,$J110=1,DI$43&gt;=REGISTER!$DD$28,DI$40&gt;0,SUM(DI$54:DI$60)&gt;0),1,0)))</f>
        <v>0</v>
      </c>
      <c r="AG110" s="68">
        <f>IF((SUM(AG$19:AG$39)+SUM(AG$78:AG109)+SUM(AG$117:AG$121))&gt;=REGISTER!$DD$24,0,IF(DJ$70=1,0,IF(AND(DJ110=1,$J110=1,DJ$43&gt;=REGISTER!$DD$28,DJ$40&gt;0,SUM(DJ$54:DJ$60)&gt;0),1,0)))</f>
        <v>0</v>
      </c>
      <c r="AH110" s="68">
        <f>IF((SUM(AH$19:AH$39)+SUM(AH$78:AH109)+SUM(AH$117:AH$121))&gt;=REGISTER!$DD$24,0,IF(DK$70=1,0,IF(AND(DK110=1,$J110=1,DK$43&gt;=REGISTER!$DD$28,DK$40&gt;0,SUM(DK$54:DK$60)&gt;0),1,0)))</f>
        <v>0</v>
      </c>
      <c r="AI110" s="68">
        <f>IF((SUM(AI$19:AI$39)+SUM(AI$78:AI109)+SUM(AI$117:AI$121))&gt;=REGISTER!$DD$24,0,IF(DL$70=1,0,IF(AND(DL110=1,$J110=1,DL$43&gt;=REGISTER!$DD$28,DL$40&gt;0,SUM(DL$54:DL$60)&gt;0),1,0)))</f>
        <v>0</v>
      </c>
      <c r="AJ110" s="68">
        <f>IF((SUM(AJ$19:AJ$39)+SUM(AJ$78:AJ109)+SUM(AJ$117:AJ$121))&gt;=REGISTER!$DD$24,0,IF(DM$70=1,0,IF(AND(DM110=1,$J110=1,DM$43&gt;=REGISTER!$DD$28,DM$40&gt;0,SUM(DM$54:DM$60)&gt;0),1,0)))</f>
        <v>0</v>
      </c>
      <c r="AK110" s="68">
        <f>IF((SUM(AK$19:AK$39)+SUM(AK$78:AK109)+SUM(AK$117:AK$121))&gt;=REGISTER!$DD$24,0,IF(DN$70=1,0,IF(AND(DN110=1,$J110=1,DN$43&gt;=REGISTER!$DD$28,DN$40&gt;0,SUM(DN$54:DN$60)&gt;0),1,0)))</f>
        <v>0</v>
      </c>
      <c r="AL110" s="68">
        <f>IF((SUM(AL$19:AL$39)+SUM(AL$78:AL109)+SUM(AL$117:AL$121))&gt;=REGISTER!$DD$24,0,IF(DO$70=1,0,IF(AND(DO110=1,$J110=1,DO$43&gt;=REGISTER!$DD$28,DO$40&gt;0,SUM(DO$54:DO$60)&gt;0),1,0)))</f>
        <v>0</v>
      </c>
      <c r="AM110" s="68">
        <f>IF((SUM(AM$19:AM$39)+SUM(AM$78:AM109)+SUM(AM$117:AM$121))&gt;=REGISTER!$DD$24,0,IF(DP$70=1,0,IF(AND(DP110=1,$J110=1,DP$43&gt;=REGISTER!$DD$28,DP$40&gt;0,SUM(DP$54:DP$60)&gt;0),1,0)))</f>
        <v>0</v>
      </c>
      <c r="AN110" s="68">
        <f>IF((SUM(AN$19:AN$39)+SUM(AN$78:AN109)+SUM(AN$117:AN$121))&gt;=REGISTER!$DD$24,0,IF(DQ$70=1,0,IF(AND(DQ110=1,$J110=1,DQ$43&gt;=REGISTER!$DD$28,DQ$40&gt;0,SUM(DQ$54:DQ$60)&gt;0),1,0)))</f>
        <v>0</v>
      </c>
      <c r="AO110" s="68">
        <f>IF((SUM(AO$19:AO$39)+SUM(AO$78:AO109)+SUM(AO$117:AO$121))&gt;=REGISTER!$DD$24,0,IF(DR$70=1,0,IF(AND(DR110=1,$J110=1,DR$43&gt;=REGISTER!$DD$28,DR$40&gt;0,SUM(DR$54:DR$60)&gt;0),1,0)))</f>
        <v>0</v>
      </c>
      <c r="AP110" s="68">
        <f>IF((SUM(AP$19:AP$39)+SUM(AP$78:AP109)+SUM(AP$117:AP$121))&gt;=REGISTER!$DD$24,0,IF(DS$70=1,0,IF(AND(DS110=1,$J110=1,DS$43&gt;=REGISTER!$DD$28,DS$40&gt;0,SUM(DS$54:DS$60)&gt;0),1,0)))</f>
        <v>0</v>
      </c>
      <c r="AQ110" s="68">
        <f>IF((SUM(AQ$19:AQ$39)+SUM(AQ$78:AQ109)+SUM(AQ$117:AQ$121))&gt;=REGISTER!$DD$24,0,IF(DT$70=1,0,IF(AND(DT110=1,$J110=1,DT$43&gt;=REGISTER!$DD$28,DT$40&gt;0,SUM(DT$54:DT$60)&gt;0),1,0)))</f>
        <v>0</v>
      </c>
      <c r="AR110" s="68">
        <f>IF((SUM(AR$19:AR$39)+SUM(AR$78:AR109)+SUM(AR$117:AR$121))&gt;=REGISTER!$DD$24,0,IF(DU$70=1,0,IF(AND(DU110=1,$J110=1,DU$43&gt;=REGISTER!$DD$28,DU$40&gt;0,SUM(DU$54:DU$60)&gt;0),1,0)))</f>
        <v>0</v>
      </c>
      <c r="AS110" s="68">
        <f>IF((SUM(AS$19:AS$39)+SUM(AS$78:AS109)+SUM(AS$117:AS$121))&gt;=REGISTER!$DD$24,0,IF(DV$70=1,0,IF(AND(DV110=1,$J110=1,DV$43&gt;=REGISTER!$DD$28,DV$40&gt;0,SUM(DV$54:DV$60)&gt;0),1,0)))</f>
        <v>0</v>
      </c>
      <c r="AT110" s="68">
        <f>IF((SUM(AT$19:AT$39)+SUM(AT$78:AT109)+SUM(AT$117:AT$121))&gt;=REGISTER!$DD$24,0,IF(DW$70=1,0,IF(AND(DW110=1,$J110=1,DW$43&gt;=REGISTER!$DD$28,DW$40&gt;0,SUM(DW$54:DW$60)&gt;0),1,0)))</f>
        <v>0</v>
      </c>
      <c r="AU110" s="68">
        <f>IF((SUM(AU$19:AU$39)+SUM(AU$78:AU109)+SUM(AU$117:AU$121))&gt;=REGISTER!$DD$24,0,IF(DX$70=1,0,IF(AND(DX110=1,$J110=1,DX$43&gt;=REGISTER!$DD$28,DX$40&gt;0,SUM(DX$54:DX$60)&gt;0),1,0)))</f>
        <v>0</v>
      </c>
      <c r="AV110" s="68">
        <f>IF((SUM(AV$19:AV$39)+SUM(AV$78:AV109)+SUM(AV$117:AV$121))&gt;=REGISTER!$DD$24,0,IF(DY$70=1,0,IF(AND(DY110=1,$J110=1,DY$43&gt;=REGISTER!$DD$28,DY$40&gt;0,SUM(DY$54:DY$60)&gt;0),1,0)))</f>
        <v>0</v>
      </c>
      <c r="AW110" s="68">
        <f>IF((SUM(AW$19:AW$39)+SUM(AW$78:AW109)+SUM(AW$117:AW$121))&gt;=REGISTER!$DD$24,0,IF(DZ$70=1,0,IF(AND(DZ110=1,$J110=1,DZ$43&gt;=REGISTER!$DD$28,DZ$40&gt;0,SUM(DZ$54:DZ$60)&gt;0),1,0)))</f>
        <v>0</v>
      </c>
      <c r="AX110" s="68">
        <f>IF((SUM(AX$19:AX$39)+SUM(AX$78:AX109)+SUM(AX$117:AX$121))&gt;=REGISTER!$DD$24,0,IF(EA$70=1,0,IF(AND(EA110=1,$J110=1,EA$43&gt;=REGISTER!$DD$28,EA$40&gt;0,SUM(EA$54:EA$60)&gt;0),1,0)))</f>
        <v>0</v>
      </c>
      <c r="AY110" s="68">
        <f>IF((SUM(AY$19:AY$39)+SUM(AY$78:AY109)+SUM(AY$117:AY$121))&gt;=REGISTER!$DD$24,0,IF(EB$70=1,0,IF(AND(EB110=1,$J110=1,EB$43&gt;=REGISTER!$DD$28,EB$40&gt;0,SUM(EB$54:EB$60)&gt;0),1,0)))</f>
        <v>0</v>
      </c>
      <c r="AZ110" s="68">
        <f>IF((SUM(AZ$19:AZ$39)+SUM(AZ$78:AZ109)+SUM(AZ$117:AZ$121))&gt;=REGISTER!$DD$24,0,IF(EC$70=1,0,IF(AND(EC110=1,$J110=1,EC$43&gt;=REGISTER!$DD$28,EC$40&gt;0,SUM(EC$54:EC$60)&gt;0),1,0)))</f>
        <v>0</v>
      </c>
      <c r="BA110" s="68">
        <f>IF((SUM(BA$19:BA$39)+SUM(BA$78:BA109)+SUM(BA$117:BA$121))&gt;=REGISTER!$DD$24,0,IF(ED$70=1,0,IF(AND(ED110=1,$J110=1,ED$43&gt;=REGISTER!$DD$28,ED$40&gt;0,SUM(ED$54:ED$60)&gt;0),1,0)))</f>
        <v>0</v>
      </c>
      <c r="BB110" s="68">
        <f>IF((SUM(BB$19:BB$39)+SUM(BB$78:BB109)+SUM(BB$117:BB$121))&gt;=REGISTER!$DD$24,0,IF(EE$70=1,0,IF(AND(EE110=1,$J110=1,EE$43&gt;=REGISTER!$DD$28,EE$40&gt;0,SUM(EE$54:EE$60)&gt;0),1,0)))</f>
        <v>0</v>
      </c>
      <c r="BC110" s="68">
        <f>IF((SUM(BC$19:BC$39)+SUM(BC$78:BC109)+SUM(BC$117:BC$121))&gt;=REGISTER!$DD$24,0,IF(EF$70=1,0,IF(AND(EF110=1,$J110=1,EF$43&gt;=REGISTER!$DD$28,EF$40&gt;0,SUM(EF$54:EF$60)&gt;0),1,0)))</f>
        <v>0</v>
      </c>
      <c r="BD110" s="83">
        <f t="shared" si="69"/>
        <v>0</v>
      </c>
      <c r="BE110" s="68">
        <f>IF((SUM(BE$19:BE$37)+SUM(BE$78:BE109))&gt;=20,0,SUM(IF(AND($I110=1,CS110=1,CS$41&gt;2,CS$40&gt;0,SUM(CS$47:CS$53)&gt;0),1,0)))</f>
        <v>0</v>
      </c>
      <c r="BF110" s="68">
        <f>IF((SUM(BF$19:BF$37)+SUM(BF$78:BF109))&gt;=20,0,SUM(IF(AND($I110=1,CT110=1,CT$41&gt;2,CT$40&gt;0,SUM(CT$47:CT$53)&gt;0),1,0)))</f>
        <v>0</v>
      </c>
      <c r="BG110" s="68">
        <f>IF((SUM(BG$19:BG$37)+SUM(BG$78:BG109))&gt;=20,0,SUM(IF(AND($I110=1,CU110=1,CU$41&gt;2,CU$40&gt;0,SUM(CU$47:CU$53)&gt;0),1,0)))</f>
        <v>0</v>
      </c>
      <c r="BH110" s="68">
        <f>IF((SUM(BH$19:BH$37)+SUM(BH$78:BH109))&gt;=20,0,SUM(IF(AND($I110=1,CV110=1,CV$41&gt;2,CV$40&gt;0,SUM(CV$47:CV$53)&gt;0),1,0)))</f>
        <v>0</v>
      </c>
      <c r="BI110" s="68">
        <f>IF((SUM(BI$19:BI$37)+SUM(BI$78:BI109))&gt;=20,0,SUM(IF(AND($I110=1,CW110=1,CW$41&gt;2,CW$40&gt;0,SUM(CW$47:CW$53)&gt;0),1,0)))</f>
        <v>0</v>
      </c>
      <c r="BJ110" s="68">
        <f>IF((SUM(BJ$19:BJ$37)+SUM(BJ$78:BJ109))&gt;=20,0,SUM(IF(AND($I110=1,CX110=1,CX$41&gt;2,CX$40&gt;0,SUM(CX$47:CX$53)&gt;0),1,0)))</f>
        <v>0</v>
      </c>
      <c r="BK110" s="68">
        <f>IF((SUM(BK$19:BK$37)+SUM(BK$78:BK109))&gt;=20,0,SUM(IF(AND($I110=1,CY110=1,CY$41&gt;2,CY$40&gt;0,SUM(CY$47:CY$53)&gt;0),1,0)))</f>
        <v>0</v>
      </c>
      <c r="BL110" s="68">
        <f>IF((SUM(BL$19:BL$37)+SUM(BL$78:BL109))&gt;=20,0,SUM(IF(AND($I110=1,CZ110=1,CZ$41&gt;2,CZ$40&gt;0,SUM(CZ$47:CZ$53)&gt;0),1,0)))</f>
        <v>0</v>
      </c>
      <c r="BM110" s="68">
        <f>IF((SUM(BM$19:BM$37)+SUM(BM$78:BM109))&gt;=20,0,SUM(IF(AND($I110=1,DA110=1,DA$41&gt;2,DA$40&gt;0,SUM(DA$47:DA$53)&gt;0),1,0)))</f>
        <v>0</v>
      </c>
      <c r="BN110" s="68">
        <f>IF((SUM(BN$19:BN$37)+SUM(BN$78:BN109))&gt;=20,0,SUM(IF(AND($I110=1,DB110=1,DB$41&gt;2,DB$40&gt;0,SUM(DB$47:DB$53)&gt;0),1,0)))</f>
        <v>0</v>
      </c>
      <c r="BO110" s="68">
        <f>IF((SUM(BO$19:BO$37)+SUM(BO$78:BO109))&gt;=20,0,SUM(IF(AND($I110=1,DC110=1,DC$41&gt;2,DC$40&gt;0,SUM(DC$47:DC$53)&gt;0),1,0)))</f>
        <v>0</v>
      </c>
      <c r="BP110" s="68">
        <f>IF((SUM(BP$19:BP$37)+SUM(BP$78:BP109))&gt;=20,0,SUM(IF(AND($I110=1,DD110=1,DD$41&gt;2,DD$40&gt;0,SUM(DD$47:DD$53)&gt;0),1,0)))</f>
        <v>0</v>
      </c>
      <c r="BQ110" s="68">
        <f>IF((SUM(BQ$19:BQ$37)+SUM(BQ$78:BQ109))&gt;=20,0,SUM(IF(AND($I110=1,DE110=1,DE$41&gt;2,DE$40&gt;0,SUM(DE$47:DE$53)&gt;0),1,0)))</f>
        <v>0</v>
      </c>
      <c r="BR110" s="68">
        <f>IF((SUM(BR$19:BR$37)+SUM(BR$78:BR109))&gt;=20,0,SUM(IF(AND($I110=1,DF110=1,DF$41&gt;2,DF$40&gt;0,SUM(DF$47:DF$53)&gt;0),1,0)))</f>
        <v>0</v>
      </c>
      <c r="BS110" s="68">
        <f>IF((SUM(BS$19:BS$37)+SUM(BS$78:BS109))&gt;=20,0,SUM(IF(AND($I110=1,DG110=1,DG$41&gt;2,DG$40&gt;0,SUM(DG$47:DG$53)&gt;0),1,0)))</f>
        <v>0</v>
      </c>
      <c r="BT110" s="68">
        <f>IF((SUM(BT$19:BT$37)+SUM(BT$78:BT109))&gt;=20,0,SUM(IF(AND($I110=1,DH110=1,DH$41&gt;2,DH$40&gt;0,SUM(DH$47:DH$53)&gt;0),1,0)))</f>
        <v>0</v>
      </c>
      <c r="BU110" s="68">
        <f>IF((SUM(BU$19:BU$37)+SUM(BU$78:BU109))&gt;=20,0,SUM(IF(AND($I110=1,DI110=1,DI$41&gt;2,DI$40&gt;0,SUM(DI$47:DI$53)&gt;0),1,0)))</f>
        <v>0</v>
      </c>
      <c r="BV110" s="68">
        <f>IF((SUM(BV$19:BV$37)+SUM(BV$78:BV109))&gt;=20,0,SUM(IF(AND($I110=1,DJ110=1,DJ$41&gt;2,DJ$40&gt;0,SUM(DJ$47:DJ$53)&gt;0),1,0)))</f>
        <v>0</v>
      </c>
      <c r="BW110" s="68">
        <f>IF((SUM(BW$19:BW$37)+SUM(BW$78:BW109))&gt;=20,0,SUM(IF(AND($I110=1,DK110=1,DK$41&gt;2,DK$40&gt;0,SUM(DK$47:DK$53)&gt;0),1,0)))</f>
        <v>0</v>
      </c>
      <c r="BX110" s="68">
        <f>IF((SUM(BX$19:BX$37)+SUM(BX$78:BX109))&gt;=20,0,SUM(IF(AND($I110=1,DL110=1,DL$41&gt;2,DL$40&gt;0,SUM(DL$47:DL$53)&gt;0),1,0)))</f>
        <v>0</v>
      </c>
      <c r="BY110" s="68">
        <f>IF((SUM(BY$19:BY$37)+SUM(BY$78:BY109))&gt;=20,0,SUM(IF(AND($I110=1,DM110=1,DM$41&gt;2,DM$40&gt;0,SUM(DM$47:DM$53)&gt;0),1,0)))</f>
        <v>0</v>
      </c>
      <c r="BZ110" s="68">
        <f>IF((SUM(BZ$19:BZ$37)+SUM(BZ$78:BZ109))&gt;=20,0,SUM(IF(AND($I110=1,DN110=1,DN$41&gt;2,DN$40&gt;0,SUM(DN$47:DN$53)&gt;0),1,0)))</f>
        <v>0</v>
      </c>
      <c r="CA110" s="68">
        <f>IF((SUM(CA$19:CA$37)+SUM(CA$78:CA109))&gt;=20,0,SUM(IF(AND($I110=1,DO110=1,DO$41&gt;2,DO$40&gt;0,SUM(DO$47:DO$53)&gt;0),1,0)))</f>
        <v>0</v>
      </c>
      <c r="CB110" s="68">
        <f>IF((SUM(CB$19:CB$37)+SUM(CB$78:CB109))&gt;=20,0,SUM(IF(AND($I110=1,DP110=1,DP$41&gt;2,DP$40&gt;0,SUM(DP$47:DP$53)&gt;0),1,0)))</f>
        <v>0</v>
      </c>
      <c r="CC110" s="68">
        <f>IF((SUM(CC$19:CC$37)+SUM(CC$78:CC109))&gt;=20,0,SUM(IF(AND($I110=1,DQ110=1,DQ$41&gt;2,DQ$40&gt;0,SUM(DQ$47:DQ$53)&gt;0),1,0)))</f>
        <v>0</v>
      </c>
      <c r="CD110" s="68">
        <f>IF((SUM(CD$19:CD$37)+SUM(CD$78:CD109))&gt;=20,0,SUM(IF(AND($I110=1,DR110=1,DR$41&gt;2,DR$40&gt;0,SUM(DR$47:DR$53)&gt;0),1,0)))</f>
        <v>0</v>
      </c>
      <c r="CE110" s="68">
        <f>IF((SUM(CE$19:CE$37)+SUM(CE$78:CE109))&gt;=20,0,SUM(IF(AND($I110=1,DS110=1,DS$41&gt;2,DS$40&gt;0,SUM(DS$47:DS$53)&gt;0),1,0)))</f>
        <v>0</v>
      </c>
      <c r="CF110" s="68">
        <f>IF((SUM(CF$19:CF$37)+SUM(CF$78:CF109))&gt;=20,0,SUM(IF(AND($I110=1,DT110=1,DT$41&gt;2,DT$40&gt;0,SUM(DT$47:DT$53)&gt;0),1,0)))</f>
        <v>0</v>
      </c>
      <c r="CG110" s="68">
        <f>IF((SUM(CG$19:CG$37)+SUM(CG$78:CG109))&gt;=20,0,SUM(IF(AND($I110=1,DU110=1,DU$41&gt;2,DU$40&gt;0,SUM(DU$47:DU$53)&gt;0),1,0)))</f>
        <v>0</v>
      </c>
      <c r="CH110" s="68">
        <f>IF((SUM(CH$19:CH$37)+SUM(CH$78:CH109))&gt;=20,0,SUM(IF(AND($I110=1,DV110=1,DV$41&gt;2,DV$40&gt;0,SUM(DV$47:DV$53)&gt;0),1,0)))</f>
        <v>0</v>
      </c>
      <c r="CI110" s="68">
        <f>IF((SUM(CI$19:CI$37)+SUM(CI$78:CI109))&gt;=20,0,SUM(IF(AND($I110=1,DW110=1,DW$41&gt;2,DW$40&gt;0,SUM(DW$47:DW$53)&gt;0),1,0)))</f>
        <v>0</v>
      </c>
      <c r="CJ110" s="68">
        <f>IF((SUM(CJ$19:CJ$37)+SUM(CJ$78:CJ109))&gt;=20,0,SUM(IF(AND($I110=1,DX110=1,DX$41&gt;2,DX$40&gt;0,SUM(DX$47:DX$53)&gt;0),1,0)))</f>
        <v>0</v>
      </c>
      <c r="CK110" s="68">
        <f>IF((SUM(CK$19:CK$37)+SUM(CK$78:CK109))&gt;=20,0,SUM(IF(AND($I110=1,DY110=1,DY$41&gt;2,DY$40&gt;0,SUM(DY$47:DY$53)&gt;0),1,0)))</f>
        <v>0</v>
      </c>
      <c r="CL110" s="68">
        <f>IF((SUM(CL$19:CL$37)+SUM(CL$78:CL109))&gt;=20,0,SUM(IF(AND($I110=1,DZ110=1,DZ$41&gt;2,DZ$40&gt;0,SUM(DZ$47:DZ$53)&gt;0),1,0)))</f>
        <v>0</v>
      </c>
      <c r="CM110" s="68">
        <f>IF((SUM(CM$19:CM$37)+SUM(CM$78:CM109))&gt;=20,0,SUM(IF(AND($I110=1,EA110=1,EA$41&gt;2,EA$40&gt;0,SUM(EA$47:EA$53)&gt;0),1,0)))</f>
        <v>0</v>
      </c>
      <c r="CN110" s="68">
        <f>IF((SUM(CN$19:CN$37)+SUM(CN$78:CN109))&gt;=20,0,SUM(IF(AND($I110=1,EB110=1,EB$41&gt;2,EB$40&gt;0,SUM(EB$47:EB$53)&gt;0),1,0)))</f>
        <v>0</v>
      </c>
      <c r="CO110" s="68">
        <f>IF((SUM(CO$19:CO$37)+SUM(CO$78:CO109))&gt;=20,0,SUM(IF(AND($I110=1,EC110=1,EC$41&gt;2,EC$40&gt;0,SUM(EC$47:EC$53)&gt;0),1,0)))</f>
        <v>0</v>
      </c>
      <c r="CP110" s="68">
        <f>IF((SUM(CP$19:CP$37)+SUM(CP$78:CP109))&gt;=20,0,SUM(IF(AND($I110=1,ED110=1,ED$41&gt;2,ED$40&gt;0,SUM(ED$47:ED$53)&gt;0),1,0)))</f>
        <v>0</v>
      </c>
      <c r="CQ110" s="68">
        <f>IF((SUM(CQ$19:CQ$37)+SUM(CQ$78:CQ109))&gt;=20,0,SUM(IF(AND($I110=1,EE110=1,EE$41&gt;2,EE$40&gt;0,SUM(EE$47:EE$53)&gt;0),1,0)))</f>
        <v>0</v>
      </c>
      <c r="CR110" s="68">
        <f>IF((SUM(CR$19:CR$37)+SUM(CR$78:CR109))&gt;=20,0,SUM(IF(AND($I110=1,EF110=1,EF$41&gt;2,EF$40&gt;0,SUM(EF$47:EF$53)&gt;0),1,0)))</f>
        <v>0</v>
      </c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  <c r="DM110" s="53"/>
      <c r="DN110" s="53"/>
      <c r="DO110" s="53"/>
      <c r="DP110" s="53"/>
      <c r="DQ110" s="53"/>
      <c r="DR110" s="53"/>
      <c r="DS110" s="53"/>
      <c r="DT110" s="53"/>
      <c r="DU110" s="53"/>
      <c r="DV110" s="53"/>
      <c r="DW110" s="53"/>
      <c r="DX110" s="53"/>
      <c r="DY110" s="53"/>
      <c r="DZ110" s="53"/>
      <c r="EA110" s="53"/>
      <c r="EB110" s="53"/>
      <c r="EC110" s="53"/>
      <c r="ED110" s="53"/>
      <c r="EE110" s="53"/>
      <c r="EF110" s="53"/>
      <c r="EG110" s="46">
        <f t="shared" si="63"/>
        <v>0</v>
      </c>
      <c r="EH110" s="116"/>
      <c r="EI110" s="82">
        <f t="shared" si="64"/>
        <v>0</v>
      </c>
      <c r="EJ110" s="295" t="str">
        <f t="shared" si="65"/>
        <v/>
      </c>
      <c r="EK110" s="296">
        <f t="shared" si="66"/>
        <v>0</v>
      </c>
      <c r="EL110" s="161"/>
      <c r="EM110" s="354">
        <f>SUMIF($K110,REGISTER!$CY$7,'KORT 1'!$BD110)</f>
        <v>0</v>
      </c>
      <c r="EN110" s="355">
        <f>SUMIF($K110,REGISTER!$CY$8,'KORT 1'!$BD110)</f>
        <v>0</v>
      </c>
      <c r="EO110" s="356">
        <f>SUMIF($K110,REGISTER!$CY$9,'KORT 1'!$BD110)</f>
        <v>0</v>
      </c>
      <c r="EP110" s="356">
        <f>SUMIF($K110,REGISTER!$CY$10,'KORT 1'!$BD110)</f>
        <v>0</v>
      </c>
      <c r="EQ110" s="357">
        <f>SUMIF($K110,REGISTER!$CY$23,'KORT 1'!$BD110)</f>
        <v>0</v>
      </c>
      <c r="ER110" s="355">
        <f>SUMIF($K110,REGISTER!$CY$24,'KORT 1'!$BD110)</f>
        <v>0</v>
      </c>
      <c r="ES110" s="356">
        <f>SUMIF($K110,REGISTER!$CY$25,'KORT 1'!$BD110)</f>
        <v>0</v>
      </c>
      <c r="ET110" s="356">
        <f>SUMIF($K110,REGISTER!$CY$26,'KORT 1'!$BD110)</f>
        <v>0</v>
      </c>
      <c r="EU110" s="357">
        <f>SUMIF($K110,REGISTER!$CY$15,'KORT 1'!$BD110)</f>
        <v>0</v>
      </c>
      <c r="EV110" s="355">
        <f>SUMIF($K110,REGISTER!$CY$16,'KORT 1'!$BD110)</f>
        <v>0</v>
      </c>
      <c r="EW110" s="355">
        <f>SUMIF($K110,REGISTER!$CY$17,'KORT 1'!$BD110)</f>
        <v>0</v>
      </c>
      <c r="EX110" s="355">
        <f>SUMIF($K110,REGISTER!$CY$18,'KORT 1'!$BD110)</f>
        <v>0</v>
      </c>
      <c r="EY110" s="358">
        <f>SUMIF($K110,REGISTER!$CY$19,'KORT 1'!$BD110)+SUMIF($K110,REGISTER!$CY$20,'KORT 1'!$BD110)+SUMIF($K110,REGISTER!$CY$21,'KORT 1'!$BD110)+SUMIF($K110,REGISTER!$CY$22,'KORT 1'!$BD110)</f>
        <v>0</v>
      </c>
      <c r="EZ110" s="359">
        <f>SUMIF($K110,REGISTER!$CY$31,'KORT 1'!$BD110)</f>
        <v>0</v>
      </c>
      <c r="FA110" s="355">
        <f>SUMIF($K110,REGISTER!$CY$32,'KORT 1'!$BD110)</f>
        <v>0</v>
      </c>
      <c r="FB110" s="355">
        <f>SUMIF($K110,REGISTER!$CY$33,'KORT 1'!$BD110)</f>
        <v>0</v>
      </c>
      <c r="FC110" s="355">
        <f>SUMIF($K110,REGISTER!$CY$34,'KORT 1'!$BD110)</f>
        <v>0</v>
      </c>
      <c r="FD110" s="358">
        <f>SUMIF($K110,REGISTER!$CY$35,'KORT 1'!$BD110)+SUMIF($K110,REGISTER!$CY$36,'KORT 1'!$BD110)+SUMIF($K110,REGISTER!$CY$37,'KORT 1'!$BD110)+SUMIF($K110,REGISTER!$CY$38,'KORT 1'!$BD110)</f>
        <v>0</v>
      </c>
      <c r="FE110" s="376"/>
      <c r="FF110" s="377"/>
      <c r="FG110" s="378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9"/>
      <c r="FY110" s="84">
        <f>SUMIF($M110,REGISTER!$CY$40,'KORT 1'!$O110)</f>
        <v>0</v>
      </c>
      <c r="FZ110" s="17">
        <f>SUMIF($M110,REGISTER!$CY$41,'KORT 1'!$O110)</f>
        <v>0</v>
      </c>
      <c r="GA110" s="17">
        <f>SUMIF($M110,REGISTER!$CY$42,'KORT 1'!$O110)</f>
        <v>0</v>
      </c>
      <c r="GB110" s="17">
        <f>SUMIF($M110,REGISTER!$CY$43,'KORT 1'!$O110)</f>
        <v>0</v>
      </c>
      <c r="GC110" s="17">
        <f>SUMIF($M110,REGISTER!$CY$44,'KORT 1'!$O110)</f>
        <v>0</v>
      </c>
      <c r="GD110" s="17">
        <f>SUMIF($M110,REGISTER!$CY$45,'KORT 1'!$O110)</f>
        <v>0</v>
      </c>
      <c r="GE110" s="17">
        <f>SUMIF($M110,REGISTER!$CY$60,'KORT 1'!$O110)</f>
        <v>0</v>
      </c>
      <c r="GF110" s="17">
        <f>SUMIF($M110,REGISTER!$CY$61,'KORT 1'!$O110)</f>
        <v>0</v>
      </c>
      <c r="GG110" s="17">
        <f>SUMIF($M110,REGISTER!$CY$62,'KORT 1'!$O110)</f>
        <v>0</v>
      </c>
      <c r="GH110" s="17">
        <f>SUMIF($M110,REGISTER!$CY$63,'KORT 1'!$O110)</f>
        <v>0</v>
      </c>
      <c r="GI110" s="17">
        <f>SUMIF($M110,REGISTER!$CY$64,'KORT 1'!$O110)</f>
        <v>0</v>
      </c>
      <c r="GJ110" s="17">
        <f>SUMIF($M110,REGISTER!$CY$65,'KORT 1'!$O110)</f>
        <v>0</v>
      </c>
      <c r="GK110" s="17">
        <f>SUMIF($M110,REGISTER!$CY$50,'KORT 1'!$O110)</f>
        <v>0</v>
      </c>
      <c r="GL110" s="17">
        <f>SUMIF($M110,REGISTER!$CY$51,'KORT 1'!$O110)</f>
        <v>0</v>
      </c>
      <c r="GM110" s="17">
        <f>SUMIF($M110,REGISTER!$CY$52,'KORT 1'!$O110)</f>
        <v>0</v>
      </c>
      <c r="GN110" s="17">
        <f>SUMIF($M110,REGISTER!$CY$53,'KORT 1'!$O110)</f>
        <v>0</v>
      </c>
      <c r="GO110" s="17">
        <f>SUMIF($M110,REGISTER!$CY$54,'KORT 1'!$O110)</f>
        <v>0</v>
      </c>
      <c r="GP110" s="17">
        <f>SUMIF($M110,REGISTER!$CY$55,'KORT 1'!$O110)</f>
        <v>0</v>
      </c>
      <c r="GQ110" s="16">
        <f>SUMIF($M110,REGISTER!$CY$56,'KORT 1'!$O110)+SUMIF($M110,REGISTER!$CY$57,'KORT 1'!$O110)+SUMIF($M110,REGISTER!$CY$58,'KORT 1'!$O110)+SUMIF($M110,REGISTER!$CY$59,'KORT 1'!$O110)</f>
        <v>0</v>
      </c>
      <c r="GR110" s="17">
        <f>SUMIF($M110,REGISTER!$CY$70,'KORT 1'!$O110)</f>
        <v>0</v>
      </c>
      <c r="GS110" s="17">
        <f>SUMIF($M110,REGISTER!$CY$71,'KORT 1'!$O110)</f>
        <v>0</v>
      </c>
      <c r="GT110" s="17">
        <f>SUMIF($M110,REGISTER!$CY$72,'KORT 1'!$O110)</f>
        <v>0</v>
      </c>
      <c r="GU110" s="17">
        <f>SUMIF($M110,REGISTER!$CY$73,'KORT 1'!$O110)</f>
        <v>0</v>
      </c>
      <c r="GV110" s="17">
        <f>SUMIF($M110,REGISTER!$CY$74,'KORT 1'!$O110)</f>
        <v>0</v>
      </c>
      <c r="GW110" s="17">
        <f>SUMIF($M110,REGISTER!$CY$75,'KORT 1'!$O110)</f>
        <v>0</v>
      </c>
      <c r="GX110" s="16">
        <f>SUMIF($M110,REGISTER!$CY$76,'KORT 1'!$O110)+SUMIF($M110,REGISTER!$CY$77,'KORT 1'!$O110)+SUMIF($M110,REGISTER!$CY$78,'KORT 1'!$O110)+SUMIF($M110,REGISTER!$CY$79,'KORT 1'!$O110)</f>
        <v>0</v>
      </c>
      <c r="GY110" s="116"/>
      <c r="GZ110" s="116"/>
      <c r="HA110" s="116"/>
      <c r="HB110" s="116"/>
      <c r="HC110" s="116"/>
      <c r="HD110" s="116"/>
      <c r="HE110" s="116"/>
      <c r="HF110" s="116"/>
      <c r="HG110" s="116"/>
      <c r="HH110" s="116"/>
      <c r="HI110" s="116"/>
      <c r="HJ110" s="116"/>
      <c r="HK110" s="116"/>
      <c r="HL110" s="116"/>
      <c r="HM110" s="116"/>
      <c r="HN110" s="116"/>
      <c r="HO110" s="116"/>
      <c r="HP110" s="106"/>
      <c r="HQ110" s="1"/>
    </row>
    <row r="111" spans="1:225" ht="12" customHeight="1">
      <c r="A111" s="15">
        <v>55</v>
      </c>
      <c r="B111" s="69"/>
      <c r="C111" s="539" t="str">
        <f t="shared" si="67"/>
        <v/>
      </c>
      <c r="D111" s="540"/>
      <c r="E111" s="540"/>
      <c r="F111" s="540"/>
      <c r="G111" s="541"/>
      <c r="H111" s="111" t="str">
        <f t="shared" si="54"/>
        <v/>
      </c>
      <c r="I111" s="22">
        <f t="shared" si="55"/>
        <v>0</v>
      </c>
      <c r="J111" s="22">
        <f t="shared" si="56"/>
        <v>0</v>
      </c>
      <c r="K111" s="22">
        <f t="shared" si="57"/>
        <v>0</v>
      </c>
      <c r="L111" s="114"/>
      <c r="M111" s="22">
        <f t="shared" si="58"/>
        <v>0</v>
      </c>
      <c r="N111" s="22">
        <f t="shared" si="59"/>
        <v>0</v>
      </c>
      <c r="O111" s="83">
        <f t="shared" si="68"/>
        <v>0</v>
      </c>
      <c r="P111" s="68">
        <f>IF((SUM(P$19:P$39)+SUM(P$78:P110)+SUM(P$117:P$121))&gt;=REGISTER!$DD$24,0,IF(CS$70=1,0,IF(AND(CS111=1,$J111=1,CS$43&gt;=REGISTER!$DD$28,CS$40&gt;0,SUM(CS$54:CS$60)&gt;0),1,0)))</f>
        <v>0</v>
      </c>
      <c r="Q111" s="68">
        <f>IF((SUM(Q$19:Q$39)+SUM(Q$78:Q110)+SUM(Q$117:Q$121))&gt;=REGISTER!$DD$24,0,IF(CT$70=1,0,IF(AND(CT111=1,$J111=1,CT$43&gt;=REGISTER!$DD$28,CT$40&gt;0,SUM(CT$54:CT$60)&gt;0),1,0)))</f>
        <v>0</v>
      </c>
      <c r="R111" s="68">
        <f>IF((SUM(R$19:R$39)+SUM(R$78:R110)+SUM(R$117:R$121))&gt;=REGISTER!$DD$24,0,IF(CU$70=1,0,IF(AND(CU111=1,$J111=1,CU$43&gt;=REGISTER!$DD$28,CU$40&gt;0,SUM(CU$54:CU$60)&gt;0),1,0)))</f>
        <v>0</v>
      </c>
      <c r="S111" s="68">
        <f>IF((SUM(S$19:S$39)+SUM(S$78:S110)+SUM(S$117:S$121))&gt;=REGISTER!$DD$24,0,IF(CV$70=1,0,IF(AND(CV111=1,$J111=1,CV$43&gt;=REGISTER!$DD$28,CV$40&gt;0,SUM(CV$54:CV$60)&gt;0),1,0)))</f>
        <v>0</v>
      </c>
      <c r="T111" s="68">
        <f>IF((SUM(T$19:T$39)+SUM(T$78:T110)+SUM(T$117:T$121))&gt;=REGISTER!$DD$24,0,IF(CW$70=1,0,IF(AND(CW111=1,$J111=1,CW$43&gt;=REGISTER!$DD$28,CW$40&gt;0,SUM(CW$54:CW$60)&gt;0),1,0)))</f>
        <v>0</v>
      </c>
      <c r="U111" s="68">
        <f>IF((SUM(U$19:U$39)+SUM(U$78:U110)+SUM(U$117:U$121))&gt;=REGISTER!$DD$24,0,IF(CX$70=1,0,IF(AND(CX111=1,$J111=1,CX$43&gt;=REGISTER!$DD$28,CX$40&gt;0,SUM(CX$54:CX$60)&gt;0),1,0)))</f>
        <v>0</v>
      </c>
      <c r="V111" s="68">
        <f>IF((SUM(V$19:V$39)+SUM(V$78:V110)+SUM(V$117:V$121))&gt;=REGISTER!$DD$24,0,IF(CY$70=1,0,IF(AND(CY111=1,$J111=1,CY$43&gt;=REGISTER!$DD$28,CY$40&gt;0,SUM(CY$54:CY$60)&gt;0),1,0)))</f>
        <v>0</v>
      </c>
      <c r="W111" s="68">
        <f>IF((SUM(W$19:W$39)+SUM(W$78:W110)+SUM(W$117:W$121))&gt;=REGISTER!$DD$24,0,IF(CZ$70=1,0,IF(AND(CZ111=1,$J111=1,CZ$43&gt;=REGISTER!$DD$28,CZ$40&gt;0,SUM(CZ$54:CZ$60)&gt;0),1,0)))</f>
        <v>0</v>
      </c>
      <c r="X111" s="68">
        <f>IF((SUM(X$19:X$39)+SUM(X$78:X110)+SUM(X$117:X$121))&gt;=REGISTER!$DD$24,0,IF(DA$70=1,0,IF(AND(DA111=1,$J111=1,DA$43&gt;=REGISTER!$DD$28,DA$40&gt;0,SUM(DA$54:DA$60)&gt;0),1,0)))</f>
        <v>0</v>
      </c>
      <c r="Y111" s="68">
        <f>IF((SUM(Y$19:Y$39)+SUM(Y$78:Y110)+SUM(Y$117:Y$121))&gt;=REGISTER!$DD$24,0,IF(DB$70=1,0,IF(AND(DB111=1,$J111=1,DB$43&gt;=REGISTER!$DD$28,DB$40&gt;0,SUM(DB$54:DB$60)&gt;0),1,0)))</f>
        <v>0</v>
      </c>
      <c r="Z111" s="68">
        <f>IF((SUM(Z$19:Z$39)+SUM(Z$78:Z110)+SUM(Z$117:Z$121))&gt;=REGISTER!$DD$24,0,IF(DC$70=1,0,IF(AND(DC111=1,$J111=1,DC$43&gt;=REGISTER!$DD$28,DC$40&gt;0,SUM(DC$54:DC$60)&gt;0),1,0)))</f>
        <v>0</v>
      </c>
      <c r="AA111" s="68">
        <f>IF((SUM(AA$19:AA$39)+SUM(AA$78:AA110)+SUM(AA$117:AA$121))&gt;=REGISTER!$DD$24,0,IF(DD$70=1,0,IF(AND(DD111=1,$J111=1,DD$43&gt;=REGISTER!$DD$28,DD$40&gt;0,SUM(DD$54:DD$60)&gt;0),1,0)))</f>
        <v>0</v>
      </c>
      <c r="AB111" s="68">
        <f>IF((SUM(AB$19:AB$39)+SUM(AB$78:AB110)+SUM(AB$117:AB$121))&gt;=REGISTER!$DD$24,0,IF(DE$70=1,0,IF(AND(DE111=1,$J111=1,DE$43&gt;=REGISTER!$DD$28,DE$40&gt;0,SUM(DE$54:DE$60)&gt;0),1,0)))</f>
        <v>0</v>
      </c>
      <c r="AC111" s="68">
        <f>IF((SUM(AC$19:AC$39)+SUM(AC$78:AC110)+SUM(AC$117:AC$121))&gt;=REGISTER!$DD$24,0,IF(DF$70=1,0,IF(AND(DF111=1,$J111=1,DF$43&gt;=REGISTER!$DD$28,DF$40&gt;0,SUM(DF$54:DF$60)&gt;0),1,0)))</f>
        <v>0</v>
      </c>
      <c r="AD111" s="68">
        <f>IF((SUM(AD$19:AD$39)+SUM(AD$78:AD110)+SUM(AD$117:AD$121))&gt;=REGISTER!$DD$24,0,IF(DG$70=1,0,IF(AND(DG111=1,$J111=1,DG$43&gt;=REGISTER!$DD$28,DG$40&gt;0,SUM(DG$54:DG$60)&gt;0),1,0)))</f>
        <v>0</v>
      </c>
      <c r="AE111" s="68">
        <f>IF((SUM(AE$19:AE$39)+SUM(AE$78:AE110)+SUM(AE$117:AE$121))&gt;=REGISTER!$DD$24,0,IF(DH$70=1,0,IF(AND(DH111=1,$J111=1,DH$43&gt;=REGISTER!$DD$28,DH$40&gt;0,SUM(DH$54:DH$60)&gt;0),1,0)))</f>
        <v>0</v>
      </c>
      <c r="AF111" s="68">
        <f>IF((SUM(AF$19:AF$39)+SUM(AF$78:AF110)+SUM(AF$117:AF$121))&gt;=REGISTER!$DD$24,0,IF(DI$70=1,0,IF(AND(DI111=1,$J111=1,DI$43&gt;=REGISTER!$DD$28,DI$40&gt;0,SUM(DI$54:DI$60)&gt;0),1,0)))</f>
        <v>0</v>
      </c>
      <c r="AG111" s="68">
        <f>IF((SUM(AG$19:AG$39)+SUM(AG$78:AG110)+SUM(AG$117:AG$121))&gt;=REGISTER!$DD$24,0,IF(DJ$70=1,0,IF(AND(DJ111=1,$J111=1,DJ$43&gt;=REGISTER!$DD$28,DJ$40&gt;0,SUM(DJ$54:DJ$60)&gt;0),1,0)))</f>
        <v>0</v>
      </c>
      <c r="AH111" s="68">
        <f>IF((SUM(AH$19:AH$39)+SUM(AH$78:AH110)+SUM(AH$117:AH$121))&gt;=REGISTER!$DD$24,0,IF(DK$70=1,0,IF(AND(DK111=1,$J111=1,DK$43&gt;=REGISTER!$DD$28,DK$40&gt;0,SUM(DK$54:DK$60)&gt;0),1,0)))</f>
        <v>0</v>
      </c>
      <c r="AI111" s="68">
        <f>IF((SUM(AI$19:AI$39)+SUM(AI$78:AI110)+SUM(AI$117:AI$121))&gt;=REGISTER!$DD$24,0,IF(DL$70=1,0,IF(AND(DL111=1,$J111=1,DL$43&gt;=REGISTER!$DD$28,DL$40&gt;0,SUM(DL$54:DL$60)&gt;0),1,0)))</f>
        <v>0</v>
      </c>
      <c r="AJ111" s="68">
        <f>IF((SUM(AJ$19:AJ$39)+SUM(AJ$78:AJ110)+SUM(AJ$117:AJ$121))&gt;=REGISTER!$DD$24,0,IF(DM$70=1,0,IF(AND(DM111=1,$J111=1,DM$43&gt;=REGISTER!$DD$28,DM$40&gt;0,SUM(DM$54:DM$60)&gt;0),1,0)))</f>
        <v>0</v>
      </c>
      <c r="AK111" s="68">
        <f>IF((SUM(AK$19:AK$39)+SUM(AK$78:AK110)+SUM(AK$117:AK$121))&gt;=REGISTER!$DD$24,0,IF(DN$70=1,0,IF(AND(DN111=1,$J111=1,DN$43&gt;=REGISTER!$DD$28,DN$40&gt;0,SUM(DN$54:DN$60)&gt;0),1,0)))</f>
        <v>0</v>
      </c>
      <c r="AL111" s="68">
        <f>IF((SUM(AL$19:AL$39)+SUM(AL$78:AL110)+SUM(AL$117:AL$121))&gt;=REGISTER!$DD$24,0,IF(DO$70=1,0,IF(AND(DO111=1,$J111=1,DO$43&gt;=REGISTER!$DD$28,DO$40&gt;0,SUM(DO$54:DO$60)&gt;0),1,0)))</f>
        <v>0</v>
      </c>
      <c r="AM111" s="68">
        <f>IF((SUM(AM$19:AM$39)+SUM(AM$78:AM110)+SUM(AM$117:AM$121))&gt;=REGISTER!$DD$24,0,IF(DP$70=1,0,IF(AND(DP111=1,$J111=1,DP$43&gt;=REGISTER!$DD$28,DP$40&gt;0,SUM(DP$54:DP$60)&gt;0),1,0)))</f>
        <v>0</v>
      </c>
      <c r="AN111" s="68">
        <f>IF((SUM(AN$19:AN$39)+SUM(AN$78:AN110)+SUM(AN$117:AN$121))&gt;=REGISTER!$DD$24,0,IF(DQ$70=1,0,IF(AND(DQ111=1,$J111=1,DQ$43&gt;=REGISTER!$DD$28,DQ$40&gt;0,SUM(DQ$54:DQ$60)&gt;0),1,0)))</f>
        <v>0</v>
      </c>
      <c r="AO111" s="68">
        <f>IF((SUM(AO$19:AO$39)+SUM(AO$78:AO110)+SUM(AO$117:AO$121))&gt;=REGISTER!$DD$24,0,IF(DR$70=1,0,IF(AND(DR111=1,$J111=1,DR$43&gt;=REGISTER!$DD$28,DR$40&gt;0,SUM(DR$54:DR$60)&gt;0),1,0)))</f>
        <v>0</v>
      </c>
      <c r="AP111" s="68">
        <f>IF((SUM(AP$19:AP$39)+SUM(AP$78:AP110)+SUM(AP$117:AP$121))&gt;=REGISTER!$DD$24,0,IF(DS$70=1,0,IF(AND(DS111=1,$J111=1,DS$43&gt;=REGISTER!$DD$28,DS$40&gt;0,SUM(DS$54:DS$60)&gt;0),1,0)))</f>
        <v>0</v>
      </c>
      <c r="AQ111" s="68">
        <f>IF((SUM(AQ$19:AQ$39)+SUM(AQ$78:AQ110)+SUM(AQ$117:AQ$121))&gt;=REGISTER!$DD$24,0,IF(DT$70=1,0,IF(AND(DT111=1,$J111=1,DT$43&gt;=REGISTER!$DD$28,DT$40&gt;0,SUM(DT$54:DT$60)&gt;0),1,0)))</f>
        <v>0</v>
      </c>
      <c r="AR111" s="68">
        <f>IF((SUM(AR$19:AR$39)+SUM(AR$78:AR110)+SUM(AR$117:AR$121))&gt;=REGISTER!$DD$24,0,IF(DU$70=1,0,IF(AND(DU111=1,$J111=1,DU$43&gt;=REGISTER!$DD$28,DU$40&gt;0,SUM(DU$54:DU$60)&gt;0),1,0)))</f>
        <v>0</v>
      </c>
      <c r="AS111" s="68">
        <f>IF((SUM(AS$19:AS$39)+SUM(AS$78:AS110)+SUM(AS$117:AS$121))&gt;=REGISTER!$DD$24,0,IF(DV$70=1,0,IF(AND(DV111=1,$J111=1,DV$43&gt;=REGISTER!$DD$28,DV$40&gt;0,SUM(DV$54:DV$60)&gt;0),1,0)))</f>
        <v>0</v>
      </c>
      <c r="AT111" s="68">
        <f>IF((SUM(AT$19:AT$39)+SUM(AT$78:AT110)+SUM(AT$117:AT$121))&gt;=REGISTER!$DD$24,0,IF(DW$70=1,0,IF(AND(DW111=1,$J111=1,DW$43&gt;=REGISTER!$DD$28,DW$40&gt;0,SUM(DW$54:DW$60)&gt;0),1,0)))</f>
        <v>0</v>
      </c>
      <c r="AU111" s="68">
        <f>IF((SUM(AU$19:AU$39)+SUM(AU$78:AU110)+SUM(AU$117:AU$121))&gt;=REGISTER!$DD$24,0,IF(DX$70=1,0,IF(AND(DX111=1,$J111=1,DX$43&gt;=REGISTER!$DD$28,DX$40&gt;0,SUM(DX$54:DX$60)&gt;0),1,0)))</f>
        <v>0</v>
      </c>
      <c r="AV111" s="68">
        <f>IF((SUM(AV$19:AV$39)+SUM(AV$78:AV110)+SUM(AV$117:AV$121))&gt;=REGISTER!$DD$24,0,IF(DY$70=1,0,IF(AND(DY111=1,$J111=1,DY$43&gt;=REGISTER!$DD$28,DY$40&gt;0,SUM(DY$54:DY$60)&gt;0),1,0)))</f>
        <v>0</v>
      </c>
      <c r="AW111" s="68">
        <f>IF((SUM(AW$19:AW$39)+SUM(AW$78:AW110)+SUM(AW$117:AW$121))&gt;=REGISTER!$DD$24,0,IF(DZ$70=1,0,IF(AND(DZ111=1,$J111=1,DZ$43&gt;=REGISTER!$DD$28,DZ$40&gt;0,SUM(DZ$54:DZ$60)&gt;0),1,0)))</f>
        <v>0</v>
      </c>
      <c r="AX111" s="68">
        <f>IF((SUM(AX$19:AX$39)+SUM(AX$78:AX110)+SUM(AX$117:AX$121))&gt;=REGISTER!$DD$24,0,IF(EA$70=1,0,IF(AND(EA111=1,$J111=1,EA$43&gt;=REGISTER!$DD$28,EA$40&gt;0,SUM(EA$54:EA$60)&gt;0),1,0)))</f>
        <v>0</v>
      </c>
      <c r="AY111" s="68">
        <f>IF((SUM(AY$19:AY$39)+SUM(AY$78:AY110)+SUM(AY$117:AY$121))&gt;=REGISTER!$DD$24,0,IF(EB$70=1,0,IF(AND(EB111=1,$J111=1,EB$43&gt;=REGISTER!$DD$28,EB$40&gt;0,SUM(EB$54:EB$60)&gt;0),1,0)))</f>
        <v>0</v>
      </c>
      <c r="AZ111" s="68">
        <f>IF((SUM(AZ$19:AZ$39)+SUM(AZ$78:AZ110)+SUM(AZ$117:AZ$121))&gt;=REGISTER!$DD$24,0,IF(EC$70=1,0,IF(AND(EC111=1,$J111=1,EC$43&gt;=REGISTER!$DD$28,EC$40&gt;0,SUM(EC$54:EC$60)&gt;0),1,0)))</f>
        <v>0</v>
      </c>
      <c r="BA111" s="68">
        <f>IF((SUM(BA$19:BA$39)+SUM(BA$78:BA110)+SUM(BA$117:BA$121))&gt;=REGISTER!$DD$24,0,IF(ED$70=1,0,IF(AND(ED111=1,$J111=1,ED$43&gt;=REGISTER!$DD$28,ED$40&gt;0,SUM(ED$54:ED$60)&gt;0),1,0)))</f>
        <v>0</v>
      </c>
      <c r="BB111" s="68">
        <f>IF((SUM(BB$19:BB$39)+SUM(BB$78:BB110)+SUM(BB$117:BB$121))&gt;=REGISTER!$DD$24,0,IF(EE$70=1,0,IF(AND(EE111=1,$J111=1,EE$43&gt;=REGISTER!$DD$28,EE$40&gt;0,SUM(EE$54:EE$60)&gt;0),1,0)))</f>
        <v>0</v>
      </c>
      <c r="BC111" s="68">
        <f>IF((SUM(BC$19:BC$39)+SUM(BC$78:BC110)+SUM(BC$117:BC$121))&gt;=REGISTER!$DD$24,0,IF(EF$70=1,0,IF(AND(EF111=1,$J111=1,EF$43&gt;=REGISTER!$DD$28,EF$40&gt;0,SUM(EF$54:EF$60)&gt;0),1,0)))</f>
        <v>0</v>
      </c>
      <c r="BD111" s="83">
        <f t="shared" si="69"/>
        <v>0</v>
      </c>
      <c r="BE111" s="68">
        <f>IF((SUM(BE$19:BE$37)+SUM(BE$78:BE110))&gt;=20,0,SUM(IF(AND($I111=1,CS111=1,CS$41&gt;2,CS$40&gt;0,SUM(CS$47:CS$53)&gt;0),1,0)))</f>
        <v>0</v>
      </c>
      <c r="BF111" s="68">
        <f>IF((SUM(BF$19:BF$37)+SUM(BF$78:BF110))&gt;=20,0,SUM(IF(AND($I111=1,CT111=1,CT$41&gt;2,CT$40&gt;0,SUM(CT$47:CT$53)&gt;0),1,0)))</f>
        <v>0</v>
      </c>
      <c r="BG111" s="68">
        <f>IF((SUM(BG$19:BG$37)+SUM(BG$78:BG110))&gt;=20,0,SUM(IF(AND($I111=1,CU111=1,CU$41&gt;2,CU$40&gt;0,SUM(CU$47:CU$53)&gt;0),1,0)))</f>
        <v>0</v>
      </c>
      <c r="BH111" s="68">
        <f>IF((SUM(BH$19:BH$37)+SUM(BH$78:BH110))&gt;=20,0,SUM(IF(AND($I111=1,CV111=1,CV$41&gt;2,CV$40&gt;0,SUM(CV$47:CV$53)&gt;0),1,0)))</f>
        <v>0</v>
      </c>
      <c r="BI111" s="68">
        <f>IF((SUM(BI$19:BI$37)+SUM(BI$78:BI110))&gt;=20,0,SUM(IF(AND($I111=1,CW111=1,CW$41&gt;2,CW$40&gt;0,SUM(CW$47:CW$53)&gt;0),1,0)))</f>
        <v>0</v>
      </c>
      <c r="BJ111" s="68">
        <f>IF((SUM(BJ$19:BJ$37)+SUM(BJ$78:BJ110))&gt;=20,0,SUM(IF(AND($I111=1,CX111=1,CX$41&gt;2,CX$40&gt;0,SUM(CX$47:CX$53)&gt;0),1,0)))</f>
        <v>0</v>
      </c>
      <c r="BK111" s="68">
        <f>IF((SUM(BK$19:BK$37)+SUM(BK$78:BK110))&gt;=20,0,SUM(IF(AND($I111=1,CY111=1,CY$41&gt;2,CY$40&gt;0,SUM(CY$47:CY$53)&gt;0),1,0)))</f>
        <v>0</v>
      </c>
      <c r="BL111" s="68">
        <f>IF((SUM(BL$19:BL$37)+SUM(BL$78:BL110))&gt;=20,0,SUM(IF(AND($I111=1,CZ111=1,CZ$41&gt;2,CZ$40&gt;0,SUM(CZ$47:CZ$53)&gt;0),1,0)))</f>
        <v>0</v>
      </c>
      <c r="BM111" s="68">
        <f>IF((SUM(BM$19:BM$37)+SUM(BM$78:BM110))&gt;=20,0,SUM(IF(AND($I111=1,DA111=1,DA$41&gt;2,DA$40&gt;0,SUM(DA$47:DA$53)&gt;0),1,0)))</f>
        <v>0</v>
      </c>
      <c r="BN111" s="68">
        <f>IF((SUM(BN$19:BN$37)+SUM(BN$78:BN110))&gt;=20,0,SUM(IF(AND($I111=1,DB111=1,DB$41&gt;2,DB$40&gt;0,SUM(DB$47:DB$53)&gt;0),1,0)))</f>
        <v>0</v>
      </c>
      <c r="BO111" s="68">
        <f>IF((SUM(BO$19:BO$37)+SUM(BO$78:BO110))&gt;=20,0,SUM(IF(AND($I111=1,DC111=1,DC$41&gt;2,DC$40&gt;0,SUM(DC$47:DC$53)&gt;0),1,0)))</f>
        <v>0</v>
      </c>
      <c r="BP111" s="68">
        <f>IF((SUM(BP$19:BP$37)+SUM(BP$78:BP110))&gt;=20,0,SUM(IF(AND($I111=1,DD111=1,DD$41&gt;2,DD$40&gt;0,SUM(DD$47:DD$53)&gt;0),1,0)))</f>
        <v>0</v>
      </c>
      <c r="BQ111" s="68">
        <f>IF((SUM(BQ$19:BQ$37)+SUM(BQ$78:BQ110))&gt;=20,0,SUM(IF(AND($I111=1,DE111=1,DE$41&gt;2,DE$40&gt;0,SUM(DE$47:DE$53)&gt;0),1,0)))</f>
        <v>0</v>
      </c>
      <c r="BR111" s="68">
        <f>IF((SUM(BR$19:BR$37)+SUM(BR$78:BR110))&gt;=20,0,SUM(IF(AND($I111=1,DF111=1,DF$41&gt;2,DF$40&gt;0,SUM(DF$47:DF$53)&gt;0),1,0)))</f>
        <v>0</v>
      </c>
      <c r="BS111" s="68">
        <f>IF((SUM(BS$19:BS$37)+SUM(BS$78:BS110))&gt;=20,0,SUM(IF(AND($I111=1,DG111=1,DG$41&gt;2,DG$40&gt;0,SUM(DG$47:DG$53)&gt;0),1,0)))</f>
        <v>0</v>
      </c>
      <c r="BT111" s="68">
        <f>IF((SUM(BT$19:BT$37)+SUM(BT$78:BT110))&gt;=20,0,SUM(IF(AND($I111=1,DH111=1,DH$41&gt;2,DH$40&gt;0,SUM(DH$47:DH$53)&gt;0),1,0)))</f>
        <v>0</v>
      </c>
      <c r="BU111" s="68">
        <f>IF((SUM(BU$19:BU$37)+SUM(BU$78:BU110))&gt;=20,0,SUM(IF(AND($I111=1,DI111=1,DI$41&gt;2,DI$40&gt;0,SUM(DI$47:DI$53)&gt;0),1,0)))</f>
        <v>0</v>
      </c>
      <c r="BV111" s="68">
        <f>IF((SUM(BV$19:BV$37)+SUM(BV$78:BV110))&gt;=20,0,SUM(IF(AND($I111=1,DJ111=1,DJ$41&gt;2,DJ$40&gt;0,SUM(DJ$47:DJ$53)&gt;0),1,0)))</f>
        <v>0</v>
      </c>
      <c r="BW111" s="68">
        <f>IF((SUM(BW$19:BW$37)+SUM(BW$78:BW110))&gt;=20,0,SUM(IF(AND($I111=1,DK111=1,DK$41&gt;2,DK$40&gt;0,SUM(DK$47:DK$53)&gt;0),1,0)))</f>
        <v>0</v>
      </c>
      <c r="BX111" s="68">
        <f>IF((SUM(BX$19:BX$37)+SUM(BX$78:BX110))&gt;=20,0,SUM(IF(AND($I111=1,DL111=1,DL$41&gt;2,DL$40&gt;0,SUM(DL$47:DL$53)&gt;0),1,0)))</f>
        <v>0</v>
      </c>
      <c r="BY111" s="68">
        <f>IF((SUM(BY$19:BY$37)+SUM(BY$78:BY110))&gt;=20,0,SUM(IF(AND($I111=1,DM111=1,DM$41&gt;2,DM$40&gt;0,SUM(DM$47:DM$53)&gt;0),1,0)))</f>
        <v>0</v>
      </c>
      <c r="BZ111" s="68">
        <f>IF((SUM(BZ$19:BZ$37)+SUM(BZ$78:BZ110))&gt;=20,0,SUM(IF(AND($I111=1,DN111=1,DN$41&gt;2,DN$40&gt;0,SUM(DN$47:DN$53)&gt;0),1,0)))</f>
        <v>0</v>
      </c>
      <c r="CA111" s="68">
        <f>IF((SUM(CA$19:CA$37)+SUM(CA$78:CA110))&gt;=20,0,SUM(IF(AND($I111=1,DO111=1,DO$41&gt;2,DO$40&gt;0,SUM(DO$47:DO$53)&gt;0),1,0)))</f>
        <v>0</v>
      </c>
      <c r="CB111" s="68">
        <f>IF((SUM(CB$19:CB$37)+SUM(CB$78:CB110))&gt;=20,0,SUM(IF(AND($I111=1,DP111=1,DP$41&gt;2,DP$40&gt;0,SUM(DP$47:DP$53)&gt;0),1,0)))</f>
        <v>0</v>
      </c>
      <c r="CC111" s="68">
        <f>IF((SUM(CC$19:CC$37)+SUM(CC$78:CC110))&gt;=20,0,SUM(IF(AND($I111=1,DQ111=1,DQ$41&gt;2,DQ$40&gt;0,SUM(DQ$47:DQ$53)&gt;0),1,0)))</f>
        <v>0</v>
      </c>
      <c r="CD111" s="68">
        <f>IF((SUM(CD$19:CD$37)+SUM(CD$78:CD110))&gt;=20,0,SUM(IF(AND($I111=1,DR111=1,DR$41&gt;2,DR$40&gt;0,SUM(DR$47:DR$53)&gt;0),1,0)))</f>
        <v>0</v>
      </c>
      <c r="CE111" s="68">
        <f>IF((SUM(CE$19:CE$37)+SUM(CE$78:CE110))&gt;=20,0,SUM(IF(AND($I111=1,DS111=1,DS$41&gt;2,DS$40&gt;0,SUM(DS$47:DS$53)&gt;0),1,0)))</f>
        <v>0</v>
      </c>
      <c r="CF111" s="68">
        <f>IF((SUM(CF$19:CF$37)+SUM(CF$78:CF110))&gt;=20,0,SUM(IF(AND($I111=1,DT111=1,DT$41&gt;2,DT$40&gt;0,SUM(DT$47:DT$53)&gt;0),1,0)))</f>
        <v>0</v>
      </c>
      <c r="CG111" s="68">
        <f>IF((SUM(CG$19:CG$37)+SUM(CG$78:CG110))&gt;=20,0,SUM(IF(AND($I111=1,DU111=1,DU$41&gt;2,DU$40&gt;0,SUM(DU$47:DU$53)&gt;0),1,0)))</f>
        <v>0</v>
      </c>
      <c r="CH111" s="68">
        <f>IF((SUM(CH$19:CH$37)+SUM(CH$78:CH110))&gt;=20,0,SUM(IF(AND($I111=1,DV111=1,DV$41&gt;2,DV$40&gt;0,SUM(DV$47:DV$53)&gt;0),1,0)))</f>
        <v>0</v>
      </c>
      <c r="CI111" s="68">
        <f>IF((SUM(CI$19:CI$37)+SUM(CI$78:CI110))&gt;=20,0,SUM(IF(AND($I111=1,DW111=1,DW$41&gt;2,DW$40&gt;0,SUM(DW$47:DW$53)&gt;0),1,0)))</f>
        <v>0</v>
      </c>
      <c r="CJ111" s="68">
        <f>IF((SUM(CJ$19:CJ$37)+SUM(CJ$78:CJ110))&gt;=20,0,SUM(IF(AND($I111=1,DX111=1,DX$41&gt;2,DX$40&gt;0,SUM(DX$47:DX$53)&gt;0),1,0)))</f>
        <v>0</v>
      </c>
      <c r="CK111" s="68">
        <f>IF((SUM(CK$19:CK$37)+SUM(CK$78:CK110))&gt;=20,0,SUM(IF(AND($I111=1,DY111=1,DY$41&gt;2,DY$40&gt;0,SUM(DY$47:DY$53)&gt;0),1,0)))</f>
        <v>0</v>
      </c>
      <c r="CL111" s="68">
        <f>IF((SUM(CL$19:CL$37)+SUM(CL$78:CL110))&gt;=20,0,SUM(IF(AND($I111=1,DZ111=1,DZ$41&gt;2,DZ$40&gt;0,SUM(DZ$47:DZ$53)&gt;0),1,0)))</f>
        <v>0</v>
      </c>
      <c r="CM111" s="68">
        <f>IF((SUM(CM$19:CM$37)+SUM(CM$78:CM110))&gt;=20,0,SUM(IF(AND($I111=1,EA111=1,EA$41&gt;2,EA$40&gt;0,SUM(EA$47:EA$53)&gt;0),1,0)))</f>
        <v>0</v>
      </c>
      <c r="CN111" s="68">
        <f>IF((SUM(CN$19:CN$37)+SUM(CN$78:CN110))&gt;=20,0,SUM(IF(AND($I111=1,EB111=1,EB$41&gt;2,EB$40&gt;0,SUM(EB$47:EB$53)&gt;0),1,0)))</f>
        <v>0</v>
      </c>
      <c r="CO111" s="68">
        <f>IF((SUM(CO$19:CO$37)+SUM(CO$78:CO110))&gt;=20,0,SUM(IF(AND($I111=1,EC111=1,EC$41&gt;2,EC$40&gt;0,SUM(EC$47:EC$53)&gt;0),1,0)))</f>
        <v>0</v>
      </c>
      <c r="CP111" s="68">
        <f>IF((SUM(CP$19:CP$37)+SUM(CP$78:CP110))&gt;=20,0,SUM(IF(AND($I111=1,ED111=1,ED$41&gt;2,ED$40&gt;0,SUM(ED$47:ED$53)&gt;0),1,0)))</f>
        <v>0</v>
      </c>
      <c r="CQ111" s="68">
        <f>IF((SUM(CQ$19:CQ$37)+SUM(CQ$78:CQ110))&gt;=20,0,SUM(IF(AND($I111=1,EE111=1,EE$41&gt;2,EE$40&gt;0,SUM(EE$47:EE$53)&gt;0),1,0)))</f>
        <v>0</v>
      </c>
      <c r="CR111" s="68">
        <f>IF((SUM(CR$19:CR$37)+SUM(CR$78:CR110))&gt;=20,0,SUM(IF(AND($I111=1,EF111=1,EF$41&gt;2,EF$40&gt;0,SUM(EF$47:EF$53)&gt;0),1,0)))</f>
        <v>0</v>
      </c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  <c r="DH111" s="53"/>
      <c r="DI111" s="53"/>
      <c r="DJ111" s="53"/>
      <c r="DK111" s="53"/>
      <c r="DL111" s="53"/>
      <c r="DM111" s="53"/>
      <c r="DN111" s="53"/>
      <c r="DO111" s="53"/>
      <c r="DP111" s="53"/>
      <c r="DQ111" s="53"/>
      <c r="DR111" s="53"/>
      <c r="DS111" s="53"/>
      <c r="DT111" s="53"/>
      <c r="DU111" s="53"/>
      <c r="DV111" s="53"/>
      <c r="DW111" s="53"/>
      <c r="DX111" s="53"/>
      <c r="DY111" s="53"/>
      <c r="DZ111" s="53"/>
      <c r="EA111" s="53"/>
      <c r="EB111" s="53"/>
      <c r="EC111" s="53"/>
      <c r="ED111" s="53"/>
      <c r="EE111" s="53"/>
      <c r="EF111" s="53"/>
      <c r="EG111" s="46">
        <f t="shared" si="63"/>
        <v>0</v>
      </c>
      <c r="EH111" s="116"/>
      <c r="EI111" s="82">
        <f t="shared" si="64"/>
        <v>0</v>
      </c>
      <c r="EJ111" s="295" t="str">
        <f t="shared" si="65"/>
        <v/>
      </c>
      <c r="EK111" s="296">
        <f t="shared" si="66"/>
        <v>0</v>
      </c>
      <c r="EL111" s="161"/>
      <c r="EM111" s="354">
        <f>SUMIF($K111,REGISTER!$CY$7,'KORT 1'!$BD111)</f>
        <v>0</v>
      </c>
      <c r="EN111" s="355">
        <f>SUMIF($K111,REGISTER!$CY$8,'KORT 1'!$BD111)</f>
        <v>0</v>
      </c>
      <c r="EO111" s="356">
        <f>SUMIF($K111,REGISTER!$CY$9,'KORT 1'!$BD111)</f>
        <v>0</v>
      </c>
      <c r="EP111" s="356">
        <f>SUMIF($K111,REGISTER!$CY$10,'KORT 1'!$BD111)</f>
        <v>0</v>
      </c>
      <c r="EQ111" s="357">
        <f>SUMIF($K111,REGISTER!$CY$23,'KORT 1'!$BD111)</f>
        <v>0</v>
      </c>
      <c r="ER111" s="355">
        <f>SUMIF($K111,REGISTER!$CY$24,'KORT 1'!$BD111)</f>
        <v>0</v>
      </c>
      <c r="ES111" s="356">
        <f>SUMIF($K111,REGISTER!$CY$25,'KORT 1'!$BD111)</f>
        <v>0</v>
      </c>
      <c r="ET111" s="356">
        <f>SUMIF($K111,REGISTER!$CY$26,'KORT 1'!$BD111)</f>
        <v>0</v>
      </c>
      <c r="EU111" s="357">
        <f>SUMIF($K111,REGISTER!$CY$15,'KORT 1'!$BD111)</f>
        <v>0</v>
      </c>
      <c r="EV111" s="355">
        <f>SUMIF($K111,REGISTER!$CY$16,'KORT 1'!$BD111)</f>
        <v>0</v>
      </c>
      <c r="EW111" s="355">
        <f>SUMIF($K111,REGISTER!$CY$17,'KORT 1'!$BD111)</f>
        <v>0</v>
      </c>
      <c r="EX111" s="355">
        <f>SUMIF($K111,REGISTER!$CY$18,'KORT 1'!$BD111)</f>
        <v>0</v>
      </c>
      <c r="EY111" s="358">
        <f>SUMIF($K111,REGISTER!$CY$19,'KORT 1'!$BD111)+SUMIF($K111,REGISTER!$CY$20,'KORT 1'!$BD111)+SUMIF($K111,REGISTER!$CY$21,'KORT 1'!$BD111)+SUMIF($K111,REGISTER!$CY$22,'KORT 1'!$BD111)</f>
        <v>0</v>
      </c>
      <c r="EZ111" s="359">
        <f>SUMIF($K111,REGISTER!$CY$31,'KORT 1'!$BD111)</f>
        <v>0</v>
      </c>
      <c r="FA111" s="355">
        <f>SUMIF($K111,REGISTER!$CY$32,'KORT 1'!$BD111)</f>
        <v>0</v>
      </c>
      <c r="FB111" s="355">
        <f>SUMIF($K111,REGISTER!$CY$33,'KORT 1'!$BD111)</f>
        <v>0</v>
      </c>
      <c r="FC111" s="355">
        <f>SUMIF($K111,REGISTER!$CY$34,'KORT 1'!$BD111)</f>
        <v>0</v>
      </c>
      <c r="FD111" s="358">
        <f>SUMIF($K111,REGISTER!$CY$35,'KORT 1'!$BD111)+SUMIF($K111,REGISTER!$CY$36,'KORT 1'!$BD111)+SUMIF($K111,REGISTER!$CY$37,'KORT 1'!$BD111)+SUMIF($K111,REGISTER!$CY$38,'KORT 1'!$BD111)</f>
        <v>0</v>
      </c>
      <c r="FE111" s="376"/>
      <c r="FF111" s="377"/>
      <c r="FG111" s="378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9"/>
      <c r="FY111" s="84">
        <f>SUMIF($M111,REGISTER!$CY$40,'KORT 1'!$O111)</f>
        <v>0</v>
      </c>
      <c r="FZ111" s="17">
        <f>SUMIF($M111,REGISTER!$CY$41,'KORT 1'!$O111)</f>
        <v>0</v>
      </c>
      <c r="GA111" s="17">
        <f>SUMIF($M111,REGISTER!$CY$42,'KORT 1'!$O111)</f>
        <v>0</v>
      </c>
      <c r="GB111" s="17">
        <f>SUMIF($M111,REGISTER!$CY$43,'KORT 1'!$O111)</f>
        <v>0</v>
      </c>
      <c r="GC111" s="17">
        <f>SUMIF($M111,REGISTER!$CY$44,'KORT 1'!$O111)</f>
        <v>0</v>
      </c>
      <c r="GD111" s="17">
        <f>SUMIF($M111,REGISTER!$CY$45,'KORT 1'!$O111)</f>
        <v>0</v>
      </c>
      <c r="GE111" s="17">
        <f>SUMIF($M111,REGISTER!$CY$60,'KORT 1'!$O111)</f>
        <v>0</v>
      </c>
      <c r="GF111" s="17">
        <f>SUMIF($M111,REGISTER!$CY$61,'KORT 1'!$O111)</f>
        <v>0</v>
      </c>
      <c r="GG111" s="17">
        <f>SUMIF($M111,REGISTER!$CY$62,'KORT 1'!$O111)</f>
        <v>0</v>
      </c>
      <c r="GH111" s="17">
        <f>SUMIF($M111,REGISTER!$CY$63,'KORT 1'!$O111)</f>
        <v>0</v>
      </c>
      <c r="GI111" s="17">
        <f>SUMIF($M111,REGISTER!$CY$64,'KORT 1'!$O111)</f>
        <v>0</v>
      </c>
      <c r="GJ111" s="17">
        <f>SUMIF($M111,REGISTER!$CY$65,'KORT 1'!$O111)</f>
        <v>0</v>
      </c>
      <c r="GK111" s="17">
        <f>SUMIF($M111,REGISTER!$CY$50,'KORT 1'!$O111)</f>
        <v>0</v>
      </c>
      <c r="GL111" s="17">
        <f>SUMIF($M111,REGISTER!$CY$51,'KORT 1'!$O111)</f>
        <v>0</v>
      </c>
      <c r="GM111" s="17">
        <f>SUMIF($M111,REGISTER!$CY$52,'KORT 1'!$O111)</f>
        <v>0</v>
      </c>
      <c r="GN111" s="17">
        <f>SUMIF($M111,REGISTER!$CY$53,'KORT 1'!$O111)</f>
        <v>0</v>
      </c>
      <c r="GO111" s="17">
        <f>SUMIF($M111,REGISTER!$CY$54,'KORT 1'!$O111)</f>
        <v>0</v>
      </c>
      <c r="GP111" s="17">
        <f>SUMIF($M111,REGISTER!$CY$55,'KORT 1'!$O111)</f>
        <v>0</v>
      </c>
      <c r="GQ111" s="16">
        <f>SUMIF($M111,REGISTER!$CY$56,'KORT 1'!$O111)+SUMIF($M111,REGISTER!$CY$57,'KORT 1'!$O111)+SUMIF($M111,REGISTER!$CY$58,'KORT 1'!$O111)+SUMIF($M111,REGISTER!$CY$59,'KORT 1'!$O111)</f>
        <v>0</v>
      </c>
      <c r="GR111" s="17">
        <f>SUMIF($M111,REGISTER!$CY$70,'KORT 1'!$O111)</f>
        <v>0</v>
      </c>
      <c r="GS111" s="17">
        <f>SUMIF($M111,REGISTER!$CY$71,'KORT 1'!$O111)</f>
        <v>0</v>
      </c>
      <c r="GT111" s="17">
        <f>SUMIF($M111,REGISTER!$CY$72,'KORT 1'!$O111)</f>
        <v>0</v>
      </c>
      <c r="GU111" s="17">
        <f>SUMIF($M111,REGISTER!$CY$73,'KORT 1'!$O111)</f>
        <v>0</v>
      </c>
      <c r="GV111" s="17">
        <f>SUMIF($M111,REGISTER!$CY$74,'KORT 1'!$O111)</f>
        <v>0</v>
      </c>
      <c r="GW111" s="17">
        <f>SUMIF($M111,REGISTER!$CY$75,'KORT 1'!$O111)</f>
        <v>0</v>
      </c>
      <c r="GX111" s="16">
        <f>SUMIF($M111,REGISTER!$CY$76,'KORT 1'!$O111)+SUMIF($M111,REGISTER!$CY$77,'KORT 1'!$O111)+SUMIF($M111,REGISTER!$CY$78,'KORT 1'!$O111)+SUMIF($M111,REGISTER!$CY$79,'KORT 1'!$O111)</f>
        <v>0</v>
      </c>
      <c r="GY111" s="116"/>
      <c r="GZ111" s="116"/>
      <c r="HA111" s="116"/>
      <c r="HB111" s="116"/>
      <c r="HC111" s="116"/>
      <c r="HD111" s="116"/>
      <c r="HE111" s="116"/>
      <c r="HF111" s="116"/>
      <c r="HG111" s="116"/>
      <c r="HH111" s="116"/>
      <c r="HI111" s="116"/>
      <c r="HJ111" s="116"/>
      <c r="HK111" s="116"/>
      <c r="HL111" s="116"/>
      <c r="HM111" s="116"/>
      <c r="HN111" s="116"/>
      <c r="HO111" s="116"/>
      <c r="HP111" s="106"/>
      <c r="HQ111" s="1"/>
    </row>
    <row r="112" spans="1:225" ht="12" customHeight="1">
      <c r="A112" s="15">
        <v>56</v>
      </c>
      <c r="B112" s="69"/>
      <c r="C112" s="539" t="str">
        <f t="shared" si="67"/>
        <v/>
      </c>
      <c r="D112" s="540"/>
      <c r="E112" s="540"/>
      <c r="F112" s="540"/>
      <c r="G112" s="541"/>
      <c r="H112" s="111" t="str">
        <f t="shared" si="54"/>
        <v/>
      </c>
      <c r="I112" s="22">
        <f t="shared" si="55"/>
        <v>0</v>
      </c>
      <c r="J112" s="22">
        <f t="shared" si="56"/>
        <v>0</v>
      </c>
      <c r="K112" s="22">
        <f t="shared" si="57"/>
        <v>0</v>
      </c>
      <c r="L112" s="114"/>
      <c r="M112" s="22">
        <f t="shared" si="58"/>
        <v>0</v>
      </c>
      <c r="N112" s="22">
        <f t="shared" si="59"/>
        <v>0</v>
      </c>
      <c r="O112" s="83">
        <f t="shared" si="68"/>
        <v>0</v>
      </c>
      <c r="P112" s="68">
        <f>IF((SUM(P$19:P$39)+SUM(P$78:P111)+SUM(P$117:P$121))&gt;=REGISTER!$DD$24,0,IF(CS$70=1,0,IF(AND(CS112=1,$J112=1,CS$43&gt;=REGISTER!$DD$28,CS$40&gt;0,SUM(CS$54:CS$60)&gt;0),1,0)))</f>
        <v>0</v>
      </c>
      <c r="Q112" s="68">
        <f>IF((SUM(Q$19:Q$39)+SUM(Q$78:Q111)+SUM(Q$117:Q$121))&gt;=REGISTER!$DD$24,0,IF(CT$70=1,0,IF(AND(CT112=1,$J112=1,CT$43&gt;=REGISTER!$DD$28,CT$40&gt;0,SUM(CT$54:CT$60)&gt;0),1,0)))</f>
        <v>0</v>
      </c>
      <c r="R112" s="68">
        <f>IF((SUM(R$19:R$39)+SUM(R$78:R111)+SUM(R$117:R$121))&gt;=REGISTER!$DD$24,0,IF(CU$70=1,0,IF(AND(CU112=1,$J112=1,CU$43&gt;=REGISTER!$DD$28,CU$40&gt;0,SUM(CU$54:CU$60)&gt;0),1,0)))</f>
        <v>0</v>
      </c>
      <c r="S112" s="68">
        <f>IF((SUM(S$19:S$39)+SUM(S$78:S111)+SUM(S$117:S$121))&gt;=REGISTER!$DD$24,0,IF(CV$70=1,0,IF(AND(CV112=1,$J112=1,CV$43&gt;=REGISTER!$DD$28,CV$40&gt;0,SUM(CV$54:CV$60)&gt;0),1,0)))</f>
        <v>0</v>
      </c>
      <c r="T112" s="68">
        <f>IF((SUM(T$19:T$39)+SUM(T$78:T111)+SUM(T$117:T$121))&gt;=REGISTER!$DD$24,0,IF(CW$70=1,0,IF(AND(CW112=1,$J112=1,CW$43&gt;=REGISTER!$DD$28,CW$40&gt;0,SUM(CW$54:CW$60)&gt;0),1,0)))</f>
        <v>0</v>
      </c>
      <c r="U112" s="68">
        <f>IF((SUM(U$19:U$39)+SUM(U$78:U111)+SUM(U$117:U$121))&gt;=REGISTER!$DD$24,0,IF(CX$70=1,0,IF(AND(CX112=1,$J112=1,CX$43&gt;=REGISTER!$DD$28,CX$40&gt;0,SUM(CX$54:CX$60)&gt;0),1,0)))</f>
        <v>0</v>
      </c>
      <c r="V112" s="68">
        <f>IF((SUM(V$19:V$39)+SUM(V$78:V111)+SUM(V$117:V$121))&gt;=REGISTER!$DD$24,0,IF(CY$70=1,0,IF(AND(CY112=1,$J112=1,CY$43&gt;=REGISTER!$DD$28,CY$40&gt;0,SUM(CY$54:CY$60)&gt;0),1,0)))</f>
        <v>0</v>
      </c>
      <c r="W112" s="68">
        <f>IF((SUM(W$19:W$39)+SUM(W$78:W111)+SUM(W$117:W$121))&gt;=REGISTER!$DD$24,0,IF(CZ$70=1,0,IF(AND(CZ112=1,$J112=1,CZ$43&gt;=REGISTER!$DD$28,CZ$40&gt;0,SUM(CZ$54:CZ$60)&gt;0),1,0)))</f>
        <v>0</v>
      </c>
      <c r="X112" s="68">
        <f>IF((SUM(X$19:X$39)+SUM(X$78:X111)+SUM(X$117:X$121))&gt;=REGISTER!$DD$24,0,IF(DA$70=1,0,IF(AND(DA112=1,$J112=1,DA$43&gt;=REGISTER!$DD$28,DA$40&gt;0,SUM(DA$54:DA$60)&gt;0),1,0)))</f>
        <v>0</v>
      </c>
      <c r="Y112" s="68">
        <f>IF((SUM(Y$19:Y$39)+SUM(Y$78:Y111)+SUM(Y$117:Y$121))&gt;=REGISTER!$DD$24,0,IF(DB$70=1,0,IF(AND(DB112=1,$J112=1,DB$43&gt;=REGISTER!$DD$28,DB$40&gt;0,SUM(DB$54:DB$60)&gt;0),1,0)))</f>
        <v>0</v>
      </c>
      <c r="Z112" s="68">
        <f>IF((SUM(Z$19:Z$39)+SUM(Z$78:Z111)+SUM(Z$117:Z$121))&gt;=REGISTER!$DD$24,0,IF(DC$70=1,0,IF(AND(DC112=1,$J112=1,DC$43&gt;=REGISTER!$DD$28,DC$40&gt;0,SUM(DC$54:DC$60)&gt;0),1,0)))</f>
        <v>0</v>
      </c>
      <c r="AA112" s="68">
        <f>IF((SUM(AA$19:AA$39)+SUM(AA$78:AA111)+SUM(AA$117:AA$121))&gt;=REGISTER!$DD$24,0,IF(DD$70=1,0,IF(AND(DD112=1,$J112=1,DD$43&gt;=REGISTER!$DD$28,DD$40&gt;0,SUM(DD$54:DD$60)&gt;0),1,0)))</f>
        <v>0</v>
      </c>
      <c r="AB112" s="68">
        <f>IF((SUM(AB$19:AB$39)+SUM(AB$78:AB111)+SUM(AB$117:AB$121))&gt;=REGISTER!$DD$24,0,IF(DE$70=1,0,IF(AND(DE112=1,$J112=1,DE$43&gt;=REGISTER!$DD$28,DE$40&gt;0,SUM(DE$54:DE$60)&gt;0),1,0)))</f>
        <v>0</v>
      </c>
      <c r="AC112" s="68">
        <f>IF((SUM(AC$19:AC$39)+SUM(AC$78:AC111)+SUM(AC$117:AC$121))&gt;=REGISTER!$DD$24,0,IF(DF$70=1,0,IF(AND(DF112=1,$J112=1,DF$43&gt;=REGISTER!$DD$28,DF$40&gt;0,SUM(DF$54:DF$60)&gt;0),1,0)))</f>
        <v>0</v>
      </c>
      <c r="AD112" s="68">
        <f>IF((SUM(AD$19:AD$39)+SUM(AD$78:AD111)+SUM(AD$117:AD$121))&gt;=REGISTER!$DD$24,0,IF(DG$70=1,0,IF(AND(DG112=1,$J112=1,DG$43&gt;=REGISTER!$DD$28,DG$40&gt;0,SUM(DG$54:DG$60)&gt;0),1,0)))</f>
        <v>0</v>
      </c>
      <c r="AE112" s="68">
        <f>IF((SUM(AE$19:AE$39)+SUM(AE$78:AE111)+SUM(AE$117:AE$121))&gt;=REGISTER!$DD$24,0,IF(DH$70=1,0,IF(AND(DH112=1,$J112=1,DH$43&gt;=REGISTER!$DD$28,DH$40&gt;0,SUM(DH$54:DH$60)&gt;0),1,0)))</f>
        <v>0</v>
      </c>
      <c r="AF112" s="68">
        <f>IF((SUM(AF$19:AF$39)+SUM(AF$78:AF111)+SUM(AF$117:AF$121))&gt;=REGISTER!$DD$24,0,IF(DI$70=1,0,IF(AND(DI112=1,$J112=1,DI$43&gt;=REGISTER!$DD$28,DI$40&gt;0,SUM(DI$54:DI$60)&gt;0),1,0)))</f>
        <v>0</v>
      </c>
      <c r="AG112" s="68">
        <f>IF((SUM(AG$19:AG$39)+SUM(AG$78:AG111)+SUM(AG$117:AG$121))&gt;=REGISTER!$DD$24,0,IF(DJ$70=1,0,IF(AND(DJ112=1,$J112=1,DJ$43&gt;=REGISTER!$DD$28,DJ$40&gt;0,SUM(DJ$54:DJ$60)&gt;0),1,0)))</f>
        <v>0</v>
      </c>
      <c r="AH112" s="68">
        <f>IF((SUM(AH$19:AH$39)+SUM(AH$78:AH111)+SUM(AH$117:AH$121))&gt;=REGISTER!$DD$24,0,IF(DK$70=1,0,IF(AND(DK112=1,$J112=1,DK$43&gt;=REGISTER!$DD$28,DK$40&gt;0,SUM(DK$54:DK$60)&gt;0),1,0)))</f>
        <v>0</v>
      </c>
      <c r="AI112" s="68">
        <f>IF((SUM(AI$19:AI$39)+SUM(AI$78:AI111)+SUM(AI$117:AI$121))&gt;=REGISTER!$DD$24,0,IF(DL$70=1,0,IF(AND(DL112=1,$J112=1,DL$43&gt;=REGISTER!$DD$28,DL$40&gt;0,SUM(DL$54:DL$60)&gt;0),1,0)))</f>
        <v>0</v>
      </c>
      <c r="AJ112" s="68">
        <f>IF((SUM(AJ$19:AJ$39)+SUM(AJ$78:AJ111)+SUM(AJ$117:AJ$121))&gt;=REGISTER!$DD$24,0,IF(DM$70=1,0,IF(AND(DM112=1,$J112=1,DM$43&gt;=REGISTER!$DD$28,DM$40&gt;0,SUM(DM$54:DM$60)&gt;0),1,0)))</f>
        <v>0</v>
      </c>
      <c r="AK112" s="68">
        <f>IF((SUM(AK$19:AK$39)+SUM(AK$78:AK111)+SUM(AK$117:AK$121))&gt;=REGISTER!$DD$24,0,IF(DN$70=1,0,IF(AND(DN112=1,$J112=1,DN$43&gt;=REGISTER!$DD$28,DN$40&gt;0,SUM(DN$54:DN$60)&gt;0),1,0)))</f>
        <v>0</v>
      </c>
      <c r="AL112" s="68">
        <f>IF((SUM(AL$19:AL$39)+SUM(AL$78:AL111)+SUM(AL$117:AL$121))&gt;=REGISTER!$DD$24,0,IF(DO$70=1,0,IF(AND(DO112=1,$J112=1,DO$43&gt;=REGISTER!$DD$28,DO$40&gt;0,SUM(DO$54:DO$60)&gt;0),1,0)))</f>
        <v>0</v>
      </c>
      <c r="AM112" s="68">
        <f>IF((SUM(AM$19:AM$39)+SUM(AM$78:AM111)+SUM(AM$117:AM$121))&gt;=REGISTER!$DD$24,0,IF(DP$70=1,0,IF(AND(DP112=1,$J112=1,DP$43&gt;=REGISTER!$DD$28,DP$40&gt;0,SUM(DP$54:DP$60)&gt;0),1,0)))</f>
        <v>0</v>
      </c>
      <c r="AN112" s="68">
        <f>IF((SUM(AN$19:AN$39)+SUM(AN$78:AN111)+SUM(AN$117:AN$121))&gt;=REGISTER!$DD$24,0,IF(DQ$70=1,0,IF(AND(DQ112=1,$J112=1,DQ$43&gt;=REGISTER!$DD$28,DQ$40&gt;0,SUM(DQ$54:DQ$60)&gt;0),1,0)))</f>
        <v>0</v>
      </c>
      <c r="AO112" s="68">
        <f>IF((SUM(AO$19:AO$39)+SUM(AO$78:AO111)+SUM(AO$117:AO$121))&gt;=REGISTER!$DD$24,0,IF(DR$70=1,0,IF(AND(DR112=1,$J112=1,DR$43&gt;=REGISTER!$DD$28,DR$40&gt;0,SUM(DR$54:DR$60)&gt;0),1,0)))</f>
        <v>0</v>
      </c>
      <c r="AP112" s="68">
        <f>IF((SUM(AP$19:AP$39)+SUM(AP$78:AP111)+SUM(AP$117:AP$121))&gt;=REGISTER!$DD$24,0,IF(DS$70=1,0,IF(AND(DS112=1,$J112=1,DS$43&gt;=REGISTER!$DD$28,DS$40&gt;0,SUM(DS$54:DS$60)&gt;0),1,0)))</f>
        <v>0</v>
      </c>
      <c r="AQ112" s="68">
        <f>IF((SUM(AQ$19:AQ$39)+SUM(AQ$78:AQ111)+SUM(AQ$117:AQ$121))&gt;=REGISTER!$DD$24,0,IF(DT$70=1,0,IF(AND(DT112=1,$J112=1,DT$43&gt;=REGISTER!$DD$28,DT$40&gt;0,SUM(DT$54:DT$60)&gt;0),1,0)))</f>
        <v>0</v>
      </c>
      <c r="AR112" s="68">
        <f>IF((SUM(AR$19:AR$39)+SUM(AR$78:AR111)+SUM(AR$117:AR$121))&gt;=REGISTER!$DD$24,0,IF(DU$70=1,0,IF(AND(DU112=1,$J112=1,DU$43&gt;=REGISTER!$DD$28,DU$40&gt;0,SUM(DU$54:DU$60)&gt;0),1,0)))</f>
        <v>0</v>
      </c>
      <c r="AS112" s="68">
        <f>IF((SUM(AS$19:AS$39)+SUM(AS$78:AS111)+SUM(AS$117:AS$121))&gt;=REGISTER!$DD$24,0,IF(DV$70=1,0,IF(AND(DV112=1,$J112=1,DV$43&gt;=REGISTER!$DD$28,DV$40&gt;0,SUM(DV$54:DV$60)&gt;0),1,0)))</f>
        <v>0</v>
      </c>
      <c r="AT112" s="68">
        <f>IF((SUM(AT$19:AT$39)+SUM(AT$78:AT111)+SUM(AT$117:AT$121))&gt;=REGISTER!$DD$24,0,IF(DW$70=1,0,IF(AND(DW112=1,$J112=1,DW$43&gt;=REGISTER!$DD$28,DW$40&gt;0,SUM(DW$54:DW$60)&gt;0),1,0)))</f>
        <v>0</v>
      </c>
      <c r="AU112" s="68">
        <f>IF((SUM(AU$19:AU$39)+SUM(AU$78:AU111)+SUM(AU$117:AU$121))&gt;=REGISTER!$DD$24,0,IF(DX$70=1,0,IF(AND(DX112=1,$J112=1,DX$43&gt;=REGISTER!$DD$28,DX$40&gt;0,SUM(DX$54:DX$60)&gt;0),1,0)))</f>
        <v>0</v>
      </c>
      <c r="AV112" s="68">
        <f>IF((SUM(AV$19:AV$39)+SUM(AV$78:AV111)+SUM(AV$117:AV$121))&gt;=REGISTER!$DD$24,0,IF(DY$70=1,0,IF(AND(DY112=1,$J112=1,DY$43&gt;=REGISTER!$DD$28,DY$40&gt;0,SUM(DY$54:DY$60)&gt;0),1,0)))</f>
        <v>0</v>
      </c>
      <c r="AW112" s="68">
        <f>IF((SUM(AW$19:AW$39)+SUM(AW$78:AW111)+SUM(AW$117:AW$121))&gt;=REGISTER!$DD$24,0,IF(DZ$70=1,0,IF(AND(DZ112=1,$J112=1,DZ$43&gt;=REGISTER!$DD$28,DZ$40&gt;0,SUM(DZ$54:DZ$60)&gt;0),1,0)))</f>
        <v>0</v>
      </c>
      <c r="AX112" s="68">
        <f>IF((SUM(AX$19:AX$39)+SUM(AX$78:AX111)+SUM(AX$117:AX$121))&gt;=REGISTER!$DD$24,0,IF(EA$70=1,0,IF(AND(EA112=1,$J112=1,EA$43&gt;=REGISTER!$DD$28,EA$40&gt;0,SUM(EA$54:EA$60)&gt;0),1,0)))</f>
        <v>0</v>
      </c>
      <c r="AY112" s="68">
        <f>IF((SUM(AY$19:AY$39)+SUM(AY$78:AY111)+SUM(AY$117:AY$121))&gt;=REGISTER!$DD$24,0,IF(EB$70=1,0,IF(AND(EB112=1,$J112=1,EB$43&gt;=REGISTER!$DD$28,EB$40&gt;0,SUM(EB$54:EB$60)&gt;0),1,0)))</f>
        <v>0</v>
      </c>
      <c r="AZ112" s="68">
        <f>IF((SUM(AZ$19:AZ$39)+SUM(AZ$78:AZ111)+SUM(AZ$117:AZ$121))&gt;=REGISTER!$DD$24,0,IF(EC$70=1,0,IF(AND(EC112=1,$J112=1,EC$43&gt;=REGISTER!$DD$28,EC$40&gt;0,SUM(EC$54:EC$60)&gt;0),1,0)))</f>
        <v>0</v>
      </c>
      <c r="BA112" s="68">
        <f>IF((SUM(BA$19:BA$39)+SUM(BA$78:BA111)+SUM(BA$117:BA$121))&gt;=REGISTER!$DD$24,0,IF(ED$70=1,0,IF(AND(ED112=1,$J112=1,ED$43&gt;=REGISTER!$DD$28,ED$40&gt;0,SUM(ED$54:ED$60)&gt;0),1,0)))</f>
        <v>0</v>
      </c>
      <c r="BB112" s="68">
        <f>IF((SUM(BB$19:BB$39)+SUM(BB$78:BB111)+SUM(BB$117:BB$121))&gt;=REGISTER!$DD$24,0,IF(EE$70=1,0,IF(AND(EE112=1,$J112=1,EE$43&gt;=REGISTER!$DD$28,EE$40&gt;0,SUM(EE$54:EE$60)&gt;0),1,0)))</f>
        <v>0</v>
      </c>
      <c r="BC112" s="68">
        <f>IF((SUM(BC$19:BC$39)+SUM(BC$78:BC111)+SUM(BC$117:BC$121))&gt;=REGISTER!$DD$24,0,IF(EF$70=1,0,IF(AND(EF112=1,$J112=1,EF$43&gt;=REGISTER!$DD$28,EF$40&gt;0,SUM(EF$54:EF$60)&gt;0),1,0)))</f>
        <v>0</v>
      </c>
      <c r="BD112" s="83">
        <f t="shared" si="69"/>
        <v>0</v>
      </c>
      <c r="BE112" s="68">
        <f>IF((SUM(BE$19:BE$37)+SUM(BE$78:BE111))&gt;=20,0,SUM(IF(AND($I112=1,CS112=1,CS$41&gt;2,CS$40&gt;0,SUM(CS$47:CS$53)&gt;0),1,0)))</f>
        <v>0</v>
      </c>
      <c r="BF112" s="68">
        <f>IF((SUM(BF$19:BF$37)+SUM(BF$78:BF111))&gt;=20,0,SUM(IF(AND($I112=1,CT112=1,CT$41&gt;2,CT$40&gt;0,SUM(CT$47:CT$53)&gt;0),1,0)))</f>
        <v>0</v>
      </c>
      <c r="BG112" s="68">
        <f>IF((SUM(BG$19:BG$37)+SUM(BG$78:BG111))&gt;=20,0,SUM(IF(AND($I112=1,CU112=1,CU$41&gt;2,CU$40&gt;0,SUM(CU$47:CU$53)&gt;0),1,0)))</f>
        <v>0</v>
      </c>
      <c r="BH112" s="68">
        <f>IF((SUM(BH$19:BH$37)+SUM(BH$78:BH111))&gt;=20,0,SUM(IF(AND($I112=1,CV112=1,CV$41&gt;2,CV$40&gt;0,SUM(CV$47:CV$53)&gt;0),1,0)))</f>
        <v>0</v>
      </c>
      <c r="BI112" s="68">
        <f>IF((SUM(BI$19:BI$37)+SUM(BI$78:BI111))&gt;=20,0,SUM(IF(AND($I112=1,CW112=1,CW$41&gt;2,CW$40&gt;0,SUM(CW$47:CW$53)&gt;0),1,0)))</f>
        <v>0</v>
      </c>
      <c r="BJ112" s="68">
        <f>IF((SUM(BJ$19:BJ$37)+SUM(BJ$78:BJ111))&gt;=20,0,SUM(IF(AND($I112=1,CX112=1,CX$41&gt;2,CX$40&gt;0,SUM(CX$47:CX$53)&gt;0),1,0)))</f>
        <v>0</v>
      </c>
      <c r="BK112" s="68">
        <f>IF((SUM(BK$19:BK$37)+SUM(BK$78:BK111))&gt;=20,0,SUM(IF(AND($I112=1,CY112=1,CY$41&gt;2,CY$40&gt;0,SUM(CY$47:CY$53)&gt;0),1,0)))</f>
        <v>0</v>
      </c>
      <c r="BL112" s="68">
        <f>IF((SUM(BL$19:BL$37)+SUM(BL$78:BL111))&gt;=20,0,SUM(IF(AND($I112=1,CZ112=1,CZ$41&gt;2,CZ$40&gt;0,SUM(CZ$47:CZ$53)&gt;0),1,0)))</f>
        <v>0</v>
      </c>
      <c r="BM112" s="68">
        <f>IF((SUM(BM$19:BM$37)+SUM(BM$78:BM111))&gt;=20,0,SUM(IF(AND($I112=1,DA112=1,DA$41&gt;2,DA$40&gt;0,SUM(DA$47:DA$53)&gt;0),1,0)))</f>
        <v>0</v>
      </c>
      <c r="BN112" s="68">
        <f>IF((SUM(BN$19:BN$37)+SUM(BN$78:BN111))&gt;=20,0,SUM(IF(AND($I112=1,DB112=1,DB$41&gt;2,DB$40&gt;0,SUM(DB$47:DB$53)&gt;0),1,0)))</f>
        <v>0</v>
      </c>
      <c r="BO112" s="68">
        <f>IF((SUM(BO$19:BO$37)+SUM(BO$78:BO111))&gt;=20,0,SUM(IF(AND($I112=1,DC112=1,DC$41&gt;2,DC$40&gt;0,SUM(DC$47:DC$53)&gt;0),1,0)))</f>
        <v>0</v>
      </c>
      <c r="BP112" s="68">
        <f>IF((SUM(BP$19:BP$37)+SUM(BP$78:BP111))&gt;=20,0,SUM(IF(AND($I112=1,DD112=1,DD$41&gt;2,DD$40&gt;0,SUM(DD$47:DD$53)&gt;0),1,0)))</f>
        <v>0</v>
      </c>
      <c r="BQ112" s="68">
        <f>IF((SUM(BQ$19:BQ$37)+SUM(BQ$78:BQ111))&gt;=20,0,SUM(IF(AND($I112=1,DE112=1,DE$41&gt;2,DE$40&gt;0,SUM(DE$47:DE$53)&gt;0),1,0)))</f>
        <v>0</v>
      </c>
      <c r="BR112" s="68">
        <f>IF((SUM(BR$19:BR$37)+SUM(BR$78:BR111))&gt;=20,0,SUM(IF(AND($I112=1,DF112=1,DF$41&gt;2,DF$40&gt;0,SUM(DF$47:DF$53)&gt;0),1,0)))</f>
        <v>0</v>
      </c>
      <c r="BS112" s="68">
        <f>IF((SUM(BS$19:BS$37)+SUM(BS$78:BS111))&gt;=20,0,SUM(IF(AND($I112=1,DG112=1,DG$41&gt;2,DG$40&gt;0,SUM(DG$47:DG$53)&gt;0),1,0)))</f>
        <v>0</v>
      </c>
      <c r="BT112" s="68">
        <f>IF((SUM(BT$19:BT$37)+SUM(BT$78:BT111))&gt;=20,0,SUM(IF(AND($I112=1,DH112=1,DH$41&gt;2,DH$40&gt;0,SUM(DH$47:DH$53)&gt;0),1,0)))</f>
        <v>0</v>
      </c>
      <c r="BU112" s="68">
        <f>IF((SUM(BU$19:BU$37)+SUM(BU$78:BU111))&gt;=20,0,SUM(IF(AND($I112=1,DI112=1,DI$41&gt;2,DI$40&gt;0,SUM(DI$47:DI$53)&gt;0),1,0)))</f>
        <v>0</v>
      </c>
      <c r="BV112" s="68">
        <f>IF((SUM(BV$19:BV$37)+SUM(BV$78:BV111))&gt;=20,0,SUM(IF(AND($I112=1,DJ112=1,DJ$41&gt;2,DJ$40&gt;0,SUM(DJ$47:DJ$53)&gt;0),1,0)))</f>
        <v>0</v>
      </c>
      <c r="BW112" s="68">
        <f>IF((SUM(BW$19:BW$37)+SUM(BW$78:BW111))&gt;=20,0,SUM(IF(AND($I112=1,DK112=1,DK$41&gt;2,DK$40&gt;0,SUM(DK$47:DK$53)&gt;0),1,0)))</f>
        <v>0</v>
      </c>
      <c r="BX112" s="68">
        <f>IF((SUM(BX$19:BX$37)+SUM(BX$78:BX111))&gt;=20,0,SUM(IF(AND($I112=1,DL112=1,DL$41&gt;2,DL$40&gt;0,SUM(DL$47:DL$53)&gt;0),1,0)))</f>
        <v>0</v>
      </c>
      <c r="BY112" s="68">
        <f>IF((SUM(BY$19:BY$37)+SUM(BY$78:BY111))&gt;=20,0,SUM(IF(AND($I112=1,DM112=1,DM$41&gt;2,DM$40&gt;0,SUM(DM$47:DM$53)&gt;0),1,0)))</f>
        <v>0</v>
      </c>
      <c r="BZ112" s="68">
        <f>IF((SUM(BZ$19:BZ$37)+SUM(BZ$78:BZ111))&gt;=20,0,SUM(IF(AND($I112=1,DN112=1,DN$41&gt;2,DN$40&gt;0,SUM(DN$47:DN$53)&gt;0),1,0)))</f>
        <v>0</v>
      </c>
      <c r="CA112" s="68">
        <f>IF((SUM(CA$19:CA$37)+SUM(CA$78:CA111))&gt;=20,0,SUM(IF(AND($I112=1,DO112=1,DO$41&gt;2,DO$40&gt;0,SUM(DO$47:DO$53)&gt;0),1,0)))</f>
        <v>0</v>
      </c>
      <c r="CB112" s="68">
        <f>IF((SUM(CB$19:CB$37)+SUM(CB$78:CB111))&gt;=20,0,SUM(IF(AND($I112=1,DP112=1,DP$41&gt;2,DP$40&gt;0,SUM(DP$47:DP$53)&gt;0),1,0)))</f>
        <v>0</v>
      </c>
      <c r="CC112" s="68">
        <f>IF((SUM(CC$19:CC$37)+SUM(CC$78:CC111))&gt;=20,0,SUM(IF(AND($I112=1,DQ112=1,DQ$41&gt;2,DQ$40&gt;0,SUM(DQ$47:DQ$53)&gt;0),1,0)))</f>
        <v>0</v>
      </c>
      <c r="CD112" s="68">
        <f>IF((SUM(CD$19:CD$37)+SUM(CD$78:CD111))&gt;=20,0,SUM(IF(AND($I112=1,DR112=1,DR$41&gt;2,DR$40&gt;0,SUM(DR$47:DR$53)&gt;0),1,0)))</f>
        <v>0</v>
      </c>
      <c r="CE112" s="68">
        <f>IF((SUM(CE$19:CE$37)+SUM(CE$78:CE111))&gt;=20,0,SUM(IF(AND($I112=1,DS112=1,DS$41&gt;2,DS$40&gt;0,SUM(DS$47:DS$53)&gt;0),1,0)))</f>
        <v>0</v>
      </c>
      <c r="CF112" s="68">
        <f>IF((SUM(CF$19:CF$37)+SUM(CF$78:CF111))&gt;=20,0,SUM(IF(AND($I112=1,DT112=1,DT$41&gt;2,DT$40&gt;0,SUM(DT$47:DT$53)&gt;0),1,0)))</f>
        <v>0</v>
      </c>
      <c r="CG112" s="68">
        <f>IF((SUM(CG$19:CG$37)+SUM(CG$78:CG111))&gt;=20,0,SUM(IF(AND($I112=1,DU112=1,DU$41&gt;2,DU$40&gt;0,SUM(DU$47:DU$53)&gt;0),1,0)))</f>
        <v>0</v>
      </c>
      <c r="CH112" s="68">
        <f>IF((SUM(CH$19:CH$37)+SUM(CH$78:CH111))&gt;=20,0,SUM(IF(AND($I112=1,DV112=1,DV$41&gt;2,DV$40&gt;0,SUM(DV$47:DV$53)&gt;0),1,0)))</f>
        <v>0</v>
      </c>
      <c r="CI112" s="68">
        <f>IF((SUM(CI$19:CI$37)+SUM(CI$78:CI111))&gt;=20,0,SUM(IF(AND($I112=1,DW112=1,DW$41&gt;2,DW$40&gt;0,SUM(DW$47:DW$53)&gt;0),1,0)))</f>
        <v>0</v>
      </c>
      <c r="CJ112" s="68">
        <f>IF((SUM(CJ$19:CJ$37)+SUM(CJ$78:CJ111))&gt;=20,0,SUM(IF(AND($I112=1,DX112=1,DX$41&gt;2,DX$40&gt;0,SUM(DX$47:DX$53)&gt;0),1,0)))</f>
        <v>0</v>
      </c>
      <c r="CK112" s="68">
        <f>IF((SUM(CK$19:CK$37)+SUM(CK$78:CK111))&gt;=20,0,SUM(IF(AND($I112=1,DY112=1,DY$41&gt;2,DY$40&gt;0,SUM(DY$47:DY$53)&gt;0),1,0)))</f>
        <v>0</v>
      </c>
      <c r="CL112" s="68">
        <f>IF((SUM(CL$19:CL$37)+SUM(CL$78:CL111))&gt;=20,0,SUM(IF(AND($I112=1,DZ112=1,DZ$41&gt;2,DZ$40&gt;0,SUM(DZ$47:DZ$53)&gt;0),1,0)))</f>
        <v>0</v>
      </c>
      <c r="CM112" s="68">
        <f>IF((SUM(CM$19:CM$37)+SUM(CM$78:CM111))&gt;=20,0,SUM(IF(AND($I112=1,EA112=1,EA$41&gt;2,EA$40&gt;0,SUM(EA$47:EA$53)&gt;0),1,0)))</f>
        <v>0</v>
      </c>
      <c r="CN112" s="68">
        <f>IF((SUM(CN$19:CN$37)+SUM(CN$78:CN111))&gt;=20,0,SUM(IF(AND($I112=1,EB112=1,EB$41&gt;2,EB$40&gt;0,SUM(EB$47:EB$53)&gt;0),1,0)))</f>
        <v>0</v>
      </c>
      <c r="CO112" s="68">
        <f>IF((SUM(CO$19:CO$37)+SUM(CO$78:CO111))&gt;=20,0,SUM(IF(AND($I112=1,EC112=1,EC$41&gt;2,EC$40&gt;0,SUM(EC$47:EC$53)&gt;0),1,0)))</f>
        <v>0</v>
      </c>
      <c r="CP112" s="68">
        <f>IF((SUM(CP$19:CP$37)+SUM(CP$78:CP111))&gt;=20,0,SUM(IF(AND($I112=1,ED112=1,ED$41&gt;2,ED$40&gt;0,SUM(ED$47:ED$53)&gt;0),1,0)))</f>
        <v>0</v>
      </c>
      <c r="CQ112" s="68">
        <f>IF((SUM(CQ$19:CQ$37)+SUM(CQ$78:CQ111))&gt;=20,0,SUM(IF(AND($I112=1,EE112=1,EE$41&gt;2,EE$40&gt;0,SUM(EE$47:EE$53)&gt;0),1,0)))</f>
        <v>0</v>
      </c>
      <c r="CR112" s="68">
        <f>IF((SUM(CR$19:CR$37)+SUM(CR$78:CR111))&gt;=20,0,SUM(IF(AND($I112=1,EF112=1,EF$41&gt;2,EF$40&gt;0,SUM(EF$47:EF$53)&gt;0),1,0)))</f>
        <v>0</v>
      </c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3"/>
      <c r="DI112" s="53"/>
      <c r="DJ112" s="53"/>
      <c r="DK112" s="53"/>
      <c r="DL112" s="53"/>
      <c r="DM112" s="53"/>
      <c r="DN112" s="53"/>
      <c r="DO112" s="53"/>
      <c r="DP112" s="53"/>
      <c r="DQ112" s="53"/>
      <c r="DR112" s="53"/>
      <c r="DS112" s="53"/>
      <c r="DT112" s="53"/>
      <c r="DU112" s="53"/>
      <c r="DV112" s="53"/>
      <c r="DW112" s="53"/>
      <c r="DX112" s="53"/>
      <c r="DY112" s="53"/>
      <c r="DZ112" s="53"/>
      <c r="EA112" s="53"/>
      <c r="EB112" s="53"/>
      <c r="EC112" s="53"/>
      <c r="ED112" s="53"/>
      <c r="EE112" s="53"/>
      <c r="EF112" s="53"/>
      <c r="EG112" s="46">
        <f t="shared" si="63"/>
        <v>0</v>
      </c>
      <c r="EH112" s="116"/>
      <c r="EI112" s="82">
        <f t="shared" si="64"/>
        <v>0</v>
      </c>
      <c r="EJ112" s="295" t="str">
        <f t="shared" si="65"/>
        <v/>
      </c>
      <c r="EK112" s="296">
        <f t="shared" si="66"/>
        <v>0</v>
      </c>
      <c r="EL112" s="161"/>
      <c r="EM112" s="354">
        <f>SUMIF($K112,REGISTER!$CY$7,'KORT 1'!$BD112)</f>
        <v>0</v>
      </c>
      <c r="EN112" s="355">
        <f>SUMIF($K112,REGISTER!$CY$8,'KORT 1'!$BD112)</f>
        <v>0</v>
      </c>
      <c r="EO112" s="356">
        <f>SUMIF($K112,REGISTER!$CY$9,'KORT 1'!$BD112)</f>
        <v>0</v>
      </c>
      <c r="EP112" s="356">
        <f>SUMIF($K112,REGISTER!$CY$10,'KORT 1'!$BD112)</f>
        <v>0</v>
      </c>
      <c r="EQ112" s="357">
        <f>SUMIF($K112,REGISTER!$CY$23,'KORT 1'!$BD112)</f>
        <v>0</v>
      </c>
      <c r="ER112" s="355">
        <f>SUMIF($K112,REGISTER!$CY$24,'KORT 1'!$BD112)</f>
        <v>0</v>
      </c>
      <c r="ES112" s="356">
        <f>SUMIF($K112,REGISTER!$CY$25,'KORT 1'!$BD112)</f>
        <v>0</v>
      </c>
      <c r="ET112" s="356">
        <f>SUMIF($K112,REGISTER!$CY$26,'KORT 1'!$BD112)</f>
        <v>0</v>
      </c>
      <c r="EU112" s="357">
        <f>SUMIF($K112,REGISTER!$CY$15,'KORT 1'!$BD112)</f>
        <v>0</v>
      </c>
      <c r="EV112" s="355">
        <f>SUMIF($K112,REGISTER!$CY$16,'KORT 1'!$BD112)</f>
        <v>0</v>
      </c>
      <c r="EW112" s="355">
        <f>SUMIF($K112,REGISTER!$CY$17,'KORT 1'!$BD112)</f>
        <v>0</v>
      </c>
      <c r="EX112" s="355">
        <f>SUMIF($K112,REGISTER!$CY$18,'KORT 1'!$BD112)</f>
        <v>0</v>
      </c>
      <c r="EY112" s="358">
        <f>SUMIF($K112,REGISTER!$CY$19,'KORT 1'!$BD112)+SUMIF($K112,REGISTER!$CY$20,'KORT 1'!$BD112)+SUMIF($K112,REGISTER!$CY$21,'KORT 1'!$BD112)+SUMIF($K112,REGISTER!$CY$22,'KORT 1'!$BD112)</f>
        <v>0</v>
      </c>
      <c r="EZ112" s="359">
        <f>SUMIF($K112,REGISTER!$CY$31,'KORT 1'!$BD112)</f>
        <v>0</v>
      </c>
      <c r="FA112" s="355">
        <f>SUMIF($K112,REGISTER!$CY$32,'KORT 1'!$BD112)</f>
        <v>0</v>
      </c>
      <c r="FB112" s="355">
        <f>SUMIF($K112,REGISTER!$CY$33,'KORT 1'!$BD112)</f>
        <v>0</v>
      </c>
      <c r="FC112" s="355">
        <f>SUMIF($K112,REGISTER!$CY$34,'KORT 1'!$BD112)</f>
        <v>0</v>
      </c>
      <c r="FD112" s="358">
        <f>SUMIF($K112,REGISTER!$CY$35,'KORT 1'!$BD112)+SUMIF($K112,REGISTER!$CY$36,'KORT 1'!$BD112)+SUMIF($K112,REGISTER!$CY$37,'KORT 1'!$BD112)+SUMIF($K112,REGISTER!$CY$38,'KORT 1'!$BD112)</f>
        <v>0</v>
      </c>
      <c r="FE112" s="376"/>
      <c r="FF112" s="377"/>
      <c r="FG112" s="378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9"/>
      <c r="FY112" s="84">
        <f>SUMIF($M112,REGISTER!$CY$40,'KORT 1'!$O112)</f>
        <v>0</v>
      </c>
      <c r="FZ112" s="17">
        <f>SUMIF($M112,REGISTER!$CY$41,'KORT 1'!$O112)</f>
        <v>0</v>
      </c>
      <c r="GA112" s="17">
        <f>SUMIF($M112,REGISTER!$CY$42,'KORT 1'!$O112)</f>
        <v>0</v>
      </c>
      <c r="GB112" s="17">
        <f>SUMIF($M112,REGISTER!$CY$43,'KORT 1'!$O112)</f>
        <v>0</v>
      </c>
      <c r="GC112" s="17">
        <f>SUMIF($M112,REGISTER!$CY$44,'KORT 1'!$O112)</f>
        <v>0</v>
      </c>
      <c r="GD112" s="17">
        <f>SUMIF($M112,REGISTER!$CY$45,'KORT 1'!$O112)</f>
        <v>0</v>
      </c>
      <c r="GE112" s="17">
        <f>SUMIF($M112,REGISTER!$CY$60,'KORT 1'!$O112)</f>
        <v>0</v>
      </c>
      <c r="GF112" s="17">
        <f>SUMIF($M112,REGISTER!$CY$61,'KORT 1'!$O112)</f>
        <v>0</v>
      </c>
      <c r="GG112" s="17">
        <f>SUMIF($M112,REGISTER!$CY$62,'KORT 1'!$O112)</f>
        <v>0</v>
      </c>
      <c r="GH112" s="17">
        <f>SUMIF($M112,REGISTER!$CY$63,'KORT 1'!$O112)</f>
        <v>0</v>
      </c>
      <c r="GI112" s="17">
        <f>SUMIF($M112,REGISTER!$CY$64,'KORT 1'!$O112)</f>
        <v>0</v>
      </c>
      <c r="GJ112" s="17">
        <f>SUMIF($M112,REGISTER!$CY$65,'KORT 1'!$O112)</f>
        <v>0</v>
      </c>
      <c r="GK112" s="17">
        <f>SUMIF($M112,REGISTER!$CY$50,'KORT 1'!$O112)</f>
        <v>0</v>
      </c>
      <c r="GL112" s="17">
        <f>SUMIF($M112,REGISTER!$CY$51,'KORT 1'!$O112)</f>
        <v>0</v>
      </c>
      <c r="GM112" s="17">
        <f>SUMIF($M112,REGISTER!$CY$52,'KORT 1'!$O112)</f>
        <v>0</v>
      </c>
      <c r="GN112" s="17">
        <f>SUMIF($M112,REGISTER!$CY$53,'KORT 1'!$O112)</f>
        <v>0</v>
      </c>
      <c r="GO112" s="17">
        <f>SUMIF($M112,REGISTER!$CY$54,'KORT 1'!$O112)</f>
        <v>0</v>
      </c>
      <c r="GP112" s="17">
        <f>SUMIF($M112,REGISTER!$CY$55,'KORT 1'!$O112)</f>
        <v>0</v>
      </c>
      <c r="GQ112" s="16">
        <f>SUMIF($M112,REGISTER!$CY$56,'KORT 1'!$O112)+SUMIF($M112,REGISTER!$CY$57,'KORT 1'!$O112)+SUMIF($M112,REGISTER!$CY$58,'KORT 1'!$O112)+SUMIF($M112,REGISTER!$CY$59,'KORT 1'!$O112)</f>
        <v>0</v>
      </c>
      <c r="GR112" s="17">
        <f>SUMIF($M112,REGISTER!$CY$70,'KORT 1'!$O112)</f>
        <v>0</v>
      </c>
      <c r="GS112" s="17">
        <f>SUMIF($M112,REGISTER!$CY$71,'KORT 1'!$O112)</f>
        <v>0</v>
      </c>
      <c r="GT112" s="17">
        <f>SUMIF($M112,REGISTER!$CY$72,'KORT 1'!$O112)</f>
        <v>0</v>
      </c>
      <c r="GU112" s="17">
        <f>SUMIF($M112,REGISTER!$CY$73,'KORT 1'!$O112)</f>
        <v>0</v>
      </c>
      <c r="GV112" s="17">
        <f>SUMIF($M112,REGISTER!$CY$74,'KORT 1'!$O112)</f>
        <v>0</v>
      </c>
      <c r="GW112" s="17">
        <f>SUMIF($M112,REGISTER!$CY$75,'KORT 1'!$O112)</f>
        <v>0</v>
      </c>
      <c r="GX112" s="16">
        <f>SUMIF($M112,REGISTER!$CY$76,'KORT 1'!$O112)+SUMIF($M112,REGISTER!$CY$77,'KORT 1'!$O112)+SUMIF($M112,REGISTER!$CY$78,'KORT 1'!$O112)+SUMIF($M112,REGISTER!$CY$79,'KORT 1'!$O112)</f>
        <v>0</v>
      </c>
      <c r="GY112" s="116"/>
      <c r="GZ112" s="116"/>
      <c r="HA112" s="116"/>
      <c r="HB112" s="116"/>
      <c r="HC112" s="116"/>
      <c r="HD112" s="116"/>
      <c r="HE112" s="116"/>
      <c r="HF112" s="116"/>
      <c r="HG112" s="116"/>
      <c r="HH112" s="116"/>
      <c r="HI112" s="116"/>
      <c r="HJ112" s="116"/>
      <c r="HK112" s="116"/>
      <c r="HL112" s="116"/>
      <c r="HM112" s="116"/>
      <c r="HN112" s="116"/>
      <c r="HO112" s="116"/>
      <c r="HP112" s="106"/>
      <c r="HQ112" s="1"/>
    </row>
    <row r="113" spans="1:225" ht="12" customHeight="1">
      <c r="A113" s="15">
        <v>57</v>
      </c>
      <c r="B113" s="69"/>
      <c r="C113" s="539" t="str">
        <f t="shared" si="67"/>
        <v/>
      </c>
      <c r="D113" s="540"/>
      <c r="E113" s="540"/>
      <c r="F113" s="540"/>
      <c r="G113" s="541"/>
      <c r="H113" s="111" t="str">
        <f t="shared" si="54"/>
        <v/>
      </c>
      <c r="I113" s="22">
        <f t="shared" si="55"/>
        <v>0</v>
      </c>
      <c r="J113" s="22">
        <f t="shared" si="56"/>
        <v>0</v>
      </c>
      <c r="K113" s="22">
        <f t="shared" si="57"/>
        <v>0</v>
      </c>
      <c r="L113" s="114"/>
      <c r="M113" s="22">
        <f t="shared" si="58"/>
        <v>0</v>
      </c>
      <c r="N113" s="22">
        <f t="shared" si="59"/>
        <v>0</v>
      </c>
      <c r="O113" s="83">
        <f t="shared" si="68"/>
        <v>0</v>
      </c>
      <c r="P113" s="68">
        <f>IF((SUM(P$19:P$39)+SUM(P$78:P112)+SUM(P$117:P$121))&gt;=REGISTER!$DD$24,0,IF(CS$70=1,0,IF(AND(CS113=1,$J113=1,CS$43&gt;=REGISTER!$DD$28,CS$40&gt;0,SUM(CS$54:CS$60)&gt;0),1,0)))</f>
        <v>0</v>
      </c>
      <c r="Q113" s="68">
        <f>IF((SUM(Q$19:Q$39)+SUM(Q$78:Q112)+SUM(Q$117:Q$121))&gt;=REGISTER!$DD$24,0,IF(CT$70=1,0,IF(AND(CT113=1,$J113=1,CT$43&gt;=REGISTER!$DD$28,CT$40&gt;0,SUM(CT$54:CT$60)&gt;0),1,0)))</f>
        <v>0</v>
      </c>
      <c r="R113" s="68">
        <f>IF((SUM(R$19:R$39)+SUM(R$78:R112)+SUM(R$117:R$121))&gt;=REGISTER!$DD$24,0,IF(CU$70=1,0,IF(AND(CU113=1,$J113=1,CU$43&gt;=REGISTER!$DD$28,CU$40&gt;0,SUM(CU$54:CU$60)&gt;0),1,0)))</f>
        <v>0</v>
      </c>
      <c r="S113" s="68">
        <f>IF((SUM(S$19:S$39)+SUM(S$78:S112)+SUM(S$117:S$121))&gt;=REGISTER!$DD$24,0,IF(CV$70=1,0,IF(AND(CV113=1,$J113=1,CV$43&gt;=REGISTER!$DD$28,CV$40&gt;0,SUM(CV$54:CV$60)&gt;0),1,0)))</f>
        <v>0</v>
      </c>
      <c r="T113" s="68">
        <f>IF((SUM(T$19:T$39)+SUM(T$78:T112)+SUM(T$117:T$121))&gt;=REGISTER!$DD$24,0,IF(CW$70=1,0,IF(AND(CW113=1,$J113=1,CW$43&gt;=REGISTER!$DD$28,CW$40&gt;0,SUM(CW$54:CW$60)&gt;0),1,0)))</f>
        <v>0</v>
      </c>
      <c r="U113" s="68">
        <f>IF((SUM(U$19:U$39)+SUM(U$78:U112)+SUM(U$117:U$121))&gt;=REGISTER!$DD$24,0,IF(CX$70=1,0,IF(AND(CX113=1,$J113=1,CX$43&gt;=REGISTER!$DD$28,CX$40&gt;0,SUM(CX$54:CX$60)&gt;0),1,0)))</f>
        <v>0</v>
      </c>
      <c r="V113" s="68">
        <f>IF((SUM(V$19:V$39)+SUM(V$78:V112)+SUM(V$117:V$121))&gt;=REGISTER!$DD$24,0,IF(CY$70=1,0,IF(AND(CY113=1,$J113=1,CY$43&gt;=REGISTER!$DD$28,CY$40&gt;0,SUM(CY$54:CY$60)&gt;0),1,0)))</f>
        <v>0</v>
      </c>
      <c r="W113" s="68">
        <f>IF((SUM(W$19:W$39)+SUM(W$78:W112)+SUM(W$117:W$121))&gt;=REGISTER!$DD$24,0,IF(CZ$70=1,0,IF(AND(CZ113=1,$J113=1,CZ$43&gt;=REGISTER!$DD$28,CZ$40&gt;0,SUM(CZ$54:CZ$60)&gt;0),1,0)))</f>
        <v>0</v>
      </c>
      <c r="X113" s="68">
        <f>IF((SUM(X$19:X$39)+SUM(X$78:X112)+SUM(X$117:X$121))&gt;=REGISTER!$DD$24,0,IF(DA$70=1,0,IF(AND(DA113=1,$J113=1,DA$43&gt;=REGISTER!$DD$28,DA$40&gt;0,SUM(DA$54:DA$60)&gt;0),1,0)))</f>
        <v>0</v>
      </c>
      <c r="Y113" s="68">
        <f>IF((SUM(Y$19:Y$39)+SUM(Y$78:Y112)+SUM(Y$117:Y$121))&gt;=REGISTER!$DD$24,0,IF(DB$70=1,0,IF(AND(DB113=1,$J113=1,DB$43&gt;=REGISTER!$DD$28,DB$40&gt;0,SUM(DB$54:DB$60)&gt;0),1,0)))</f>
        <v>0</v>
      </c>
      <c r="Z113" s="68">
        <f>IF((SUM(Z$19:Z$39)+SUM(Z$78:Z112)+SUM(Z$117:Z$121))&gt;=REGISTER!$DD$24,0,IF(DC$70=1,0,IF(AND(DC113=1,$J113=1,DC$43&gt;=REGISTER!$DD$28,DC$40&gt;0,SUM(DC$54:DC$60)&gt;0),1,0)))</f>
        <v>0</v>
      </c>
      <c r="AA113" s="68">
        <f>IF((SUM(AA$19:AA$39)+SUM(AA$78:AA112)+SUM(AA$117:AA$121))&gt;=REGISTER!$DD$24,0,IF(DD$70=1,0,IF(AND(DD113=1,$J113=1,DD$43&gt;=REGISTER!$DD$28,DD$40&gt;0,SUM(DD$54:DD$60)&gt;0),1,0)))</f>
        <v>0</v>
      </c>
      <c r="AB113" s="68">
        <f>IF((SUM(AB$19:AB$39)+SUM(AB$78:AB112)+SUM(AB$117:AB$121))&gt;=REGISTER!$DD$24,0,IF(DE$70=1,0,IF(AND(DE113=1,$J113=1,DE$43&gt;=REGISTER!$DD$28,DE$40&gt;0,SUM(DE$54:DE$60)&gt;0),1,0)))</f>
        <v>0</v>
      </c>
      <c r="AC113" s="68">
        <f>IF((SUM(AC$19:AC$39)+SUM(AC$78:AC112)+SUM(AC$117:AC$121))&gt;=REGISTER!$DD$24,0,IF(DF$70=1,0,IF(AND(DF113=1,$J113=1,DF$43&gt;=REGISTER!$DD$28,DF$40&gt;0,SUM(DF$54:DF$60)&gt;0),1,0)))</f>
        <v>0</v>
      </c>
      <c r="AD113" s="68">
        <f>IF((SUM(AD$19:AD$39)+SUM(AD$78:AD112)+SUM(AD$117:AD$121))&gt;=REGISTER!$DD$24,0,IF(DG$70=1,0,IF(AND(DG113=1,$J113=1,DG$43&gt;=REGISTER!$DD$28,DG$40&gt;0,SUM(DG$54:DG$60)&gt;0),1,0)))</f>
        <v>0</v>
      </c>
      <c r="AE113" s="68">
        <f>IF((SUM(AE$19:AE$39)+SUM(AE$78:AE112)+SUM(AE$117:AE$121))&gt;=REGISTER!$DD$24,0,IF(DH$70=1,0,IF(AND(DH113=1,$J113=1,DH$43&gt;=REGISTER!$DD$28,DH$40&gt;0,SUM(DH$54:DH$60)&gt;0),1,0)))</f>
        <v>0</v>
      </c>
      <c r="AF113" s="68">
        <f>IF((SUM(AF$19:AF$39)+SUM(AF$78:AF112)+SUM(AF$117:AF$121))&gt;=REGISTER!$DD$24,0,IF(DI$70=1,0,IF(AND(DI113=1,$J113=1,DI$43&gt;=REGISTER!$DD$28,DI$40&gt;0,SUM(DI$54:DI$60)&gt;0),1,0)))</f>
        <v>0</v>
      </c>
      <c r="AG113" s="68">
        <f>IF((SUM(AG$19:AG$39)+SUM(AG$78:AG112)+SUM(AG$117:AG$121))&gt;=REGISTER!$DD$24,0,IF(DJ$70=1,0,IF(AND(DJ113=1,$J113=1,DJ$43&gt;=REGISTER!$DD$28,DJ$40&gt;0,SUM(DJ$54:DJ$60)&gt;0),1,0)))</f>
        <v>0</v>
      </c>
      <c r="AH113" s="68">
        <f>IF((SUM(AH$19:AH$39)+SUM(AH$78:AH112)+SUM(AH$117:AH$121))&gt;=REGISTER!$DD$24,0,IF(DK$70=1,0,IF(AND(DK113=1,$J113=1,DK$43&gt;=REGISTER!$DD$28,DK$40&gt;0,SUM(DK$54:DK$60)&gt;0),1,0)))</f>
        <v>0</v>
      </c>
      <c r="AI113" s="68">
        <f>IF((SUM(AI$19:AI$39)+SUM(AI$78:AI112)+SUM(AI$117:AI$121))&gt;=REGISTER!$DD$24,0,IF(DL$70=1,0,IF(AND(DL113=1,$J113=1,DL$43&gt;=REGISTER!$DD$28,DL$40&gt;0,SUM(DL$54:DL$60)&gt;0),1,0)))</f>
        <v>0</v>
      </c>
      <c r="AJ113" s="68">
        <f>IF((SUM(AJ$19:AJ$39)+SUM(AJ$78:AJ112)+SUM(AJ$117:AJ$121))&gt;=REGISTER!$DD$24,0,IF(DM$70=1,0,IF(AND(DM113=1,$J113=1,DM$43&gt;=REGISTER!$DD$28,DM$40&gt;0,SUM(DM$54:DM$60)&gt;0),1,0)))</f>
        <v>0</v>
      </c>
      <c r="AK113" s="68">
        <f>IF((SUM(AK$19:AK$39)+SUM(AK$78:AK112)+SUM(AK$117:AK$121))&gt;=REGISTER!$DD$24,0,IF(DN$70=1,0,IF(AND(DN113=1,$J113=1,DN$43&gt;=REGISTER!$DD$28,DN$40&gt;0,SUM(DN$54:DN$60)&gt;0),1,0)))</f>
        <v>0</v>
      </c>
      <c r="AL113" s="68">
        <f>IF((SUM(AL$19:AL$39)+SUM(AL$78:AL112)+SUM(AL$117:AL$121))&gt;=REGISTER!$DD$24,0,IF(DO$70=1,0,IF(AND(DO113=1,$J113=1,DO$43&gt;=REGISTER!$DD$28,DO$40&gt;0,SUM(DO$54:DO$60)&gt;0),1,0)))</f>
        <v>0</v>
      </c>
      <c r="AM113" s="68">
        <f>IF((SUM(AM$19:AM$39)+SUM(AM$78:AM112)+SUM(AM$117:AM$121))&gt;=REGISTER!$DD$24,0,IF(DP$70=1,0,IF(AND(DP113=1,$J113=1,DP$43&gt;=REGISTER!$DD$28,DP$40&gt;0,SUM(DP$54:DP$60)&gt;0),1,0)))</f>
        <v>0</v>
      </c>
      <c r="AN113" s="68">
        <f>IF((SUM(AN$19:AN$39)+SUM(AN$78:AN112)+SUM(AN$117:AN$121))&gt;=REGISTER!$DD$24,0,IF(DQ$70=1,0,IF(AND(DQ113=1,$J113=1,DQ$43&gt;=REGISTER!$DD$28,DQ$40&gt;0,SUM(DQ$54:DQ$60)&gt;0),1,0)))</f>
        <v>0</v>
      </c>
      <c r="AO113" s="68">
        <f>IF((SUM(AO$19:AO$39)+SUM(AO$78:AO112)+SUM(AO$117:AO$121))&gt;=REGISTER!$DD$24,0,IF(DR$70=1,0,IF(AND(DR113=1,$J113=1,DR$43&gt;=REGISTER!$DD$28,DR$40&gt;0,SUM(DR$54:DR$60)&gt;0),1,0)))</f>
        <v>0</v>
      </c>
      <c r="AP113" s="68">
        <f>IF((SUM(AP$19:AP$39)+SUM(AP$78:AP112)+SUM(AP$117:AP$121))&gt;=REGISTER!$DD$24,0,IF(DS$70=1,0,IF(AND(DS113=1,$J113=1,DS$43&gt;=REGISTER!$DD$28,DS$40&gt;0,SUM(DS$54:DS$60)&gt;0),1,0)))</f>
        <v>0</v>
      </c>
      <c r="AQ113" s="68">
        <f>IF((SUM(AQ$19:AQ$39)+SUM(AQ$78:AQ112)+SUM(AQ$117:AQ$121))&gt;=REGISTER!$DD$24,0,IF(DT$70=1,0,IF(AND(DT113=1,$J113=1,DT$43&gt;=REGISTER!$DD$28,DT$40&gt;0,SUM(DT$54:DT$60)&gt;0),1,0)))</f>
        <v>0</v>
      </c>
      <c r="AR113" s="68">
        <f>IF((SUM(AR$19:AR$39)+SUM(AR$78:AR112)+SUM(AR$117:AR$121))&gt;=REGISTER!$DD$24,0,IF(DU$70=1,0,IF(AND(DU113=1,$J113=1,DU$43&gt;=REGISTER!$DD$28,DU$40&gt;0,SUM(DU$54:DU$60)&gt;0),1,0)))</f>
        <v>0</v>
      </c>
      <c r="AS113" s="68">
        <f>IF((SUM(AS$19:AS$39)+SUM(AS$78:AS112)+SUM(AS$117:AS$121))&gt;=REGISTER!$DD$24,0,IF(DV$70=1,0,IF(AND(DV113=1,$J113=1,DV$43&gt;=REGISTER!$DD$28,DV$40&gt;0,SUM(DV$54:DV$60)&gt;0),1,0)))</f>
        <v>0</v>
      </c>
      <c r="AT113" s="68">
        <f>IF((SUM(AT$19:AT$39)+SUM(AT$78:AT112)+SUM(AT$117:AT$121))&gt;=REGISTER!$DD$24,0,IF(DW$70=1,0,IF(AND(DW113=1,$J113=1,DW$43&gt;=REGISTER!$DD$28,DW$40&gt;0,SUM(DW$54:DW$60)&gt;0),1,0)))</f>
        <v>0</v>
      </c>
      <c r="AU113" s="68">
        <f>IF((SUM(AU$19:AU$39)+SUM(AU$78:AU112)+SUM(AU$117:AU$121))&gt;=REGISTER!$DD$24,0,IF(DX$70=1,0,IF(AND(DX113=1,$J113=1,DX$43&gt;=REGISTER!$DD$28,DX$40&gt;0,SUM(DX$54:DX$60)&gt;0),1,0)))</f>
        <v>0</v>
      </c>
      <c r="AV113" s="68">
        <f>IF((SUM(AV$19:AV$39)+SUM(AV$78:AV112)+SUM(AV$117:AV$121))&gt;=REGISTER!$DD$24,0,IF(DY$70=1,0,IF(AND(DY113=1,$J113=1,DY$43&gt;=REGISTER!$DD$28,DY$40&gt;0,SUM(DY$54:DY$60)&gt;0),1,0)))</f>
        <v>0</v>
      </c>
      <c r="AW113" s="68">
        <f>IF((SUM(AW$19:AW$39)+SUM(AW$78:AW112)+SUM(AW$117:AW$121))&gt;=REGISTER!$DD$24,0,IF(DZ$70=1,0,IF(AND(DZ113=1,$J113=1,DZ$43&gt;=REGISTER!$DD$28,DZ$40&gt;0,SUM(DZ$54:DZ$60)&gt;0),1,0)))</f>
        <v>0</v>
      </c>
      <c r="AX113" s="68">
        <f>IF((SUM(AX$19:AX$39)+SUM(AX$78:AX112)+SUM(AX$117:AX$121))&gt;=REGISTER!$DD$24,0,IF(EA$70=1,0,IF(AND(EA113=1,$J113=1,EA$43&gt;=REGISTER!$DD$28,EA$40&gt;0,SUM(EA$54:EA$60)&gt;0),1,0)))</f>
        <v>0</v>
      </c>
      <c r="AY113" s="68">
        <f>IF((SUM(AY$19:AY$39)+SUM(AY$78:AY112)+SUM(AY$117:AY$121))&gt;=REGISTER!$DD$24,0,IF(EB$70=1,0,IF(AND(EB113=1,$J113=1,EB$43&gt;=REGISTER!$DD$28,EB$40&gt;0,SUM(EB$54:EB$60)&gt;0),1,0)))</f>
        <v>0</v>
      </c>
      <c r="AZ113" s="68">
        <f>IF((SUM(AZ$19:AZ$39)+SUM(AZ$78:AZ112)+SUM(AZ$117:AZ$121))&gt;=REGISTER!$DD$24,0,IF(EC$70=1,0,IF(AND(EC113=1,$J113=1,EC$43&gt;=REGISTER!$DD$28,EC$40&gt;0,SUM(EC$54:EC$60)&gt;0),1,0)))</f>
        <v>0</v>
      </c>
      <c r="BA113" s="68">
        <f>IF((SUM(BA$19:BA$39)+SUM(BA$78:BA112)+SUM(BA$117:BA$121))&gt;=REGISTER!$DD$24,0,IF(ED$70=1,0,IF(AND(ED113=1,$J113=1,ED$43&gt;=REGISTER!$DD$28,ED$40&gt;0,SUM(ED$54:ED$60)&gt;0),1,0)))</f>
        <v>0</v>
      </c>
      <c r="BB113" s="68">
        <f>IF((SUM(BB$19:BB$39)+SUM(BB$78:BB112)+SUM(BB$117:BB$121))&gt;=REGISTER!$DD$24,0,IF(EE$70=1,0,IF(AND(EE113=1,$J113=1,EE$43&gt;=REGISTER!$DD$28,EE$40&gt;0,SUM(EE$54:EE$60)&gt;0),1,0)))</f>
        <v>0</v>
      </c>
      <c r="BC113" s="68">
        <f>IF((SUM(BC$19:BC$39)+SUM(BC$78:BC112)+SUM(BC$117:BC$121))&gt;=REGISTER!$DD$24,0,IF(EF$70=1,0,IF(AND(EF113=1,$J113=1,EF$43&gt;=REGISTER!$DD$28,EF$40&gt;0,SUM(EF$54:EF$60)&gt;0),1,0)))</f>
        <v>0</v>
      </c>
      <c r="BD113" s="83">
        <f t="shared" si="69"/>
        <v>0</v>
      </c>
      <c r="BE113" s="68">
        <f>IF((SUM(BE$19:BE$37)+SUM(BE$78:BE112))&gt;=20,0,SUM(IF(AND($I113=1,CS113=1,CS$41&gt;2,CS$40&gt;0,SUM(CS$47:CS$53)&gt;0),1,0)))</f>
        <v>0</v>
      </c>
      <c r="BF113" s="68">
        <f>IF((SUM(BF$19:BF$37)+SUM(BF$78:BF112))&gt;=20,0,SUM(IF(AND($I113=1,CT113=1,CT$41&gt;2,CT$40&gt;0,SUM(CT$47:CT$53)&gt;0),1,0)))</f>
        <v>0</v>
      </c>
      <c r="BG113" s="68">
        <f>IF((SUM(BG$19:BG$37)+SUM(BG$78:BG112))&gt;=20,0,SUM(IF(AND($I113=1,CU113=1,CU$41&gt;2,CU$40&gt;0,SUM(CU$47:CU$53)&gt;0),1,0)))</f>
        <v>0</v>
      </c>
      <c r="BH113" s="68">
        <f>IF((SUM(BH$19:BH$37)+SUM(BH$78:BH112))&gt;=20,0,SUM(IF(AND($I113=1,CV113=1,CV$41&gt;2,CV$40&gt;0,SUM(CV$47:CV$53)&gt;0),1,0)))</f>
        <v>0</v>
      </c>
      <c r="BI113" s="68">
        <f>IF((SUM(BI$19:BI$37)+SUM(BI$78:BI112))&gt;=20,0,SUM(IF(AND($I113=1,CW113=1,CW$41&gt;2,CW$40&gt;0,SUM(CW$47:CW$53)&gt;0),1,0)))</f>
        <v>0</v>
      </c>
      <c r="BJ113" s="68">
        <f>IF((SUM(BJ$19:BJ$37)+SUM(BJ$78:BJ112))&gt;=20,0,SUM(IF(AND($I113=1,CX113=1,CX$41&gt;2,CX$40&gt;0,SUM(CX$47:CX$53)&gt;0),1,0)))</f>
        <v>0</v>
      </c>
      <c r="BK113" s="68">
        <f>IF((SUM(BK$19:BK$37)+SUM(BK$78:BK112))&gt;=20,0,SUM(IF(AND($I113=1,CY113=1,CY$41&gt;2,CY$40&gt;0,SUM(CY$47:CY$53)&gt;0),1,0)))</f>
        <v>0</v>
      </c>
      <c r="BL113" s="68">
        <f>IF((SUM(BL$19:BL$37)+SUM(BL$78:BL112))&gt;=20,0,SUM(IF(AND($I113=1,CZ113=1,CZ$41&gt;2,CZ$40&gt;0,SUM(CZ$47:CZ$53)&gt;0),1,0)))</f>
        <v>0</v>
      </c>
      <c r="BM113" s="68">
        <f>IF((SUM(BM$19:BM$37)+SUM(BM$78:BM112))&gt;=20,0,SUM(IF(AND($I113=1,DA113=1,DA$41&gt;2,DA$40&gt;0,SUM(DA$47:DA$53)&gt;0),1,0)))</f>
        <v>0</v>
      </c>
      <c r="BN113" s="68">
        <f>IF((SUM(BN$19:BN$37)+SUM(BN$78:BN112))&gt;=20,0,SUM(IF(AND($I113=1,DB113=1,DB$41&gt;2,DB$40&gt;0,SUM(DB$47:DB$53)&gt;0),1,0)))</f>
        <v>0</v>
      </c>
      <c r="BO113" s="68">
        <f>IF((SUM(BO$19:BO$37)+SUM(BO$78:BO112))&gt;=20,0,SUM(IF(AND($I113=1,DC113=1,DC$41&gt;2,DC$40&gt;0,SUM(DC$47:DC$53)&gt;0),1,0)))</f>
        <v>0</v>
      </c>
      <c r="BP113" s="68">
        <f>IF((SUM(BP$19:BP$37)+SUM(BP$78:BP112))&gt;=20,0,SUM(IF(AND($I113=1,DD113=1,DD$41&gt;2,DD$40&gt;0,SUM(DD$47:DD$53)&gt;0),1,0)))</f>
        <v>0</v>
      </c>
      <c r="BQ113" s="68">
        <f>IF((SUM(BQ$19:BQ$37)+SUM(BQ$78:BQ112))&gt;=20,0,SUM(IF(AND($I113=1,DE113=1,DE$41&gt;2,DE$40&gt;0,SUM(DE$47:DE$53)&gt;0),1,0)))</f>
        <v>0</v>
      </c>
      <c r="BR113" s="68">
        <f>IF((SUM(BR$19:BR$37)+SUM(BR$78:BR112))&gt;=20,0,SUM(IF(AND($I113=1,DF113=1,DF$41&gt;2,DF$40&gt;0,SUM(DF$47:DF$53)&gt;0),1,0)))</f>
        <v>0</v>
      </c>
      <c r="BS113" s="68">
        <f>IF((SUM(BS$19:BS$37)+SUM(BS$78:BS112))&gt;=20,0,SUM(IF(AND($I113=1,DG113=1,DG$41&gt;2,DG$40&gt;0,SUM(DG$47:DG$53)&gt;0),1,0)))</f>
        <v>0</v>
      </c>
      <c r="BT113" s="68">
        <f>IF((SUM(BT$19:BT$37)+SUM(BT$78:BT112))&gt;=20,0,SUM(IF(AND($I113=1,DH113=1,DH$41&gt;2,DH$40&gt;0,SUM(DH$47:DH$53)&gt;0),1,0)))</f>
        <v>0</v>
      </c>
      <c r="BU113" s="68">
        <f>IF((SUM(BU$19:BU$37)+SUM(BU$78:BU112))&gt;=20,0,SUM(IF(AND($I113=1,DI113=1,DI$41&gt;2,DI$40&gt;0,SUM(DI$47:DI$53)&gt;0),1,0)))</f>
        <v>0</v>
      </c>
      <c r="BV113" s="68">
        <f>IF((SUM(BV$19:BV$37)+SUM(BV$78:BV112))&gt;=20,0,SUM(IF(AND($I113=1,DJ113=1,DJ$41&gt;2,DJ$40&gt;0,SUM(DJ$47:DJ$53)&gt;0),1,0)))</f>
        <v>0</v>
      </c>
      <c r="BW113" s="68">
        <f>IF((SUM(BW$19:BW$37)+SUM(BW$78:BW112))&gt;=20,0,SUM(IF(AND($I113=1,DK113=1,DK$41&gt;2,DK$40&gt;0,SUM(DK$47:DK$53)&gt;0),1,0)))</f>
        <v>0</v>
      </c>
      <c r="BX113" s="68">
        <f>IF((SUM(BX$19:BX$37)+SUM(BX$78:BX112))&gt;=20,0,SUM(IF(AND($I113=1,DL113=1,DL$41&gt;2,DL$40&gt;0,SUM(DL$47:DL$53)&gt;0),1,0)))</f>
        <v>0</v>
      </c>
      <c r="BY113" s="68">
        <f>IF((SUM(BY$19:BY$37)+SUM(BY$78:BY112))&gt;=20,0,SUM(IF(AND($I113=1,DM113=1,DM$41&gt;2,DM$40&gt;0,SUM(DM$47:DM$53)&gt;0),1,0)))</f>
        <v>0</v>
      </c>
      <c r="BZ113" s="68">
        <f>IF((SUM(BZ$19:BZ$37)+SUM(BZ$78:BZ112))&gt;=20,0,SUM(IF(AND($I113=1,DN113=1,DN$41&gt;2,DN$40&gt;0,SUM(DN$47:DN$53)&gt;0),1,0)))</f>
        <v>0</v>
      </c>
      <c r="CA113" s="68">
        <f>IF((SUM(CA$19:CA$37)+SUM(CA$78:CA112))&gt;=20,0,SUM(IF(AND($I113=1,DO113=1,DO$41&gt;2,DO$40&gt;0,SUM(DO$47:DO$53)&gt;0),1,0)))</f>
        <v>0</v>
      </c>
      <c r="CB113" s="68">
        <f>IF((SUM(CB$19:CB$37)+SUM(CB$78:CB112))&gt;=20,0,SUM(IF(AND($I113=1,DP113=1,DP$41&gt;2,DP$40&gt;0,SUM(DP$47:DP$53)&gt;0),1,0)))</f>
        <v>0</v>
      </c>
      <c r="CC113" s="68">
        <f>IF((SUM(CC$19:CC$37)+SUM(CC$78:CC112))&gt;=20,0,SUM(IF(AND($I113=1,DQ113=1,DQ$41&gt;2,DQ$40&gt;0,SUM(DQ$47:DQ$53)&gt;0),1,0)))</f>
        <v>0</v>
      </c>
      <c r="CD113" s="68">
        <f>IF((SUM(CD$19:CD$37)+SUM(CD$78:CD112))&gt;=20,0,SUM(IF(AND($I113=1,DR113=1,DR$41&gt;2,DR$40&gt;0,SUM(DR$47:DR$53)&gt;0),1,0)))</f>
        <v>0</v>
      </c>
      <c r="CE113" s="68">
        <f>IF((SUM(CE$19:CE$37)+SUM(CE$78:CE112))&gt;=20,0,SUM(IF(AND($I113=1,DS113=1,DS$41&gt;2,DS$40&gt;0,SUM(DS$47:DS$53)&gt;0),1,0)))</f>
        <v>0</v>
      </c>
      <c r="CF113" s="68">
        <f>IF((SUM(CF$19:CF$37)+SUM(CF$78:CF112))&gt;=20,0,SUM(IF(AND($I113=1,DT113=1,DT$41&gt;2,DT$40&gt;0,SUM(DT$47:DT$53)&gt;0),1,0)))</f>
        <v>0</v>
      </c>
      <c r="CG113" s="68">
        <f>IF((SUM(CG$19:CG$37)+SUM(CG$78:CG112))&gt;=20,0,SUM(IF(AND($I113=1,DU113=1,DU$41&gt;2,DU$40&gt;0,SUM(DU$47:DU$53)&gt;0),1,0)))</f>
        <v>0</v>
      </c>
      <c r="CH113" s="68">
        <f>IF((SUM(CH$19:CH$37)+SUM(CH$78:CH112))&gt;=20,0,SUM(IF(AND($I113=1,DV113=1,DV$41&gt;2,DV$40&gt;0,SUM(DV$47:DV$53)&gt;0),1,0)))</f>
        <v>0</v>
      </c>
      <c r="CI113" s="68">
        <f>IF((SUM(CI$19:CI$37)+SUM(CI$78:CI112))&gt;=20,0,SUM(IF(AND($I113=1,DW113=1,DW$41&gt;2,DW$40&gt;0,SUM(DW$47:DW$53)&gt;0),1,0)))</f>
        <v>0</v>
      </c>
      <c r="CJ113" s="68">
        <f>IF((SUM(CJ$19:CJ$37)+SUM(CJ$78:CJ112))&gt;=20,0,SUM(IF(AND($I113=1,DX113=1,DX$41&gt;2,DX$40&gt;0,SUM(DX$47:DX$53)&gt;0),1,0)))</f>
        <v>0</v>
      </c>
      <c r="CK113" s="68">
        <f>IF((SUM(CK$19:CK$37)+SUM(CK$78:CK112))&gt;=20,0,SUM(IF(AND($I113=1,DY113=1,DY$41&gt;2,DY$40&gt;0,SUM(DY$47:DY$53)&gt;0),1,0)))</f>
        <v>0</v>
      </c>
      <c r="CL113" s="68">
        <f>IF((SUM(CL$19:CL$37)+SUM(CL$78:CL112))&gt;=20,0,SUM(IF(AND($I113=1,DZ113=1,DZ$41&gt;2,DZ$40&gt;0,SUM(DZ$47:DZ$53)&gt;0),1,0)))</f>
        <v>0</v>
      </c>
      <c r="CM113" s="68">
        <f>IF((SUM(CM$19:CM$37)+SUM(CM$78:CM112))&gt;=20,0,SUM(IF(AND($I113=1,EA113=1,EA$41&gt;2,EA$40&gt;0,SUM(EA$47:EA$53)&gt;0),1,0)))</f>
        <v>0</v>
      </c>
      <c r="CN113" s="68">
        <f>IF((SUM(CN$19:CN$37)+SUM(CN$78:CN112))&gt;=20,0,SUM(IF(AND($I113=1,EB113=1,EB$41&gt;2,EB$40&gt;0,SUM(EB$47:EB$53)&gt;0),1,0)))</f>
        <v>0</v>
      </c>
      <c r="CO113" s="68">
        <f>IF((SUM(CO$19:CO$37)+SUM(CO$78:CO112))&gt;=20,0,SUM(IF(AND($I113=1,EC113=1,EC$41&gt;2,EC$40&gt;0,SUM(EC$47:EC$53)&gt;0),1,0)))</f>
        <v>0</v>
      </c>
      <c r="CP113" s="68">
        <f>IF((SUM(CP$19:CP$37)+SUM(CP$78:CP112))&gt;=20,0,SUM(IF(AND($I113=1,ED113=1,ED$41&gt;2,ED$40&gt;0,SUM(ED$47:ED$53)&gt;0),1,0)))</f>
        <v>0</v>
      </c>
      <c r="CQ113" s="68">
        <f>IF((SUM(CQ$19:CQ$37)+SUM(CQ$78:CQ112))&gt;=20,0,SUM(IF(AND($I113=1,EE113=1,EE$41&gt;2,EE$40&gt;0,SUM(EE$47:EE$53)&gt;0),1,0)))</f>
        <v>0</v>
      </c>
      <c r="CR113" s="68">
        <f>IF((SUM(CR$19:CR$37)+SUM(CR$78:CR112))&gt;=20,0,SUM(IF(AND($I113=1,EF113=1,EF$41&gt;2,EF$40&gt;0,SUM(EF$47:EF$53)&gt;0),1,0)))</f>
        <v>0</v>
      </c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3"/>
      <c r="DI113" s="53"/>
      <c r="DJ113" s="53"/>
      <c r="DK113" s="53"/>
      <c r="DL113" s="53"/>
      <c r="DM113" s="53"/>
      <c r="DN113" s="53"/>
      <c r="DO113" s="53"/>
      <c r="DP113" s="53"/>
      <c r="DQ113" s="53"/>
      <c r="DR113" s="53"/>
      <c r="DS113" s="53"/>
      <c r="DT113" s="53"/>
      <c r="DU113" s="53"/>
      <c r="DV113" s="53"/>
      <c r="DW113" s="53"/>
      <c r="DX113" s="53"/>
      <c r="DY113" s="53"/>
      <c r="DZ113" s="53"/>
      <c r="EA113" s="53"/>
      <c r="EB113" s="53"/>
      <c r="EC113" s="53"/>
      <c r="ED113" s="53"/>
      <c r="EE113" s="53"/>
      <c r="EF113" s="53"/>
      <c r="EG113" s="46">
        <f t="shared" si="63"/>
        <v>0</v>
      </c>
      <c r="EH113" s="116"/>
      <c r="EI113" s="82">
        <f t="shared" si="64"/>
        <v>0</v>
      </c>
      <c r="EJ113" s="295" t="str">
        <f t="shared" si="65"/>
        <v/>
      </c>
      <c r="EK113" s="296">
        <f t="shared" si="66"/>
        <v>0</v>
      </c>
      <c r="EL113" s="161"/>
      <c r="EM113" s="354">
        <f>SUMIF($K113,REGISTER!$CY$7,'KORT 1'!$BD113)</f>
        <v>0</v>
      </c>
      <c r="EN113" s="355">
        <f>SUMIF($K113,REGISTER!$CY$8,'KORT 1'!$BD113)</f>
        <v>0</v>
      </c>
      <c r="EO113" s="356">
        <f>SUMIF($K113,REGISTER!$CY$9,'KORT 1'!$BD113)</f>
        <v>0</v>
      </c>
      <c r="EP113" s="356">
        <f>SUMIF($K113,REGISTER!$CY$10,'KORT 1'!$BD113)</f>
        <v>0</v>
      </c>
      <c r="EQ113" s="357">
        <f>SUMIF($K113,REGISTER!$CY$23,'KORT 1'!$BD113)</f>
        <v>0</v>
      </c>
      <c r="ER113" s="355">
        <f>SUMIF($K113,REGISTER!$CY$24,'KORT 1'!$BD113)</f>
        <v>0</v>
      </c>
      <c r="ES113" s="356">
        <f>SUMIF($K113,REGISTER!$CY$25,'KORT 1'!$BD113)</f>
        <v>0</v>
      </c>
      <c r="ET113" s="356">
        <f>SUMIF($K113,REGISTER!$CY$26,'KORT 1'!$BD113)</f>
        <v>0</v>
      </c>
      <c r="EU113" s="357">
        <f>SUMIF($K113,REGISTER!$CY$15,'KORT 1'!$BD113)</f>
        <v>0</v>
      </c>
      <c r="EV113" s="355">
        <f>SUMIF($K113,REGISTER!$CY$16,'KORT 1'!$BD113)</f>
        <v>0</v>
      </c>
      <c r="EW113" s="355">
        <f>SUMIF($K113,REGISTER!$CY$17,'KORT 1'!$BD113)</f>
        <v>0</v>
      </c>
      <c r="EX113" s="355">
        <f>SUMIF($K113,REGISTER!$CY$18,'KORT 1'!$BD113)</f>
        <v>0</v>
      </c>
      <c r="EY113" s="358">
        <f>SUMIF($K113,REGISTER!$CY$19,'KORT 1'!$BD113)+SUMIF($K113,REGISTER!$CY$20,'KORT 1'!$BD113)+SUMIF($K113,REGISTER!$CY$21,'KORT 1'!$BD113)+SUMIF($K113,REGISTER!$CY$22,'KORT 1'!$BD113)</f>
        <v>0</v>
      </c>
      <c r="EZ113" s="359">
        <f>SUMIF($K113,REGISTER!$CY$31,'KORT 1'!$BD113)</f>
        <v>0</v>
      </c>
      <c r="FA113" s="355">
        <f>SUMIF($K113,REGISTER!$CY$32,'KORT 1'!$BD113)</f>
        <v>0</v>
      </c>
      <c r="FB113" s="355">
        <f>SUMIF($K113,REGISTER!$CY$33,'KORT 1'!$BD113)</f>
        <v>0</v>
      </c>
      <c r="FC113" s="355">
        <f>SUMIF($K113,REGISTER!$CY$34,'KORT 1'!$BD113)</f>
        <v>0</v>
      </c>
      <c r="FD113" s="358">
        <f>SUMIF($K113,REGISTER!$CY$35,'KORT 1'!$BD113)+SUMIF($K113,REGISTER!$CY$36,'KORT 1'!$BD113)+SUMIF($K113,REGISTER!$CY$37,'KORT 1'!$BD113)+SUMIF($K113,REGISTER!$CY$38,'KORT 1'!$BD113)</f>
        <v>0</v>
      </c>
      <c r="FE113" s="376"/>
      <c r="FF113" s="377"/>
      <c r="FG113" s="378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9"/>
      <c r="FY113" s="84">
        <f>SUMIF($M113,REGISTER!$CY$40,'KORT 1'!$O113)</f>
        <v>0</v>
      </c>
      <c r="FZ113" s="17">
        <f>SUMIF($M113,REGISTER!$CY$41,'KORT 1'!$O113)</f>
        <v>0</v>
      </c>
      <c r="GA113" s="17">
        <f>SUMIF($M113,REGISTER!$CY$42,'KORT 1'!$O113)</f>
        <v>0</v>
      </c>
      <c r="GB113" s="17">
        <f>SUMIF($M113,REGISTER!$CY$43,'KORT 1'!$O113)</f>
        <v>0</v>
      </c>
      <c r="GC113" s="17">
        <f>SUMIF($M113,REGISTER!$CY$44,'KORT 1'!$O113)</f>
        <v>0</v>
      </c>
      <c r="GD113" s="17">
        <f>SUMIF($M113,REGISTER!$CY$45,'KORT 1'!$O113)</f>
        <v>0</v>
      </c>
      <c r="GE113" s="17">
        <f>SUMIF($M113,REGISTER!$CY$60,'KORT 1'!$O113)</f>
        <v>0</v>
      </c>
      <c r="GF113" s="17">
        <f>SUMIF($M113,REGISTER!$CY$61,'KORT 1'!$O113)</f>
        <v>0</v>
      </c>
      <c r="GG113" s="17">
        <f>SUMIF($M113,REGISTER!$CY$62,'KORT 1'!$O113)</f>
        <v>0</v>
      </c>
      <c r="GH113" s="17">
        <f>SUMIF($M113,REGISTER!$CY$63,'KORT 1'!$O113)</f>
        <v>0</v>
      </c>
      <c r="GI113" s="17">
        <f>SUMIF($M113,REGISTER!$CY$64,'KORT 1'!$O113)</f>
        <v>0</v>
      </c>
      <c r="GJ113" s="17">
        <f>SUMIF($M113,REGISTER!$CY$65,'KORT 1'!$O113)</f>
        <v>0</v>
      </c>
      <c r="GK113" s="17">
        <f>SUMIF($M113,REGISTER!$CY$50,'KORT 1'!$O113)</f>
        <v>0</v>
      </c>
      <c r="GL113" s="17">
        <f>SUMIF($M113,REGISTER!$CY$51,'KORT 1'!$O113)</f>
        <v>0</v>
      </c>
      <c r="GM113" s="17">
        <f>SUMIF($M113,REGISTER!$CY$52,'KORT 1'!$O113)</f>
        <v>0</v>
      </c>
      <c r="GN113" s="17">
        <f>SUMIF($M113,REGISTER!$CY$53,'KORT 1'!$O113)</f>
        <v>0</v>
      </c>
      <c r="GO113" s="17">
        <f>SUMIF($M113,REGISTER!$CY$54,'KORT 1'!$O113)</f>
        <v>0</v>
      </c>
      <c r="GP113" s="17">
        <f>SUMIF($M113,REGISTER!$CY$55,'KORT 1'!$O113)</f>
        <v>0</v>
      </c>
      <c r="GQ113" s="16">
        <f>SUMIF($M113,REGISTER!$CY$56,'KORT 1'!$O113)+SUMIF($M113,REGISTER!$CY$57,'KORT 1'!$O113)+SUMIF($M113,REGISTER!$CY$58,'KORT 1'!$O113)+SUMIF($M113,REGISTER!$CY$59,'KORT 1'!$O113)</f>
        <v>0</v>
      </c>
      <c r="GR113" s="17">
        <f>SUMIF($M113,REGISTER!$CY$70,'KORT 1'!$O113)</f>
        <v>0</v>
      </c>
      <c r="GS113" s="17">
        <f>SUMIF($M113,REGISTER!$CY$71,'KORT 1'!$O113)</f>
        <v>0</v>
      </c>
      <c r="GT113" s="17">
        <f>SUMIF($M113,REGISTER!$CY$72,'KORT 1'!$O113)</f>
        <v>0</v>
      </c>
      <c r="GU113" s="17">
        <f>SUMIF($M113,REGISTER!$CY$73,'KORT 1'!$O113)</f>
        <v>0</v>
      </c>
      <c r="GV113" s="17">
        <f>SUMIF($M113,REGISTER!$CY$74,'KORT 1'!$O113)</f>
        <v>0</v>
      </c>
      <c r="GW113" s="17">
        <f>SUMIF($M113,REGISTER!$CY$75,'KORT 1'!$O113)</f>
        <v>0</v>
      </c>
      <c r="GX113" s="16">
        <f>SUMIF($M113,REGISTER!$CY$76,'KORT 1'!$O113)+SUMIF($M113,REGISTER!$CY$77,'KORT 1'!$O113)+SUMIF($M113,REGISTER!$CY$78,'KORT 1'!$O113)+SUMIF($M113,REGISTER!$CY$79,'KORT 1'!$O113)</f>
        <v>0</v>
      </c>
      <c r="GY113" s="116"/>
      <c r="GZ113" s="116"/>
      <c r="HA113" s="116"/>
      <c r="HB113" s="116"/>
      <c r="HC113" s="116"/>
      <c r="HD113" s="116"/>
      <c r="HE113" s="116"/>
      <c r="HF113" s="116"/>
      <c r="HG113" s="116"/>
      <c r="HH113" s="116"/>
      <c r="HI113" s="116"/>
      <c r="HJ113" s="116"/>
      <c r="HK113" s="116"/>
      <c r="HL113" s="116"/>
      <c r="HM113" s="116"/>
      <c r="HN113" s="116"/>
      <c r="HO113" s="116"/>
      <c r="HP113" s="106"/>
      <c r="HQ113" s="1"/>
    </row>
    <row r="114" spans="1:225" ht="12" customHeight="1">
      <c r="A114" s="15">
        <v>58</v>
      </c>
      <c r="B114" s="69"/>
      <c r="C114" s="539" t="str">
        <f t="shared" si="67"/>
        <v/>
      </c>
      <c r="D114" s="540"/>
      <c r="E114" s="540"/>
      <c r="F114" s="540"/>
      <c r="G114" s="541"/>
      <c r="H114" s="111" t="str">
        <f t="shared" si="54"/>
        <v/>
      </c>
      <c r="I114" s="22">
        <f t="shared" si="55"/>
        <v>0</v>
      </c>
      <c r="J114" s="22">
        <f t="shared" si="56"/>
        <v>0</v>
      </c>
      <c r="K114" s="22">
        <f t="shared" si="57"/>
        <v>0</v>
      </c>
      <c r="L114" s="114"/>
      <c r="M114" s="22">
        <f t="shared" si="58"/>
        <v>0</v>
      </c>
      <c r="N114" s="22">
        <f t="shared" si="59"/>
        <v>0</v>
      </c>
      <c r="O114" s="83">
        <f t="shared" si="68"/>
        <v>0</v>
      </c>
      <c r="P114" s="68">
        <f>IF((SUM(P$19:P$39)+SUM(P$78:P113)+SUM(P$117:P$121))&gt;=REGISTER!$DD$24,0,IF(CS$70=1,0,IF(AND(CS114=1,$J114=1,CS$43&gt;=REGISTER!$DD$28,CS$40&gt;0,SUM(CS$54:CS$60)&gt;0),1,0)))</f>
        <v>0</v>
      </c>
      <c r="Q114" s="68">
        <f>IF((SUM(Q$19:Q$39)+SUM(Q$78:Q113)+SUM(Q$117:Q$121))&gt;=REGISTER!$DD$24,0,IF(CT$70=1,0,IF(AND(CT114=1,$J114=1,CT$43&gt;=REGISTER!$DD$28,CT$40&gt;0,SUM(CT$54:CT$60)&gt;0),1,0)))</f>
        <v>0</v>
      </c>
      <c r="R114" s="68">
        <f>IF((SUM(R$19:R$39)+SUM(R$78:R113)+SUM(R$117:R$121))&gt;=REGISTER!$DD$24,0,IF(CU$70=1,0,IF(AND(CU114=1,$J114=1,CU$43&gt;=REGISTER!$DD$28,CU$40&gt;0,SUM(CU$54:CU$60)&gt;0),1,0)))</f>
        <v>0</v>
      </c>
      <c r="S114" s="68">
        <f>IF((SUM(S$19:S$39)+SUM(S$78:S113)+SUM(S$117:S$121))&gt;=REGISTER!$DD$24,0,IF(CV$70=1,0,IF(AND(CV114=1,$J114=1,CV$43&gt;=REGISTER!$DD$28,CV$40&gt;0,SUM(CV$54:CV$60)&gt;0),1,0)))</f>
        <v>0</v>
      </c>
      <c r="T114" s="68">
        <f>IF((SUM(T$19:T$39)+SUM(T$78:T113)+SUM(T$117:T$121))&gt;=REGISTER!$DD$24,0,IF(CW$70=1,0,IF(AND(CW114=1,$J114=1,CW$43&gt;=REGISTER!$DD$28,CW$40&gt;0,SUM(CW$54:CW$60)&gt;0),1,0)))</f>
        <v>0</v>
      </c>
      <c r="U114" s="68">
        <f>IF((SUM(U$19:U$39)+SUM(U$78:U113)+SUM(U$117:U$121))&gt;=REGISTER!$DD$24,0,IF(CX$70=1,0,IF(AND(CX114=1,$J114=1,CX$43&gt;=REGISTER!$DD$28,CX$40&gt;0,SUM(CX$54:CX$60)&gt;0),1,0)))</f>
        <v>0</v>
      </c>
      <c r="V114" s="68">
        <f>IF((SUM(V$19:V$39)+SUM(V$78:V113)+SUM(V$117:V$121))&gt;=REGISTER!$DD$24,0,IF(CY$70=1,0,IF(AND(CY114=1,$J114=1,CY$43&gt;=REGISTER!$DD$28,CY$40&gt;0,SUM(CY$54:CY$60)&gt;0),1,0)))</f>
        <v>0</v>
      </c>
      <c r="W114" s="68">
        <f>IF((SUM(W$19:W$39)+SUM(W$78:W113)+SUM(W$117:W$121))&gt;=REGISTER!$DD$24,0,IF(CZ$70=1,0,IF(AND(CZ114=1,$J114=1,CZ$43&gt;=REGISTER!$DD$28,CZ$40&gt;0,SUM(CZ$54:CZ$60)&gt;0),1,0)))</f>
        <v>0</v>
      </c>
      <c r="X114" s="68">
        <f>IF((SUM(X$19:X$39)+SUM(X$78:X113)+SUM(X$117:X$121))&gt;=REGISTER!$DD$24,0,IF(DA$70=1,0,IF(AND(DA114=1,$J114=1,DA$43&gt;=REGISTER!$DD$28,DA$40&gt;0,SUM(DA$54:DA$60)&gt;0),1,0)))</f>
        <v>0</v>
      </c>
      <c r="Y114" s="68">
        <f>IF((SUM(Y$19:Y$39)+SUM(Y$78:Y113)+SUM(Y$117:Y$121))&gt;=REGISTER!$DD$24,0,IF(DB$70=1,0,IF(AND(DB114=1,$J114=1,DB$43&gt;=REGISTER!$DD$28,DB$40&gt;0,SUM(DB$54:DB$60)&gt;0),1,0)))</f>
        <v>0</v>
      </c>
      <c r="Z114" s="68">
        <f>IF((SUM(Z$19:Z$39)+SUM(Z$78:Z113)+SUM(Z$117:Z$121))&gt;=REGISTER!$DD$24,0,IF(DC$70=1,0,IF(AND(DC114=1,$J114=1,DC$43&gt;=REGISTER!$DD$28,DC$40&gt;0,SUM(DC$54:DC$60)&gt;0),1,0)))</f>
        <v>0</v>
      </c>
      <c r="AA114" s="68">
        <f>IF((SUM(AA$19:AA$39)+SUM(AA$78:AA113)+SUM(AA$117:AA$121))&gt;=REGISTER!$DD$24,0,IF(DD$70=1,0,IF(AND(DD114=1,$J114=1,DD$43&gt;=REGISTER!$DD$28,DD$40&gt;0,SUM(DD$54:DD$60)&gt;0),1,0)))</f>
        <v>0</v>
      </c>
      <c r="AB114" s="68">
        <f>IF((SUM(AB$19:AB$39)+SUM(AB$78:AB113)+SUM(AB$117:AB$121))&gt;=REGISTER!$DD$24,0,IF(DE$70=1,0,IF(AND(DE114=1,$J114=1,DE$43&gt;=REGISTER!$DD$28,DE$40&gt;0,SUM(DE$54:DE$60)&gt;0),1,0)))</f>
        <v>0</v>
      </c>
      <c r="AC114" s="68">
        <f>IF((SUM(AC$19:AC$39)+SUM(AC$78:AC113)+SUM(AC$117:AC$121))&gt;=REGISTER!$DD$24,0,IF(DF$70=1,0,IF(AND(DF114=1,$J114=1,DF$43&gt;=REGISTER!$DD$28,DF$40&gt;0,SUM(DF$54:DF$60)&gt;0),1,0)))</f>
        <v>0</v>
      </c>
      <c r="AD114" s="68">
        <f>IF((SUM(AD$19:AD$39)+SUM(AD$78:AD113)+SUM(AD$117:AD$121))&gt;=REGISTER!$DD$24,0,IF(DG$70=1,0,IF(AND(DG114=1,$J114=1,DG$43&gt;=REGISTER!$DD$28,DG$40&gt;0,SUM(DG$54:DG$60)&gt;0),1,0)))</f>
        <v>0</v>
      </c>
      <c r="AE114" s="68">
        <f>IF((SUM(AE$19:AE$39)+SUM(AE$78:AE113)+SUM(AE$117:AE$121))&gt;=REGISTER!$DD$24,0,IF(DH$70=1,0,IF(AND(DH114=1,$J114=1,DH$43&gt;=REGISTER!$DD$28,DH$40&gt;0,SUM(DH$54:DH$60)&gt;0),1,0)))</f>
        <v>0</v>
      </c>
      <c r="AF114" s="68">
        <f>IF((SUM(AF$19:AF$39)+SUM(AF$78:AF113)+SUM(AF$117:AF$121))&gt;=REGISTER!$DD$24,0,IF(DI$70=1,0,IF(AND(DI114=1,$J114=1,DI$43&gt;=REGISTER!$DD$28,DI$40&gt;0,SUM(DI$54:DI$60)&gt;0),1,0)))</f>
        <v>0</v>
      </c>
      <c r="AG114" s="68">
        <f>IF((SUM(AG$19:AG$39)+SUM(AG$78:AG113)+SUM(AG$117:AG$121))&gt;=REGISTER!$DD$24,0,IF(DJ$70=1,0,IF(AND(DJ114=1,$J114=1,DJ$43&gt;=REGISTER!$DD$28,DJ$40&gt;0,SUM(DJ$54:DJ$60)&gt;0),1,0)))</f>
        <v>0</v>
      </c>
      <c r="AH114" s="68">
        <f>IF((SUM(AH$19:AH$39)+SUM(AH$78:AH113)+SUM(AH$117:AH$121))&gt;=REGISTER!$DD$24,0,IF(DK$70=1,0,IF(AND(DK114=1,$J114=1,DK$43&gt;=REGISTER!$DD$28,DK$40&gt;0,SUM(DK$54:DK$60)&gt;0),1,0)))</f>
        <v>0</v>
      </c>
      <c r="AI114" s="68">
        <f>IF((SUM(AI$19:AI$39)+SUM(AI$78:AI113)+SUM(AI$117:AI$121))&gt;=REGISTER!$DD$24,0,IF(DL$70=1,0,IF(AND(DL114=1,$J114=1,DL$43&gt;=REGISTER!$DD$28,DL$40&gt;0,SUM(DL$54:DL$60)&gt;0),1,0)))</f>
        <v>0</v>
      </c>
      <c r="AJ114" s="68">
        <f>IF((SUM(AJ$19:AJ$39)+SUM(AJ$78:AJ113)+SUM(AJ$117:AJ$121))&gt;=REGISTER!$DD$24,0,IF(DM$70=1,0,IF(AND(DM114=1,$J114=1,DM$43&gt;=REGISTER!$DD$28,DM$40&gt;0,SUM(DM$54:DM$60)&gt;0),1,0)))</f>
        <v>0</v>
      </c>
      <c r="AK114" s="68">
        <f>IF((SUM(AK$19:AK$39)+SUM(AK$78:AK113)+SUM(AK$117:AK$121))&gt;=REGISTER!$DD$24,0,IF(DN$70=1,0,IF(AND(DN114=1,$J114=1,DN$43&gt;=REGISTER!$DD$28,DN$40&gt;0,SUM(DN$54:DN$60)&gt;0),1,0)))</f>
        <v>0</v>
      </c>
      <c r="AL114" s="68">
        <f>IF((SUM(AL$19:AL$39)+SUM(AL$78:AL113)+SUM(AL$117:AL$121))&gt;=REGISTER!$DD$24,0,IF(DO$70=1,0,IF(AND(DO114=1,$J114=1,DO$43&gt;=REGISTER!$DD$28,DO$40&gt;0,SUM(DO$54:DO$60)&gt;0),1,0)))</f>
        <v>0</v>
      </c>
      <c r="AM114" s="68">
        <f>IF((SUM(AM$19:AM$39)+SUM(AM$78:AM113)+SUM(AM$117:AM$121))&gt;=REGISTER!$DD$24,0,IF(DP$70=1,0,IF(AND(DP114=1,$J114=1,DP$43&gt;=REGISTER!$DD$28,DP$40&gt;0,SUM(DP$54:DP$60)&gt;0),1,0)))</f>
        <v>0</v>
      </c>
      <c r="AN114" s="68">
        <f>IF((SUM(AN$19:AN$39)+SUM(AN$78:AN113)+SUM(AN$117:AN$121))&gt;=REGISTER!$DD$24,0,IF(DQ$70=1,0,IF(AND(DQ114=1,$J114=1,DQ$43&gt;=REGISTER!$DD$28,DQ$40&gt;0,SUM(DQ$54:DQ$60)&gt;0),1,0)))</f>
        <v>0</v>
      </c>
      <c r="AO114" s="68">
        <f>IF((SUM(AO$19:AO$39)+SUM(AO$78:AO113)+SUM(AO$117:AO$121))&gt;=REGISTER!$DD$24,0,IF(DR$70=1,0,IF(AND(DR114=1,$J114=1,DR$43&gt;=REGISTER!$DD$28,DR$40&gt;0,SUM(DR$54:DR$60)&gt;0),1,0)))</f>
        <v>0</v>
      </c>
      <c r="AP114" s="68">
        <f>IF((SUM(AP$19:AP$39)+SUM(AP$78:AP113)+SUM(AP$117:AP$121))&gt;=REGISTER!$DD$24,0,IF(DS$70=1,0,IF(AND(DS114=1,$J114=1,DS$43&gt;=REGISTER!$DD$28,DS$40&gt;0,SUM(DS$54:DS$60)&gt;0),1,0)))</f>
        <v>0</v>
      </c>
      <c r="AQ114" s="68">
        <f>IF((SUM(AQ$19:AQ$39)+SUM(AQ$78:AQ113)+SUM(AQ$117:AQ$121))&gt;=REGISTER!$DD$24,0,IF(DT$70=1,0,IF(AND(DT114=1,$J114=1,DT$43&gt;=REGISTER!$DD$28,DT$40&gt;0,SUM(DT$54:DT$60)&gt;0),1,0)))</f>
        <v>0</v>
      </c>
      <c r="AR114" s="68">
        <f>IF((SUM(AR$19:AR$39)+SUM(AR$78:AR113)+SUM(AR$117:AR$121))&gt;=REGISTER!$DD$24,0,IF(DU$70=1,0,IF(AND(DU114=1,$J114=1,DU$43&gt;=REGISTER!$DD$28,DU$40&gt;0,SUM(DU$54:DU$60)&gt;0),1,0)))</f>
        <v>0</v>
      </c>
      <c r="AS114" s="68">
        <f>IF((SUM(AS$19:AS$39)+SUM(AS$78:AS113)+SUM(AS$117:AS$121))&gt;=REGISTER!$DD$24,0,IF(DV$70=1,0,IF(AND(DV114=1,$J114=1,DV$43&gt;=REGISTER!$DD$28,DV$40&gt;0,SUM(DV$54:DV$60)&gt;0),1,0)))</f>
        <v>0</v>
      </c>
      <c r="AT114" s="68">
        <f>IF((SUM(AT$19:AT$39)+SUM(AT$78:AT113)+SUM(AT$117:AT$121))&gt;=REGISTER!$DD$24,0,IF(DW$70=1,0,IF(AND(DW114=1,$J114=1,DW$43&gt;=REGISTER!$DD$28,DW$40&gt;0,SUM(DW$54:DW$60)&gt;0),1,0)))</f>
        <v>0</v>
      </c>
      <c r="AU114" s="68">
        <f>IF((SUM(AU$19:AU$39)+SUM(AU$78:AU113)+SUM(AU$117:AU$121))&gt;=REGISTER!$DD$24,0,IF(DX$70=1,0,IF(AND(DX114=1,$J114=1,DX$43&gt;=REGISTER!$DD$28,DX$40&gt;0,SUM(DX$54:DX$60)&gt;0),1,0)))</f>
        <v>0</v>
      </c>
      <c r="AV114" s="68">
        <f>IF((SUM(AV$19:AV$39)+SUM(AV$78:AV113)+SUM(AV$117:AV$121))&gt;=REGISTER!$DD$24,0,IF(DY$70=1,0,IF(AND(DY114=1,$J114=1,DY$43&gt;=REGISTER!$DD$28,DY$40&gt;0,SUM(DY$54:DY$60)&gt;0),1,0)))</f>
        <v>0</v>
      </c>
      <c r="AW114" s="68">
        <f>IF((SUM(AW$19:AW$39)+SUM(AW$78:AW113)+SUM(AW$117:AW$121))&gt;=REGISTER!$DD$24,0,IF(DZ$70=1,0,IF(AND(DZ114=1,$J114=1,DZ$43&gt;=REGISTER!$DD$28,DZ$40&gt;0,SUM(DZ$54:DZ$60)&gt;0),1,0)))</f>
        <v>0</v>
      </c>
      <c r="AX114" s="68">
        <f>IF((SUM(AX$19:AX$39)+SUM(AX$78:AX113)+SUM(AX$117:AX$121))&gt;=REGISTER!$DD$24,0,IF(EA$70=1,0,IF(AND(EA114=1,$J114=1,EA$43&gt;=REGISTER!$DD$28,EA$40&gt;0,SUM(EA$54:EA$60)&gt;0),1,0)))</f>
        <v>0</v>
      </c>
      <c r="AY114" s="68">
        <f>IF((SUM(AY$19:AY$39)+SUM(AY$78:AY113)+SUM(AY$117:AY$121))&gt;=REGISTER!$DD$24,0,IF(EB$70=1,0,IF(AND(EB114=1,$J114=1,EB$43&gt;=REGISTER!$DD$28,EB$40&gt;0,SUM(EB$54:EB$60)&gt;0),1,0)))</f>
        <v>0</v>
      </c>
      <c r="AZ114" s="68">
        <f>IF((SUM(AZ$19:AZ$39)+SUM(AZ$78:AZ113)+SUM(AZ$117:AZ$121))&gt;=REGISTER!$DD$24,0,IF(EC$70=1,0,IF(AND(EC114=1,$J114=1,EC$43&gt;=REGISTER!$DD$28,EC$40&gt;0,SUM(EC$54:EC$60)&gt;0),1,0)))</f>
        <v>0</v>
      </c>
      <c r="BA114" s="68">
        <f>IF((SUM(BA$19:BA$39)+SUM(BA$78:BA113)+SUM(BA$117:BA$121))&gt;=REGISTER!$DD$24,0,IF(ED$70=1,0,IF(AND(ED114=1,$J114=1,ED$43&gt;=REGISTER!$DD$28,ED$40&gt;0,SUM(ED$54:ED$60)&gt;0),1,0)))</f>
        <v>0</v>
      </c>
      <c r="BB114" s="68">
        <f>IF((SUM(BB$19:BB$39)+SUM(BB$78:BB113)+SUM(BB$117:BB$121))&gt;=REGISTER!$DD$24,0,IF(EE$70=1,0,IF(AND(EE114=1,$J114=1,EE$43&gt;=REGISTER!$DD$28,EE$40&gt;0,SUM(EE$54:EE$60)&gt;0),1,0)))</f>
        <v>0</v>
      </c>
      <c r="BC114" s="68">
        <f>IF((SUM(BC$19:BC$39)+SUM(BC$78:BC113)+SUM(BC$117:BC$121))&gt;=REGISTER!$DD$24,0,IF(EF$70=1,0,IF(AND(EF114=1,$J114=1,EF$43&gt;=REGISTER!$DD$28,EF$40&gt;0,SUM(EF$54:EF$60)&gt;0),1,0)))</f>
        <v>0</v>
      </c>
      <c r="BD114" s="83">
        <f t="shared" si="69"/>
        <v>0</v>
      </c>
      <c r="BE114" s="68">
        <f>IF((SUM(BE$19:BE$37)+SUM(BE$78:BE113))&gt;=20,0,SUM(IF(AND($I114=1,CS114=1,CS$41&gt;2,CS$40&gt;0,SUM(CS$47:CS$53)&gt;0),1,0)))</f>
        <v>0</v>
      </c>
      <c r="BF114" s="68">
        <f>IF((SUM(BF$19:BF$37)+SUM(BF$78:BF113))&gt;=20,0,SUM(IF(AND($I114=1,CT114=1,CT$41&gt;2,CT$40&gt;0,SUM(CT$47:CT$53)&gt;0),1,0)))</f>
        <v>0</v>
      </c>
      <c r="BG114" s="68">
        <f>IF((SUM(BG$19:BG$37)+SUM(BG$78:BG113))&gt;=20,0,SUM(IF(AND($I114=1,CU114=1,CU$41&gt;2,CU$40&gt;0,SUM(CU$47:CU$53)&gt;0),1,0)))</f>
        <v>0</v>
      </c>
      <c r="BH114" s="68">
        <f>IF((SUM(BH$19:BH$37)+SUM(BH$78:BH113))&gt;=20,0,SUM(IF(AND($I114=1,CV114=1,CV$41&gt;2,CV$40&gt;0,SUM(CV$47:CV$53)&gt;0),1,0)))</f>
        <v>0</v>
      </c>
      <c r="BI114" s="68">
        <f>IF((SUM(BI$19:BI$37)+SUM(BI$78:BI113))&gt;=20,0,SUM(IF(AND($I114=1,CW114=1,CW$41&gt;2,CW$40&gt;0,SUM(CW$47:CW$53)&gt;0),1,0)))</f>
        <v>0</v>
      </c>
      <c r="BJ114" s="68">
        <f>IF((SUM(BJ$19:BJ$37)+SUM(BJ$78:BJ113))&gt;=20,0,SUM(IF(AND($I114=1,CX114=1,CX$41&gt;2,CX$40&gt;0,SUM(CX$47:CX$53)&gt;0),1,0)))</f>
        <v>0</v>
      </c>
      <c r="BK114" s="68">
        <f>IF((SUM(BK$19:BK$37)+SUM(BK$78:BK113))&gt;=20,0,SUM(IF(AND($I114=1,CY114=1,CY$41&gt;2,CY$40&gt;0,SUM(CY$47:CY$53)&gt;0),1,0)))</f>
        <v>0</v>
      </c>
      <c r="BL114" s="68">
        <f>IF((SUM(BL$19:BL$37)+SUM(BL$78:BL113))&gt;=20,0,SUM(IF(AND($I114=1,CZ114=1,CZ$41&gt;2,CZ$40&gt;0,SUM(CZ$47:CZ$53)&gt;0),1,0)))</f>
        <v>0</v>
      </c>
      <c r="BM114" s="68">
        <f>IF((SUM(BM$19:BM$37)+SUM(BM$78:BM113))&gt;=20,0,SUM(IF(AND($I114=1,DA114=1,DA$41&gt;2,DA$40&gt;0,SUM(DA$47:DA$53)&gt;0),1,0)))</f>
        <v>0</v>
      </c>
      <c r="BN114" s="68">
        <f>IF((SUM(BN$19:BN$37)+SUM(BN$78:BN113))&gt;=20,0,SUM(IF(AND($I114=1,DB114=1,DB$41&gt;2,DB$40&gt;0,SUM(DB$47:DB$53)&gt;0),1,0)))</f>
        <v>0</v>
      </c>
      <c r="BO114" s="68">
        <f>IF((SUM(BO$19:BO$37)+SUM(BO$78:BO113))&gt;=20,0,SUM(IF(AND($I114=1,DC114=1,DC$41&gt;2,DC$40&gt;0,SUM(DC$47:DC$53)&gt;0),1,0)))</f>
        <v>0</v>
      </c>
      <c r="BP114" s="68">
        <f>IF((SUM(BP$19:BP$37)+SUM(BP$78:BP113))&gt;=20,0,SUM(IF(AND($I114=1,DD114=1,DD$41&gt;2,DD$40&gt;0,SUM(DD$47:DD$53)&gt;0),1,0)))</f>
        <v>0</v>
      </c>
      <c r="BQ114" s="68">
        <f>IF((SUM(BQ$19:BQ$37)+SUM(BQ$78:BQ113))&gt;=20,0,SUM(IF(AND($I114=1,DE114=1,DE$41&gt;2,DE$40&gt;0,SUM(DE$47:DE$53)&gt;0),1,0)))</f>
        <v>0</v>
      </c>
      <c r="BR114" s="68">
        <f>IF((SUM(BR$19:BR$37)+SUM(BR$78:BR113))&gt;=20,0,SUM(IF(AND($I114=1,DF114=1,DF$41&gt;2,DF$40&gt;0,SUM(DF$47:DF$53)&gt;0),1,0)))</f>
        <v>0</v>
      </c>
      <c r="BS114" s="68">
        <f>IF((SUM(BS$19:BS$37)+SUM(BS$78:BS113))&gt;=20,0,SUM(IF(AND($I114=1,DG114=1,DG$41&gt;2,DG$40&gt;0,SUM(DG$47:DG$53)&gt;0),1,0)))</f>
        <v>0</v>
      </c>
      <c r="BT114" s="68">
        <f>IF((SUM(BT$19:BT$37)+SUM(BT$78:BT113))&gt;=20,0,SUM(IF(AND($I114=1,DH114=1,DH$41&gt;2,DH$40&gt;0,SUM(DH$47:DH$53)&gt;0),1,0)))</f>
        <v>0</v>
      </c>
      <c r="BU114" s="68">
        <f>IF((SUM(BU$19:BU$37)+SUM(BU$78:BU113))&gt;=20,0,SUM(IF(AND($I114=1,DI114=1,DI$41&gt;2,DI$40&gt;0,SUM(DI$47:DI$53)&gt;0),1,0)))</f>
        <v>0</v>
      </c>
      <c r="BV114" s="68">
        <f>IF((SUM(BV$19:BV$37)+SUM(BV$78:BV113))&gt;=20,0,SUM(IF(AND($I114=1,DJ114=1,DJ$41&gt;2,DJ$40&gt;0,SUM(DJ$47:DJ$53)&gt;0),1,0)))</f>
        <v>0</v>
      </c>
      <c r="BW114" s="68">
        <f>IF((SUM(BW$19:BW$37)+SUM(BW$78:BW113))&gt;=20,0,SUM(IF(AND($I114=1,DK114=1,DK$41&gt;2,DK$40&gt;0,SUM(DK$47:DK$53)&gt;0),1,0)))</f>
        <v>0</v>
      </c>
      <c r="BX114" s="68">
        <f>IF((SUM(BX$19:BX$37)+SUM(BX$78:BX113))&gt;=20,0,SUM(IF(AND($I114=1,DL114=1,DL$41&gt;2,DL$40&gt;0,SUM(DL$47:DL$53)&gt;0),1,0)))</f>
        <v>0</v>
      </c>
      <c r="BY114" s="68">
        <f>IF((SUM(BY$19:BY$37)+SUM(BY$78:BY113))&gt;=20,0,SUM(IF(AND($I114=1,DM114=1,DM$41&gt;2,DM$40&gt;0,SUM(DM$47:DM$53)&gt;0),1,0)))</f>
        <v>0</v>
      </c>
      <c r="BZ114" s="68">
        <f>IF((SUM(BZ$19:BZ$37)+SUM(BZ$78:BZ113))&gt;=20,0,SUM(IF(AND($I114=1,DN114=1,DN$41&gt;2,DN$40&gt;0,SUM(DN$47:DN$53)&gt;0),1,0)))</f>
        <v>0</v>
      </c>
      <c r="CA114" s="68">
        <f>IF((SUM(CA$19:CA$37)+SUM(CA$78:CA113))&gt;=20,0,SUM(IF(AND($I114=1,DO114=1,DO$41&gt;2,DO$40&gt;0,SUM(DO$47:DO$53)&gt;0),1,0)))</f>
        <v>0</v>
      </c>
      <c r="CB114" s="68">
        <f>IF((SUM(CB$19:CB$37)+SUM(CB$78:CB113))&gt;=20,0,SUM(IF(AND($I114=1,DP114=1,DP$41&gt;2,DP$40&gt;0,SUM(DP$47:DP$53)&gt;0),1,0)))</f>
        <v>0</v>
      </c>
      <c r="CC114" s="68">
        <f>IF((SUM(CC$19:CC$37)+SUM(CC$78:CC113))&gt;=20,0,SUM(IF(AND($I114=1,DQ114=1,DQ$41&gt;2,DQ$40&gt;0,SUM(DQ$47:DQ$53)&gt;0),1,0)))</f>
        <v>0</v>
      </c>
      <c r="CD114" s="68">
        <f>IF((SUM(CD$19:CD$37)+SUM(CD$78:CD113))&gt;=20,0,SUM(IF(AND($I114=1,DR114=1,DR$41&gt;2,DR$40&gt;0,SUM(DR$47:DR$53)&gt;0),1,0)))</f>
        <v>0</v>
      </c>
      <c r="CE114" s="68">
        <f>IF((SUM(CE$19:CE$37)+SUM(CE$78:CE113))&gt;=20,0,SUM(IF(AND($I114=1,DS114=1,DS$41&gt;2,DS$40&gt;0,SUM(DS$47:DS$53)&gt;0),1,0)))</f>
        <v>0</v>
      </c>
      <c r="CF114" s="68">
        <f>IF((SUM(CF$19:CF$37)+SUM(CF$78:CF113))&gt;=20,0,SUM(IF(AND($I114=1,DT114=1,DT$41&gt;2,DT$40&gt;0,SUM(DT$47:DT$53)&gt;0),1,0)))</f>
        <v>0</v>
      </c>
      <c r="CG114" s="68">
        <f>IF((SUM(CG$19:CG$37)+SUM(CG$78:CG113))&gt;=20,0,SUM(IF(AND($I114=1,DU114=1,DU$41&gt;2,DU$40&gt;0,SUM(DU$47:DU$53)&gt;0),1,0)))</f>
        <v>0</v>
      </c>
      <c r="CH114" s="68">
        <f>IF((SUM(CH$19:CH$37)+SUM(CH$78:CH113))&gt;=20,0,SUM(IF(AND($I114=1,DV114=1,DV$41&gt;2,DV$40&gt;0,SUM(DV$47:DV$53)&gt;0),1,0)))</f>
        <v>0</v>
      </c>
      <c r="CI114" s="68">
        <f>IF((SUM(CI$19:CI$37)+SUM(CI$78:CI113))&gt;=20,0,SUM(IF(AND($I114=1,DW114=1,DW$41&gt;2,DW$40&gt;0,SUM(DW$47:DW$53)&gt;0),1,0)))</f>
        <v>0</v>
      </c>
      <c r="CJ114" s="68">
        <f>IF((SUM(CJ$19:CJ$37)+SUM(CJ$78:CJ113))&gt;=20,0,SUM(IF(AND($I114=1,DX114=1,DX$41&gt;2,DX$40&gt;0,SUM(DX$47:DX$53)&gt;0),1,0)))</f>
        <v>0</v>
      </c>
      <c r="CK114" s="68">
        <f>IF((SUM(CK$19:CK$37)+SUM(CK$78:CK113))&gt;=20,0,SUM(IF(AND($I114=1,DY114=1,DY$41&gt;2,DY$40&gt;0,SUM(DY$47:DY$53)&gt;0),1,0)))</f>
        <v>0</v>
      </c>
      <c r="CL114" s="68">
        <f>IF((SUM(CL$19:CL$37)+SUM(CL$78:CL113))&gt;=20,0,SUM(IF(AND($I114=1,DZ114=1,DZ$41&gt;2,DZ$40&gt;0,SUM(DZ$47:DZ$53)&gt;0),1,0)))</f>
        <v>0</v>
      </c>
      <c r="CM114" s="68">
        <f>IF((SUM(CM$19:CM$37)+SUM(CM$78:CM113))&gt;=20,0,SUM(IF(AND($I114=1,EA114=1,EA$41&gt;2,EA$40&gt;0,SUM(EA$47:EA$53)&gt;0),1,0)))</f>
        <v>0</v>
      </c>
      <c r="CN114" s="68">
        <f>IF((SUM(CN$19:CN$37)+SUM(CN$78:CN113))&gt;=20,0,SUM(IF(AND($I114=1,EB114=1,EB$41&gt;2,EB$40&gt;0,SUM(EB$47:EB$53)&gt;0),1,0)))</f>
        <v>0</v>
      </c>
      <c r="CO114" s="68">
        <f>IF((SUM(CO$19:CO$37)+SUM(CO$78:CO113))&gt;=20,0,SUM(IF(AND($I114=1,EC114=1,EC$41&gt;2,EC$40&gt;0,SUM(EC$47:EC$53)&gt;0),1,0)))</f>
        <v>0</v>
      </c>
      <c r="CP114" s="68">
        <f>IF((SUM(CP$19:CP$37)+SUM(CP$78:CP113))&gt;=20,0,SUM(IF(AND($I114=1,ED114=1,ED$41&gt;2,ED$40&gt;0,SUM(ED$47:ED$53)&gt;0),1,0)))</f>
        <v>0</v>
      </c>
      <c r="CQ114" s="68">
        <f>IF((SUM(CQ$19:CQ$37)+SUM(CQ$78:CQ113))&gt;=20,0,SUM(IF(AND($I114=1,EE114=1,EE$41&gt;2,EE$40&gt;0,SUM(EE$47:EE$53)&gt;0),1,0)))</f>
        <v>0</v>
      </c>
      <c r="CR114" s="68">
        <f>IF((SUM(CR$19:CR$37)+SUM(CR$78:CR113))&gt;=20,0,SUM(IF(AND($I114=1,EF114=1,EF$41&gt;2,EF$40&gt;0,SUM(EF$47:EF$53)&gt;0),1,0)))</f>
        <v>0</v>
      </c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  <c r="DE114" s="53"/>
      <c r="DF114" s="53"/>
      <c r="DG114" s="53"/>
      <c r="DH114" s="53"/>
      <c r="DI114" s="53"/>
      <c r="DJ114" s="53"/>
      <c r="DK114" s="53"/>
      <c r="DL114" s="53"/>
      <c r="DM114" s="53"/>
      <c r="DN114" s="53"/>
      <c r="DO114" s="53"/>
      <c r="DP114" s="53"/>
      <c r="DQ114" s="53"/>
      <c r="DR114" s="53"/>
      <c r="DS114" s="53"/>
      <c r="DT114" s="53"/>
      <c r="DU114" s="53"/>
      <c r="DV114" s="53"/>
      <c r="DW114" s="53"/>
      <c r="DX114" s="53"/>
      <c r="DY114" s="53"/>
      <c r="DZ114" s="53"/>
      <c r="EA114" s="53"/>
      <c r="EB114" s="53"/>
      <c r="EC114" s="53"/>
      <c r="ED114" s="53"/>
      <c r="EE114" s="53"/>
      <c r="EF114" s="53"/>
      <c r="EG114" s="46">
        <f t="shared" si="63"/>
        <v>0</v>
      </c>
      <c r="EH114" s="116"/>
      <c r="EI114" s="82">
        <f t="shared" si="64"/>
        <v>0</v>
      </c>
      <c r="EJ114" s="295" t="str">
        <f t="shared" si="65"/>
        <v/>
      </c>
      <c r="EK114" s="296">
        <f t="shared" si="66"/>
        <v>0</v>
      </c>
      <c r="EL114" s="161"/>
      <c r="EM114" s="354">
        <f>SUMIF($K114,REGISTER!$CY$7,'KORT 1'!$BD114)</f>
        <v>0</v>
      </c>
      <c r="EN114" s="355">
        <f>SUMIF($K114,REGISTER!$CY$8,'KORT 1'!$BD114)</f>
        <v>0</v>
      </c>
      <c r="EO114" s="356">
        <f>SUMIF($K114,REGISTER!$CY$9,'KORT 1'!$BD114)</f>
        <v>0</v>
      </c>
      <c r="EP114" s="356">
        <f>SUMIF($K114,REGISTER!$CY$10,'KORT 1'!$BD114)</f>
        <v>0</v>
      </c>
      <c r="EQ114" s="357">
        <f>SUMIF($K114,REGISTER!$CY$23,'KORT 1'!$BD114)</f>
        <v>0</v>
      </c>
      <c r="ER114" s="355">
        <f>SUMIF($K114,REGISTER!$CY$24,'KORT 1'!$BD114)</f>
        <v>0</v>
      </c>
      <c r="ES114" s="356">
        <f>SUMIF($K114,REGISTER!$CY$25,'KORT 1'!$BD114)</f>
        <v>0</v>
      </c>
      <c r="ET114" s="356">
        <f>SUMIF($K114,REGISTER!$CY$26,'KORT 1'!$BD114)</f>
        <v>0</v>
      </c>
      <c r="EU114" s="357">
        <f>SUMIF($K114,REGISTER!$CY$15,'KORT 1'!$BD114)</f>
        <v>0</v>
      </c>
      <c r="EV114" s="355">
        <f>SUMIF($K114,REGISTER!$CY$16,'KORT 1'!$BD114)</f>
        <v>0</v>
      </c>
      <c r="EW114" s="355">
        <f>SUMIF($K114,REGISTER!$CY$17,'KORT 1'!$BD114)</f>
        <v>0</v>
      </c>
      <c r="EX114" s="355">
        <f>SUMIF($K114,REGISTER!$CY$18,'KORT 1'!$BD114)</f>
        <v>0</v>
      </c>
      <c r="EY114" s="358">
        <f>SUMIF($K114,REGISTER!$CY$19,'KORT 1'!$BD114)+SUMIF($K114,REGISTER!$CY$20,'KORT 1'!$BD114)+SUMIF($K114,REGISTER!$CY$21,'KORT 1'!$BD114)+SUMIF($K114,REGISTER!$CY$22,'KORT 1'!$BD114)</f>
        <v>0</v>
      </c>
      <c r="EZ114" s="359">
        <f>SUMIF($K114,REGISTER!$CY$31,'KORT 1'!$BD114)</f>
        <v>0</v>
      </c>
      <c r="FA114" s="355">
        <f>SUMIF($K114,REGISTER!$CY$32,'KORT 1'!$BD114)</f>
        <v>0</v>
      </c>
      <c r="FB114" s="355">
        <f>SUMIF($K114,REGISTER!$CY$33,'KORT 1'!$BD114)</f>
        <v>0</v>
      </c>
      <c r="FC114" s="355">
        <f>SUMIF($K114,REGISTER!$CY$34,'KORT 1'!$BD114)</f>
        <v>0</v>
      </c>
      <c r="FD114" s="358">
        <f>SUMIF($K114,REGISTER!$CY$35,'KORT 1'!$BD114)+SUMIF($K114,REGISTER!$CY$36,'KORT 1'!$BD114)+SUMIF($K114,REGISTER!$CY$37,'KORT 1'!$BD114)+SUMIF($K114,REGISTER!$CY$38,'KORT 1'!$BD114)</f>
        <v>0</v>
      </c>
      <c r="FE114" s="376"/>
      <c r="FF114" s="377"/>
      <c r="FG114" s="378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9"/>
      <c r="FY114" s="84">
        <f>SUMIF($M114,REGISTER!$CY$40,'KORT 1'!$O114)</f>
        <v>0</v>
      </c>
      <c r="FZ114" s="17">
        <f>SUMIF($M114,REGISTER!$CY$41,'KORT 1'!$O114)</f>
        <v>0</v>
      </c>
      <c r="GA114" s="17">
        <f>SUMIF($M114,REGISTER!$CY$42,'KORT 1'!$O114)</f>
        <v>0</v>
      </c>
      <c r="GB114" s="17">
        <f>SUMIF($M114,REGISTER!$CY$43,'KORT 1'!$O114)</f>
        <v>0</v>
      </c>
      <c r="GC114" s="17">
        <f>SUMIF($M114,REGISTER!$CY$44,'KORT 1'!$O114)</f>
        <v>0</v>
      </c>
      <c r="GD114" s="17">
        <f>SUMIF($M114,REGISTER!$CY$45,'KORT 1'!$O114)</f>
        <v>0</v>
      </c>
      <c r="GE114" s="17">
        <f>SUMIF($M114,REGISTER!$CY$60,'KORT 1'!$O114)</f>
        <v>0</v>
      </c>
      <c r="GF114" s="17">
        <f>SUMIF($M114,REGISTER!$CY$61,'KORT 1'!$O114)</f>
        <v>0</v>
      </c>
      <c r="GG114" s="17">
        <f>SUMIF($M114,REGISTER!$CY$62,'KORT 1'!$O114)</f>
        <v>0</v>
      </c>
      <c r="GH114" s="17">
        <f>SUMIF($M114,REGISTER!$CY$63,'KORT 1'!$O114)</f>
        <v>0</v>
      </c>
      <c r="GI114" s="17">
        <f>SUMIF($M114,REGISTER!$CY$64,'KORT 1'!$O114)</f>
        <v>0</v>
      </c>
      <c r="GJ114" s="17">
        <f>SUMIF($M114,REGISTER!$CY$65,'KORT 1'!$O114)</f>
        <v>0</v>
      </c>
      <c r="GK114" s="17">
        <f>SUMIF($M114,REGISTER!$CY$50,'KORT 1'!$O114)</f>
        <v>0</v>
      </c>
      <c r="GL114" s="17">
        <f>SUMIF($M114,REGISTER!$CY$51,'KORT 1'!$O114)</f>
        <v>0</v>
      </c>
      <c r="GM114" s="17">
        <f>SUMIF($M114,REGISTER!$CY$52,'KORT 1'!$O114)</f>
        <v>0</v>
      </c>
      <c r="GN114" s="17">
        <f>SUMIF($M114,REGISTER!$CY$53,'KORT 1'!$O114)</f>
        <v>0</v>
      </c>
      <c r="GO114" s="17">
        <f>SUMIF($M114,REGISTER!$CY$54,'KORT 1'!$O114)</f>
        <v>0</v>
      </c>
      <c r="GP114" s="17">
        <f>SUMIF($M114,REGISTER!$CY$55,'KORT 1'!$O114)</f>
        <v>0</v>
      </c>
      <c r="GQ114" s="16">
        <f>SUMIF($M114,REGISTER!$CY$56,'KORT 1'!$O114)+SUMIF($M114,REGISTER!$CY$57,'KORT 1'!$O114)+SUMIF($M114,REGISTER!$CY$58,'KORT 1'!$O114)+SUMIF($M114,REGISTER!$CY$59,'KORT 1'!$O114)</f>
        <v>0</v>
      </c>
      <c r="GR114" s="17">
        <f>SUMIF($M114,REGISTER!$CY$70,'KORT 1'!$O114)</f>
        <v>0</v>
      </c>
      <c r="GS114" s="17">
        <f>SUMIF($M114,REGISTER!$CY$71,'KORT 1'!$O114)</f>
        <v>0</v>
      </c>
      <c r="GT114" s="17">
        <f>SUMIF($M114,REGISTER!$CY$72,'KORT 1'!$O114)</f>
        <v>0</v>
      </c>
      <c r="GU114" s="17">
        <f>SUMIF($M114,REGISTER!$CY$73,'KORT 1'!$O114)</f>
        <v>0</v>
      </c>
      <c r="GV114" s="17">
        <f>SUMIF($M114,REGISTER!$CY$74,'KORT 1'!$O114)</f>
        <v>0</v>
      </c>
      <c r="GW114" s="17">
        <f>SUMIF($M114,REGISTER!$CY$75,'KORT 1'!$O114)</f>
        <v>0</v>
      </c>
      <c r="GX114" s="16">
        <f>SUMIF($M114,REGISTER!$CY$76,'KORT 1'!$O114)+SUMIF($M114,REGISTER!$CY$77,'KORT 1'!$O114)+SUMIF($M114,REGISTER!$CY$78,'KORT 1'!$O114)+SUMIF($M114,REGISTER!$CY$79,'KORT 1'!$O114)</f>
        <v>0</v>
      </c>
      <c r="GY114" s="116"/>
      <c r="GZ114" s="116"/>
      <c r="HA114" s="116"/>
      <c r="HB114" s="116"/>
      <c r="HC114" s="116"/>
      <c r="HD114" s="116"/>
      <c r="HE114" s="116"/>
      <c r="HF114" s="116"/>
      <c r="HG114" s="116"/>
      <c r="HH114" s="116"/>
      <c r="HI114" s="116"/>
      <c r="HJ114" s="116"/>
      <c r="HK114" s="116"/>
      <c r="HL114" s="116"/>
      <c r="HM114" s="116"/>
      <c r="HN114" s="116"/>
      <c r="HO114" s="116"/>
      <c r="HP114" s="106"/>
      <c r="HQ114" s="1"/>
    </row>
    <row r="115" spans="1:225" ht="12" customHeight="1">
      <c r="A115" s="15">
        <v>59</v>
      </c>
      <c r="B115" s="69"/>
      <c r="C115" s="539" t="str">
        <f t="shared" si="67"/>
        <v/>
      </c>
      <c r="D115" s="540"/>
      <c r="E115" s="540"/>
      <c r="F115" s="540"/>
      <c r="G115" s="541"/>
      <c r="H115" s="111" t="str">
        <f t="shared" si="54"/>
        <v/>
      </c>
      <c r="I115" s="22">
        <f t="shared" si="55"/>
        <v>0</v>
      </c>
      <c r="J115" s="22">
        <f t="shared" si="56"/>
        <v>0</v>
      </c>
      <c r="K115" s="22">
        <f t="shared" si="57"/>
        <v>0</v>
      </c>
      <c r="L115" s="114"/>
      <c r="M115" s="22">
        <f t="shared" si="58"/>
        <v>0</v>
      </c>
      <c r="N115" s="22">
        <f t="shared" si="59"/>
        <v>0</v>
      </c>
      <c r="O115" s="83">
        <f t="shared" si="68"/>
        <v>0</v>
      </c>
      <c r="P115" s="68">
        <f>IF((SUM(P$19:P$39)+SUM(P$78:P114)+SUM(P$117:P$121))&gt;=REGISTER!$DD$24,0,IF(CS$70=1,0,IF(AND(CS115=1,$J115=1,CS$43&gt;=REGISTER!$DD$28,CS$40&gt;0,SUM(CS$54:CS$60)&gt;0),1,0)))</f>
        <v>0</v>
      </c>
      <c r="Q115" s="68">
        <f>IF((SUM(Q$19:Q$39)+SUM(Q$78:Q114)+SUM(Q$117:Q$121))&gt;=REGISTER!$DD$24,0,IF(CT$70=1,0,IF(AND(CT115=1,$J115=1,CT$43&gt;=REGISTER!$DD$28,CT$40&gt;0,SUM(CT$54:CT$60)&gt;0),1,0)))</f>
        <v>0</v>
      </c>
      <c r="R115" s="68">
        <f>IF((SUM(R$19:R$39)+SUM(R$78:R114)+SUM(R$117:R$121))&gt;=REGISTER!$DD$24,0,IF(CU$70=1,0,IF(AND(CU115=1,$J115=1,CU$43&gt;=REGISTER!$DD$28,CU$40&gt;0,SUM(CU$54:CU$60)&gt;0),1,0)))</f>
        <v>0</v>
      </c>
      <c r="S115" s="68">
        <f>IF((SUM(S$19:S$39)+SUM(S$78:S114)+SUM(S$117:S$121))&gt;=REGISTER!$DD$24,0,IF(CV$70=1,0,IF(AND(CV115=1,$J115=1,CV$43&gt;=REGISTER!$DD$28,CV$40&gt;0,SUM(CV$54:CV$60)&gt;0),1,0)))</f>
        <v>0</v>
      </c>
      <c r="T115" s="68">
        <f>IF((SUM(T$19:T$39)+SUM(T$78:T114)+SUM(T$117:T$121))&gt;=REGISTER!$DD$24,0,IF(CW$70=1,0,IF(AND(CW115=1,$J115=1,CW$43&gt;=REGISTER!$DD$28,CW$40&gt;0,SUM(CW$54:CW$60)&gt;0),1,0)))</f>
        <v>0</v>
      </c>
      <c r="U115" s="68">
        <f>IF((SUM(U$19:U$39)+SUM(U$78:U114)+SUM(U$117:U$121))&gt;=REGISTER!$DD$24,0,IF(CX$70=1,0,IF(AND(CX115=1,$J115=1,CX$43&gt;=REGISTER!$DD$28,CX$40&gt;0,SUM(CX$54:CX$60)&gt;0),1,0)))</f>
        <v>0</v>
      </c>
      <c r="V115" s="68">
        <f>IF((SUM(V$19:V$39)+SUM(V$78:V114)+SUM(V$117:V$121))&gt;=REGISTER!$DD$24,0,IF(CY$70=1,0,IF(AND(CY115=1,$J115=1,CY$43&gt;=REGISTER!$DD$28,CY$40&gt;0,SUM(CY$54:CY$60)&gt;0),1,0)))</f>
        <v>0</v>
      </c>
      <c r="W115" s="68">
        <f>IF((SUM(W$19:W$39)+SUM(W$78:W114)+SUM(W$117:W$121))&gt;=REGISTER!$DD$24,0,IF(CZ$70=1,0,IF(AND(CZ115=1,$J115=1,CZ$43&gt;=REGISTER!$DD$28,CZ$40&gt;0,SUM(CZ$54:CZ$60)&gt;0),1,0)))</f>
        <v>0</v>
      </c>
      <c r="X115" s="68">
        <f>IF((SUM(X$19:X$39)+SUM(X$78:X114)+SUM(X$117:X$121))&gt;=REGISTER!$DD$24,0,IF(DA$70=1,0,IF(AND(DA115=1,$J115=1,DA$43&gt;=REGISTER!$DD$28,DA$40&gt;0,SUM(DA$54:DA$60)&gt;0),1,0)))</f>
        <v>0</v>
      </c>
      <c r="Y115" s="68">
        <f>IF((SUM(Y$19:Y$39)+SUM(Y$78:Y114)+SUM(Y$117:Y$121))&gt;=REGISTER!$DD$24,0,IF(DB$70=1,0,IF(AND(DB115=1,$J115=1,DB$43&gt;=REGISTER!$DD$28,DB$40&gt;0,SUM(DB$54:DB$60)&gt;0),1,0)))</f>
        <v>0</v>
      </c>
      <c r="Z115" s="68">
        <f>IF((SUM(Z$19:Z$39)+SUM(Z$78:Z114)+SUM(Z$117:Z$121))&gt;=REGISTER!$DD$24,0,IF(DC$70=1,0,IF(AND(DC115=1,$J115=1,DC$43&gt;=REGISTER!$DD$28,DC$40&gt;0,SUM(DC$54:DC$60)&gt;0),1,0)))</f>
        <v>0</v>
      </c>
      <c r="AA115" s="68">
        <f>IF((SUM(AA$19:AA$39)+SUM(AA$78:AA114)+SUM(AA$117:AA$121))&gt;=REGISTER!$DD$24,0,IF(DD$70=1,0,IF(AND(DD115=1,$J115=1,DD$43&gt;=REGISTER!$DD$28,DD$40&gt;0,SUM(DD$54:DD$60)&gt;0),1,0)))</f>
        <v>0</v>
      </c>
      <c r="AB115" s="68">
        <f>IF((SUM(AB$19:AB$39)+SUM(AB$78:AB114)+SUM(AB$117:AB$121))&gt;=REGISTER!$DD$24,0,IF(DE$70=1,0,IF(AND(DE115=1,$J115=1,DE$43&gt;=REGISTER!$DD$28,DE$40&gt;0,SUM(DE$54:DE$60)&gt;0),1,0)))</f>
        <v>0</v>
      </c>
      <c r="AC115" s="68">
        <f>IF((SUM(AC$19:AC$39)+SUM(AC$78:AC114)+SUM(AC$117:AC$121))&gt;=REGISTER!$DD$24,0,IF(DF$70=1,0,IF(AND(DF115=1,$J115=1,DF$43&gt;=REGISTER!$DD$28,DF$40&gt;0,SUM(DF$54:DF$60)&gt;0),1,0)))</f>
        <v>0</v>
      </c>
      <c r="AD115" s="68">
        <f>IF((SUM(AD$19:AD$39)+SUM(AD$78:AD114)+SUM(AD$117:AD$121))&gt;=REGISTER!$DD$24,0,IF(DG$70=1,0,IF(AND(DG115=1,$J115=1,DG$43&gt;=REGISTER!$DD$28,DG$40&gt;0,SUM(DG$54:DG$60)&gt;0),1,0)))</f>
        <v>0</v>
      </c>
      <c r="AE115" s="68">
        <f>IF((SUM(AE$19:AE$39)+SUM(AE$78:AE114)+SUM(AE$117:AE$121))&gt;=REGISTER!$DD$24,0,IF(DH$70=1,0,IF(AND(DH115=1,$J115=1,DH$43&gt;=REGISTER!$DD$28,DH$40&gt;0,SUM(DH$54:DH$60)&gt;0),1,0)))</f>
        <v>0</v>
      </c>
      <c r="AF115" s="68">
        <f>IF((SUM(AF$19:AF$39)+SUM(AF$78:AF114)+SUM(AF$117:AF$121))&gt;=REGISTER!$DD$24,0,IF(DI$70=1,0,IF(AND(DI115=1,$J115=1,DI$43&gt;=REGISTER!$DD$28,DI$40&gt;0,SUM(DI$54:DI$60)&gt;0),1,0)))</f>
        <v>0</v>
      </c>
      <c r="AG115" s="68">
        <f>IF((SUM(AG$19:AG$39)+SUM(AG$78:AG114)+SUM(AG$117:AG$121))&gt;=REGISTER!$DD$24,0,IF(DJ$70=1,0,IF(AND(DJ115=1,$J115=1,DJ$43&gt;=REGISTER!$DD$28,DJ$40&gt;0,SUM(DJ$54:DJ$60)&gt;0),1,0)))</f>
        <v>0</v>
      </c>
      <c r="AH115" s="68">
        <f>IF((SUM(AH$19:AH$39)+SUM(AH$78:AH114)+SUM(AH$117:AH$121))&gt;=REGISTER!$DD$24,0,IF(DK$70=1,0,IF(AND(DK115=1,$J115=1,DK$43&gt;=REGISTER!$DD$28,DK$40&gt;0,SUM(DK$54:DK$60)&gt;0),1,0)))</f>
        <v>0</v>
      </c>
      <c r="AI115" s="68">
        <f>IF((SUM(AI$19:AI$39)+SUM(AI$78:AI114)+SUM(AI$117:AI$121))&gt;=REGISTER!$DD$24,0,IF(DL$70=1,0,IF(AND(DL115=1,$J115=1,DL$43&gt;=REGISTER!$DD$28,DL$40&gt;0,SUM(DL$54:DL$60)&gt;0),1,0)))</f>
        <v>0</v>
      </c>
      <c r="AJ115" s="68">
        <f>IF((SUM(AJ$19:AJ$39)+SUM(AJ$78:AJ114)+SUM(AJ$117:AJ$121))&gt;=REGISTER!$DD$24,0,IF(DM$70=1,0,IF(AND(DM115=1,$J115=1,DM$43&gt;=REGISTER!$DD$28,DM$40&gt;0,SUM(DM$54:DM$60)&gt;0),1,0)))</f>
        <v>0</v>
      </c>
      <c r="AK115" s="68">
        <f>IF((SUM(AK$19:AK$39)+SUM(AK$78:AK114)+SUM(AK$117:AK$121))&gt;=REGISTER!$DD$24,0,IF(DN$70=1,0,IF(AND(DN115=1,$J115=1,DN$43&gt;=REGISTER!$DD$28,DN$40&gt;0,SUM(DN$54:DN$60)&gt;0),1,0)))</f>
        <v>0</v>
      </c>
      <c r="AL115" s="68">
        <f>IF((SUM(AL$19:AL$39)+SUM(AL$78:AL114)+SUM(AL$117:AL$121))&gt;=REGISTER!$DD$24,0,IF(DO$70=1,0,IF(AND(DO115=1,$J115=1,DO$43&gt;=REGISTER!$DD$28,DO$40&gt;0,SUM(DO$54:DO$60)&gt;0),1,0)))</f>
        <v>0</v>
      </c>
      <c r="AM115" s="68">
        <f>IF((SUM(AM$19:AM$39)+SUM(AM$78:AM114)+SUM(AM$117:AM$121))&gt;=REGISTER!$DD$24,0,IF(DP$70=1,0,IF(AND(DP115=1,$J115=1,DP$43&gt;=REGISTER!$DD$28,DP$40&gt;0,SUM(DP$54:DP$60)&gt;0),1,0)))</f>
        <v>0</v>
      </c>
      <c r="AN115" s="68">
        <f>IF((SUM(AN$19:AN$39)+SUM(AN$78:AN114)+SUM(AN$117:AN$121))&gt;=REGISTER!$DD$24,0,IF(DQ$70=1,0,IF(AND(DQ115=1,$J115=1,DQ$43&gt;=REGISTER!$DD$28,DQ$40&gt;0,SUM(DQ$54:DQ$60)&gt;0),1,0)))</f>
        <v>0</v>
      </c>
      <c r="AO115" s="68">
        <f>IF((SUM(AO$19:AO$39)+SUM(AO$78:AO114)+SUM(AO$117:AO$121))&gt;=REGISTER!$DD$24,0,IF(DR$70=1,0,IF(AND(DR115=1,$J115=1,DR$43&gt;=REGISTER!$DD$28,DR$40&gt;0,SUM(DR$54:DR$60)&gt;0),1,0)))</f>
        <v>0</v>
      </c>
      <c r="AP115" s="68">
        <f>IF((SUM(AP$19:AP$39)+SUM(AP$78:AP114)+SUM(AP$117:AP$121))&gt;=REGISTER!$DD$24,0,IF(DS$70=1,0,IF(AND(DS115=1,$J115=1,DS$43&gt;=REGISTER!$DD$28,DS$40&gt;0,SUM(DS$54:DS$60)&gt;0),1,0)))</f>
        <v>0</v>
      </c>
      <c r="AQ115" s="68">
        <f>IF((SUM(AQ$19:AQ$39)+SUM(AQ$78:AQ114)+SUM(AQ$117:AQ$121))&gt;=REGISTER!$DD$24,0,IF(DT$70=1,0,IF(AND(DT115=1,$J115=1,DT$43&gt;=REGISTER!$DD$28,DT$40&gt;0,SUM(DT$54:DT$60)&gt;0),1,0)))</f>
        <v>0</v>
      </c>
      <c r="AR115" s="68">
        <f>IF((SUM(AR$19:AR$39)+SUM(AR$78:AR114)+SUM(AR$117:AR$121))&gt;=REGISTER!$DD$24,0,IF(DU$70=1,0,IF(AND(DU115=1,$J115=1,DU$43&gt;=REGISTER!$DD$28,DU$40&gt;0,SUM(DU$54:DU$60)&gt;0),1,0)))</f>
        <v>0</v>
      </c>
      <c r="AS115" s="68">
        <f>IF((SUM(AS$19:AS$39)+SUM(AS$78:AS114)+SUM(AS$117:AS$121))&gt;=REGISTER!$DD$24,0,IF(DV$70=1,0,IF(AND(DV115=1,$J115=1,DV$43&gt;=REGISTER!$DD$28,DV$40&gt;0,SUM(DV$54:DV$60)&gt;0),1,0)))</f>
        <v>0</v>
      </c>
      <c r="AT115" s="68">
        <f>IF((SUM(AT$19:AT$39)+SUM(AT$78:AT114)+SUM(AT$117:AT$121))&gt;=REGISTER!$DD$24,0,IF(DW$70=1,0,IF(AND(DW115=1,$J115=1,DW$43&gt;=REGISTER!$DD$28,DW$40&gt;0,SUM(DW$54:DW$60)&gt;0),1,0)))</f>
        <v>0</v>
      </c>
      <c r="AU115" s="68">
        <f>IF((SUM(AU$19:AU$39)+SUM(AU$78:AU114)+SUM(AU$117:AU$121))&gt;=REGISTER!$DD$24,0,IF(DX$70=1,0,IF(AND(DX115=1,$J115=1,DX$43&gt;=REGISTER!$DD$28,DX$40&gt;0,SUM(DX$54:DX$60)&gt;0),1,0)))</f>
        <v>0</v>
      </c>
      <c r="AV115" s="68">
        <f>IF((SUM(AV$19:AV$39)+SUM(AV$78:AV114)+SUM(AV$117:AV$121))&gt;=REGISTER!$DD$24,0,IF(DY$70=1,0,IF(AND(DY115=1,$J115=1,DY$43&gt;=REGISTER!$DD$28,DY$40&gt;0,SUM(DY$54:DY$60)&gt;0),1,0)))</f>
        <v>0</v>
      </c>
      <c r="AW115" s="68">
        <f>IF((SUM(AW$19:AW$39)+SUM(AW$78:AW114)+SUM(AW$117:AW$121))&gt;=REGISTER!$DD$24,0,IF(DZ$70=1,0,IF(AND(DZ115=1,$J115=1,DZ$43&gt;=REGISTER!$DD$28,DZ$40&gt;0,SUM(DZ$54:DZ$60)&gt;0),1,0)))</f>
        <v>0</v>
      </c>
      <c r="AX115" s="68">
        <f>IF((SUM(AX$19:AX$39)+SUM(AX$78:AX114)+SUM(AX$117:AX$121))&gt;=REGISTER!$DD$24,0,IF(EA$70=1,0,IF(AND(EA115=1,$J115=1,EA$43&gt;=REGISTER!$DD$28,EA$40&gt;0,SUM(EA$54:EA$60)&gt;0),1,0)))</f>
        <v>0</v>
      </c>
      <c r="AY115" s="68">
        <f>IF((SUM(AY$19:AY$39)+SUM(AY$78:AY114)+SUM(AY$117:AY$121))&gt;=REGISTER!$DD$24,0,IF(EB$70=1,0,IF(AND(EB115=1,$J115=1,EB$43&gt;=REGISTER!$DD$28,EB$40&gt;0,SUM(EB$54:EB$60)&gt;0),1,0)))</f>
        <v>0</v>
      </c>
      <c r="AZ115" s="68">
        <f>IF((SUM(AZ$19:AZ$39)+SUM(AZ$78:AZ114)+SUM(AZ$117:AZ$121))&gt;=REGISTER!$DD$24,0,IF(EC$70=1,0,IF(AND(EC115=1,$J115=1,EC$43&gt;=REGISTER!$DD$28,EC$40&gt;0,SUM(EC$54:EC$60)&gt;0),1,0)))</f>
        <v>0</v>
      </c>
      <c r="BA115" s="68">
        <f>IF((SUM(BA$19:BA$39)+SUM(BA$78:BA114)+SUM(BA$117:BA$121))&gt;=REGISTER!$DD$24,0,IF(ED$70=1,0,IF(AND(ED115=1,$J115=1,ED$43&gt;=REGISTER!$DD$28,ED$40&gt;0,SUM(ED$54:ED$60)&gt;0),1,0)))</f>
        <v>0</v>
      </c>
      <c r="BB115" s="68">
        <f>IF((SUM(BB$19:BB$39)+SUM(BB$78:BB114)+SUM(BB$117:BB$121))&gt;=REGISTER!$DD$24,0,IF(EE$70=1,0,IF(AND(EE115=1,$J115=1,EE$43&gt;=REGISTER!$DD$28,EE$40&gt;0,SUM(EE$54:EE$60)&gt;0),1,0)))</f>
        <v>0</v>
      </c>
      <c r="BC115" s="68">
        <f>IF((SUM(BC$19:BC$39)+SUM(BC$78:BC114)+SUM(BC$117:BC$121))&gt;=REGISTER!$DD$24,0,IF(EF$70=1,0,IF(AND(EF115=1,$J115=1,EF$43&gt;=REGISTER!$DD$28,EF$40&gt;0,SUM(EF$54:EF$60)&gt;0),1,0)))</f>
        <v>0</v>
      </c>
      <c r="BD115" s="83">
        <f t="shared" si="69"/>
        <v>0</v>
      </c>
      <c r="BE115" s="68">
        <f>IF((SUM(BE$19:BE$37)+SUM(BE$78:BE114))&gt;=20,0,SUM(IF(AND($I115=1,CS115=1,CS$41&gt;2,CS$40&gt;0,SUM(CS$47:CS$53)&gt;0),1,0)))</f>
        <v>0</v>
      </c>
      <c r="BF115" s="68">
        <f>IF((SUM(BF$19:BF$37)+SUM(BF$78:BF114))&gt;=20,0,SUM(IF(AND($I115=1,CT115=1,CT$41&gt;2,CT$40&gt;0,SUM(CT$47:CT$53)&gt;0),1,0)))</f>
        <v>0</v>
      </c>
      <c r="BG115" s="68">
        <f>IF((SUM(BG$19:BG$37)+SUM(BG$78:BG114))&gt;=20,0,SUM(IF(AND($I115=1,CU115=1,CU$41&gt;2,CU$40&gt;0,SUM(CU$47:CU$53)&gt;0),1,0)))</f>
        <v>0</v>
      </c>
      <c r="BH115" s="68">
        <f>IF((SUM(BH$19:BH$37)+SUM(BH$78:BH114))&gt;=20,0,SUM(IF(AND($I115=1,CV115=1,CV$41&gt;2,CV$40&gt;0,SUM(CV$47:CV$53)&gt;0),1,0)))</f>
        <v>0</v>
      </c>
      <c r="BI115" s="68">
        <f>IF((SUM(BI$19:BI$37)+SUM(BI$78:BI114))&gt;=20,0,SUM(IF(AND($I115=1,CW115=1,CW$41&gt;2,CW$40&gt;0,SUM(CW$47:CW$53)&gt;0),1,0)))</f>
        <v>0</v>
      </c>
      <c r="BJ115" s="68">
        <f>IF((SUM(BJ$19:BJ$37)+SUM(BJ$78:BJ114))&gt;=20,0,SUM(IF(AND($I115=1,CX115=1,CX$41&gt;2,CX$40&gt;0,SUM(CX$47:CX$53)&gt;0),1,0)))</f>
        <v>0</v>
      </c>
      <c r="BK115" s="68">
        <f>IF((SUM(BK$19:BK$37)+SUM(BK$78:BK114))&gt;=20,0,SUM(IF(AND($I115=1,CY115=1,CY$41&gt;2,CY$40&gt;0,SUM(CY$47:CY$53)&gt;0),1,0)))</f>
        <v>0</v>
      </c>
      <c r="BL115" s="68">
        <f>IF((SUM(BL$19:BL$37)+SUM(BL$78:BL114))&gt;=20,0,SUM(IF(AND($I115=1,CZ115=1,CZ$41&gt;2,CZ$40&gt;0,SUM(CZ$47:CZ$53)&gt;0),1,0)))</f>
        <v>0</v>
      </c>
      <c r="BM115" s="68">
        <f>IF((SUM(BM$19:BM$37)+SUM(BM$78:BM114))&gt;=20,0,SUM(IF(AND($I115=1,DA115=1,DA$41&gt;2,DA$40&gt;0,SUM(DA$47:DA$53)&gt;0),1,0)))</f>
        <v>0</v>
      </c>
      <c r="BN115" s="68">
        <f>IF((SUM(BN$19:BN$37)+SUM(BN$78:BN114))&gt;=20,0,SUM(IF(AND($I115=1,DB115=1,DB$41&gt;2,DB$40&gt;0,SUM(DB$47:DB$53)&gt;0),1,0)))</f>
        <v>0</v>
      </c>
      <c r="BO115" s="68">
        <f>IF((SUM(BO$19:BO$37)+SUM(BO$78:BO114))&gt;=20,0,SUM(IF(AND($I115=1,DC115=1,DC$41&gt;2,DC$40&gt;0,SUM(DC$47:DC$53)&gt;0),1,0)))</f>
        <v>0</v>
      </c>
      <c r="BP115" s="68">
        <f>IF((SUM(BP$19:BP$37)+SUM(BP$78:BP114))&gt;=20,0,SUM(IF(AND($I115=1,DD115=1,DD$41&gt;2,DD$40&gt;0,SUM(DD$47:DD$53)&gt;0),1,0)))</f>
        <v>0</v>
      </c>
      <c r="BQ115" s="68">
        <f>IF((SUM(BQ$19:BQ$37)+SUM(BQ$78:BQ114))&gt;=20,0,SUM(IF(AND($I115=1,DE115=1,DE$41&gt;2,DE$40&gt;0,SUM(DE$47:DE$53)&gt;0),1,0)))</f>
        <v>0</v>
      </c>
      <c r="BR115" s="68">
        <f>IF((SUM(BR$19:BR$37)+SUM(BR$78:BR114))&gt;=20,0,SUM(IF(AND($I115=1,DF115=1,DF$41&gt;2,DF$40&gt;0,SUM(DF$47:DF$53)&gt;0),1,0)))</f>
        <v>0</v>
      </c>
      <c r="BS115" s="68">
        <f>IF((SUM(BS$19:BS$37)+SUM(BS$78:BS114))&gt;=20,0,SUM(IF(AND($I115=1,DG115=1,DG$41&gt;2,DG$40&gt;0,SUM(DG$47:DG$53)&gt;0),1,0)))</f>
        <v>0</v>
      </c>
      <c r="BT115" s="68">
        <f>IF((SUM(BT$19:BT$37)+SUM(BT$78:BT114))&gt;=20,0,SUM(IF(AND($I115=1,DH115=1,DH$41&gt;2,DH$40&gt;0,SUM(DH$47:DH$53)&gt;0),1,0)))</f>
        <v>0</v>
      </c>
      <c r="BU115" s="68">
        <f>IF((SUM(BU$19:BU$37)+SUM(BU$78:BU114))&gt;=20,0,SUM(IF(AND($I115=1,DI115=1,DI$41&gt;2,DI$40&gt;0,SUM(DI$47:DI$53)&gt;0),1,0)))</f>
        <v>0</v>
      </c>
      <c r="BV115" s="68">
        <f>IF((SUM(BV$19:BV$37)+SUM(BV$78:BV114))&gt;=20,0,SUM(IF(AND($I115=1,DJ115=1,DJ$41&gt;2,DJ$40&gt;0,SUM(DJ$47:DJ$53)&gt;0),1,0)))</f>
        <v>0</v>
      </c>
      <c r="BW115" s="68">
        <f>IF((SUM(BW$19:BW$37)+SUM(BW$78:BW114))&gt;=20,0,SUM(IF(AND($I115=1,DK115=1,DK$41&gt;2,DK$40&gt;0,SUM(DK$47:DK$53)&gt;0),1,0)))</f>
        <v>0</v>
      </c>
      <c r="BX115" s="68">
        <f>IF((SUM(BX$19:BX$37)+SUM(BX$78:BX114))&gt;=20,0,SUM(IF(AND($I115=1,DL115=1,DL$41&gt;2,DL$40&gt;0,SUM(DL$47:DL$53)&gt;0),1,0)))</f>
        <v>0</v>
      </c>
      <c r="BY115" s="68">
        <f>IF((SUM(BY$19:BY$37)+SUM(BY$78:BY114))&gt;=20,0,SUM(IF(AND($I115=1,DM115=1,DM$41&gt;2,DM$40&gt;0,SUM(DM$47:DM$53)&gt;0),1,0)))</f>
        <v>0</v>
      </c>
      <c r="BZ115" s="68">
        <f>IF((SUM(BZ$19:BZ$37)+SUM(BZ$78:BZ114))&gt;=20,0,SUM(IF(AND($I115=1,DN115=1,DN$41&gt;2,DN$40&gt;0,SUM(DN$47:DN$53)&gt;0),1,0)))</f>
        <v>0</v>
      </c>
      <c r="CA115" s="68">
        <f>IF((SUM(CA$19:CA$37)+SUM(CA$78:CA114))&gt;=20,0,SUM(IF(AND($I115=1,DO115=1,DO$41&gt;2,DO$40&gt;0,SUM(DO$47:DO$53)&gt;0),1,0)))</f>
        <v>0</v>
      </c>
      <c r="CB115" s="68">
        <f>IF((SUM(CB$19:CB$37)+SUM(CB$78:CB114))&gt;=20,0,SUM(IF(AND($I115=1,DP115=1,DP$41&gt;2,DP$40&gt;0,SUM(DP$47:DP$53)&gt;0),1,0)))</f>
        <v>0</v>
      </c>
      <c r="CC115" s="68">
        <f>IF((SUM(CC$19:CC$37)+SUM(CC$78:CC114))&gt;=20,0,SUM(IF(AND($I115=1,DQ115=1,DQ$41&gt;2,DQ$40&gt;0,SUM(DQ$47:DQ$53)&gt;0),1,0)))</f>
        <v>0</v>
      </c>
      <c r="CD115" s="68">
        <f>IF((SUM(CD$19:CD$37)+SUM(CD$78:CD114))&gt;=20,0,SUM(IF(AND($I115=1,DR115=1,DR$41&gt;2,DR$40&gt;0,SUM(DR$47:DR$53)&gt;0),1,0)))</f>
        <v>0</v>
      </c>
      <c r="CE115" s="68">
        <f>IF((SUM(CE$19:CE$37)+SUM(CE$78:CE114))&gt;=20,0,SUM(IF(AND($I115=1,DS115=1,DS$41&gt;2,DS$40&gt;0,SUM(DS$47:DS$53)&gt;0),1,0)))</f>
        <v>0</v>
      </c>
      <c r="CF115" s="68">
        <f>IF((SUM(CF$19:CF$37)+SUM(CF$78:CF114))&gt;=20,0,SUM(IF(AND($I115=1,DT115=1,DT$41&gt;2,DT$40&gt;0,SUM(DT$47:DT$53)&gt;0),1,0)))</f>
        <v>0</v>
      </c>
      <c r="CG115" s="68">
        <f>IF((SUM(CG$19:CG$37)+SUM(CG$78:CG114))&gt;=20,0,SUM(IF(AND($I115=1,DU115=1,DU$41&gt;2,DU$40&gt;0,SUM(DU$47:DU$53)&gt;0),1,0)))</f>
        <v>0</v>
      </c>
      <c r="CH115" s="68">
        <f>IF((SUM(CH$19:CH$37)+SUM(CH$78:CH114))&gt;=20,0,SUM(IF(AND($I115=1,DV115=1,DV$41&gt;2,DV$40&gt;0,SUM(DV$47:DV$53)&gt;0),1,0)))</f>
        <v>0</v>
      </c>
      <c r="CI115" s="68">
        <f>IF((SUM(CI$19:CI$37)+SUM(CI$78:CI114))&gt;=20,0,SUM(IF(AND($I115=1,DW115=1,DW$41&gt;2,DW$40&gt;0,SUM(DW$47:DW$53)&gt;0),1,0)))</f>
        <v>0</v>
      </c>
      <c r="CJ115" s="68">
        <f>IF((SUM(CJ$19:CJ$37)+SUM(CJ$78:CJ114))&gt;=20,0,SUM(IF(AND($I115=1,DX115=1,DX$41&gt;2,DX$40&gt;0,SUM(DX$47:DX$53)&gt;0),1,0)))</f>
        <v>0</v>
      </c>
      <c r="CK115" s="68">
        <f>IF((SUM(CK$19:CK$37)+SUM(CK$78:CK114))&gt;=20,0,SUM(IF(AND($I115=1,DY115=1,DY$41&gt;2,DY$40&gt;0,SUM(DY$47:DY$53)&gt;0),1,0)))</f>
        <v>0</v>
      </c>
      <c r="CL115" s="68">
        <f>IF((SUM(CL$19:CL$37)+SUM(CL$78:CL114))&gt;=20,0,SUM(IF(AND($I115=1,DZ115=1,DZ$41&gt;2,DZ$40&gt;0,SUM(DZ$47:DZ$53)&gt;0),1,0)))</f>
        <v>0</v>
      </c>
      <c r="CM115" s="68">
        <f>IF((SUM(CM$19:CM$37)+SUM(CM$78:CM114))&gt;=20,0,SUM(IF(AND($I115=1,EA115=1,EA$41&gt;2,EA$40&gt;0,SUM(EA$47:EA$53)&gt;0),1,0)))</f>
        <v>0</v>
      </c>
      <c r="CN115" s="68">
        <f>IF((SUM(CN$19:CN$37)+SUM(CN$78:CN114))&gt;=20,0,SUM(IF(AND($I115=1,EB115=1,EB$41&gt;2,EB$40&gt;0,SUM(EB$47:EB$53)&gt;0),1,0)))</f>
        <v>0</v>
      </c>
      <c r="CO115" s="68">
        <f>IF((SUM(CO$19:CO$37)+SUM(CO$78:CO114))&gt;=20,0,SUM(IF(AND($I115=1,EC115=1,EC$41&gt;2,EC$40&gt;0,SUM(EC$47:EC$53)&gt;0),1,0)))</f>
        <v>0</v>
      </c>
      <c r="CP115" s="68">
        <f>IF((SUM(CP$19:CP$37)+SUM(CP$78:CP114))&gt;=20,0,SUM(IF(AND($I115=1,ED115=1,ED$41&gt;2,ED$40&gt;0,SUM(ED$47:ED$53)&gt;0),1,0)))</f>
        <v>0</v>
      </c>
      <c r="CQ115" s="68">
        <f>IF((SUM(CQ$19:CQ$37)+SUM(CQ$78:CQ114))&gt;=20,0,SUM(IF(AND($I115=1,EE115=1,EE$41&gt;2,EE$40&gt;0,SUM(EE$47:EE$53)&gt;0),1,0)))</f>
        <v>0</v>
      </c>
      <c r="CR115" s="68">
        <f>IF((SUM(CR$19:CR$37)+SUM(CR$78:CR114))&gt;=20,0,SUM(IF(AND($I115=1,EF115=1,EF$41&gt;2,EF$40&gt;0,SUM(EF$47:EF$53)&gt;0),1,0)))</f>
        <v>0</v>
      </c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  <c r="DH115" s="53"/>
      <c r="DI115" s="53"/>
      <c r="DJ115" s="53"/>
      <c r="DK115" s="53"/>
      <c r="DL115" s="53"/>
      <c r="DM115" s="53"/>
      <c r="DN115" s="53"/>
      <c r="DO115" s="53"/>
      <c r="DP115" s="53"/>
      <c r="DQ115" s="53"/>
      <c r="DR115" s="53"/>
      <c r="DS115" s="53"/>
      <c r="DT115" s="53"/>
      <c r="DU115" s="53"/>
      <c r="DV115" s="53"/>
      <c r="DW115" s="53"/>
      <c r="DX115" s="53"/>
      <c r="DY115" s="53"/>
      <c r="DZ115" s="53"/>
      <c r="EA115" s="53"/>
      <c r="EB115" s="53"/>
      <c r="EC115" s="53"/>
      <c r="ED115" s="53"/>
      <c r="EE115" s="53"/>
      <c r="EF115" s="53"/>
      <c r="EG115" s="46">
        <f t="shared" si="63"/>
        <v>0</v>
      </c>
      <c r="EH115" s="116"/>
      <c r="EI115" s="82">
        <f t="shared" si="64"/>
        <v>0</v>
      </c>
      <c r="EJ115" s="295" t="str">
        <f t="shared" si="65"/>
        <v/>
      </c>
      <c r="EK115" s="296">
        <f t="shared" si="66"/>
        <v>0</v>
      </c>
      <c r="EL115" s="161"/>
      <c r="EM115" s="354">
        <f>SUMIF($K115,REGISTER!$CY$7,'KORT 1'!$BD115)</f>
        <v>0</v>
      </c>
      <c r="EN115" s="355">
        <f>SUMIF($K115,REGISTER!$CY$8,'KORT 1'!$BD115)</f>
        <v>0</v>
      </c>
      <c r="EO115" s="356">
        <f>SUMIF($K115,REGISTER!$CY$9,'KORT 1'!$BD115)</f>
        <v>0</v>
      </c>
      <c r="EP115" s="356">
        <f>SUMIF($K115,REGISTER!$CY$10,'KORT 1'!$BD115)</f>
        <v>0</v>
      </c>
      <c r="EQ115" s="357">
        <f>SUMIF($K115,REGISTER!$CY$23,'KORT 1'!$BD115)</f>
        <v>0</v>
      </c>
      <c r="ER115" s="355">
        <f>SUMIF($K115,REGISTER!$CY$24,'KORT 1'!$BD115)</f>
        <v>0</v>
      </c>
      <c r="ES115" s="356">
        <f>SUMIF($K115,REGISTER!$CY$25,'KORT 1'!$BD115)</f>
        <v>0</v>
      </c>
      <c r="ET115" s="356">
        <f>SUMIF($K115,REGISTER!$CY$26,'KORT 1'!$BD115)</f>
        <v>0</v>
      </c>
      <c r="EU115" s="357">
        <f>SUMIF($K115,REGISTER!$CY$15,'KORT 1'!$BD115)</f>
        <v>0</v>
      </c>
      <c r="EV115" s="355">
        <f>SUMIF($K115,REGISTER!$CY$16,'KORT 1'!$BD115)</f>
        <v>0</v>
      </c>
      <c r="EW115" s="355">
        <f>SUMIF($K115,REGISTER!$CY$17,'KORT 1'!$BD115)</f>
        <v>0</v>
      </c>
      <c r="EX115" s="355">
        <f>SUMIF($K115,REGISTER!$CY$18,'KORT 1'!$BD115)</f>
        <v>0</v>
      </c>
      <c r="EY115" s="358">
        <f>SUMIF($K115,REGISTER!$CY$19,'KORT 1'!$BD115)+SUMIF($K115,REGISTER!$CY$20,'KORT 1'!$BD115)+SUMIF($K115,REGISTER!$CY$21,'KORT 1'!$BD115)+SUMIF($K115,REGISTER!$CY$22,'KORT 1'!$BD115)</f>
        <v>0</v>
      </c>
      <c r="EZ115" s="359">
        <f>SUMIF($K115,REGISTER!$CY$31,'KORT 1'!$BD115)</f>
        <v>0</v>
      </c>
      <c r="FA115" s="355">
        <f>SUMIF($K115,REGISTER!$CY$32,'KORT 1'!$BD115)</f>
        <v>0</v>
      </c>
      <c r="FB115" s="355">
        <f>SUMIF($K115,REGISTER!$CY$33,'KORT 1'!$BD115)</f>
        <v>0</v>
      </c>
      <c r="FC115" s="355">
        <f>SUMIF($K115,REGISTER!$CY$34,'KORT 1'!$BD115)</f>
        <v>0</v>
      </c>
      <c r="FD115" s="358">
        <f>SUMIF($K115,REGISTER!$CY$35,'KORT 1'!$BD115)+SUMIF($K115,REGISTER!$CY$36,'KORT 1'!$BD115)+SUMIF($K115,REGISTER!$CY$37,'KORT 1'!$BD115)+SUMIF($K115,REGISTER!$CY$38,'KORT 1'!$BD115)</f>
        <v>0</v>
      </c>
      <c r="FE115" s="376"/>
      <c r="FF115" s="377"/>
      <c r="FG115" s="378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9"/>
      <c r="FY115" s="84">
        <f>SUMIF($M115,REGISTER!$CY$40,'KORT 1'!$O115)</f>
        <v>0</v>
      </c>
      <c r="FZ115" s="17">
        <f>SUMIF($M115,REGISTER!$CY$41,'KORT 1'!$O115)</f>
        <v>0</v>
      </c>
      <c r="GA115" s="17">
        <f>SUMIF($M115,REGISTER!$CY$42,'KORT 1'!$O115)</f>
        <v>0</v>
      </c>
      <c r="GB115" s="17">
        <f>SUMIF($M115,REGISTER!$CY$43,'KORT 1'!$O115)</f>
        <v>0</v>
      </c>
      <c r="GC115" s="17">
        <f>SUMIF($M115,REGISTER!$CY$44,'KORT 1'!$O115)</f>
        <v>0</v>
      </c>
      <c r="GD115" s="17">
        <f>SUMIF($M115,REGISTER!$CY$45,'KORT 1'!$O115)</f>
        <v>0</v>
      </c>
      <c r="GE115" s="17">
        <f>SUMIF($M115,REGISTER!$CY$60,'KORT 1'!$O115)</f>
        <v>0</v>
      </c>
      <c r="GF115" s="17">
        <f>SUMIF($M115,REGISTER!$CY$61,'KORT 1'!$O115)</f>
        <v>0</v>
      </c>
      <c r="GG115" s="17">
        <f>SUMIF($M115,REGISTER!$CY$62,'KORT 1'!$O115)</f>
        <v>0</v>
      </c>
      <c r="GH115" s="17">
        <f>SUMIF($M115,REGISTER!$CY$63,'KORT 1'!$O115)</f>
        <v>0</v>
      </c>
      <c r="GI115" s="17">
        <f>SUMIF($M115,REGISTER!$CY$64,'KORT 1'!$O115)</f>
        <v>0</v>
      </c>
      <c r="GJ115" s="17">
        <f>SUMIF($M115,REGISTER!$CY$65,'KORT 1'!$O115)</f>
        <v>0</v>
      </c>
      <c r="GK115" s="17">
        <f>SUMIF($M115,REGISTER!$CY$50,'KORT 1'!$O115)</f>
        <v>0</v>
      </c>
      <c r="GL115" s="17">
        <f>SUMIF($M115,REGISTER!$CY$51,'KORT 1'!$O115)</f>
        <v>0</v>
      </c>
      <c r="GM115" s="17">
        <f>SUMIF($M115,REGISTER!$CY$52,'KORT 1'!$O115)</f>
        <v>0</v>
      </c>
      <c r="GN115" s="17">
        <f>SUMIF($M115,REGISTER!$CY$53,'KORT 1'!$O115)</f>
        <v>0</v>
      </c>
      <c r="GO115" s="17">
        <f>SUMIF($M115,REGISTER!$CY$54,'KORT 1'!$O115)</f>
        <v>0</v>
      </c>
      <c r="GP115" s="17">
        <f>SUMIF($M115,REGISTER!$CY$55,'KORT 1'!$O115)</f>
        <v>0</v>
      </c>
      <c r="GQ115" s="16">
        <f>SUMIF($M115,REGISTER!$CY$56,'KORT 1'!$O115)+SUMIF($M115,REGISTER!$CY$57,'KORT 1'!$O115)+SUMIF($M115,REGISTER!$CY$58,'KORT 1'!$O115)+SUMIF($M115,REGISTER!$CY$59,'KORT 1'!$O115)</f>
        <v>0</v>
      </c>
      <c r="GR115" s="17">
        <f>SUMIF($M115,REGISTER!$CY$70,'KORT 1'!$O115)</f>
        <v>0</v>
      </c>
      <c r="GS115" s="17">
        <f>SUMIF($M115,REGISTER!$CY$71,'KORT 1'!$O115)</f>
        <v>0</v>
      </c>
      <c r="GT115" s="17">
        <f>SUMIF($M115,REGISTER!$CY$72,'KORT 1'!$O115)</f>
        <v>0</v>
      </c>
      <c r="GU115" s="17">
        <f>SUMIF($M115,REGISTER!$CY$73,'KORT 1'!$O115)</f>
        <v>0</v>
      </c>
      <c r="GV115" s="17">
        <f>SUMIF($M115,REGISTER!$CY$74,'KORT 1'!$O115)</f>
        <v>0</v>
      </c>
      <c r="GW115" s="17">
        <f>SUMIF($M115,REGISTER!$CY$75,'KORT 1'!$O115)</f>
        <v>0</v>
      </c>
      <c r="GX115" s="16">
        <f>SUMIF($M115,REGISTER!$CY$76,'KORT 1'!$O115)+SUMIF($M115,REGISTER!$CY$77,'KORT 1'!$O115)+SUMIF($M115,REGISTER!$CY$78,'KORT 1'!$O115)+SUMIF($M115,REGISTER!$CY$79,'KORT 1'!$O115)</f>
        <v>0</v>
      </c>
      <c r="GY115" s="116"/>
      <c r="GZ115" s="116"/>
      <c r="HA115" s="116"/>
      <c r="HB115" s="116"/>
      <c r="HC115" s="116"/>
      <c r="HD115" s="116"/>
      <c r="HE115" s="116"/>
      <c r="HF115" s="116"/>
      <c r="HG115" s="116"/>
      <c r="HH115" s="116"/>
      <c r="HI115" s="116"/>
      <c r="HJ115" s="116"/>
      <c r="HK115" s="116"/>
      <c r="HL115" s="116"/>
      <c r="HM115" s="116"/>
      <c r="HN115" s="116"/>
      <c r="HO115" s="116"/>
      <c r="HP115" s="106"/>
      <c r="HQ115" s="1"/>
    </row>
    <row r="116" spans="1:225" ht="12" customHeight="1">
      <c r="A116" s="15">
        <v>60</v>
      </c>
      <c r="B116" s="69"/>
      <c r="C116" s="539" t="str">
        <f t="shared" si="67"/>
        <v/>
      </c>
      <c r="D116" s="540"/>
      <c r="E116" s="540"/>
      <c r="F116" s="540"/>
      <c r="G116" s="541"/>
      <c r="H116" s="111" t="str">
        <f t="shared" si="54"/>
        <v/>
      </c>
      <c r="I116" s="22">
        <f t="shared" si="55"/>
        <v>0</v>
      </c>
      <c r="J116" s="22">
        <f t="shared" si="56"/>
        <v>0</v>
      </c>
      <c r="K116" s="22">
        <f t="shared" si="57"/>
        <v>0</v>
      </c>
      <c r="L116" s="115"/>
      <c r="M116" s="22">
        <f t="shared" si="58"/>
        <v>0</v>
      </c>
      <c r="N116" s="22">
        <f t="shared" si="59"/>
        <v>0</v>
      </c>
      <c r="O116" s="83">
        <f t="shared" si="68"/>
        <v>0</v>
      </c>
      <c r="P116" s="68">
        <f>IF((SUM(P$19:P$39)+SUM(P$78:P115)+SUM(P$117:P$121))&gt;=REGISTER!$DD$24,0,IF(CS$70=1,0,IF(AND(CS116=1,$J116=1,CS$43&gt;=REGISTER!$DD$28,CS$40&gt;0,SUM(CS$54:CS$60)&gt;0),1,0)))</f>
        <v>0</v>
      </c>
      <c r="Q116" s="68">
        <f>IF((SUM(Q$19:Q$39)+SUM(Q$78:Q115)+SUM(Q$117:Q$121))&gt;=REGISTER!$DD$24,0,IF(CT$70=1,0,IF(AND(CT116=1,$J116=1,CT$43&gt;=REGISTER!$DD$28,CT$40&gt;0,SUM(CT$54:CT$60)&gt;0),1,0)))</f>
        <v>0</v>
      </c>
      <c r="R116" s="68">
        <f>IF((SUM(R$19:R$39)+SUM(R$78:R115)+SUM(R$117:R$121))&gt;=REGISTER!$DD$24,0,IF(CU$70=1,0,IF(AND(CU116=1,$J116=1,CU$43&gt;=REGISTER!$DD$28,CU$40&gt;0,SUM(CU$54:CU$60)&gt;0),1,0)))</f>
        <v>0</v>
      </c>
      <c r="S116" s="68">
        <f>IF((SUM(S$19:S$39)+SUM(S$78:S115)+SUM(S$117:S$121))&gt;=REGISTER!$DD$24,0,IF(CV$70=1,0,IF(AND(CV116=1,$J116=1,CV$43&gt;=REGISTER!$DD$28,CV$40&gt;0,SUM(CV$54:CV$60)&gt;0),1,0)))</f>
        <v>0</v>
      </c>
      <c r="T116" s="68">
        <f>IF((SUM(T$19:T$39)+SUM(T$78:T115)+SUM(T$117:T$121))&gt;=REGISTER!$DD$24,0,IF(CW$70=1,0,IF(AND(CW116=1,$J116=1,CW$43&gt;=REGISTER!$DD$28,CW$40&gt;0,SUM(CW$54:CW$60)&gt;0),1,0)))</f>
        <v>0</v>
      </c>
      <c r="U116" s="68">
        <f>IF((SUM(U$19:U$39)+SUM(U$78:U115)+SUM(U$117:U$121))&gt;=REGISTER!$DD$24,0,IF(CX$70=1,0,IF(AND(CX116=1,$J116=1,CX$43&gt;=REGISTER!$DD$28,CX$40&gt;0,SUM(CX$54:CX$60)&gt;0),1,0)))</f>
        <v>0</v>
      </c>
      <c r="V116" s="68">
        <f>IF((SUM(V$19:V$39)+SUM(V$78:V115)+SUM(V$117:V$121))&gt;=REGISTER!$DD$24,0,IF(CY$70=1,0,IF(AND(CY116=1,$J116=1,CY$43&gt;=REGISTER!$DD$28,CY$40&gt;0,SUM(CY$54:CY$60)&gt;0),1,0)))</f>
        <v>0</v>
      </c>
      <c r="W116" s="68">
        <f>IF((SUM(W$19:W$39)+SUM(W$78:W115)+SUM(W$117:W$121))&gt;=REGISTER!$DD$24,0,IF(CZ$70=1,0,IF(AND(CZ116=1,$J116=1,CZ$43&gt;=REGISTER!$DD$28,CZ$40&gt;0,SUM(CZ$54:CZ$60)&gt;0),1,0)))</f>
        <v>0</v>
      </c>
      <c r="X116" s="68">
        <f>IF((SUM(X$19:X$39)+SUM(X$78:X115)+SUM(X$117:X$121))&gt;=REGISTER!$DD$24,0,IF(DA$70=1,0,IF(AND(DA116=1,$J116=1,DA$43&gt;=REGISTER!$DD$28,DA$40&gt;0,SUM(DA$54:DA$60)&gt;0),1,0)))</f>
        <v>0</v>
      </c>
      <c r="Y116" s="68">
        <f>IF((SUM(Y$19:Y$39)+SUM(Y$78:Y115)+SUM(Y$117:Y$121))&gt;=REGISTER!$DD$24,0,IF(DB$70=1,0,IF(AND(DB116=1,$J116=1,DB$43&gt;=REGISTER!$DD$28,DB$40&gt;0,SUM(DB$54:DB$60)&gt;0),1,0)))</f>
        <v>0</v>
      </c>
      <c r="Z116" s="68">
        <f>IF((SUM(Z$19:Z$39)+SUM(Z$78:Z115)+SUM(Z$117:Z$121))&gt;=REGISTER!$DD$24,0,IF(DC$70=1,0,IF(AND(DC116=1,$J116=1,DC$43&gt;=REGISTER!$DD$28,DC$40&gt;0,SUM(DC$54:DC$60)&gt;0),1,0)))</f>
        <v>0</v>
      </c>
      <c r="AA116" s="68">
        <f>IF((SUM(AA$19:AA$39)+SUM(AA$78:AA115)+SUM(AA$117:AA$121))&gt;=REGISTER!$DD$24,0,IF(DD$70=1,0,IF(AND(DD116=1,$J116=1,DD$43&gt;=REGISTER!$DD$28,DD$40&gt;0,SUM(DD$54:DD$60)&gt;0),1,0)))</f>
        <v>0</v>
      </c>
      <c r="AB116" s="68">
        <f>IF((SUM(AB$19:AB$39)+SUM(AB$78:AB115)+SUM(AB$117:AB$121))&gt;=REGISTER!$DD$24,0,IF(DE$70=1,0,IF(AND(DE116=1,$J116=1,DE$43&gt;=REGISTER!$DD$28,DE$40&gt;0,SUM(DE$54:DE$60)&gt;0),1,0)))</f>
        <v>0</v>
      </c>
      <c r="AC116" s="68">
        <f>IF((SUM(AC$19:AC$39)+SUM(AC$78:AC115)+SUM(AC$117:AC$121))&gt;=REGISTER!$DD$24,0,IF(DF$70=1,0,IF(AND(DF116=1,$J116=1,DF$43&gt;=REGISTER!$DD$28,DF$40&gt;0,SUM(DF$54:DF$60)&gt;0),1,0)))</f>
        <v>0</v>
      </c>
      <c r="AD116" s="68">
        <f>IF((SUM(AD$19:AD$39)+SUM(AD$78:AD115)+SUM(AD$117:AD$121))&gt;=REGISTER!$DD$24,0,IF(DG$70=1,0,IF(AND(DG116=1,$J116=1,DG$43&gt;=REGISTER!$DD$28,DG$40&gt;0,SUM(DG$54:DG$60)&gt;0),1,0)))</f>
        <v>0</v>
      </c>
      <c r="AE116" s="68">
        <f>IF((SUM(AE$19:AE$39)+SUM(AE$78:AE115)+SUM(AE$117:AE$121))&gt;=REGISTER!$DD$24,0,IF(DH$70=1,0,IF(AND(DH116=1,$J116=1,DH$43&gt;=REGISTER!$DD$28,DH$40&gt;0,SUM(DH$54:DH$60)&gt;0),1,0)))</f>
        <v>0</v>
      </c>
      <c r="AF116" s="68">
        <f>IF((SUM(AF$19:AF$39)+SUM(AF$78:AF115)+SUM(AF$117:AF$121))&gt;=REGISTER!$DD$24,0,IF(DI$70=1,0,IF(AND(DI116=1,$J116=1,DI$43&gt;=REGISTER!$DD$28,DI$40&gt;0,SUM(DI$54:DI$60)&gt;0),1,0)))</f>
        <v>0</v>
      </c>
      <c r="AG116" s="68">
        <f>IF((SUM(AG$19:AG$39)+SUM(AG$78:AG115)+SUM(AG$117:AG$121))&gt;=REGISTER!$DD$24,0,IF(DJ$70=1,0,IF(AND(DJ116=1,$J116=1,DJ$43&gt;=REGISTER!$DD$28,DJ$40&gt;0,SUM(DJ$54:DJ$60)&gt;0),1,0)))</f>
        <v>0</v>
      </c>
      <c r="AH116" s="68">
        <f>IF((SUM(AH$19:AH$39)+SUM(AH$78:AH115)+SUM(AH$117:AH$121))&gt;=REGISTER!$DD$24,0,IF(DK$70=1,0,IF(AND(DK116=1,$J116=1,DK$43&gt;=REGISTER!$DD$28,DK$40&gt;0,SUM(DK$54:DK$60)&gt;0),1,0)))</f>
        <v>0</v>
      </c>
      <c r="AI116" s="68">
        <f>IF((SUM(AI$19:AI$39)+SUM(AI$78:AI115)+SUM(AI$117:AI$121))&gt;=REGISTER!$DD$24,0,IF(DL$70=1,0,IF(AND(DL116=1,$J116=1,DL$43&gt;=REGISTER!$DD$28,DL$40&gt;0,SUM(DL$54:DL$60)&gt;0),1,0)))</f>
        <v>0</v>
      </c>
      <c r="AJ116" s="68">
        <f>IF((SUM(AJ$19:AJ$39)+SUM(AJ$78:AJ115)+SUM(AJ$117:AJ$121))&gt;=REGISTER!$DD$24,0,IF(DM$70=1,0,IF(AND(DM116=1,$J116=1,DM$43&gt;=REGISTER!$DD$28,DM$40&gt;0,SUM(DM$54:DM$60)&gt;0),1,0)))</f>
        <v>0</v>
      </c>
      <c r="AK116" s="68">
        <f>IF((SUM(AK$19:AK$39)+SUM(AK$78:AK115)+SUM(AK$117:AK$121))&gt;=REGISTER!$DD$24,0,IF(DN$70=1,0,IF(AND(DN116=1,$J116=1,DN$43&gt;=REGISTER!$DD$28,DN$40&gt;0,SUM(DN$54:DN$60)&gt;0),1,0)))</f>
        <v>0</v>
      </c>
      <c r="AL116" s="68">
        <f>IF((SUM(AL$19:AL$39)+SUM(AL$78:AL115)+SUM(AL$117:AL$121))&gt;=REGISTER!$DD$24,0,IF(DO$70=1,0,IF(AND(DO116=1,$J116=1,DO$43&gt;=REGISTER!$DD$28,DO$40&gt;0,SUM(DO$54:DO$60)&gt;0),1,0)))</f>
        <v>0</v>
      </c>
      <c r="AM116" s="68">
        <f>IF((SUM(AM$19:AM$39)+SUM(AM$78:AM115)+SUM(AM$117:AM$121))&gt;=REGISTER!$DD$24,0,IF(DP$70=1,0,IF(AND(DP116=1,$J116=1,DP$43&gt;=REGISTER!$DD$28,DP$40&gt;0,SUM(DP$54:DP$60)&gt;0),1,0)))</f>
        <v>0</v>
      </c>
      <c r="AN116" s="68">
        <f>IF((SUM(AN$19:AN$39)+SUM(AN$78:AN115)+SUM(AN$117:AN$121))&gt;=REGISTER!$DD$24,0,IF(DQ$70=1,0,IF(AND(DQ116=1,$J116=1,DQ$43&gt;=REGISTER!$DD$28,DQ$40&gt;0,SUM(DQ$54:DQ$60)&gt;0),1,0)))</f>
        <v>0</v>
      </c>
      <c r="AO116" s="68">
        <f>IF((SUM(AO$19:AO$39)+SUM(AO$78:AO115)+SUM(AO$117:AO$121))&gt;=REGISTER!$DD$24,0,IF(DR$70=1,0,IF(AND(DR116=1,$J116=1,DR$43&gt;=REGISTER!$DD$28,DR$40&gt;0,SUM(DR$54:DR$60)&gt;0),1,0)))</f>
        <v>0</v>
      </c>
      <c r="AP116" s="68">
        <f>IF((SUM(AP$19:AP$39)+SUM(AP$78:AP115)+SUM(AP$117:AP$121))&gt;=REGISTER!$DD$24,0,IF(DS$70=1,0,IF(AND(DS116=1,$J116=1,DS$43&gt;=REGISTER!$DD$28,DS$40&gt;0,SUM(DS$54:DS$60)&gt;0),1,0)))</f>
        <v>0</v>
      </c>
      <c r="AQ116" s="68">
        <f>IF((SUM(AQ$19:AQ$39)+SUM(AQ$78:AQ115)+SUM(AQ$117:AQ$121))&gt;=REGISTER!$DD$24,0,IF(DT$70=1,0,IF(AND(DT116=1,$J116=1,DT$43&gt;=REGISTER!$DD$28,DT$40&gt;0,SUM(DT$54:DT$60)&gt;0),1,0)))</f>
        <v>0</v>
      </c>
      <c r="AR116" s="68">
        <f>IF((SUM(AR$19:AR$39)+SUM(AR$78:AR115)+SUM(AR$117:AR$121))&gt;=REGISTER!$DD$24,0,IF(DU$70=1,0,IF(AND(DU116=1,$J116=1,DU$43&gt;=REGISTER!$DD$28,DU$40&gt;0,SUM(DU$54:DU$60)&gt;0),1,0)))</f>
        <v>0</v>
      </c>
      <c r="AS116" s="68">
        <f>IF((SUM(AS$19:AS$39)+SUM(AS$78:AS115)+SUM(AS$117:AS$121))&gt;=REGISTER!$DD$24,0,IF(DV$70=1,0,IF(AND(DV116=1,$J116=1,DV$43&gt;=REGISTER!$DD$28,DV$40&gt;0,SUM(DV$54:DV$60)&gt;0),1,0)))</f>
        <v>0</v>
      </c>
      <c r="AT116" s="68">
        <f>IF((SUM(AT$19:AT$39)+SUM(AT$78:AT115)+SUM(AT$117:AT$121))&gt;=REGISTER!$DD$24,0,IF(DW$70=1,0,IF(AND(DW116=1,$J116=1,DW$43&gt;=REGISTER!$DD$28,DW$40&gt;0,SUM(DW$54:DW$60)&gt;0),1,0)))</f>
        <v>0</v>
      </c>
      <c r="AU116" s="68">
        <f>IF((SUM(AU$19:AU$39)+SUM(AU$78:AU115)+SUM(AU$117:AU$121))&gt;=REGISTER!$DD$24,0,IF(DX$70=1,0,IF(AND(DX116=1,$J116=1,DX$43&gt;=REGISTER!$DD$28,DX$40&gt;0,SUM(DX$54:DX$60)&gt;0),1,0)))</f>
        <v>0</v>
      </c>
      <c r="AV116" s="68">
        <f>IF((SUM(AV$19:AV$39)+SUM(AV$78:AV115)+SUM(AV$117:AV$121))&gt;=REGISTER!$DD$24,0,IF(DY$70=1,0,IF(AND(DY116=1,$J116=1,DY$43&gt;=REGISTER!$DD$28,DY$40&gt;0,SUM(DY$54:DY$60)&gt;0),1,0)))</f>
        <v>0</v>
      </c>
      <c r="AW116" s="68">
        <f>IF((SUM(AW$19:AW$39)+SUM(AW$78:AW115)+SUM(AW$117:AW$121))&gt;=REGISTER!$DD$24,0,IF(DZ$70=1,0,IF(AND(DZ116=1,$J116=1,DZ$43&gt;=REGISTER!$DD$28,DZ$40&gt;0,SUM(DZ$54:DZ$60)&gt;0),1,0)))</f>
        <v>0</v>
      </c>
      <c r="AX116" s="68">
        <f>IF((SUM(AX$19:AX$39)+SUM(AX$78:AX115)+SUM(AX$117:AX$121))&gt;=REGISTER!$DD$24,0,IF(EA$70=1,0,IF(AND(EA116=1,$J116=1,EA$43&gt;=REGISTER!$DD$28,EA$40&gt;0,SUM(EA$54:EA$60)&gt;0),1,0)))</f>
        <v>0</v>
      </c>
      <c r="AY116" s="68">
        <f>IF((SUM(AY$19:AY$39)+SUM(AY$78:AY115)+SUM(AY$117:AY$121))&gt;=REGISTER!$DD$24,0,IF(EB$70=1,0,IF(AND(EB116=1,$J116=1,EB$43&gt;=REGISTER!$DD$28,EB$40&gt;0,SUM(EB$54:EB$60)&gt;0),1,0)))</f>
        <v>0</v>
      </c>
      <c r="AZ116" s="68">
        <f>IF((SUM(AZ$19:AZ$39)+SUM(AZ$78:AZ115)+SUM(AZ$117:AZ$121))&gt;=REGISTER!$DD$24,0,IF(EC$70=1,0,IF(AND(EC116=1,$J116=1,EC$43&gt;=REGISTER!$DD$28,EC$40&gt;0,SUM(EC$54:EC$60)&gt;0),1,0)))</f>
        <v>0</v>
      </c>
      <c r="BA116" s="68">
        <f>IF((SUM(BA$19:BA$39)+SUM(BA$78:BA115)+SUM(BA$117:BA$121))&gt;=REGISTER!$DD$24,0,IF(ED$70=1,0,IF(AND(ED116=1,$J116=1,ED$43&gt;=REGISTER!$DD$28,ED$40&gt;0,SUM(ED$54:ED$60)&gt;0),1,0)))</f>
        <v>0</v>
      </c>
      <c r="BB116" s="68">
        <f>IF((SUM(BB$19:BB$39)+SUM(BB$78:BB115)+SUM(BB$117:BB$121))&gt;=REGISTER!$DD$24,0,IF(EE$70=1,0,IF(AND(EE116=1,$J116=1,EE$43&gt;=REGISTER!$DD$28,EE$40&gt;0,SUM(EE$54:EE$60)&gt;0),1,0)))</f>
        <v>0</v>
      </c>
      <c r="BC116" s="68">
        <f>IF((SUM(BC$19:BC$39)+SUM(BC$78:BC115)+SUM(BC$117:BC$121))&gt;=REGISTER!$DD$24,0,IF(EF$70=1,0,IF(AND(EF116=1,$J116=1,EF$43&gt;=REGISTER!$DD$28,EF$40&gt;0,SUM(EF$54:EF$60)&gt;0),1,0)))</f>
        <v>0</v>
      </c>
      <c r="BD116" s="83">
        <f t="shared" si="69"/>
        <v>0</v>
      </c>
      <c r="BE116" s="68">
        <f>IF((SUM(BE$19:BE$37)+SUM(BE$78:BE115))&gt;=20,0,SUM(IF(AND($I116=1,CS116=1,CS$41&gt;2,CS$40&gt;0,SUM(CS$47:CS$53)&gt;0),1,0)))</f>
        <v>0</v>
      </c>
      <c r="BF116" s="68">
        <f>IF((SUM(BF$19:BF$37)+SUM(BF$78:BF115))&gt;=20,0,SUM(IF(AND($I116=1,CT116=1,CT$41&gt;2,CT$40&gt;0,SUM(CT$47:CT$53)&gt;0),1,0)))</f>
        <v>0</v>
      </c>
      <c r="BG116" s="68">
        <f>IF((SUM(BG$19:BG$37)+SUM(BG$78:BG115))&gt;=20,0,SUM(IF(AND($I116=1,CU116=1,CU$41&gt;2,CU$40&gt;0,SUM(CU$47:CU$53)&gt;0),1,0)))</f>
        <v>0</v>
      </c>
      <c r="BH116" s="68">
        <f>IF((SUM(BH$19:BH$37)+SUM(BH$78:BH115))&gt;=20,0,SUM(IF(AND($I116=1,CV116=1,CV$41&gt;2,CV$40&gt;0,SUM(CV$47:CV$53)&gt;0),1,0)))</f>
        <v>0</v>
      </c>
      <c r="BI116" s="68">
        <f>IF((SUM(BI$19:BI$37)+SUM(BI$78:BI115))&gt;=20,0,SUM(IF(AND($I116=1,CW116=1,CW$41&gt;2,CW$40&gt;0,SUM(CW$47:CW$53)&gt;0),1,0)))</f>
        <v>0</v>
      </c>
      <c r="BJ116" s="68">
        <f>IF((SUM(BJ$19:BJ$37)+SUM(BJ$78:BJ115))&gt;=20,0,SUM(IF(AND($I116=1,CX116=1,CX$41&gt;2,CX$40&gt;0,SUM(CX$47:CX$53)&gt;0),1,0)))</f>
        <v>0</v>
      </c>
      <c r="BK116" s="68">
        <f>IF((SUM(BK$19:BK$37)+SUM(BK$78:BK115))&gt;=20,0,SUM(IF(AND($I116=1,CY116=1,CY$41&gt;2,CY$40&gt;0,SUM(CY$47:CY$53)&gt;0),1,0)))</f>
        <v>0</v>
      </c>
      <c r="BL116" s="68">
        <f>IF((SUM(BL$19:BL$37)+SUM(BL$78:BL115))&gt;=20,0,SUM(IF(AND($I116=1,CZ116=1,CZ$41&gt;2,CZ$40&gt;0,SUM(CZ$47:CZ$53)&gt;0),1,0)))</f>
        <v>0</v>
      </c>
      <c r="BM116" s="68">
        <f>IF((SUM(BM$19:BM$37)+SUM(BM$78:BM115))&gt;=20,0,SUM(IF(AND($I116=1,DA116=1,DA$41&gt;2,DA$40&gt;0,SUM(DA$47:DA$53)&gt;0),1,0)))</f>
        <v>0</v>
      </c>
      <c r="BN116" s="68">
        <f>IF((SUM(BN$19:BN$37)+SUM(BN$78:BN115))&gt;=20,0,SUM(IF(AND($I116=1,DB116=1,DB$41&gt;2,DB$40&gt;0,SUM(DB$47:DB$53)&gt;0),1,0)))</f>
        <v>0</v>
      </c>
      <c r="BO116" s="68">
        <f>IF((SUM(BO$19:BO$37)+SUM(BO$78:BO115))&gt;=20,0,SUM(IF(AND($I116=1,DC116=1,DC$41&gt;2,DC$40&gt;0,SUM(DC$47:DC$53)&gt;0),1,0)))</f>
        <v>0</v>
      </c>
      <c r="BP116" s="68">
        <f>IF((SUM(BP$19:BP$37)+SUM(BP$78:BP115))&gt;=20,0,SUM(IF(AND($I116=1,DD116=1,DD$41&gt;2,DD$40&gt;0,SUM(DD$47:DD$53)&gt;0),1,0)))</f>
        <v>0</v>
      </c>
      <c r="BQ116" s="68">
        <f>IF((SUM(BQ$19:BQ$37)+SUM(BQ$78:BQ115))&gt;=20,0,SUM(IF(AND($I116=1,DE116=1,DE$41&gt;2,DE$40&gt;0,SUM(DE$47:DE$53)&gt;0),1,0)))</f>
        <v>0</v>
      </c>
      <c r="BR116" s="68">
        <f>IF((SUM(BR$19:BR$37)+SUM(BR$78:BR115))&gt;=20,0,SUM(IF(AND($I116=1,DF116=1,DF$41&gt;2,DF$40&gt;0,SUM(DF$47:DF$53)&gt;0),1,0)))</f>
        <v>0</v>
      </c>
      <c r="BS116" s="68">
        <f>IF((SUM(BS$19:BS$37)+SUM(BS$78:BS115))&gt;=20,0,SUM(IF(AND($I116=1,DG116=1,DG$41&gt;2,DG$40&gt;0,SUM(DG$47:DG$53)&gt;0),1,0)))</f>
        <v>0</v>
      </c>
      <c r="BT116" s="68">
        <f>IF((SUM(BT$19:BT$37)+SUM(BT$78:BT115))&gt;=20,0,SUM(IF(AND($I116=1,DH116=1,DH$41&gt;2,DH$40&gt;0,SUM(DH$47:DH$53)&gt;0),1,0)))</f>
        <v>0</v>
      </c>
      <c r="BU116" s="68">
        <f>IF((SUM(BU$19:BU$37)+SUM(BU$78:BU115))&gt;=20,0,SUM(IF(AND($I116=1,DI116=1,DI$41&gt;2,DI$40&gt;0,SUM(DI$47:DI$53)&gt;0),1,0)))</f>
        <v>0</v>
      </c>
      <c r="BV116" s="68">
        <f>IF((SUM(BV$19:BV$37)+SUM(BV$78:BV115))&gt;=20,0,SUM(IF(AND($I116=1,DJ116=1,DJ$41&gt;2,DJ$40&gt;0,SUM(DJ$47:DJ$53)&gt;0),1,0)))</f>
        <v>0</v>
      </c>
      <c r="BW116" s="68">
        <f>IF((SUM(BW$19:BW$37)+SUM(BW$78:BW115))&gt;=20,0,SUM(IF(AND($I116=1,DK116=1,DK$41&gt;2,DK$40&gt;0,SUM(DK$47:DK$53)&gt;0),1,0)))</f>
        <v>0</v>
      </c>
      <c r="BX116" s="68">
        <f>IF((SUM(BX$19:BX$37)+SUM(BX$78:BX115))&gt;=20,0,SUM(IF(AND($I116=1,DL116=1,DL$41&gt;2,DL$40&gt;0,SUM(DL$47:DL$53)&gt;0),1,0)))</f>
        <v>0</v>
      </c>
      <c r="BY116" s="68">
        <f>IF((SUM(BY$19:BY$37)+SUM(BY$78:BY115))&gt;=20,0,SUM(IF(AND($I116=1,DM116=1,DM$41&gt;2,DM$40&gt;0,SUM(DM$47:DM$53)&gt;0),1,0)))</f>
        <v>0</v>
      </c>
      <c r="BZ116" s="68">
        <f>IF((SUM(BZ$19:BZ$37)+SUM(BZ$78:BZ115))&gt;=20,0,SUM(IF(AND($I116=1,DN116=1,DN$41&gt;2,DN$40&gt;0,SUM(DN$47:DN$53)&gt;0),1,0)))</f>
        <v>0</v>
      </c>
      <c r="CA116" s="68">
        <f>IF((SUM(CA$19:CA$37)+SUM(CA$78:CA115))&gt;=20,0,SUM(IF(AND($I116=1,DO116=1,DO$41&gt;2,DO$40&gt;0,SUM(DO$47:DO$53)&gt;0),1,0)))</f>
        <v>0</v>
      </c>
      <c r="CB116" s="68">
        <f>IF((SUM(CB$19:CB$37)+SUM(CB$78:CB115))&gt;=20,0,SUM(IF(AND($I116=1,DP116=1,DP$41&gt;2,DP$40&gt;0,SUM(DP$47:DP$53)&gt;0),1,0)))</f>
        <v>0</v>
      </c>
      <c r="CC116" s="68">
        <f>IF((SUM(CC$19:CC$37)+SUM(CC$78:CC115))&gt;=20,0,SUM(IF(AND($I116=1,DQ116=1,DQ$41&gt;2,DQ$40&gt;0,SUM(DQ$47:DQ$53)&gt;0),1,0)))</f>
        <v>0</v>
      </c>
      <c r="CD116" s="68">
        <f>IF((SUM(CD$19:CD$37)+SUM(CD$78:CD115))&gt;=20,0,SUM(IF(AND($I116=1,DR116=1,DR$41&gt;2,DR$40&gt;0,SUM(DR$47:DR$53)&gt;0),1,0)))</f>
        <v>0</v>
      </c>
      <c r="CE116" s="68">
        <f>IF((SUM(CE$19:CE$37)+SUM(CE$78:CE115))&gt;=20,0,SUM(IF(AND($I116=1,DS116=1,DS$41&gt;2,DS$40&gt;0,SUM(DS$47:DS$53)&gt;0),1,0)))</f>
        <v>0</v>
      </c>
      <c r="CF116" s="68">
        <f>IF((SUM(CF$19:CF$37)+SUM(CF$78:CF115))&gt;=20,0,SUM(IF(AND($I116=1,DT116=1,DT$41&gt;2,DT$40&gt;0,SUM(DT$47:DT$53)&gt;0),1,0)))</f>
        <v>0</v>
      </c>
      <c r="CG116" s="68">
        <f>IF((SUM(CG$19:CG$37)+SUM(CG$78:CG115))&gt;=20,0,SUM(IF(AND($I116=1,DU116=1,DU$41&gt;2,DU$40&gt;0,SUM(DU$47:DU$53)&gt;0),1,0)))</f>
        <v>0</v>
      </c>
      <c r="CH116" s="68">
        <f>IF((SUM(CH$19:CH$37)+SUM(CH$78:CH115))&gt;=20,0,SUM(IF(AND($I116=1,DV116=1,DV$41&gt;2,DV$40&gt;0,SUM(DV$47:DV$53)&gt;0),1,0)))</f>
        <v>0</v>
      </c>
      <c r="CI116" s="68">
        <f>IF((SUM(CI$19:CI$37)+SUM(CI$78:CI115))&gt;=20,0,SUM(IF(AND($I116=1,DW116=1,DW$41&gt;2,DW$40&gt;0,SUM(DW$47:DW$53)&gt;0),1,0)))</f>
        <v>0</v>
      </c>
      <c r="CJ116" s="68">
        <f>IF((SUM(CJ$19:CJ$37)+SUM(CJ$78:CJ115))&gt;=20,0,SUM(IF(AND($I116=1,DX116=1,DX$41&gt;2,DX$40&gt;0,SUM(DX$47:DX$53)&gt;0),1,0)))</f>
        <v>0</v>
      </c>
      <c r="CK116" s="68">
        <f>IF((SUM(CK$19:CK$37)+SUM(CK$78:CK115))&gt;=20,0,SUM(IF(AND($I116=1,DY116=1,DY$41&gt;2,DY$40&gt;0,SUM(DY$47:DY$53)&gt;0),1,0)))</f>
        <v>0</v>
      </c>
      <c r="CL116" s="68">
        <f>IF((SUM(CL$19:CL$37)+SUM(CL$78:CL115))&gt;=20,0,SUM(IF(AND($I116=1,DZ116=1,DZ$41&gt;2,DZ$40&gt;0,SUM(DZ$47:DZ$53)&gt;0),1,0)))</f>
        <v>0</v>
      </c>
      <c r="CM116" s="68">
        <f>IF((SUM(CM$19:CM$37)+SUM(CM$78:CM115))&gt;=20,0,SUM(IF(AND($I116=1,EA116=1,EA$41&gt;2,EA$40&gt;0,SUM(EA$47:EA$53)&gt;0),1,0)))</f>
        <v>0</v>
      </c>
      <c r="CN116" s="68">
        <f>IF((SUM(CN$19:CN$37)+SUM(CN$78:CN115))&gt;=20,0,SUM(IF(AND($I116=1,EB116=1,EB$41&gt;2,EB$40&gt;0,SUM(EB$47:EB$53)&gt;0),1,0)))</f>
        <v>0</v>
      </c>
      <c r="CO116" s="68">
        <f>IF((SUM(CO$19:CO$37)+SUM(CO$78:CO115))&gt;=20,0,SUM(IF(AND($I116=1,EC116=1,EC$41&gt;2,EC$40&gt;0,SUM(EC$47:EC$53)&gt;0),1,0)))</f>
        <v>0</v>
      </c>
      <c r="CP116" s="68">
        <f>IF((SUM(CP$19:CP$37)+SUM(CP$78:CP115))&gt;=20,0,SUM(IF(AND($I116=1,ED116=1,ED$41&gt;2,ED$40&gt;0,SUM(ED$47:ED$53)&gt;0),1,0)))</f>
        <v>0</v>
      </c>
      <c r="CQ116" s="68">
        <f>IF((SUM(CQ$19:CQ$37)+SUM(CQ$78:CQ115))&gt;=20,0,SUM(IF(AND($I116=1,EE116=1,EE$41&gt;2,EE$40&gt;0,SUM(EE$47:EE$53)&gt;0),1,0)))</f>
        <v>0</v>
      </c>
      <c r="CR116" s="68">
        <f>IF((SUM(CR$19:CR$37)+SUM(CR$78:CR115))&gt;=20,0,SUM(IF(AND($I116=1,EF116=1,EF$41&gt;2,EF$40&gt;0,SUM(EF$47:EF$53)&gt;0),1,0)))</f>
        <v>0</v>
      </c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  <c r="DH116" s="53"/>
      <c r="DI116" s="53"/>
      <c r="DJ116" s="53"/>
      <c r="DK116" s="53"/>
      <c r="DL116" s="53"/>
      <c r="DM116" s="53"/>
      <c r="DN116" s="53"/>
      <c r="DO116" s="53"/>
      <c r="DP116" s="53"/>
      <c r="DQ116" s="53"/>
      <c r="DR116" s="53"/>
      <c r="DS116" s="53"/>
      <c r="DT116" s="53"/>
      <c r="DU116" s="53"/>
      <c r="DV116" s="53"/>
      <c r="DW116" s="53"/>
      <c r="DX116" s="53"/>
      <c r="DY116" s="53"/>
      <c r="DZ116" s="53"/>
      <c r="EA116" s="53"/>
      <c r="EB116" s="53"/>
      <c r="EC116" s="53"/>
      <c r="ED116" s="53"/>
      <c r="EE116" s="53"/>
      <c r="EF116" s="53"/>
      <c r="EG116" s="46">
        <f t="shared" si="63"/>
        <v>0</v>
      </c>
      <c r="EH116" s="116"/>
      <c r="EI116" s="82">
        <f t="shared" si="64"/>
        <v>0</v>
      </c>
      <c r="EJ116" s="295" t="str">
        <f t="shared" si="65"/>
        <v/>
      </c>
      <c r="EK116" s="296">
        <f t="shared" si="66"/>
        <v>0</v>
      </c>
      <c r="EL116" s="161"/>
      <c r="EM116" s="354">
        <f>SUMIF($K116,REGISTER!$CY$7,'KORT 1'!$BD116)</f>
        <v>0</v>
      </c>
      <c r="EN116" s="355">
        <f>SUMIF($K116,REGISTER!$CY$8,'KORT 1'!$BD116)</f>
        <v>0</v>
      </c>
      <c r="EO116" s="356">
        <f>SUMIF($K116,REGISTER!$CY$9,'KORT 1'!$BD116)</f>
        <v>0</v>
      </c>
      <c r="EP116" s="356">
        <f>SUMIF($K116,REGISTER!$CY$10,'KORT 1'!$BD116)</f>
        <v>0</v>
      </c>
      <c r="EQ116" s="357">
        <f>SUMIF($K116,REGISTER!$CY$23,'KORT 1'!$BD116)</f>
        <v>0</v>
      </c>
      <c r="ER116" s="355">
        <f>SUMIF($K116,REGISTER!$CY$24,'KORT 1'!$BD116)</f>
        <v>0</v>
      </c>
      <c r="ES116" s="356">
        <f>SUMIF($K116,REGISTER!$CY$25,'KORT 1'!$BD116)</f>
        <v>0</v>
      </c>
      <c r="ET116" s="356">
        <f>SUMIF($K116,REGISTER!$CY$26,'KORT 1'!$BD116)</f>
        <v>0</v>
      </c>
      <c r="EU116" s="357">
        <f>SUMIF($K116,REGISTER!$CY$15,'KORT 1'!$BD116)</f>
        <v>0</v>
      </c>
      <c r="EV116" s="355">
        <f>SUMIF($K116,REGISTER!$CY$16,'KORT 1'!$BD116)</f>
        <v>0</v>
      </c>
      <c r="EW116" s="355">
        <f>SUMIF($K116,REGISTER!$CY$17,'KORT 1'!$BD116)</f>
        <v>0</v>
      </c>
      <c r="EX116" s="355">
        <f>SUMIF($K116,REGISTER!$CY$18,'KORT 1'!$BD116)</f>
        <v>0</v>
      </c>
      <c r="EY116" s="358">
        <f>SUMIF($K116,REGISTER!$CY$19,'KORT 1'!$BD116)+SUMIF($K116,REGISTER!$CY$20,'KORT 1'!$BD116)+SUMIF($K116,REGISTER!$CY$21,'KORT 1'!$BD116)+SUMIF($K116,REGISTER!$CY$22,'KORT 1'!$BD116)</f>
        <v>0</v>
      </c>
      <c r="EZ116" s="359">
        <f>SUMIF($K116,REGISTER!$CY$31,'KORT 1'!$BD116)</f>
        <v>0</v>
      </c>
      <c r="FA116" s="355">
        <f>SUMIF($K116,REGISTER!$CY$32,'KORT 1'!$BD116)</f>
        <v>0</v>
      </c>
      <c r="FB116" s="355">
        <f>SUMIF($K116,REGISTER!$CY$33,'KORT 1'!$BD116)</f>
        <v>0</v>
      </c>
      <c r="FC116" s="355">
        <f>SUMIF($K116,REGISTER!$CY$34,'KORT 1'!$BD116)</f>
        <v>0</v>
      </c>
      <c r="FD116" s="358">
        <f>SUMIF($K116,REGISTER!$CY$35,'KORT 1'!$BD116)+SUMIF($K116,REGISTER!$CY$36,'KORT 1'!$BD116)+SUMIF($K116,REGISTER!$CY$37,'KORT 1'!$BD116)+SUMIF($K116,REGISTER!$CY$38,'KORT 1'!$BD116)</f>
        <v>0</v>
      </c>
      <c r="FE116" s="376"/>
      <c r="FF116" s="377"/>
      <c r="FG116" s="378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9"/>
      <c r="FY116" s="84">
        <f>SUMIF($M116,REGISTER!$CY$40,'KORT 1'!$O116)</f>
        <v>0</v>
      </c>
      <c r="FZ116" s="17">
        <f>SUMIF($M116,REGISTER!$CY$41,'KORT 1'!$O116)</f>
        <v>0</v>
      </c>
      <c r="GA116" s="17">
        <f>SUMIF($M116,REGISTER!$CY$42,'KORT 1'!$O116)</f>
        <v>0</v>
      </c>
      <c r="GB116" s="17">
        <f>SUMIF($M116,REGISTER!$CY$43,'KORT 1'!$O116)</f>
        <v>0</v>
      </c>
      <c r="GC116" s="17">
        <f>SUMIF($M116,REGISTER!$CY$44,'KORT 1'!$O116)</f>
        <v>0</v>
      </c>
      <c r="GD116" s="17">
        <f>SUMIF($M116,REGISTER!$CY$45,'KORT 1'!$O116)</f>
        <v>0</v>
      </c>
      <c r="GE116" s="17">
        <f>SUMIF($M116,REGISTER!$CY$60,'KORT 1'!$O116)</f>
        <v>0</v>
      </c>
      <c r="GF116" s="17">
        <f>SUMIF($M116,REGISTER!$CY$61,'KORT 1'!$O116)</f>
        <v>0</v>
      </c>
      <c r="GG116" s="17">
        <f>SUMIF($M116,REGISTER!$CY$62,'KORT 1'!$O116)</f>
        <v>0</v>
      </c>
      <c r="GH116" s="17">
        <f>SUMIF($M116,REGISTER!$CY$63,'KORT 1'!$O116)</f>
        <v>0</v>
      </c>
      <c r="GI116" s="17">
        <f>SUMIF($M116,REGISTER!$CY$64,'KORT 1'!$O116)</f>
        <v>0</v>
      </c>
      <c r="GJ116" s="17">
        <f>SUMIF($M116,REGISTER!$CY$65,'KORT 1'!$O116)</f>
        <v>0</v>
      </c>
      <c r="GK116" s="17">
        <f>SUMIF($M116,REGISTER!$CY$50,'KORT 1'!$O116)</f>
        <v>0</v>
      </c>
      <c r="GL116" s="17">
        <f>SUMIF($M116,REGISTER!$CY$51,'KORT 1'!$O116)</f>
        <v>0</v>
      </c>
      <c r="GM116" s="17">
        <f>SUMIF($M116,REGISTER!$CY$52,'KORT 1'!$O116)</f>
        <v>0</v>
      </c>
      <c r="GN116" s="17">
        <f>SUMIF($M116,REGISTER!$CY$53,'KORT 1'!$O116)</f>
        <v>0</v>
      </c>
      <c r="GO116" s="17">
        <f>SUMIF($M116,REGISTER!$CY$54,'KORT 1'!$O116)</f>
        <v>0</v>
      </c>
      <c r="GP116" s="17">
        <f>SUMIF($M116,REGISTER!$CY$55,'KORT 1'!$O116)</f>
        <v>0</v>
      </c>
      <c r="GQ116" s="16">
        <f>SUMIF($M116,REGISTER!$CY$56,'KORT 1'!$O116)+SUMIF($M116,REGISTER!$CY$57,'KORT 1'!$O116)+SUMIF($M116,REGISTER!$CY$58,'KORT 1'!$O116)+SUMIF($M116,REGISTER!$CY$59,'KORT 1'!$O116)</f>
        <v>0</v>
      </c>
      <c r="GR116" s="17">
        <f>SUMIF($M116,REGISTER!$CY$70,'KORT 1'!$O116)</f>
        <v>0</v>
      </c>
      <c r="GS116" s="17">
        <f>SUMIF($M116,REGISTER!$CY$71,'KORT 1'!$O116)</f>
        <v>0</v>
      </c>
      <c r="GT116" s="17">
        <f>SUMIF($M116,REGISTER!$CY$72,'KORT 1'!$O116)</f>
        <v>0</v>
      </c>
      <c r="GU116" s="17">
        <f>SUMIF($M116,REGISTER!$CY$73,'KORT 1'!$O116)</f>
        <v>0</v>
      </c>
      <c r="GV116" s="17">
        <f>SUMIF($M116,REGISTER!$CY$74,'KORT 1'!$O116)</f>
        <v>0</v>
      </c>
      <c r="GW116" s="17">
        <f>SUMIF($M116,REGISTER!$CY$75,'KORT 1'!$O116)</f>
        <v>0</v>
      </c>
      <c r="GX116" s="16">
        <f>SUMIF($M116,REGISTER!$CY$76,'KORT 1'!$O116)+SUMIF($M116,REGISTER!$CY$77,'KORT 1'!$O116)+SUMIF($M116,REGISTER!$CY$78,'KORT 1'!$O116)+SUMIF($M116,REGISTER!$CY$79,'KORT 1'!$O116)</f>
        <v>0</v>
      </c>
      <c r="GY116" s="116"/>
      <c r="GZ116" s="116"/>
      <c r="HA116" s="116"/>
      <c r="HB116" s="116"/>
      <c r="HC116" s="116"/>
      <c r="HD116" s="191"/>
      <c r="HE116" s="116"/>
      <c r="HF116" s="116"/>
      <c r="HG116" s="116"/>
      <c r="HH116" s="116"/>
      <c r="HI116" s="116"/>
      <c r="HJ116" s="116"/>
      <c r="HK116" s="116"/>
      <c r="HL116" s="116"/>
      <c r="HM116" s="116"/>
      <c r="HN116" s="116"/>
      <c r="HO116" s="116"/>
      <c r="HP116" s="106"/>
      <c r="HQ116" s="1"/>
    </row>
    <row r="117" spans="1:225" ht="12.9" customHeight="1">
      <c r="A117" s="15">
        <v>61</v>
      </c>
      <c r="B117" s="69"/>
      <c r="C117" s="28" t="s">
        <v>2</v>
      </c>
      <c r="D117" s="539" t="str">
        <f>IF(B117&gt;0,VLOOKUP(B117,RE,2,FALSE),"")</f>
        <v/>
      </c>
      <c r="E117" s="540"/>
      <c r="F117" s="540"/>
      <c r="G117" s="541"/>
      <c r="H117" s="111" t="str">
        <f t="shared" si="54"/>
        <v/>
      </c>
      <c r="I117" s="362">
        <v>1</v>
      </c>
      <c r="J117" s="22">
        <f t="shared" si="56"/>
        <v>0</v>
      </c>
      <c r="K117" s="22">
        <f t="shared" si="57"/>
        <v>0</v>
      </c>
      <c r="L117" s="22">
        <f>IF($B117="",0,VLOOKUP($B117,RE,22,FALSE))</f>
        <v>0</v>
      </c>
      <c r="M117" s="22">
        <f t="shared" si="58"/>
        <v>0</v>
      </c>
      <c r="N117" s="22">
        <f t="shared" si="59"/>
        <v>0</v>
      </c>
      <c r="O117" s="83">
        <f t="shared" si="68"/>
        <v>0</v>
      </c>
      <c r="P117" s="64">
        <f>IF(CS$70=1,0,IF(AND(CS117=1,$J117=1,$N117&gt;=13,CS$43&gt;=REGISTER!$DD$28,CS$40&gt;0,SUM(CS$54:CS$60)&gt;0),1,0))</f>
        <v>0</v>
      </c>
      <c r="Q117" s="64">
        <f>IF(CT$70=1,0,IF(AND(CT117=1,$J117=1,$N117&gt;=13,CT$43&gt;=REGISTER!$DD$28,CT$40&gt;0,SUM(CT$54:CT$60)&gt;0),1,0))</f>
        <v>0</v>
      </c>
      <c r="R117" s="64">
        <f>IF(CU$70=1,0,IF(AND(CU117=1,$J117=1,$N117&gt;=13,CU$43&gt;=REGISTER!$DD$28,CU$40&gt;0,SUM(CU$54:CU$60)&gt;0),1,0))</f>
        <v>0</v>
      </c>
      <c r="S117" s="64">
        <f>IF(CV$70=1,0,IF(AND(CV117=1,$J117=1,$N117&gt;=13,CV$43&gt;=REGISTER!$DD$28,CV$40&gt;0,SUM(CV$54:CV$60)&gt;0),1,0))</f>
        <v>0</v>
      </c>
      <c r="T117" s="64">
        <f>IF(CW$70=1,0,IF(AND(CW117=1,$J117=1,$N117&gt;=13,CW$43&gt;=REGISTER!$DD$28,CW$40&gt;0,SUM(CW$54:CW$60)&gt;0),1,0))</f>
        <v>0</v>
      </c>
      <c r="U117" s="64">
        <f>IF(CX$70=1,0,IF(AND(CX117=1,$J117=1,$N117&gt;=13,CX$43&gt;=REGISTER!$DD$28,CX$40&gt;0,SUM(CX$54:CX$60)&gt;0),1,0))</f>
        <v>0</v>
      </c>
      <c r="V117" s="64">
        <f>IF(CY$70=1,0,IF(AND(CY117=1,$J117=1,$N117&gt;=13,CY$43&gt;=REGISTER!$DD$28,CY$40&gt;0,SUM(CY$54:CY$60)&gt;0),1,0))</f>
        <v>0</v>
      </c>
      <c r="W117" s="64">
        <f>IF(CZ$70=1,0,IF(AND(CZ117=1,$J117=1,$N117&gt;=13,CZ$43&gt;=REGISTER!$DD$28,CZ$40&gt;0,SUM(CZ$54:CZ$60)&gt;0),1,0))</f>
        <v>0</v>
      </c>
      <c r="X117" s="64">
        <f>IF(DA$70=1,0,IF(AND(DA117=1,$J117=1,$N117&gt;=13,DA$43&gt;=REGISTER!$DD$28,DA$40&gt;0,SUM(DA$54:DA$60)&gt;0),1,0))</f>
        <v>0</v>
      </c>
      <c r="Y117" s="64">
        <f>IF(DB$70=1,0,IF(AND(DB117=1,$J117=1,$N117&gt;=13,DB$43&gt;=REGISTER!$DD$28,DB$40&gt;0,SUM(DB$54:DB$60)&gt;0),1,0))</f>
        <v>0</v>
      </c>
      <c r="Z117" s="64">
        <f>IF(DC$70=1,0,IF(AND(DC117=1,$J117=1,$N117&gt;=13,DC$43&gt;=REGISTER!$DD$28,DC$40&gt;0,SUM(DC$54:DC$60)&gt;0),1,0))</f>
        <v>0</v>
      </c>
      <c r="AA117" s="64">
        <f>IF(DD$70=1,0,IF(AND(DD117=1,$J117=1,$N117&gt;=13,DD$43&gt;=REGISTER!$DD$28,DD$40&gt;0,SUM(DD$54:DD$60)&gt;0),1,0))</f>
        <v>0</v>
      </c>
      <c r="AB117" s="64">
        <f>IF(DE$70=1,0,IF(AND(DE117=1,$J117=1,$N117&gt;=13,DE$43&gt;=REGISTER!$DD$28,DE$40&gt;0,SUM(DE$54:DE$60)&gt;0),1,0))</f>
        <v>0</v>
      </c>
      <c r="AC117" s="64">
        <f>IF(DF$70=1,0,IF(AND(DF117=1,$J117=1,$N117&gt;=13,DF$43&gt;=REGISTER!$DD$28,DF$40&gt;0,SUM(DF$54:DF$60)&gt;0),1,0))</f>
        <v>0</v>
      </c>
      <c r="AD117" s="64">
        <f>IF(DG$70=1,0,IF(AND(DG117=1,$J117=1,$N117&gt;=13,DG$43&gt;=REGISTER!$DD$28,DG$40&gt;0,SUM(DG$54:DG$60)&gt;0),1,0))</f>
        <v>0</v>
      </c>
      <c r="AE117" s="64">
        <f>IF(DH$70=1,0,IF(AND(DH117=1,$J117=1,$N117&gt;=13,DH$43&gt;=REGISTER!$DD$28,DH$40&gt;0,SUM(DH$54:DH$60)&gt;0),1,0))</f>
        <v>0</v>
      </c>
      <c r="AF117" s="64">
        <f>IF(DI$70=1,0,IF(AND(DI117=1,$J117=1,$N117&gt;=13,DI$43&gt;=REGISTER!$DD$28,DI$40&gt;0,SUM(DI$54:DI$60)&gt;0),1,0))</f>
        <v>0</v>
      </c>
      <c r="AG117" s="64">
        <f>IF(DJ$70=1,0,IF(AND(DJ117=1,$J117=1,$N117&gt;=13,DJ$43&gt;=REGISTER!$DD$28,DJ$40&gt;0,SUM(DJ$54:DJ$60)&gt;0),1,0))</f>
        <v>0</v>
      </c>
      <c r="AH117" s="64">
        <f>IF(DK$70=1,0,IF(AND(DK117=1,$J117=1,$N117&gt;=13,DK$43&gt;=REGISTER!$DD$28,DK$40&gt;0,SUM(DK$54:DK$60)&gt;0),1,0))</f>
        <v>0</v>
      </c>
      <c r="AI117" s="64">
        <f>IF(DL$70=1,0,IF(AND(DL117=1,$J117=1,$N117&gt;=13,DL$43&gt;=REGISTER!$DD$28,DL$40&gt;0,SUM(DL$54:DL$60)&gt;0),1,0))</f>
        <v>0</v>
      </c>
      <c r="AJ117" s="64">
        <f>IF(DM$70=1,0,IF(AND(DM117=1,$J117=1,$N117&gt;=13,DM$43&gt;=REGISTER!$DD$28,DM$40&gt;0,SUM(DM$54:DM$60)&gt;0),1,0))</f>
        <v>0</v>
      </c>
      <c r="AK117" s="64">
        <f>IF(DN$70=1,0,IF(AND(DN117=1,$J117=1,$N117&gt;=13,DN$43&gt;=REGISTER!$DD$28,DN$40&gt;0,SUM(DN$54:DN$60)&gt;0),1,0))</f>
        <v>0</v>
      </c>
      <c r="AL117" s="64">
        <f>IF(DO$70=1,0,IF(AND(DO117=1,$J117=1,$N117&gt;=13,DO$43&gt;=REGISTER!$DD$28,DO$40&gt;0,SUM(DO$54:DO$60)&gt;0),1,0))</f>
        <v>0</v>
      </c>
      <c r="AM117" s="64">
        <f>IF(DP$70=1,0,IF(AND(DP117=1,$J117=1,$N117&gt;=13,DP$43&gt;=REGISTER!$DD$28,DP$40&gt;0,SUM(DP$54:DP$60)&gt;0),1,0))</f>
        <v>0</v>
      </c>
      <c r="AN117" s="64">
        <f>IF(DQ$70=1,0,IF(AND(DQ117=1,$J117=1,$N117&gt;=13,DQ$43&gt;=REGISTER!$DD$28,DQ$40&gt;0,SUM(DQ$54:DQ$60)&gt;0),1,0))</f>
        <v>0</v>
      </c>
      <c r="AO117" s="64">
        <f>IF(DR$70=1,0,IF(AND(DR117=1,$J117=1,$N117&gt;=13,DR$43&gt;=REGISTER!$DD$28,DR$40&gt;0,SUM(DR$54:DR$60)&gt;0),1,0))</f>
        <v>0</v>
      </c>
      <c r="AP117" s="64">
        <f>IF(DS$70=1,0,IF(AND(DS117=1,$J117=1,$N117&gt;=13,DS$43&gt;=REGISTER!$DD$28,DS$40&gt;0,SUM(DS$54:DS$60)&gt;0),1,0))</f>
        <v>0</v>
      </c>
      <c r="AQ117" s="64">
        <f>IF(DT$70=1,0,IF(AND(DT117=1,$J117=1,$N117&gt;=13,DT$43&gt;=REGISTER!$DD$28,DT$40&gt;0,SUM(DT$54:DT$60)&gt;0),1,0))</f>
        <v>0</v>
      </c>
      <c r="AR117" s="64">
        <f>IF(DU$70=1,0,IF(AND(DU117=1,$J117=1,$N117&gt;=13,DU$43&gt;=REGISTER!$DD$28,DU$40&gt;0,SUM(DU$54:DU$60)&gt;0),1,0))</f>
        <v>0</v>
      </c>
      <c r="AS117" s="64">
        <f>IF(DV$70=1,0,IF(AND(DV117=1,$J117=1,$N117&gt;=13,DV$43&gt;=REGISTER!$DD$28,DV$40&gt;0,SUM(DV$54:DV$60)&gt;0),1,0))</f>
        <v>0</v>
      </c>
      <c r="AT117" s="64">
        <f>IF(DW$70=1,0,IF(AND(DW117=1,$J117=1,$N117&gt;=13,DW$43&gt;=REGISTER!$DD$28,DW$40&gt;0,SUM(DW$54:DW$60)&gt;0),1,0))</f>
        <v>0</v>
      </c>
      <c r="AU117" s="64">
        <f>IF(DX$70=1,0,IF(AND(DX117=1,$J117=1,$N117&gt;=13,DX$43&gt;=REGISTER!$DD$28,DX$40&gt;0,SUM(DX$54:DX$60)&gt;0),1,0))</f>
        <v>0</v>
      </c>
      <c r="AV117" s="64">
        <f>IF(DY$70=1,0,IF(AND(DY117=1,$J117=1,$N117&gt;=13,DY$43&gt;=REGISTER!$DD$28,DY$40&gt;0,SUM(DY$54:DY$60)&gt;0),1,0))</f>
        <v>0</v>
      </c>
      <c r="AW117" s="64">
        <f>IF(DZ$70=1,0,IF(AND(DZ117=1,$J117=1,$N117&gt;=13,DZ$43&gt;=REGISTER!$DD$28,DZ$40&gt;0,SUM(DZ$54:DZ$60)&gt;0),1,0))</f>
        <v>0</v>
      </c>
      <c r="AX117" s="64">
        <f>IF(EA$70=1,0,IF(AND(EA117=1,$J117=1,$N117&gt;=13,EA$43&gt;=REGISTER!$DD$28,EA$40&gt;0,SUM(EA$54:EA$60)&gt;0),1,0))</f>
        <v>0</v>
      </c>
      <c r="AY117" s="64">
        <f>IF(EB$70=1,0,IF(AND(EB117=1,$J117=1,$N117&gt;=13,EB$43&gt;=REGISTER!$DD$28,EB$40&gt;0,SUM(EB$54:EB$60)&gt;0),1,0))</f>
        <v>0</v>
      </c>
      <c r="AZ117" s="64">
        <f>IF(EC$70=1,0,IF(AND(EC117=1,$J117=1,$N117&gt;=13,EC$43&gt;=REGISTER!$DD$28,EC$40&gt;0,SUM(EC$54:EC$60)&gt;0),1,0))</f>
        <v>0</v>
      </c>
      <c r="BA117" s="64">
        <f>IF(ED$70=1,0,IF(AND(ED117=1,$J117=1,$N117&gt;=13,ED$43&gt;=REGISTER!$DD$28,ED$40&gt;0,SUM(ED$54:ED$60)&gt;0),1,0))</f>
        <v>0</v>
      </c>
      <c r="BB117" s="64">
        <f>IF(EE$70=1,0,IF(AND(EE117=1,$J117=1,$N117&gt;=13,EE$43&gt;=REGISTER!$DD$28,EE$40&gt;0,SUM(EE$54:EE$60)&gt;0),1,0))</f>
        <v>0</v>
      </c>
      <c r="BC117" s="64">
        <f>IF(EF$70=1,0,IF(AND(EF117=1,$J117=1,$N117&gt;=13,EF$43&gt;=REGISTER!$DD$28,EF$40&gt;0,SUM(EF$54:EF$60)&gt;0),1,0))</f>
        <v>0</v>
      </c>
      <c r="BD117" s="83">
        <f t="shared" si="69"/>
        <v>0</v>
      </c>
      <c r="BE117" s="105">
        <f t="shared" ref="BE117:CB117" si="74">IF(AND($I117=1,CS117=1,$N117&gt;=13,CS$41&gt;2,CS$40&gt;0,SUM(CS$47:CS$53)&gt;0),1,0)</f>
        <v>0</v>
      </c>
      <c r="BF117" s="105">
        <f t="shared" si="74"/>
        <v>0</v>
      </c>
      <c r="BG117" s="105">
        <f t="shared" si="74"/>
        <v>0</v>
      </c>
      <c r="BH117" s="105">
        <f t="shared" si="74"/>
        <v>0</v>
      </c>
      <c r="BI117" s="105">
        <f t="shared" si="74"/>
        <v>0</v>
      </c>
      <c r="BJ117" s="105">
        <f t="shared" si="74"/>
        <v>0</v>
      </c>
      <c r="BK117" s="105">
        <f t="shared" si="74"/>
        <v>0</v>
      </c>
      <c r="BL117" s="105">
        <f t="shared" si="74"/>
        <v>0</v>
      </c>
      <c r="BM117" s="105">
        <f t="shared" si="74"/>
        <v>0</v>
      </c>
      <c r="BN117" s="105">
        <f t="shared" si="74"/>
        <v>0</v>
      </c>
      <c r="BO117" s="105">
        <f t="shared" si="74"/>
        <v>0</v>
      </c>
      <c r="BP117" s="105">
        <f t="shared" si="74"/>
        <v>0</v>
      </c>
      <c r="BQ117" s="105">
        <f t="shared" si="74"/>
        <v>0</v>
      </c>
      <c r="BR117" s="105">
        <f t="shared" si="74"/>
        <v>0</v>
      </c>
      <c r="BS117" s="105">
        <f t="shared" si="74"/>
        <v>0</v>
      </c>
      <c r="BT117" s="105">
        <f t="shared" si="74"/>
        <v>0</v>
      </c>
      <c r="BU117" s="105">
        <f t="shared" si="74"/>
        <v>0</v>
      </c>
      <c r="BV117" s="105">
        <f t="shared" si="74"/>
        <v>0</v>
      </c>
      <c r="BW117" s="105">
        <f t="shared" si="74"/>
        <v>0</v>
      </c>
      <c r="BX117" s="105">
        <f t="shared" si="74"/>
        <v>0</v>
      </c>
      <c r="BY117" s="105">
        <f t="shared" si="74"/>
        <v>0</v>
      </c>
      <c r="BZ117" s="105">
        <f t="shared" si="74"/>
        <v>0</v>
      </c>
      <c r="CA117" s="105">
        <f t="shared" si="74"/>
        <v>0</v>
      </c>
      <c r="CB117" s="105">
        <f t="shared" si="74"/>
        <v>0</v>
      </c>
      <c r="CC117" s="105">
        <f t="shared" ref="BG117:CR121" si="75">IF(AND($I117=1,DQ117=1,$N117&gt;=13,DQ$41&gt;2,DQ$40&gt;0,SUM(DQ$47:DQ$53)&gt;0),1,0)</f>
        <v>0</v>
      </c>
      <c r="CD117" s="105">
        <f t="shared" si="75"/>
        <v>0</v>
      </c>
      <c r="CE117" s="105">
        <f t="shared" si="75"/>
        <v>0</v>
      </c>
      <c r="CF117" s="105">
        <f t="shared" si="75"/>
        <v>0</v>
      </c>
      <c r="CG117" s="105">
        <f t="shared" si="75"/>
        <v>0</v>
      </c>
      <c r="CH117" s="105">
        <f t="shared" si="75"/>
        <v>0</v>
      </c>
      <c r="CI117" s="105">
        <f t="shared" si="75"/>
        <v>0</v>
      </c>
      <c r="CJ117" s="105">
        <f t="shared" si="75"/>
        <v>0</v>
      </c>
      <c r="CK117" s="105">
        <f t="shared" si="75"/>
        <v>0</v>
      </c>
      <c r="CL117" s="105">
        <f t="shared" si="75"/>
        <v>0</v>
      </c>
      <c r="CM117" s="105">
        <f t="shared" si="75"/>
        <v>0</v>
      </c>
      <c r="CN117" s="105">
        <f t="shared" si="75"/>
        <v>0</v>
      </c>
      <c r="CO117" s="105">
        <f t="shared" si="75"/>
        <v>0</v>
      </c>
      <c r="CP117" s="105">
        <f t="shared" si="75"/>
        <v>0</v>
      </c>
      <c r="CQ117" s="105">
        <f t="shared" si="75"/>
        <v>0</v>
      </c>
      <c r="CR117" s="105">
        <f t="shared" si="75"/>
        <v>0</v>
      </c>
      <c r="CS117" s="366"/>
      <c r="CT117" s="366"/>
      <c r="CU117" s="366"/>
      <c r="CV117" s="366"/>
      <c r="CW117" s="366"/>
      <c r="CX117" s="366"/>
      <c r="CY117" s="366"/>
      <c r="CZ117" s="366"/>
      <c r="DA117" s="366"/>
      <c r="DB117" s="366"/>
      <c r="DC117" s="366"/>
      <c r="DD117" s="366"/>
      <c r="DE117" s="366"/>
      <c r="DF117" s="366"/>
      <c r="DG117" s="366"/>
      <c r="DH117" s="366"/>
      <c r="DI117" s="366"/>
      <c r="DJ117" s="366"/>
      <c r="DK117" s="366"/>
      <c r="DL117" s="366"/>
      <c r="DM117" s="366"/>
      <c r="DN117" s="366"/>
      <c r="DO117" s="366"/>
      <c r="DP117" s="366"/>
      <c r="DQ117" s="366"/>
      <c r="DR117" s="366"/>
      <c r="DS117" s="366"/>
      <c r="DT117" s="366"/>
      <c r="DU117" s="366"/>
      <c r="DV117" s="366"/>
      <c r="DW117" s="366"/>
      <c r="DX117" s="366"/>
      <c r="DY117" s="366"/>
      <c r="DZ117" s="366"/>
      <c r="EA117" s="366"/>
      <c r="EB117" s="366"/>
      <c r="EC117" s="366"/>
      <c r="ED117" s="366"/>
      <c r="EE117" s="366"/>
      <c r="EF117" s="366"/>
      <c r="EG117" s="361">
        <f>COUNTA(CS117:EF117)</f>
        <v>0</v>
      </c>
      <c r="EH117" s="116"/>
      <c r="EI117" s="392">
        <f>SUM(FY117:GX117)+SUM(HD117:HG117)+SUM(HM117:HP117)</f>
        <v>0</v>
      </c>
      <c r="EJ117" s="295" t="str">
        <f t="shared" si="65"/>
        <v/>
      </c>
      <c r="EK117" s="296">
        <f t="shared" si="66"/>
        <v>0</v>
      </c>
      <c r="EL117" s="161"/>
      <c r="EM117" s="118"/>
      <c r="EN117" s="186"/>
      <c r="EO117" s="186"/>
      <c r="EP117" s="186"/>
      <c r="EQ117" s="186"/>
      <c r="ER117" s="186"/>
      <c r="ES117" s="186"/>
      <c r="ET117" s="186"/>
      <c r="EU117" s="186"/>
      <c r="EV117" s="186"/>
      <c r="EW117" s="186"/>
      <c r="EX117" s="186"/>
      <c r="EY117" s="186"/>
      <c r="EZ117" s="186"/>
      <c r="FA117" s="186"/>
      <c r="FB117" s="186"/>
      <c r="FC117" s="186"/>
      <c r="FD117" s="186"/>
      <c r="FE117" s="360">
        <f>SUMIF($L117,REGISTER!$CY$8,'KORT 1'!$BD42)</f>
        <v>0</v>
      </c>
      <c r="FF117" s="360">
        <f>SUMIF($L117,REGISTER!$CY$9,'KORT 1'!$BD42)</f>
        <v>0</v>
      </c>
      <c r="FG117" s="356">
        <f>SUMIF($K117,REGISTER!$CY$10,'KORT 1'!$BD42)</f>
        <v>0</v>
      </c>
      <c r="FH117" s="360">
        <f>+SUMIF($L117,REGISTER!$CY$16,'KORT 1'!$BD42)</f>
        <v>0</v>
      </c>
      <c r="FI117" s="360">
        <f>+SUMIF($L117,REGISTER!$CY$17,'KORT 1'!$BD42)</f>
        <v>0</v>
      </c>
      <c r="FJ117" s="360">
        <f>+SUMIF($L117,REGISTER!$CY$18,'KORT 1'!$BD42)</f>
        <v>0</v>
      </c>
      <c r="FK117" s="360">
        <f>SUMIF($L117,REGISTER!$CY$11,'KORT 1'!$BD117)+SUMIF($L117,REGISTER!$CY$18,'KORT 1'!$BD42)</f>
        <v>0</v>
      </c>
      <c r="FL117" s="360">
        <f>SUMIF($L117,REGISTER!$CY$12,'KORT 1'!$BD117)+SUMIF($L117,REGISTER!$CY$20,'KORT 1'!$BD42)</f>
        <v>0</v>
      </c>
      <c r="FM117" s="360">
        <f>SUMIF($L117,REGISTER!$CY$13,'KORT 1'!$BD117)+SUMIF($L117,REGISTER!$CY$21,'KORT 1'!$BD42)</f>
        <v>0</v>
      </c>
      <c r="FN117" s="193">
        <f>SUMIF($L117,REGISTER!$CY$14,'KORT 1'!$BD117)+SUMIF($L117,REGISTER!$CY$22,'KORT 1'!$BD42)</f>
        <v>0</v>
      </c>
      <c r="FO117" s="263">
        <f>SUMIF($L117,REGISTER!$CY$24,'KORT 1'!$BD42)</f>
        <v>0</v>
      </c>
      <c r="FP117" s="16">
        <f>SUMIF($L117,REGISTER!$CY$25,'KORT 1'!$BD42)</f>
        <v>0</v>
      </c>
      <c r="FQ117" s="16">
        <f>SUMIF($L117,REGISTER!$CY$26,'KORT 1'!$BD42)</f>
        <v>0</v>
      </c>
      <c r="FR117" s="263">
        <f>SUMIF($L117,REGISTER!$CY$32,'KORT 1'!$BD42)</f>
        <v>0</v>
      </c>
      <c r="FS117" s="263">
        <f>SUMIF($L117,REGISTER!$CY$33,'KORT 1'!$BD42)</f>
        <v>0</v>
      </c>
      <c r="FT117" s="263">
        <f>SUMIF($L117,REGISTER!$CY$34,'KORT 1'!$BD42)</f>
        <v>0</v>
      </c>
      <c r="FU117" s="16">
        <f>SUMIF($L117,REGISTER!$CY$27,'KORT 1'!$BD117)+SUMIF($L117,REGISTER!$CY$35,'KORT 1'!$BD42)</f>
        <v>0</v>
      </c>
      <c r="FV117" s="16">
        <f>SUMIF($L117,REGISTER!$CY$28,'KORT 1'!$BD117)+SUMIF($L117,REGISTER!$CY$36,'KORT 1'!$BD42)</f>
        <v>0</v>
      </c>
      <c r="FW117" s="16">
        <f>SUMIF($L117,REGISTER!$CY$29,'KORT 1'!$BD117)+SUMIF($L117,REGISTER!$CY$37,'KORT 1'!$BD42)</f>
        <v>0</v>
      </c>
      <c r="FX117" s="16">
        <f>SUMIF($L117,REGISTER!$CY$30,'KORT 1'!$BD117)+SUMIF($L117,REGISTER!$CY$38,'KORT 1'!$BD42)</f>
        <v>0</v>
      </c>
      <c r="FY117" s="268">
        <f>SUMIF($M117,REGISTER!$CY$40,'KORT 1'!$O117)</f>
        <v>0</v>
      </c>
      <c r="FZ117" s="186">
        <f>SUMIF($M117,REGISTER!$CY$41,'KORT 1'!$O117)</f>
        <v>0</v>
      </c>
      <c r="GA117" s="93">
        <f>SUMIF($M117,REGISTER!$CY$42,'KORT 1'!$O117)</f>
        <v>0</v>
      </c>
      <c r="GB117" s="17">
        <f>SUMIF($M117,REGISTER!$CY$43,'KORT 1'!$O117)</f>
        <v>0</v>
      </c>
      <c r="GC117" s="17">
        <f>SUMIF($M117,REGISTER!$CY$44,'KORT 1'!$O117)</f>
        <v>0</v>
      </c>
      <c r="GD117" s="17">
        <f>SUMIF($M117,REGISTER!$CY$45,'KORT 1'!$O117)</f>
        <v>0</v>
      </c>
      <c r="GE117" s="116">
        <f>SUMIF($M117,REGISTER!$CY$46,'KORT 1'!$O117)</f>
        <v>0</v>
      </c>
      <c r="GF117" s="116">
        <f>SUMIF($M117,REGISTER!$CY$47,'KORT 1'!$O117)</f>
        <v>0</v>
      </c>
      <c r="GG117" s="116">
        <f>SUMIF($M117,REGISTER!$CY$48,'KORT 1'!$O117)</f>
        <v>0</v>
      </c>
      <c r="GH117" s="17">
        <f>SUMIF($M117,REGISTER!$CY$63,'KORT 1'!$O117)</f>
        <v>0</v>
      </c>
      <c r="GI117" s="17">
        <f>SUMIF($M117,REGISTER!$CY$64,'KORT 1'!$O117)</f>
        <v>0</v>
      </c>
      <c r="GJ117" s="17">
        <f>SUMIF($M117,REGISTER!$CY$65,'KORT 1'!$O117)</f>
        <v>0</v>
      </c>
      <c r="GK117" s="268">
        <f>SUMIF($M117,REGISTER!$CY$52,'KORT 1'!$O117)</f>
        <v>0</v>
      </c>
      <c r="GL117" s="186">
        <f>SUMIF($M117,REGISTER!$CY$53,'KORT 1'!$O117)</f>
        <v>0</v>
      </c>
      <c r="GM117" s="93">
        <f>SUMIF($M117,REGISTER!$CY$54,'KORT 1'!$O117)</f>
        <v>0</v>
      </c>
      <c r="GN117" s="17">
        <f>SUMIF($M117,REGISTER!$CY$53,'KORT 1'!$O117)</f>
        <v>0</v>
      </c>
      <c r="GO117" s="17">
        <f>SUMIF($M117,REGISTER!$CY$54,'KORT 1'!$O117)</f>
        <v>0</v>
      </c>
      <c r="GP117" s="17">
        <f>SUMIF($M117,REGISTER!$CY$55,'KORT 1'!$O117)</f>
        <v>0</v>
      </c>
      <c r="GQ117" s="16">
        <f>SUMIF($M117,REGISTER!$CY$56,'KORT 1'!$O117)+SUMIF($M117,REGISTER!$CY$57,'KORT 1'!$O117)+SUMIF($M117,REGISTER!$CY$58,'KORT 1'!$O117)+SUMIF($M117,REGISTER!$CY$59,'KORT 1'!$O117)</f>
        <v>0</v>
      </c>
      <c r="GR117" s="268"/>
      <c r="GS117" s="186"/>
      <c r="GT117" s="93"/>
      <c r="GU117" s="17">
        <f>SUMIF($M117,REGISTER!$CY$73,'KORT 1'!$O117)</f>
        <v>0</v>
      </c>
      <c r="GV117" s="17">
        <f>SUMIF($M117,REGISTER!$CY$74,'KORT 1'!$O117)</f>
        <v>0</v>
      </c>
      <c r="GW117" s="17">
        <f>SUMIF($M117,REGISTER!$CY$75,'KORT 1'!$O117)</f>
        <v>0</v>
      </c>
      <c r="GX117" s="280">
        <f>SUMIF($M117,REGISTER!$CY$76,'KORT 1'!$O117)+SUMIF($M117,REGISTER!$CY$77,'KORT 1'!$O117)+SUMIF($M117,REGISTER!$CY$78,'KORT 1'!$O117)+SUMIF($M117,REGISTER!$CY$79,'KORT 1'!$O117)</f>
        <v>0</v>
      </c>
      <c r="GY117" s="281">
        <f>SUMIF($M117,REGISTER!$CY$43,'KORT 1'!$O42)</f>
        <v>0</v>
      </c>
      <c r="GZ117" s="16">
        <f>+SUMIF($M117,REGISTER!$CY$44,'KORT 1'!$O42)</f>
        <v>0</v>
      </c>
      <c r="HA117" s="16">
        <f>SUMIF($M117,REGISTER!$CY$53,'KORT 1'!$O42)</f>
        <v>0</v>
      </c>
      <c r="HB117" s="16">
        <f>SUMIF($M117,REGISTER!$CY$54,'KORT 1'!$O42)</f>
        <v>0</v>
      </c>
      <c r="HC117" s="16">
        <f>SUMIF($M117,REGISTER!$CY$45,'KORT 1'!$O42)+SUMIF($M117,REGISTER!$CY$55,'KORT 1'!$O42)</f>
        <v>0</v>
      </c>
      <c r="HD117" s="16">
        <f>SUMIF($M117,REGISTER!$CY$46,'KORT 1'!$O42)+SUMIF($M117,REGISTER!$CY$56,'KORT 1'!$O42)</f>
        <v>0</v>
      </c>
      <c r="HE117" s="16">
        <f>SUMIF($M117,REGISTER!$CY$47,'KORT 1'!$O42)+SUMIF($M117,REGISTER!$CY$57,'KORT 1'!$O42)</f>
        <v>0</v>
      </c>
      <c r="HF117" s="16">
        <f>SUMIF($M117,REGISTER!$CY$48,'KORT 1'!$O42)+SUMIF($M117,REGISTER!$CY$58,'KORT 1'!$O42)</f>
        <v>0</v>
      </c>
      <c r="HG117" s="193">
        <f>SUMIF($M117,REGISTER!$CY$49,'KORT 1'!$O42)+SUMIF($M117,REGISTER!$CY$59,'KORT 1'!$O42)</f>
        <v>0</v>
      </c>
      <c r="HH117" s="281">
        <f>SUMIF($M117,REGISTER!$CY$63,'KORT 1'!$O42)</f>
        <v>0</v>
      </c>
      <c r="HI117" s="16">
        <f>+SUMIF($M117,REGISTER!$CY$64,'KORT 1'!$O42)</f>
        <v>0</v>
      </c>
      <c r="HJ117" s="16">
        <f>SUMIF($M117,REGISTER!$CY$73,'KORT 1'!$O42)</f>
        <v>0</v>
      </c>
      <c r="HK117" s="16">
        <f>SUMIF($M117,REGISTER!$CY$74,'KORT 1'!$O42)</f>
        <v>0</v>
      </c>
      <c r="HL117" s="16">
        <f>SUMIF($M117,REGISTER!$CY$65,'KORT 1'!$O42)+SUMIF($M117,REGISTER!$CY$75,'KORT 1'!$O42)</f>
        <v>0</v>
      </c>
      <c r="HM117" s="16">
        <f>SUMIF($M117,REGISTER!$CY$66,'KORT 1'!$O42)+SUMIF($M117,REGISTER!$CY$76,'KORT 1'!$O42)</f>
        <v>0</v>
      </c>
      <c r="HN117" s="16">
        <f>SUMIF($M117,REGISTER!$CY$67,'KORT 1'!$O42)+SUMIF($M117,REGISTER!$CY$77,'KORT 1'!$O42)</f>
        <v>0</v>
      </c>
      <c r="HO117" s="16">
        <f>SUMIF($M117,REGISTER!$CY$68,'KORT 1'!$O42)+SUMIF($M117,REGISTER!$CY$78,'KORT 1'!$O42)</f>
        <v>0</v>
      </c>
      <c r="HP117" s="193">
        <f>SUMIF($M117,REGISTER!$CY$69,'KORT 1'!$O42)+SUMIF($M117,REGISTER!$CY$79,'KORT 1'!$O42)</f>
        <v>0</v>
      </c>
      <c r="HQ117" s="1"/>
    </row>
    <row r="118" spans="1:225" ht="12.9" customHeight="1">
      <c r="A118" s="15">
        <v>62</v>
      </c>
      <c r="B118" s="69"/>
      <c r="C118" s="28" t="s">
        <v>2</v>
      </c>
      <c r="D118" s="539" t="str">
        <f>IF(B118&gt;0,VLOOKUP(B118,RE,2,FALSE),"")</f>
        <v/>
      </c>
      <c r="E118" s="540"/>
      <c r="F118" s="540"/>
      <c r="G118" s="541"/>
      <c r="H118" s="111" t="str">
        <f t="shared" si="54"/>
        <v/>
      </c>
      <c r="I118" s="362">
        <v>1</v>
      </c>
      <c r="J118" s="22">
        <f t="shared" si="56"/>
        <v>0</v>
      </c>
      <c r="K118" s="22">
        <f t="shared" si="57"/>
        <v>0</v>
      </c>
      <c r="L118" s="22">
        <f>IF($B118="",0,VLOOKUP($B118,RE,22,FALSE))</f>
        <v>0</v>
      </c>
      <c r="M118" s="22">
        <f t="shared" si="58"/>
        <v>0</v>
      </c>
      <c r="N118" s="22">
        <f t="shared" si="59"/>
        <v>0</v>
      </c>
      <c r="O118" s="83">
        <f t="shared" si="68"/>
        <v>0</v>
      </c>
      <c r="P118" s="64">
        <f>IF(CS$70=1,0,IF(AND(CS118=1,$J118=1,$N118&gt;=13,CS$43&gt;=REGISTER!$DD$28,CS$40&gt;0,SUM(CS$54:CS$60)&gt;0),1,0))</f>
        <v>0</v>
      </c>
      <c r="Q118" s="64">
        <f>IF(CT$70=1,0,IF(AND(CT118=1,$J118=1,$N118&gt;=13,CT$43&gt;=REGISTER!$DD$28,CT$40&gt;0,SUM(CT$54:CT$60)&gt;0),1,0))</f>
        <v>0</v>
      </c>
      <c r="R118" s="64">
        <f>IF(CU$70=1,0,IF(AND(CU118=1,$J118=1,$N118&gt;=13,CU$43&gt;=REGISTER!$DD$28,CU$40&gt;0,SUM(CU$54:CU$60)&gt;0),1,0))</f>
        <v>0</v>
      </c>
      <c r="S118" s="64">
        <f>IF(CV$70=1,0,IF(AND(CV118=1,$J118=1,$N118&gt;=13,CV$43&gt;=REGISTER!$DD$28,CV$40&gt;0,SUM(CV$54:CV$60)&gt;0),1,0))</f>
        <v>0</v>
      </c>
      <c r="T118" s="64">
        <f>IF(CW$70=1,0,IF(AND(CW118=1,$J118=1,$N118&gt;=13,CW$43&gt;=REGISTER!$DD$28,CW$40&gt;0,SUM(CW$54:CW$60)&gt;0),1,0))</f>
        <v>0</v>
      </c>
      <c r="U118" s="64">
        <f>IF(CX$70=1,0,IF(AND(CX118=1,$J118=1,$N118&gt;=13,CX$43&gt;=REGISTER!$DD$28,CX$40&gt;0,SUM(CX$54:CX$60)&gt;0),1,0))</f>
        <v>0</v>
      </c>
      <c r="V118" s="64">
        <f>IF(CY$70=1,0,IF(AND(CY118=1,$J118=1,$N118&gt;=13,CY$43&gt;=REGISTER!$DD$28,CY$40&gt;0,SUM(CY$54:CY$60)&gt;0),1,0))</f>
        <v>0</v>
      </c>
      <c r="W118" s="64">
        <f>IF(CZ$70=1,0,IF(AND(CZ118=1,$J118=1,$N118&gt;=13,CZ$43&gt;=REGISTER!$DD$28,CZ$40&gt;0,SUM(CZ$54:CZ$60)&gt;0),1,0))</f>
        <v>0</v>
      </c>
      <c r="X118" s="64">
        <f>IF(DA$70=1,0,IF(AND(DA118=1,$J118=1,$N118&gt;=13,DA$43&gt;=REGISTER!$DD$28,DA$40&gt;0,SUM(DA$54:DA$60)&gt;0),1,0))</f>
        <v>0</v>
      </c>
      <c r="Y118" s="64">
        <f>IF(DB$70=1,0,IF(AND(DB118=1,$J118=1,$N118&gt;=13,DB$43&gt;=REGISTER!$DD$28,DB$40&gt;0,SUM(DB$54:DB$60)&gt;0),1,0))</f>
        <v>0</v>
      </c>
      <c r="Z118" s="64">
        <f>IF(DC$70=1,0,IF(AND(DC118=1,$J118=1,$N118&gt;=13,DC$43&gt;=REGISTER!$DD$28,DC$40&gt;0,SUM(DC$54:DC$60)&gt;0),1,0))</f>
        <v>0</v>
      </c>
      <c r="AA118" s="64">
        <f>IF(DD$70=1,0,IF(AND(DD118=1,$J118=1,$N118&gt;=13,DD$43&gt;=REGISTER!$DD$28,DD$40&gt;0,SUM(DD$54:DD$60)&gt;0),1,0))</f>
        <v>0</v>
      </c>
      <c r="AB118" s="64">
        <f>IF(DE$70=1,0,IF(AND(DE118=1,$J118=1,$N118&gt;=13,DE$43&gt;=REGISTER!$DD$28,DE$40&gt;0,SUM(DE$54:DE$60)&gt;0),1,0))</f>
        <v>0</v>
      </c>
      <c r="AC118" s="64">
        <f>IF(DF$70=1,0,IF(AND(DF118=1,$J118=1,$N118&gt;=13,DF$43&gt;=REGISTER!$DD$28,DF$40&gt;0,SUM(DF$54:DF$60)&gt;0),1,0))</f>
        <v>0</v>
      </c>
      <c r="AD118" s="64">
        <f>IF(DG$70=1,0,IF(AND(DG118=1,$J118=1,$N118&gt;=13,DG$43&gt;=REGISTER!$DD$28,DG$40&gt;0,SUM(DG$54:DG$60)&gt;0),1,0))</f>
        <v>0</v>
      </c>
      <c r="AE118" s="64">
        <f>IF(DH$70=1,0,IF(AND(DH118=1,$J118=1,$N118&gt;=13,DH$43&gt;=REGISTER!$DD$28,DH$40&gt;0,SUM(DH$54:DH$60)&gt;0),1,0))</f>
        <v>0</v>
      </c>
      <c r="AF118" s="64">
        <f>IF(DI$70=1,0,IF(AND(DI118=1,$J118=1,$N118&gt;=13,DI$43&gt;=REGISTER!$DD$28,DI$40&gt;0,SUM(DI$54:DI$60)&gt;0),1,0))</f>
        <v>0</v>
      </c>
      <c r="AG118" s="64">
        <f>IF(DJ$70=1,0,IF(AND(DJ118=1,$J118=1,$N118&gt;=13,DJ$43&gt;=REGISTER!$DD$28,DJ$40&gt;0,SUM(DJ$54:DJ$60)&gt;0),1,0))</f>
        <v>0</v>
      </c>
      <c r="AH118" s="64">
        <f>IF(DK$70=1,0,IF(AND(DK118=1,$J118=1,$N118&gt;=13,DK$43&gt;=REGISTER!$DD$28,DK$40&gt;0,SUM(DK$54:DK$60)&gt;0),1,0))</f>
        <v>0</v>
      </c>
      <c r="AI118" s="64">
        <f>IF(DL$70=1,0,IF(AND(DL118=1,$J118=1,$N118&gt;=13,DL$43&gt;=REGISTER!$DD$28,DL$40&gt;0,SUM(DL$54:DL$60)&gt;0),1,0))</f>
        <v>0</v>
      </c>
      <c r="AJ118" s="64">
        <f>IF(DM$70=1,0,IF(AND(DM118=1,$J118=1,$N118&gt;=13,DM$43&gt;=REGISTER!$DD$28,DM$40&gt;0,SUM(DM$54:DM$60)&gt;0),1,0))</f>
        <v>0</v>
      </c>
      <c r="AK118" s="64">
        <f>IF(DN$70=1,0,IF(AND(DN118=1,$J118=1,$N118&gt;=13,DN$43&gt;=REGISTER!$DD$28,DN$40&gt;0,SUM(DN$54:DN$60)&gt;0),1,0))</f>
        <v>0</v>
      </c>
      <c r="AL118" s="64">
        <f>IF(DO$70=1,0,IF(AND(DO118=1,$J118=1,$N118&gt;=13,DO$43&gt;=REGISTER!$DD$28,DO$40&gt;0,SUM(DO$54:DO$60)&gt;0),1,0))</f>
        <v>0</v>
      </c>
      <c r="AM118" s="64">
        <f>IF(DP$70=1,0,IF(AND(DP118=1,$J118=1,$N118&gt;=13,DP$43&gt;=REGISTER!$DD$28,DP$40&gt;0,SUM(DP$54:DP$60)&gt;0),1,0))</f>
        <v>0</v>
      </c>
      <c r="AN118" s="64">
        <f>IF(DQ$70=1,0,IF(AND(DQ118=1,$J118=1,$N118&gt;=13,DQ$43&gt;=REGISTER!$DD$28,DQ$40&gt;0,SUM(DQ$54:DQ$60)&gt;0),1,0))</f>
        <v>0</v>
      </c>
      <c r="AO118" s="64">
        <f>IF(DR$70=1,0,IF(AND(DR118=1,$J118=1,$N118&gt;=13,DR$43&gt;=REGISTER!$DD$28,DR$40&gt;0,SUM(DR$54:DR$60)&gt;0),1,0))</f>
        <v>0</v>
      </c>
      <c r="AP118" s="64">
        <f>IF(DS$70=1,0,IF(AND(DS118=1,$J118=1,$N118&gt;=13,DS$43&gt;=REGISTER!$DD$28,DS$40&gt;0,SUM(DS$54:DS$60)&gt;0),1,0))</f>
        <v>0</v>
      </c>
      <c r="AQ118" s="64">
        <f>IF(DT$70=1,0,IF(AND(DT118=1,$J118=1,$N118&gt;=13,DT$43&gt;=REGISTER!$DD$28,DT$40&gt;0,SUM(DT$54:DT$60)&gt;0),1,0))</f>
        <v>0</v>
      </c>
      <c r="AR118" s="64">
        <f>IF(DU$70=1,0,IF(AND(DU118=1,$J118=1,$N118&gt;=13,DU$43&gt;=REGISTER!$DD$28,DU$40&gt;0,SUM(DU$54:DU$60)&gt;0),1,0))</f>
        <v>0</v>
      </c>
      <c r="AS118" s="64">
        <f>IF(DV$70=1,0,IF(AND(DV118=1,$J118=1,$N118&gt;=13,DV$43&gt;=REGISTER!$DD$28,DV$40&gt;0,SUM(DV$54:DV$60)&gt;0),1,0))</f>
        <v>0</v>
      </c>
      <c r="AT118" s="64">
        <f>IF(DW$70=1,0,IF(AND(DW118=1,$J118=1,$N118&gt;=13,DW$43&gt;=REGISTER!$DD$28,DW$40&gt;0,SUM(DW$54:DW$60)&gt;0),1,0))</f>
        <v>0</v>
      </c>
      <c r="AU118" s="64">
        <f>IF(DX$70=1,0,IF(AND(DX118=1,$J118=1,$N118&gt;=13,DX$43&gt;=REGISTER!$DD$28,DX$40&gt;0,SUM(DX$54:DX$60)&gt;0),1,0))</f>
        <v>0</v>
      </c>
      <c r="AV118" s="64">
        <f>IF(DY$70=1,0,IF(AND(DY118=1,$J118=1,$N118&gt;=13,DY$43&gt;=REGISTER!$DD$28,DY$40&gt;0,SUM(DY$54:DY$60)&gt;0),1,0))</f>
        <v>0</v>
      </c>
      <c r="AW118" s="64">
        <f>IF(DZ$70=1,0,IF(AND(DZ118=1,$J118=1,$N118&gt;=13,DZ$43&gt;=REGISTER!$DD$28,DZ$40&gt;0,SUM(DZ$54:DZ$60)&gt;0),1,0))</f>
        <v>0</v>
      </c>
      <c r="AX118" s="64">
        <f>IF(EA$70=1,0,IF(AND(EA118=1,$J118=1,$N118&gt;=13,EA$43&gt;=REGISTER!$DD$28,EA$40&gt;0,SUM(EA$54:EA$60)&gt;0),1,0))</f>
        <v>0</v>
      </c>
      <c r="AY118" s="64">
        <f>IF(EB$70=1,0,IF(AND(EB118=1,$J118=1,$N118&gt;=13,EB$43&gt;=REGISTER!$DD$28,EB$40&gt;0,SUM(EB$54:EB$60)&gt;0),1,0))</f>
        <v>0</v>
      </c>
      <c r="AZ118" s="64">
        <f>IF(EC$70=1,0,IF(AND(EC118=1,$J118=1,$N118&gt;=13,EC$43&gt;=REGISTER!$DD$28,EC$40&gt;0,SUM(EC$54:EC$60)&gt;0),1,0))</f>
        <v>0</v>
      </c>
      <c r="BA118" s="64">
        <f>IF(ED$70=1,0,IF(AND(ED118=1,$J118=1,$N118&gt;=13,ED$43&gt;=REGISTER!$DD$28,ED$40&gt;0,SUM(ED$54:ED$60)&gt;0),1,0))</f>
        <v>0</v>
      </c>
      <c r="BB118" s="64">
        <f>IF(EE$70=1,0,IF(AND(EE118=1,$J118=1,$N118&gt;=13,EE$43&gt;=REGISTER!$DD$28,EE$40&gt;0,SUM(EE$54:EE$60)&gt;0),1,0))</f>
        <v>0</v>
      </c>
      <c r="BC118" s="64">
        <f>IF(EF$70=1,0,IF(AND(EF118=1,$J118=1,$N118&gt;=13,EF$43&gt;=REGISTER!$DD$28,EF$40&gt;0,SUM(EF$54:EF$60)&gt;0),1,0))</f>
        <v>0</v>
      </c>
      <c r="BD118" s="83">
        <f t="shared" si="69"/>
        <v>0</v>
      </c>
      <c r="BE118" s="105">
        <f t="shared" ref="BE118:BF121" si="76">IF(AND($I118=1,CS118=1,$N118&gt;=13,CS$41&gt;2,CS$40&gt;0,SUM(CS$47:CS$53)&gt;0),1,0)</f>
        <v>0</v>
      </c>
      <c r="BF118" s="105">
        <f t="shared" si="76"/>
        <v>0</v>
      </c>
      <c r="BG118" s="105">
        <f t="shared" si="75"/>
        <v>0</v>
      </c>
      <c r="BH118" s="105">
        <f t="shared" si="75"/>
        <v>0</v>
      </c>
      <c r="BI118" s="105">
        <f t="shared" si="75"/>
        <v>0</v>
      </c>
      <c r="BJ118" s="105">
        <f t="shared" si="75"/>
        <v>0</v>
      </c>
      <c r="BK118" s="105">
        <f t="shared" si="75"/>
        <v>0</v>
      </c>
      <c r="BL118" s="105">
        <f t="shared" si="75"/>
        <v>0</v>
      </c>
      <c r="BM118" s="105">
        <f t="shared" si="75"/>
        <v>0</v>
      </c>
      <c r="BN118" s="105">
        <f t="shared" si="75"/>
        <v>0</v>
      </c>
      <c r="BO118" s="105">
        <f t="shared" si="75"/>
        <v>0</v>
      </c>
      <c r="BP118" s="105">
        <f t="shared" si="75"/>
        <v>0</v>
      </c>
      <c r="BQ118" s="105">
        <f t="shared" si="75"/>
        <v>0</v>
      </c>
      <c r="BR118" s="105">
        <f t="shared" si="75"/>
        <v>0</v>
      </c>
      <c r="BS118" s="105">
        <f t="shared" si="75"/>
        <v>0</v>
      </c>
      <c r="BT118" s="105">
        <f t="shared" si="75"/>
        <v>0</v>
      </c>
      <c r="BU118" s="105">
        <f t="shared" si="75"/>
        <v>0</v>
      </c>
      <c r="BV118" s="105">
        <f t="shared" si="75"/>
        <v>0</v>
      </c>
      <c r="BW118" s="105">
        <f t="shared" si="75"/>
        <v>0</v>
      </c>
      <c r="BX118" s="105">
        <f t="shared" si="75"/>
        <v>0</v>
      </c>
      <c r="BY118" s="105">
        <f t="shared" si="75"/>
        <v>0</v>
      </c>
      <c r="BZ118" s="105">
        <f t="shared" si="75"/>
        <v>0</v>
      </c>
      <c r="CA118" s="105">
        <f t="shared" si="75"/>
        <v>0</v>
      </c>
      <c r="CB118" s="105">
        <f t="shared" si="75"/>
        <v>0</v>
      </c>
      <c r="CC118" s="105">
        <f t="shared" si="75"/>
        <v>0</v>
      </c>
      <c r="CD118" s="105">
        <f t="shared" si="75"/>
        <v>0</v>
      </c>
      <c r="CE118" s="105">
        <f t="shared" si="75"/>
        <v>0</v>
      </c>
      <c r="CF118" s="105">
        <f t="shared" si="75"/>
        <v>0</v>
      </c>
      <c r="CG118" s="105">
        <f t="shared" si="75"/>
        <v>0</v>
      </c>
      <c r="CH118" s="105">
        <f t="shared" si="75"/>
        <v>0</v>
      </c>
      <c r="CI118" s="105">
        <f t="shared" si="75"/>
        <v>0</v>
      </c>
      <c r="CJ118" s="105">
        <f t="shared" si="75"/>
        <v>0</v>
      </c>
      <c r="CK118" s="105">
        <f t="shared" si="75"/>
        <v>0</v>
      </c>
      <c r="CL118" s="105">
        <f t="shared" si="75"/>
        <v>0</v>
      </c>
      <c r="CM118" s="105">
        <f t="shared" si="75"/>
        <v>0</v>
      </c>
      <c r="CN118" s="105">
        <f t="shared" si="75"/>
        <v>0</v>
      </c>
      <c r="CO118" s="105">
        <f t="shared" si="75"/>
        <v>0</v>
      </c>
      <c r="CP118" s="105">
        <f t="shared" si="75"/>
        <v>0</v>
      </c>
      <c r="CQ118" s="105">
        <f t="shared" si="75"/>
        <v>0</v>
      </c>
      <c r="CR118" s="105">
        <f t="shared" si="75"/>
        <v>0</v>
      </c>
      <c r="CS118" s="366"/>
      <c r="CT118" s="366"/>
      <c r="CU118" s="366"/>
      <c r="CV118" s="366"/>
      <c r="CW118" s="366"/>
      <c r="CX118" s="366"/>
      <c r="CY118" s="366"/>
      <c r="CZ118" s="366"/>
      <c r="DA118" s="366"/>
      <c r="DB118" s="366"/>
      <c r="DC118" s="366"/>
      <c r="DD118" s="366"/>
      <c r="DE118" s="366"/>
      <c r="DF118" s="366"/>
      <c r="DG118" s="366"/>
      <c r="DH118" s="366"/>
      <c r="DI118" s="366"/>
      <c r="DJ118" s="366"/>
      <c r="DK118" s="366"/>
      <c r="DL118" s="366"/>
      <c r="DM118" s="366"/>
      <c r="DN118" s="366"/>
      <c r="DO118" s="366"/>
      <c r="DP118" s="366"/>
      <c r="DQ118" s="366"/>
      <c r="DR118" s="366"/>
      <c r="DS118" s="366"/>
      <c r="DT118" s="366"/>
      <c r="DU118" s="366"/>
      <c r="DV118" s="366"/>
      <c r="DW118" s="366"/>
      <c r="DX118" s="366"/>
      <c r="DY118" s="366"/>
      <c r="DZ118" s="366"/>
      <c r="EA118" s="366"/>
      <c r="EB118" s="366"/>
      <c r="EC118" s="366"/>
      <c r="ED118" s="366"/>
      <c r="EE118" s="366"/>
      <c r="EF118" s="366"/>
      <c r="EG118" s="361">
        <f>COUNTA(CS118:EF118)</f>
        <v>0</v>
      </c>
      <c r="EH118" s="116"/>
      <c r="EI118" s="392">
        <f>SUM(FY118:GX118)+SUM(HD118:HG118)+SUM(HM118:HP118)</f>
        <v>0</v>
      </c>
      <c r="EJ118" s="295" t="str">
        <f t="shared" si="65"/>
        <v/>
      </c>
      <c r="EK118" s="296">
        <f t="shared" si="66"/>
        <v>0</v>
      </c>
      <c r="EL118" s="161"/>
      <c r="EM118" s="196"/>
      <c r="EN118" s="116"/>
      <c r="EO118" s="116"/>
      <c r="EP118" s="116"/>
      <c r="EQ118" s="116"/>
      <c r="ER118" s="116"/>
      <c r="ES118" s="116"/>
      <c r="ET118" s="116"/>
      <c r="EU118" s="116"/>
      <c r="EV118" s="116"/>
      <c r="EW118" s="116"/>
      <c r="EX118" s="116"/>
      <c r="EY118" s="116"/>
      <c r="EZ118" s="116"/>
      <c r="FA118" s="116"/>
      <c r="FB118" s="116"/>
      <c r="FC118" s="116"/>
      <c r="FD118" s="106"/>
      <c r="FE118" s="360">
        <f>SUMIF($L118,REGISTER!$CY$8,'KORT 1'!$BD43)</f>
        <v>0</v>
      </c>
      <c r="FF118" s="360">
        <f>SUMIF($L118,REGISTER!$CY$9,'KORT 1'!$BD43)</f>
        <v>0</v>
      </c>
      <c r="FG118" s="356">
        <f>SUMIF($K118,REGISTER!$CY$10,'KORT 1'!$BD43)</f>
        <v>0</v>
      </c>
      <c r="FH118" s="360">
        <f>+SUMIF($L118,REGISTER!$CY$16,'KORT 1'!$BD43)</f>
        <v>0</v>
      </c>
      <c r="FI118" s="360">
        <f>+SUMIF($L118,REGISTER!$CY$17,'KORT 1'!$BD43)</f>
        <v>0</v>
      </c>
      <c r="FJ118" s="360">
        <f>+SUMIF($L118,REGISTER!$CY$18,'KORT 1'!$BD43)</f>
        <v>0</v>
      </c>
      <c r="FK118" s="360">
        <f>SUMIF($L118,REGISTER!$CY$11,'KORT 1'!$BD118)+SUMIF($L118,REGISTER!$CY$18,'KORT 1'!$BD43)</f>
        <v>0</v>
      </c>
      <c r="FL118" s="360">
        <f>SUMIF($L118,REGISTER!$CY$12,'KORT 1'!$BD118)+SUMIF($L118,REGISTER!$CY$20,'KORT 1'!$BD43)</f>
        <v>0</v>
      </c>
      <c r="FM118" s="360">
        <f>SUMIF($L118,REGISTER!$CY$13,'KORT 1'!$BD118)+SUMIF($L118,REGISTER!$CY$21,'KORT 1'!$BD43)</f>
        <v>0</v>
      </c>
      <c r="FN118" s="193">
        <f>SUMIF($L118,REGISTER!$CY$14,'KORT 1'!$BD118)+SUMIF($L118,REGISTER!$CY$22,'KORT 1'!$BD43)</f>
        <v>0</v>
      </c>
      <c r="FO118" s="263">
        <f>SUMIF($L118,REGISTER!$CY$24,'KORT 1'!$BD43)</f>
        <v>0</v>
      </c>
      <c r="FP118" s="16">
        <f>SUMIF($L118,REGISTER!$CY$25,'KORT 1'!$BD43)</f>
        <v>0</v>
      </c>
      <c r="FQ118" s="16">
        <f>SUMIF($L118,REGISTER!$CY$26,'KORT 1'!$BD43)</f>
        <v>0</v>
      </c>
      <c r="FR118" s="263">
        <f>SUMIF($L118,REGISTER!$CY$32,'KORT 1'!$BD43)</f>
        <v>0</v>
      </c>
      <c r="FS118" s="263">
        <f>SUMIF($L118,REGISTER!$CY$33,'KORT 1'!$BD43)</f>
        <v>0</v>
      </c>
      <c r="FT118" s="263">
        <f>SUMIF($L118,REGISTER!$CY$34,'KORT 1'!$BD43)</f>
        <v>0</v>
      </c>
      <c r="FU118" s="16">
        <f>SUMIF($L118,REGISTER!$CY$27,'KORT 1'!$BD118)+SUMIF($L118,REGISTER!$CY$35,'KORT 1'!$BD43)</f>
        <v>0</v>
      </c>
      <c r="FV118" s="16">
        <f>SUMIF($L118,REGISTER!$CY$28,'KORT 1'!$BD118)+SUMIF($L118,REGISTER!$CY$36,'KORT 1'!$BD43)</f>
        <v>0</v>
      </c>
      <c r="FW118" s="16">
        <f>SUMIF($L118,REGISTER!$CY$29,'KORT 1'!$BD118)+SUMIF($L118,REGISTER!$CY$37,'KORT 1'!$BD43)</f>
        <v>0</v>
      </c>
      <c r="FX118" s="16">
        <f>SUMIF($L118,REGISTER!$CY$30,'KORT 1'!$BD118)+SUMIF($L118,REGISTER!$CY$38,'KORT 1'!$BD43)</f>
        <v>0</v>
      </c>
      <c r="FY118" s="269">
        <f>SUMIF($M118,REGISTER!$CY$40,'KORT 1'!$O118)</f>
        <v>0</v>
      </c>
      <c r="FZ118" s="116">
        <f>SUMIF($M118,REGISTER!$CY$41,'KORT 1'!$O118)</f>
        <v>0</v>
      </c>
      <c r="GA118" s="106">
        <f>SUMIF($M118,REGISTER!$CY$42,'KORT 1'!$O118)</f>
        <v>0</v>
      </c>
      <c r="GB118" s="17">
        <f>SUMIF($M118,REGISTER!$CY$43,'KORT 1'!$O118)</f>
        <v>0</v>
      </c>
      <c r="GC118" s="17">
        <f>SUMIF($M118,REGISTER!$CY$44,'KORT 1'!$O118)</f>
        <v>0</v>
      </c>
      <c r="GD118" s="17">
        <f>SUMIF($M118,REGISTER!$CY$45,'KORT 1'!$O118)</f>
        <v>0</v>
      </c>
      <c r="GE118" s="116">
        <f>SUMIF($M118,REGISTER!$CY$46,'KORT 1'!$O118)</f>
        <v>0</v>
      </c>
      <c r="GF118" s="116">
        <f>SUMIF($M118,REGISTER!$CY$47,'KORT 1'!$O118)</f>
        <v>0</v>
      </c>
      <c r="GG118" s="116">
        <f>SUMIF($M118,REGISTER!$CY$48,'KORT 1'!$O118)</f>
        <v>0</v>
      </c>
      <c r="GH118" s="17">
        <f>SUMIF($M118,REGISTER!$CY$63,'KORT 1'!$O118)</f>
        <v>0</v>
      </c>
      <c r="GI118" s="17">
        <f>SUMIF($M118,REGISTER!$CY$64,'KORT 1'!$O118)</f>
        <v>0</v>
      </c>
      <c r="GJ118" s="17">
        <f>SUMIF($M118,REGISTER!$CY$65,'KORT 1'!$O118)</f>
        <v>0</v>
      </c>
      <c r="GK118" s="269">
        <f>SUMIF($M118,REGISTER!$CY$52,'KORT 1'!$O118)</f>
        <v>0</v>
      </c>
      <c r="GL118" s="116">
        <f>SUMIF($M118,REGISTER!$CY$53,'KORT 1'!$O118)</f>
        <v>0</v>
      </c>
      <c r="GM118" s="106">
        <f>SUMIF($M118,REGISTER!$CY$54,'KORT 1'!$O118)</f>
        <v>0</v>
      </c>
      <c r="GN118" s="17">
        <f>SUMIF($M118,REGISTER!$CY$53,'KORT 1'!$O118)</f>
        <v>0</v>
      </c>
      <c r="GO118" s="17">
        <f>SUMIF($M118,REGISTER!$CY$54,'KORT 1'!$O118)</f>
        <v>0</v>
      </c>
      <c r="GP118" s="17">
        <f>SUMIF($M118,REGISTER!$CY$55,'KORT 1'!$O118)</f>
        <v>0</v>
      </c>
      <c r="GQ118" s="16">
        <f>SUMIF($M118,REGISTER!$CY$56,'KORT 1'!$O118)+SUMIF($M118,REGISTER!$CY$57,'KORT 1'!$O118)+SUMIF($M118,REGISTER!$CY$58,'KORT 1'!$O118)+SUMIF($M118,REGISTER!$CY$59,'KORT 1'!$O118)</f>
        <v>0</v>
      </c>
      <c r="GR118" s="269"/>
      <c r="GS118" s="116"/>
      <c r="GT118" s="106"/>
      <c r="GU118" s="17">
        <f>SUMIF($M118,REGISTER!$CY$73,'KORT 1'!$O118)</f>
        <v>0</v>
      </c>
      <c r="GV118" s="17">
        <f>SUMIF($M118,REGISTER!$CY$74,'KORT 1'!$O118)</f>
        <v>0</v>
      </c>
      <c r="GW118" s="17">
        <f>SUMIF($M118,REGISTER!$CY$75,'KORT 1'!$O118)</f>
        <v>0</v>
      </c>
      <c r="GX118" s="280">
        <f>SUMIF($M118,REGISTER!$CY$76,'KORT 1'!$O118)+SUMIF($M118,REGISTER!$CY$77,'KORT 1'!$O118)+SUMIF($M118,REGISTER!$CY$78,'KORT 1'!$O118)+SUMIF($M118,REGISTER!$CY$79,'KORT 1'!$O118)</f>
        <v>0</v>
      </c>
      <c r="GY118" s="281">
        <f>SUMIF($M118,REGISTER!$CY$43,'KORT 1'!$O43)</f>
        <v>0</v>
      </c>
      <c r="GZ118" s="16">
        <f>+SUMIF($M118,REGISTER!$CY$44,'KORT 1'!$O43)</f>
        <v>0</v>
      </c>
      <c r="HA118" s="16">
        <f>SUMIF($M118,REGISTER!$CY$53,'KORT 1'!$O43)</f>
        <v>0</v>
      </c>
      <c r="HB118" s="16">
        <f>SUMIF($M118,REGISTER!$CY$54,'KORT 1'!$O43)</f>
        <v>0</v>
      </c>
      <c r="HC118" s="16">
        <f>SUMIF($M118,REGISTER!$CY$45,'KORT 1'!$O43)+SUMIF($M118,REGISTER!$CY$55,'KORT 1'!$O43)</f>
        <v>0</v>
      </c>
      <c r="HD118" s="16">
        <f>SUMIF($M118,REGISTER!$CY$46,'KORT 1'!$O43)+SUMIF($M118,REGISTER!$CY$56,'KORT 1'!$O43)</f>
        <v>0</v>
      </c>
      <c r="HE118" s="16">
        <f>SUMIF($M118,REGISTER!$CY$47,'KORT 1'!$O43)+SUMIF($M118,REGISTER!$CY$57,'KORT 1'!$O43)</f>
        <v>0</v>
      </c>
      <c r="HF118" s="16">
        <f>SUMIF($M118,REGISTER!$CY$48,'KORT 1'!$O43)+SUMIF($M118,REGISTER!$CY$58,'KORT 1'!$O43)</f>
        <v>0</v>
      </c>
      <c r="HG118" s="193">
        <f>SUMIF($M118,REGISTER!$CY$49,'KORT 1'!$O43)+SUMIF($M118,REGISTER!$CY$59,'KORT 1'!$O43)</f>
        <v>0</v>
      </c>
      <c r="HH118" s="281">
        <f>SUMIF($M118,REGISTER!$CY$63,'KORT 1'!$O43)</f>
        <v>0</v>
      </c>
      <c r="HI118" s="16">
        <f>+SUMIF($M118,REGISTER!$CY$64,'KORT 1'!$O43)</f>
        <v>0</v>
      </c>
      <c r="HJ118" s="16">
        <f>SUMIF($M118,REGISTER!$CY$73,'KORT 1'!$O43)</f>
        <v>0</v>
      </c>
      <c r="HK118" s="16">
        <f>SUMIF($M118,REGISTER!$CY$74,'KORT 1'!$O43)</f>
        <v>0</v>
      </c>
      <c r="HL118" s="16">
        <f>SUMIF($M118,REGISTER!$CY$65,'KORT 1'!$O43)+SUMIF($M118,REGISTER!$CY$75,'KORT 1'!$O43)</f>
        <v>0</v>
      </c>
      <c r="HM118" s="16">
        <f>SUMIF($M118,REGISTER!$CY$66,'KORT 1'!$O43)+SUMIF($M118,REGISTER!$CY$76,'KORT 1'!$O43)</f>
        <v>0</v>
      </c>
      <c r="HN118" s="16">
        <f>SUMIF($M118,REGISTER!$CY$67,'KORT 1'!$O43)+SUMIF($M118,REGISTER!$CY$77,'KORT 1'!$O43)</f>
        <v>0</v>
      </c>
      <c r="HO118" s="16">
        <f>SUMIF($M118,REGISTER!$CY$68,'KORT 1'!$O43)+SUMIF($M118,REGISTER!$CY$78,'KORT 1'!$O43)</f>
        <v>0</v>
      </c>
      <c r="HP118" s="193">
        <f>SUMIF($M118,REGISTER!$CY$69,'KORT 1'!$O43)+SUMIF($M118,REGISTER!$CY$79,'KORT 1'!$O43)</f>
        <v>0</v>
      </c>
      <c r="HQ118" s="1"/>
    </row>
    <row r="119" spans="1:225" ht="12.9" customHeight="1">
      <c r="A119" s="15">
        <v>63</v>
      </c>
      <c r="B119" s="69"/>
      <c r="C119" s="28" t="s">
        <v>2</v>
      </c>
      <c r="D119" s="539" t="str">
        <f>IF(B119&gt;0,VLOOKUP(B119,RE,2,FALSE),"")</f>
        <v/>
      </c>
      <c r="E119" s="540"/>
      <c r="F119" s="540"/>
      <c r="G119" s="541"/>
      <c r="H119" s="111" t="str">
        <f t="shared" si="54"/>
        <v/>
      </c>
      <c r="I119" s="362">
        <v>1</v>
      </c>
      <c r="J119" s="22">
        <f t="shared" si="56"/>
        <v>0</v>
      </c>
      <c r="K119" s="22">
        <f t="shared" si="57"/>
        <v>0</v>
      </c>
      <c r="L119" s="22">
        <f>IF($B119="",0,VLOOKUP($B119,RE,22,FALSE))</f>
        <v>0</v>
      </c>
      <c r="M119" s="22">
        <f t="shared" si="58"/>
        <v>0</v>
      </c>
      <c r="N119" s="22">
        <f t="shared" si="59"/>
        <v>0</v>
      </c>
      <c r="O119" s="83">
        <f t="shared" si="68"/>
        <v>0</v>
      </c>
      <c r="P119" s="64">
        <f>IF(CS$70=1,0,IF(AND(CS119=1,$J119=1,$N119&gt;=13,CS$43&gt;=REGISTER!$DD$28,CS$40&gt;0,SUM(CS$54:CS$60)&gt;0),1,0))</f>
        <v>0</v>
      </c>
      <c r="Q119" s="64">
        <f>IF(CT$70=1,0,IF(AND(CT119=1,$J119=1,$N119&gt;=13,CT$43&gt;=REGISTER!$DD$28,CT$40&gt;0,SUM(CT$54:CT$60)&gt;0),1,0))</f>
        <v>0</v>
      </c>
      <c r="R119" s="64">
        <f>IF(CU$70=1,0,IF(AND(CU119=1,$J119=1,$N119&gt;=13,CU$43&gt;=REGISTER!$DD$28,CU$40&gt;0,SUM(CU$54:CU$60)&gt;0),1,0))</f>
        <v>0</v>
      </c>
      <c r="S119" s="64">
        <f>IF(CV$70=1,0,IF(AND(CV119=1,$J119=1,$N119&gt;=13,CV$43&gt;=REGISTER!$DD$28,CV$40&gt;0,SUM(CV$54:CV$60)&gt;0),1,0))</f>
        <v>0</v>
      </c>
      <c r="T119" s="64">
        <f>IF(CW$70=1,0,IF(AND(CW119=1,$J119=1,$N119&gt;=13,CW$43&gt;=REGISTER!$DD$28,CW$40&gt;0,SUM(CW$54:CW$60)&gt;0),1,0))</f>
        <v>0</v>
      </c>
      <c r="U119" s="64">
        <f>IF(CX$70=1,0,IF(AND(CX119=1,$J119=1,$N119&gt;=13,CX$43&gt;=REGISTER!$DD$28,CX$40&gt;0,SUM(CX$54:CX$60)&gt;0),1,0))</f>
        <v>0</v>
      </c>
      <c r="V119" s="64">
        <f>IF(CY$70=1,0,IF(AND(CY119=1,$J119=1,$N119&gt;=13,CY$43&gt;=REGISTER!$DD$28,CY$40&gt;0,SUM(CY$54:CY$60)&gt;0),1,0))</f>
        <v>0</v>
      </c>
      <c r="W119" s="64">
        <f>IF(CZ$70=1,0,IF(AND(CZ119=1,$J119=1,$N119&gt;=13,CZ$43&gt;=REGISTER!$DD$28,CZ$40&gt;0,SUM(CZ$54:CZ$60)&gt;0),1,0))</f>
        <v>0</v>
      </c>
      <c r="X119" s="64">
        <f>IF(DA$70=1,0,IF(AND(DA119=1,$J119=1,$N119&gt;=13,DA$43&gt;=REGISTER!$DD$28,DA$40&gt;0,SUM(DA$54:DA$60)&gt;0),1,0))</f>
        <v>0</v>
      </c>
      <c r="Y119" s="64">
        <f>IF(DB$70=1,0,IF(AND(DB119=1,$J119=1,$N119&gt;=13,DB$43&gt;=REGISTER!$DD$28,DB$40&gt;0,SUM(DB$54:DB$60)&gt;0),1,0))</f>
        <v>0</v>
      </c>
      <c r="Z119" s="64">
        <f>IF(DC$70=1,0,IF(AND(DC119=1,$J119=1,$N119&gt;=13,DC$43&gt;=REGISTER!$DD$28,DC$40&gt;0,SUM(DC$54:DC$60)&gt;0),1,0))</f>
        <v>0</v>
      </c>
      <c r="AA119" s="64">
        <f>IF(DD$70=1,0,IF(AND(DD119=1,$J119=1,$N119&gt;=13,DD$43&gt;=REGISTER!$DD$28,DD$40&gt;0,SUM(DD$54:DD$60)&gt;0),1,0))</f>
        <v>0</v>
      </c>
      <c r="AB119" s="64">
        <f>IF(DE$70=1,0,IF(AND(DE119=1,$J119=1,$N119&gt;=13,DE$43&gt;=REGISTER!$DD$28,DE$40&gt;0,SUM(DE$54:DE$60)&gt;0),1,0))</f>
        <v>0</v>
      </c>
      <c r="AC119" s="64">
        <f>IF(DF$70=1,0,IF(AND(DF119=1,$J119=1,$N119&gt;=13,DF$43&gt;=REGISTER!$DD$28,DF$40&gt;0,SUM(DF$54:DF$60)&gt;0),1,0))</f>
        <v>0</v>
      </c>
      <c r="AD119" s="64">
        <f>IF(DG$70=1,0,IF(AND(DG119=1,$J119=1,$N119&gt;=13,DG$43&gt;=REGISTER!$DD$28,DG$40&gt;0,SUM(DG$54:DG$60)&gt;0),1,0))</f>
        <v>0</v>
      </c>
      <c r="AE119" s="64">
        <f>IF(DH$70=1,0,IF(AND(DH119=1,$J119=1,$N119&gt;=13,DH$43&gt;=REGISTER!$DD$28,DH$40&gt;0,SUM(DH$54:DH$60)&gt;0),1,0))</f>
        <v>0</v>
      </c>
      <c r="AF119" s="64">
        <f>IF(DI$70=1,0,IF(AND(DI119=1,$J119=1,$N119&gt;=13,DI$43&gt;=REGISTER!$DD$28,DI$40&gt;0,SUM(DI$54:DI$60)&gt;0),1,0))</f>
        <v>0</v>
      </c>
      <c r="AG119" s="64">
        <f>IF(DJ$70=1,0,IF(AND(DJ119=1,$J119=1,$N119&gt;=13,DJ$43&gt;=REGISTER!$DD$28,DJ$40&gt;0,SUM(DJ$54:DJ$60)&gt;0),1,0))</f>
        <v>0</v>
      </c>
      <c r="AH119" s="64">
        <f>IF(DK$70=1,0,IF(AND(DK119=1,$J119=1,$N119&gt;=13,DK$43&gt;=REGISTER!$DD$28,DK$40&gt;0,SUM(DK$54:DK$60)&gt;0),1,0))</f>
        <v>0</v>
      </c>
      <c r="AI119" s="64">
        <f>IF(DL$70=1,0,IF(AND(DL119=1,$J119=1,$N119&gt;=13,DL$43&gt;=REGISTER!$DD$28,DL$40&gt;0,SUM(DL$54:DL$60)&gt;0),1,0))</f>
        <v>0</v>
      </c>
      <c r="AJ119" s="64">
        <f>IF(DM$70=1,0,IF(AND(DM119=1,$J119=1,$N119&gt;=13,DM$43&gt;=REGISTER!$DD$28,DM$40&gt;0,SUM(DM$54:DM$60)&gt;0),1,0))</f>
        <v>0</v>
      </c>
      <c r="AK119" s="64">
        <f>IF(DN$70=1,0,IF(AND(DN119=1,$J119=1,$N119&gt;=13,DN$43&gt;=REGISTER!$DD$28,DN$40&gt;0,SUM(DN$54:DN$60)&gt;0),1,0))</f>
        <v>0</v>
      </c>
      <c r="AL119" s="64">
        <f>IF(DO$70=1,0,IF(AND(DO119=1,$J119=1,$N119&gt;=13,DO$43&gt;=REGISTER!$DD$28,DO$40&gt;0,SUM(DO$54:DO$60)&gt;0),1,0))</f>
        <v>0</v>
      </c>
      <c r="AM119" s="64">
        <f>IF(DP$70=1,0,IF(AND(DP119=1,$J119=1,$N119&gt;=13,DP$43&gt;=REGISTER!$DD$28,DP$40&gt;0,SUM(DP$54:DP$60)&gt;0),1,0))</f>
        <v>0</v>
      </c>
      <c r="AN119" s="64">
        <f>IF(DQ$70=1,0,IF(AND(DQ119=1,$J119=1,$N119&gt;=13,DQ$43&gt;=REGISTER!$DD$28,DQ$40&gt;0,SUM(DQ$54:DQ$60)&gt;0),1,0))</f>
        <v>0</v>
      </c>
      <c r="AO119" s="64">
        <f>IF(DR$70=1,0,IF(AND(DR119=1,$J119=1,$N119&gt;=13,DR$43&gt;=REGISTER!$DD$28,DR$40&gt;0,SUM(DR$54:DR$60)&gt;0),1,0))</f>
        <v>0</v>
      </c>
      <c r="AP119" s="64">
        <f>IF(DS$70=1,0,IF(AND(DS119=1,$J119=1,$N119&gt;=13,DS$43&gt;=REGISTER!$DD$28,DS$40&gt;0,SUM(DS$54:DS$60)&gt;0),1,0))</f>
        <v>0</v>
      </c>
      <c r="AQ119" s="64">
        <f>IF(DT$70=1,0,IF(AND(DT119=1,$J119=1,$N119&gt;=13,DT$43&gt;=REGISTER!$DD$28,DT$40&gt;0,SUM(DT$54:DT$60)&gt;0),1,0))</f>
        <v>0</v>
      </c>
      <c r="AR119" s="64">
        <f>IF(DU$70=1,0,IF(AND(DU119=1,$J119=1,$N119&gt;=13,DU$43&gt;=REGISTER!$DD$28,DU$40&gt;0,SUM(DU$54:DU$60)&gt;0),1,0))</f>
        <v>0</v>
      </c>
      <c r="AS119" s="64">
        <f>IF(DV$70=1,0,IF(AND(DV119=1,$J119=1,$N119&gt;=13,DV$43&gt;=REGISTER!$DD$28,DV$40&gt;0,SUM(DV$54:DV$60)&gt;0),1,0))</f>
        <v>0</v>
      </c>
      <c r="AT119" s="64">
        <f>IF(DW$70=1,0,IF(AND(DW119=1,$J119=1,$N119&gt;=13,DW$43&gt;=REGISTER!$DD$28,DW$40&gt;0,SUM(DW$54:DW$60)&gt;0),1,0))</f>
        <v>0</v>
      </c>
      <c r="AU119" s="64">
        <f>IF(DX$70=1,0,IF(AND(DX119=1,$J119=1,$N119&gt;=13,DX$43&gt;=REGISTER!$DD$28,DX$40&gt;0,SUM(DX$54:DX$60)&gt;0),1,0))</f>
        <v>0</v>
      </c>
      <c r="AV119" s="64">
        <f>IF(DY$70=1,0,IF(AND(DY119=1,$J119=1,$N119&gt;=13,DY$43&gt;=REGISTER!$DD$28,DY$40&gt;0,SUM(DY$54:DY$60)&gt;0),1,0))</f>
        <v>0</v>
      </c>
      <c r="AW119" s="64">
        <f>IF(DZ$70=1,0,IF(AND(DZ119=1,$J119=1,$N119&gt;=13,DZ$43&gt;=REGISTER!$DD$28,DZ$40&gt;0,SUM(DZ$54:DZ$60)&gt;0),1,0))</f>
        <v>0</v>
      </c>
      <c r="AX119" s="64">
        <f>IF(EA$70=1,0,IF(AND(EA119=1,$J119=1,$N119&gt;=13,EA$43&gt;=REGISTER!$DD$28,EA$40&gt;0,SUM(EA$54:EA$60)&gt;0),1,0))</f>
        <v>0</v>
      </c>
      <c r="AY119" s="64">
        <f>IF(EB$70=1,0,IF(AND(EB119=1,$J119=1,$N119&gt;=13,EB$43&gt;=REGISTER!$DD$28,EB$40&gt;0,SUM(EB$54:EB$60)&gt;0),1,0))</f>
        <v>0</v>
      </c>
      <c r="AZ119" s="64">
        <f>IF(EC$70=1,0,IF(AND(EC119=1,$J119=1,$N119&gt;=13,EC$43&gt;=REGISTER!$DD$28,EC$40&gt;0,SUM(EC$54:EC$60)&gt;0),1,0))</f>
        <v>0</v>
      </c>
      <c r="BA119" s="64">
        <f>IF(ED$70=1,0,IF(AND(ED119=1,$J119=1,$N119&gt;=13,ED$43&gt;=REGISTER!$DD$28,ED$40&gt;0,SUM(ED$54:ED$60)&gt;0),1,0))</f>
        <v>0</v>
      </c>
      <c r="BB119" s="64">
        <f>IF(EE$70=1,0,IF(AND(EE119=1,$J119=1,$N119&gt;=13,EE$43&gt;=REGISTER!$DD$28,EE$40&gt;0,SUM(EE$54:EE$60)&gt;0),1,0))</f>
        <v>0</v>
      </c>
      <c r="BC119" s="64">
        <f>IF(EF$70=1,0,IF(AND(EF119=1,$J119=1,$N119&gt;=13,EF$43&gt;=REGISTER!$DD$28,EF$40&gt;0,SUM(EF$54:EF$60)&gt;0),1,0))</f>
        <v>0</v>
      </c>
      <c r="BD119" s="83">
        <f t="shared" si="69"/>
        <v>0</v>
      </c>
      <c r="BE119" s="105">
        <f t="shared" si="76"/>
        <v>0</v>
      </c>
      <c r="BF119" s="105">
        <f t="shared" si="76"/>
        <v>0</v>
      </c>
      <c r="BG119" s="105">
        <f t="shared" si="75"/>
        <v>0</v>
      </c>
      <c r="BH119" s="105">
        <f t="shared" si="75"/>
        <v>0</v>
      </c>
      <c r="BI119" s="105">
        <f t="shared" si="75"/>
        <v>0</v>
      </c>
      <c r="BJ119" s="105">
        <f t="shared" si="75"/>
        <v>0</v>
      </c>
      <c r="BK119" s="105">
        <f t="shared" si="75"/>
        <v>0</v>
      </c>
      <c r="BL119" s="105">
        <f t="shared" si="75"/>
        <v>0</v>
      </c>
      <c r="BM119" s="105">
        <f t="shared" si="75"/>
        <v>0</v>
      </c>
      <c r="BN119" s="105">
        <f t="shared" si="75"/>
        <v>0</v>
      </c>
      <c r="BO119" s="105">
        <f t="shared" si="75"/>
        <v>0</v>
      </c>
      <c r="BP119" s="105">
        <f t="shared" si="75"/>
        <v>0</v>
      </c>
      <c r="BQ119" s="105">
        <f t="shared" si="75"/>
        <v>0</v>
      </c>
      <c r="BR119" s="105">
        <f t="shared" si="75"/>
        <v>0</v>
      </c>
      <c r="BS119" s="105">
        <f t="shared" si="75"/>
        <v>0</v>
      </c>
      <c r="BT119" s="105">
        <f t="shared" si="75"/>
        <v>0</v>
      </c>
      <c r="BU119" s="105">
        <f t="shared" si="75"/>
        <v>0</v>
      </c>
      <c r="BV119" s="105">
        <f t="shared" si="75"/>
        <v>0</v>
      </c>
      <c r="BW119" s="105">
        <f t="shared" si="75"/>
        <v>0</v>
      </c>
      <c r="BX119" s="105">
        <f t="shared" si="75"/>
        <v>0</v>
      </c>
      <c r="BY119" s="105">
        <f t="shared" si="75"/>
        <v>0</v>
      </c>
      <c r="BZ119" s="105">
        <f t="shared" si="75"/>
        <v>0</v>
      </c>
      <c r="CA119" s="105">
        <f t="shared" si="75"/>
        <v>0</v>
      </c>
      <c r="CB119" s="105">
        <f t="shared" si="75"/>
        <v>0</v>
      </c>
      <c r="CC119" s="105">
        <f t="shared" si="75"/>
        <v>0</v>
      </c>
      <c r="CD119" s="105">
        <f t="shared" si="75"/>
        <v>0</v>
      </c>
      <c r="CE119" s="105">
        <f t="shared" si="75"/>
        <v>0</v>
      </c>
      <c r="CF119" s="105">
        <f t="shared" si="75"/>
        <v>0</v>
      </c>
      <c r="CG119" s="105">
        <f t="shared" si="75"/>
        <v>0</v>
      </c>
      <c r="CH119" s="105">
        <f t="shared" si="75"/>
        <v>0</v>
      </c>
      <c r="CI119" s="105">
        <f t="shared" si="75"/>
        <v>0</v>
      </c>
      <c r="CJ119" s="105">
        <f t="shared" si="75"/>
        <v>0</v>
      </c>
      <c r="CK119" s="105">
        <f t="shared" si="75"/>
        <v>0</v>
      </c>
      <c r="CL119" s="105">
        <f t="shared" si="75"/>
        <v>0</v>
      </c>
      <c r="CM119" s="105">
        <f t="shared" si="75"/>
        <v>0</v>
      </c>
      <c r="CN119" s="105">
        <f t="shared" si="75"/>
        <v>0</v>
      </c>
      <c r="CO119" s="105">
        <f t="shared" si="75"/>
        <v>0</v>
      </c>
      <c r="CP119" s="105">
        <f t="shared" si="75"/>
        <v>0</v>
      </c>
      <c r="CQ119" s="105">
        <f t="shared" si="75"/>
        <v>0</v>
      </c>
      <c r="CR119" s="105">
        <f t="shared" si="75"/>
        <v>0</v>
      </c>
      <c r="CS119" s="366"/>
      <c r="CT119" s="366"/>
      <c r="CU119" s="366"/>
      <c r="CV119" s="366"/>
      <c r="CW119" s="366"/>
      <c r="CX119" s="366"/>
      <c r="CY119" s="366"/>
      <c r="CZ119" s="366"/>
      <c r="DA119" s="366"/>
      <c r="DB119" s="366"/>
      <c r="DC119" s="366"/>
      <c r="DD119" s="366"/>
      <c r="DE119" s="366"/>
      <c r="DF119" s="366"/>
      <c r="DG119" s="366"/>
      <c r="DH119" s="366"/>
      <c r="DI119" s="366"/>
      <c r="DJ119" s="366"/>
      <c r="DK119" s="366"/>
      <c r="DL119" s="366"/>
      <c r="DM119" s="366"/>
      <c r="DN119" s="366"/>
      <c r="DO119" s="366"/>
      <c r="DP119" s="366"/>
      <c r="DQ119" s="366"/>
      <c r="DR119" s="366"/>
      <c r="DS119" s="366"/>
      <c r="DT119" s="366"/>
      <c r="DU119" s="366"/>
      <c r="DV119" s="366"/>
      <c r="DW119" s="366"/>
      <c r="DX119" s="366"/>
      <c r="DY119" s="366"/>
      <c r="DZ119" s="366"/>
      <c r="EA119" s="366"/>
      <c r="EB119" s="366"/>
      <c r="EC119" s="366"/>
      <c r="ED119" s="366"/>
      <c r="EE119" s="366"/>
      <c r="EF119" s="366"/>
      <c r="EG119" s="361">
        <f>COUNTA(CS119:EF119)</f>
        <v>0</v>
      </c>
      <c r="EH119" s="116"/>
      <c r="EI119" s="392">
        <f>SUM(FY119:GX119)+SUM(HD119:HG119)+SUM(HM119:HP119)</f>
        <v>0</v>
      </c>
      <c r="EJ119" s="295" t="str">
        <f t="shared" si="65"/>
        <v/>
      </c>
      <c r="EK119" s="296">
        <f t="shared" si="66"/>
        <v>0</v>
      </c>
      <c r="EL119" s="161"/>
      <c r="EM119" s="196"/>
      <c r="EN119" s="116"/>
      <c r="EO119" s="116"/>
      <c r="EP119" s="116"/>
      <c r="EQ119" s="116"/>
      <c r="ER119" s="116"/>
      <c r="ES119" s="116"/>
      <c r="ET119" s="116"/>
      <c r="EU119" s="116"/>
      <c r="EV119" s="116"/>
      <c r="EW119" s="116"/>
      <c r="EX119" s="116"/>
      <c r="EY119" s="116"/>
      <c r="EZ119" s="116"/>
      <c r="FA119" s="116"/>
      <c r="FB119" s="116"/>
      <c r="FC119" s="116"/>
      <c r="FD119" s="106"/>
      <c r="FE119" s="360">
        <f>SUMIF($L119,REGISTER!$CY$8,'KORT 1'!$BD44)</f>
        <v>0</v>
      </c>
      <c r="FF119" s="360">
        <f>SUMIF($L119,REGISTER!$CY$9,'KORT 1'!$BD44)</f>
        <v>0</v>
      </c>
      <c r="FG119" s="356">
        <f>SUMIF($K119,REGISTER!$CY$10,'KORT 1'!$BD44)</f>
        <v>0</v>
      </c>
      <c r="FH119" s="360">
        <f>+SUMIF($L119,REGISTER!$CY$16,'KORT 1'!$BD44)</f>
        <v>0</v>
      </c>
      <c r="FI119" s="360">
        <f>+SUMIF($L119,REGISTER!$CY$17,'KORT 1'!$BD44)</f>
        <v>0</v>
      </c>
      <c r="FJ119" s="360">
        <f>+SUMIF($L119,REGISTER!$CY$18,'KORT 1'!$BD44)</f>
        <v>0</v>
      </c>
      <c r="FK119" s="360">
        <f>SUMIF($L119,REGISTER!$CY$11,'KORT 1'!$BD119)+SUMIF($L119,REGISTER!$CY$18,'KORT 1'!$BD44)</f>
        <v>0</v>
      </c>
      <c r="FL119" s="360">
        <f>SUMIF($L119,REGISTER!$CY$12,'KORT 1'!$BD119)+SUMIF($L119,REGISTER!$CY$20,'KORT 1'!$BD44)</f>
        <v>0</v>
      </c>
      <c r="FM119" s="360">
        <f>SUMIF($L119,REGISTER!$CY$13,'KORT 1'!$BD119)+SUMIF($L119,REGISTER!$CY$21,'KORT 1'!$BD44)</f>
        <v>0</v>
      </c>
      <c r="FN119" s="193">
        <f>SUMIF($L119,REGISTER!$CY$14,'KORT 1'!$BD119)+SUMIF($L119,REGISTER!$CY$22,'KORT 1'!$BD44)</f>
        <v>0</v>
      </c>
      <c r="FO119" s="263">
        <f>SUMIF($L119,REGISTER!$CY$24,'KORT 1'!$BD44)</f>
        <v>0</v>
      </c>
      <c r="FP119" s="16">
        <f>SUMIF($L119,REGISTER!$CY$25,'KORT 1'!$BD44)</f>
        <v>0</v>
      </c>
      <c r="FQ119" s="16">
        <f>SUMIF($L119,REGISTER!$CY$26,'KORT 1'!$BD44)</f>
        <v>0</v>
      </c>
      <c r="FR119" s="263">
        <f>SUMIF($L119,REGISTER!$CY$32,'KORT 1'!$BD44)</f>
        <v>0</v>
      </c>
      <c r="FS119" s="263">
        <f>SUMIF($L119,REGISTER!$CY$33,'KORT 1'!$BD44)</f>
        <v>0</v>
      </c>
      <c r="FT119" s="263">
        <f>SUMIF($L119,REGISTER!$CY$34,'KORT 1'!$BD44)</f>
        <v>0</v>
      </c>
      <c r="FU119" s="16">
        <f>SUMIF($L119,REGISTER!$CY$27,'KORT 1'!$BD119)+SUMIF($L119,REGISTER!$CY$35,'KORT 1'!$BD44)</f>
        <v>0</v>
      </c>
      <c r="FV119" s="16">
        <f>SUMIF($L119,REGISTER!$CY$28,'KORT 1'!$BD119)+SUMIF($L119,REGISTER!$CY$36,'KORT 1'!$BD44)</f>
        <v>0</v>
      </c>
      <c r="FW119" s="16">
        <f>SUMIF($L119,REGISTER!$CY$29,'KORT 1'!$BD119)+SUMIF($L119,REGISTER!$CY$37,'KORT 1'!$BD44)</f>
        <v>0</v>
      </c>
      <c r="FX119" s="16">
        <f>SUMIF($L119,REGISTER!$CY$30,'KORT 1'!$BD119)+SUMIF($L119,REGISTER!$CY$38,'KORT 1'!$BD44)</f>
        <v>0</v>
      </c>
      <c r="FY119" s="269">
        <f>SUMIF($M119,REGISTER!$CY$40,'KORT 1'!$O119)</f>
        <v>0</v>
      </c>
      <c r="FZ119" s="116">
        <f>SUMIF($M119,REGISTER!$CY$41,'KORT 1'!$O119)</f>
        <v>0</v>
      </c>
      <c r="GA119" s="106">
        <f>SUMIF($M119,REGISTER!$CY$42,'KORT 1'!$O119)</f>
        <v>0</v>
      </c>
      <c r="GB119" s="17">
        <f>SUMIF($M119,REGISTER!$CY$43,'KORT 1'!$O119)</f>
        <v>0</v>
      </c>
      <c r="GC119" s="17">
        <f>SUMIF($M119,REGISTER!$CY$44,'KORT 1'!$O119)</f>
        <v>0</v>
      </c>
      <c r="GD119" s="17">
        <f>SUMIF($M119,REGISTER!$CY$45,'KORT 1'!$O119)</f>
        <v>0</v>
      </c>
      <c r="GE119" s="116">
        <f>SUMIF($M119,REGISTER!$CY$46,'KORT 1'!$O119)</f>
        <v>0</v>
      </c>
      <c r="GF119" s="116">
        <f>SUMIF($M119,REGISTER!$CY$47,'KORT 1'!$O119)</f>
        <v>0</v>
      </c>
      <c r="GG119" s="116">
        <f>SUMIF($M119,REGISTER!$CY$48,'KORT 1'!$O119)</f>
        <v>0</v>
      </c>
      <c r="GH119" s="17">
        <f>SUMIF($M119,REGISTER!$CY$63,'KORT 1'!$O119)</f>
        <v>0</v>
      </c>
      <c r="GI119" s="17">
        <f>SUMIF($M119,REGISTER!$CY$64,'KORT 1'!$O119)</f>
        <v>0</v>
      </c>
      <c r="GJ119" s="17">
        <f>SUMIF($M119,REGISTER!$CY$65,'KORT 1'!$O119)</f>
        <v>0</v>
      </c>
      <c r="GK119" s="269">
        <f>SUMIF($M119,REGISTER!$CY$52,'KORT 1'!$O119)</f>
        <v>0</v>
      </c>
      <c r="GL119" s="116">
        <f>SUMIF($M119,REGISTER!$CY$53,'KORT 1'!$O119)</f>
        <v>0</v>
      </c>
      <c r="GM119" s="106">
        <f>SUMIF($M119,REGISTER!$CY$54,'KORT 1'!$O119)</f>
        <v>0</v>
      </c>
      <c r="GN119" s="17">
        <f>SUMIF($M119,REGISTER!$CY$53,'KORT 1'!$O119)</f>
        <v>0</v>
      </c>
      <c r="GO119" s="17">
        <f>SUMIF($M119,REGISTER!$CY$54,'KORT 1'!$O119)</f>
        <v>0</v>
      </c>
      <c r="GP119" s="17">
        <f>SUMIF($M119,REGISTER!$CY$55,'KORT 1'!$O119)</f>
        <v>0</v>
      </c>
      <c r="GQ119" s="16">
        <f>SUMIF($M119,REGISTER!$CY$56,'KORT 1'!$O119)+SUMIF($M119,REGISTER!$CY$57,'KORT 1'!$O119)+SUMIF($M119,REGISTER!$CY$58,'KORT 1'!$O119)+SUMIF($M119,REGISTER!$CY$59,'KORT 1'!$O119)</f>
        <v>0</v>
      </c>
      <c r="GR119" s="269"/>
      <c r="GS119" s="116"/>
      <c r="GT119" s="106"/>
      <c r="GU119" s="17">
        <f>SUMIF($M119,REGISTER!$CY$73,'KORT 1'!$O119)</f>
        <v>0</v>
      </c>
      <c r="GV119" s="17">
        <f>SUMIF($M119,REGISTER!$CY$74,'KORT 1'!$O119)</f>
        <v>0</v>
      </c>
      <c r="GW119" s="17">
        <f>SUMIF($M119,REGISTER!$CY$75,'KORT 1'!$O119)</f>
        <v>0</v>
      </c>
      <c r="GX119" s="280">
        <f>SUMIF($M119,REGISTER!$CY$76,'KORT 1'!$O119)+SUMIF($M119,REGISTER!$CY$77,'KORT 1'!$O119)+SUMIF($M119,REGISTER!$CY$78,'KORT 1'!$O119)+SUMIF($M119,REGISTER!$CY$79,'KORT 1'!$O119)</f>
        <v>0</v>
      </c>
      <c r="GY119" s="281">
        <f>SUMIF($M119,REGISTER!$CY$43,'KORT 1'!$O44)</f>
        <v>0</v>
      </c>
      <c r="GZ119" s="16">
        <f>+SUMIF($M119,REGISTER!$CY$44,'KORT 1'!$O44)</f>
        <v>0</v>
      </c>
      <c r="HA119" s="16">
        <f>SUMIF($M119,REGISTER!$CY$53,'KORT 1'!$O44)</f>
        <v>0</v>
      </c>
      <c r="HB119" s="16">
        <f>SUMIF($M119,REGISTER!$CY$54,'KORT 1'!$O44)</f>
        <v>0</v>
      </c>
      <c r="HC119" s="16">
        <f>SUMIF($M119,REGISTER!$CY$45,'KORT 1'!$O44)+SUMIF($M119,REGISTER!$CY$55,'KORT 1'!$O44)</f>
        <v>0</v>
      </c>
      <c r="HD119" s="16">
        <f>SUMIF($M119,REGISTER!$CY$46,'KORT 1'!$O44)+SUMIF($M119,REGISTER!$CY$56,'KORT 1'!$O44)</f>
        <v>0</v>
      </c>
      <c r="HE119" s="16">
        <f>SUMIF($M119,REGISTER!$CY$47,'KORT 1'!$O44)+SUMIF($M119,REGISTER!$CY$57,'KORT 1'!$O44)</f>
        <v>0</v>
      </c>
      <c r="HF119" s="16">
        <f>SUMIF($M119,REGISTER!$CY$48,'KORT 1'!$O44)+SUMIF($M119,REGISTER!$CY$58,'KORT 1'!$O44)</f>
        <v>0</v>
      </c>
      <c r="HG119" s="193">
        <f>SUMIF($M119,REGISTER!$CY$49,'KORT 1'!$O44)+SUMIF($M119,REGISTER!$CY$59,'KORT 1'!$O44)</f>
        <v>0</v>
      </c>
      <c r="HH119" s="281">
        <f>SUMIF($M119,REGISTER!$CY$63,'KORT 1'!$O44)</f>
        <v>0</v>
      </c>
      <c r="HI119" s="16">
        <f>+SUMIF($M119,REGISTER!$CY$64,'KORT 1'!$O44)</f>
        <v>0</v>
      </c>
      <c r="HJ119" s="16">
        <f>SUMIF($M119,REGISTER!$CY$73,'KORT 1'!$O44)</f>
        <v>0</v>
      </c>
      <c r="HK119" s="16">
        <f>SUMIF($M119,REGISTER!$CY$74,'KORT 1'!$O44)</f>
        <v>0</v>
      </c>
      <c r="HL119" s="16">
        <f>SUMIF($M119,REGISTER!$CY$65,'KORT 1'!$O44)+SUMIF($M119,REGISTER!$CY$75,'KORT 1'!$O44)</f>
        <v>0</v>
      </c>
      <c r="HM119" s="16">
        <f>SUMIF($M119,REGISTER!$CY$66,'KORT 1'!$O44)+SUMIF($M119,REGISTER!$CY$76,'KORT 1'!$O44)</f>
        <v>0</v>
      </c>
      <c r="HN119" s="16">
        <f>SUMIF($M119,REGISTER!$CY$67,'KORT 1'!$O44)+SUMIF($M119,REGISTER!$CY$77,'KORT 1'!$O44)</f>
        <v>0</v>
      </c>
      <c r="HO119" s="16">
        <f>SUMIF($M119,REGISTER!$CY$68,'KORT 1'!$O44)+SUMIF($M119,REGISTER!$CY$78,'KORT 1'!$O44)</f>
        <v>0</v>
      </c>
      <c r="HP119" s="193">
        <f>SUMIF($M119,REGISTER!$CY$69,'KORT 1'!$O44)+SUMIF($M119,REGISTER!$CY$79,'KORT 1'!$O44)</f>
        <v>0</v>
      </c>
      <c r="HQ119" s="1"/>
    </row>
    <row r="120" spans="1:225" ht="12.9" customHeight="1">
      <c r="A120" s="15">
        <v>64</v>
      </c>
      <c r="B120" s="69"/>
      <c r="C120" s="28" t="s">
        <v>2</v>
      </c>
      <c r="D120" s="539" t="str">
        <f>IF(B120&gt;0,VLOOKUP(B120,RE,2,FALSE),"")</f>
        <v/>
      </c>
      <c r="E120" s="540"/>
      <c r="F120" s="540"/>
      <c r="G120" s="541"/>
      <c r="H120" s="111" t="str">
        <f t="shared" si="54"/>
        <v/>
      </c>
      <c r="I120" s="362">
        <v>1</v>
      </c>
      <c r="J120" s="22">
        <f t="shared" si="56"/>
        <v>0</v>
      </c>
      <c r="K120" s="22">
        <f t="shared" si="57"/>
        <v>0</v>
      </c>
      <c r="L120" s="22">
        <f>IF($B120="",0,VLOOKUP($B120,RE,22,FALSE))</f>
        <v>0</v>
      </c>
      <c r="M120" s="22">
        <f t="shared" si="58"/>
        <v>0</v>
      </c>
      <c r="N120" s="22">
        <f t="shared" si="59"/>
        <v>0</v>
      </c>
      <c r="O120" s="83">
        <f t="shared" si="68"/>
        <v>0</v>
      </c>
      <c r="P120" s="64">
        <f>IF(CS$70=1,0,IF(AND(CS120=1,$J120=1,$N120&gt;=13,CS$43&gt;=REGISTER!$DD$28,CS$40&gt;0,SUM(CS$54:CS$60)&gt;0),1,0))</f>
        <v>0</v>
      </c>
      <c r="Q120" s="64">
        <f>IF(CT$70=1,0,IF(AND(CT120=1,$J120=1,$N120&gt;=13,CT$43&gt;=REGISTER!$DD$28,CT$40&gt;0,SUM(CT$54:CT$60)&gt;0),1,0))</f>
        <v>0</v>
      </c>
      <c r="R120" s="64">
        <f>IF(CU$70=1,0,IF(AND(CU120=1,$J120=1,$N120&gt;=13,CU$43&gt;=REGISTER!$DD$28,CU$40&gt;0,SUM(CU$54:CU$60)&gt;0),1,0))</f>
        <v>0</v>
      </c>
      <c r="S120" s="64">
        <f>IF(CV$70=1,0,IF(AND(CV120=1,$J120=1,$N120&gt;=13,CV$43&gt;=REGISTER!$DD$28,CV$40&gt;0,SUM(CV$54:CV$60)&gt;0),1,0))</f>
        <v>0</v>
      </c>
      <c r="T120" s="64">
        <f>IF(CW$70=1,0,IF(AND(CW120=1,$J120=1,$N120&gt;=13,CW$43&gt;=REGISTER!$DD$28,CW$40&gt;0,SUM(CW$54:CW$60)&gt;0),1,0))</f>
        <v>0</v>
      </c>
      <c r="U120" s="64">
        <f>IF(CX$70=1,0,IF(AND(CX120=1,$J120=1,$N120&gt;=13,CX$43&gt;=REGISTER!$DD$28,CX$40&gt;0,SUM(CX$54:CX$60)&gt;0),1,0))</f>
        <v>0</v>
      </c>
      <c r="V120" s="64">
        <f>IF(CY$70=1,0,IF(AND(CY120=1,$J120=1,$N120&gt;=13,CY$43&gt;=REGISTER!$DD$28,CY$40&gt;0,SUM(CY$54:CY$60)&gt;0),1,0))</f>
        <v>0</v>
      </c>
      <c r="W120" s="64">
        <f>IF(CZ$70=1,0,IF(AND(CZ120=1,$J120=1,$N120&gt;=13,CZ$43&gt;=REGISTER!$DD$28,CZ$40&gt;0,SUM(CZ$54:CZ$60)&gt;0),1,0))</f>
        <v>0</v>
      </c>
      <c r="X120" s="64">
        <f>IF(DA$70=1,0,IF(AND(DA120=1,$J120=1,$N120&gt;=13,DA$43&gt;=REGISTER!$DD$28,DA$40&gt;0,SUM(DA$54:DA$60)&gt;0),1,0))</f>
        <v>0</v>
      </c>
      <c r="Y120" s="64">
        <f>IF(DB$70=1,0,IF(AND(DB120=1,$J120=1,$N120&gt;=13,DB$43&gt;=REGISTER!$DD$28,DB$40&gt;0,SUM(DB$54:DB$60)&gt;0),1,0))</f>
        <v>0</v>
      </c>
      <c r="Z120" s="64">
        <f>IF(DC$70=1,0,IF(AND(DC120=1,$J120=1,$N120&gt;=13,DC$43&gt;=REGISTER!$DD$28,DC$40&gt;0,SUM(DC$54:DC$60)&gt;0),1,0))</f>
        <v>0</v>
      </c>
      <c r="AA120" s="64">
        <f>IF(DD$70=1,0,IF(AND(DD120=1,$J120=1,$N120&gt;=13,DD$43&gt;=REGISTER!$DD$28,DD$40&gt;0,SUM(DD$54:DD$60)&gt;0),1,0))</f>
        <v>0</v>
      </c>
      <c r="AB120" s="64">
        <f>IF(DE$70=1,0,IF(AND(DE120=1,$J120=1,$N120&gt;=13,DE$43&gt;=REGISTER!$DD$28,DE$40&gt;0,SUM(DE$54:DE$60)&gt;0),1,0))</f>
        <v>0</v>
      </c>
      <c r="AC120" s="64">
        <f>IF(DF$70=1,0,IF(AND(DF120=1,$J120=1,$N120&gt;=13,DF$43&gt;=REGISTER!$DD$28,DF$40&gt;0,SUM(DF$54:DF$60)&gt;0),1,0))</f>
        <v>0</v>
      </c>
      <c r="AD120" s="64">
        <f>IF(DG$70=1,0,IF(AND(DG120=1,$J120=1,$N120&gt;=13,DG$43&gt;=REGISTER!$DD$28,DG$40&gt;0,SUM(DG$54:DG$60)&gt;0),1,0))</f>
        <v>0</v>
      </c>
      <c r="AE120" s="64">
        <f>IF(DH$70=1,0,IF(AND(DH120=1,$J120=1,$N120&gt;=13,DH$43&gt;=REGISTER!$DD$28,DH$40&gt;0,SUM(DH$54:DH$60)&gt;0),1,0))</f>
        <v>0</v>
      </c>
      <c r="AF120" s="64">
        <f>IF(DI$70=1,0,IF(AND(DI120=1,$J120=1,$N120&gt;=13,DI$43&gt;=REGISTER!$DD$28,DI$40&gt;0,SUM(DI$54:DI$60)&gt;0),1,0))</f>
        <v>0</v>
      </c>
      <c r="AG120" s="64">
        <f>IF(DJ$70=1,0,IF(AND(DJ120=1,$J120=1,$N120&gt;=13,DJ$43&gt;=REGISTER!$DD$28,DJ$40&gt;0,SUM(DJ$54:DJ$60)&gt;0),1,0))</f>
        <v>0</v>
      </c>
      <c r="AH120" s="64">
        <f>IF(DK$70=1,0,IF(AND(DK120=1,$J120=1,$N120&gt;=13,DK$43&gt;=REGISTER!$DD$28,DK$40&gt;0,SUM(DK$54:DK$60)&gt;0),1,0))</f>
        <v>0</v>
      </c>
      <c r="AI120" s="64">
        <f>IF(DL$70=1,0,IF(AND(DL120=1,$J120=1,$N120&gt;=13,DL$43&gt;=REGISTER!$DD$28,DL$40&gt;0,SUM(DL$54:DL$60)&gt;0),1,0))</f>
        <v>0</v>
      </c>
      <c r="AJ120" s="64">
        <f>IF(DM$70=1,0,IF(AND(DM120=1,$J120=1,$N120&gt;=13,DM$43&gt;=REGISTER!$DD$28,DM$40&gt;0,SUM(DM$54:DM$60)&gt;0),1,0))</f>
        <v>0</v>
      </c>
      <c r="AK120" s="64">
        <f>IF(DN$70=1,0,IF(AND(DN120=1,$J120=1,$N120&gt;=13,DN$43&gt;=REGISTER!$DD$28,DN$40&gt;0,SUM(DN$54:DN$60)&gt;0),1,0))</f>
        <v>0</v>
      </c>
      <c r="AL120" s="64">
        <f>IF(DO$70=1,0,IF(AND(DO120=1,$J120=1,$N120&gt;=13,DO$43&gt;=REGISTER!$DD$28,DO$40&gt;0,SUM(DO$54:DO$60)&gt;0),1,0))</f>
        <v>0</v>
      </c>
      <c r="AM120" s="64">
        <f>IF(DP$70=1,0,IF(AND(DP120=1,$J120=1,$N120&gt;=13,DP$43&gt;=REGISTER!$DD$28,DP$40&gt;0,SUM(DP$54:DP$60)&gt;0),1,0))</f>
        <v>0</v>
      </c>
      <c r="AN120" s="64">
        <f>IF(DQ$70=1,0,IF(AND(DQ120=1,$J120=1,$N120&gt;=13,DQ$43&gt;=REGISTER!$DD$28,DQ$40&gt;0,SUM(DQ$54:DQ$60)&gt;0),1,0))</f>
        <v>0</v>
      </c>
      <c r="AO120" s="64">
        <f>IF(DR$70=1,0,IF(AND(DR120=1,$J120=1,$N120&gt;=13,DR$43&gt;=REGISTER!$DD$28,DR$40&gt;0,SUM(DR$54:DR$60)&gt;0),1,0))</f>
        <v>0</v>
      </c>
      <c r="AP120" s="64">
        <f>IF(DS$70=1,0,IF(AND(DS120=1,$J120=1,$N120&gt;=13,DS$43&gt;=REGISTER!$DD$28,DS$40&gt;0,SUM(DS$54:DS$60)&gt;0),1,0))</f>
        <v>0</v>
      </c>
      <c r="AQ120" s="64">
        <f>IF(DT$70=1,0,IF(AND(DT120=1,$J120=1,$N120&gt;=13,DT$43&gt;=REGISTER!$DD$28,DT$40&gt;0,SUM(DT$54:DT$60)&gt;0),1,0))</f>
        <v>0</v>
      </c>
      <c r="AR120" s="64">
        <f>IF(DU$70=1,0,IF(AND(DU120=1,$J120=1,$N120&gt;=13,DU$43&gt;=REGISTER!$DD$28,DU$40&gt;0,SUM(DU$54:DU$60)&gt;0),1,0))</f>
        <v>0</v>
      </c>
      <c r="AS120" s="64">
        <f>IF(DV$70=1,0,IF(AND(DV120=1,$J120=1,$N120&gt;=13,DV$43&gt;=REGISTER!$DD$28,DV$40&gt;0,SUM(DV$54:DV$60)&gt;0),1,0))</f>
        <v>0</v>
      </c>
      <c r="AT120" s="64">
        <f>IF(DW$70=1,0,IF(AND(DW120=1,$J120=1,$N120&gt;=13,DW$43&gt;=REGISTER!$DD$28,DW$40&gt;0,SUM(DW$54:DW$60)&gt;0),1,0))</f>
        <v>0</v>
      </c>
      <c r="AU120" s="64">
        <f>IF(DX$70=1,0,IF(AND(DX120=1,$J120=1,$N120&gt;=13,DX$43&gt;=REGISTER!$DD$28,DX$40&gt;0,SUM(DX$54:DX$60)&gt;0),1,0))</f>
        <v>0</v>
      </c>
      <c r="AV120" s="64">
        <f>IF(DY$70=1,0,IF(AND(DY120=1,$J120=1,$N120&gt;=13,DY$43&gt;=REGISTER!$DD$28,DY$40&gt;0,SUM(DY$54:DY$60)&gt;0),1,0))</f>
        <v>0</v>
      </c>
      <c r="AW120" s="64">
        <f>IF(DZ$70=1,0,IF(AND(DZ120=1,$J120=1,$N120&gt;=13,DZ$43&gt;=REGISTER!$DD$28,DZ$40&gt;0,SUM(DZ$54:DZ$60)&gt;0),1,0))</f>
        <v>0</v>
      </c>
      <c r="AX120" s="64">
        <f>IF(EA$70=1,0,IF(AND(EA120=1,$J120=1,$N120&gt;=13,EA$43&gt;=REGISTER!$DD$28,EA$40&gt;0,SUM(EA$54:EA$60)&gt;0),1,0))</f>
        <v>0</v>
      </c>
      <c r="AY120" s="64">
        <f>IF(EB$70=1,0,IF(AND(EB120=1,$J120=1,$N120&gt;=13,EB$43&gt;=REGISTER!$DD$28,EB$40&gt;0,SUM(EB$54:EB$60)&gt;0),1,0))</f>
        <v>0</v>
      </c>
      <c r="AZ120" s="64">
        <f>IF(EC$70=1,0,IF(AND(EC120=1,$J120=1,$N120&gt;=13,EC$43&gt;=REGISTER!$DD$28,EC$40&gt;0,SUM(EC$54:EC$60)&gt;0),1,0))</f>
        <v>0</v>
      </c>
      <c r="BA120" s="64">
        <f>IF(ED$70=1,0,IF(AND(ED120=1,$J120=1,$N120&gt;=13,ED$43&gt;=REGISTER!$DD$28,ED$40&gt;0,SUM(ED$54:ED$60)&gt;0),1,0))</f>
        <v>0</v>
      </c>
      <c r="BB120" s="64">
        <f>IF(EE$70=1,0,IF(AND(EE120=1,$J120=1,$N120&gt;=13,EE$43&gt;=REGISTER!$DD$28,EE$40&gt;0,SUM(EE$54:EE$60)&gt;0),1,0))</f>
        <v>0</v>
      </c>
      <c r="BC120" s="64">
        <f>IF(EF$70=1,0,IF(AND(EF120=1,$J120=1,$N120&gt;=13,EF$43&gt;=REGISTER!$DD$28,EF$40&gt;0,SUM(EF$54:EF$60)&gt;0),1,0))</f>
        <v>0</v>
      </c>
      <c r="BD120" s="83">
        <f t="shared" si="69"/>
        <v>0</v>
      </c>
      <c r="BE120" s="105">
        <f t="shared" si="76"/>
        <v>0</v>
      </c>
      <c r="BF120" s="105">
        <f t="shared" si="76"/>
        <v>0</v>
      </c>
      <c r="BG120" s="105">
        <f t="shared" si="75"/>
        <v>0</v>
      </c>
      <c r="BH120" s="105">
        <f t="shared" si="75"/>
        <v>0</v>
      </c>
      <c r="BI120" s="105">
        <f t="shared" si="75"/>
        <v>0</v>
      </c>
      <c r="BJ120" s="105">
        <f t="shared" si="75"/>
        <v>0</v>
      </c>
      <c r="BK120" s="105">
        <f t="shared" si="75"/>
        <v>0</v>
      </c>
      <c r="BL120" s="105">
        <f t="shared" si="75"/>
        <v>0</v>
      </c>
      <c r="BM120" s="105">
        <f t="shared" si="75"/>
        <v>0</v>
      </c>
      <c r="BN120" s="105">
        <f t="shared" si="75"/>
        <v>0</v>
      </c>
      <c r="BO120" s="105">
        <f t="shared" si="75"/>
        <v>0</v>
      </c>
      <c r="BP120" s="105">
        <f t="shared" si="75"/>
        <v>0</v>
      </c>
      <c r="BQ120" s="105">
        <f t="shared" si="75"/>
        <v>0</v>
      </c>
      <c r="BR120" s="105">
        <f t="shared" si="75"/>
        <v>0</v>
      </c>
      <c r="BS120" s="105">
        <f t="shared" si="75"/>
        <v>0</v>
      </c>
      <c r="BT120" s="105">
        <f t="shared" si="75"/>
        <v>0</v>
      </c>
      <c r="BU120" s="105">
        <f t="shared" si="75"/>
        <v>0</v>
      </c>
      <c r="BV120" s="105">
        <f t="shared" si="75"/>
        <v>0</v>
      </c>
      <c r="BW120" s="105">
        <f t="shared" si="75"/>
        <v>0</v>
      </c>
      <c r="BX120" s="105">
        <f t="shared" si="75"/>
        <v>0</v>
      </c>
      <c r="BY120" s="105">
        <f t="shared" si="75"/>
        <v>0</v>
      </c>
      <c r="BZ120" s="105">
        <f t="shared" si="75"/>
        <v>0</v>
      </c>
      <c r="CA120" s="105">
        <f t="shared" si="75"/>
        <v>0</v>
      </c>
      <c r="CB120" s="105">
        <f t="shared" si="75"/>
        <v>0</v>
      </c>
      <c r="CC120" s="105">
        <f t="shared" si="75"/>
        <v>0</v>
      </c>
      <c r="CD120" s="105">
        <f t="shared" si="75"/>
        <v>0</v>
      </c>
      <c r="CE120" s="105">
        <f t="shared" si="75"/>
        <v>0</v>
      </c>
      <c r="CF120" s="105">
        <f t="shared" si="75"/>
        <v>0</v>
      </c>
      <c r="CG120" s="105">
        <f t="shared" si="75"/>
        <v>0</v>
      </c>
      <c r="CH120" s="105">
        <f t="shared" si="75"/>
        <v>0</v>
      </c>
      <c r="CI120" s="105">
        <f t="shared" si="75"/>
        <v>0</v>
      </c>
      <c r="CJ120" s="105">
        <f t="shared" si="75"/>
        <v>0</v>
      </c>
      <c r="CK120" s="105">
        <f t="shared" si="75"/>
        <v>0</v>
      </c>
      <c r="CL120" s="105">
        <f t="shared" si="75"/>
        <v>0</v>
      </c>
      <c r="CM120" s="105">
        <f t="shared" si="75"/>
        <v>0</v>
      </c>
      <c r="CN120" s="105">
        <f t="shared" si="75"/>
        <v>0</v>
      </c>
      <c r="CO120" s="105">
        <f t="shared" si="75"/>
        <v>0</v>
      </c>
      <c r="CP120" s="105">
        <f t="shared" si="75"/>
        <v>0</v>
      </c>
      <c r="CQ120" s="105">
        <f t="shared" si="75"/>
        <v>0</v>
      </c>
      <c r="CR120" s="105">
        <f t="shared" si="75"/>
        <v>0</v>
      </c>
      <c r="CS120" s="366"/>
      <c r="CT120" s="366"/>
      <c r="CU120" s="366"/>
      <c r="CV120" s="366"/>
      <c r="CW120" s="366"/>
      <c r="CX120" s="366"/>
      <c r="CY120" s="366"/>
      <c r="CZ120" s="366"/>
      <c r="DA120" s="366"/>
      <c r="DB120" s="366"/>
      <c r="DC120" s="366"/>
      <c r="DD120" s="366"/>
      <c r="DE120" s="366"/>
      <c r="DF120" s="366"/>
      <c r="DG120" s="366"/>
      <c r="DH120" s="366"/>
      <c r="DI120" s="366"/>
      <c r="DJ120" s="366"/>
      <c r="DK120" s="366"/>
      <c r="DL120" s="366"/>
      <c r="DM120" s="366"/>
      <c r="DN120" s="366"/>
      <c r="DO120" s="366"/>
      <c r="DP120" s="366"/>
      <c r="DQ120" s="366"/>
      <c r="DR120" s="366"/>
      <c r="DS120" s="366"/>
      <c r="DT120" s="366"/>
      <c r="DU120" s="366"/>
      <c r="DV120" s="366"/>
      <c r="DW120" s="366"/>
      <c r="DX120" s="366"/>
      <c r="DY120" s="366"/>
      <c r="DZ120" s="366"/>
      <c r="EA120" s="366"/>
      <c r="EB120" s="366"/>
      <c r="EC120" s="366"/>
      <c r="ED120" s="366"/>
      <c r="EE120" s="366"/>
      <c r="EF120" s="366"/>
      <c r="EG120" s="361">
        <f>COUNTA(CS120:EF120)</f>
        <v>0</v>
      </c>
      <c r="EH120" s="116"/>
      <c r="EI120" s="392">
        <f>SUM(FY120:GX120)+SUM(HD120:HG120)+SUM(HM120:HP120)</f>
        <v>0</v>
      </c>
      <c r="EJ120" s="295" t="str">
        <f t="shared" si="65"/>
        <v/>
      </c>
      <c r="EK120" s="296">
        <f t="shared" si="66"/>
        <v>0</v>
      </c>
      <c r="EL120" s="161"/>
      <c r="EM120" s="196"/>
      <c r="EN120" s="116"/>
      <c r="EO120" s="116"/>
      <c r="EP120" s="116"/>
      <c r="EQ120" s="116"/>
      <c r="ER120" s="116"/>
      <c r="ES120" s="116"/>
      <c r="ET120" s="116"/>
      <c r="EU120" s="116"/>
      <c r="EV120" s="116"/>
      <c r="EW120" s="116"/>
      <c r="EX120" s="116"/>
      <c r="EY120" s="116"/>
      <c r="EZ120" s="116"/>
      <c r="FA120" s="116"/>
      <c r="FB120" s="116"/>
      <c r="FC120" s="116"/>
      <c r="FD120" s="106"/>
      <c r="FE120" s="360">
        <f>SUMIF($L120,REGISTER!$CY$8,'KORT 1'!$BD45)</f>
        <v>0</v>
      </c>
      <c r="FF120" s="360">
        <f>SUMIF($L120,REGISTER!$CY$9,'KORT 1'!$BD45)</f>
        <v>0</v>
      </c>
      <c r="FG120" s="356">
        <f>SUMIF($K120,REGISTER!$CY$10,'KORT 1'!$BD45)</f>
        <v>0</v>
      </c>
      <c r="FH120" s="360">
        <f>+SUMIF($L120,REGISTER!$CY$16,'KORT 1'!$BD45)</f>
        <v>0</v>
      </c>
      <c r="FI120" s="360">
        <f>+SUMIF($L120,REGISTER!$CY$17,'KORT 1'!$BD45)</f>
        <v>0</v>
      </c>
      <c r="FJ120" s="360">
        <f>+SUMIF($L120,REGISTER!$CY$18,'KORT 1'!$BD45)</f>
        <v>0</v>
      </c>
      <c r="FK120" s="360">
        <f>SUMIF($L120,REGISTER!$CY$11,'KORT 1'!$BD120)+SUMIF($L120,REGISTER!$CY$18,'KORT 1'!$BD45)</f>
        <v>0</v>
      </c>
      <c r="FL120" s="360">
        <f>SUMIF($L120,REGISTER!$CY$12,'KORT 1'!$BD120)+SUMIF($L120,REGISTER!$CY$20,'KORT 1'!$BD45)</f>
        <v>0</v>
      </c>
      <c r="FM120" s="360">
        <f>SUMIF($L120,REGISTER!$CY$13,'KORT 1'!$BD120)+SUMIF($L120,REGISTER!$CY$21,'KORT 1'!$BD45)</f>
        <v>0</v>
      </c>
      <c r="FN120" s="193">
        <f>SUMIF($L120,REGISTER!$CY$14,'KORT 1'!$BD120)+SUMIF($L120,REGISTER!$CY$22,'KORT 1'!$BD45)</f>
        <v>0</v>
      </c>
      <c r="FO120" s="263">
        <f>SUMIF($L120,REGISTER!$CY$24,'KORT 1'!$BD45)</f>
        <v>0</v>
      </c>
      <c r="FP120" s="16">
        <f>SUMIF($L120,REGISTER!$CY$25,'KORT 1'!$BD45)</f>
        <v>0</v>
      </c>
      <c r="FQ120" s="16">
        <f>SUMIF($L120,REGISTER!$CY$26,'KORT 1'!$BD45)</f>
        <v>0</v>
      </c>
      <c r="FR120" s="263">
        <f>SUMIF($L120,REGISTER!$CY$32,'KORT 1'!$BD45)</f>
        <v>0</v>
      </c>
      <c r="FS120" s="263">
        <f>SUMIF($L120,REGISTER!$CY$33,'KORT 1'!$BD45)</f>
        <v>0</v>
      </c>
      <c r="FT120" s="263">
        <f>SUMIF($L120,REGISTER!$CY$34,'KORT 1'!$BD45)</f>
        <v>0</v>
      </c>
      <c r="FU120" s="16">
        <f>SUMIF($L120,REGISTER!$CY$27,'KORT 1'!$BD120)+SUMIF($L120,REGISTER!$CY$35,'KORT 1'!$BD45)</f>
        <v>0</v>
      </c>
      <c r="FV120" s="16">
        <f>SUMIF($L120,REGISTER!$CY$28,'KORT 1'!$BD120)+SUMIF($L120,REGISTER!$CY$36,'KORT 1'!$BD45)</f>
        <v>0</v>
      </c>
      <c r="FW120" s="16">
        <f>SUMIF($L120,REGISTER!$CY$29,'KORT 1'!$BD120)+SUMIF($L120,REGISTER!$CY$37,'KORT 1'!$BD45)</f>
        <v>0</v>
      </c>
      <c r="FX120" s="16">
        <f>SUMIF($L120,REGISTER!$CY$30,'KORT 1'!$BD120)+SUMIF($L120,REGISTER!$CY$38,'KORT 1'!$BD45)</f>
        <v>0</v>
      </c>
      <c r="FY120" s="269">
        <f>SUMIF($M120,REGISTER!$CY$40,'KORT 1'!$O120)</f>
        <v>0</v>
      </c>
      <c r="FZ120" s="116">
        <f>SUMIF($M120,REGISTER!$CY$41,'KORT 1'!$O120)</f>
        <v>0</v>
      </c>
      <c r="GA120" s="106">
        <f>SUMIF($M120,REGISTER!$CY$42,'KORT 1'!$O120)</f>
        <v>0</v>
      </c>
      <c r="GB120" s="17">
        <f>SUMIF($M120,REGISTER!$CY$43,'KORT 1'!$O120)</f>
        <v>0</v>
      </c>
      <c r="GC120" s="17">
        <f>SUMIF($M120,REGISTER!$CY$44,'KORT 1'!$O120)</f>
        <v>0</v>
      </c>
      <c r="GD120" s="17">
        <f>SUMIF($M120,REGISTER!$CY$45,'KORT 1'!$O120)</f>
        <v>0</v>
      </c>
      <c r="GE120" s="116">
        <f>SUMIF($M120,REGISTER!$CY$46,'KORT 1'!$O120)</f>
        <v>0</v>
      </c>
      <c r="GF120" s="116">
        <f>SUMIF($M120,REGISTER!$CY$47,'KORT 1'!$O120)</f>
        <v>0</v>
      </c>
      <c r="GG120" s="116">
        <f>SUMIF($M120,REGISTER!$CY$48,'KORT 1'!$O120)</f>
        <v>0</v>
      </c>
      <c r="GH120" s="17">
        <f>SUMIF($M120,REGISTER!$CY$63,'KORT 1'!$O120)</f>
        <v>0</v>
      </c>
      <c r="GI120" s="17">
        <f>SUMIF($M120,REGISTER!$CY$64,'KORT 1'!$O120)</f>
        <v>0</v>
      </c>
      <c r="GJ120" s="17">
        <f>SUMIF($M120,REGISTER!$CY$65,'KORT 1'!$O120)</f>
        <v>0</v>
      </c>
      <c r="GK120" s="269">
        <f>SUMIF($M120,REGISTER!$CY$52,'KORT 1'!$O120)</f>
        <v>0</v>
      </c>
      <c r="GL120" s="116">
        <f>SUMIF($M120,REGISTER!$CY$53,'KORT 1'!$O120)</f>
        <v>0</v>
      </c>
      <c r="GM120" s="106">
        <f>SUMIF($M120,REGISTER!$CY$54,'KORT 1'!$O120)</f>
        <v>0</v>
      </c>
      <c r="GN120" s="17">
        <f>SUMIF($M120,REGISTER!$CY$53,'KORT 1'!$O120)</f>
        <v>0</v>
      </c>
      <c r="GO120" s="17">
        <f>SUMIF($M120,REGISTER!$CY$54,'KORT 1'!$O120)</f>
        <v>0</v>
      </c>
      <c r="GP120" s="17">
        <f>SUMIF($M120,REGISTER!$CY$55,'KORT 1'!$O120)</f>
        <v>0</v>
      </c>
      <c r="GQ120" s="16">
        <f>SUMIF($M120,REGISTER!$CY$56,'KORT 1'!$O120)+SUMIF($M120,REGISTER!$CY$57,'KORT 1'!$O120)+SUMIF($M120,REGISTER!$CY$58,'KORT 1'!$O120)+SUMIF($M120,REGISTER!$CY$59,'KORT 1'!$O120)</f>
        <v>0</v>
      </c>
      <c r="GR120" s="269"/>
      <c r="GS120" s="116"/>
      <c r="GT120" s="106"/>
      <c r="GU120" s="17">
        <f>SUMIF($M120,REGISTER!$CY$73,'KORT 1'!$O120)</f>
        <v>0</v>
      </c>
      <c r="GV120" s="17">
        <f>SUMIF($M120,REGISTER!$CY$74,'KORT 1'!$O120)</f>
        <v>0</v>
      </c>
      <c r="GW120" s="17">
        <f>SUMIF($M120,REGISTER!$CY$75,'KORT 1'!$O120)</f>
        <v>0</v>
      </c>
      <c r="GX120" s="280">
        <f>SUMIF($M120,REGISTER!$CY$76,'KORT 1'!$O120)+SUMIF($M120,REGISTER!$CY$77,'KORT 1'!$O120)+SUMIF($M120,REGISTER!$CY$78,'KORT 1'!$O120)+SUMIF($M120,REGISTER!$CY$79,'KORT 1'!$O120)</f>
        <v>0</v>
      </c>
      <c r="GY120" s="281">
        <f>SUMIF($M120,REGISTER!$CY$43,'KORT 1'!$O45)</f>
        <v>0</v>
      </c>
      <c r="GZ120" s="16">
        <f>+SUMIF($M120,REGISTER!$CY$44,'KORT 1'!$O45)</f>
        <v>0</v>
      </c>
      <c r="HA120" s="16">
        <f>SUMIF($M120,REGISTER!$CY$53,'KORT 1'!$O45)</f>
        <v>0</v>
      </c>
      <c r="HB120" s="16">
        <f>SUMIF($M120,REGISTER!$CY$54,'KORT 1'!$O45)</f>
        <v>0</v>
      </c>
      <c r="HC120" s="16">
        <f>SUMIF($M120,REGISTER!$CY$45,'KORT 1'!$O45)+SUMIF($M120,REGISTER!$CY$55,'KORT 1'!$O45)</f>
        <v>0</v>
      </c>
      <c r="HD120" s="16">
        <f>SUMIF($M120,REGISTER!$CY$46,'KORT 1'!$O45)+SUMIF($M120,REGISTER!$CY$56,'KORT 1'!$O45)</f>
        <v>0</v>
      </c>
      <c r="HE120" s="16">
        <f>SUMIF($M120,REGISTER!$CY$47,'KORT 1'!$O45)+SUMIF($M120,REGISTER!$CY$57,'KORT 1'!$O45)</f>
        <v>0</v>
      </c>
      <c r="HF120" s="16">
        <f>SUMIF($M120,REGISTER!$CY$48,'KORT 1'!$O45)+SUMIF($M120,REGISTER!$CY$58,'KORT 1'!$O45)</f>
        <v>0</v>
      </c>
      <c r="HG120" s="193">
        <f>SUMIF($M120,REGISTER!$CY$49,'KORT 1'!$O45)+SUMIF($M120,REGISTER!$CY$59,'KORT 1'!$O45)</f>
        <v>0</v>
      </c>
      <c r="HH120" s="281">
        <f>SUMIF($M120,REGISTER!$CY$63,'KORT 1'!$O45)</f>
        <v>0</v>
      </c>
      <c r="HI120" s="16">
        <f>+SUMIF($M120,REGISTER!$CY$64,'KORT 1'!$O45)</f>
        <v>0</v>
      </c>
      <c r="HJ120" s="16">
        <f>SUMIF($M120,REGISTER!$CY$73,'KORT 1'!$O45)</f>
        <v>0</v>
      </c>
      <c r="HK120" s="16">
        <f>SUMIF($M120,REGISTER!$CY$74,'KORT 1'!$O45)</f>
        <v>0</v>
      </c>
      <c r="HL120" s="16">
        <f>SUMIF($M120,REGISTER!$CY$65,'KORT 1'!$O45)+SUMIF($M120,REGISTER!$CY$75,'KORT 1'!$O45)</f>
        <v>0</v>
      </c>
      <c r="HM120" s="16">
        <f>SUMIF($M120,REGISTER!$CY$66,'KORT 1'!$O45)+SUMIF($M120,REGISTER!$CY$76,'KORT 1'!$O45)</f>
        <v>0</v>
      </c>
      <c r="HN120" s="16">
        <f>SUMIF($M120,REGISTER!$CY$67,'KORT 1'!$O45)+SUMIF($M120,REGISTER!$CY$77,'KORT 1'!$O45)</f>
        <v>0</v>
      </c>
      <c r="HO120" s="16">
        <f>SUMIF($M120,REGISTER!$CY$68,'KORT 1'!$O45)+SUMIF($M120,REGISTER!$CY$78,'KORT 1'!$O45)</f>
        <v>0</v>
      </c>
      <c r="HP120" s="193">
        <f>SUMIF($M120,REGISTER!$CY$69,'KORT 1'!$O45)+SUMIF($M120,REGISTER!$CY$79,'KORT 1'!$O45)</f>
        <v>0</v>
      </c>
      <c r="HQ120" s="1"/>
    </row>
    <row r="121" spans="1:225" ht="12.9" customHeight="1" thickBot="1">
      <c r="A121" s="52">
        <v>65</v>
      </c>
      <c r="B121" s="69"/>
      <c r="C121" s="225" t="s">
        <v>2</v>
      </c>
      <c r="D121" s="629" t="str">
        <f>IF(B121&gt;0,VLOOKUP(B121,RE,2,FALSE),"")</f>
        <v/>
      </c>
      <c r="E121" s="630"/>
      <c r="F121" s="630"/>
      <c r="G121" s="599"/>
      <c r="H121" s="226" t="str">
        <f t="shared" si="54"/>
        <v/>
      </c>
      <c r="I121" s="362">
        <v>1</v>
      </c>
      <c r="J121" s="22">
        <f t="shared" si="56"/>
        <v>0</v>
      </c>
      <c r="K121" s="22">
        <f t="shared" si="57"/>
        <v>0</v>
      </c>
      <c r="L121" s="22">
        <f>IF($B121="",0,VLOOKUP($B121,RE,22,FALSE))</f>
        <v>0</v>
      </c>
      <c r="M121" s="22">
        <f t="shared" si="58"/>
        <v>0</v>
      </c>
      <c r="N121" s="22">
        <f t="shared" si="59"/>
        <v>0</v>
      </c>
      <c r="O121" s="227">
        <f t="shared" si="68"/>
        <v>0</v>
      </c>
      <c r="P121" s="64">
        <f>IF(CS$70=1,0,IF(AND(CS121=1,$J121=1,$N121&gt;=13,CS$43&gt;=REGISTER!$DD$28,CS$40&gt;0,SUM(CS$54:CS$60)&gt;0),1,0))</f>
        <v>0</v>
      </c>
      <c r="Q121" s="64">
        <f>IF(CT$70=1,0,IF(AND(CT121=1,$J121=1,$N121&gt;=13,CT$43&gt;=REGISTER!$DD$28,CT$40&gt;0,SUM(CT$54:CT$60)&gt;0),1,0))</f>
        <v>0</v>
      </c>
      <c r="R121" s="64">
        <f>IF(CU$70=1,0,IF(AND(CU121=1,$J121=1,$N121&gt;=13,CU$43&gt;=REGISTER!$DD$28,CU$40&gt;0,SUM(CU$54:CU$60)&gt;0),1,0))</f>
        <v>0</v>
      </c>
      <c r="S121" s="64">
        <f>IF(CV$70=1,0,IF(AND(CV121=1,$J121=1,$N121&gt;=13,CV$43&gt;=REGISTER!$DD$28,CV$40&gt;0,SUM(CV$54:CV$60)&gt;0),1,0))</f>
        <v>0</v>
      </c>
      <c r="T121" s="64">
        <f>IF(CW$70=1,0,IF(AND(CW121=1,$J121=1,$N121&gt;=13,CW$43&gt;=REGISTER!$DD$28,CW$40&gt;0,SUM(CW$54:CW$60)&gt;0),1,0))</f>
        <v>0</v>
      </c>
      <c r="U121" s="64">
        <f>IF(CX$70=1,0,IF(AND(CX121=1,$J121=1,$N121&gt;=13,CX$43&gt;=REGISTER!$DD$28,CX$40&gt;0,SUM(CX$54:CX$60)&gt;0),1,0))</f>
        <v>0</v>
      </c>
      <c r="V121" s="64">
        <f>IF(CY$70=1,0,IF(AND(CY121=1,$J121=1,$N121&gt;=13,CY$43&gt;=REGISTER!$DD$28,CY$40&gt;0,SUM(CY$54:CY$60)&gt;0),1,0))</f>
        <v>0</v>
      </c>
      <c r="W121" s="64">
        <f>IF(CZ$70=1,0,IF(AND(CZ121=1,$J121=1,$N121&gt;=13,CZ$43&gt;=REGISTER!$DD$28,CZ$40&gt;0,SUM(CZ$54:CZ$60)&gt;0),1,0))</f>
        <v>0</v>
      </c>
      <c r="X121" s="64">
        <f>IF(DA$70=1,0,IF(AND(DA121=1,$J121=1,$N121&gt;=13,DA$43&gt;=REGISTER!$DD$28,DA$40&gt;0,SUM(DA$54:DA$60)&gt;0),1,0))</f>
        <v>0</v>
      </c>
      <c r="Y121" s="64">
        <f>IF(DB$70=1,0,IF(AND(DB121=1,$J121=1,$N121&gt;=13,DB$43&gt;=REGISTER!$DD$28,DB$40&gt;0,SUM(DB$54:DB$60)&gt;0),1,0))</f>
        <v>0</v>
      </c>
      <c r="Z121" s="64">
        <f>IF(DC$70=1,0,IF(AND(DC121=1,$J121=1,$N121&gt;=13,DC$43&gt;=REGISTER!$DD$28,DC$40&gt;0,SUM(DC$54:DC$60)&gt;0),1,0))</f>
        <v>0</v>
      </c>
      <c r="AA121" s="64">
        <f>IF(DD$70=1,0,IF(AND(DD121=1,$J121=1,$N121&gt;=13,DD$43&gt;=REGISTER!$DD$28,DD$40&gt;0,SUM(DD$54:DD$60)&gt;0),1,0))</f>
        <v>0</v>
      </c>
      <c r="AB121" s="64">
        <f>IF(DE$70=1,0,IF(AND(DE121=1,$J121=1,$N121&gt;=13,DE$43&gt;=REGISTER!$DD$28,DE$40&gt;0,SUM(DE$54:DE$60)&gt;0),1,0))</f>
        <v>0</v>
      </c>
      <c r="AC121" s="64">
        <f>IF(DF$70=1,0,IF(AND(DF121=1,$J121=1,$N121&gt;=13,DF$43&gt;=REGISTER!$DD$28,DF$40&gt;0,SUM(DF$54:DF$60)&gt;0),1,0))</f>
        <v>0</v>
      </c>
      <c r="AD121" s="64">
        <f>IF(DG$70=1,0,IF(AND(DG121=1,$J121=1,$N121&gt;=13,DG$43&gt;=REGISTER!$DD$28,DG$40&gt;0,SUM(DG$54:DG$60)&gt;0),1,0))</f>
        <v>0</v>
      </c>
      <c r="AE121" s="64">
        <f>IF(DH$70=1,0,IF(AND(DH121=1,$J121=1,$N121&gt;=13,DH$43&gt;=REGISTER!$DD$28,DH$40&gt;0,SUM(DH$54:DH$60)&gt;0),1,0))</f>
        <v>0</v>
      </c>
      <c r="AF121" s="64">
        <f>IF(DI$70=1,0,IF(AND(DI121=1,$J121=1,$N121&gt;=13,DI$43&gt;=REGISTER!$DD$28,DI$40&gt;0,SUM(DI$54:DI$60)&gt;0),1,0))</f>
        <v>0</v>
      </c>
      <c r="AG121" s="64">
        <f>IF(DJ$70=1,0,IF(AND(DJ121=1,$J121=1,$N121&gt;=13,DJ$43&gt;=REGISTER!$DD$28,DJ$40&gt;0,SUM(DJ$54:DJ$60)&gt;0),1,0))</f>
        <v>0</v>
      </c>
      <c r="AH121" s="64">
        <f>IF(DK$70=1,0,IF(AND(DK121=1,$J121=1,$N121&gt;=13,DK$43&gt;=REGISTER!$DD$28,DK$40&gt;0,SUM(DK$54:DK$60)&gt;0),1,0))</f>
        <v>0</v>
      </c>
      <c r="AI121" s="64">
        <f>IF(DL$70=1,0,IF(AND(DL121=1,$J121=1,$N121&gt;=13,DL$43&gt;=REGISTER!$DD$28,DL$40&gt;0,SUM(DL$54:DL$60)&gt;0),1,0))</f>
        <v>0</v>
      </c>
      <c r="AJ121" s="64">
        <f>IF(DM$70=1,0,IF(AND(DM121=1,$J121=1,$N121&gt;=13,DM$43&gt;=REGISTER!$DD$28,DM$40&gt;0,SUM(DM$54:DM$60)&gt;0),1,0))</f>
        <v>0</v>
      </c>
      <c r="AK121" s="64">
        <f>IF(DN$70=1,0,IF(AND(DN121=1,$J121=1,$N121&gt;=13,DN$43&gt;=REGISTER!$DD$28,DN$40&gt;0,SUM(DN$54:DN$60)&gt;0),1,0))</f>
        <v>0</v>
      </c>
      <c r="AL121" s="64">
        <f>IF(DO$70=1,0,IF(AND(DO121=1,$J121=1,$N121&gt;=13,DO$43&gt;=REGISTER!$DD$28,DO$40&gt;0,SUM(DO$54:DO$60)&gt;0),1,0))</f>
        <v>0</v>
      </c>
      <c r="AM121" s="64">
        <f>IF(DP$70=1,0,IF(AND(DP121=1,$J121=1,$N121&gt;=13,DP$43&gt;=REGISTER!$DD$28,DP$40&gt;0,SUM(DP$54:DP$60)&gt;0),1,0))</f>
        <v>0</v>
      </c>
      <c r="AN121" s="64">
        <f>IF(DQ$70=1,0,IF(AND(DQ121=1,$J121=1,$N121&gt;=13,DQ$43&gt;=REGISTER!$DD$28,DQ$40&gt;0,SUM(DQ$54:DQ$60)&gt;0),1,0))</f>
        <v>0</v>
      </c>
      <c r="AO121" s="64">
        <f>IF(DR$70=1,0,IF(AND(DR121=1,$J121=1,$N121&gt;=13,DR$43&gt;=REGISTER!$DD$28,DR$40&gt;0,SUM(DR$54:DR$60)&gt;0),1,0))</f>
        <v>0</v>
      </c>
      <c r="AP121" s="64">
        <f>IF(DS$70=1,0,IF(AND(DS121=1,$J121=1,$N121&gt;=13,DS$43&gt;=REGISTER!$DD$28,DS$40&gt;0,SUM(DS$54:DS$60)&gt;0),1,0))</f>
        <v>0</v>
      </c>
      <c r="AQ121" s="64">
        <f>IF(DT$70=1,0,IF(AND(DT121=1,$J121=1,$N121&gt;=13,DT$43&gt;=REGISTER!$DD$28,DT$40&gt;0,SUM(DT$54:DT$60)&gt;0),1,0))</f>
        <v>0</v>
      </c>
      <c r="AR121" s="64">
        <f>IF(DU$70=1,0,IF(AND(DU121=1,$J121=1,$N121&gt;=13,DU$43&gt;=REGISTER!$DD$28,DU$40&gt;0,SUM(DU$54:DU$60)&gt;0),1,0))</f>
        <v>0</v>
      </c>
      <c r="AS121" s="64">
        <f>IF(DV$70=1,0,IF(AND(DV121=1,$J121=1,$N121&gt;=13,DV$43&gt;=REGISTER!$DD$28,DV$40&gt;0,SUM(DV$54:DV$60)&gt;0),1,0))</f>
        <v>0</v>
      </c>
      <c r="AT121" s="64">
        <f>IF(DW$70=1,0,IF(AND(DW121=1,$J121=1,$N121&gt;=13,DW$43&gt;=REGISTER!$DD$28,DW$40&gt;0,SUM(DW$54:DW$60)&gt;0),1,0))</f>
        <v>0</v>
      </c>
      <c r="AU121" s="64">
        <f>IF(DX$70=1,0,IF(AND(DX121=1,$J121=1,$N121&gt;=13,DX$43&gt;=REGISTER!$DD$28,DX$40&gt;0,SUM(DX$54:DX$60)&gt;0),1,0))</f>
        <v>0</v>
      </c>
      <c r="AV121" s="64">
        <f>IF(DY$70=1,0,IF(AND(DY121=1,$J121=1,$N121&gt;=13,DY$43&gt;=REGISTER!$DD$28,DY$40&gt;0,SUM(DY$54:DY$60)&gt;0),1,0))</f>
        <v>0</v>
      </c>
      <c r="AW121" s="64">
        <f>IF(DZ$70=1,0,IF(AND(DZ121=1,$J121=1,$N121&gt;=13,DZ$43&gt;=REGISTER!$DD$28,DZ$40&gt;0,SUM(DZ$54:DZ$60)&gt;0),1,0))</f>
        <v>0</v>
      </c>
      <c r="AX121" s="64">
        <f>IF(EA$70=1,0,IF(AND(EA121=1,$J121=1,$N121&gt;=13,EA$43&gt;=REGISTER!$DD$28,EA$40&gt;0,SUM(EA$54:EA$60)&gt;0),1,0))</f>
        <v>0</v>
      </c>
      <c r="AY121" s="64">
        <f>IF(EB$70=1,0,IF(AND(EB121=1,$J121=1,$N121&gt;=13,EB$43&gt;=REGISTER!$DD$28,EB$40&gt;0,SUM(EB$54:EB$60)&gt;0),1,0))</f>
        <v>0</v>
      </c>
      <c r="AZ121" s="64">
        <f>IF(EC$70=1,0,IF(AND(EC121=1,$J121=1,$N121&gt;=13,EC$43&gt;=REGISTER!$DD$28,EC$40&gt;0,SUM(EC$54:EC$60)&gt;0),1,0))</f>
        <v>0</v>
      </c>
      <c r="BA121" s="64">
        <f>IF(ED$70=1,0,IF(AND(ED121=1,$J121=1,$N121&gt;=13,ED$43&gt;=REGISTER!$DD$28,ED$40&gt;0,SUM(ED$54:ED$60)&gt;0),1,0))</f>
        <v>0</v>
      </c>
      <c r="BB121" s="64">
        <f>IF(EE$70=1,0,IF(AND(EE121=1,$J121=1,$N121&gt;=13,EE$43&gt;=REGISTER!$DD$28,EE$40&gt;0,SUM(EE$54:EE$60)&gt;0),1,0))</f>
        <v>0</v>
      </c>
      <c r="BC121" s="64">
        <f>IF(EF$70=1,0,IF(AND(EF121=1,$J121=1,$N121&gt;=13,EF$43&gt;=REGISTER!$DD$28,EF$40&gt;0,SUM(EF$54:EF$60)&gt;0),1,0))</f>
        <v>0</v>
      </c>
      <c r="BD121" s="83">
        <f t="shared" si="69"/>
        <v>0</v>
      </c>
      <c r="BE121" s="228">
        <f t="shared" si="76"/>
        <v>0</v>
      </c>
      <c r="BF121" s="228">
        <f t="shared" si="76"/>
        <v>0</v>
      </c>
      <c r="BG121" s="228">
        <f t="shared" si="75"/>
        <v>0</v>
      </c>
      <c r="BH121" s="228">
        <f t="shared" si="75"/>
        <v>0</v>
      </c>
      <c r="BI121" s="228">
        <f t="shared" si="75"/>
        <v>0</v>
      </c>
      <c r="BJ121" s="228">
        <f t="shared" si="75"/>
        <v>0</v>
      </c>
      <c r="BK121" s="228">
        <f t="shared" si="75"/>
        <v>0</v>
      </c>
      <c r="BL121" s="228">
        <f t="shared" si="75"/>
        <v>0</v>
      </c>
      <c r="BM121" s="228">
        <f t="shared" si="75"/>
        <v>0</v>
      </c>
      <c r="BN121" s="228">
        <f t="shared" si="75"/>
        <v>0</v>
      </c>
      <c r="BO121" s="228">
        <f t="shared" si="75"/>
        <v>0</v>
      </c>
      <c r="BP121" s="228">
        <f t="shared" si="75"/>
        <v>0</v>
      </c>
      <c r="BQ121" s="228">
        <f t="shared" si="75"/>
        <v>0</v>
      </c>
      <c r="BR121" s="228">
        <f t="shared" si="75"/>
        <v>0</v>
      </c>
      <c r="BS121" s="228">
        <f t="shared" si="75"/>
        <v>0</v>
      </c>
      <c r="BT121" s="228">
        <f t="shared" si="75"/>
        <v>0</v>
      </c>
      <c r="BU121" s="228">
        <f t="shared" si="75"/>
        <v>0</v>
      </c>
      <c r="BV121" s="228">
        <f t="shared" si="75"/>
        <v>0</v>
      </c>
      <c r="BW121" s="228">
        <f t="shared" si="75"/>
        <v>0</v>
      </c>
      <c r="BX121" s="228">
        <f t="shared" si="75"/>
        <v>0</v>
      </c>
      <c r="BY121" s="228">
        <f t="shared" si="75"/>
        <v>0</v>
      </c>
      <c r="BZ121" s="228">
        <f t="shared" si="75"/>
        <v>0</v>
      </c>
      <c r="CA121" s="228">
        <f t="shared" si="75"/>
        <v>0</v>
      </c>
      <c r="CB121" s="228">
        <f t="shared" si="75"/>
        <v>0</v>
      </c>
      <c r="CC121" s="228">
        <f t="shared" si="75"/>
        <v>0</v>
      </c>
      <c r="CD121" s="228">
        <f t="shared" si="75"/>
        <v>0</v>
      </c>
      <c r="CE121" s="228">
        <f t="shared" si="75"/>
        <v>0</v>
      </c>
      <c r="CF121" s="228">
        <f t="shared" si="75"/>
        <v>0</v>
      </c>
      <c r="CG121" s="228">
        <f t="shared" si="75"/>
        <v>0</v>
      </c>
      <c r="CH121" s="228">
        <f t="shared" si="75"/>
        <v>0</v>
      </c>
      <c r="CI121" s="228">
        <f t="shared" si="75"/>
        <v>0</v>
      </c>
      <c r="CJ121" s="228">
        <f t="shared" si="75"/>
        <v>0</v>
      </c>
      <c r="CK121" s="228">
        <f t="shared" si="75"/>
        <v>0</v>
      </c>
      <c r="CL121" s="228">
        <f t="shared" si="75"/>
        <v>0</v>
      </c>
      <c r="CM121" s="228">
        <f t="shared" si="75"/>
        <v>0</v>
      </c>
      <c r="CN121" s="228">
        <f t="shared" si="75"/>
        <v>0</v>
      </c>
      <c r="CO121" s="228">
        <f t="shared" si="75"/>
        <v>0</v>
      </c>
      <c r="CP121" s="228">
        <f t="shared" si="75"/>
        <v>0</v>
      </c>
      <c r="CQ121" s="228">
        <f t="shared" si="75"/>
        <v>0</v>
      </c>
      <c r="CR121" s="228">
        <f t="shared" si="75"/>
        <v>0</v>
      </c>
      <c r="CS121" s="366"/>
      <c r="CT121" s="366"/>
      <c r="CU121" s="366"/>
      <c r="CV121" s="366"/>
      <c r="CW121" s="366"/>
      <c r="CX121" s="366"/>
      <c r="CY121" s="366"/>
      <c r="CZ121" s="366"/>
      <c r="DA121" s="366"/>
      <c r="DB121" s="366"/>
      <c r="DC121" s="366"/>
      <c r="DD121" s="366"/>
      <c r="DE121" s="366"/>
      <c r="DF121" s="366"/>
      <c r="DG121" s="366"/>
      <c r="DH121" s="366"/>
      <c r="DI121" s="366"/>
      <c r="DJ121" s="366"/>
      <c r="DK121" s="366"/>
      <c r="DL121" s="366"/>
      <c r="DM121" s="366"/>
      <c r="DN121" s="366"/>
      <c r="DO121" s="366"/>
      <c r="DP121" s="366"/>
      <c r="DQ121" s="366"/>
      <c r="DR121" s="366"/>
      <c r="DS121" s="366"/>
      <c r="DT121" s="366"/>
      <c r="DU121" s="366"/>
      <c r="DV121" s="366"/>
      <c r="DW121" s="366"/>
      <c r="DX121" s="366"/>
      <c r="DY121" s="366"/>
      <c r="DZ121" s="366"/>
      <c r="EA121" s="366"/>
      <c r="EB121" s="366"/>
      <c r="EC121" s="366"/>
      <c r="ED121" s="366"/>
      <c r="EE121" s="366"/>
      <c r="EF121" s="366"/>
      <c r="EG121" s="361">
        <f>COUNTA(CS121:EF121)</f>
        <v>0</v>
      </c>
      <c r="EH121" s="116"/>
      <c r="EI121" s="392">
        <f>SUM(FY121:GX121)+SUM(HD121:HG121)+SUM(HM121:HP121)</f>
        <v>0</v>
      </c>
      <c r="EJ121" s="295" t="str">
        <f t="shared" si="65"/>
        <v/>
      </c>
      <c r="EK121" s="298">
        <f t="shared" si="66"/>
        <v>0</v>
      </c>
      <c r="EL121" s="161"/>
      <c r="EM121" s="119"/>
      <c r="EN121" s="187"/>
      <c r="EO121" s="187"/>
      <c r="EP121" s="187"/>
      <c r="EQ121" s="187"/>
      <c r="ER121" s="187"/>
      <c r="ES121" s="187"/>
      <c r="ET121" s="187"/>
      <c r="EU121" s="187"/>
      <c r="EV121" s="187"/>
      <c r="EW121" s="187"/>
      <c r="EX121" s="187"/>
      <c r="EY121" s="187"/>
      <c r="EZ121" s="187"/>
      <c r="FA121" s="187"/>
      <c r="FB121" s="187"/>
      <c r="FC121" s="187"/>
      <c r="FD121" s="94"/>
      <c r="FE121" s="360">
        <f>SUMIF($L121,REGISTER!$CY$8,'KORT 1'!$BD46)</f>
        <v>0</v>
      </c>
      <c r="FF121" s="360">
        <f>SUMIF($L121,REGISTER!$CY$9,'KORT 1'!$BD46)</f>
        <v>0</v>
      </c>
      <c r="FG121" s="356">
        <f>SUMIF($K121,REGISTER!$CY$10,'KORT 1'!$BD46)</f>
        <v>0</v>
      </c>
      <c r="FH121" s="360">
        <f>+SUMIF($L121,REGISTER!$CY$16,'KORT 1'!$BD46)</f>
        <v>0</v>
      </c>
      <c r="FI121" s="360">
        <f>+SUMIF($L121,REGISTER!$CY$17,'KORT 1'!$BD46)</f>
        <v>0</v>
      </c>
      <c r="FJ121" s="360">
        <f>+SUMIF($L121,REGISTER!$CY$18,'KORT 1'!$BD46)</f>
        <v>0</v>
      </c>
      <c r="FK121" s="360">
        <f>SUMIF($L121,REGISTER!$CY$11,'KORT 1'!$BD121)+SUMIF($L121,REGISTER!$CY$18,'KORT 1'!$BD46)</f>
        <v>0</v>
      </c>
      <c r="FL121" s="360">
        <f>SUMIF($L121,REGISTER!$CY$12,'KORT 1'!$BD121)+SUMIF($L121,REGISTER!$CY$20,'KORT 1'!$BD46)</f>
        <v>0</v>
      </c>
      <c r="FM121" s="360">
        <f>SUMIF($L121,REGISTER!$CY$13,'KORT 1'!$BD121)+SUMIF($L121,REGISTER!$CY$21,'KORT 1'!$BD46)</f>
        <v>0</v>
      </c>
      <c r="FN121" s="193">
        <f>SUMIF($L121,REGISTER!$CY$14,'KORT 1'!$BD121)+SUMIF($L121,REGISTER!$CY$22,'KORT 1'!$BD46)</f>
        <v>0</v>
      </c>
      <c r="FO121" s="263">
        <f>SUMIF($L121,REGISTER!$CY$24,'KORT 1'!$BD46)</f>
        <v>0</v>
      </c>
      <c r="FP121" s="16">
        <f>SUMIF($L121,REGISTER!$CY$25,'KORT 1'!$BD46)</f>
        <v>0</v>
      </c>
      <c r="FQ121" s="16">
        <f>SUMIF($L121,REGISTER!$CY$26,'KORT 1'!$BD46)</f>
        <v>0</v>
      </c>
      <c r="FR121" s="263">
        <f>SUMIF($L121,REGISTER!$CY$32,'KORT 1'!$BD46)</f>
        <v>0</v>
      </c>
      <c r="FS121" s="263">
        <f>SUMIF($L121,REGISTER!$CY$33,'KORT 1'!$BD46)</f>
        <v>0</v>
      </c>
      <c r="FT121" s="263">
        <f>SUMIF($L121,REGISTER!$CY$34,'KORT 1'!$BD46)</f>
        <v>0</v>
      </c>
      <c r="FU121" s="16">
        <f>SUMIF($L121,REGISTER!$CY$27,'KORT 1'!$BD121)+SUMIF($L121,REGISTER!$CY$35,'KORT 1'!$BD46)</f>
        <v>0</v>
      </c>
      <c r="FV121" s="16">
        <f>SUMIF($L121,REGISTER!$CY$28,'KORT 1'!$BD121)+SUMIF($L121,REGISTER!$CY$36,'KORT 1'!$BD46)</f>
        <v>0</v>
      </c>
      <c r="FW121" s="16">
        <f>SUMIF($L121,REGISTER!$CY$29,'KORT 1'!$BD121)+SUMIF($L121,REGISTER!$CY$37,'KORT 1'!$BD46)</f>
        <v>0</v>
      </c>
      <c r="FX121" s="16">
        <f>SUMIF($L121,REGISTER!$CY$30,'KORT 1'!$BD121)+SUMIF($L121,REGISTER!$CY$38,'KORT 1'!$BD46)</f>
        <v>0</v>
      </c>
      <c r="FY121" s="270">
        <f>SUMIF($M121,REGISTER!$CY$40,'KORT 1'!$O121)</f>
        <v>0</v>
      </c>
      <c r="FZ121" s="187">
        <f>SUMIF($M121,REGISTER!$CY$41,'KORT 1'!$O121)</f>
        <v>0</v>
      </c>
      <c r="GA121" s="94">
        <f>SUMIF($M121,REGISTER!$CY$42,'KORT 1'!$O121)</f>
        <v>0</v>
      </c>
      <c r="GB121" s="17">
        <f>SUMIF($M121,REGISTER!$CY$43,'KORT 1'!$O121)</f>
        <v>0</v>
      </c>
      <c r="GC121" s="17">
        <f>SUMIF($M121,REGISTER!$CY$44,'KORT 1'!$O121)</f>
        <v>0</v>
      </c>
      <c r="GD121" s="17">
        <f>SUMIF($M121,REGISTER!$CY$45,'KORT 1'!$O121)</f>
        <v>0</v>
      </c>
      <c r="GE121" s="187">
        <f>SUMIF($M121,REGISTER!$CY$46,'KORT 1'!$O121)</f>
        <v>0</v>
      </c>
      <c r="GF121" s="187">
        <f>SUMIF($M121,REGISTER!$CY$47,'KORT 1'!$O121)</f>
        <v>0</v>
      </c>
      <c r="GG121" s="187">
        <f>SUMIF($M121,REGISTER!$CY$48,'KORT 1'!$O121)</f>
        <v>0</v>
      </c>
      <c r="GH121" s="17">
        <f>SUMIF($M121,REGISTER!$CY$63,'KORT 1'!$O121)</f>
        <v>0</v>
      </c>
      <c r="GI121" s="17">
        <f>SUMIF($M121,REGISTER!$CY$64,'KORT 1'!$O121)</f>
        <v>0</v>
      </c>
      <c r="GJ121" s="17">
        <f>SUMIF($M121,REGISTER!$CY$65,'KORT 1'!$O121)</f>
        <v>0</v>
      </c>
      <c r="GK121" s="270">
        <f>SUMIF($M121,REGISTER!$CY$52,'KORT 1'!$O121)</f>
        <v>0</v>
      </c>
      <c r="GL121" s="187">
        <f>SUMIF($M121,REGISTER!$CY$53,'KORT 1'!$O121)</f>
        <v>0</v>
      </c>
      <c r="GM121" s="94">
        <f>SUMIF($M121,REGISTER!$CY$54,'KORT 1'!$O121)</f>
        <v>0</v>
      </c>
      <c r="GN121" s="17">
        <f>SUMIF($M121,REGISTER!$CY$53,'KORT 1'!$O121)</f>
        <v>0</v>
      </c>
      <c r="GO121" s="17">
        <f>SUMIF($M121,REGISTER!$CY$54,'KORT 1'!$O121)</f>
        <v>0</v>
      </c>
      <c r="GP121" s="17">
        <f>SUMIF($M121,REGISTER!$CY$55,'KORT 1'!$O121)</f>
        <v>0</v>
      </c>
      <c r="GQ121" s="16">
        <f>SUMIF($M121,REGISTER!$CY$56,'KORT 1'!$O121)+SUMIF($M121,REGISTER!$CY$57,'KORT 1'!$O121)+SUMIF($M121,REGISTER!$CY$58,'KORT 1'!$O121)+SUMIF($M121,REGISTER!$CY$59,'KORT 1'!$O121)</f>
        <v>0</v>
      </c>
      <c r="GR121" s="270"/>
      <c r="GS121" s="187"/>
      <c r="GT121" s="94"/>
      <c r="GU121" s="17">
        <f>SUMIF($M121,REGISTER!$CY$73,'KORT 1'!$O121)</f>
        <v>0</v>
      </c>
      <c r="GV121" s="17">
        <f>SUMIF($M121,REGISTER!$CY$74,'KORT 1'!$O121)</f>
        <v>0</v>
      </c>
      <c r="GW121" s="17">
        <f>SUMIF($M121,REGISTER!$CY$75,'KORT 1'!$O121)</f>
        <v>0</v>
      </c>
      <c r="GX121" s="280">
        <f>SUMIF($M121,REGISTER!$CY$76,'KORT 1'!$O121)+SUMIF($M121,REGISTER!$CY$77,'KORT 1'!$O121)+SUMIF($M121,REGISTER!$CY$78,'KORT 1'!$O121)+SUMIF($M121,REGISTER!$CY$79,'KORT 1'!$O121)</f>
        <v>0</v>
      </c>
      <c r="GY121" s="281">
        <f>SUMIF($M121,REGISTER!$CY$43,'KORT 1'!$O46)</f>
        <v>0</v>
      </c>
      <c r="GZ121" s="16">
        <f>+SUMIF($M121,REGISTER!$CY$44,'KORT 1'!$O46)</f>
        <v>0</v>
      </c>
      <c r="HA121" s="16">
        <f>SUMIF($M121,REGISTER!$CY$53,'KORT 1'!$O46)</f>
        <v>0</v>
      </c>
      <c r="HB121" s="16">
        <f>SUMIF($M121,REGISTER!$CY$54,'KORT 1'!$O46)</f>
        <v>0</v>
      </c>
      <c r="HC121" s="16">
        <f>SUMIF($M121,REGISTER!$CY$45,'KORT 1'!$O46)+SUMIF($M121,REGISTER!$CY$55,'KORT 1'!$O46)</f>
        <v>0</v>
      </c>
      <c r="HD121" s="16">
        <f>SUMIF($M121,REGISTER!$CY$46,'KORT 1'!$O46)+SUMIF($M121,REGISTER!$CY$56,'KORT 1'!$O46)</f>
        <v>0</v>
      </c>
      <c r="HE121" s="16">
        <f>SUMIF($M121,REGISTER!$CY$47,'KORT 1'!$O46)+SUMIF($M121,REGISTER!$CY$57,'KORT 1'!$O46)</f>
        <v>0</v>
      </c>
      <c r="HF121" s="16">
        <f>SUMIF($M121,REGISTER!$CY$48,'KORT 1'!$O46)+SUMIF($M121,REGISTER!$CY$58,'KORT 1'!$O46)</f>
        <v>0</v>
      </c>
      <c r="HG121" s="193">
        <f>SUMIF($M121,REGISTER!$CY$49,'KORT 1'!$O46)+SUMIF($M121,REGISTER!$CY$59,'KORT 1'!$O46)</f>
        <v>0</v>
      </c>
      <c r="HH121" s="281">
        <f>SUMIF($M121,REGISTER!$CY$63,'KORT 1'!$O46)</f>
        <v>0</v>
      </c>
      <c r="HI121" s="16">
        <f>+SUMIF($M121,REGISTER!$CY$64,'KORT 1'!$O46)</f>
        <v>0</v>
      </c>
      <c r="HJ121" s="16">
        <f>SUMIF($M121,REGISTER!$CY$73,'KORT 1'!$O46)</f>
        <v>0</v>
      </c>
      <c r="HK121" s="16">
        <f>SUMIF($M121,REGISTER!$CY$74,'KORT 1'!$O46)</f>
        <v>0</v>
      </c>
      <c r="HL121" s="16">
        <f>SUMIF($M121,REGISTER!$CY$65,'KORT 1'!$O46)+SUMIF($M121,REGISTER!$CY$75,'KORT 1'!$O46)</f>
        <v>0</v>
      </c>
      <c r="HM121" s="16">
        <f>SUMIF($M121,REGISTER!$CY$66,'KORT 1'!$O46)+SUMIF($M121,REGISTER!$CY$76,'KORT 1'!$O46)</f>
        <v>0</v>
      </c>
      <c r="HN121" s="16">
        <f>SUMIF($M121,REGISTER!$CY$67,'KORT 1'!$O46)+SUMIF($M121,REGISTER!$CY$77,'KORT 1'!$O46)</f>
        <v>0</v>
      </c>
      <c r="HO121" s="16">
        <f>SUMIF($M121,REGISTER!$CY$68,'KORT 1'!$O46)+SUMIF($M121,REGISTER!$CY$78,'KORT 1'!$O46)</f>
        <v>0</v>
      </c>
      <c r="HP121" s="193">
        <f>SUMIF($M121,REGISTER!$CY$69,'KORT 1'!$O46)+SUMIF($M121,REGISTER!$CY$79,'KORT 1'!$O46)</f>
        <v>0</v>
      </c>
      <c r="HQ121" s="1"/>
    </row>
    <row r="122" spans="1:225" ht="13.8" thickBot="1">
      <c r="A122" s="229"/>
      <c r="B122" s="230"/>
      <c r="C122" s="230"/>
      <c r="D122" s="230"/>
      <c r="E122" s="230"/>
      <c r="F122" s="230"/>
      <c r="G122" s="230"/>
      <c r="H122" s="230"/>
      <c r="I122" s="231"/>
      <c r="J122" s="231"/>
      <c r="K122" s="231"/>
      <c r="L122" s="231"/>
      <c r="M122" s="231"/>
      <c r="N122" s="231"/>
      <c r="O122" s="231"/>
      <c r="P122" s="231"/>
      <c r="Q122" s="231"/>
      <c r="R122" s="231"/>
      <c r="S122" s="231"/>
      <c r="T122" s="231"/>
      <c r="U122" s="231"/>
      <c r="V122" s="231"/>
      <c r="W122" s="231"/>
      <c r="X122" s="231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  <c r="AR122" s="231"/>
      <c r="AS122" s="231"/>
      <c r="AT122" s="231"/>
      <c r="AU122" s="231"/>
      <c r="AV122" s="231"/>
      <c r="AW122" s="231"/>
      <c r="AX122" s="231"/>
      <c r="AY122" s="231"/>
      <c r="AZ122" s="231"/>
      <c r="BA122" s="231"/>
      <c r="BB122" s="231"/>
      <c r="BC122" s="231"/>
      <c r="BD122" s="231"/>
      <c r="BE122" s="231"/>
      <c r="BF122" s="231"/>
      <c r="BG122" s="231"/>
      <c r="BH122" s="231"/>
      <c r="BI122" s="231"/>
      <c r="BJ122" s="231"/>
      <c r="BK122" s="231"/>
      <c r="BL122" s="231"/>
      <c r="BM122" s="231"/>
      <c r="BN122" s="231"/>
      <c r="BO122" s="231"/>
      <c r="BP122" s="231"/>
      <c r="BQ122" s="231"/>
      <c r="BR122" s="231"/>
      <c r="BS122" s="231"/>
      <c r="BT122" s="231"/>
      <c r="BU122" s="231"/>
      <c r="BV122" s="231"/>
      <c r="BW122" s="231"/>
      <c r="BX122" s="231"/>
      <c r="BY122" s="231"/>
      <c r="BZ122" s="231"/>
      <c r="CA122" s="231"/>
      <c r="CB122" s="231"/>
      <c r="CC122" s="231"/>
      <c r="CD122" s="231"/>
      <c r="CE122" s="231"/>
      <c r="CF122" s="231"/>
      <c r="CG122" s="231"/>
      <c r="CH122" s="231"/>
      <c r="CI122" s="231"/>
      <c r="CJ122" s="231"/>
      <c r="CK122" s="231"/>
      <c r="CL122" s="231"/>
      <c r="CM122" s="231"/>
      <c r="CN122" s="231"/>
      <c r="CO122" s="231"/>
      <c r="CP122" s="231"/>
      <c r="CQ122" s="231"/>
      <c r="CR122" s="231"/>
      <c r="CS122" s="232"/>
      <c r="CT122" s="232"/>
      <c r="CU122" s="232"/>
      <c r="CV122" s="232"/>
      <c r="CW122" s="232"/>
      <c r="CX122" s="232"/>
      <c r="CY122" s="232"/>
      <c r="CZ122" s="232"/>
      <c r="DA122" s="232"/>
      <c r="DB122" s="232"/>
      <c r="DC122" s="232"/>
      <c r="DD122" s="232"/>
      <c r="DE122" s="232"/>
      <c r="DF122" s="232"/>
      <c r="DG122" s="232"/>
      <c r="DH122" s="232"/>
      <c r="DI122" s="232"/>
      <c r="DJ122" s="232"/>
      <c r="DK122" s="232"/>
      <c r="DL122" s="232"/>
      <c r="DM122" s="232"/>
      <c r="DN122" s="232"/>
      <c r="DO122" s="232"/>
      <c r="DP122" s="232"/>
      <c r="DQ122" s="232"/>
      <c r="DR122" s="233"/>
      <c r="DS122" s="233"/>
      <c r="DT122" s="233"/>
      <c r="DU122" s="233"/>
      <c r="DV122" s="233"/>
      <c r="DW122" s="233"/>
      <c r="DX122" s="233"/>
      <c r="DY122" s="233"/>
      <c r="DZ122" s="233"/>
      <c r="EA122" s="233"/>
      <c r="EB122" s="233"/>
      <c r="EC122" s="233"/>
      <c r="ED122" s="233"/>
      <c r="EE122" s="233"/>
      <c r="EF122" s="233"/>
      <c r="EG122" s="234"/>
      <c r="EH122" s="234"/>
      <c r="EI122" s="234"/>
      <c r="EJ122" s="234"/>
      <c r="EK122" s="235"/>
      <c r="EL122" s="286"/>
      <c r="EM122" s="91"/>
      <c r="EN122" s="91"/>
      <c r="EO122" s="91"/>
      <c r="EP122" s="91"/>
      <c r="EQ122" s="91"/>
      <c r="ER122" s="91"/>
      <c r="ES122" s="91"/>
      <c r="ET122" s="91"/>
      <c r="EU122" s="91"/>
      <c r="EV122" s="91"/>
      <c r="EW122" s="91"/>
      <c r="EX122" s="91"/>
      <c r="EY122" s="91"/>
      <c r="EZ122" s="91"/>
      <c r="FA122" s="91"/>
      <c r="FB122" s="91"/>
      <c r="FC122" s="91"/>
      <c r="FD122" s="91"/>
      <c r="FE122" s="91"/>
      <c r="FF122" s="91"/>
      <c r="FG122" s="91"/>
      <c r="FH122" s="91"/>
      <c r="FI122" s="91"/>
      <c r="FJ122" s="91"/>
      <c r="FK122" s="91"/>
      <c r="FL122" s="91"/>
      <c r="FM122" s="91"/>
      <c r="FN122" s="91"/>
      <c r="FO122" s="91"/>
      <c r="FP122" s="91"/>
      <c r="FQ122" s="91"/>
      <c r="FR122" s="91"/>
      <c r="FS122" s="91"/>
      <c r="FT122" s="91"/>
      <c r="FU122" s="91"/>
      <c r="FV122" s="91"/>
      <c r="FW122" s="91"/>
      <c r="FX122" s="91"/>
      <c r="FY122" s="91"/>
      <c r="FZ122" s="91"/>
      <c r="GA122" s="91"/>
      <c r="GB122" s="91"/>
      <c r="GC122" s="91"/>
      <c r="GD122" s="91"/>
      <c r="GE122" s="271"/>
      <c r="GF122" s="271"/>
      <c r="GG122" s="271"/>
      <c r="GH122" s="91"/>
      <c r="GI122" s="91"/>
      <c r="GJ122" s="91"/>
      <c r="GK122" s="91"/>
      <c r="GL122" s="91"/>
      <c r="GM122" s="91"/>
      <c r="GN122" s="91"/>
      <c r="GO122" s="91"/>
      <c r="GP122" s="91"/>
      <c r="GQ122" s="91"/>
      <c r="GR122" s="91"/>
      <c r="GS122" s="91"/>
      <c r="GT122" s="91"/>
      <c r="GU122" s="91"/>
      <c r="GV122" s="91"/>
      <c r="GW122" s="91"/>
      <c r="GX122" s="91"/>
      <c r="GY122" s="91"/>
      <c r="GZ122" s="91"/>
      <c r="HA122" s="91"/>
      <c r="HB122" s="91"/>
      <c r="HC122" s="91">
        <f t="shared" ref="HC122:HH122" si="77">SUM(HC90:HC121)</f>
        <v>0</v>
      </c>
      <c r="HD122" s="91">
        <f t="shared" si="77"/>
        <v>0</v>
      </c>
      <c r="HE122" s="91">
        <f t="shared" si="77"/>
        <v>0</v>
      </c>
      <c r="HF122" s="91">
        <f t="shared" si="77"/>
        <v>0</v>
      </c>
      <c r="HG122" s="91">
        <f t="shared" si="77"/>
        <v>0</v>
      </c>
      <c r="HH122" s="91">
        <f t="shared" si="77"/>
        <v>0</v>
      </c>
      <c r="HI122" s="91"/>
      <c r="HJ122" s="91"/>
      <c r="HK122" s="91"/>
      <c r="HL122" s="91">
        <f>SUM(HL90:HL121)</f>
        <v>0</v>
      </c>
      <c r="HM122" s="91">
        <f>SUM(HM90:HM121)</f>
        <v>0</v>
      </c>
      <c r="HN122" s="91">
        <f>SUM(HN90:HN121)</f>
        <v>0</v>
      </c>
      <c r="HO122" s="91">
        <f>SUM(HO90:HO121)</f>
        <v>0</v>
      </c>
      <c r="HP122" s="91">
        <f>SUM(HP90:HP121)</f>
        <v>0</v>
      </c>
      <c r="HQ122" s="1"/>
    </row>
    <row r="123" spans="1:225">
      <c r="A123" s="14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141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1"/>
    </row>
    <row r="124" spans="1:225" ht="17.399999999999999">
      <c r="A124" s="8"/>
      <c r="CS124" s="220" t="s">
        <v>85</v>
      </c>
      <c r="CT124" s="44"/>
      <c r="CU124" s="44"/>
      <c r="CV124" s="44"/>
      <c r="CW124" s="44"/>
      <c r="CX124" s="44"/>
      <c r="CY124" s="44"/>
      <c r="CZ124" s="44"/>
      <c r="DA124" s="44"/>
      <c r="DB124" s="44"/>
      <c r="DC124" s="44"/>
      <c r="DD124" s="44"/>
      <c r="DE124" s="44"/>
      <c r="DF124" s="44"/>
      <c r="DG124" s="44"/>
      <c r="DH124" s="44"/>
      <c r="DI124" s="44"/>
      <c r="DJ124" s="44"/>
      <c r="DK124" s="44"/>
      <c r="DL124" s="44"/>
      <c r="DM124" s="44"/>
      <c r="DN124" s="44"/>
      <c r="DO124" s="44"/>
      <c r="DP124" s="44"/>
      <c r="DQ124" s="44"/>
      <c r="DR124" s="44"/>
      <c r="DS124" s="44"/>
      <c r="DT124" s="44"/>
      <c r="DU124" s="44"/>
      <c r="DV124" s="44"/>
      <c r="DW124" s="44"/>
      <c r="DX124" s="44"/>
      <c r="DY124" s="44"/>
      <c r="DZ124" s="44"/>
      <c r="EA124" s="44"/>
      <c r="EB124" s="44"/>
      <c r="EC124" s="44"/>
      <c r="ED124" s="44"/>
      <c r="EE124" s="44"/>
      <c r="EF124" s="44"/>
      <c r="EK124" s="5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</row>
    <row r="125" spans="1:225">
      <c r="A125" s="8"/>
      <c r="H125" s="578" t="s">
        <v>126</v>
      </c>
      <c r="I125" s="579"/>
      <c r="CS125" s="218" t="s">
        <v>131</v>
      </c>
      <c r="CT125" s="44"/>
      <c r="CU125" s="44"/>
      <c r="CV125" s="44"/>
      <c r="CW125" s="44"/>
      <c r="CX125" s="44"/>
      <c r="CY125" s="44"/>
      <c r="CZ125" s="44"/>
      <c r="DA125" s="44"/>
      <c r="DB125" s="44"/>
      <c r="DC125" s="44"/>
      <c r="DD125" s="44"/>
      <c r="DE125" s="44"/>
      <c r="DF125" s="44"/>
      <c r="DG125" s="44"/>
      <c r="DH125" s="44"/>
      <c r="DI125" s="44"/>
      <c r="DJ125" s="44"/>
      <c r="DK125" s="44"/>
      <c r="DL125" s="44"/>
      <c r="DM125" s="44"/>
      <c r="DN125" s="44"/>
      <c r="DO125" s="44"/>
      <c r="DP125" s="44"/>
      <c r="DQ125" s="44"/>
      <c r="DR125" s="44"/>
      <c r="DS125" s="44"/>
      <c r="DT125" s="44"/>
      <c r="DU125" s="44"/>
      <c r="DV125" s="44"/>
      <c r="DW125" s="44"/>
      <c r="DX125" s="44"/>
      <c r="DY125" s="44"/>
      <c r="DZ125" s="44"/>
      <c r="EA125" s="44"/>
      <c r="EB125" s="44"/>
      <c r="EC125" s="44"/>
      <c r="ED125" s="44"/>
      <c r="EE125" s="44"/>
      <c r="EF125" s="44"/>
      <c r="EK125" s="5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</row>
    <row r="126" spans="1:225">
      <c r="A126" s="8"/>
      <c r="D126" s="203" t="s">
        <v>105</v>
      </c>
      <c r="H126" s="170" t="s">
        <v>10</v>
      </c>
      <c r="CS126" s="222" t="str">
        <f t="shared" ref="CS126:EF126" si="78">IF(CS16=0,"",CS16)</f>
        <v/>
      </c>
      <c r="CT126" s="222" t="str">
        <f t="shared" si="78"/>
        <v/>
      </c>
      <c r="CU126" s="222" t="str">
        <f t="shared" si="78"/>
        <v/>
      </c>
      <c r="CV126" s="222" t="str">
        <f t="shared" si="78"/>
        <v/>
      </c>
      <c r="CW126" s="222" t="str">
        <f t="shared" si="78"/>
        <v/>
      </c>
      <c r="CX126" s="222" t="str">
        <f t="shared" si="78"/>
        <v/>
      </c>
      <c r="CY126" s="222" t="str">
        <f t="shared" si="78"/>
        <v/>
      </c>
      <c r="CZ126" s="222" t="str">
        <f t="shared" si="78"/>
        <v/>
      </c>
      <c r="DA126" s="222" t="str">
        <f t="shared" si="78"/>
        <v/>
      </c>
      <c r="DB126" s="222" t="str">
        <f t="shared" si="78"/>
        <v/>
      </c>
      <c r="DC126" s="222" t="str">
        <f t="shared" si="78"/>
        <v/>
      </c>
      <c r="DD126" s="222" t="str">
        <f t="shared" si="78"/>
        <v/>
      </c>
      <c r="DE126" s="222" t="str">
        <f t="shared" si="78"/>
        <v/>
      </c>
      <c r="DF126" s="222" t="str">
        <f t="shared" si="78"/>
        <v/>
      </c>
      <c r="DG126" s="222" t="str">
        <f t="shared" si="78"/>
        <v/>
      </c>
      <c r="DH126" s="222" t="str">
        <f t="shared" si="78"/>
        <v/>
      </c>
      <c r="DI126" s="222" t="str">
        <f t="shared" si="78"/>
        <v/>
      </c>
      <c r="DJ126" s="222" t="str">
        <f t="shared" si="78"/>
        <v/>
      </c>
      <c r="DK126" s="222" t="str">
        <f t="shared" si="78"/>
        <v/>
      </c>
      <c r="DL126" s="222" t="str">
        <f t="shared" si="78"/>
        <v/>
      </c>
      <c r="DM126" s="222" t="str">
        <f t="shared" si="78"/>
        <v/>
      </c>
      <c r="DN126" s="222" t="str">
        <f t="shared" si="78"/>
        <v/>
      </c>
      <c r="DO126" s="222" t="str">
        <f t="shared" si="78"/>
        <v/>
      </c>
      <c r="DP126" s="222" t="str">
        <f t="shared" si="78"/>
        <v/>
      </c>
      <c r="DQ126" s="222" t="str">
        <f t="shared" si="78"/>
        <v/>
      </c>
      <c r="DR126" s="222" t="str">
        <f t="shared" si="78"/>
        <v/>
      </c>
      <c r="DS126" s="222" t="str">
        <f t="shared" si="78"/>
        <v/>
      </c>
      <c r="DT126" s="222" t="str">
        <f t="shared" si="78"/>
        <v/>
      </c>
      <c r="DU126" s="222" t="str">
        <f t="shared" si="78"/>
        <v/>
      </c>
      <c r="DV126" s="222" t="str">
        <f t="shared" si="78"/>
        <v/>
      </c>
      <c r="DW126" s="222" t="str">
        <f t="shared" si="78"/>
        <v/>
      </c>
      <c r="DX126" s="222" t="str">
        <f t="shared" si="78"/>
        <v/>
      </c>
      <c r="DY126" s="222" t="str">
        <f t="shared" si="78"/>
        <v/>
      </c>
      <c r="DZ126" s="222" t="str">
        <f t="shared" si="78"/>
        <v/>
      </c>
      <c r="EA126" s="222" t="str">
        <f t="shared" si="78"/>
        <v/>
      </c>
      <c r="EB126" s="222" t="str">
        <f t="shared" si="78"/>
        <v/>
      </c>
      <c r="EC126" s="222" t="str">
        <f t="shared" si="78"/>
        <v/>
      </c>
      <c r="ED126" s="222" t="str">
        <f t="shared" si="78"/>
        <v/>
      </c>
      <c r="EE126" s="222" t="str">
        <f t="shared" si="78"/>
        <v/>
      </c>
      <c r="EF126" s="222" t="str">
        <f t="shared" si="78"/>
        <v/>
      </c>
      <c r="EK126" s="5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</row>
    <row r="127" spans="1:225">
      <c r="A127" s="8"/>
      <c r="D127" s="203" t="s">
        <v>9</v>
      </c>
      <c r="H127" s="223" t="s">
        <v>11</v>
      </c>
      <c r="I127" s="224"/>
      <c r="J127" s="224"/>
      <c r="K127" s="224"/>
      <c r="L127" s="224"/>
      <c r="M127" s="224"/>
      <c r="N127" s="224"/>
      <c r="O127" s="224"/>
      <c r="P127" s="224"/>
      <c r="Q127" s="224"/>
      <c r="R127" s="224"/>
      <c r="S127" s="224"/>
      <c r="T127" s="224"/>
      <c r="U127" s="224"/>
      <c r="V127" s="224"/>
      <c r="W127" s="224"/>
      <c r="X127" s="224"/>
      <c r="Y127" s="224"/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224"/>
      <c r="AN127" s="224"/>
      <c r="AO127" s="224"/>
      <c r="AP127" s="224"/>
      <c r="AQ127" s="224"/>
      <c r="AR127" s="224"/>
      <c r="AS127" s="224"/>
      <c r="AT127" s="224"/>
      <c r="AU127" s="224"/>
      <c r="AV127" s="224"/>
      <c r="AW127" s="224"/>
      <c r="AX127" s="224"/>
      <c r="AY127" s="224"/>
      <c r="AZ127" s="224"/>
      <c r="BA127" s="224"/>
      <c r="BB127" s="224"/>
      <c r="BC127" s="224"/>
      <c r="BD127" s="224"/>
      <c r="BE127" s="224"/>
      <c r="BF127" s="224"/>
      <c r="BG127" s="224"/>
      <c r="BH127" s="224"/>
      <c r="BI127" s="224"/>
      <c r="BJ127" s="224"/>
      <c r="BK127" s="224"/>
      <c r="BL127" s="224"/>
      <c r="BM127" s="224"/>
      <c r="BN127" s="224"/>
      <c r="BO127" s="224"/>
      <c r="BP127" s="224"/>
      <c r="BQ127" s="224"/>
      <c r="BR127" s="224"/>
      <c r="BS127" s="224"/>
      <c r="BT127" s="224"/>
      <c r="BU127" s="224"/>
      <c r="BV127" s="224"/>
      <c r="BW127" s="224"/>
      <c r="BX127" s="224"/>
      <c r="BY127" s="224"/>
      <c r="BZ127" s="224"/>
      <c r="CA127" s="224"/>
      <c r="CB127" s="224"/>
      <c r="CC127" s="224"/>
      <c r="CD127" s="224"/>
      <c r="CE127" s="224"/>
      <c r="CF127" s="224"/>
      <c r="CG127" s="224"/>
      <c r="CH127" s="224"/>
      <c r="CI127" s="224"/>
      <c r="CJ127" s="224"/>
      <c r="CK127" s="224"/>
      <c r="CL127" s="224"/>
      <c r="CM127" s="224"/>
      <c r="CN127" s="224"/>
      <c r="CO127" s="224"/>
      <c r="CP127" s="224"/>
      <c r="CQ127" s="224"/>
      <c r="CR127" s="224"/>
      <c r="CS127" s="188" t="str">
        <f t="shared" ref="CS127:EF127" si="79">IF(CS17=0,"",CS17)</f>
        <v/>
      </c>
      <c r="CT127" s="188" t="str">
        <f t="shared" si="79"/>
        <v/>
      </c>
      <c r="CU127" s="188" t="str">
        <f t="shared" si="79"/>
        <v/>
      </c>
      <c r="CV127" s="188" t="str">
        <f t="shared" si="79"/>
        <v/>
      </c>
      <c r="CW127" s="188" t="str">
        <f t="shared" si="79"/>
        <v/>
      </c>
      <c r="CX127" s="188" t="str">
        <f t="shared" si="79"/>
        <v/>
      </c>
      <c r="CY127" s="188" t="str">
        <f t="shared" si="79"/>
        <v/>
      </c>
      <c r="CZ127" s="188" t="str">
        <f t="shared" si="79"/>
        <v/>
      </c>
      <c r="DA127" s="188" t="str">
        <f t="shared" si="79"/>
        <v/>
      </c>
      <c r="DB127" s="188" t="str">
        <f t="shared" si="79"/>
        <v/>
      </c>
      <c r="DC127" s="188" t="str">
        <f t="shared" si="79"/>
        <v/>
      </c>
      <c r="DD127" s="188" t="str">
        <f t="shared" si="79"/>
        <v/>
      </c>
      <c r="DE127" s="188" t="str">
        <f t="shared" si="79"/>
        <v/>
      </c>
      <c r="DF127" s="188" t="str">
        <f t="shared" si="79"/>
        <v/>
      </c>
      <c r="DG127" s="188" t="str">
        <f t="shared" si="79"/>
        <v/>
      </c>
      <c r="DH127" s="188" t="str">
        <f t="shared" si="79"/>
        <v/>
      </c>
      <c r="DI127" s="188" t="str">
        <f t="shared" si="79"/>
        <v/>
      </c>
      <c r="DJ127" s="188" t="str">
        <f t="shared" si="79"/>
        <v/>
      </c>
      <c r="DK127" s="188" t="str">
        <f t="shared" si="79"/>
        <v/>
      </c>
      <c r="DL127" s="188" t="str">
        <f t="shared" si="79"/>
        <v/>
      </c>
      <c r="DM127" s="188" t="str">
        <f t="shared" si="79"/>
        <v/>
      </c>
      <c r="DN127" s="188" t="str">
        <f t="shared" si="79"/>
        <v/>
      </c>
      <c r="DO127" s="188" t="str">
        <f t="shared" si="79"/>
        <v/>
      </c>
      <c r="DP127" s="188" t="str">
        <f t="shared" si="79"/>
        <v/>
      </c>
      <c r="DQ127" s="188" t="str">
        <f t="shared" si="79"/>
        <v/>
      </c>
      <c r="DR127" s="188" t="str">
        <f t="shared" si="79"/>
        <v/>
      </c>
      <c r="DS127" s="188" t="str">
        <f t="shared" si="79"/>
        <v/>
      </c>
      <c r="DT127" s="188" t="str">
        <f t="shared" si="79"/>
        <v/>
      </c>
      <c r="DU127" s="188" t="str">
        <f t="shared" si="79"/>
        <v/>
      </c>
      <c r="DV127" s="188" t="str">
        <f t="shared" si="79"/>
        <v/>
      </c>
      <c r="DW127" s="188" t="str">
        <f t="shared" si="79"/>
        <v/>
      </c>
      <c r="DX127" s="188" t="str">
        <f t="shared" si="79"/>
        <v/>
      </c>
      <c r="DY127" s="188" t="str">
        <f t="shared" si="79"/>
        <v/>
      </c>
      <c r="DZ127" s="188" t="str">
        <f t="shared" si="79"/>
        <v/>
      </c>
      <c r="EA127" s="188" t="str">
        <f t="shared" si="79"/>
        <v/>
      </c>
      <c r="EB127" s="188" t="str">
        <f t="shared" si="79"/>
        <v/>
      </c>
      <c r="EC127" s="188" t="str">
        <f t="shared" si="79"/>
        <v/>
      </c>
      <c r="ED127" s="188" t="str">
        <f t="shared" si="79"/>
        <v/>
      </c>
      <c r="EE127" s="188" t="str">
        <f t="shared" si="79"/>
        <v/>
      </c>
      <c r="EF127" s="188" t="str">
        <f t="shared" si="79"/>
        <v/>
      </c>
      <c r="EK127" s="5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</row>
    <row r="128" spans="1:225">
      <c r="A128" s="8"/>
      <c r="D128" s="203" t="s">
        <v>127</v>
      </c>
      <c r="H128" s="223" t="s">
        <v>95</v>
      </c>
      <c r="I128" s="224"/>
      <c r="J128" s="224"/>
      <c r="K128" s="224"/>
      <c r="L128" s="224"/>
      <c r="M128" s="224"/>
      <c r="N128" s="224"/>
      <c r="O128" s="224"/>
      <c r="P128" s="224"/>
      <c r="Q128" s="224"/>
      <c r="R128" s="224"/>
      <c r="S128" s="224"/>
      <c r="T128" s="224"/>
      <c r="U128" s="224"/>
      <c r="V128" s="224"/>
      <c r="W128" s="224"/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224"/>
      <c r="AN128" s="224"/>
      <c r="AO128" s="224"/>
      <c r="AP128" s="224"/>
      <c r="AQ128" s="224"/>
      <c r="AR128" s="224"/>
      <c r="AS128" s="224"/>
      <c r="AT128" s="224"/>
      <c r="AU128" s="224"/>
      <c r="AV128" s="224"/>
      <c r="AW128" s="224"/>
      <c r="AX128" s="224"/>
      <c r="AY128" s="224"/>
      <c r="AZ128" s="224"/>
      <c r="BA128" s="224"/>
      <c r="BB128" s="224"/>
      <c r="BC128" s="224"/>
      <c r="BD128" s="224"/>
      <c r="BE128" s="224"/>
      <c r="BF128" s="224"/>
      <c r="BG128" s="224"/>
      <c r="BH128" s="224"/>
      <c r="BI128" s="224"/>
      <c r="BJ128" s="224"/>
      <c r="BK128" s="224"/>
      <c r="BL128" s="224"/>
      <c r="BM128" s="224"/>
      <c r="BN128" s="224"/>
      <c r="BO128" s="224"/>
      <c r="BP128" s="224"/>
      <c r="BQ128" s="224"/>
      <c r="BR128" s="224"/>
      <c r="BS128" s="224"/>
      <c r="BT128" s="224"/>
      <c r="BU128" s="224"/>
      <c r="BV128" s="224"/>
      <c r="BW128" s="224"/>
      <c r="BX128" s="224"/>
      <c r="BY128" s="224"/>
      <c r="BZ128" s="224"/>
      <c r="CA128" s="224"/>
      <c r="CB128" s="224"/>
      <c r="CC128" s="224"/>
      <c r="CD128" s="224"/>
      <c r="CE128" s="224"/>
      <c r="CF128" s="224"/>
      <c r="CG128" s="224"/>
      <c r="CH128" s="224"/>
      <c r="CI128" s="224"/>
      <c r="CJ128" s="224"/>
      <c r="CK128" s="224"/>
      <c r="CL128" s="224"/>
      <c r="CM128" s="224"/>
      <c r="CN128" s="224"/>
      <c r="CO128" s="224"/>
      <c r="CP128" s="224"/>
      <c r="CQ128" s="224"/>
      <c r="CR128" s="224"/>
      <c r="CS128" s="188">
        <f>CS46</f>
        <v>0</v>
      </c>
      <c r="CT128" s="188">
        <f t="shared" ref="CT128:EF128" si="80">CT46</f>
        <v>0</v>
      </c>
      <c r="CU128" s="188">
        <f t="shared" si="80"/>
        <v>0</v>
      </c>
      <c r="CV128" s="188">
        <f t="shared" si="80"/>
        <v>0</v>
      </c>
      <c r="CW128" s="188">
        <f t="shared" si="80"/>
        <v>0</v>
      </c>
      <c r="CX128" s="188">
        <f t="shared" si="80"/>
        <v>0</v>
      </c>
      <c r="CY128" s="188">
        <f t="shared" si="80"/>
        <v>0</v>
      </c>
      <c r="CZ128" s="188">
        <f t="shared" si="80"/>
        <v>0</v>
      </c>
      <c r="DA128" s="188">
        <f t="shared" si="80"/>
        <v>0</v>
      </c>
      <c r="DB128" s="188">
        <f t="shared" si="80"/>
        <v>0</v>
      </c>
      <c r="DC128" s="188">
        <f t="shared" si="80"/>
        <v>0</v>
      </c>
      <c r="DD128" s="188">
        <f t="shared" si="80"/>
        <v>0</v>
      </c>
      <c r="DE128" s="188">
        <f t="shared" si="80"/>
        <v>0</v>
      </c>
      <c r="DF128" s="188">
        <f t="shared" si="80"/>
        <v>0</v>
      </c>
      <c r="DG128" s="188">
        <f t="shared" si="80"/>
        <v>0</v>
      </c>
      <c r="DH128" s="188">
        <f t="shared" si="80"/>
        <v>0</v>
      </c>
      <c r="DI128" s="188">
        <f t="shared" si="80"/>
        <v>0</v>
      </c>
      <c r="DJ128" s="188">
        <f t="shared" si="80"/>
        <v>0</v>
      </c>
      <c r="DK128" s="188">
        <f t="shared" si="80"/>
        <v>0</v>
      </c>
      <c r="DL128" s="188">
        <f t="shared" si="80"/>
        <v>0</v>
      </c>
      <c r="DM128" s="188">
        <f t="shared" si="80"/>
        <v>0</v>
      </c>
      <c r="DN128" s="188">
        <f t="shared" si="80"/>
        <v>0</v>
      </c>
      <c r="DO128" s="188">
        <f t="shared" si="80"/>
        <v>0</v>
      </c>
      <c r="DP128" s="188">
        <f t="shared" si="80"/>
        <v>0</v>
      </c>
      <c r="DQ128" s="188">
        <f t="shared" si="80"/>
        <v>0</v>
      </c>
      <c r="DR128" s="188">
        <f t="shared" si="80"/>
        <v>0</v>
      </c>
      <c r="DS128" s="188">
        <f t="shared" si="80"/>
        <v>0</v>
      </c>
      <c r="DT128" s="188">
        <f t="shared" si="80"/>
        <v>0</v>
      </c>
      <c r="DU128" s="188">
        <f t="shared" si="80"/>
        <v>0</v>
      </c>
      <c r="DV128" s="188">
        <f t="shared" si="80"/>
        <v>0</v>
      </c>
      <c r="DW128" s="188">
        <f t="shared" si="80"/>
        <v>0</v>
      </c>
      <c r="DX128" s="188">
        <f t="shared" si="80"/>
        <v>0</v>
      </c>
      <c r="DY128" s="188">
        <f t="shared" si="80"/>
        <v>0</v>
      </c>
      <c r="DZ128" s="188">
        <f t="shared" si="80"/>
        <v>0</v>
      </c>
      <c r="EA128" s="188">
        <f t="shared" si="80"/>
        <v>0</v>
      </c>
      <c r="EB128" s="188">
        <f t="shared" si="80"/>
        <v>0</v>
      </c>
      <c r="EC128" s="188">
        <f t="shared" si="80"/>
        <v>0</v>
      </c>
      <c r="ED128" s="188">
        <f t="shared" si="80"/>
        <v>0</v>
      </c>
      <c r="EE128" s="188">
        <f t="shared" si="80"/>
        <v>0</v>
      </c>
      <c r="EF128" s="188">
        <f t="shared" si="80"/>
        <v>0</v>
      </c>
      <c r="EK128" s="5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</row>
    <row r="129" spans="1:225">
      <c r="A129" s="8"/>
      <c r="D129" s="203" t="s">
        <v>128</v>
      </c>
      <c r="H129" s="223" t="s">
        <v>95</v>
      </c>
      <c r="I129" s="224"/>
      <c r="J129" s="224"/>
      <c r="K129" s="224"/>
      <c r="L129" s="224"/>
      <c r="M129" s="224"/>
      <c r="N129" s="224"/>
      <c r="O129" s="224"/>
      <c r="P129" s="224"/>
      <c r="Q129" s="224"/>
      <c r="R129" s="224"/>
      <c r="S129" s="224"/>
      <c r="T129" s="224"/>
      <c r="U129" s="224"/>
      <c r="V129" s="224"/>
      <c r="W129" s="224"/>
      <c r="X129" s="224"/>
      <c r="Y129" s="224"/>
      <c r="Z129" s="224"/>
      <c r="AA129" s="224"/>
      <c r="AB129" s="224"/>
      <c r="AC129" s="224"/>
      <c r="AD129" s="224"/>
      <c r="AE129" s="224"/>
      <c r="AF129" s="224"/>
      <c r="AG129" s="224"/>
      <c r="AH129" s="224"/>
      <c r="AI129" s="224"/>
      <c r="AJ129" s="224"/>
      <c r="AK129" s="224"/>
      <c r="AL129" s="224"/>
      <c r="AM129" s="224"/>
      <c r="AN129" s="224"/>
      <c r="AO129" s="224"/>
      <c r="AP129" s="224"/>
      <c r="AQ129" s="224"/>
      <c r="AR129" s="224"/>
      <c r="AS129" s="224"/>
      <c r="AT129" s="224"/>
      <c r="AU129" s="224"/>
      <c r="AV129" s="224"/>
      <c r="AW129" s="224"/>
      <c r="AX129" s="224"/>
      <c r="AY129" s="224"/>
      <c r="AZ129" s="224"/>
      <c r="BA129" s="224"/>
      <c r="BB129" s="224"/>
      <c r="BC129" s="224"/>
      <c r="BD129" s="224"/>
      <c r="BE129" s="224"/>
      <c r="BF129" s="224"/>
      <c r="BG129" s="224"/>
      <c r="BH129" s="224"/>
      <c r="BI129" s="224"/>
      <c r="BJ129" s="224"/>
      <c r="BK129" s="224"/>
      <c r="BL129" s="224"/>
      <c r="BM129" s="224"/>
      <c r="BN129" s="224"/>
      <c r="BO129" s="224"/>
      <c r="BP129" s="224"/>
      <c r="BQ129" s="224"/>
      <c r="BR129" s="224"/>
      <c r="BS129" s="224"/>
      <c r="BT129" s="224"/>
      <c r="BU129" s="224"/>
      <c r="BV129" s="224"/>
      <c r="BW129" s="224"/>
      <c r="BX129" s="224"/>
      <c r="BY129" s="224"/>
      <c r="BZ129" s="224"/>
      <c r="CA129" s="224"/>
      <c r="CB129" s="224"/>
      <c r="CC129" s="224"/>
      <c r="CD129" s="224"/>
      <c r="CE129" s="224"/>
      <c r="CF129" s="224"/>
      <c r="CG129" s="224"/>
      <c r="CH129" s="224"/>
      <c r="CI129" s="224"/>
      <c r="CJ129" s="224"/>
      <c r="CK129" s="224"/>
      <c r="CL129" s="224"/>
      <c r="CM129" s="224"/>
      <c r="CN129" s="224"/>
      <c r="CO129" s="224"/>
      <c r="CP129" s="224"/>
      <c r="CQ129" s="224"/>
      <c r="CR129" s="224"/>
      <c r="CS129" s="188">
        <f>CS72</f>
        <v>0</v>
      </c>
      <c r="CT129" s="188">
        <f t="shared" ref="CT129:EF129" si="81">CT72</f>
        <v>0</v>
      </c>
      <c r="CU129" s="188">
        <f t="shared" si="81"/>
        <v>0</v>
      </c>
      <c r="CV129" s="188">
        <f t="shared" si="81"/>
        <v>0</v>
      </c>
      <c r="CW129" s="188">
        <f t="shared" si="81"/>
        <v>0</v>
      </c>
      <c r="CX129" s="188">
        <f t="shared" si="81"/>
        <v>0</v>
      </c>
      <c r="CY129" s="188">
        <f t="shared" si="81"/>
        <v>0</v>
      </c>
      <c r="CZ129" s="188">
        <f t="shared" si="81"/>
        <v>0</v>
      </c>
      <c r="DA129" s="188">
        <f t="shared" si="81"/>
        <v>0</v>
      </c>
      <c r="DB129" s="188">
        <f t="shared" si="81"/>
        <v>0</v>
      </c>
      <c r="DC129" s="188">
        <f t="shared" si="81"/>
        <v>0</v>
      </c>
      <c r="DD129" s="188">
        <f t="shared" si="81"/>
        <v>0</v>
      </c>
      <c r="DE129" s="188">
        <f t="shared" si="81"/>
        <v>0</v>
      </c>
      <c r="DF129" s="188">
        <f t="shared" si="81"/>
        <v>0</v>
      </c>
      <c r="DG129" s="188">
        <f t="shared" si="81"/>
        <v>0</v>
      </c>
      <c r="DH129" s="188">
        <f t="shared" si="81"/>
        <v>0</v>
      </c>
      <c r="DI129" s="188">
        <f t="shared" si="81"/>
        <v>0</v>
      </c>
      <c r="DJ129" s="188">
        <f t="shared" si="81"/>
        <v>0</v>
      </c>
      <c r="DK129" s="188">
        <f t="shared" si="81"/>
        <v>0</v>
      </c>
      <c r="DL129" s="188">
        <f t="shared" si="81"/>
        <v>0</v>
      </c>
      <c r="DM129" s="188">
        <f t="shared" si="81"/>
        <v>0</v>
      </c>
      <c r="DN129" s="188">
        <f t="shared" si="81"/>
        <v>0</v>
      </c>
      <c r="DO129" s="188">
        <f t="shared" si="81"/>
        <v>0</v>
      </c>
      <c r="DP129" s="188">
        <f t="shared" si="81"/>
        <v>0</v>
      </c>
      <c r="DQ129" s="188">
        <f t="shared" si="81"/>
        <v>0</v>
      </c>
      <c r="DR129" s="188">
        <f t="shared" si="81"/>
        <v>0</v>
      </c>
      <c r="DS129" s="188">
        <f t="shared" si="81"/>
        <v>0</v>
      </c>
      <c r="DT129" s="188">
        <f t="shared" si="81"/>
        <v>0</v>
      </c>
      <c r="DU129" s="188">
        <f t="shared" si="81"/>
        <v>0</v>
      </c>
      <c r="DV129" s="188">
        <f t="shared" si="81"/>
        <v>0</v>
      </c>
      <c r="DW129" s="188">
        <f t="shared" si="81"/>
        <v>0</v>
      </c>
      <c r="DX129" s="188">
        <f t="shared" si="81"/>
        <v>0</v>
      </c>
      <c r="DY129" s="188">
        <f t="shared" si="81"/>
        <v>0</v>
      </c>
      <c r="DZ129" s="188">
        <f t="shared" si="81"/>
        <v>0</v>
      </c>
      <c r="EA129" s="188">
        <f t="shared" si="81"/>
        <v>0</v>
      </c>
      <c r="EB129" s="188">
        <f t="shared" si="81"/>
        <v>0</v>
      </c>
      <c r="EC129" s="188">
        <f t="shared" si="81"/>
        <v>0</v>
      </c>
      <c r="ED129" s="188">
        <f t="shared" si="81"/>
        <v>0</v>
      </c>
      <c r="EE129" s="188">
        <f t="shared" si="81"/>
        <v>0</v>
      </c>
      <c r="EF129" s="188">
        <f t="shared" si="81"/>
        <v>0</v>
      </c>
      <c r="EK129" s="5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</row>
    <row r="130" spans="1:225" ht="13.8" thickBot="1">
      <c r="A130" s="8"/>
      <c r="D130" s="203"/>
      <c r="H130" s="39"/>
      <c r="CS130" s="221"/>
      <c r="CT130" s="221"/>
      <c r="CU130" s="221"/>
      <c r="CV130" s="221"/>
      <c r="CW130" s="221"/>
      <c r="CX130" s="221"/>
      <c r="CY130" s="221"/>
      <c r="CZ130" s="221"/>
      <c r="DA130" s="221"/>
      <c r="DB130" s="221"/>
      <c r="DC130" s="221"/>
      <c r="DD130" s="221"/>
      <c r="DE130" s="221"/>
      <c r="DF130" s="221"/>
      <c r="DG130" s="221"/>
      <c r="DH130" s="221"/>
      <c r="DI130" s="221"/>
      <c r="DJ130" s="221"/>
      <c r="DK130" s="221"/>
      <c r="DL130" s="221"/>
      <c r="DM130" s="221"/>
      <c r="DN130" s="221"/>
      <c r="DO130" s="221"/>
      <c r="DP130" s="221"/>
      <c r="DQ130" s="221"/>
      <c r="DR130" s="221"/>
      <c r="DS130" s="221"/>
      <c r="DT130" s="221"/>
      <c r="DU130" s="221"/>
      <c r="DV130" s="221"/>
      <c r="DW130" s="221"/>
      <c r="DX130" s="221"/>
      <c r="DY130" s="221"/>
      <c r="DZ130" s="221"/>
      <c r="EA130" s="221"/>
      <c r="EB130" s="221"/>
      <c r="EC130" s="221"/>
      <c r="ED130" s="221"/>
      <c r="EE130" s="221"/>
      <c r="EF130" s="221"/>
      <c r="EK130" s="5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</row>
    <row r="131" spans="1:225" ht="18" thickBot="1">
      <c r="A131" s="140"/>
      <c r="B131" s="3"/>
      <c r="C131" s="3"/>
      <c r="D131" s="206" t="s">
        <v>86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14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</row>
    <row r="132" spans="1:225" ht="13.8" thickBot="1">
      <c r="A132" s="8"/>
      <c r="D132" s="205" t="s">
        <v>123</v>
      </c>
      <c r="G132" s="523">
        <f>$D$6</f>
        <v>0</v>
      </c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523"/>
      <c r="AS132" s="523"/>
      <c r="AT132" s="523"/>
      <c r="AU132" s="523"/>
      <c r="AV132" s="523"/>
      <c r="AW132" s="523"/>
      <c r="AX132" s="523"/>
      <c r="AY132" s="523"/>
      <c r="AZ132" s="523"/>
      <c r="BA132" s="523"/>
      <c r="BB132" s="523"/>
      <c r="BC132" s="523"/>
      <c r="BD132" s="523"/>
      <c r="BE132" s="523"/>
      <c r="BF132" s="523"/>
      <c r="BG132" s="523"/>
      <c r="BH132" s="523"/>
      <c r="BI132" s="523"/>
      <c r="BJ132" s="523"/>
      <c r="BK132" s="523"/>
      <c r="BL132" s="523"/>
      <c r="BM132" s="523"/>
      <c r="BN132" s="523"/>
      <c r="BO132" s="523"/>
      <c r="BP132" s="523"/>
      <c r="BQ132" s="523"/>
      <c r="BR132" s="523"/>
      <c r="BS132" s="523"/>
      <c r="BT132" s="523"/>
      <c r="BU132" s="523"/>
      <c r="BV132" s="523"/>
      <c r="BW132" s="523"/>
      <c r="BX132" s="523"/>
      <c r="BY132" s="523"/>
      <c r="BZ132" s="523"/>
      <c r="CA132" s="523"/>
      <c r="CB132" s="523"/>
      <c r="CC132" s="523"/>
      <c r="CD132" s="523"/>
      <c r="CE132" s="523"/>
      <c r="CF132" s="523"/>
      <c r="CG132" s="523"/>
      <c r="CH132" s="523"/>
      <c r="CI132" s="523"/>
      <c r="CJ132" s="523"/>
      <c r="CK132" s="523"/>
      <c r="CL132" s="523"/>
      <c r="CM132" s="523"/>
      <c r="CN132" s="523"/>
      <c r="CO132" s="523"/>
      <c r="CP132" s="523"/>
      <c r="CQ132" s="523"/>
      <c r="CR132" s="523"/>
      <c r="CS132" s="523"/>
      <c r="CT132" s="523"/>
      <c r="CU132" s="523"/>
      <c r="CV132" s="523"/>
      <c r="CW132" s="523"/>
      <c r="CX132" s="523"/>
      <c r="CY132" s="523"/>
      <c r="CZ132" s="523"/>
      <c r="DA132" s="523"/>
      <c r="DB132" s="523"/>
      <c r="DC132" s="523"/>
      <c r="DD132" s="523"/>
      <c r="DE132" s="523"/>
      <c r="DK132" s="205" t="s">
        <v>225</v>
      </c>
      <c r="DL132" s="205"/>
      <c r="DM132" s="205"/>
      <c r="DU132" s="636">
        <f>$F$5</f>
        <v>0</v>
      </c>
      <c r="DV132" s="637"/>
      <c r="DW132" s="637"/>
      <c r="DX132" s="638"/>
      <c r="EK132" s="5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</row>
    <row r="133" spans="1:225" ht="18" thickBot="1">
      <c r="A133" s="8"/>
      <c r="D133" s="204"/>
      <c r="EK133" s="5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</row>
    <row r="134" spans="1:225" ht="13.8" thickBot="1">
      <c r="A134" s="8"/>
      <c r="D134" s="1" t="s">
        <v>13</v>
      </c>
      <c r="CS134" s="535">
        <f>G46</f>
        <v>0</v>
      </c>
      <c r="CT134" s="536"/>
      <c r="CU134" s="537"/>
      <c r="EK134" s="5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</row>
    <row r="135" spans="1:225" ht="13.8" thickBot="1">
      <c r="A135" s="8"/>
      <c r="D135" s="367" t="s">
        <v>335</v>
      </c>
      <c r="CS135" s="130"/>
      <c r="CT135" s="130"/>
      <c r="EK135" s="5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</row>
    <row r="136" spans="1:225" ht="13.8" thickBot="1">
      <c r="A136" s="8"/>
      <c r="D136" s="1" t="s">
        <v>18</v>
      </c>
      <c r="CV136" s="529" t="s">
        <v>16</v>
      </c>
      <c r="CW136" s="530"/>
      <c r="CX136" s="530"/>
      <c r="CY136" s="530"/>
      <c r="CZ136" s="530"/>
      <c r="DA136" s="530"/>
      <c r="DB136" s="530"/>
      <c r="DC136" s="531"/>
      <c r="DI136" s="529" t="s">
        <v>17</v>
      </c>
      <c r="DJ136" s="530"/>
      <c r="DK136" s="530"/>
      <c r="DL136" s="530"/>
      <c r="DM136" s="530"/>
      <c r="DN136" s="530"/>
      <c r="DO136" s="530"/>
      <c r="DP136" s="531"/>
      <c r="EK136" s="5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</row>
    <row r="137" spans="1:225" ht="13.8" thickBot="1">
      <c r="A137" s="8"/>
      <c r="CV137" s="487" t="s">
        <v>372</v>
      </c>
      <c r="CW137" s="489"/>
      <c r="CX137" s="527" t="s">
        <v>44</v>
      </c>
      <c r="CY137" s="528"/>
      <c r="CZ137" s="487" t="s">
        <v>45</v>
      </c>
      <c r="DA137" s="489"/>
      <c r="DB137" s="487" t="s">
        <v>83</v>
      </c>
      <c r="DC137" s="489"/>
      <c r="DI137" s="487" t="s">
        <v>372</v>
      </c>
      <c r="DJ137" s="489"/>
      <c r="DK137" s="527" t="s">
        <v>44</v>
      </c>
      <c r="DL137" s="528"/>
      <c r="DM137" s="487" t="s">
        <v>45</v>
      </c>
      <c r="DN137" s="489"/>
      <c r="DO137" s="487" t="s">
        <v>83</v>
      </c>
      <c r="DP137" s="489"/>
      <c r="EK137" s="5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</row>
    <row r="138" spans="1:225" ht="13.8" thickBot="1">
      <c r="A138" s="8"/>
      <c r="CV138" s="521">
        <f>EM40</f>
        <v>0</v>
      </c>
      <c r="CW138" s="522"/>
      <c r="CX138" s="521">
        <f>EN40</f>
        <v>0</v>
      </c>
      <c r="CY138" s="522"/>
      <c r="CZ138" s="521">
        <f>EO40</f>
        <v>0</v>
      </c>
      <c r="DA138" s="522"/>
      <c r="DB138" s="521">
        <f>EP40</f>
        <v>0</v>
      </c>
      <c r="DC138" s="522"/>
      <c r="DI138" s="521">
        <f>EQ40</f>
        <v>0</v>
      </c>
      <c r="DJ138" s="522"/>
      <c r="DK138" s="521">
        <f>ER40</f>
        <v>0</v>
      </c>
      <c r="DL138" s="522"/>
      <c r="DM138" s="521">
        <f>ES40</f>
        <v>0</v>
      </c>
      <c r="DN138" s="522"/>
      <c r="DO138" s="521">
        <f>ET40</f>
        <v>0</v>
      </c>
      <c r="DP138" s="522"/>
      <c r="EK138" s="5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</row>
    <row r="139" spans="1:225" ht="13.8" thickBot="1">
      <c r="A139" s="8"/>
      <c r="EK139" s="5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</row>
    <row r="140" spans="1:225" ht="13.8" thickBot="1">
      <c r="A140" s="8"/>
      <c r="D140" s="1" t="s">
        <v>18</v>
      </c>
      <c r="CV140" s="529" t="s">
        <v>113</v>
      </c>
      <c r="CW140" s="530"/>
      <c r="CX140" s="530"/>
      <c r="CY140" s="530"/>
      <c r="CZ140" s="530"/>
      <c r="DA140" s="530"/>
      <c r="DB140" s="530"/>
      <c r="DC140" s="530"/>
      <c r="DD140" s="530"/>
      <c r="DE140" s="531"/>
      <c r="DI140" s="529" t="s">
        <v>114</v>
      </c>
      <c r="DJ140" s="530"/>
      <c r="DK140" s="530"/>
      <c r="DL140" s="530"/>
      <c r="DM140" s="530"/>
      <c r="DN140" s="530"/>
      <c r="DO140" s="530"/>
      <c r="DP140" s="530"/>
      <c r="DQ140" s="530"/>
      <c r="DR140" s="531"/>
      <c r="DS140" s="207" t="s">
        <v>115</v>
      </c>
      <c r="EK140" s="5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</row>
    <row r="141" spans="1:225" ht="13.8" thickBot="1">
      <c r="A141" s="8"/>
      <c r="D141" s="1" t="s">
        <v>87</v>
      </c>
      <c r="CV141" s="487" t="s">
        <v>372</v>
      </c>
      <c r="CW141" s="489"/>
      <c r="CX141" s="527" t="s">
        <v>44</v>
      </c>
      <c r="CY141" s="528"/>
      <c r="CZ141" s="487" t="s">
        <v>45</v>
      </c>
      <c r="DA141" s="489"/>
      <c r="DB141" s="487" t="s">
        <v>83</v>
      </c>
      <c r="DC141" s="489"/>
      <c r="DD141" s="487" t="s">
        <v>332</v>
      </c>
      <c r="DE141" s="489"/>
      <c r="DI141" s="487" t="s">
        <v>372</v>
      </c>
      <c r="DJ141" s="489"/>
      <c r="DK141" s="527" t="s">
        <v>44</v>
      </c>
      <c r="DL141" s="528"/>
      <c r="DM141" s="487" t="s">
        <v>45</v>
      </c>
      <c r="DN141" s="489"/>
      <c r="DO141" s="487" t="s">
        <v>83</v>
      </c>
      <c r="DP141" s="489"/>
      <c r="DQ141" s="487" t="s">
        <v>332</v>
      </c>
      <c r="DR141" s="489"/>
      <c r="EK141" s="5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</row>
    <row r="142" spans="1:225" ht="13.8" thickBot="1">
      <c r="A142" s="8"/>
      <c r="CV142" s="521">
        <f>EU40</f>
        <v>0</v>
      </c>
      <c r="CW142" s="522"/>
      <c r="CX142" s="521">
        <f>EV40</f>
        <v>0</v>
      </c>
      <c r="CY142" s="522"/>
      <c r="CZ142" s="521">
        <f>EW40</f>
        <v>0</v>
      </c>
      <c r="DA142" s="522"/>
      <c r="DB142" s="521">
        <f>EX40</f>
        <v>0</v>
      </c>
      <c r="DC142" s="522"/>
      <c r="DD142" s="521">
        <f>EY40</f>
        <v>0</v>
      </c>
      <c r="DE142" s="522"/>
      <c r="DI142" s="521">
        <f>EZ40</f>
        <v>0</v>
      </c>
      <c r="DJ142" s="522"/>
      <c r="DK142" s="521">
        <f>FA40</f>
        <v>0</v>
      </c>
      <c r="DL142" s="522"/>
      <c r="DM142" s="521">
        <f>FB40</f>
        <v>0</v>
      </c>
      <c r="DN142" s="522"/>
      <c r="DO142" s="521">
        <f>FC40</f>
        <v>0</v>
      </c>
      <c r="DP142" s="522"/>
      <c r="DQ142" s="521">
        <f>FD40</f>
        <v>0</v>
      </c>
      <c r="DR142" s="522"/>
      <c r="DU142" s="636">
        <f>SUM(CV138:DO138)+SUM(CV142:DQ142)</f>
        <v>0</v>
      </c>
      <c r="DV142" s="637"/>
      <c r="DW142" s="637"/>
      <c r="DX142" s="638"/>
      <c r="EA142" s="363"/>
      <c r="EB142" s="393"/>
      <c r="EC142" s="363"/>
      <c r="ED142" s="363"/>
      <c r="EE142" s="644"/>
      <c r="EF142" s="644"/>
      <c r="EG142" s="644"/>
      <c r="EH142" s="363"/>
      <c r="EI142" s="393"/>
      <c r="EJ142" s="363"/>
      <c r="EK142" s="5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</row>
    <row r="143" spans="1:225">
      <c r="A143" s="8"/>
      <c r="EK143" s="5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</row>
    <row r="144" spans="1:225" ht="13.8" thickBot="1">
      <c r="A144" s="8"/>
      <c r="D144" s="302" t="s">
        <v>226</v>
      </c>
      <c r="CV144" s="161"/>
      <c r="CW144" s="161"/>
      <c r="CX144" s="161"/>
      <c r="CY144" s="161"/>
      <c r="CZ144" s="161"/>
      <c r="DA144" s="161"/>
      <c r="DB144" s="161"/>
      <c r="DC144" s="161"/>
      <c r="DD144" s="161"/>
      <c r="DE144" s="161"/>
      <c r="DI144" s="161"/>
      <c r="DJ144" s="161"/>
      <c r="DK144" s="161"/>
      <c r="DL144" s="161"/>
      <c r="DM144" s="161"/>
      <c r="DN144" s="161"/>
      <c r="DO144" s="161"/>
      <c r="DP144" s="161"/>
      <c r="DQ144" s="161"/>
      <c r="DR144" s="161"/>
      <c r="DW144" s="265"/>
      <c r="EB144" s="265" t="s">
        <v>168</v>
      </c>
      <c r="EK144" s="5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</row>
    <row r="145" spans="1:225" ht="13.8" thickBot="1">
      <c r="A145" s="8"/>
      <c r="CV145" s="487" t="s">
        <v>88</v>
      </c>
      <c r="CW145" s="489"/>
      <c r="CX145" s="527" t="s">
        <v>73</v>
      </c>
      <c r="CY145" s="528"/>
      <c r="CZ145" s="487" t="s">
        <v>74</v>
      </c>
      <c r="DA145" s="489"/>
      <c r="DB145" s="487" t="s">
        <v>75</v>
      </c>
      <c r="DC145" s="489"/>
      <c r="DD145" s="487" t="s">
        <v>89</v>
      </c>
      <c r="DE145" s="489"/>
      <c r="DI145" s="487" t="s">
        <v>88</v>
      </c>
      <c r="DJ145" s="489"/>
      <c r="DK145" s="527" t="s">
        <v>73</v>
      </c>
      <c r="DL145" s="528"/>
      <c r="DM145" s="487" t="s">
        <v>74</v>
      </c>
      <c r="DN145" s="489"/>
      <c r="DO145" s="487" t="s">
        <v>75</v>
      </c>
      <c r="DP145" s="489"/>
      <c r="DQ145" s="487" t="s">
        <v>89</v>
      </c>
      <c r="DR145" s="489"/>
      <c r="EK145" s="5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</row>
    <row r="146" spans="1:225" ht="13.8" thickBot="1">
      <c r="A146" s="8"/>
      <c r="D146" s="302" t="s">
        <v>333</v>
      </c>
      <c r="CV146" s="521">
        <f>+FE40+FH40+FF40+FI40</f>
        <v>0</v>
      </c>
      <c r="CW146" s="522"/>
      <c r="CX146" s="521">
        <f>FG40+FJ40+FK40</f>
        <v>0</v>
      </c>
      <c r="CY146" s="522"/>
      <c r="CZ146" s="521">
        <f>+FL40</f>
        <v>0</v>
      </c>
      <c r="DA146" s="522"/>
      <c r="DB146" s="521">
        <f>FM40</f>
        <v>0</v>
      </c>
      <c r="DC146" s="522"/>
      <c r="DD146" s="521">
        <f>FN40</f>
        <v>0</v>
      </c>
      <c r="DE146" s="522"/>
      <c r="DI146" s="521">
        <f>+FO40+FP40+FR40+FS40</f>
        <v>0</v>
      </c>
      <c r="DJ146" s="522"/>
      <c r="DK146" s="521">
        <f>FQ40+FT40+FU40</f>
        <v>0</v>
      </c>
      <c r="DL146" s="522"/>
      <c r="DM146" s="521">
        <f>FV40</f>
        <v>0</v>
      </c>
      <c r="DN146" s="522"/>
      <c r="DO146" s="521">
        <f>FW40</f>
        <v>0</v>
      </c>
      <c r="DP146" s="522"/>
      <c r="DQ146" s="521">
        <f>FX40</f>
        <v>0</v>
      </c>
      <c r="DR146" s="522"/>
      <c r="EE146" s="524">
        <f>DU142*7+CS134*21</f>
        <v>0</v>
      </c>
      <c r="EF146" s="525"/>
      <c r="EG146" s="526"/>
      <c r="EK146" s="5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</row>
    <row r="147" spans="1:225" ht="13.8" thickBot="1">
      <c r="A147" s="8"/>
      <c r="D147" s="302" t="s">
        <v>337</v>
      </c>
      <c r="CV147" s="521">
        <f>IF(OR($K$38=2,$K$38=3,$K$38=10,$K$38=11),EG38,0)+IF(OR($K$39=2,$K$39=3,$K$39=10,$K$39=11),EG39,0)+IF(OR($K$117=2,$K$117=3,$K$117=10,$K$117=11),EG117,0)+IF(OR($K$118=2,$K$118=3,$K$118=10,$K$118=11),SUM(EG118,0)+IF(OR($K$119=2,$K$119=3,$K$119=10,$K$119=11),SUM(EG119,0)+IF(OR($K$120=2,$K$120=3,$K$120=10,$K$120=11),EG120,0)+IF(OR($K$121=2,$K$121=3,$K$121=10,$K$121=11),SUM(EG121,0))))</f>
        <v>0</v>
      </c>
      <c r="CW147" s="522"/>
      <c r="CX147" s="521">
        <f>IF(OR($K$38=4,$K$38=12,$K$38=5,$K$38=13),EG38,0)+IF(OR($K$39=4,$K$39=5,$K$39=13,$K$39=12),EG39,0)+IF(OR($K$117=4,$K$117=5,$K$117=13,$K$117=12),EG117,0)+IF(OR($K$118=4,$K$118=5,$K$118=13,$K$118=12),EG118,0)+IF(OR($K$119=4,$K$119=5,$K$119=13,$K$119=12),EG119,0)+IF(OR($K$120=4,$K$121=5,$K$121=13,$K$120=12),EG120,0)+IF(OR($K$121=4,$K$122=5,$K$122=13,$K$121=12),EG121,0)</f>
        <v>0</v>
      </c>
      <c r="CY147" s="522"/>
      <c r="CZ147" s="521">
        <f>IF(OR($K$38=6,$K$38=14),EG38,0)+IF(OR($K$39=6,$K$39=14),EG39,0)+IF(OR($K$117=6,$K$117=14),EG117,0)+IF(OR($K$118=6,$K$118=14),EG118,0)+IF(OR($K$119=6,$K$119=14),EG119,0)+IF(OR($K$120=6,$K$120=14),EG120,0)+IF(OR($K$121=6,$K$121=14),EG121,0)</f>
        <v>0</v>
      </c>
      <c r="DA147" s="522"/>
      <c r="DB147" s="521">
        <f>IF(OR($K$38=7,$K$38=15),EG38,0)+IF(OR($K$39=7,$K$39=15),EG39,0)+IF(OR($K$117=7,$K$117=15),EG117,0)+IF(OR($K$118=7,$K$118=15),EG118,0)+IF(OR($K$119=7,$K$119=15),EG119,0)+IF(OR($K$120=7,$K$120=15),EG120,0)+IF(OR($K$121=7,$K$121=15),EG121,0)</f>
        <v>0</v>
      </c>
      <c r="DC147" s="522"/>
      <c r="DD147" s="521">
        <f>IF(OR($K$38=8,$K$38=16),EG38,0)+IF(OR($K$39=8,$K$39=16),EG39,0)+IF(OR($K$117=8,$K$117=16),EG117,0)+IF(OR($K$118=8,$K$118=16),EG118,0)+IF(OR($K$119=8,$K$119=16),EG119,0)+IF(OR($K$120=8,$K$120=16),EG120,0)+IF(OR($K$121=8,$K$121=16),EG121,0)</f>
        <v>0</v>
      </c>
      <c r="DE147" s="522"/>
      <c r="DI147" s="521">
        <f>IF(OR($K$38=18,$K$38=19,$K$38=26,$K$38=27),EG38,0)+IF(OR($K$39=18,$K$39=19,$K$39=26,$K$39=27),SUM(EG39,0)+IF(OR($K$117=18,$K$117=19,$K$117=26,$K$117=27),EG117,0)+IF(OR($K$118=18,$K$118=19,$K$118=26,$K$118=27),EG118,0)+IF(OR($K$119=18,$K$119=19,$K$119=26,$K$119=27),EG119,0)+IF(OR($K$120=18,$K$120=19,$K$120=26,$K$120=27),EG120,0)+IF(OR($K$121=18,$K$121=19,$K$121=26,$K$121=27),EG121,0))</f>
        <v>0</v>
      </c>
      <c r="DJ147" s="522"/>
      <c r="DK147" s="521">
        <f>IF(OR($K$38=20,$K$38=21,$K$38=29,$K$38=28),EG38,0)+IF(OR($K$39=20,$K$39=21,$K$39=29,$K$39=28),EG39,0)+IF(OR($K$117=20,$K$117=21,$K$117=29,$K$117=28),EG117,0)+IF(OR($K$118=20,$K$118=21,$K$118=29,$K$118=28),EG118,0)+IF(OR($K$119=20,$K$119=21,$K$119=29,$K$119=28),EG119,0)+IF(OR($K$120=20,$K$120=21,$K$120=29,$K$120=28),EG120,0)+IF(OR($K$121=20,$K$121=21,$K$121=29,$K$121=28),EG121,0)</f>
        <v>0</v>
      </c>
      <c r="DL147" s="522"/>
      <c r="DM147" s="521">
        <f>IF(OR($K$38=22,$K$38=30),EG38,0)+IF(OR($K$39=22,$K$39=30),EG39,0)+IF(OR($K$117=22,$K$117=30),EG117,0)+IF(OR($K$118=22,$K$118=30),EG118,0)+IF(OR($K$119=22,$K$119=30),EG119,0)+IF(OR($K$120=22,$K$120=30),EG120,0)+IF(OR($K$121=22,$K$121=30),EG121,0)</f>
        <v>0</v>
      </c>
      <c r="DN147" s="522"/>
      <c r="DO147" s="521">
        <f>IF(OR($K$38=23,$K$38=31),EG38,0)+IF(OR($K$39=23,$K$39=31),EG39,0)+IF(OR($K$117=23,$K$117=31),EG117,0)+IF(OR($K$118=23,$K$118=31),EG118,0)+IF(OR($K$119=23,$K$119=31),EG119,0)+IF(OR($K$120=23,$K$120=31),EG120,0)+IF(OR($K$121=23,$K$121=31),EG121,0)</f>
        <v>0</v>
      </c>
      <c r="DP147" s="522"/>
      <c r="DQ147" s="521">
        <f>IF(OR($K$38=24,$K$38=32),EG38,0)+IF(OR($K$39=24,$K$39=32),EG39,0)+IF(OR($K$117=24,$K$117=32),EG117,0)+IF(OR($K$118=24,$K$118=32),EG118,0)+IF(OR($K$119=24,$K$119=32),EG119,0)+IF(OR($K$120=24,$K$120=32),EG120,0)+IF(OR($K$121=24,$K$121=32),EG121,0)</f>
        <v>0</v>
      </c>
      <c r="DR147" s="522"/>
      <c r="EB147" s="371"/>
      <c r="ED147" s="363"/>
      <c r="EE147" s="364"/>
      <c r="EF147" s="364"/>
      <c r="EG147" s="364"/>
      <c r="EH147" s="363"/>
      <c r="EK147" s="5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</row>
    <row r="148" spans="1:225" ht="13.8" thickBot="1">
      <c r="A148" s="8"/>
      <c r="EB148" s="37"/>
      <c r="EK148" s="5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</row>
    <row r="149" spans="1:225" ht="18" thickBot="1">
      <c r="A149" s="140"/>
      <c r="B149" s="3"/>
      <c r="C149" s="3"/>
      <c r="D149" s="206" t="s">
        <v>92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131"/>
      <c r="CT149" s="131"/>
      <c r="CU149" s="131"/>
      <c r="CV149" s="131"/>
      <c r="CW149" s="131"/>
      <c r="CX149" s="131"/>
      <c r="CY149" s="131"/>
      <c r="CZ149" s="131"/>
      <c r="DA149" s="131"/>
      <c r="DB149" s="131"/>
      <c r="DC149" s="131"/>
      <c r="DD149" s="131"/>
      <c r="DE149" s="131"/>
      <c r="DF149" s="131"/>
      <c r="DG149" s="131"/>
      <c r="DH149" s="131"/>
      <c r="DI149" s="131"/>
      <c r="DJ149" s="131"/>
      <c r="DK149" s="131"/>
      <c r="DL149" s="131"/>
      <c r="DM149" s="131"/>
      <c r="DN149" s="131"/>
      <c r="DO149" s="131"/>
      <c r="DP149" s="131"/>
      <c r="DQ149" s="131"/>
      <c r="DR149" s="131"/>
      <c r="DS149" s="131"/>
      <c r="DT149" s="131"/>
      <c r="DU149" s="131"/>
      <c r="DV149" s="131"/>
      <c r="DW149" s="131"/>
      <c r="DX149" s="131"/>
      <c r="DY149" s="131"/>
      <c r="DZ149" s="131"/>
      <c r="EA149" s="131"/>
      <c r="EB149" s="131"/>
      <c r="EC149" s="131"/>
      <c r="ED149" s="131"/>
      <c r="EE149" s="131"/>
      <c r="EF149" s="131"/>
      <c r="EG149" s="3"/>
      <c r="EH149" s="3"/>
      <c r="EI149" s="3"/>
      <c r="EJ149" s="3"/>
      <c r="EK149" s="14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</row>
    <row r="150" spans="1:225" ht="13.8" thickBot="1">
      <c r="A150" s="8"/>
      <c r="D150" s="205" t="s">
        <v>123</v>
      </c>
      <c r="G150" s="523">
        <f>$D$6</f>
        <v>0</v>
      </c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523"/>
      <c r="AS150" s="523"/>
      <c r="AT150" s="523"/>
      <c r="AU150" s="523"/>
      <c r="AV150" s="523"/>
      <c r="AW150" s="523"/>
      <c r="AX150" s="523"/>
      <c r="AY150" s="523"/>
      <c r="AZ150" s="523"/>
      <c r="BA150" s="523"/>
      <c r="BB150" s="523"/>
      <c r="BC150" s="523"/>
      <c r="BD150" s="523"/>
      <c r="BE150" s="523"/>
      <c r="BF150" s="523"/>
      <c r="BG150" s="523"/>
      <c r="BH150" s="523"/>
      <c r="BI150" s="523"/>
      <c r="BJ150" s="523"/>
      <c r="BK150" s="523"/>
      <c r="BL150" s="523"/>
      <c r="BM150" s="523"/>
      <c r="BN150" s="523"/>
      <c r="BO150" s="523"/>
      <c r="BP150" s="523"/>
      <c r="BQ150" s="523"/>
      <c r="BR150" s="523"/>
      <c r="BS150" s="523"/>
      <c r="BT150" s="523"/>
      <c r="BU150" s="523"/>
      <c r="BV150" s="523"/>
      <c r="BW150" s="523"/>
      <c r="BX150" s="523"/>
      <c r="BY150" s="523"/>
      <c r="BZ150" s="523"/>
      <c r="CA150" s="523"/>
      <c r="CB150" s="523"/>
      <c r="CC150" s="523"/>
      <c r="CD150" s="523"/>
      <c r="CE150" s="523"/>
      <c r="CF150" s="523"/>
      <c r="CG150" s="523"/>
      <c r="CH150" s="523"/>
      <c r="CI150" s="523"/>
      <c r="CJ150" s="523"/>
      <c r="CK150" s="523"/>
      <c r="CL150" s="523"/>
      <c r="CM150" s="523"/>
      <c r="CN150" s="523"/>
      <c r="CO150" s="523"/>
      <c r="CP150" s="523"/>
      <c r="CQ150" s="523"/>
      <c r="CR150" s="523"/>
      <c r="CS150" s="523"/>
      <c r="CT150" s="523"/>
      <c r="CU150" s="523"/>
      <c r="CV150" s="523"/>
      <c r="CW150" s="523"/>
      <c r="CX150" s="523"/>
      <c r="CY150" s="523"/>
      <c r="CZ150" s="523"/>
      <c r="DA150" s="523"/>
      <c r="DB150" s="523"/>
      <c r="DC150" s="523"/>
      <c r="DD150" s="523"/>
      <c r="DE150" s="523"/>
      <c r="DF150" s="44"/>
      <c r="DG150" s="44"/>
      <c r="DH150" s="44"/>
      <c r="DI150" s="44"/>
      <c r="DJ150" s="44"/>
      <c r="DK150" s="205" t="s">
        <v>225</v>
      </c>
      <c r="DL150" s="44"/>
      <c r="DM150" s="44"/>
      <c r="DN150" s="44"/>
      <c r="DO150" s="44"/>
      <c r="DP150" s="44"/>
      <c r="DQ150" s="44"/>
      <c r="DR150" s="44"/>
      <c r="DS150" s="44"/>
      <c r="DT150" s="44"/>
      <c r="DU150" s="494">
        <f>$F$5</f>
        <v>0</v>
      </c>
      <c r="DV150" s="495"/>
      <c r="DW150" s="495"/>
      <c r="DX150" s="496"/>
      <c r="DY150" s="44"/>
      <c r="DZ150" s="44"/>
      <c r="EA150" s="44"/>
      <c r="EB150" s="44"/>
      <c r="EC150" s="44"/>
      <c r="ED150" s="44"/>
      <c r="EE150" s="44"/>
      <c r="EF150" s="44"/>
      <c r="EK150" s="5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</row>
    <row r="151" spans="1:225" ht="13.8" thickBot="1">
      <c r="A151" s="8"/>
      <c r="EK151" s="5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</row>
    <row r="152" spans="1:225" ht="13.8" thickBot="1">
      <c r="A152" s="8"/>
      <c r="D152" s="1" t="s">
        <v>13</v>
      </c>
      <c r="CS152" s="509">
        <f>G72</f>
        <v>0</v>
      </c>
      <c r="CT152" s="510"/>
      <c r="CU152" s="511"/>
      <c r="EK152" s="5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</row>
    <row r="153" spans="1:225" ht="13.8" thickBot="1">
      <c r="A153" s="8"/>
      <c r="CS153" s="130"/>
      <c r="CT153" s="130"/>
      <c r="EK153" s="5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</row>
    <row r="154" spans="1:225" ht="13.8" thickBot="1">
      <c r="A154" s="8"/>
      <c r="D154" s="1" t="s">
        <v>18</v>
      </c>
      <c r="CV154" s="506" t="s">
        <v>16</v>
      </c>
      <c r="CW154" s="507"/>
      <c r="CX154" s="507"/>
      <c r="CY154" s="507"/>
      <c r="CZ154" s="507"/>
      <c r="DA154" s="507"/>
      <c r="DB154" s="507"/>
      <c r="DC154" s="507"/>
      <c r="DD154" s="507"/>
      <c r="DE154" s="507"/>
      <c r="DF154" s="507"/>
      <c r="DG154" s="508"/>
      <c r="DJ154" s="506" t="s">
        <v>17</v>
      </c>
      <c r="DK154" s="507"/>
      <c r="DL154" s="507"/>
      <c r="DM154" s="507"/>
      <c r="DN154" s="507"/>
      <c r="DO154" s="507"/>
      <c r="DP154" s="507"/>
      <c r="DQ154" s="507"/>
      <c r="DR154" s="507"/>
      <c r="DS154" s="507"/>
      <c r="DT154" s="507"/>
      <c r="DU154" s="508"/>
      <c r="EA154" s="207" t="s">
        <v>172</v>
      </c>
      <c r="EK154" s="5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</row>
    <row r="155" spans="1:225" ht="13.8" thickBot="1">
      <c r="A155" s="8"/>
      <c r="CV155" s="501" t="s">
        <v>43</v>
      </c>
      <c r="CW155" s="502"/>
      <c r="CX155" s="502"/>
      <c r="CY155" s="501" t="s">
        <v>44</v>
      </c>
      <c r="CZ155" s="502"/>
      <c r="DA155" s="502"/>
      <c r="DB155" s="503" t="s">
        <v>45</v>
      </c>
      <c r="DC155" s="504"/>
      <c r="DD155" s="505"/>
      <c r="DE155" s="503" t="s">
        <v>83</v>
      </c>
      <c r="DF155" s="504"/>
      <c r="DG155" s="505"/>
      <c r="DH155" s="29"/>
      <c r="DI155" s="29"/>
      <c r="DJ155" s="501" t="s">
        <v>43</v>
      </c>
      <c r="DK155" s="502"/>
      <c r="DL155" s="502"/>
      <c r="DM155" s="501" t="s">
        <v>44</v>
      </c>
      <c r="DN155" s="502"/>
      <c r="DO155" s="502"/>
      <c r="DP155" s="503" t="s">
        <v>45</v>
      </c>
      <c r="DQ155" s="504"/>
      <c r="DR155" s="505"/>
      <c r="DS155" s="503" t="s">
        <v>83</v>
      </c>
      <c r="DT155" s="504"/>
      <c r="DU155" s="505"/>
      <c r="EA155" s="207" t="s">
        <v>18</v>
      </c>
      <c r="EK155" s="5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</row>
    <row r="156" spans="1:225" ht="13.8" thickBot="1">
      <c r="A156" s="8"/>
      <c r="CV156" s="497">
        <f>FZ40+GA40+GL40+GM40</f>
        <v>0</v>
      </c>
      <c r="CW156" s="498"/>
      <c r="CX156" s="498"/>
      <c r="CY156" s="497">
        <f>GB40+GN40</f>
        <v>0</v>
      </c>
      <c r="CZ156" s="498"/>
      <c r="DA156" s="499"/>
      <c r="DB156" s="497">
        <f>GC40+GO40</f>
        <v>0</v>
      </c>
      <c r="DC156" s="498"/>
      <c r="DD156" s="499"/>
      <c r="DE156" s="497">
        <f>GD40+GP40</f>
        <v>0</v>
      </c>
      <c r="DF156" s="498"/>
      <c r="DG156" s="499"/>
      <c r="DJ156" s="497">
        <f>GF40+GG40+GS40+GT40</f>
        <v>0</v>
      </c>
      <c r="DK156" s="498"/>
      <c r="DL156" s="499"/>
      <c r="DM156" s="497">
        <f>GH40+GU40</f>
        <v>0</v>
      </c>
      <c r="DN156" s="498"/>
      <c r="DO156" s="499"/>
      <c r="DP156" s="497">
        <f>GI40+GV40</f>
        <v>0</v>
      </c>
      <c r="DQ156" s="498"/>
      <c r="DR156" s="499"/>
      <c r="DS156" s="517">
        <f>+GJ40+GW40</f>
        <v>0</v>
      </c>
      <c r="DT156" s="498"/>
      <c r="DU156" s="499"/>
      <c r="EK156" s="5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</row>
    <row r="157" spans="1:225" ht="13.8" thickBot="1">
      <c r="A157" s="8"/>
      <c r="CV157" s="385"/>
      <c r="CW157" s="385"/>
      <c r="CX157" s="385"/>
      <c r="CY157" s="385"/>
      <c r="CZ157" s="385"/>
      <c r="DA157" s="385"/>
      <c r="DB157" s="385"/>
      <c r="DC157" s="385"/>
      <c r="DD157" s="385"/>
      <c r="DE157" s="385"/>
      <c r="DF157" s="385"/>
      <c r="DG157" s="385"/>
      <c r="DJ157" s="385"/>
      <c r="DK157" s="385"/>
      <c r="DL157" s="385"/>
      <c r="DM157" s="385"/>
      <c r="DN157" s="385"/>
      <c r="DO157" s="385"/>
      <c r="DP157" s="385"/>
      <c r="DQ157" s="385"/>
      <c r="DR157" s="385"/>
      <c r="DS157" s="386"/>
      <c r="DT157" s="385"/>
      <c r="DU157" s="385"/>
      <c r="EK157" s="5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</row>
    <row r="158" spans="1:225" ht="13.8" thickBot="1">
      <c r="A158" s="8"/>
      <c r="D158" s="302" t="s">
        <v>340</v>
      </c>
      <c r="CV158" s="518" t="s">
        <v>91</v>
      </c>
      <c r="CW158" s="519"/>
      <c r="CX158" s="519"/>
      <c r="CY158" s="520"/>
      <c r="CZ158" s="385"/>
      <c r="DA158" s="385"/>
      <c r="DB158" s="385"/>
      <c r="DC158" s="385"/>
      <c r="DD158" s="385"/>
      <c r="DE158" s="385"/>
      <c r="DF158" s="385"/>
      <c r="DG158" s="385"/>
      <c r="DJ158" s="506" t="s">
        <v>90</v>
      </c>
      <c r="DK158" s="507"/>
      <c r="DL158" s="507"/>
      <c r="DM158" s="508"/>
      <c r="DN158" s="385"/>
      <c r="DO158" s="385"/>
      <c r="DP158" s="385"/>
      <c r="DQ158" s="385"/>
      <c r="DR158" s="385"/>
      <c r="DS158" s="386"/>
      <c r="DT158" s="385"/>
      <c r="DU158" s="385"/>
      <c r="EK158" s="5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</row>
    <row r="159" spans="1:225" ht="13.8" thickBot="1">
      <c r="A159" s="8"/>
      <c r="CV159" s="497">
        <f>SUM(HD40:HG40)</f>
        <v>0</v>
      </c>
      <c r="CW159" s="498"/>
      <c r="CX159" s="498"/>
      <c r="CY159" s="499"/>
      <c r="CZ159" s="385"/>
      <c r="DA159" s="385"/>
      <c r="DB159" s="385"/>
      <c r="DC159" s="385"/>
      <c r="DD159" s="385"/>
      <c r="DE159" s="385"/>
      <c r="DF159" s="385"/>
      <c r="DG159" s="385"/>
      <c r="DJ159" s="497">
        <f>SUM(HM40:HP40)</f>
        <v>0</v>
      </c>
      <c r="DK159" s="498"/>
      <c r="DL159" s="498"/>
      <c r="DM159" s="499"/>
      <c r="DN159" s="385"/>
      <c r="DO159" s="385"/>
      <c r="DP159" s="385"/>
      <c r="DQ159" s="385"/>
      <c r="DR159" s="385"/>
      <c r="DS159" s="386"/>
      <c r="DT159" s="385"/>
      <c r="DU159" s="385"/>
      <c r="EK159" s="5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</row>
    <row r="160" spans="1:225" ht="13.8" thickBot="1">
      <c r="A160" s="8"/>
      <c r="EK160" s="5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</row>
    <row r="161" spans="1:225" ht="13.8" thickBot="1">
      <c r="A161" s="8"/>
      <c r="D161" s="1" t="s">
        <v>18</v>
      </c>
      <c r="CV161" s="506" t="s">
        <v>341</v>
      </c>
      <c r="CW161" s="507"/>
      <c r="CX161" s="507"/>
      <c r="CY161" s="508"/>
      <c r="CZ161" s="387"/>
      <c r="DA161" s="37"/>
      <c r="DB161" s="37"/>
      <c r="DC161" s="37"/>
      <c r="DD161" s="37"/>
      <c r="DE161" s="37"/>
      <c r="DF161" s="37"/>
      <c r="DG161" s="37"/>
      <c r="DH161" s="37"/>
      <c r="DI161" s="388"/>
      <c r="DJ161" s="506" t="s">
        <v>342</v>
      </c>
      <c r="DK161" s="507"/>
      <c r="DL161" s="507"/>
      <c r="DM161" s="508"/>
      <c r="DN161" s="387"/>
      <c r="DO161" s="37"/>
      <c r="DP161" s="37"/>
      <c r="DQ161" s="37"/>
      <c r="DR161" s="37"/>
      <c r="DS161" s="37"/>
      <c r="DT161" s="37"/>
      <c r="DU161" s="37"/>
      <c r="DV161" s="37"/>
      <c r="DW161" s="37"/>
      <c r="EE161" s="509">
        <f>SUM(CV156:DS156)+SUM(CV163:DW163)+CV159+DJ159</f>
        <v>0</v>
      </c>
      <c r="EF161" s="510"/>
      <c r="EG161" s="511"/>
      <c r="EK161" s="5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</row>
    <row r="162" spans="1:225" ht="13.8" thickBot="1">
      <c r="A162" s="8"/>
      <c r="D162" s="302" t="s">
        <v>343</v>
      </c>
      <c r="CV162" s="487" t="s">
        <v>344</v>
      </c>
      <c r="CW162" s="488"/>
      <c r="CX162" s="488"/>
      <c r="CY162" s="489"/>
      <c r="CZ162" s="516"/>
      <c r="DA162" s="490"/>
      <c r="DB162" s="492"/>
      <c r="DC162" s="492"/>
      <c r="DD162" s="492"/>
      <c r="DE162" s="492"/>
      <c r="DF162" s="490"/>
      <c r="DG162" s="490"/>
      <c r="DH162" s="490"/>
      <c r="DI162" s="491"/>
      <c r="DJ162" s="487" t="s">
        <v>344</v>
      </c>
      <c r="DK162" s="488"/>
      <c r="DL162" s="488"/>
      <c r="DM162" s="489"/>
      <c r="DN162" s="516"/>
      <c r="DO162" s="490"/>
      <c r="DP162" s="490"/>
      <c r="DQ162" s="490"/>
      <c r="DR162" s="492"/>
      <c r="DS162" s="492"/>
      <c r="DT162" s="490"/>
      <c r="DU162" s="490"/>
      <c r="DV162" s="490"/>
      <c r="DW162" s="490"/>
      <c r="EK162" s="5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</row>
    <row r="163" spans="1:225" ht="13.8" thickBot="1">
      <c r="A163" s="8"/>
      <c r="CV163" s="497">
        <f>+GQ40</f>
        <v>0</v>
      </c>
      <c r="CW163" s="498"/>
      <c r="CX163" s="498"/>
      <c r="CY163" s="499"/>
      <c r="CZ163" s="493"/>
      <c r="DA163" s="485"/>
      <c r="DB163" s="485"/>
      <c r="DC163" s="485"/>
      <c r="DD163" s="485"/>
      <c r="DE163" s="485"/>
      <c r="DF163" s="485"/>
      <c r="DG163" s="485"/>
      <c r="DH163" s="485"/>
      <c r="DI163" s="500"/>
      <c r="DJ163" s="497">
        <f>+GX40</f>
        <v>0</v>
      </c>
      <c r="DK163" s="498"/>
      <c r="DL163" s="498"/>
      <c r="DM163" s="499"/>
      <c r="DN163" s="493"/>
      <c r="DO163" s="485"/>
      <c r="DP163" s="485"/>
      <c r="DQ163" s="485"/>
      <c r="DR163" s="485"/>
      <c r="DS163" s="485"/>
      <c r="DT163" s="485"/>
      <c r="DU163" s="485"/>
      <c r="DV163" s="485"/>
      <c r="DW163" s="485"/>
      <c r="EK163" s="5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</row>
    <row r="164" spans="1:225">
      <c r="A164" s="8"/>
      <c r="CV164" s="486"/>
      <c r="CW164" s="486"/>
      <c r="CX164" s="486"/>
      <c r="CY164" s="486"/>
      <c r="CZ164" s="486"/>
      <c r="DA164" s="486"/>
      <c r="DB164" s="486"/>
      <c r="DC164" s="486"/>
      <c r="DD164" s="486"/>
      <c r="DE164" s="486"/>
      <c r="DF164" s="486"/>
      <c r="DG164" s="486"/>
      <c r="DJ164" s="486"/>
      <c r="DK164" s="486"/>
      <c r="DL164" s="486"/>
      <c r="DM164" s="486"/>
      <c r="DN164" s="486"/>
      <c r="DO164" s="486"/>
      <c r="DP164" s="486"/>
      <c r="DQ164" s="486"/>
      <c r="DR164" s="486"/>
      <c r="DS164" s="486"/>
      <c r="DT164" s="486"/>
      <c r="DU164" s="486"/>
      <c r="EB164" s="265" t="s">
        <v>338</v>
      </c>
      <c r="EK164" s="5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</row>
    <row r="165" spans="1:225" ht="13.8" thickBot="1">
      <c r="A165" s="8"/>
      <c r="CV165" s="37"/>
      <c r="CW165" s="37"/>
      <c r="CX165" s="158"/>
      <c r="CY165" s="158"/>
      <c r="CZ165" s="158"/>
      <c r="DA165" s="158"/>
      <c r="DB165" s="158"/>
      <c r="DC165" s="158"/>
      <c r="DD165" s="158"/>
      <c r="DE165" s="158"/>
      <c r="DF165" s="158"/>
      <c r="DG165" s="158"/>
      <c r="DH165" s="158"/>
      <c r="DI165" s="158"/>
      <c r="DJ165" s="158"/>
      <c r="DK165" s="158"/>
      <c r="DL165" s="158"/>
      <c r="DM165" s="158"/>
      <c r="DN165" s="158"/>
      <c r="DO165" s="158"/>
      <c r="DP165" s="158"/>
      <c r="DQ165" s="158"/>
      <c r="DR165" s="158"/>
      <c r="DS165" s="158"/>
      <c r="DT165" s="158"/>
      <c r="DU165" s="158"/>
      <c r="EK165" s="5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</row>
    <row r="166" spans="1:225" ht="13.8" thickBot="1">
      <c r="A166" s="8"/>
      <c r="CV166" s="389"/>
      <c r="CW166" s="389"/>
      <c r="CX166" s="390"/>
      <c r="CY166" s="390"/>
      <c r="CZ166" s="390"/>
      <c r="DA166" s="390"/>
      <c r="DB166" s="390"/>
      <c r="DC166" s="390"/>
      <c r="DD166" s="390"/>
      <c r="DE166" s="390"/>
      <c r="DF166" s="390"/>
      <c r="DG166" s="390"/>
      <c r="DJ166" s="390"/>
      <c r="DK166" s="390"/>
      <c r="DL166" s="390"/>
      <c r="DM166" s="390"/>
      <c r="DN166" s="390"/>
      <c r="DO166" s="390"/>
      <c r="DP166" s="390"/>
      <c r="DQ166" s="390"/>
      <c r="DR166" s="512"/>
      <c r="DS166" s="512"/>
      <c r="DT166" s="512"/>
      <c r="DU166" s="512"/>
      <c r="EE166" s="513">
        <f>+CS151*0+EE161*7</f>
        <v>0</v>
      </c>
      <c r="EF166" s="514"/>
      <c r="EG166" s="515"/>
      <c r="EK166" s="5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</row>
    <row r="167" spans="1:225" ht="13.8" thickBot="1">
      <c r="A167" s="133"/>
      <c r="B167" s="134"/>
      <c r="C167" s="134"/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/>
      <c r="AF167" s="134"/>
      <c r="AG167" s="134"/>
      <c r="AH167" s="134"/>
      <c r="AI167" s="134"/>
      <c r="AJ167" s="134"/>
      <c r="AK167" s="134"/>
      <c r="AL167" s="134"/>
      <c r="AM167" s="134"/>
      <c r="AN167" s="134"/>
      <c r="AO167" s="134"/>
      <c r="AP167" s="134"/>
      <c r="AQ167" s="134"/>
      <c r="AR167" s="134"/>
      <c r="AS167" s="134"/>
      <c r="AT167" s="134"/>
      <c r="AU167" s="134"/>
      <c r="AV167" s="134"/>
      <c r="AW167" s="134"/>
      <c r="AX167" s="134"/>
      <c r="AY167" s="134"/>
      <c r="AZ167" s="134"/>
      <c r="BA167" s="134"/>
      <c r="BB167" s="134"/>
      <c r="BC167" s="134"/>
      <c r="BD167" s="134"/>
      <c r="BE167" s="134"/>
      <c r="BF167" s="134"/>
      <c r="BG167" s="134"/>
      <c r="BH167" s="134"/>
      <c r="BI167" s="134"/>
      <c r="BJ167" s="134"/>
      <c r="BK167" s="134"/>
      <c r="BL167" s="134"/>
      <c r="BM167" s="134"/>
      <c r="BN167" s="134"/>
      <c r="BO167" s="134"/>
      <c r="BP167" s="134"/>
      <c r="BQ167" s="134"/>
      <c r="BR167" s="134"/>
      <c r="BS167" s="134"/>
      <c r="BT167" s="134"/>
      <c r="BU167" s="134"/>
      <c r="BV167" s="134"/>
      <c r="BW167" s="134"/>
      <c r="BX167" s="134"/>
      <c r="BY167" s="134"/>
      <c r="BZ167" s="134"/>
      <c r="CA167" s="134"/>
      <c r="CB167" s="134"/>
      <c r="CC167" s="134"/>
      <c r="CD167" s="134"/>
      <c r="CE167" s="134"/>
      <c r="CF167" s="134"/>
      <c r="CG167" s="134"/>
      <c r="CH167" s="134"/>
      <c r="CI167" s="134"/>
      <c r="CJ167" s="134"/>
      <c r="CK167" s="134"/>
      <c r="CL167" s="134"/>
      <c r="CM167" s="134"/>
      <c r="CN167" s="134"/>
      <c r="CO167" s="134"/>
      <c r="CP167" s="134"/>
      <c r="CQ167" s="134"/>
      <c r="CR167" s="134"/>
      <c r="CS167" s="134"/>
      <c r="CT167" s="134"/>
      <c r="CU167" s="134"/>
      <c r="CV167" s="134"/>
      <c r="CW167" s="134"/>
      <c r="CX167" s="134"/>
      <c r="CY167" s="134"/>
      <c r="CZ167" s="134"/>
      <c r="DA167" s="134"/>
      <c r="DB167" s="134"/>
      <c r="DC167" s="134"/>
      <c r="DD167" s="134"/>
      <c r="DE167" s="134"/>
      <c r="DF167" s="134"/>
      <c r="DG167" s="134"/>
      <c r="DH167" s="134"/>
      <c r="DI167" s="134"/>
      <c r="DJ167" s="134"/>
      <c r="DK167" s="134"/>
      <c r="DL167" s="134"/>
      <c r="DM167" s="134"/>
      <c r="DN167" s="134"/>
      <c r="DO167" s="134"/>
      <c r="DP167" s="134"/>
      <c r="DQ167" s="134"/>
      <c r="DR167" s="134"/>
      <c r="DS167" s="134"/>
      <c r="DT167" s="134"/>
      <c r="DU167" s="134"/>
      <c r="DV167" s="134"/>
      <c r="DW167" s="134"/>
      <c r="DX167" s="134"/>
      <c r="DY167" s="134"/>
      <c r="DZ167" s="134"/>
      <c r="EA167" s="134"/>
      <c r="EB167" s="134"/>
      <c r="EC167" s="134"/>
      <c r="ED167" s="134"/>
      <c r="EE167" s="134"/>
      <c r="EF167" s="134"/>
      <c r="EG167" s="134"/>
      <c r="EH167" s="134"/>
      <c r="EI167" s="134"/>
      <c r="EJ167" s="134"/>
      <c r="EK167" s="135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</row>
    <row r="168" spans="1:225" ht="12.75" hidden="1" customHeight="1">
      <c r="A168" s="2"/>
      <c r="B168" s="2"/>
      <c r="C168" s="2"/>
      <c r="D168" s="13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DQ168" s="5"/>
      <c r="EG168" s="2"/>
      <c r="EH168" s="2"/>
      <c r="EI168" s="2"/>
      <c r="EJ168" s="2"/>
      <c r="EK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</row>
    <row r="169" spans="1:225" ht="12.75" hidden="1" customHeight="1">
      <c r="A169" s="2"/>
      <c r="B169" s="2"/>
      <c r="C169" s="2"/>
      <c r="D169" s="13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DQ169" s="5"/>
      <c r="EG169" s="2"/>
      <c r="EH169" s="2"/>
      <c r="EI169" s="2"/>
      <c r="EJ169" s="2"/>
      <c r="EK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</row>
    <row r="170" spans="1:225" ht="12.75" hidden="1" customHeight="1">
      <c r="A170" s="2"/>
      <c r="B170" s="2"/>
      <c r="C170" s="2"/>
      <c r="D170" s="13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DQ170" s="5"/>
      <c r="EG170" s="2"/>
      <c r="EH170" s="2"/>
      <c r="EI170" s="2"/>
      <c r="EJ170" s="2"/>
      <c r="EK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</row>
    <row r="171" spans="1:225" ht="12.75" hidden="1" customHeight="1">
      <c r="A171" s="2"/>
      <c r="B171" s="2"/>
      <c r="C171" s="2"/>
      <c r="D171" s="13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DQ171" s="5"/>
      <c r="EG171" s="2"/>
      <c r="EH171" s="2"/>
      <c r="EI171" s="2"/>
      <c r="EJ171" s="2"/>
      <c r="EK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</row>
    <row r="172" spans="1:225" ht="12.75" hidden="1" customHeight="1">
      <c r="A172" s="2"/>
      <c r="B172" s="2"/>
      <c r="C172" s="2"/>
      <c r="D172" s="13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DQ172" s="5"/>
      <c r="EG172" s="2"/>
      <c r="EH172" s="2"/>
      <c r="EI172" s="2"/>
      <c r="EJ172" s="2"/>
      <c r="EK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</row>
    <row r="173" spans="1:225" ht="12.75" hidden="1" customHeight="1">
      <c r="A173" s="2"/>
      <c r="B173" s="2"/>
      <c r="C173" s="2"/>
      <c r="D173" s="13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DQ173" s="5"/>
      <c r="EG173" s="2"/>
      <c r="EH173" s="2"/>
      <c r="EI173" s="2"/>
      <c r="EJ173" s="2"/>
      <c r="EK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</row>
    <row r="174" spans="1:225" ht="12.75" hidden="1" customHeight="1">
      <c r="A174" s="2"/>
      <c r="B174" s="2"/>
      <c r="C174" s="2"/>
      <c r="D174" s="13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DQ174" s="5"/>
      <c r="EG174" s="2"/>
      <c r="EH174" s="2"/>
      <c r="EI174" s="2"/>
      <c r="EJ174" s="2"/>
      <c r="EK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</row>
    <row r="175" spans="1:225" ht="13.5" hidden="1" customHeight="1" thickBot="1">
      <c r="A175" s="2"/>
      <c r="B175" s="2"/>
      <c r="C175" s="2"/>
      <c r="D175" s="20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134"/>
      <c r="CW175" s="134"/>
      <c r="CX175" s="134"/>
      <c r="CY175" s="134"/>
      <c r="CZ175" s="134"/>
      <c r="DA175" s="134"/>
      <c r="DB175" s="134"/>
      <c r="DC175" s="134"/>
      <c r="DD175" s="134"/>
      <c r="DE175" s="134"/>
      <c r="DF175" s="134"/>
      <c r="DG175" s="134"/>
      <c r="DH175" s="134"/>
      <c r="DI175" s="134"/>
      <c r="DJ175" s="134"/>
      <c r="DK175" s="134"/>
      <c r="DL175" s="134"/>
      <c r="DM175" s="134"/>
      <c r="DN175" s="134"/>
      <c r="DO175" s="134"/>
      <c r="DP175" s="134"/>
      <c r="DQ175" s="135"/>
      <c r="EG175" s="2"/>
      <c r="EH175" s="2"/>
      <c r="EI175" s="2"/>
      <c r="EJ175" s="2"/>
      <c r="EK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</row>
    <row r="176" spans="1:225" ht="13.5" hidden="1" customHeight="1" thickBot="1">
      <c r="A176" s="2"/>
      <c r="B176" s="2"/>
      <c r="C176" s="2"/>
      <c r="D176" s="8"/>
      <c r="CV176" s="631" t="s">
        <v>88</v>
      </c>
      <c r="CW176" s="632"/>
      <c r="CX176" s="633" t="s">
        <v>73</v>
      </c>
      <c r="CY176" s="634"/>
      <c r="CZ176" s="631" t="s">
        <v>74</v>
      </c>
      <c r="DA176" s="632"/>
      <c r="DB176" s="631" t="s">
        <v>75</v>
      </c>
      <c r="DC176" s="632"/>
      <c r="DD176" s="487" t="s">
        <v>89</v>
      </c>
      <c r="DE176" s="489"/>
      <c r="DF176" s="631" t="s">
        <v>88</v>
      </c>
      <c r="DG176" s="632"/>
      <c r="DH176" s="633" t="s">
        <v>73</v>
      </c>
      <c r="DI176" s="634"/>
      <c r="DJ176" s="631" t="s">
        <v>74</v>
      </c>
      <c r="DK176" s="632"/>
      <c r="DL176" s="631" t="s">
        <v>75</v>
      </c>
      <c r="DM176" s="632"/>
      <c r="DN176" s="487" t="s">
        <v>89</v>
      </c>
      <c r="DO176" s="489"/>
      <c r="DQ176" s="5"/>
      <c r="EG176" s="2"/>
      <c r="EH176" s="2"/>
      <c r="EI176" s="2"/>
      <c r="EJ176" s="2"/>
      <c r="EK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</row>
    <row r="177" spans="1:180" ht="13.5" hidden="1" customHeight="1" thickBot="1">
      <c r="A177" s="2"/>
      <c r="B177" s="2"/>
      <c r="C177" s="2"/>
      <c r="D177" s="8"/>
      <c r="CV177" s="635"/>
      <c r="CW177" s="635"/>
      <c r="CX177" s="635"/>
      <c r="CY177" s="635"/>
      <c r="CZ177" s="635"/>
      <c r="DA177" s="635"/>
      <c r="DB177" s="635"/>
      <c r="DC177" s="635"/>
      <c r="DD177" s="635"/>
      <c r="DE177" s="635"/>
      <c r="DF177" s="635"/>
      <c r="DG177" s="635"/>
      <c r="DH177" s="635"/>
      <c r="DI177" s="635"/>
      <c r="DJ177" s="635"/>
      <c r="DK177" s="635"/>
      <c r="DL177" s="635"/>
      <c r="DM177" s="635"/>
      <c r="DN177" s="635"/>
      <c r="DO177" s="635"/>
      <c r="DQ177" s="5"/>
      <c r="EG177" s="2"/>
      <c r="EH177" s="2"/>
      <c r="EI177" s="2"/>
      <c r="EJ177" s="2"/>
      <c r="EK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</row>
    <row r="178" spans="1:180" hidden="1">
      <c r="A178" s="2"/>
      <c r="B178" s="2"/>
      <c r="C178" s="2"/>
      <c r="D178" s="8"/>
      <c r="DQ178" s="5"/>
      <c r="EG178" s="2"/>
      <c r="EH178" s="2"/>
      <c r="EI178" s="2"/>
      <c r="EJ178" s="2"/>
      <c r="EK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</row>
    <row r="179" spans="1:180" hidden="1">
      <c r="A179" s="2"/>
      <c r="B179" s="2"/>
      <c r="C179" s="2"/>
      <c r="D179" s="8"/>
      <c r="DQ179" s="5"/>
      <c r="EG179" s="2"/>
      <c r="EH179" s="2"/>
      <c r="EI179" s="2"/>
      <c r="EJ179" s="2"/>
      <c r="EK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</row>
    <row r="180" spans="1:180" hidden="1">
      <c r="A180" s="2"/>
      <c r="B180" s="2"/>
      <c r="C180" s="2"/>
      <c r="D180" s="8"/>
      <c r="DQ180" s="5"/>
      <c r="EG180" s="2"/>
      <c r="EH180" s="2"/>
      <c r="EI180" s="2"/>
      <c r="EJ180" s="2"/>
      <c r="EK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</row>
    <row r="181" spans="1:180" hidden="1">
      <c r="A181" s="2"/>
      <c r="B181" s="2"/>
      <c r="C181" s="2"/>
      <c r="D181" s="8"/>
      <c r="DQ181" s="5"/>
      <c r="EG181" s="2"/>
      <c r="EH181" s="2"/>
      <c r="EI181" s="2"/>
      <c r="EJ181" s="2"/>
      <c r="EK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</row>
    <row r="182" spans="1:180" ht="13.8" hidden="1" thickBot="1">
      <c r="A182" s="2"/>
      <c r="B182" s="2"/>
      <c r="C182" s="2"/>
      <c r="D182" s="133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/>
      <c r="AI182" s="134"/>
      <c r="AJ182" s="134"/>
      <c r="AK182" s="134"/>
      <c r="AL182" s="134"/>
      <c r="AM182" s="134"/>
      <c r="AN182" s="134"/>
      <c r="AO182" s="134"/>
      <c r="AP182" s="134"/>
      <c r="AQ182" s="134"/>
      <c r="AR182" s="134"/>
      <c r="AS182" s="134"/>
      <c r="AT182" s="134"/>
      <c r="AU182" s="134"/>
      <c r="AV182" s="134"/>
      <c r="AW182" s="134"/>
      <c r="AX182" s="134"/>
      <c r="AY182" s="134"/>
      <c r="AZ182" s="134"/>
      <c r="BA182" s="134"/>
      <c r="BB182" s="134"/>
      <c r="BC182" s="134"/>
      <c r="BD182" s="134"/>
      <c r="BE182" s="134"/>
      <c r="BF182" s="134"/>
      <c r="BG182" s="134"/>
      <c r="BH182" s="134"/>
      <c r="BI182" s="134"/>
      <c r="BJ182" s="134"/>
      <c r="BK182" s="134"/>
      <c r="BL182" s="134"/>
      <c r="BM182" s="134"/>
      <c r="BN182" s="134"/>
      <c r="BO182" s="134"/>
      <c r="BP182" s="134"/>
      <c r="BQ182" s="134"/>
      <c r="BR182" s="134"/>
      <c r="BS182" s="134"/>
      <c r="BT182" s="134"/>
      <c r="BU182" s="134"/>
      <c r="BV182" s="134"/>
      <c r="BW182" s="134"/>
      <c r="BX182" s="134"/>
      <c r="BY182" s="134"/>
      <c r="BZ182" s="134"/>
      <c r="CA182" s="134"/>
      <c r="CB182" s="134"/>
      <c r="CC182" s="134"/>
      <c r="CD182" s="134"/>
      <c r="CE182" s="134"/>
      <c r="CF182" s="134"/>
      <c r="CG182" s="134"/>
      <c r="CH182" s="134"/>
      <c r="CI182" s="134"/>
      <c r="CJ182" s="134"/>
      <c r="CK182" s="134"/>
      <c r="CL182" s="134"/>
      <c r="CM182" s="134"/>
      <c r="CN182" s="134"/>
      <c r="CO182" s="134"/>
      <c r="CP182" s="134"/>
      <c r="CQ182" s="134"/>
      <c r="CR182" s="134"/>
      <c r="CS182" s="134"/>
      <c r="CT182" s="134"/>
      <c r="CU182" s="134"/>
      <c r="CV182" s="134"/>
      <c r="CW182" s="134"/>
      <c r="CX182" s="134"/>
      <c r="CY182" s="134"/>
      <c r="CZ182" s="134"/>
      <c r="DA182" s="134"/>
      <c r="DB182" s="134"/>
      <c r="DC182" s="134"/>
      <c r="DD182" s="134"/>
      <c r="DE182" s="134"/>
      <c r="DF182" s="134"/>
      <c r="DG182" s="134"/>
      <c r="DH182" s="134"/>
      <c r="DI182" s="134"/>
      <c r="DJ182" s="134"/>
      <c r="DK182" s="134"/>
      <c r="DL182" s="134"/>
      <c r="DM182" s="134"/>
      <c r="DN182" s="134"/>
      <c r="DO182" s="134"/>
      <c r="DP182" s="134"/>
      <c r="DQ182" s="135"/>
      <c r="EG182" s="2"/>
      <c r="EH182" s="2"/>
      <c r="EI182" s="2"/>
      <c r="EJ182" s="2"/>
      <c r="EK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</row>
    <row r="183" spans="1:180"/>
    <row r="184" spans="1:180"/>
    <row r="185" spans="1:180"/>
    <row r="186" spans="1:180"/>
    <row r="187" spans="1:180"/>
    <row r="188" spans="1:180"/>
    <row r="189" spans="1:180"/>
    <row r="190" spans="1:180"/>
    <row r="191" spans="1:180"/>
    <row r="192" spans="1:180"/>
    <row r="193"/>
    <row r="194"/>
    <row r="195"/>
    <row r="196"/>
    <row r="197"/>
    <row r="198"/>
    <row r="199"/>
    <row r="200"/>
    <row r="201"/>
    <row r="202"/>
    <row r="203"/>
    <row r="204"/>
    <row r="205"/>
    <row r="206"/>
  </sheetData>
  <sheetProtection algorithmName="SHA-512" hashValue="bHJ/xHZWJjYbX2lecjCWYbnh66zevS8J9PlcVgRF8tq9PKZQmvYVrWnB3mi8fRYiTj0T55wcAsoaQ6UVGk2P4g==" saltValue="BqEcWbQTaEgxXA1qtFFCWQ==" spinCount="100000" sheet="1"/>
  <mergeCells count="322">
    <mergeCell ref="CV177:CW177"/>
    <mergeCell ref="CX177:CY177"/>
    <mergeCell ref="CZ177:DA177"/>
    <mergeCell ref="DB177:DC177"/>
    <mergeCell ref="CV164:DG164"/>
    <mergeCell ref="CX145:CY145"/>
    <mergeCell ref="DB146:DC146"/>
    <mergeCell ref="DD141:DE141"/>
    <mergeCell ref="DD146:DE146"/>
    <mergeCell ref="EG72:EI72"/>
    <mergeCell ref="CZ146:DA146"/>
    <mergeCell ref="DB145:DC145"/>
    <mergeCell ref="DN177:DO177"/>
    <mergeCell ref="DH177:DI177"/>
    <mergeCell ref="DQ6:DQ11"/>
    <mergeCell ref="DO141:DP141"/>
    <mergeCell ref="DM141:DN141"/>
    <mergeCell ref="EE142:EG142"/>
    <mergeCell ref="DI141:DJ141"/>
    <mergeCell ref="EG71:EI71"/>
    <mergeCell ref="DU6:DU11"/>
    <mergeCell ref="DV6:DV11"/>
    <mergeCell ref="DZ6:DZ11"/>
    <mergeCell ref="EA6:EA11"/>
    <mergeCell ref="EB6:EB11"/>
    <mergeCell ref="EC6:EC11"/>
    <mergeCell ref="EG11:EG17"/>
    <mergeCell ref="EG45:EI45"/>
    <mergeCell ref="EG46:EI46"/>
    <mergeCell ref="G132:DE132"/>
    <mergeCell ref="CV136:DC136"/>
    <mergeCell ref="C112:G112"/>
    <mergeCell ref="A40:G40"/>
    <mergeCell ref="DU132:DX132"/>
    <mergeCell ref="DI142:DJ142"/>
    <mergeCell ref="DO137:DP137"/>
    <mergeCell ref="DJ155:DL155"/>
    <mergeCell ref="FY74:HL74"/>
    <mergeCell ref="FY76:GD76"/>
    <mergeCell ref="DU142:DX142"/>
    <mergeCell ref="DO142:DP142"/>
    <mergeCell ref="EQ74:ES74"/>
    <mergeCell ref="EQ76:ES76"/>
    <mergeCell ref="DJ177:DK177"/>
    <mergeCell ref="DF177:DG177"/>
    <mergeCell ref="DD176:DE176"/>
    <mergeCell ref="DL176:DM176"/>
    <mergeCell ref="DN176:DO176"/>
    <mergeCell ref="DJ176:DK176"/>
    <mergeCell ref="DD177:DE177"/>
    <mergeCell ref="DH176:DI176"/>
    <mergeCell ref="DL177:DM177"/>
    <mergeCell ref="CV176:CW176"/>
    <mergeCell ref="CX176:CY176"/>
    <mergeCell ref="DB176:DC176"/>
    <mergeCell ref="DF176:DG176"/>
    <mergeCell ref="CV159:CY159"/>
    <mergeCell ref="CV162:CY162"/>
    <mergeCell ref="CZ162:DA162"/>
    <mergeCell ref="CZ176:DA176"/>
    <mergeCell ref="CZ163:DA163"/>
    <mergeCell ref="DB163:DC163"/>
    <mergeCell ref="DF163:DG163"/>
    <mergeCell ref="D119:G119"/>
    <mergeCell ref="D120:G120"/>
    <mergeCell ref="D121:G121"/>
    <mergeCell ref="C83:G83"/>
    <mergeCell ref="C110:G110"/>
    <mergeCell ref="C111:G111"/>
    <mergeCell ref="C92:G92"/>
    <mergeCell ref="C93:G93"/>
    <mergeCell ref="CX137:CY137"/>
    <mergeCell ref="C107:G107"/>
    <mergeCell ref="C115:G115"/>
    <mergeCell ref="C113:G113"/>
    <mergeCell ref="C114:G114"/>
    <mergeCell ref="D117:G117"/>
    <mergeCell ref="CV137:CW137"/>
    <mergeCell ref="H125:I125"/>
    <mergeCell ref="C116:G116"/>
    <mergeCell ref="C106:G106"/>
    <mergeCell ref="C89:G89"/>
    <mergeCell ref="D118:G118"/>
    <mergeCell ref="C108:G108"/>
    <mergeCell ref="C109:G109"/>
    <mergeCell ref="C98:G98"/>
    <mergeCell ref="C82:G82"/>
    <mergeCell ref="C86:G86"/>
    <mergeCell ref="C99:G99"/>
    <mergeCell ref="C91:G91"/>
    <mergeCell ref="A46:F46"/>
    <mergeCell ref="C88:G88"/>
    <mergeCell ref="C104:G104"/>
    <mergeCell ref="C90:G90"/>
    <mergeCell ref="C79:G79"/>
    <mergeCell ref="C80:G80"/>
    <mergeCell ref="C87:G87"/>
    <mergeCell ref="A74:H74"/>
    <mergeCell ref="H77:I77"/>
    <mergeCell ref="C78:G78"/>
    <mergeCell ref="F77:G77"/>
    <mergeCell ref="H75:I75"/>
    <mergeCell ref="A77:E77"/>
    <mergeCell ref="C20:G20"/>
    <mergeCell ref="C33:G33"/>
    <mergeCell ref="C34:G34"/>
    <mergeCell ref="C35:G35"/>
    <mergeCell ref="C31:G31"/>
    <mergeCell ref="C32:G32"/>
    <mergeCell ref="C21:G21"/>
    <mergeCell ref="FY11:HP11"/>
    <mergeCell ref="A12:G13"/>
    <mergeCell ref="CT6:CT11"/>
    <mergeCell ref="CU6:CU11"/>
    <mergeCell ref="EN9:ES10"/>
    <mergeCell ref="CS6:CS11"/>
    <mergeCell ref="A8:D8"/>
    <mergeCell ref="DD6:DD11"/>
    <mergeCell ref="DR6:DR11"/>
    <mergeCell ref="A11:B11"/>
    <mergeCell ref="CY6:CY11"/>
    <mergeCell ref="CW6:CW11"/>
    <mergeCell ref="D7:G7"/>
    <mergeCell ref="C105:G105"/>
    <mergeCell ref="C102:G102"/>
    <mergeCell ref="C103:G103"/>
    <mergeCell ref="C101:G101"/>
    <mergeCell ref="C24:G24"/>
    <mergeCell ref="C29:G29"/>
    <mergeCell ref="A72:F72"/>
    <mergeCell ref="C30:G30"/>
    <mergeCell ref="D39:G39"/>
    <mergeCell ref="C95:G95"/>
    <mergeCell ref="C27:G27"/>
    <mergeCell ref="C28:G28"/>
    <mergeCell ref="C85:G85"/>
    <mergeCell ref="C84:G84"/>
    <mergeCell ref="D38:G38"/>
    <mergeCell ref="C100:G100"/>
    <mergeCell ref="EN11:FX11"/>
    <mergeCell ref="ED6:ED11"/>
    <mergeCell ref="DW6:DW11"/>
    <mergeCell ref="DX6:DX11"/>
    <mergeCell ref="O18:BC18"/>
    <mergeCell ref="A18:G18"/>
    <mergeCell ref="C94:G94"/>
    <mergeCell ref="C22:G22"/>
    <mergeCell ref="C25:G25"/>
    <mergeCell ref="C26:G26"/>
    <mergeCell ref="C36:G36"/>
    <mergeCell ref="C37:G37"/>
    <mergeCell ref="A41:F41"/>
    <mergeCell ref="C81:G81"/>
    <mergeCell ref="A6:C6"/>
    <mergeCell ref="H6:H11"/>
    <mergeCell ref="A7:C7"/>
    <mergeCell ref="E8:G8"/>
    <mergeCell ref="D6:G6"/>
    <mergeCell ref="A9:G9"/>
    <mergeCell ref="DE6:DE11"/>
    <mergeCell ref="CV6:CV11"/>
    <mergeCell ref="DL6:DL11"/>
    <mergeCell ref="DM6:DM11"/>
    <mergeCell ref="GR76:GX76"/>
    <mergeCell ref="DI6:DI11"/>
    <mergeCell ref="DJ6:DJ11"/>
    <mergeCell ref="DG6:DG11"/>
    <mergeCell ref="FY13:HP13"/>
    <mergeCell ref="GY16:HG16"/>
    <mergeCell ref="HH16:HP16"/>
    <mergeCell ref="HN74:HP74"/>
    <mergeCell ref="HH76:HP76"/>
    <mergeCell ref="GY76:HG76"/>
    <mergeCell ref="FY16:GD16"/>
    <mergeCell ref="FY14:HP14"/>
    <mergeCell ref="EQ16:ES16"/>
    <mergeCell ref="GE16:GJ16"/>
    <mergeCell ref="GK16:GQ16"/>
    <mergeCell ref="GR16:GX16"/>
    <mergeCell ref="GE76:GJ76"/>
    <mergeCell ref="GK76:GQ76"/>
    <mergeCell ref="EQ18:ES18"/>
    <mergeCell ref="EI11:EI17"/>
    <mergeCell ref="DS6:DS11"/>
    <mergeCell ref="DT6:DT11"/>
    <mergeCell ref="EE6:EE11"/>
    <mergeCell ref="EF6:EF11"/>
    <mergeCell ref="EI2:EJ2"/>
    <mergeCell ref="C96:G96"/>
    <mergeCell ref="C97:G97"/>
    <mergeCell ref="DA6:DA11"/>
    <mergeCell ref="BD18:CR18"/>
    <mergeCell ref="CS18:DQ18"/>
    <mergeCell ref="EG75:EG77"/>
    <mergeCell ref="EI75:EI77"/>
    <mergeCell ref="DK6:DK11"/>
    <mergeCell ref="DY6:DY11"/>
    <mergeCell ref="A4:H4"/>
    <mergeCell ref="F5:G5"/>
    <mergeCell ref="H5:I5"/>
    <mergeCell ref="A5:E5"/>
    <mergeCell ref="CS4:DQ4"/>
    <mergeCell ref="DF6:DF11"/>
    <mergeCell ref="DO6:DO11"/>
    <mergeCell ref="CZ6:CZ11"/>
    <mergeCell ref="DP6:DP11"/>
    <mergeCell ref="DH6:DH11"/>
    <mergeCell ref="A10:G10"/>
    <mergeCell ref="C19:G19"/>
    <mergeCell ref="A14:G17"/>
    <mergeCell ref="C23:G23"/>
    <mergeCell ref="DI136:DP136"/>
    <mergeCell ref="DN6:DN11"/>
    <mergeCell ref="CS74:DQ74"/>
    <mergeCell ref="CS134:CU134"/>
    <mergeCell ref="DB137:DC137"/>
    <mergeCell ref="DB138:DC138"/>
    <mergeCell ref="DB6:DB11"/>
    <mergeCell ref="CX6:CX11"/>
    <mergeCell ref="DC6:DC11"/>
    <mergeCell ref="CZ137:DA137"/>
    <mergeCell ref="DM137:DN137"/>
    <mergeCell ref="DK137:DL137"/>
    <mergeCell ref="DI137:DJ137"/>
    <mergeCell ref="CV138:CW138"/>
    <mergeCell ref="DM138:DN138"/>
    <mergeCell ref="DI138:DJ138"/>
    <mergeCell ref="DK138:DL138"/>
    <mergeCell ref="CZ138:DA138"/>
    <mergeCell ref="CX138:CY138"/>
    <mergeCell ref="DI140:DR140"/>
    <mergeCell ref="DM147:DN147"/>
    <mergeCell ref="DO147:DP147"/>
    <mergeCell ref="CV146:CW146"/>
    <mergeCell ref="CV141:CW141"/>
    <mergeCell ref="DK142:DL142"/>
    <mergeCell ref="DD142:DE142"/>
    <mergeCell ref="CX141:CY141"/>
    <mergeCell ref="DO138:DP138"/>
    <mergeCell ref="DB142:DC142"/>
    <mergeCell ref="CV140:DE140"/>
    <mergeCell ref="CZ141:DA141"/>
    <mergeCell ref="DI145:DJ145"/>
    <mergeCell ref="CZ145:DA145"/>
    <mergeCell ref="DK141:DL141"/>
    <mergeCell ref="CX146:CY146"/>
    <mergeCell ref="DD145:DE145"/>
    <mergeCell ref="CV145:CW145"/>
    <mergeCell ref="DB141:DC141"/>
    <mergeCell ref="CV142:CW142"/>
    <mergeCell ref="CX142:CY142"/>
    <mergeCell ref="DK145:DL145"/>
    <mergeCell ref="DK146:DL146"/>
    <mergeCell ref="CZ142:DA142"/>
    <mergeCell ref="DM145:DN145"/>
    <mergeCell ref="DO145:DP145"/>
    <mergeCell ref="DM142:DN142"/>
    <mergeCell ref="DI146:DJ146"/>
    <mergeCell ref="DQ141:DR141"/>
    <mergeCell ref="DQ142:DR142"/>
    <mergeCell ref="DQ145:DR145"/>
    <mergeCell ref="EE146:EG146"/>
    <mergeCell ref="CV147:CW147"/>
    <mergeCell ref="CX147:CY147"/>
    <mergeCell ref="CZ147:DA147"/>
    <mergeCell ref="DB147:DC147"/>
    <mergeCell ref="DD147:DE147"/>
    <mergeCell ref="DI147:DJ147"/>
    <mergeCell ref="DK147:DL147"/>
    <mergeCell ref="DQ146:DR146"/>
    <mergeCell ref="DO146:DP146"/>
    <mergeCell ref="DM146:DN146"/>
    <mergeCell ref="DQ147:DR147"/>
    <mergeCell ref="DS155:DU155"/>
    <mergeCell ref="CV156:CX156"/>
    <mergeCell ref="CY156:DA156"/>
    <mergeCell ref="DB156:DD156"/>
    <mergeCell ref="DE156:DG156"/>
    <mergeCell ref="DJ156:DL156"/>
    <mergeCell ref="DM156:DO156"/>
    <mergeCell ref="G150:DE150"/>
    <mergeCell ref="DP156:DR156"/>
    <mergeCell ref="CS152:CU152"/>
    <mergeCell ref="DR166:DS166"/>
    <mergeCell ref="DT166:DU166"/>
    <mergeCell ref="EE166:EG166"/>
    <mergeCell ref="DT162:DU162"/>
    <mergeCell ref="DV162:DW162"/>
    <mergeCell ref="EE161:EG161"/>
    <mergeCell ref="DJ159:DM159"/>
    <mergeCell ref="DP163:DQ163"/>
    <mergeCell ref="DN162:DO162"/>
    <mergeCell ref="DS156:DU156"/>
    <mergeCell ref="CY155:DA155"/>
    <mergeCell ref="CV161:CY161"/>
    <mergeCell ref="DJ161:DM161"/>
    <mergeCell ref="DJ154:DU154"/>
    <mergeCell ref="CV154:DG154"/>
    <mergeCell ref="CV158:CY158"/>
    <mergeCell ref="CV155:CX155"/>
    <mergeCell ref="DB155:DD155"/>
    <mergeCell ref="DE155:DG155"/>
    <mergeCell ref="DU150:DX150"/>
    <mergeCell ref="DT163:DU163"/>
    <mergeCell ref="DR163:DS163"/>
    <mergeCell ref="DR162:DS162"/>
    <mergeCell ref="CV163:CY163"/>
    <mergeCell ref="DH163:DI163"/>
    <mergeCell ref="DJ163:DM163"/>
    <mergeCell ref="DM155:DO155"/>
    <mergeCell ref="DP155:DR155"/>
    <mergeCell ref="DJ158:DM158"/>
    <mergeCell ref="DV163:DW163"/>
    <mergeCell ref="DJ164:DU164"/>
    <mergeCell ref="DJ162:DM162"/>
    <mergeCell ref="DH162:DI162"/>
    <mergeCell ref="DB162:DC162"/>
    <mergeCell ref="DD162:DE162"/>
    <mergeCell ref="DF162:DG162"/>
    <mergeCell ref="DN163:DO163"/>
    <mergeCell ref="DP162:DQ162"/>
    <mergeCell ref="DD163:DE163"/>
  </mergeCells>
  <phoneticPr fontId="0" type="noConversion"/>
  <conditionalFormatting sqref="CS13:EF13">
    <cfRule type="expression" dxfId="11" priority="1" stopIfTrue="1">
      <formula>AND(CS12&gt;0,CS12&gt;=CS13)</formula>
    </cfRule>
  </conditionalFormatting>
  <conditionalFormatting sqref="CS19:EF39 CS78:EF121">
    <cfRule type="expression" dxfId="10" priority="4" stopIfTrue="1">
      <formula>AND($B19&gt;0)</formula>
    </cfRule>
    <cfRule type="expression" dxfId="9" priority="5" stopIfTrue="1">
      <formula>AND($B19=0)</formula>
    </cfRule>
  </conditionalFormatting>
  <conditionalFormatting sqref="CS46:EF46 CS72:EF72 CS128:EF129">
    <cfRule type="cellIs" dxfId="8" priority="6" stopIfTrue="1" operator="lessThan">
      <formula>3</formula>
    </cfRule>
  </conditionalFormatting>
  <dataValidations disablePrompts="1" count="7">
    <dataValidation type="whole" allowBlank="1" showInputMessage="1" showErrorMessage="1" sqref="CS17:EF17" xr:uid="{A65B01AF-6E15-4690-B108-7940EC1B3B6A}">
      <formula1>1</formula1>
      <formula2>31</formula2>
    </dataValidation>
    <dataValidation type="whole" allowBlank="1" showInputMessage="1" showErrorMessage="1" sqref="CS16:EF16" xr:uid="{56D81F23-279A-4BB2-B3CC-79AC37ABDDBC}">
      <formula1>1</formula1>
      <formula2>12</formula2>
    </dataValidation>
    <dataValidation type="whole" allowBlank="1" showInputMessage="1" showErrorMessage="1" error="REGISTRERA 1 FÖR NÄRVARO" sqref="CS19:EF37 CS78:EF116" xr:uid="{2F7C4DB1-8753-4FB1-8098-EAC7174891A3}">
      <formula1>1</formula1>
      <formula2>1</formula2>
    </dataValidation>
    <dataValidation type="whole" allowBlank="1" showInputMessage="1" showErrorMessage="1" sqref="CS12:EF12" xr:uid="{DF42D9C4-7B52-47BE-BBE2-DD891C368824}">
      <formula1>0</formula1>
      <formula2>23</formula2>
    </dataValidation>
    <dataValidation type="whole" allowBlank="1" showInputMessage="1" showErrorMessage="1" sqref="CS13:EF13" xr:uid="{FF9FFB6D-050B-4B6B-9118-EDE604D24794}">
      <formula1>1</formula1>
      <formula2>24</formula2>
    </dataValidation>
    <dataValidation allowBlank="1" showInputMessage="1" showErrorMessage="1" sqref="B117:B121" xr:uid="{81DDE5D9-E421-4C3D-99ED-3F9D54C88BDF}"/>
    <dataValidation type="list" showDropDown="1" showInputMessage="1" showErrorMessage="1" error="ENDAST 1 OCH  X KAN REGISTRERAS_x000a_" prompt="REGISTRERA X OM LEDAREN ÄR 13-25 ÅR OCH HAR VARIT LEDARE FÖR FLERA GRUPPER SAMMA DAG" sqref="CS38:EF39 CS117:EF121" xr:uid="{08D1995C-A168-4959-B785-8BDE7AD46DFF}">
      <formula1>L</formula1>
    </dataValidation>
  </dataValidations>
  <pageMargins left="0" right="0" top="0.59055118110236227" bottom="0" header="0.51181102362204722" footer="0"/>
  <pageSetup paperSize="9" scale="90" orientation="landscape" horizontalDpi="4294967293" verticalDpi="300" r:id="rId1"/>
  <headerFooter alignWithMargins="0">
    <oddFooter>&amp;LSIDA &amp;P&amp;C&amp;D&amp;Rcopyright MHäggström KONSULT AB</oddFooter>
  </headerFooter>
  <rowBreaks count="2" manualBreakCount="2">
    <brk id="73" max="110" man="1"/>
    <brk id="122" max="1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66A58-C608-499C-A220-CFE6EC36B747}">
  <dimension ref="A1:II206"/>
  <sheetViews>
    <sheetView showGridLines="0" showRowColHeaders="0" showZeros="0" zoomScaleNormal="100" workbookViewId="0">
      <selection activeCell="CV142" sqref="CV142:CW142"/>
    </sheetView>
  </sheetViews>
  <sheetFormatPr defaultColWidth="9.109375" defaultRowHeight="13.2" customHeight="1" zeroHeight="1"/>
  <cols>
    <col min="1" max="1" width="2.6640625" style="1" customWidth="1"/>
    <col min="2" max="2" width="3.6640625" style="1" customWidth="1"/>
    <col min="3" max="3" width="4.6640625" style="1" customWidth="1"/>
    <col min="4" max="4" width="2.44140625" style="1" customWidth="1"/>
    <col min="5" max="5" width="7.33203125" style="1" customWidth="1"/>
    <col min="6" max="6" width="2.44140625" style="1" customWidth="1"/>
    <col min="7" max="7" width="7.33203125" style="1" customWidth="1"/>
    <col min="8" max="8" width="11.6640625" style="1" customWidth="1"/>
    <col min="9" max="10" width="2.6640625" style="1" hidden="1" customWidth="1"/>
    <col min="11" max="12" width="6.6640625" style="1" hidden="1" customWidth="1"/>
    <col min="13" max="96" width="2.6640625" style="1" hidden="1" customWidth="1"/>
    <col min="97" max="136" width="2.44140625" style="1" customWidth="1"/>
    <col min="137" max="137" width="3.44140625" style="1" customWidth="1"/>
    <col min="138" max="138" width="2.6640625" style="1" customWidth="1"/>
    <col min="139" max="139" width="3.44140625" style="1" customWidth="1"/>
    <col min="140" max="140" width="5.6640625" style="1" customWidth="1"/>
    <col min="141" max="142" width="8.6640625" style="1" customWidth="1"/>
    <col min="143" max="163" width="3.6640625" style="1" hidden="1" customWidth="1"/>
    <col min="164" max="164" width="5.109375" style="1" hidden="1" customWidth="1"/>
    <col min="165" max="166" width="5.5546875" style="1" hidden="1" customWidth="1"/>
    <col min="167" max="173" width="3.6640625" style="1" hidden="1" customWidth="1"/>
    <col min="174" max="174" width="5.109375" style="1" hidden="1" customWidth="1"/>
    <col min="175" max="176" width="5.5546875" style="1" hidden="1" customWidth="1"/>
    <col min="177" max="180" width="3.6640625" style="1" hidden="1" customWidth="1"/>
    <col min="181" max="208" width="3.6640625" style="2" hidden="1" customWidth="1"/>
    <col min="209" max="209" width="5.109375" style="2" hidden="1" customWidth="1"/>
    <col min="210" max="210" width="5.5546875" style="2" hidden="1" customWidth="1"/>
    <col min="211" max="217" width="3.6640625" style="2" hidden="1" customWidth="1"/>
    <col min="218" max="218" width="5.109375" style="2" hidden="1" customWidth="1"/>
    <col min="219" max="219" width="5.5546875" style="2" hidden="1" customWidth="1"/>
    <col min="220" max="224" width="3.6640625" style="2" hidden="1" customWidth="1"/>
    <col min="225" max="225" width="1.6640625" style="2" hidden="1" customWidth="1"/>
    <col min="226" max="243" width="9.109375" style="2" hidden="1" customWidth="1"/>
    <col min="244" max="246" width="0" style="2" hidden="1" customWidth="1"/>
    <col min="247" max="16384" width="9.109375" style="2"/>
  </cols>
  <sheetData>
    <row r="1" spans="1:231"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ht="17.399999999999999">
      <c r="CS2" s="213"/>
      <c r="DF2" s="213" t="s">
        <v>227</v>
      </c>
      <c r="EI2" s="538" t="str">
        <f>C11</f>
        <v>2026</v>
      </c>
      <c r="EJ2" s="538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ht="13.8" thickBot="1"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>
      <c r="A4" s="571"/>
      <c r="B4" s="572"/>
      <c r="C4" s="572"/>
      <c r="D4" s="572"/>
      <c r="E4" s="572"/>
      <c r="F4" s="572"/>
      <c r="G4" s="572"/>
      <c r="H4" s="57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534" t="s">
        <v>339</v>
      </c>
      <c r="CT4" s="534"/>
      <c r="CU4" s="534"/>
      <c r="CV4" s="534"/>
      <c r="CW4" s="534"/>
      <c r="CX4" s="534"/>
      <c r="CY4" s="534"/>
      <c r="CZ4" s="534"/>
      <c r="DA4" s="534"/>
      <c r="DB4" s="534"/>
      <c r="DC4" s="534"/>
      <c r="DD4" s="534"/>
      <c r="DE4" s="534"/>
      <c r="DF4" s="534"/>
      <c r="DG4" s="534"/>
      <c r="DH4" s="534"/>
      <c r="DI4" s="534"/>
      <c r="DJ4" s="534"/>
      <c r="DK4" s="534"/>
      <c r="DL4" s="534"/>
      <c r="DM4" s="534"/>
      <c r="DN4" s="534"/>
      <c r="DO4" s="534"/>
      <c r="DP4" s="534"/>
      <c r="DQ4" s="534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212"/>
      <c r="EH4" s="156"/>
      <c r="EI4" s="156"/>
      <c r="EJ4" s="156"/>
      <c r="EK4" s="157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8"/>
      <c r="FU4" s="158"/>
      <c r="FV4" s="158"/>
      <c r="FW4" s="158"/>
      <c r="FX4" s="158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</row>
    <row r="5" spans="1:231" ht="15.75" customHeight="1">
      <c r="A5" s="594" t="s">
        <v>225</v>
      </c>
      <c r="B5" s="595"/>
      <c r="C5" s="595"/>
      <c r="D5" s="595"/>
      <c r="E5" s="595"/>
      <c r="F5" s="573"/>
      <c r="G5" s="574"/>
      <c r="H5" s="578" t="s">
        <v>125</v>
      </c>
      <c r="I5" s="579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CS5" s="4">
        <v>1</v>
      </c>
      <c r="CT5" s="4">
        <v>2</v>
      </c>
      <c r="CU5" s="4">
        <v>3</v>
      </c>
      <c r="CV5" s="4">
        <v>4</v>
      </c>
      <c r="CW5" s="4">
        <v>5</v>
      </c>
      <c r="CX5" s="4">
        <v>6</v>
      </c>
      <c r="CY5" s="4">
        <v>7</v>
      </c>
      <c r="CZ5" s="4">
        <v>8</v>
      </c>
      <c r="DA5" s="4">
        <v>9</v>
      </c>
      <c r="DB5" s="4">
        <v>10</v>
      </c>
      <c r="DC5" s="4">
        <v>11</v>
      </c>
      <c r="DD5" s="4">
        <v>12</v>
      </c>
      <c r="DE5" s="4">
        <v>13</v>
      </c>
      <c r="DF5" s="4">
        <v>14</v>
      </c>
      <c r="DG5" s="4">
        <v>15</v>
      </c>
      <c r="DH5" s="4">
        <v>16</v>
      </c>
      <c r="DI5" s="4">
        <v>17</v>
      </c>
      <c r="DJ5" s="4">
        <v>18</v>
      </c>
      <c r="DK5" s="4">
        <v>19</v>
      </c>
      <c r="DL5" s="4">
        <v>20</v>
      </c>
      <c r="DM5" s="4">
        <v>21</v>
      </c>
      <c r="DN5" s="4">
        <v>22</v>
      </c>
      <c r="DO5" s="4">
        <v>23</v>
      </c>
      <c r="DP5" s="4">
        <v>24</v>
      </c>
      <c r="DQ5" s="4">
        <v>25</v>
      </c>
      <c r="DR5" s="4">
        <v>26</v>
      </c>
      <c r="DS5" s="4">
        <v>27</v>
      </c>
      <c r="DT5" s="4">
        <v>28</v>
      </c>
      <c r="DU5" s="4">
        <v>29</v>
      </c>
      <c r="DV5" s="4">
        <v>30</v>
      </c>
      <c r="DW5" s="4">
        <v>31</v>
      </c>
      <c r="DX5" s="4">
        <v>32</v>
      </c>
      <c r="DY5" s="4">
        <v>33</v>
      </c>
      <c r="DZ5" s="4">
        <v>34</v>
      </c>
      <c r="EA5" s="4">
        <v>35</v>
      </c>
      <c r="EB5" s="4">
        <v>36</v>
      </c>
      <c r="EC5" s="4">
        <v>37</v>
      </c>
      <c r="ED5" s="4">
        <v>38</v>
      </c>
      <c r="EE5" s="4">
        <v>39</v>
      </c>
      <c r="EF5" s="148">
        <v>40</v>
      </c>
      <c r="EG5" s="292"/>
      <c r="EK5" s="5"/>
      <c r="EN5" s="142"/>
      <c r="EO5" s="142"/>
      <c r="EP5" s="142"/>
      <c r="EQ5" s="142"/>
      <c r="ER5" s="142"/>
      <c r="ES5" s="142"/>
      <c r="ET5" s="142"/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/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42"/>
      <c r="GB5" s="142"/>
      <c r="GC5" s="142"/>
      <c r="GD5" s="142"/>
      <c r="GE5" s="142"/>
      <c r="GF5" s="142"/>
      <c r="GG5" s="142"/>
      <c r="GH5" s="142"/>
      <c r="GI5" s="142"/>
      <c r="GJ5" s="142"/>
      <c r="GK5" s="142"/>
      <c r="GL5" s="142"/>
      <c r="GM5" s="142"/>
      <c r="GN5" s="142"/>
      <c r="GO5" s="142"/>
      <c r="GP5" s="142"/>
      <c r="GQ5" s="142"/>
      <c r="GR5" s="142"/>
      <c r="GS5" s="142"/>
      <c r="GT5" s="142"/>
      <c r="GU5" s="142"/>
      <c r="GV5" s="142"/>
      <c r="GW5" s="142"/>
      <c r="GX5" s="142"/>
      <c r="GY5" s="142"/>
      <c r="GZ5" s="142"/>
      <c r="HA5" s="142"/>
      <c r="HB5" s="142"/>
      <c r="HC5" s="142"/>
      <c r="HD5" s="142"/>
      <c r="HE5" s="142"/>
      <c r="HF5" s="142"/>
      <c r="HG5" s="142"/>
      <c r="HH5" s="142"/>
      <c r="HI5" s="142"/>
      <c r="HJ5" s="142"/>
      <c r="HK5" s="142"/>
      <c r="HL5" s="142"/>
      <c r="HM5" s="142"/>
      <c r="HN5" s="142"/>
      <c r="HO5" s="142"/>
      <c r="HP5" s="142"/>
      <c r="HQ5" s="1"/>
    </row>
    <row r="6" spans="1:231" ht="14.25" customHeight="1">
      <c r="A6" s="575" t="s">
        <v>0</v>
      </c>
      <c r="B6" s="576"/>
      <c r="C6" s="577"/>
      <c r="D6" s="588">
        <f>REGISTER!B3</f>
        <v>0</v>
      </c>
      <c r="E6" s="589"/>
      <c r="F6" s="589"/>
      <c r="G6" s="590"/>
      <c r="H6" s="580" t="s">
        <v>28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532"/>
      <c r="CT6" s="532"/>
      <c r="CU6" s="532"/>
      <c r="CV6" s="532"/>
      <c r="CW6" s="532"/>
      <c r="CX6" s="532"/>
      <c r="CY6" s="532"/>
      <c r="CZ6" s="532"/>
      <c r="DA6" s="532"/>
      <c r="DB6" s="532"/>
      <c r="DC6" s="532"/>
      <c r="DD6" s="532"/>
      <c r="DE6" s="532"/>
      <c r="DF6" s="532"/>
      <c r="DG6" s="532"/>
      <c r="DH6" s="532"/>
      <c r="DI6" s="532"/>
      <c r="DJ6" s="532"/>
      <c r="DK6" s="532"/>
      <c r="DL6" s="532"/>
      <c r="DM6" s="532"/>
      <c r="DN6" s="532"/>
      <c r="DO6" s="532"/>
      <c r="DP6" s="560"/>
      <c r="DQ6" s="560"/>
      <c r="DR6" s="560"/>
      <c r="DS6" s="560"/>
      <c r="DT6" s="560"/>
      <c r="DU6" s="533"/>
      <c r="DV6" s="533"/>
      <c r="DW6" s="533"/>
      <c r="DX6" s="533"/>
      <c r="DY6" s="533"/>
      <c r="DZ6" s="533"/>
      <c r="EA6" s="533"/>
      <c r="EB6" s="533"/>
      <c r="EC6" s="533"/>
      <c r="ED6" s="533"/>
      <c r="EE6" s="533"/>
      <c r="EF6" s="563"/>
      <c r="EG6" s="208"/>
      <c r="EI6" s="167"/>
      <c r="EJ6" s="167"/>
      <c r="EK6" s="5"/>
      <c r="EN6" s="142"/>
      <c r="EO6" s="142"/>
      <c r="EP6" s="142"/>
      <c r="EQ6" s="142"/>
      <c r="ER6" s="142"/>
      <c r="ES6" s="142"/>
      <c r="ET6" s="142"/>
      <c r="EU6" s="142"/>
      <c r="EV6" s="142"/>
      <c r="EW6" s="142"/>
      <c r="EX6" s="142"/>
      <c r="EY6" s="142"/>
      <c r="EZ6" s="142"/>
      <c r="FA6" s="142"/>
      <c r="FB6" s="142"/>
      <c r="FC6" s="142"/>
      <c r="FD6" s="142"/>
      <c r="FE6" s="142"/>
      <c r="FF6" s="142"/>
      <c r="FG6" s="142"/>
      <c r="FH6" s="142"/>
      <c r="FI6" s="142"/>
      <c r="FJ6" s="142"/>
      <c r="FK6" s="142"/>
      <c r="FL6" s="142"/>
      <c r="FM6" s="142"/>
      <c r="FN6" s="142"/>
      <c r="FO6" s="142"/>
      <c r="FP6" s="142"/>
      <c r="FQ6" s="142"/>
      <c r="FR6" s="142"/>
      <c r="FS6" s="142"/>
      <c r="FT6" s="142"/>
      <c r="FU6" s="142"/>
      <c r="FV6" s="142"/>
      <c r="FW6" s="142"/>
      <c r="FX6" s="142"/>
      <c r="FY6" s="142"/>
      <c r="FZ6" s="142"/>
      <c r="GA6" s="142"/>
      <c r="GB6" s="142"/>
      <c r="GC6" s="142"/>
      <c r="GD6" s="142"/>
      <c r="GE6" s="142"/>
      <c r="GF6" s="142"/>
      <c r="GG6" s="142"/>
      <c r="GH6" s="142"/>
      <c r="GI6" s="142"/>
      <c r="GJ6" s="142"/>
      <c r="GK6" s="142"/>
      <c r="GL6" s="142"/>
      <c r="GM6" s="142"/>
      <c r="GN6" s="142"/>
      <c r="GO6" s="142"/>
      <c r="GP6" s="142"/>
      <c r="GQ6" s="142"/>
      <c r="GR6" s="142"/>
      <c r="GS6" s="142"/>
      <c r="GT6" s="142"/>
      <c r="GU6" s="142"/>
      <c r="GV6" s="142"/>
      <c r="GW6" s="142"/>
      <c r="GX6" s="142"/>
      <c r="GY6" s="142"/>
      <c r="GZ6" s="142"/>
      <c r="HA6" s="142"/>
      <c r="HB6" s="142"/>
      <c r="HC6" s="142"/>
      <c r="HD6" s="142"/>
      <c r="HE6" s="142"/>
      <c r="HF6" s="142"/>
      <c r="HG6" s="142"/>
      <c r="HH6" s="142"/>
      <c r="HI6" s="142"/>
      <c r="HJ6" s="142"/>
      <c r="HK6" s="142"/>
      <c r="HL6" s="142"/>
      <c r="HM6" s="142"/>
      <c r="HN6" s="142"/>
      <c r="HO6" s="142"/>
      <c r="HP6" s="142"/>
      <c r="HQ6" s="1"/>
    </row>
    <row r="7" spans="1:231" ht="14.25" customHeight="1">
      <c r="A7" s="583" t="s">
        <v>53</v>
      </c>
      <c r="B7" s="584"/>
      <c r="C7" s="584"/>
      <c r="D7" s="585"/>
      <c r="E7" s="586"/>
      <c r="F7" s="586"/>
      <c r="G7" s="587"/>
      <c r="H7" s="581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533"/>
      <c r="CT7" s="533"/>
      <c r="CU7" s="533"/>
      <c r="CV7" s="533"/>
      <c r="CW7" s="533"/>
      <c r="CX7" s="533"/>
      <c r="CY7" s="533"/>
      <c r="CZ7" s="533"/>
      <c r="DA7" s="533"/>
      <c r="DB7" s="533"/>
      <c r="DC7" s="533"/>
      <c r="DD7" s="533"/>
      <c r="DE7" s="533"/>
      <c r="DF7" s="533"/>
      <c r="DG7" s="533"/>
      <c r="DH7" s="533"/>
      <c r="DI7" s="533"/>
      <c r="DJ7" s="533"/>
      <c r="DK7" s="533"/>
      <c r="DL7" s="533"/>
      <c r="DM7" s="533"/>
      <c r="DN7" s="533"/>
      <c r="DO7" s="533"/>
      <c r="DP7" s="561"/>
      <c r="DQ7" s="561"/>
      <c r="DR7" s="561"/>
      <c r="DS7" s="561"/>
      <c r="DT7" s="561"/>
      <c r="DU7" s="533"/>
      <c r="DV7" s="533"/>
      <c r="DW7" s="533"/>
      <c r="DX7" s="533"/>
      <c r="DY7" s="533"/>
      <c r="DZ7" s="533"/>
      <c r="EA7" s="533"/>
      <c r="EB7" s="533"/>
      <c r="EC7" s="533"/>
      <c r="ED7" s="533"/>
      <c r="EE7" s="533"/>
      <c r="EF7" s="563"/>
      <c r="EG7" s="208"/>
      <c r="EH7" s="7"/>
      <c r="EI7" s="167"/>
      <c r="EJ7" s="167"/>
      <c r="EK7" s="153"/>
      <c r="EL7" s="7"/>
      <c r="EM7" s="7"/>
      <c r="EN7" s="142"/>
      <c r="EO7" s="142"/>
      <c r="EP7" s="142"/>
      <c r="EQ7" s="142"/>
      <c r="ER7" s="142"/>
      <c r="ES7" s="142"/>
      <c r="ET7" s="142"/>
      <c r="EU7" s="142"/>
      <c r="EV7" s="142"/>
      <c r="EW7" s="142"/>
      <c r="EX7" s="142"/>
      <c r="EY7" s="142"/>
      <c r="EZ7" s="142"/>
      <c r="FA7" s="142"/>
      <c r="FB7" s="142"/>
      <c r="FC7" s="142"/>
      <c r="FD7" s="142"/>
      <c r="FE7" s="142"/>
      <c r="FF7" s="142"/>
      <c r="FG7" s="142"/>
      <c r="FH7" s="142"/>
      <c r="FI7" s="142"/>
      <c r="FJ7" s="142"/>
      <c r="FK7" s="142"/>
      <c r="FL7" s="142"/>
      <c r="FM7" s="142"/>
      <c r="FN7" s="142"/>
      <c r="FO7" s="142"/>
      <c r="FP7" s="142"/>
      <c r="FQ7" s="142"/>
      <c r="FR7" s="142"/>
      <c r="FS7" s="142"/>
      <c r="FT7" s="142"/>
      <c r="FU7" s="142"/>
      <c r="FV7" s="142"/>
      <c r="FW7" s="142"/>
      <c r="FX7" s="142"/>
      <c r="FY7" s="142"/>
      <c r="FZ7" s="142"/>
      <c r="GA7" s="142"/>
      <c r="GB7" s="142"/>
      <c r="GC7" s="142"/>
      <c r="GD7" s="142"/>
      <c r="GE7" s="142"/>
      <c r="GF7" s="142"/>
      <c r="GG7" s="142"/>
      <c r="GH7" s="142"/>
      <c r="GI7" s="142"/>
      <c r="GJ7" s="142"/>
      <c r="GK7" s="142"/>
      <c r="GL7" s="142"/>
      <c r="GM7" s="142"/>
      <c r="GN7" s="142"/>
      <c r="GO7" s="142"/>
      <c r="GP7" s="142"/>
      <c r="GQ7" s="142"/>
      <c r="GR7" s="142"/>
      <c r="GS7" s="142"/>
      <c r="GT7" s="142"/>
      <c r="GU7" s="142"/>
      <c r="GV7" s="142"/>
      <c r="GW7" s="142"/>
      <c r="GX7" s="142"/>
      <c r="GY7" s="142"/>
      <c r="GZ7" s="142"/>
      <c r="HA7" s="142"/>
      <c r="HB7" s="142"/>
      <c r="HC7" s="142"/>
      <c r="HD7" s="142"/>
      <c r="HE7" s="142"/>
      <c r="HF7" s="142"/>
      <c r="HG7" s="142"/>
      <c r="HH7" s="142"/>
      <c r="HI7" s="142"/>
      <c r="HJ7" s="142"/>
      <c r="HK7" s="142"/>
      <c r="HL7" s="142"/>
      <c r="HM7" s="142"/>
      <c r="HN7" s="142"/>
      <c r="HO7" s="142"/>
      <c r="HP7" s="142"/>
      <c r="HQ7" s="1"/>
    </row>
    <row r="8" spans="1:231" ht="15" customHeight="1">
      <c r="A8" s="620" t="s">
        <v>1</v>
      </c>
      <c r="B8" s="621"/>
      <c r="C8" s="621"/>
      <c r="D8" s="622"/>
      <c r="E8" s="585"/>
      <c r="F8" s="586"/>
      <c r="G8" s="587"/>
      <c r="H8" s="581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533"/>
      <c r="CT8" s="533"/>
      <c r="CU8" s="533"/>
      <c r="CV8" s="533"/>
      <c r="CW8" s="533"/>
      <c r="CX8" s="533"/>
      <c r="CY8" s="533"/>
      <c r="CZ8" s="533"/>
      <c r="DA8" s="533"/>
      <c r="DB8" s="533"/>
      <c r="DC8" s="533"/>
      <c r="DD8" s="533"/>
      <c r="DE8" s="533"/>
      <c r="DF8" s="533"/>
      <c r="DG8" s="533"/>
      <c r="DH8" s="533"/>
      <c r="DI8" s="533"/>
      <c r="DJ8" s="533"/>
      <c r="DK8" s="533"/>
      <c r="DL8" s="533"/>
      <c r="DM8" s="533"/>
      <c r="DN8" s="533"/>
      <c r="DO8" s="533"/>
      <c r="DP8" s="561"/>
      <c r="DQ8" s="561"/>
      <c r="DR8" s="561"/>
      <c r="DS8" s="561"/>
      <c r="DT8" s="561"/>
      <c r="DU8" s="533"/>
      <c r="DV8" s="533"/>
      <c r="DW8" s="533"/>
      <c r="DX8" s="533"/>
      <c r="DY8" s="533"/>
      <c r="DZ8" s="533"/>
      <c r="EA8" s="533"/>
      <c r="EB8" s="533"/>
      <c r="EC8" s="533"/>
      <c r="ED8" s="533"/>
      <c r="EE8" s="533"/>
      <c r="EF8" s="563"/>
      <c r="EG8" s="208"/>
      <c r="EH8" s="7"/>
      <c r="EI8" s="167"/>
      <c r="EJ8" s="167"/>
      <c r="EK8" s="153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</row>
    <row r="9" spans="1:231" ht="14.25" customHeight="1">
      <c r="A9" s="591"/>
      <c r="B9" s="592"/>
      <c r="C9" s="592"/>
      <c r="D9" s="592"/>
      <c r="E9" s="592"/>
      <c r="F9" s="592"/>
      <c r="G9" s="593"/>
      <c r="H9" s="58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533"/>
      <c r="CT9" s="533"/>
      <c r="CU9" s="533"/>
      <c r="CV9" s="533"/>
      <c r="CW9" s="533"/>
      <c r="CX9" s="533"/>
      <c r="CY9" s="533"/>
      <c r="CZ9" s="533"/>
      <c r="DA9" s="533"/>
      <c r="DB9" s="533"/>
      <c r="DC9" s="533"/>
      <c r="DD9" s="533"/>
      <c r="DE9" s="533"/>
      <c r="DF9" s="533"/>
      <c r="DG9" s="533"/>
      <c r="DH9" s="533"/>
      <c r="DI9" s="533"/>
      <c r="DJ9" s="533"/>
      <c r="DK9" s="533"/>
      <c r="DL9" s="533"/>
      <c r="DM9" s="533"/>
      <c r="DN9" s="533"/>
      <c r="DO9" s="533"/>
      <c r="DP9" s="561"/>
      <c r="DQ9" s="561"/>
      <c r="DR9" s="561"/>
      <c r="DS9" s="561"/>
      <c r="DT9" s="561"/>
      <c r="DU9" s="533"/>
      <c r="DV9" s="533"/>
      <c r="DW9" s="533"/>
      <c r="DX9" s="533"/>
      <c r="DY9" s="533"/>
      <c r="DZ9" s="533"/>
      <c r="EA9" s="533"/>
      <c r="EB9" s="533"/>
      <c r="EC9" s="533"/>
      <c r="ED9" s="533"/>
      <c r="EE9" s="533"/>
      <c r="EF9" s="563"/>
      <c r="EG9" s="292" t="s">
        <v>95</v>
      </c>
      <c r="EH9" s="7"/>
      <c r="EI9" s="167"/>
      <c r="EJ9" s="167"/>
      <c r="EK9" s="153"/>
      <c r="EL9" s="7"/>
      <c r="EM9" s="7"/>
      <c r="EN9" s="619"/>
      <c r="EO9" s="619"/>
      <c r="EP9" s="619"/>
      <c r="EQ9" s="619"/>
      <c r="ER9" s="619"/>
      <c r="ES9" s="619"/>
      <c r="ET9" s="346"/>
      <c r="EU9" s="293"/>
      <c r="EV9" s="293"/>
      <c r="EW9" s="293"/>
      <c r="EX9" s="293"/>
      <c r="EY9" s="293"/>
      <c r="EZ9" s="293"/>
      <c r="FA9" s="293"/>
      <c r="FB9" s="293"/>
      <c r="FC9" s="293"/>
      <c r="FD9" s="293"/>
      <c r="FE9" s="293"/>
      <c r="FF9" s="293"/>
      <c r="FG9" s="293"/>
      <c r="FH9" s="293"/>
      <c r="FI9" s="293"/>
      <c r="FJ9" s="293"/>
      <c r="FK9" s="293"/>
      <c r="FL9" s="293"/>
      <c r="FM9" s="293"/>
      <c r="FN9" s="293"/>
      <c r="FO9" s="293"/>
      <c r="FP9" s="293"/>
      <c r="FQ9" s="293"/>
      <c r="FR9" s="293"/>
      <c r="FS9" s="293"/>
      <c r="FT9" s="293"/>
      <c r="FU9" s="293"/>
      <c r="FV9" s="293"/>
      <c r="FW9" s="293"/>
      <c r="FX9" s="293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</row>
    <row r="10" spans="1:231" ht="13.8" thickBot="1">
      <c r="A10" s="600" t="s">
        <v>5</v>
      </c>
      <c r="B10" s="601"/>
      <c r="C10" s="601"/>
      <c r="D10" s="601"/>
      <c r="E10" s="601"/>
      <c r="F10" s="601"/>
      <c r="G10" s="602"/>
      <c r="H10" s="58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533"/>
      <c r="CT10" s="533"/>
      <c r="CU10" s="533"/>
      <c r="CV10" s="533"/>
      <c r="CW10" s="533"/>
      <c r="CX10" s="533"/>
      <c r="CY10" s="533"/>
      <c r="CZ10" s="533"/>
      <c r="DA10" s="533"/>
      <c r="DB10" s="533"/>
      <c r="DC10" s="533"/>
      <c r="DD10" s="533"/>
      <c r="DE10" s="533"/>
      <c r="DF10" s="533"/>
      <c r="DG10" s="533"/>
      <c r="DH10" s="533"/>
      <c r="DI10" s="533"/>
      <c r="DJ10" s="533"/>
      <c r="DK10" s="533"/>
      <c r="DL10" s="533"/>
      <c r="DM10" s="533"/>
      <c r="DN10" s="533"/>
      <c r="DO10" s="533"/>
      <c r="DP10" s="561"/>
      <c r="DQ10" s="561"/>
      <c r="DR10" s="561"/>
      <c r="DS10" s="561"/>
      <c r="DT10" s="561"/>
      <c r="DU10" s="533"/>
      <c r="DV10" s="533"/>
      <c r="DW10" s="533"/>
      <c r="DX10" s="533"/>
      <c r="DY10" s="533"/>
      <c r="DZ10" s="533"/>
      <c r="EA10" s="533"/>
      <c r="EB10" s="533"/>
      <c r="EC10" s="533"/>
      <c r="ED10" s="533"/>
      <c r="EE10" s="533"/>
      <c r="EF10" s="563"/>
      <c r="EG10" s="211" t="s">
        <v>93</v>
      </c>
      <c r="EI10" s="167"/>
      <c r="EJ10" s="167"/>
      <c r="EK10" s="5"/>
      <c r="EN10" s="619"/>
      <c r="EO10" s="619"/>
      <c r="EP10" s="619"/>
      <c r="EQ10" s="619"/>
      <c r="ER10" s="619"/>
      <c r="ES10" s="619"/>
      <c r="ET10" s="346"/>
      <c r="EU10" s="293"/>
      <c r="EV10" s="293"/>
      <c r="EW10" s="293"/>
      <c r="EX10" s="293"/>
      <c r="EY10" s="293"/>
      <c r="EZ10" s="293"/>
      <c r="FA10" s="293"/>
      <c r="FB10" s="293"/>
      <c r="FC10" s="293"/>
      <c r="FD10" s="293"/>
      <c r="FE10" s="293"/>
      <c r="FF10" s="293"/>
      <c r="FG10" s="293"/>
      <c r="FH10" s="293"/>
      <c r="FI10" s="293"/>
      <c r="FJ10" s="293"/>
      <c r="FK10" s="293"/>
      <c r="FL10" s="293"/>
      <c r="FM10" s="293"/>
      <c r="FN10" s="293"/>
      <c r="FO10" s="293"/>
      <c r="FP10" s="293"/>
      <c r="FQ10" s="293"/>
      <c r="FR10" s="293"/>
      <c r="FS10" s="293"/>
      <c r="FT10" s="293"/>
      <c r="FU10" s="293"/>
      <c r="FV10" s="293"/>
      <c r="FW10" s="293"/>
      <c r="FX10" s="293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</row>
    <row r="11" spans="1:231" ht="13.5" customHeight="1" thickBot="1">
      <c r="A11" s="600" t="s">
        <v>4</v>
      </c>
      <c r="B11" s="623"/>
      <c r="C11" s="365" t="str">
        <f>(REGISTER!R6)</f>
        <v>2026</v>
      </c>
      <c r="D11" s="26"/>
      <c r="E11" s="158" t="s">
        <v>78</v>
      </c>
      <c r="F11" s="25"/>
      <c r="G11" s="158" t="s">
        <v>79</v>
      </c>
      <c r="H11" s="582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533"/>
      <c r="CT11" s="533"/>
      <c r="CU11" s="533"/>
      <c r="CV11" s="533"/>
      <c r="CW11" s="533"/>
      <c r="CX11" s="533"/>
      <c r="CY11" s="533"/>
      <c r="CZ11" s="533"/>
      <c r="DA11" s="533"/>
      <c r="DB11" s="533"/>
      <c r="DC11" s="533"/>
      <c r="DD11" s="533"/>
      <c r="DE11" s="533"/>
      <c r="DF11" s="533"/>
      <c r="DG11" s="533"/>
      <c r="DH11" s="533"/>
      <c r="DI11" s="533"/>
      <c r="DJ11" s="533"/>
      <c r="DK11" s="533"/>
      <c r="DL11" s="533"/>
      <c r="DM11" s="533"/>
      <c r="DN11" s="533"/>
      <c r="DO11" s="533"/>
      <c r="DP11" s="562"/>
      <c r="DQ11" s="562"/>
      <c r="DR11" s="562"/>
      <c r="DS11" s="562"/>
      <c r="DT11" s="562"/>
      <c r="DU11" s="533"/>
      <c r="DV11" s="533"/>
      <c r="DW11" s="533"/>
      <c r="DX11" s="533"/>
      <c r="DY11" s="533"/>
      <c r="DZ11" s="533"/>
      <c r="EA11" s="533"/>
      <c r="EB11" s="533"/>
      <c r="EC11" s="533"/>
      <c r="ED11" s="533"/>
      <c r="EE11" s="533"/>
      <c r="EF11" s="563"/>
      <c r="EG11" s="645" t="s">
        <v>41</v>
      </c>
      <c r="EH11" s="168"/>
      <c r="EI11" s="557" t="s">
        <v>42</v>
      </c>
      <c r="EJ11" s="167"/>
      <c r="EK11" s="5"/>
      <c r="EN11" s="564"/>
      <c r="EO11" s="564"/>
      <c r="EP11" s="564"/>
      <c r="EQ11" s="564"/>
      <c r="ER11" s="564"/>
      <c r="ES11" s="564"/>
      <c r="ET11" s="564"/>
      <c r="EU11" s="564"/>
      <c r="EV11" s="564"/>
      <c r="EW11" s="564"/>
      <c r="EX11" s="564"/>
      <c r="EY11" s="564"/>
      <c r="EZ11" s="564"/>
      <c r="FA11" s="564"/>
      <c r="FB11" s="564"/>
      <c r="FC11" s="564"/>
      <c r="FD11" s="564"/>
      <c r="FE11" s="564"/>
      <c r="FF11" s="564"/>
      <c r="FG11" s="564"/>
      <c r="FH11" s="564"/>
      <c r="FI11" s="564"/>
      <c r="FJ11" s="564"/>
      <c r="FK11" s="564"/>
      <c r="FL11" s="564"/>
      <c r="FM11" s="564"/>
      <c r="FN11" s="564"/>
      <c r="FO11" s="564"/>
      <c r="FP11" s="564"/>
      <c r="FQ11" s="564"/>
      <c r="FR11" s="564"/>
      <c r="FS11" s="564"/>
      <c r="FT11" s="564"/>
      <c r="FU11" s="564"/>
      <c r="FV11" s="564"/>
      <c r="FW11" s="564"/>
      <c r="FX11" s="564"/>
      <c r="FY11" s="564"/>
      <c r="FZ11" s="564"/>
      <c r="GA11" s="564"/>
      <c r="GB11" s="564"/>
      <c r="GC11" s="564"/>
      <c r="GD11" s="564"/>
      <c r="GE11" s="564"/>
      <c r="GF11" s="564"/>
      <c r="GG11" s="564"/>
      <c r="GH11" s="564"/>
      <c r="GI11" s="564"/>
      <c r="GJ11" s="564"/>
      <c r="GK11" s="564"/>
      <c r="GL11" s="564"/>
      <c r="GM11" s="564"/>
      <c r="GN11" s="564"/>
      <c r="GO11" s="564"/>
      <c r="GP11" s="564"/>
      <c r="GQ11" s="564"/>
      <c r="GR11" s="564"/>
      <c r="GS11" s="564"/>
      <c r="GT11" s="564"/>
      <c r="GU11" s="564"/>
      <c r="GV11" s="564"/>
      <c r="GW11" s="564"/>
      <c r="GX11" s="564"/>
      <c r="GY11" s="564"/>
      <c r="GZ11" s="564"/>
      <c r="HA11" s="564"/>
      <c r="HB11" s="564"/>
      <c r="HC11" s="564"/>
      <c r="HD11" s="564"/>
      <c r="HE11" s="564"/>
      <c r="HF11" s="564"/>
      <c r="HG11" s="564"/>
      <c r="HH11" s="564"/>
      <c r="HI11" s="564"/>
      <c r="HJ11" s="564"/>
      <c r="HK11" s="564"/>
      <c r="HL11" s="564"/>
      <c r="HM11" s="564"/>
      <c r="HN11" s="564"/>
      <c r="HO11" s="564"/>
      <c r="HP11" s="564"/>
      <c r="HQ11" s="1"/>
    </row>
    <row r="12" spans="1:231" ht="13.8" thickBot="1">
      <c r="A12" s="612" t="s">
        <v>3</v>
      </c>
      <c r="B12" s="613"/>
      <c r="C12" s="614"/>
      <c r="D12" s="614"/>
      <c r="E12" s="614"/>
      <c r="F12" s="614"/>
      <c r="G12" s="615"/>
      <c r="H12" s="27" t="s">
        <v>20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66"/>
      <c r="EG12" s="646"/>
      <c r="EH12" s="169"/>
      <c r="EI12" s="558"/>
      <c r="EJ12" s="172"/>
      <c r="EK12" s="173"/>
      <c r="EL12" s="203"/>
      <c r="EM12" s="251"/>
      <c r="EN12" s="251"/>
      <c r="EO12" s="251"/>
      <c r="EP12" s="251"/>
      <c r="EQ12" s="251"/>
      <c r="ER12" s="251"/>
      <c r="ES12" s="251"/>
      <c r="ET12" s="251"/>
      <c r="EU12" s="251"/>
      <c r="EV12" s="251"/>
      <c r="EW12" s="251"/>
      <c r="EX12" s="251"/>
      <c r="EY12" s="251"/>
      <c r="EZ12" s="251"/>
      <c r="FA12" s="251"/>
      <c r="FB12" s="251"/>
      <c r="FC12" s="251"/>
      <c r="FD12" s="251"/>
      <c r="FE12" s="251"/>
      <c r="FF12" s="251"/>
      <c r="FG12" s="251"/>
      <c r="FH12" s="251"/>
      <c r="FI12" s="251"/>
      <c r="FJ12" s="251"/>
      <c r="FK12" s="251"/>
      <c r="FL12" s="251"/>
      <c r="FM12" s="251"/>
      <c r="FN12" s="251"/>
      <c r="FO12" s="251"/>
      <c r="FP12" s="251"/>
      <c r="FQ12" s="251"/>
      <c r="FR12" s="251"/>
      <c r="FS12" s="251"/>
      <c r="FT12" s="251"/>
      <c r="FU12" s="251"/>
      <c r="FV12" s="251"/>
      <c r="FW12" s="251"/>
      <c r="FX12" s="251"/>
      <c r="FY12" s="251"/>
      <c r="FZ12" s="251"/>
      <c r="GA12" s="251"/>
      <c r="GB12" s="251"/>
      <c r="GC12" s="251"/>
      <c r="GD12" s="251"/>
      <c r="GE12" s="251"/>
      <c r="GF12" s="251"/>
      <c r="GG12" s="251"/>
      <c r="GH12" s="251"/>
      <c r="GI12" s="251"/>
      <c r="GJ12" s="251"/>
      <c r="GK12" s="251"/>
      <c r="GL12" s="251"/>
      <c r="GM12" s="251"/>
      <c r="GN12" s="251"/>
      <c r="GO12" s="251"/>
      <c r="GP12" s="251"/>
      <c r="GQ12" s="251"/>
      <c r="GR12" s="251"/>
      <c r="GS12" s="251"/>
      <c r="GT12" s="251"/>
      <c r="GU12" s="251"/>
      <c r="GV12" s="251"/>
      <c r="GW12" s="251"/>
      <c r="GX12" s="251"/>
      <c r="GY12" s="251"/>
      <c r="GZ12" s="251"/>
      <c r="HA12" s="251"/>
      <c r="HB12" s="251"/>
      <c r="HC12" s="251"/>
      <c r="HD12" s="251"/>
      <c r="HE12" s="251"/>
      <c r="HF12" s="251"/>
      <c r="HG12" s="251"/>
      <c r="HH12" s="251"/>
      <c r="HI12" s="251"/>
      <c r="HJ12" s="251"/>
      <c r="HK12" s="251"/>
      <c r="HL12" s="251"/>
      <c r="HM12" s="251"/>
      <c r="HN12" s="251"/>
      <c r="HO12" s="251"/>
      <c r="HP12" s="251"/>
      <c r="HQ12" s="59"/>
    </row>
    <row r="13" spans="1:231" ht="13.8" thickBot="1">
      <c r="A13" s="616"/>
      <c r="B13" s="617"/>
      <c r="C13" s="617"/>
      <c r="D13" s="617"/>
      <c r="E13" s="617"/>
      <c r="F13" s="617"/>
      <c r="G13" s="618"/>
      <c r="H13" s="27" t="s">
        <v>21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66"/>
      <c r="EG13" s="646"/>
      <c r="EH13" s="169"/>
      <c r="EI13" s="558"/>
      <c r="EJ13" s="172"/>
      <c r="EK13" s="173"/>
      <c r="EL13" s="203"/>
      <c r="EM13" s="287"/>
      <c r="EN13" s="143"/>
      <c r="EO13" s="143"/>
      <c r="EP13" s="143"/>
      <c r="EQ13" s="143"/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3"/>
      <c r="FF13" s="143"/>
      <c r="FG13" s="143"/>
      <c r="FH13" s="143"/>
      <c r="FI13" s="143"/>
      <c r="FJ13" s="143"/>
      <c r="FK13" s="143"/>
      <c r="FL13" s="143"/>
      <c r="FM13" s="143"/>
      <c r="FN13" s="143"/>
      <c r="FO13" s="143"/>
      <c r="FP13" s="143"/>
      <c r="FQ13" s="143"/>
      <c r="FR13" s="143"/>
      <c r="FS13" s="143"/>
      <c r="FT13" s="143"/>
      <c r="FU13" s="143"/>
      <c r="FV13" s="143"/>
      <c r="FW13" s="143"/>
      <c r="FX13" s="154"/>
      <c r="FY13" s="552" t="s">
        <v>42</v>
      </c>
      <c r="FZ13" s="552"/>
      <c r="GA13" s="552"/>
      <c r="GB13" s="552"/>
      <c r="GC13" s="552"/>
      <c r="GD13" s="552"/>
      <c r="GE13" s="552"/>
      <c r="GF13" s="552"/>
      <c r="GG13" s="552"/>
      <c r="GH13" s="552"/>
      <c r="GI13" s="552"/>
      <c r="GJ13" s="552"/>
      <c r="GK13" s="552"/>
      <c r="GL13" s="552"/>
      <c r="GM13" s="552"/>
      <c r="GN13" s="552"/>
      <c r="GO13" s="552"/>
      <c r="GP13" s="552"/>
      <c r="GQ13" s="552"/>
      <c r="GR13" s="552"/>
      <c r="GS13" s="552"/>
      <c r="GT13" s="552"/>
      <c r="GU13" s="552"/>
      <c r="GV13" s="552"/>
      <c r="GW13" s="552"/>
      <c r="GX13" s="552"/>
      <c r="GY13" s="552"/>
      <c r="GZ13" s="552"/>
      <c r="HA13" s="552"/>
      <c r="HB13" s="552"/>
      <c r="HC13" s="552"/>
      <c r="HD13" s="552"/>
      <c r="HE13" s="552"/>
      <c r="HF13" s="552"/>
      <c r="HG13" s="552"/>
      <c r="HH13" s="552"/>
      <c r="HI13" s="552"/>
      <c r="HJ13" s="552"/>
      <c r="HK13" s="552"/>
      <c r="HL13" s="552"/>
      <c r="HM13" s="552"/>
      <c r="HN13" s="552"/>
      <c r="HO13" s="552"/>
      <c r="HP13" s="552"/>
      <c r="HQ13" s="149"/>
    </row>
    <row r="14" spans="1:231">
      <c r="A14" s="603" t="s">
        <v>6</v>
      </c>
      <c r="B14" s="604"/>
      <c r="C14" s="604"/>
      <c r="D14" s="604"/>
      <c r="E14" s="604"/>
      <c r="F14" s="604"/>
      <c r="G14" s="605"/>
      <c r="H14" s="25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6"/>
      <c r="AP14" s="246"/>
      <c r="AQ14" s="246"/>
      <c r="AR14" s="246"/>
      <c r="AS14" s="246"/>
      <c r="AT14" s="246"/>
      <c r="AU14" s="246"/>
      <c r="AV14" s="246"/>
      <c r="AW14" s="246"/>
      <c r="AX14" s="246"/>
      <c r="AY14" s="246"/>
      <c r="AZ14" s="246"/>
      <c r="BA14" s="246"/>
      <c r="BB14" s="246"/>
      <c r="BC14" s="246"/>
      <c r="BD14" s="246"/>
      <c r="BE14" s="246"/>
      <c r="BF14" s="246"/>
      <c r="BG14" s="246"/>
      <c r="BH14" s="246"/>
      <c r="BI14" s="246"/>
      <c r="BJ14" s="246"/>
      <c r="BK14" s="246"/>
      <c r="BL14" s="246"/>
      <c r="BM14" s="246"/>
      <c r="BN14" s="246"/>
      <c r="BO14" s="246"/>
      <c r="BP14" s="246"/>
      <c r="BQ14" s="246"/>
      <c r="BR14" s="246"/>
      <c r="BS14" s="246"/>
      <c r="BT14" s="246"/>
      <c r="BU14" s="246"/>
      <c r="BV14" s="246"/>
      <c r="BW14" s="246"/>
      <c r="BX14" s="246"/>
      <c r="BY14" s="246"/>
      <c r="BZ14" s="246"/>
      <c r="CA14" s="246"/>
      <c r="CB14" s="246"/>
      <c r="CC14" s="246"/>
      <c r="CD14" s="246"/>
      <c r="CE14" s="246"/>
      <c r="CF14" s="246"/>
      <c r="CG14" s="246"/>
      <c r="CH14" s="246"/>
      <c r="CI14" s="246"/>
      <c r="CJ14" s="246"/>
      <c r="CK14" s="246"/>
      <c r="CL14" s="246"/>
      <c r="CM14" s="246"/>
      <c r="CN14" s="246"/>
      <c r="CO14" s="246"/>
      <c r="CP14" s="246"/>
      <c r="CQ14" s="246"/>
      <c r="CR14" s="246"/>
      <c r="CS14" s="246"/>
      <c r="CT14" s="246"/>
      <c r="CU14" s="246"/>
      <c r="CV14" s="246"/>
      <c r="CW14" s="246"/>
      <c r="CX14" s="246"/>
      <c r="CY14" s="246"/>
      <c r="CZ14" s="246"/>
      <c r="DA14" s="246"/>
      <c r="DB14" s="246"/>
      <c r="DC14" s="246"/>
      <c r="DD14" s="246"/>
      <c r="DE14" s="246"/>
      <c r="DF14" s="246"/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7"/>
      <c r="EG14" s="646"/>
      <c r="EH14" s="169"/>
      <c r="EI14" s="558"/>
      <c r="EJ14" s="172"/>
      <c r="EK14" s="173"/>
      <c r="EL14" s="203"/>
      <c r="EM14" s="288"/>
      <c r="EN14" s="200"/>
      <c r="EO14" s="200"/>
      <c r="EP14" s="200"/>
      <c r="EQ14" s="200"/>
      <c r="ER14" s="200"/>
      <c r="ES14" s="200"/>
      <c r="ET14" s="200"/>
      <c r="EU14" s="190"/>
      <c r="EV14" s="190"/>
      <c r="EW14" s="190"/>
      <c r="EX14" s="190"/>
      <c r="EY14" s="190"/>
      <c r="EZ14" s="190"/>
      <c r="FA14" s="190"/>
      <c r="FB14" s="190"/>
      <c r="FC14" s="190"/>
      <c r="FD14" s="190"/>
      <c r="FE14" s="190"/>
      <c r="FF14" s="190"/>
      <c r="FG14" s="190"/>
      <c r="FH14" s="190"/>
      <c r="FI14" s="190"/>
      <c r="FJ14" s="190"/>
      <c r="FK14" s="190"/>
      <c r="FL14" s="190"/>
      <c r="FM14" s="190"/>
      <c r="FN14" s="190"/>
      <c r="FO14" s="190"/>
      <c r="FP14" s="190"/>
      <c r="FQ14" s="190"/>
      <c r="FR14" s="190"/>
      <c r="FS14" s="190"/>
      <c r="FT14" s="190"/>
      <c r="FU14" s="190"/>
      <c r="FV14" s="190"/>
      <c r="FW14" s="190"/>
      <c r="FX14" s="201"/>
      <c r="FY14" s="554"/>
      <c r="FZ14" s="554"/>
      <c r="GA14" s="554"/>
      <c r="GB14" s="554"/>
      <c r="GC14" s="554"/>
      <c r="GD14" s="554"/>
      <c r="GE14" s="554"/>
      <c r="GF14" s="554"/>
      <c r="GG14" s="554"/>
      <c r="GH14" s="554"/>
      <c r="GI14" s="554"/>
      <c r="GJ14" s="554"/>
      <c r="GK14" s="554"/>
      <c r="GL14" s="554"/>
      <c r="GM14" s="554"/>
      <c r="GN14" s="554"/>
      <c r="GO14" s="554"/>
      <c r="GP14" s="554"/>
      <c r="GQ14" s="554"/>
      <c r="GR14" s="554"/>
      <c r="GS14" s="554"/>
      <c r="GT14" s="554"/>
      <c r="GU14" s="554"/>
      <c r="GV14" s="554"/>
      <c r="GW14" s="554"/>
      <c r="GX14" s="554"/>
      <c r="GY14" s="554"/>
      <c r="GZ14" s="554"/>
      <c r="HA14" s="554"/>
      <c r="HB14" s="554"/>
      <c r="HC14" s="554"/>
      <c r="HD14" s="554"/>
      <c r="HE14" s="554"/>
      <c r="HF14" s="554"/>
      <c r="HG14" s="554"/>
      <c r="HH14" s="554"/>
      <c r="HI14" s="554"/>
      <c r="HJ14" s="554"/>
      <c r="HK14" s="554"/>
      <c r="HL14" s="554"/>
      <c r="HM14" s="554"/>
      <c r="HN14" s="554"/>
      <c r="HO14" s="554"/>
      <c r="HP14" s="554"/>
      <c r="HQ14" s="150"/>
    </row>
    <row r="15" spans="1:231" ht="13.8" thickBot="1">
      <c r="A15" s="606"/>
      <c r="B15" s="607"/>
      <c r="C15" s="607"/>
      <c r="D15" s="607"/>
      <c r="E15" s="607"/>
      <c r="F15" s="607"/>
      <c r="G15" s="608"/>
      <c r="H15" s="257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1"/>
      <c r="BL15" s="241"/>
      <c r="BM15" s="241"/>
      <c r="BN15" s="241"/>
      <c r="BO15" s="241"/>
      <c r="BP15" s="241"/>
      <c r="BQ15" s="241"/>
      <c r="BR15" s="241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241"/>
      <c r="CU15" s="241"/>
      <c r="CV15" s="241"/>
      <c r="CW15" s="241"/>
      <c r="CX15" s="241"/>
      <c r="CY15" s="241"/>
      <c r="CZ15" s="241"/>
      <c r="DA15" s="241"/>
      <c r="DB15" s="241"/>
      <c r="DC15" s="241"/>
      <c r="DD15" s="241"/>
      <c r="DE15" s="241"/>
      <c r="DF15" s="241"/>
      <c r="DG15" s="241"/>
      <c r="DH15" s="241"/>
      <c r="DI15" s="241"/>
      <c r="DJ15" s="241"/>
      <c r="DK15" s="241"/>
      <c r="DL15" s="241"/>
      <c r="DM15" s="241"/>
      <c r="DN15" s="241"/>
      <c r="DO15" s="241"/>
      <c r="DP15" s="241"/>
      <c r="DQ15" s="241"/>
      <c r="DR15" s="241"/>
      <c r="DS15" s="241"/>
      <c r="DT15" s="241"/>
      <c r="DU15" s="241"/>
      <c r="DV15" s="241"/>
      <c r="DW15" s="241"/>
      <c r="DX15" s="241"/>
      <c r="DY15" s="241"/>
      <c r="DZ15" s="241"/>
      <c r="EA15" s="241"/>
      <c r="EB15" s="241"/>
      <c r="EC15" s="241"/>
      <c r="ED15" s="241"/>
      <c r="EE15" s="241"/>
      <c r="EF15" s="258"/>
      <c r="EG15" s="646"/>
      <c r="EH15" s="169"/>
      <c r="EI15" s="558"/>
      <c r="EJ15" s="174"/>
      <c r="EK15" s="175"/>
      <c r="EL15" s="203"/>
      <c r="EM15" s="289"/>
      <c r="EN15" s="242"/>
      <c r="EO15" s="242"/>
      <c r="EP15" s="242"/>
      <c r="EQ15" s="242"/>
      <c r="ER15" s="242"/>
      <c r="ES15" s="242"/>
      <c r="ET15" s="242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243"/>
      <c r="FF15" s="243"/>
      <c r="FG15" s="243"/>
      <c r="FH15" s="243"/>
      <c r="FI15" s="243"/>
      <c r="FJ15" s="243"/>
      <c r="FK15" s="243"/>
      <c r="FL15" s="243"/>
      <c r="FM15" s="243"/>
      <c r="FN15" s="243"/>
      <c r="FO15" s="243"/>
      <c r="FP15" s="243"/>
      <c r="FQ15" s="243"/>
      <c r="FR15" s="243"/>
      <c r="FS15" s="243"/>
      <c r="FT15" s="243"/>
      <c r="FU15" s="243"/>
      <c r="FV15" s="243"/>
      <c r="FW15" s="243"/>
      <c r="FX15" s="244"/>
      <c r="FY15" s="243"/>
      <c r="FZ15" s="243"/>
      <c r="GA15" s="243"/>
      <c r="GB15" s="243"/>
      <c r="GC15" s="243"/>
      <c r="GD15" s="243"/>
      <c r="GE15" s="245"/>
      <c r="GF15" s="245"/>
      <c r="GG15" s="245"/>
      <c r="GH15" s="245"/>
      <c r="GI15" s="245"/>
      <c r="GJ15" s="245"/>
      <c r="GK15" s="245"/>
      <c r="GL15" s="245"/>
      <c r="GM15" s="245"/>
      <c r="GN15" s="245"/>
      <c r="GO15" s="245"/>
      <c r="GP15" s="245"/>
      <c r="GQ15" s="245"/>
      <c r="GR15" s="245"/>
      <c r="GS15" s="245"/>
      <c r="GT15" s="245"/>
      <c r="GU15" s="245"/>
      <c r="GV15" s="245"/>
      <c r="GW15" s="245"/>
      <c r="GX15" s="245"/>
      <c r="GY15" s="245"/>
      <c r="GZ15" s="245"/>
      <c r="HA15" s="245"/>
      <c r="HB15" s="245"/>
      <c r="HC15" s="245"/>
      <c r="HD15" s="245"/>
      <c r="HE15" s="245"/>
      <c r="HF15" s="245"/>
      <c r="HG15" s="245"/>
      <c r="HH15" s="245"/>
      <c r="HI15" s="245"/>
      <c r="HJ15" s="245"/>
      <c r="HK15" s="245"/>
      <c r="HL15" s="245"/>
      <c r="HM15" s="245"/>
      <c r="HN15" s="245"/>
      <c r="HO15" s="245"/>
      <c r="HP15" s="245"/>
      <c r="HQ15" s="150"/>
    </row>
    <row r="16" spans="1:231">
      <c r="A16" s="606"/>
      <c r="B16" s="607"/>
      <c r="C16" s="607"/>
      <c r="D16" s="607"/>
      <c r="E16" s="607"/>
      <c r="F16" s="607"/>
      <c r="G16" s="608"/>
      <c r="H16" s="11" t="s">
        <v>10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144"/>
      <c r="EG16" s="646"/>
      <c r="EH16" s="170"/>
      <c r="EI16" s="558"/>
      <c r="EJ16" s="236" t="s">
        <v>97</v>
      </c>
      <c r="EK16" s="160"/>
      <c r="EL16" s="39"/>
      <c r="EM16" s="202" t="s">
        <v>91</v>
      </c>
      <c r="EN16" s="179"/>
      <c r="EO16" s="179"/>
      <c r="EP16" s="179"/>
      <c r="EQ16" s="555" t="s">
        <v>90</v>
      </c>
      <c r="ER16" s="476"/>
      <c r="ES16" s="476"/>
      <c r="ET16" s="344"/>
      <c r="EU16" s="178" t="s">
        <v>102</v>
      </c>
      <c r="EV16" s="179"/>
      <c r="EW16" s="179"/>
      <c r="EX16" s="179"/>
      <c r="EY16" s="162"/>
      <c r="EZ16" s="178" t="s">
        <v>103</v>
      </c>
      <c r="FA16" s="179"/>
      <c r="FB16" s="179"/>
      <c r="FC16" s="179"/>
      <c r="FD16" s="162"/>
      <c r="FE16" s="178" t="s">
        <v>167</v>
      </c>
      <c r="FF16" s="179"/>
      <c r="FG16" s="179"/>
      <c r="FH16" s="179"/>
      <c r="FI16" s="179"/>
      <c r="FJ16" s="179"/>
      <c r="FK16" s="179"/>
      <c r="FL16" s="179"/>
      <c r="FM16" s="179"/>
      <c r="FN16" s="162"/>
      <c r="FO16" s="179" t="s">
        <v>166</v>
      </c>
      <c r="FP16" s="179"/>
      <c r="FQ16" s="179"/>
      <c r="FR16" s="179"/>
      <c r="FS16" s="179"/>
      <c r="FT16" s="179"/>
      <c r="FU16" s="179"/>
      <c r="FV16" s="179"/>
      <c r="FW16" s="179"/>
      <c r="FX16" s="180"/>
      <c r="FY16" s="550" t="s">
        <v>91</v>
      </c>
      <c r="FZ16" s="550"/>
      <c r="GA16" s="550"/>
      <c r="GB16" s="550"/>
      <c r="GC16" s="550"/>
      <c r="GD16" s="551"/>
      <c r="GE16" s="549" t="s">
        <v>90</v>
      </c>
      <c r="GF16" s="550"/>
      <c r="GG16" s="550"/>
      <c r="GH16" s="550"/>
      <c r="GI16" s="550"/>
      <c r="GJ16" s="551"/>
      <c r="GK16" s="549" t="s">
        <v>106</v>
      </c>
      <c r="GL16" s="550"/>
      <c r="GM16" s="550"/>
      <c r="GN16" s="550"/>
      <c r="GO16" s="550"/>
      <c r="GP16" s="550"/>
      <c r="GQ16" s="551"/>
      <c r="GR16" s="549" t="s">
        <v>107</v>
      </c>
      <c r="GS16" s="550"/>
      <c r="GT16" s="550"/>
      <c r="GU16" s="550"/>
      <c r="GV16" s="550"/>
      <c r="GW16" s="550"/>
      <c r="GX16" s="551"/>
      <c r="GY16" s="549" t="s">
        <v>108</v>
      </c>
      <c r="GZ16" s="550"/>
      <c r="HA16" s="550"/>
      <c r="HB16" s="550"/>
      <c r="HC16" s="550"/>
      <c r="HD16" s="550"/>
      <c r="HE16" s="550"/>
      <c r="HF16" s="550"/>
      <c r="HG16" s="551"/>
      <c r="HH16" s="549" t="s">
        <v>109</v>
      </c>
      <c r="HI16" s="550"/>
      <c r="HJ16" s="550"/>
      <c r="HK16" s="550"/>
      <c r="HL16" s="550"/>
      <c r="HM16" s="550"/>
      <c r="HN16" s="550"/>
      <c r="HO16" s="550"/>
      <c r="HP16" s="551"/>
      <c r="HQ16" s="151"/>
    </row>
    <row r="17" spans="1:225" ht="13.8" thickBot="1">
      <c r="A17" s="609"/>
      <c r="B17" s="610"/>
      <c r="C17" s="610"/>
      <c r="D17" s="610"/>
      <c r="E17" s="610"/>
      <c r="F17" s="610"/>
      <c r="G17" s="611"/>
      <c r="H17" s="11" t="s">
        <v>11</v>
      </c>
      <c r="I17" s="13"/>
      <c r="J17" s="13"/>
      <c r="K17" s="13"/>
      <c r="L17" s="13"/>
      <c r="M17" s="13"/>
      <c r="N17" s="13"/>
      <c r="O17" s="13"/>
      <c r="P17" s="13">
        <v>1</v>
      </c>
      <c r="Q17" s="13">
        <v>2</v>
      </c>
      <c r="R17" s="13">
        <v>3</v>
      </c>
      <c r="S17" s="13">
        <v>4</v>
      </c>
      <c r="T17" s="13">
        <v>5</v>
      </c>
      <c r="U17" s="13">
        <v>6</v>
      </c>
      <c r="V17" s="13">
        <v>7</v>
      </c>
      <c r="W17" s="13">
        <v>8</v>
      </c>
      <c r="X17" s="13">
        <v>9</v>
      </c>
      <c r="Y17" s="13">
        <v>10</v>
      </c>
      <c r="Z17" s="13">
        <v>11</v>
      </c>
      <c r="AA17" s="13">
        <v>12</v>
      </c>
      <c r="AB17" s="13">
        <v>13</v>
      </c>
      <c r="AC17" s="13">
        <v>14</v>
      </c>
      <c r="AD17" s="13">
        <v>15</v>
      </c>
      <c r="AE17" s="13">
        <v>16</v>
      </c>
      <c r="AF17" s="13">
        <v>17</v>
      </c>
      <c r="AG17" s="13">
        <v>18</v>
      </c>
      <c r="AH17" s="13">
        <v>19</v>
      </c>
      <c r="AI17" s="13">
        <v>20</v>
      </c>
      <c r="AJ17" s="13">
        <v>21</v>
      </c>
      <c r="AK17" s="13">
        <v>22</v>
      </c>
      <c r="AL17" s="13">
        <v>23</v>
      </c>
      <c r="AM17" s="13">
        <v>24</v>
      </c>
      <c r="AN17" s="13">
        <v>25</v>
      </c>
      <c r="AO17" s="13">
        <v>26</v>
      </c>
      <c r="AP17" s="13">
        <v>27</v>
      </c>
      <c r="AQ17" s="13">
        <v>28</v>
      </c>
      <c r="AR17" s="13">
        <v>29</v>
      </c>
      <c r="AS17" s="13">
        <v>30</v>
      </c>
      <c r="AT17" s="13">
        <v>31</v>
      </c>
      <c r="AU17" s="13">
        <v>32</v>
      </c>
      <c r="AV17" s="13">
        <v>33</v>
      </c>
      <c r="AW17" s="13">
        <v>34</v>
      </c>
      <c r="AX17" s="13">
        <v>35</v>
      </c>
      <c r="AY17" s="13">
        <v>36</v>
      </c>
      <c r="AZ17" s="13">
        <v>37</v>
      </c>
      <c r="BA17" s="13">
        <v>38</v>
      </c>
      <c r="BB17" s="13">
        <v>39</v>
      </c>
      <c r="BC17" s="13">
        <v>40</v>
      </c>
      <c r="BD17" s="13"/>
      <c r="BE17" s="13">
        <v>1</v>
      </c>
      <c r="BF17" s="13">
        <v>2</v>
      </c>
      <c r="BG17" s="13">
        <v>3</v>
      </c>
      <c r="BH17" s="13">
        <v>4</v>
      </c>
      <c r="BI17" s="13">
        <v>5</v>
      </c>
      <c r="BJ17" s="13">
        <v>6</v>
      </c>
      <c r="BK17" s="13">
        <v>7</v>
      </c>
      <c r="BL17" s="13">
        <v>8</v>
      </c>
      <c r="BM17" s="13">
        <v>9</v>
      </c>
      <c r="BN17" s="13">
        <v>10</v>
      </c>
      <c r="BO17" s="13">
        <v>11</v>
      </c>
      <c r="BP17" s="13">
        <v>12</v>
      </c>
      <c r="BQ17" s="13">
        <v>13</v>
      </c>
      <c r="BR17" s="13">
        <v>14</v>
      </c>
      <c r="BS17" s="13">
        <v>15</v>
      </c>
      <c r="BT17" s="13">
        <v>16</v>
      </c>
      <c r="BU17" s="13">
        <v>17</v>
      </c>
      <c r="BV17" s="13">
        <v>18</v>
      </c>
      <c r="BW17" s="13">
        <v>19</v>
      </c>
      <c r="BX17" s="13">
        <v>20</v>
      </c>
      <c r="BY17" s="13">
        <v>21</v>
      </c>
      <c r="BZ17" s="13">
        <v>22</v>
      </c>
      <c r="CA17" s="13">
        <v>23</v>
      </c>
      <c r="CB17" s="13">
        <v>24</v>
      </c>
      <c r="CC17" s="13">
        <v>25</v>
      </c>
      <c r="CD17" s="13">
        <v>26</v>
      </c>
      <c r="CE17" s="13">
        <v>27</v>
      </c>
      <c r="CF17" s="13">
        <v>28</v>
      </c>
      <c r="CG17" s="13">
        <v>29</v>
      </c>
      <c r="CH17" s="13">
        <v>30</v>
      </c>
      <c r="CI17" s="13">
        <v>31</v>
      </c>
      <c r="CJ17" s="13">
        <v>32</v>
      </c>
      <c r="CK17" s="13">
        <v>33</v>
      </c>
      <c r="CL17" s="13">
        <v>34</v>
      </c>
      <c r="CM17" s="13">
        <v>35</v>
      </c>
      <c r="CN17" s="13">
        <v>36</v>
      </c>
      <c r="CO17" s="13">
        <v>37</v>
      </c>
      <c r="CP17" s="13">
        <v>38</v>
      </c>
      <c r="CQ17" s="13">
        <v>39</v>
      </c>
      <c r="CR17" s="13">
        <v>40</v>
      </c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647"/>
      <c r="EH17" s="171"/>
      <c r="EI17" s="559"/>
      <c r="EJ17" s="237" t="s">
        <v>98</v>
      </c>
      <c r="EK17" s="176"/>
      <c r="EL17" s="120"/>
      <c r="EM17" s="290" t="s">
        <v>43</v>
      </c>
      <c r="EN17" s="125" t="s">
        <v>44</v>
      </c>
      <c r="EO17" s="126" t="s">
        <v>45</v>
      </c>
      <c r="EP17" s="349" t="s">
        <v>83</v>
      </c>
      <c r="EQ17" s="127" t="s">
        <v>43</v>
      </c>
      <c r="ER17" s="125" t="s">
        <v>44</v>
      </c>
      <c r="ES17" s="126" t="s">
        <v>45</v>
      </c>
      <c r="ET17" s="126" t="s">
        <v>83</v>
      </c>
      <c r="EU17" s="127" t="s">
        <v>43</v>
      </c>
      <c r="EV17" s="125" t="s">
        <v>44</v>
      </c>
      <c r="EW17" s="125" t="s">
        <v>45</v>
      </c>
      <c r="EX17" s="125" t="s">
        <v>83</v>
      </c>
      <c r="EY17" s="125" t="s">
        <v>84</v>
      </c>
      <c r="EZ17" s="127" t="s">
        <v>43</v>
      </c>
      <c r="FA17" s="125" t="s">
        <v>44</v>
      </c>
      <c r="FB17" s="126" t="s">
        <v>45</v>
      </c>
      <c r="FC17" s="126" t="s">
        <v>83</v>
      </c>
      <c r="FD17" s="126" t="s">
        <v>84</v>
      </c>
      <c r="FE17" s="126" t="s">
        <v>44</v>
      </c>
      <c r="FF17" s="126" t="s">
        <v>45</v>
      </c>
      <c r="FG17" s="126" t="s">
        <v>83</v>
      </c>
      <c r="FH17" s="126" t="s">
        <v>164</v>
      </c>
      <c r="FI17" s="126" t="s">
        <v>165</v>
      </c>
      <c r="FJ17" s="126" t="s">
        <v>331</v>
      </c>
      <c r="FK17" s="126" t="s">
        <v>104</v>
      </c>
      <c r="FL17" s="126" t="s">
        <v>74</v>
      </c>
      <c r="FM17" s="126" t="s">
        <v>75</v>
      </c>
      <c r="FN17" s="126" t="s">
        <v>76</v>
      </c>
      <c r="FO17" s="126" t="s">
        <v>44</v>
      </c>
      <c r="FP17" s="126" t="s">
        <v>45</v>
      </c>
      <c r="FQ17" s="126" t="s">
        <v>83</v>
      </c>
      <c r="FR17" s="126" t="s">
        <v>164</v>
      </c>
      <c r="FS17" s="126" t="s">
        <v>165</v>
      </c>
      <c r="FT17" s="126" t="s">
        <v>331</v>
      </c>
      <c r="FU17" s="126" t="s">
        <v>104</v>
      </c>
      <c r="FV17" s="126" t="s">
        <v>74</v>
      </c>
      <c r="FW17" s="126" t="s">
        <v>75</v>
      </c>
      <c r="FX17" s="189" t="s">
        <v>76</v>
      </c>
      <c r="FY17" s="129" t="s">
        <v>77</v>
      </c>
      <c r="FZ17" s="128" t="s">
        <v>99</v>
      </c>
      <c r="GA17" s="128" t="s">
        <v>100</v>
      </c>
      <c r="GB17" s="128" t="s">
        <v>44</v>
      </c>
      <c r="GC17" s="128" t="s">
        <v>45</v>
      </c>
      <c r="GD17" s="128" t="s">
        <v>83</v>
      </c>
      <c r="GE17" s="128" t="s">
        <v>77</v>
      </c>
      <c r="GF17" s="128" t="s">
        <v>99</v>
      </c>
      <c r="GG17" s="128" t="s">
        <v>100</v>
      </c>
      <c r="GH17" s="128" t="s">
        <v>44</v>
      </c>
      <c r="GI17" s="128" t="s">
        <v>45</v>
      </c>
      <c r="GJ17" s="128" t="s">
        <v>83</v>
      </c>
      <c r="GK17" s="128" t="s">
        <v>77</v>
      </c>
      <c r="GL17" s="128" t="s">
        <v>99</v>
      </c>
      <c r="GM17" s="128" t="s">
        <v>100</v>
      </c>
      <c r="GN17" s="128" t="s">
        <v>44</v>
      </c>
      <c r="GO17" s="128" t="s">
        <v>45</v>
      </c>
      <c r="GP17" s="128" t="s">
        <v>83</v>
      </c>
      <c r="GQ17" s="128" t="s">
        <v>84</v>
      </c>
      <c r="GR17" s="128" t="s">
        <v>77</v>
      </c>
      <c r="GS17" s="128" t="s">
        <v>99</v>
      </c>
      <c r="GT17" s="128" t="s">
        <v>100</v>
      </c>
      <c r="GU17" s="128" t="s">
        <v>44</v>
      </c>
      <c r="GV17" s="128" t="s">
        <v>45</v>
      </c>
      <c r="GW17" s="128" t="s">
        <v>83</v>
      </c>
      <c r="GX17" s="128" t="s">
        <v>84</v>
      </c>
      <c r="GY17" s="128" t="s">
        <v>44</v>
      </c>
      <c r="GZ17" s="128" t="s">
        <v>45</v>
      </c>
      <c r="HA17" s="128" t="s">
        <v>164</v>
      </c>
      <c r="HB17" s="128" t="s">
        <v>165</v>
      </c>
      <c r="HC17" s="128" t="s">
        <v>83</v>
      </c>
      <c r="HD17" s="128" t="s">
        <v>104</v>
      </c>
      <c r="HE17" s="128" t="s">
        <v>74</v>
      </c>
      <c r="HF17" s="128" t="s">
        <v>75</v>
      </c>
      <c r="HG17" s="128" t="s">
        <v>76</v>
      </c>
      <c r="HH17" s="128" t="s">
        <v>44</v>
      </c>
      <c r="HI17" s="128" t="s">
        <v>45</v>
      </c>
      <c r="HJ17" s="128" t="s">
        <v>164</v>
      </c>
      <c r="HK17" s="128" t="s">
        <v>165</v>
      </c>
      <c r="HL17" s="128" t="s">
        <v>83</v>
      </c>
      <c r="HM17" s="128" t="s">
        <v>104</v>
      </c>
      <c r="HN17" s="128" t="s">
        <v>74</v>
      </c>
      <c r="HO17" s="128" t="s">
        <v>75</v>
      </c>
      <c r="HP17" s="128" t="s">
        <v>76</v>
      </c>
      <c r="HQ17" s="152"/>
    </row>
    <row r="18" spans="1:225">
      <c r="A18" s="565" t="s">
        <v>7</v>
      </c>
      <c r="B18" s="566"/>
      <c r="C18" s="566"/>
      <c r="D18" s="566"/>
      <c r="E18" s="566"/>
      <c r="F18" s="566"/>
      <c r="G18" s="566"/>
      <c r="H18" s="11" t="s">
        <v>8</v>
      </c>
      <c r="I18" s="12" t="s">
        <v>66</v>
      </c>
      <c r="J18" s="12" t="s">
        <v>63</v>
      </c>
      <c r="K18" s="12" t="s">
        <v>67</v>
      </c>
      <c r="L18" s="12"/>
      <c r="M18" s="12" t="s">
        <v>68</v>
      </c>
      <c r="N18" s="12" t="s">
        <v>69</v>
      </c>
      <c r="O18" s="542" t="s">
        <v>55</v>
      </c>
      <c r="P18" s="543"/>
      <c r="Q18" s="543"/>
      <c r="R18" s="543"/>
      <c r="S18" s="543"/>
      <c r="T18" s="543"/>
      <c r="U18" s="543"/>
      <c r="V18" s="543"/>
      <c r="W18" s="543"/>
      <c r="X18" s="543"/>
      <c r="Y18" s="543"/>
      <c r="Z18" s="543"/>
      <c r="AA18" s="543"/>
      <c r="AB18" s="543"/>
      <c r="AC18" s="543"/>
      <c r="AD18" s="543"/>
      <c r="AE18" s="543"/>
      <c r="AF18" s="543"/>
      <c r="AG18" s="543"/>
      <c r="AH18" s="543"/>
      <c r="AI18" s="543"/>
      <c r="AJ18" s="543"/>
      <c r="AK18" s="543"/>
      <c r="AL18" s="543"/>
      <c r="AM18" s="543"/>
      <c r="AN18" s="543"/>
      <c r="AO18" s="543"/>
      <c r="AP18" s="543"/>
      <c r="AQ18" s="543"/>
      <c r="AR18" s="543"/>
      <c r="AS18" s="543"/>
      <c r="AT18" s="543"/>
      <c r="AU18" s="543"/>
      <c r="AV18" s="543"/>
      <c r="AW18" s="543"/>
      <c r="AX18" s="543"/>
      <c r="AY18" s="543"/>
      <c r="AZ18" s="543"/>
      <c r="BA18" s="543"/>
      <c r="BB18" s="543"/>
      <c r="BC18" s="544"/>
      <c r="BD18" s="542" t="s">
        <v>54</v>
      </c>
      <c r="BE18" s="543"/>
      <c r="BF18" s="543"/>
      <c r="BG18" s="543"/>
      <c r="BH18" s="543"/>
      <c r="BI18" s="543"/>
      <c r="BJ18" s="543"/>
      <c r="BK18" s="543"/>
      <c r="BL18" s="543"/>
      <c r="BM18" s="543"/>
      <c r="BN18" s="543"/>
      <c r="BO18" s="543"/>
      <c r="BP18" s="543"/>
      <c r="BQ18" s="543"/>
      <c r="BR18" s="543"/>
      <c r="BS18" s="543"/>
      <c r="BT18" s="543"/>
      <c r="BU18" s="543"/>
      <c r="BV18" s="543"/>
      <c r="BW18" s="543"/>
      <c r="BX18" s="543"/>
      <c r="BY18" s="543"/>
      <c r="BZ18" s="543"/>
      <c r="CA18" s="543"/>
      <c r="CB18" s="543"/>
      <c r="CC18" s="543"/>
      <c r="CD18" s="543"/>
      <c r="CE18" s="543"/>
      <c r="CF18" s="543"/>
      <c r="CG18" s="543"/>
      <c r="CH18" s="543"/>
      <c r="CI18" s="543"/>
      <c r="CJ18" s="543"/>
      <c r="CK18" s="543"/>
      <c r="CL18" s="543"/>
      <c r="CM18" s="543"/>
      <c r="CN18" s="543"/>
      <c r="CO18" s="543"/>
      <c r="CP18" s="543"/>
      <c r="CQ18" s="543"/>
      <c r="CR18" s="544"/>
      <c r="CS18" s="545" t="s">
        <v>22</v>
      </c>
      <c r="CT18" s="546"/>
      <c r="CU18" s="546"/>
      <c r="CV18" s="546"/>
      <c r="CW18" s="546"/>
      <c r="CX18" s="546"/>
      <c r="CY18" s="546"/>
      <c r="CZ18" s="546"/>
      <c r="DA18" s="546"/>
      <c r="DB18" s="546"/>
      <c r="DC18" s="546"/>
      <c r="DD18" s="546"/>
      <c r="DE18" s="546"/>
      <c r="DF18" s="546"/>
      <c r="DG18" s="546"/>
      <c r="DH18" s="546"/>
      <c r="DI18" s="546"/>
      <c r="DJ18" s="546"/>
      <c r="DK18" s="546"/>
      <c r="DL18" s="546"/>
      <c r="DM18" s="546"/>
      <c r="DN18" s="546"/>
      <c r="DO18" s="546"/>
      <c r="DP18" s="546"/>
      <c r="DQ18" s="546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7"/>
      <c r="EH18" s="137"/>
      <c r="EI18" s="73"/>
      <c r="EJ18" s="295" t="s">
        <v>96</v>
      </c>
      <c r="EK18" s="296" t="s">
        <v>71</v>
      </c>
      <c r="EL18" s="161"/>
      <c r="EM18" s="291"/>
      <c r="EN18" s="87"/>
      <c r="EO18" s="87"/>
      <c r="EP18" s="73"/>
      <c r="EQ18" s="556"/>
      <c r="ER18" s="556"/>
      <c r="ES18" s="556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155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  <c r="GT18" s="87"/>
      <c r="GU18" s="87"/>
      <c r="GV18" s="87"/>
      <c r="GW18" s="87"/>
      <c r="GX18" s="87"/>
      <c r="GY18" s="87"/>
      <c r="GZ18" s="87"/>
      <c r="HA18" s="87"/>
      <c r="HB18" s="87"/>
      <c r="HC18" s="87"/>
      <c r="HD18" s="87"/>
      <c r="HE18" s="87"/>
      <c r="HF18" s="87"/>
      <c r="HG18" s="87"/>
      <c r="HH18" s="87"/>
      <c r="HI18" s="87"/>
      <c r="HJ18" s="87"/>
      <c r="HK18" s="87"/>
      <c r="HL18" s="87"/>
      <c r="HM18" s="87"/>
      <c r="HN18" s="87"/>
      <c r="HO18" s="87"/>
      <c r="HP18" s="87"/>
      <c r="HQ18" s="1"/>
    </row>
    <row r="19" spans="1:225" ht="15.9" customHeight="1">
      <c r="A19" s="15">
        <v>1</v>
      </c>
      <c r="B19" s="69"/>
      <c r="C19" s="541" t="str">
        <f t="shared" ref="C19:C37" si="0">IF(B19&gt;0,VLOOKUP(B19,RE,2,FALSE),"")</f>
        <v/>
      </c>
      <c r="D19" s="567"/>
      <c r="E19" s="567"/>
      <c r="F19" s="567"/>
      <c r="G19" s="567"/>
      <c r="H19" s="111" t="str">
        <f t="shared" ref="H19:H39" si="1">IF(B19=0,"",IF(VLOOKUP(B19,RE,7,FALSE)&gt;0,VLOOKUP(B19,RE,7,FALSE),VLOOKUP(B19,RE,3,FALSE)))</f>
        <v/>
      </c>
      <c r="I19" s="22">
        <f t="shared" ref="I19:I37" si="2">IF($B19="",0,VLOOKUP($B19,RE,20,FALSE))</f>
        <v>0</v>
      </c>
      <c r="J19" s="22">
        <f t="shared" ref="J19:J39" si="3">IF($B19="",0,VLOOKUP($B19,RE,21,FALSE))</f>
        <v>0</v>
      </c>
      <c r="K19" s="22">
        <f t="shared" ref="K19:K39" si="4">IF($B19="",0,VLOOKUP($B19,RE,22,FALSE))</f>
        <v>0</v>
      </c>
      <c r="L19" s="113"/>
      <c r="M19" s="22">
        <f t="shared" ref="M19:M39" si="5">IF($B19="",0,VLOOKUP($B19,RE,23,FALSE))</f>
        <v>0</v>
      </c>
      <c r="N19" s="22">
        <f t="shared" ref="N19:N39" si="6">IF($B19="",0,VLOOKUP($B19,RE,19,FALSE))</f>
        <v>0</v>
      </c>
      <c r="O19" s="83">
        <f t="shared" ref="O19:O46" si="7">SUM(P19:BC19)</f>
        <v>0</v>
      </c>
      <c r="P19" s="64">
        <f>IF(CS$70=1,0,IF(AND(CS19=1,$J19=1,CS$43&gt;=REGISTER!$DD$28,CS$40&gt;0,SUM(CS$54:CS$60)&gt;0),1,0))</f>
        <v>0</v>
      </c>
      <c r="Q19" s="64">
        <f>IF(CT$70=1,0,IF(AND(CT19=1,$J19=1,CT$43&gt;=REGISTER!$DD$28,CT$40&gt;0,SUM(CT$54:CT$60)&gt;0),1,0))</f>
        <v>0</v>
      </c>
      <c r="R19" s="64">
        <f>IF(CU$70=1,0,IF(AND(CU19=1,$J19=1,CU$43&gt;=REGISTER!$DD$28,CU$40&gt;0,SUM(CU$54:CU$60)&gt;0),1,0))</f>
        <v>0</v>
      </c>
      <c r="S19" s="64">
        <f>IF(CV$70=1,0,IF(AND(CV19=1,$J19=1,CV$43&gt;=REGISTER!$DD$28,CV$40&gt;0,SUM(CV$54:CV$60)&gt;0),1,0))</f>
        <v>0</v>
      </c>
      <c r="T19" s="64">
        <f>IF(CW$70=1,0,IF(AND(CW19=1,$J19=1,CW$43&gt;=REGISTER!$DD$28,CW$40&gt;0,SUM(CW$54:CW$60)&gt;0),1,0))</f>
        <v>0</v>
      </c>
      <c r="U19" s="64">
        <f>IF(CX$70=1,0,IF(AND(CX19=1,$J19=1,CX$43&gt;=REGISTER!$DD$28,CX$40&gt;0,SUM(CX$54:CX$60)&gt;0),1,0))</f>
        <v>0</v>
      </c>
      <c r="V19" s="64">
        <f>IF(CY$70=1,0,IF(AND(CY19=1,$J19=1,CY$43&gt;=REGISTER!$DD$28,CY$40&gt;0,SUM(CY$54:CY$60)&gt;0),1,0))</f>
        <v>0</v>
      </c>
      <c r="W19" s="64">
        <f>IF(CZ$70=1,0,IF(AND(CZ19=1,$J19=1,CZ$43&gt;=REGISTER!$DD$28,CZ$40&gt;0,SUM(CZ$54:CZ$60)&gt;0),1,0))</f>
        <v>0</v>
      </c>
      <c r="X19" s="64">
        <f>IF(DA$70=1,0,IF(AND(DA19=1,$J19=1,DA$43&gt;=REGISTER!$DD$28,DA$40&gt;0,SUM(DA$54:DA$60)&gt;0),1,0))</f>
        <v>0</v>
      </c>
      <c r="Y19" s="64">
        <f>IF(DB$70=1,0,IF(AND(DB19=1,$J19=1,DB$43&gt;=REGISTER!$DD$28,DB$40&gt;0,SUM(DB$54:DB$60)&gt;0),1,0))</f>
        <v>0</v>
      </c>
      <c r="Z19" s="64">
        <f>IF(DC$70=1,0,IF(AND(DC19=1,$J19=1,DC$43&gt;=REGISTER!$DD$28,DC$40&gt;0,SUM(DC$54:DC$60)&gt;0),1,0))</f>
        <v>0</v>
      </c>
      <c r="AA19" s="64">
        <f>IF(DD$70=1,0,IF(AND(DD19=1,$J19=1,DD$43&gt;=REGISTER!$DD$28,DD$40&gt;0,SUM(DD$54:DD$60)&gt;0),1,0))</f>
        <v>0</v>
      </c>
      <c r="AB19" s="64">
        <f>IF(DE$70=1,0,IF(AND(DE19=1,$J19=1,DE$43&gt;=REGISTER!$DD$28,DE$40&gt;0,SUM(DE$54:DE$60)&gt;0),1,0))</f>
        <v>0</v>
      </c>
      <c r="AC19" s="64">
        <f>IF(DF$70=1,0,IF(AND(DF19=1,$J19=1,DF$43&gt;=REGISTER!$DD$28,DF$40&gt;0,SUM(DF$54:DF$60)&gt;0),1,0))</f>
        <v>0</v>
      </c>
      <c r="AD19" s="64">
        <f>IF(DG$70=1,0,IF(AND(DG19=1,$J19=1,DG$43&gt;=REGISTER!$DD$28,DG$40&gt;0,SUM(DG$54:DG$60)&gt;0),1,0))</f>
        <v>0</v>
      </c>
      <c r="AE19" s="64">
        <f>IF(DH$70=1,0,IF(AND(DH19=1,$J19=1,DH$43&gt;=REGISTER!$DD$28,DH$40&gt;0,SUM(DH$54:DH$60)&gt;0),1,0))</f>
        <v>0</v>
      </c>
      <c r="AF19" s="64">
        <f>IF(DI$70=1,0,IF(AND(DI19=1,$J19=1,DI$43&gt;=REGISTER!$DD$28,DI$40&gt;0,SUM(DI$54:DI$60)&gt;0),1,0))</f>
        <v>0</v>
      </c>
      <c r="AG19" s="64">
        <f>IF(DJ$70=1,0,IF(AND(DJ19=1,$J19=1,DJ$43&gt;=REGISTER!$DD$28,DJ$40&gt;0,SUM(DJ$54:DJ$60)&gt;0),1,0))</f>
        <v>0</v>
      </c>
      <c r="AH19" s="64">
        <f>IF(DK$70=1,0,IF(AND(DK19=1,$J19=1,DK$43&gt;=REGISTER!$DD$28,DK$40&gt;0,SUM(DK$54:DK$60)&gt;0),1,0))</f>
        <v>0</v>
      </c>
      <c r="AI19" s="64">
        <f>IF(DL$70=1,0,IF(AND(DL19=1,$J19=1,DL$43&gt;=REGISTER!$DD$28,DL$40&gt;0,SUM(DL$54:DL$60)&gt;0),1,0))</f>
        <v>0</v>
      </c>
      <c r="AJ19" s="64">
        <f>IF(DM$70=1,0,IF(AND(DM19=1,$J19=1,DM$43&gt;=REGISTER!$DD$28,DM$40&gt;0,SUM(DM$54:DM$60)&gt;0),1,0))</f>
        <v>0</v>
      </c>
      <c r="AK19" s="64">
        <f>IF(DN$70=1,0,IF(AND(DN19=1,$J19=1,DN$43&gt;=REGISTER!$DD$28,DN$40&gt;0,SUM(DN$54:DN$60)&gt;0),1,0))</f>
        <v>0</v>
      </c>
      <c r="AL19" s="64">
        <f>IF(DO$70=1,0,IF(AND(DO19=1,$J19=1,DO$43&gt;=REGISTER!$DD$28,DO$40&gt;0,SUM(DO$54:DO$60)&gt;0),1,0))</f>
        <v>0</v>
      </c>
      <c r="AM19" s="64">
        <f>IF(DP$70=1,0,IF(AND(DP19=1,$J19=1,DP$43&gt;=REGISTER!$DD$28,DP$40&gt;0,SUM(DP$54:DP$60)&gt;0),1,0))</f>
        <v>0</v>
      </c>
      <c r="AN19" s="64">
        <f>IF(DQ$70=1,0,IF(AND(DQ19=1,$J19=1,DQ$43&gt;=REGISTER!$DD$28,DQ$40&gt;0,SUM(DQ$54:DQ$60)&gt;0),1,0))</f>
        <v>0</v>
      </c>
      <c r="AO19" s="64">
        <f>IF(DR$70=1,0,IF(AND(DR19=1,$J19=1,DR$43&gt;=REGISTER!$DD$28,DR$40&gt;0,SUM(DR$54:DR$60)&gt;0),1,0))</f>
        <v>0</v>
      </c>
      <c r="AP19" s="64">
        <f>IF(DS$70=1,0,IF(AND(DS19=1,$J19=1,DS$43&gt;=REGISTER!$DD$28,DS$40&gt;0,SUM(DS$54:DS$60)&gt;0),1,0))</f>
        <v>0</v>
      </c>
      <c r="AQ19" s="64">
        <f>IF(DT$70=1,0,IF(AND(DT19=1,$J19=1,DT$43&gt;=REGISTER!$DD$28,DT$40&gt;0,SUM(DT$54:DT$60)&gt;0),1,0))</f>
        <v>0</v>
      </c>
      <c r="AR19" s="64">
        <f>IF(DU$70=1,0,IF(AND(DU19=1,$J19=1,DU$43&gt;=REGISTER!$DD$28,DU$40&gt;0,SUM(DU$54:DU$60)&gt;0),1,0))</f>
        <v>0</v>
      </c>
      <c r="AS19" s="64">
        <f>IF(DV$70=1,0,IF(AND(DV19=1,$J19=1,DV$43&gt;=REGISTER!$DD$28,DV$40&gt;0,SUM(DV$54:DV$60)&gt;0),1,0))</f>
        <v>0</v>
      </c>
      <c r="AT19" s="64">
        <f>IF(DW$70=1,0,IF(AND(DW19=1,$J19=1,DW$43&gt;=REGISTER!$DD$28,DW$40&gt;0,SUM(DW$54:DW$60)&gt;0),1,0))</f>
        <v>0</v>
      </c>
      <c r="AU19" s="64">
        <f>IF(DX$70=1,0,IF(AND(DX19=1,$J19=1,DX$43&gt;=REGISTER!$DD$28,DX$40&gt;0,SUM(DX$54:DX$60)&gt;0),1,0))</f>
        <v>0</v>
      </c>
      <c r="AV19" s="64">
        <f>IF(DY$70=1,0,IF(AND(DY19=1,$J19=1,DY$43&gt;=REGISTER!$DD$28,DY$40&gt;0,SUM(DY$54:DY$60)&gt;0),1,0))</f>
        <v>0</v>
      </c>
      <c r="AW19" s="64">
        <f>IF(DZ$70=1,0,IF(AND(DZ19=1,$J19=1,DZ$43&gt;=REGISTER!$DD$28,DZ$40&gt;0,SUM(DZ$54:DZ$60)&gt;0),1,0))</f>
        <v>0</v>
      </c>
      <c r="AX19" s="64">
        <f>IF(EA$70=1,0,IF(AND(EA19=1,$J19=1,EA$43&gt;=REGISTER!$DD$28,EA$40&gt;0,SUM(EA$54:EA$60)&gt;0),1,0))</f>
        <v>0</v>
      </c>
      <c r="AY19" s="64">
        <f>IF(EB$70=1,0,IF(AND(EB19=1,$J19=1,EB$43&gt;=REGISTER!$DD$28,EB$40&gt;0,SUM(EB$54:EB$60)&gt;0),1,0))</f>
        <v>0</v>
      </c>
      <c r="AZ19" s="64">
        <f>IF(EC$70=1,0,IF(AND(EC19=1,$J19=1,EC$43&gt;=REGISTER!$DD$28,EC$40&gt;0,SUM(EC$54:EC$60)&gt;0),1,0))</f>
        <v>0</v>
      </c>
      <c r="BA19" s="64">
        <f>IF(ED$70=1,0,IF(AND(ED19=1,$J19=1,ED$43&gt;=REGISTER!$DD$28,ED$40&gt;0,SUM(ED$54:ED$60)&gt;0),1,0))</f>
        <v>0</v>
      </c>
      <c r="BB19" s="64">
        <f>IF(EE$70=1,0,IF(AND(EE19=1,$J19=1,EE$43&gt;=REGISTER!$DD$28,EE$40&gt;0,SUM(EE$54:EE$60)&gt;0),1,0))</f>
        <v>0</v>
      </c>
      <c r="BC19" s="64">
        <f>IF(EF$70=1,0,IF(AND(EF19=1,$J19=1,EF$43&gt;=REGISTER!$DD$28,EF$40&gt;0,SUM(EF$54:EF$60)&gt;0),1,0))</f>
        <v>0</v>
      </c>
      <c r="BD19" s="83">
        <f t="shared" ref="BD19:BD46" si="8">SUM(BE19:CR19)</f>
        <v>0</v>
      </c>
      <c r="BE19" s="63">
        <f t="shared" ref="BE19:BE37" si="9">IF(AND($I19=1,CS19=1,CS$41&gt;2,CS$40&gt;0,SUM(CS$47:CS$53)&gt;0),1,0)</f>
        <v>0</v>
      </c>
      <c r="BF19" s="63">
        <f t="shared" ref="BF19:BU37" si="10">IF(AND($I19=1,CT19=1,CT$41&gt;2,CT$40&gt;0,SUM(CT$47:CT$53)&gt;0),1,0)</f>
        <v>0</v>
      </c>
      <c r="BG19" s="63">
        <f t="shared" si="10"/>
        <v>0</v>
      </c>
      <c r="BH19" s="63">
        <f t="shared" si="10"/>
        <v>0</v>
      </c>
      <c r="BI19" s="63">
        <f t="shared" si="10"/>
        <v>0</v>
      </c>
      <c r="BJ19" s="63">
        <f t="shared" si="10"/>
        <v>0</v>
      </c>
      <c r="BK19" s="63">
        <f t="shared" si="10"/>
        <v>0</v>
      </c>
      <c r="BL19" s="63">
        <f t="shared" si="10"/>
        <v>0</v>
      </c>
      <c r="BM19" s="63">
        <f t="shared" si="10"/>
        <v>0</v>
      </c>
      <c r="BN19" s="63">
        <f t="shared" si="10"/>
        <v>0</v>
      </c>
      <c r="BO19" s="63">
        <f t="shared" si="10"/>
        <v>0</v>
      </c>
      <c r="BP19" s="63">
        <f t="shared" si="10"/>
        <v>0</v>
      </c>
      <c r="BQ19" s="63">
        <f t="shared" si="10"/>
        <v>0</v>
      </c>
      <c r="BR19" s="63">
        <f t="shared" si="10"/>
        <v>0</v>
      </c>
      <c r="BS19" s="63">
        <f t="shared" si="10"/>
        <v>0</v>
      </c>
      <c r="BT19" s="63">
        <f t="shared" si="10"/>
        <v>0</v>
      </c>
      <c r="BU19" s="63">
        <f t="shared" si="10"/>
        <v>0</v>
      </c>
      <c r="BV19" s="63">
        <f t="shared" ref="BV19:CK25" si="11">IF(AND($I19=1,DJ19=1,DJ$41&gt;2,DJ$40&gt;0,SUM(DJ$47:DJ$53)&gt;0),1,0)</f>
        <v>0</v>
      </c>
      <c r="BW19" s="63">
        <f t="shared" si="11"/>
        <v>0</v>
      </c>
      <c r="BX19" s="63">
        <f t="shared" si="11"/>
        <v>0</v>
      </c>
      <c r="BY19" s="63">
        <f t="shared" si="11"/>
        <v>0</v>
      </c>
      <c r="BZ19" s="63">
        <f t="shared" si="11"/>
        <v>0</v>
      </c>
      <c r="CA19" s="63">
        <f t="shared" si="11"/>
        <v>0</v>
      </c>
      <c r="CB19" s="63">
        <f t="shared" si="11"/>
        <v>0</v>
      </c>
      <c r="CC19" s="63">
        <f t="shared" si="11"/>
        <v>0</v>
      </c>
      <c r="CD19" s="63">
        <f t="shared" si="11"/>
        <v>0</v>
      </c>
      <c r="CE19" s="63">
        <f t="shared" si="11"/>
        <v>0</v>
      </c>
      <c r="CF19" s="63">
        <f t="shared" si="11"/>
        <v>0</v>
      </c>
      <c r="CG19" s="63">
        <f t="shared" si="11"/>
        <v>0</v>
      </c>
      <c r="CH19" s="63">
        <f t="shared" si="11"/>
        <v>0</v>
      </c>
      <c r="CI19" s="63">
        <f t="shared" si="11"/>
        <v>0</v>
      </c>
      <c r="CJ19" s="63">
        <f t="shared" si="11"/>
        <v>0</v>
      </c>
      <c r="CK19" s="63">
        <f t="shared" si="11"/>
        <v>0</v>
      </c>
      <c r="CL19" s="63">
        <f t="shared" ref="CL19:CR25" si="12">IF(AND($I19=1,DZ19=1,DZ$41&gt;2,DZ$40&gt;0,SUM(DZ$47:DZ$53)&gt;0),1,0)</f>
        <v>0</v>
      </c>
      <c r="CM19" s="63">
        <f t="shared" si="12"/>
        <v>0</v>
      </c>
      <c r="CN19" s="63">
        <f t="shared" si="12"/>
        <v>0</v>
      </c>
      <c r="CO19" s="63">
        <f t="shared" si="12"/>
        <v>0</v>
      </c>
      <c r="CP19" s="63">
        <f t="shared" si="12"/>
        <v>0</v>
      </c>
      <c r="CQ19" s="63">
        <f t="shared" si="12"/>
        <v>0</v>
      </c>
      <c r="CR19" s="63">
        <f t="shared" si="12"/>
        <v>0</v>
      </c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46">
        <f t="shared" ref="EG19:EG37" si="13">SUM(EM19:FD19)+SUM(FE19:FI19)+SUM(FO19:FS19)</f>
        <v>0</v>
      </c>
      <c r="EH19" s="159"/>
      <c r="EI19" s="82">
        <f t="shared" ref="EI19:EI37" si="14">SUM(FY19:GX19)</f>
        <v>0</v>
      </c>
      <c r="EJ19" s="295" t="str">
        <f t="shared" ref="EJ19:EJ39" si="15">IF(OR(B19=0,H19=0),"",IF(AND(VLOOKUP(B19,RE,5,FALSE)=1,VLOOKUP(B19,RE,4,FALSE)=1),"KV FN",IF(AND(VLOOKUP(B19,RE,5,FALSE)=1,VLOOKUP(B19,RE,4,FALSE)=2),"M FN",IF(VLOOKUP(B19,RE,4,FALSE)=1,"KV",IF(VLOOKUP(B19,RE,4,FALSE)=2,"M")))))</f>
        <v/>
      </c>
      <c r="EK19" s="296">
        <f>IF(B19=0,0,N19)</f>
        <v>0</v>
      </c>
      <c r="EL19" s="161"/>
      <c r="EM19" s="354">
        <f>SUMIF($K19,REGISTER!$CY$7,'KORT 2'!$BD19)</f>
        <v>0</v>
      </c>
      <c r="EN19" s="355">
        <f>SUMIF($K19,REGISTER!$CY$8,'KORT 2'!$BD19)</f>
        <v>0</v>
      </c>
      <c r="EO19" s="356">
        <f>SUMIF($K19,REGISTER!$CY$9,'KORT 2'!$BD19)</f>
        <v>0</v>
      </c>
      <c r="EP19" s="356">
        <f>SUMIF($K19,REGISTER!$CY$10,'KORT 2'!$BD19)</f>
        <v>0</v>
      </c>
      <c r="EQ19" s="357">
        <f>SUMIF($K19,REGISTER!$CY$23,'KORT 2'!$BD19)</f>
        <v>0</v>
      </c>
      <c r="ER19" s="355">
        <f>SUMIF($K19,REGISTER!$CY$24,'KORT 2'!$BD19)</f>
        <v>0</v>
      </c>
      <c r="ES19" s="356">
        <f>SUMIF($K19,REGISTER!$CY$25,'KORT 2'!$BD19)</f>
        <v>0</v>
      </c>
      <c r="ET19" s="356">
        <f>SUMIF($K19,REGISTER!$CY$26,'KORT 2'!$BD19)</f>
        <v>0</v>
      </c>
      <c r="EU19" s="357">
        <f>SUMIF($K19,REGISTER!$CY$15,'KORT 2'!$BD19)</f>
        <v>0</v>
      </c>
      <c r="EV19" s="355">
        <f>SUMIF($K19,REGISTER!$CY$16,'KORT 2'!$BD19)</f>
        <v>0</v>
      </c>
      <c r="EW19" s="355">
        <f>SUMIF($K19,REGISTER!$CY$17,'KORT 2'!$BD19)</f>
        <v>0</v>
      </c>
      <c r="EX19" s="355">
        <f>SUMIF($K19,REGISTER!$CY$18,'KORT 2'!$BD19)</f>
        <v>0</v>
      </c>
      <c r="EY19" s="358">
        <f>SUMIF($K19,REGISTER!$CY$19,'KORT 2'!$BD19)+SUMIF($K19,REGISTER!$CY$20,'KORT 2'!$BD19)+SUMIF($K19,REGISTER!$CY$21,'KORT 2'!$BD19)+SUMIF($K19,REGISTER!$CY$22,'KORT 2'!$BD19)</f>
        <v>0</v>
      </c>
      <c r="EZ19" s="359">
        <f>SUMIF($K19,REGISTER!$CY$31,'KORT 2'!$BD19)</f>
        <v>0</v>
      </c>
      <c r="FA19" s="355">
        <f>SUMIF($K19,REGISTER!$CY$32,'KORT 2'!$BD19)</f>
        <v>0</v>
      </c>
      <c r="FB19" s="355">
        <f>SUMIF($K19,REGISTER!$CY$33,'KORT 2'!$BD19)</f>
        <v>0</v>
      </c>
      <c r="FC19" s="355">
        <f>SUMIF($K19,REGISTER!$CY$34,'KORT 2'!$BD19)</f>
        <v>0</v>
      </c>
      <c r="FD19" s="358">
        <f>SUMIF($K19,REGISTER!$CY$35,'KORT 2'!$BD19)+SUMIF($K19,REGISTER!$CY$36,'KORT 2'!$BD19)+SUMIF($K19,REGISTER!$CY$37,'KORT 2'!$BD19)+SUMIF($K19,REGISTER!$CY$38,'KORT 2'!$BD19)</f>
        <v>0</v>
      </c>
      <c r="FE19" s="372"/>
      <c r="FF19" s="373"/>
      <c r="FG19" s="374"/>
      <c r="FH19" s="373"/>
      <c r="FI19" s="373"/>
      <c r="FJ19" s="373"/>
      <c r="FK19" s="373"/>
      <c r="FL19" s="373"/>
      <c r="FM19" s="373"/>
      <c r="FN19" s="373"/>
      <c r="FO19" s="373"/>
      <c r="FP19" s="373"/>
      <c r="FQ19" s="373"/>
      <c r="FR19" s="373"/>
      <c r="FS19" s="373"/>
      <c r="FT19" s="373"/>
      <c r="FU19" s="373"/>
      <c r="FV19" s="373"/>
      <c r="FW19" s="373"/>
      <c r="FX19" s="375"/>
      <c r="FY19" s="84">
        <f>SUMIF($M19,REGISTER!$CY$40,'KORT 2'!$O19)</f>
        <v>0</v>
      </c>
      <c r="FZ19" s="17">
        <f>SUMIF($M19,REGISTER!$CY$41,'KORT 2'!$O19)</f>
        <v>0</v>
      </c>
      <c r="GA19" s="17">
        <f>SUMIF($M19,REGISTER!$CY$42,'KORT 2'!$O19)</f>
        <v>0</v>
      </c>
      <c r="GB19" s="17">
        <f>SUMIF($M19,REGISTER!$CY$43,'KORT 2'!$O19)</f>
        <v>0</v>
      </c>
      <c r="GC19" s="17">
        <f>SUMIF($M19,REGISTER!$CY$44,'KORT 2'!$O19)</f>
        <v>0</v>
      </c>
      <c r="GD19" s="17">
        <f>SUMIF($M19,REGISTER!$CY$45,'KORT 2'!$O19)</f>
        <v>0</v>
      </c>
      <c r="GE19" s="17">
        <f>SUMIF($M19,REGISTER!$CY$60,'KORT 2'!$O19)</f>
        <v>0</v>
      </c>
      <c r="GF19" s="17">
        <f>SUMIF($M19,REGISTER!$CY$61,'KORT 2'!$O19)</f>
        <v>0</v>
      </c>
      <c r="GG19" s="17">
        <f>SUMIF($M19,REGISTER!$CY$62,'KORT 2'!$O19)</f>
        <v>0</v>
      </c>
      <c r="GH19" s="17">
        <f>SUMIF($M19,REGISTER!$CY$63,'KORT 2'!$O19)</f>
        <v>0</v>
      </c>
      <c r="GI19" s="17">
        <f>SUMIF($M19,REGISTER!$CY$64,'KORT 2'!$O19)</f>
        <v>0</v>
      </c>
      <c r="GJ19" s="17">
        <f>SUMIF($M19,REGISTER!$CY$65,'KORT 2'!$O19)</f>
        <v>0</v>
      </c>
      <c r="GK19" s="17">
        <f>SUMIF($M19,REGISTER!$CY$50,'KORT 2'!$O19)</f>
        <v>0</v>
      </c>
      <c r="GL19" s="17">
        <f>SUMIF($M19,REGISTER!$CY$51,'KORT 2'!$O19)</f>
        <v>0</v>
      </c>
      <c r="GM19" s="17">
        <f>SUMIF($M19,REGISTER!$CY$52,'KORT 2'!$O19)</f>
        <v>0</v>
      </c>
      <c r="GN19" s="17">
        <f>SUMIF($M19,REGISTER!$CY$53,'KORT 2'!$O19)</f>
        <v>0</v>
      </c>
      <c r="GO19" s="17">
        <f>SUMIF($M19,REGISTER!$CY$54,'KORT 2'!$O19)</f>
        <v>0</v>
      </c>
      <c r="GP19" s="17">
        <f>SUMIF($M19,REGISTER!$CY$55,'KORT 2'!$O19)</f>
        <v>0</v>
      </c>
      <c r="GQ19" s="16">
        <f>SUMIF($M19,REGISTER!$CY$56,'KORT 2'!$O19)+SUMIF($M19,REGISTER!$CY$57,'KORT 2'!$O19)+SUMIF($M19,REGISTER!$CY$58,'KORT 2'!$O19)+SUMIF($M19,REGISTER!$CY$59,'KORT 2'!$O19)</f>
        <v>0</v>
      </c>
      <c r="GR19" s="17">
        <f>SUMIF($M19,REGISTER!$CY$70,'KORT 2'!$O19)</f>
        <v>0</v>
      </c>
      <c r="GS19" s="17">
        <f>SUMIF($M19,REGISTER!$CY$71,'KORT 2'!$O19)</f>
        <v>0</v>
      </c>
      <c r="GT19" s="17">
        <f>SUMIF($M19,REGISTER!$CY$72,'KORT 2'!$O19)</f>
        <v>0</v>
      </c>
      <c r="GU19" s="17">
        <f>SUMIF($M19,REGISTER!$CY$73,'KORT 2'!$O19)</f>
        <v>0</v>
      </c>
      <c r="GV19" s="17">
        <f>SUMIF($M19,REGISTER!$CY$74,'KORT 2'!$O19)</f>
        <v>0</v>
      </c>
      <c r="GW19" s="17">
        <f>SUMIF($M19,REGISTER!$CY$75,'KORT 2'!$O19)</f>
        <v>0</v>
      </c>
      <c r="GX19" s="16">
        <f>SUMIF($M19,REGISTER!$CY$76,'KORT 2'!$O19)+SUMIF($M19,REGISTER!$CY$77,'KORT 2'!$O19)+SUMIF($M19,REGISTER!$CY$78,'KORT 2'!$O19)+SUMIF($M19,REGISTER!$CY$79,'KORT 2'!$O19)</f>
        <v>0</v>
      </c>
      <c r="GY19" s="186"/>
      <c r="GZ19" s="186"/>
      <c r="HA19" s="186"/>
      <c r="HB19" s="186"/>
      <c r="HC19" s="186"/>
      <c r="HD19" s="186"/>
      <c r="HE19" s="186"/>
      <c r="HF19" s="186"/>
      <c r="HG19" s="186"/>
      <c r="HH19" s="186"/>
      <c r="HI19" s="186"/>
      <c r="HJ19" s="186"/>
      <c r="HK19" s="186"/>
      <c r="HL19" s="186"/>
      <c r="HM19" s="186"/>
      <c r="HN19" s="186"/>
      <c r="HO19" s="186"/>
      <c r="HP19" s="93"/>
      <c r="HQ19" s="1"/>
    </row>
    <row r="20" spans="1:225" ht="15.9" customHeight="1">
      <c r="A20" s="15">
        <v>2</v>
      </c>
      <c r="B20" s="69"/>
      <c r="C20" s="541" t="str">
        <f t="shared" si="0"/>
        <v/>
      </c>
      <c r="D20" s="567"/>
      <c r="E20" s="567"/>
      <c r="F20" s="567"/>
      <c r="G20" s="567"/>
      <c r="H20" s="111" t="str">
        <f t="shared" si="1"/>
        <v/>
      </c>
      <c r="I20" s="22">
        <f t="shared" si="2"/>
        <v>0</v>
      </c>
      <c r="J20" s="22">
        <f t="shared" si="3"/>
        <v>0</v>
      </c>
      <c r="K20" s="22">
        <f t="shared" si="4"/>
        <v>0</v>
      </c>
      <c r="L20" s="114"/>
      <c r="M20" s="22">
        <f t="shared" si="5"/>
        <v>0</v>
      </c>
      <c r="N20" s="22">
        <f t="shared" si="6"/>
        <v>0</v>
      </c>
      <c r="O20" s="83">
        <f t="shared" si="7"/>
        <v>0</v>
      </c>
      <c r="P20" s="64">
        <f>IF(CS$70=1,0,IF(AND(CS20=1,$J20=1,CS$43&gt;=REGISTER!$DD$28,CS$40&gt;0,SUM(CS$54:CS$60)&gt;0),1,0))</f>
        <v>0</v>
      </c>
      <c r="Q20" s="64">
        <f>IF(CT$70=1,0,IF(AND(CT20=1,$J20=1,CT$43&gt;=REGISTER!$DD$28,CT$40&gt;0,SUM(CT$54:CT$60)&gt;0),1,0))</f>
        <v>0</v>
      </c>
      <c r="R20" s="64">
        <f>IF(CU$70=1,0,IF(AND(CU20=1,$J20=1,CU$43&gt;=REGISTER!$DD$28,CU$40&gt;0,SUM(CU$54:CU$60)&gt;0),1,0))</f>
        <v>0</v>
      </c>
      <c r="S20" s="64">
        <f>IF(CV$70=1,0,IF(AND(CV20=1,$J20=1,CV$43&gt;=REGISTER!$DD$28,CV$40&gt;0,SUM(CV$54:CV$60)&gt;0),1,0))</f>
        <v>0</v>
      </c>
      <c r="T20" s="64">
        <f>IF(CW$70=1,0,IF(AND(CW20=1,$J20=1,CW$43&gt;=REGISTER!$DD$28,CW$40&gt;0,SUM(CW$54:CW$60)&gt;0),1,0))</f>
        <v>0</v>
      </c>
      <c r="U20" s="64">
        <f>IF(CX$70=1,0,IF(AND(CX20=1,$J20=1,CX$43&gt;=REGISTER!$DD$28,CX$40&gt;0,SUM(CX$54:CX$60)&gt;0),1,0))</f>
        <v>0</v>
      </c>
      <c r="V20" s="64">
        <f>IF(CY$70=1,0,IF(AND(CY20=1,$J20=1,CY$43&gt;=REGISTER!$DD$28,CY$40&gt;0,SUM(CY$54:CY$60)&gt;0),1,0))</f>
        <v>0</v>
      </c>
      <c r="W20" s="64">
        <f>IF(CZ$70=1,0,IF(AND(CZ20=1,$J20=1,CZ$43&gt;=REGISTER!$DD$28,CZ$40&gt;0,SUM(CZ$54:CZ$60)&gt;0),1,0))</f>
        <v>0</v>
      </c>
      <c r="X20" s="64">
        <f>IF(DA$70=1,0,IF(AND(DA20=1,$J20=1,DA$43&gt;=REGISTER!$DD$28,DA$40&gt;0,SUM(DA$54:DA$60)&gt;0),1,0))</f>
        <v>0</v>
      </c>
      <c r="Y20" s="64">
        <f>IF(DB$70=1,0,IF(AND(DB20=1,$J20=1,DB$43&gt;=REGISTER!$DD$28,DB$40&gt;0,SUM(DB$54:DB$60)&gt;0),1,0))</f>
        <v>0</v>
      </c>
      <c r="Z20" s="64">
        <f>IF(DC$70=1,0,IF(AND(DC20=1,$J20=1,DC$43&gt;=REGISTER!$DD$28,DC$40&gt;0,SUM(DC$54:DC$60)&gt;0),1,0))</f>
        <v>0</v>
      </c>
      <c r="AA20" s="64">
        <f>IF(DD$70=1,0,IF(AND(DD20=1,$J20=1,DD$43&gt;=REGISTER!$DD$28,DD$40&gt;0,SUM(DD$54:DD$60)&gt;0),1,0))</f>
        <v>0</v>
      </c>
      <c r="AB20" s="64">
        <f>IF(DE$70=1,0,IF(AND(DE20=1,$J20=1,DE$43&gt;=REGISTER!$DD$28,DE$40&gt;0,SUM(DE$54:DE$60)&gt;0),1,0))</f>
        <v>0</v>
      </c>
      <c r="AC20" s="64">
        <f>IF(DF$70=1,0,IF(AND(DF20=1,$J20=1,DF$43&gt;=REGISTER!$DD$28,DF$40&gt;0,SUM(DF$54:DF$60)&gt;0),1,0))</f>
        <v>0</v>
      </c>
      <c r="AD20" s="64">
        <f>IF(DG$70=1,0,IF(AND(DG20=1,$J20=1,DG$43&gt;=REGISTER!$DD$28,DG$40&gt;0,SUM(DG$54:DG$60)&gt;0),1,0))</f>
        <v>0</v>
      </c>
      <c r="AE20" s="64">
        <f>IF(DH$70=1,0,IF(AND(DH20=1,$J20=1,DH$43&gt;=REGISTER!$DD$28,DH$40&gt;0,SUM(DH$54:DH$60)&gt;0),1,0))</f>
        <v>0</v>
      </c>
      <c r="AF20" s="64">
        <f>IF(DI$70=1,0,IF(AND(DI20=1,$J20=1,DI$43&gt;=REGISTER!$DD$28,DI$40&gt;0,SUM(DI$54:DI$60)&gt;0),1,0))</f>
        <v>0</v>
      </c>
      <c r="AG20" s="64">
        <f>IF(DJ$70=1,0,IF(AND(DJ20=1,$J20=1,DJ$43&gt;=REGISTER!$DD$28,DJ$40&gt;0,SUM(DJ$54:DJ$60)&gt;0),1,0))</f>
        <v>0</v>
      </c>
      <c r="AH20" s="64">
        <f>IF(DK$70=1,0,IF(AND(DK20=1,$J20=1,DK$43&gt;=REGISTER!$DD$28,DK$40&gt;0,SUM(DK$54:DK$60)&gt;0),1,0))</f>
        <v>0</v>
      </c>
      <c r="AI20" s="64">
        <f>IF(DL$70=1,0,IF(AND(DL20=1,$J20=1,DL$43&gt;=REGISTER!$DD$28,DL$40&gt;0,SUM(DL$54:DL$60)&gt;0),1,0))</f>
        <v>0</v>
      </c>
      <c r="AJ20" s="64">
        <f>IF(DM$70=1,0,IF(AND(DM20=1,$J20=1,DM$43&gt;=REGISTER!$DD$28,DM$40&gt;0,SUM(DM$54:DM$60)&gt;0),1,0))</f>
        <v>0</v>
      </c>
      <c r="AK20" s="64">
        <f>IF(DN$70=1,0,IF(AND(DN20=1,$J20=1,DN$43&gt;=REGISTER!$DD$28,DN$40&gt;0,SUM(DN$54:DN$60)&gt;0),1,0))</f>
        <v>0</v>
      </c>
      <c r="AL20" s="64">
        <f>IF(DO$70=1,0,IF(AND(DO20=1,$J20=1,DO$43&gt;=REGISTER!$DD$28,DO$40&gt;0,SUM(DO$54:DO$60)&gt;0),1,0))</f>
        <v>0</v>
      </c>
      <c r="AM20" s="64">
        <f>IF(DP$70=1,0,IF(AND(DP20=1,$J20=1,DP$43&gt;=REGISTER!$DD$28,DP$40&gt;0,SUM(DP$54:DP$60)&gt;0),1,0))</f>
        <v>0</v>
      </c>
      <c r="AN20" s="64">
        <f>IF(DQ$70=1,0,IF(AND(DQ20=1,$J20=1,DQ$43&gt;=REGISTER!$DD$28,DQ$40&gt;0,SUM(DQ$54:DQ$60)&gt;0),1,0))</f>
        <v>0</v>
      </c>
      <c r="AO20" s="64">
        <f>IF(DR$70=1,0,IF(AND(DR20=1,$J20=1,DR$43&gt;=REGISTER!$DD$28,DR$40&gt;0,SUM(DR$54:DR$60)&gt;0),1,0))</f>
        <v>0</v>
      </c>
      <c r="AP20" s="64">
        <f>IF(DS$70=1,0,IF(AND(DS20=1,$J20=1,DS$43&gt;=REGISTER!$DD$28,DS$40&gt;0,SUM(DS$54:DS$60)&gt;0),1,0))</f>
        <v>0</v>
      </c>
      <c r="AQ20" s="64">
        <f>IF(DT$70=1,0,IF(AND(DT20=1,$J20=1,DT$43&gt;=REGISTER!$DD$28,DT$40&gt;0,SUM(DT$54:DT$60)&gt;0),1,0))</f>
        <v>0</v>
      </c>
      <c r="AR20" s="64">
        <f>IF(DU$70=1,0,IF(AND(DU20=1,$J20=1,DU$43&gt;=REGISTER!$DD$28,DU$40&gt;0,SUM(DU$54:DU$60)&gt;0),1,0))</f>
        <v>0</v>
      </c>
      <c r="AS20" s="64">
        <f>IF(DV$70=1,0,IF(AND(DV20=1,$J20=1,DV$43&gt;=REGISTER!$DD$28,DV$40&gt;0,SUM(DV$54:DV$60)&gt;0),1,0))</f>
        <v>0</v>
      </c>
      <c r="AT20" s="64">
        <f>IF(DW$70=1,0,IF(AND(DW20=1,$J20=1,DW$43&gt;=REGISTER!$DD$28,DW$40&gt;0,SUM(DW$54:DW$60)&gt;0),1,0))</f>
        <v>0</v>
      </c>
      <c r="AU20" s="64">
        <f>IF(DX$70=1,0,IF(AND(DX20=1,$J20=1,DX$43&gt;=REGISTER!$DD$28,DX$40&gt;0,SUM(DX$54:DX$60)&gt;0),1,0))</f>
        <v>0</v>
      </c>
      <c r="AV20" s="64">
        <f>IF(DY$70=1,0,IF(AND(DY20=1,$J20=1,DY$43&gt;=REGISTER!$DD$28,DY$40&gt;0,SUM(DY$54:DY$60)&gt;0),1,0))</f>
        <v>0</v>
      </c>
      <c r="AW20" s="64">
        <f>IF(DZ$70=1,0,IF(AND(DZ20=1,$J20=1,DZ$43&gt;=REGISTER!$DD$28,DZ$40&gt;0,SUM(DZ$54:DZ$60)&gt;0),1,0))</f>
        <v>0</v>
      </c>
      <c r="AX20" s="64">
        <f>IF(EA$70=1,0,IF(AND(EA20=1,$J20=1,EA$43&gt;=REGISTER!$DD$28,EA$40&gt;0,SUM(EA$54:EA$60)&gt;0),1,0))</f>
        <v>0</v>
      </c>
      <c r="AY20" s="64">
        <f>IF(EB$70=1,0,IF(AND(EB20=1,$J20=1,EB$43&gt;=REGISTER!$DD$28,EB$40&gt;0,SUM(EB$54:EB$60)&gt;0),1,0))</f>
        <v>0</v>
      </c>
      <c r="AZ20" s="64">
        <f>IF(EC$70=1,0,IF(AND(EC20=1,$J20=1,EC$43&gt;=REGISTER!$DD$28,EC$40&gt;0,SUM(EC$54:EC$60)&gt;0),1,0))</f>
        <v>0</v>
      </c>
      <c r="BA20" s="64">
        <f>IF(ED$70=1,0,IF(AND(ED20=1,$J20=1,ED$43&gt;=REGISTER!$DD$28,ED$40&gt;0,SUM(ED$54:ED$60)&gt;0),1,0))</f>
        <v>0</v>
      </c>
      <c r="BB20" s="64">
        <f>IF(EE$70=1,0,IF(AND(EE20=1,$J20=1,EE$43&gt;=REGISTER!$DD$28,EE$40&gt;0,SUM(EE$54:EE$60)&gt;0),1,0))</f>
        <v>0</v>
      </c>
      <c r="BC20" s="64">
        <f>IF(EF$70=1,0,IF(AND(EF20=1,$J20=1,EF$43&gt;=REGISTER!$DD$28,EF$40&gt;0,SUM(EF$54:EF$60)&gt;0),1,0))</f>
        <v>0</v>
      </c>
      <c r="BD20" s="83">
        <f t="shared" si="8"/>
        <v>0</v>
      </c>
      <c r="BE20" s="63">
        <f t="shared" si="9"/>
        <v>0</v>
      </c>
      <c r="BF20" s="63">
        <f t="shared" si="10"/>
        <v>0</v>
      </c>
      <c r="BG20" s="63">
        <f t="shared" si="10"/>
        <v>0</v>
      </c>
      <c r="BH20" s="63">
        <f t="shared" si="10"/>
        <v>0</v>
      </c>
      <c r="BI20" s="63">
        <f t="shared" si="10"/>
        <v>0</v>
      </c>
      <c r="BJ20" s="63">
        <f t="shared" si="10"/>
        <v>0</v>
      </c>
      <c r="BK20" s="63">
        <f t="shared" si="10"/>
        <v>0</v>
      </c>
      <c r="BL20" s="63">
        <f t="shared" si="10"/>
        <v>0</v>
      </c>
      <c r="BM20" s="63">
        <f t="shared" si="10"/>
        <v>0</v>
      </c>
      <c r="BN20" s="63">
        <f t="shared" si="10"/>
        <v>0</v>
      </c>
      <c r="BO20" s="63">
        <f t="shared" si="10"/>
        <v>0</v>
      </c>
      <c r="BP20" s="63">
        <f t="shared" si="10"/>
        <v>0</v>
      </c>
      <c r="BQ20" s="63">
        <f t="shared" si="10"/>
        <v>0</v>
      </c>
      <c r="BR20" s="63">
        <f t="shared" si="10"/>
        <v>0</v>
      </c>
      <c r="BS20" s="63">
        <f t="shared" si="10"/>
        <v>0</v>
      </c>
      <c r="BT20" s="63">
        <f t="shared" si="10"/>
        <v>0</v>
      </c>
      <c r="BU20" s="63">
        <f t="shared" si="10"/>
        <v>0</v>
      </c>
      <c r="BV20" s="63">
        <f t="shared" si="11"/>
        <v>0</v>
      </c>
      <c r="BW20" s="63">
        <f t="shared" si="11"/>
        <v>0</v>
      </c>
      <c r="BX20" s="63">
        <f t="shared" si="11"/>
        <v>0</v>
      </c>
      <c r="BY20" s="63">
        <f t="shared" si="11"/>
        <v>0</v>
      </c>
      <c r="BZ20" s="63">
        <f t="shared" si="11"/>
        <v>0</v>
      </c>
      <c r="CA20" s="63">
        <f t="shared" si="11"/>
        <v>0</v>
      </c>
      <c r="CB20" s="63">
        <f t="shared" si="11"/>
        <v>0</v>
      </c>
      <c r="CC20" s="63">
        <f t="shared" si="11"/>
        <v>0</v>
      </c>
      <c r="CD20" s="63">
        <f t="shared" si="11"/>
        <v>0</v>
      </c>
      <c r="CE20" s="63">
        <f t="shared" si="11"/>
        <v>0</v>
      </c>
      <c r="CF20" s="63">
        <f t="shared" si="11"/>
        <v>0</v>
      </c>
      <c r="CG20" s="63">
        <f t="shared" si="11"/>
        <v>0</v>
      </c>
      <c r="CH20" s="63">
        <f t="shared" si="11"/>
        <v>0</v>
      </c>
      <c r="CI20" s="63">
        <f t="shared" si="11"/>
        <v>0</v>
      </c>
      <c r="CJ20" s="63">
        <f t="shared" si="11"/>
        <v>0</v>
      </c>
      <c r="CK20" s="63">
        <f t="shared" si="11"/>
        <v>0</v>
      </c>
      <c r="CL20" s="63">
        <f t="shared" si="12"/>
        <v>0</v>
      </c>
      <c r="CM20" s="63">
        <f t="shared" si="12"/>
        <v>0</v>
      </c>
      <c r="CN20" s="63">
        <f t="shared" si="12"/>
        <v>0</v>
      </c>
      <c r="CO20" s="63">
        <f t="shared" si="12"/>
        <v>0</v>
      </c>
      <c r="CP20" s="63">
        <f t="shared" si="12"/>
        <v>0</v>
      </c>
      <c r="CQ20" s="63">
        <f t="shared" si="12"/>
        <v>0</v>
      </c>
      <c r="CR20" s="63">
        <f t="shared" si="12"/>
        <v>0</v>
      </c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46">
        <f t="shared" si="13"/>
        <v>0</v>
      </c>
      <c r="EH20" s="116"/>
      <c r="EI20" s="82">
        <f t="shared" si="14"/>
        <v>0</v>
      </c>
      <c r="EJ20" s="295" t="str">
        <f t="shared" si="15"/>
        <v/>
      </c>
      <c r="EK20" s="296">
        <f t="shared" ref="EK20:EK39" si="16">IF(B20=0,0,N20)</f>
        <v>0</v>
      </c>
      <c r="EL20" s="161"/>
      <c r="EM20" s="354">
        <f>SUMIF($K20,REGISTER!$CY$7,'KORT 2'!$BD20)</f>
        <v>0</v>
      </c>
      <c r="EN20" s="355">
        <f>SUMIF($K20,REGISTER!$CY$8,'KORT 2'!$BD20)</f>
        <v>0</v>
      </c>
      <c r="EO20" s="356">
        <f>SUMIF($K20,REGISTER!$CY$9,'KORT 2'!$BD20)</f>
        <v>0</v>
      </c>
      <c r="EP20" s="356">
        <f>SUMIF($K20,REGISTER!$CY$10,'KORT 2'!$BD20)</f>
        <v>0</v>
      </c>
      <c r="EQ20" s="357">
        <f>SUMIF($K20,REGISTER!$CY$23,'KORT 2'!$BD20)</f>
        <v>0</v>
      </c>
      <c r="ER20" s="355">
        <f>SUMIF($K20,REGISTER!$CY$24,'KORT 2'!$BD20)</f>
        <v>0</v>
      </c>
      <c r="ES20" s="356">
        <f>SUMIF($K20,REGISTER!$CY$25,'KORT 2'!$BD20)</f>
        <v>0</v>
      </c>
      <c r="ET20" s="356">
        <f>SUMIF($K20,REGISTER!$CY$26,'KORT 2'!$BD20)</f>
        <v>0</v>
      </c>
      <c r="EU20" s="357">
        <f>SUMIF($K20,REGISTER!$CY$15,'KORT 2'!$BD20)</f>
        <v>0</v>
      </c>
      <c r="EV20" s="355">
        <f>SUMIF($K20,REGISTER!$CY$16,'KORT 2'!$BD20)</f>
        <v>0</v>
      </c>
      <c r="EW20" s="355">
        <f>SUMIF($K20,REGISTER!$CY$17,'KORT 2'!$BD20)</f>
        <v>0</v>
      </c>
      <c r="EX20" s="355">
        <f>SUMIF($K20,REGISTER!$CY$18,'KORT 2'!$BD20)</f>
        <v>0</v>
      </c>
      <c r="EY20" s="358">
        <f>SUMIF($K20,REGISTER!$CY$19,'KORT 2'!$BD20)+SUMIF($K20,REGISTER!$CY$20,'KORT 2'!$BD20)+SUMIF($K20,REGISTER!$CY$21,'KORT 2'!$BD20)+SUMIF($K20,REGISTER!$CY$22,'KORT 2'!$BD20)</f>
        <v>0</v>
      </c>
      <c r="EZ20" s="359">
        <f>SUMIF($K20,REGISTER!$CY$31,'KORT 2'!$BD20)</f>
        <v>0</v>
      </c>
      <c r="FA20" s="355">
        <f>SUMIF($K20,REGISTER!$CY$32,'KORT 2'!$BD20)</f>
        <v>0</v>
      </c>
      <c r="FB20" s="355">
        <f>SUMIF($K20,REGISTER!$CY$33,'KORT 2'!$BD20)</f>
        <v>0</v>
      </c>
      <c r="FC20" s="355">
        <f>SUMIF($K20,REGISTER!$CY$34,'KORT 2'!$BD20)</f>
        <v>0</v>
      </c>
      <c r="FD20" s="358">
        <f>SUMIF($K20,REGISTER!$CY$35,'KORT 2'!$BD20)+SUMIF($K20,REGISTER!$CY$36,'KORT 2'!$BD20)+SUMIF($K20,REGISTER!$CY$37,'KORT 2'!$BD20)+SUMIF($K20,REGISTER!$CY$38,'KORT 2'!$BD20)</f>
        <v>0</v>
      </c>
      <c r="FE20" s="376"/>
      <c r="FF20" s="377"/>
      <c r="FG20" s="378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9"/>
      <c r="FY20" s="84">
        <f>SUMIF($M20,REGISTER!$CY$40,'KORT 2'!$O20)</f>
        <v>0</v>
      </c>
      <c r="FZ20" s="17">
        <f>SUMIF($M20,REGISTER!$CY$41,'KORT 2'!$O20)</f>
        <v>0</v>
      </c>
      <c r="GA20" s="17">
        <f>SUMIF($M20,REGISTER!$CY$42,'KORT 2'!$O20)</f>
        <v>0</v>
      </c>
      <c r="GB20" s="17">
        <f>SUMIF($M20,REGISTER!$CY$43,'KORT 2'!$O20)</f>
        <v>0</v>
      </c>
      <c r="GC20" s="17">
        <f>SUMIF($M20,REGISTER!$CY$44,'KORT 2'!$O20)</f>
        <v>0</v>
      </c>
      <c r="GD20" s="17">
        <f>SUMIF($M20,REGISTER!$CY$45,'KORT 2'!$O20)</f>
        <v>0</v>
      </c>
      <c r="GE20" s="17">
        <f>SUMIF($M20,REGISTER!$CY$60,'KORT 2'!$O20)</f>
        <v>0</v>
      </c>
      <c r="GF20" s="17">
        <f>SUMIF($M20,REGISTER!$CY$61,'KORT 2'!$O20)</f>
        <v>0</v>
      </c>
      <c r="GG20" s="17">
        <f>SUMIF($M20,REGISTER!$CY$62,'KORT 2'!$O20)</f>
        <v>0</v>
      </c>
      <c r="GH20" s="17">
        <f>SUMIF($M20,REGISTER!$CY$63,'KORT 2'!$O20)</f>
        <v>0</v>
      </c>
      <c r="GI20" s="17">
        <f>SUMIF($M20,REGISTER!$CY$64,'KORT 2'!$O20)</f>
        <v>0</v>
      </c>
      <c r="GJ20" s="17">
        <f>SUMIF($M20,REGISTER!$CY$65,'KORT 2'!$O20)</f>
        <v>0</v>
      </c>
      <c r="GK20" s="17">
        <f>SUMIF($M20,REGISTER!$CY$50,'KORT 2'!$O20)</f>
        <v>0</v>
      </c>
      <c r="GL20" s="17">
        <f>SUMIF($M20,REGISTER!$CY$51,'KORT 2'!$O20)</f>
        <v>0</v>
      </c>
      <c r="GM20" s="17">
        <f>SUMIF($M20,REGISTER!$CY$52,'KORT 2'!$O20)</f>
        <v>0</v>
      </c>
      <c r="GN20" s="17">
        <f>SUMIF($M20,REGISTER!$CY$53,'KORT 2'!$O20)</f>
        <v>0</v>
      </c>
      <c r="GO20" s="17">
        <f>SUMIF($M20,REGISTER!$CY$54,'KORT 2'!$O20)</f>
        <v>0</v>
      </c>
      <c r="GP20" s="17">
        <f>SUMIF($M20,REGISTER!$CY$55,'KORT 2'!$O20)</f>
        <v>0</v>
      </c>
      <c r="GQ20" s="16">
        <f>SUMIF($M20,REGISTER!$CY$56,'KORT 2'!$O20)+SUMIF($M20,REGISTER!$CY$57,'KORT 2'!$O20)+SUMIF($M20,REGISTER!$CY$58,'KORT 2'!$O20)+SUMIF($M20,REGISTER!$CY$59,'KORT 2'!$O20)</f>
        <v>0</v>
      </c>
      <c r="GR20" s="17">
        <f>SUMIF($M20,REGISTER!$CY$70,'KORT 2'!$O20)</f>
        <v>0</v>
      </c>
      <c r="GS20" s="17">
        <f>SUMIF($M20,REGISTER!$CY$71,'KORT 2'!$O20)</f>
        <v>0</v>
      </c>
      <c r="GT20" s="17">
        <f>SUMIF($M20,REGISTER!$CY$72,'KORT 2'!$O20)</f>
        <v>0</v>
      </c>
      <c r="GU20" s="17">
        <f>SUMIF($M20,REGISTER!$CY$73,'KORT 2'!$O20)</f>
        <v>0</v>
      </c>
      <c r="GV20" s="17">
        <f>SUMIF($M20,REGISTER!$CY$74,'KORT 2'!$O20)</f>
        <v>0</v>
      </c>
      <c r="GW20" s="17">
        <f>SUMIF($M20,REGISTER!$CY$75,'KORT 2'!$O20)</f>
        <v>0</v>
      </c>
      <c r="GX20" s="16">
        <f>SUMIF($M20,REGISTER!$CY$76,'KORT 2'!$O20)+SUMIF($M20,REGISTER!$CY$77,'KORT 2'!$O20)+SUMIF($M20,REGISTER!$CY$78,'KORT 2'!$O20)+SUMIF($M20,REGISTER!$CY$79,'KORT 2'!$O20)</f>
        <v>0</v>
      </c>
      <c r="GY20" s="116"/>
      <c r="GZ20" s="116"/>
      <c r="HA20" s="116"/>
      <c r="HB20" s="116"/>
      <c r="HC20" s="116"/>
      <c r="HD20" s="116"/>
      <c r="HE20" s="116"/>
      <c r="HF20" s="116"/>
      <c r="HG20" s="116"/>
      <c r="HH20" s="116"/>
      <c r="HI20" s="116"/>
      <c r="HJ20" s="116"/>
      <c r="HK20" s="116"/>
      <c r="HL20" s="116"/>
      <c r="HM20" s="116"/>
      <c r="HN20" s="116"/>
      <c r="HO20" s="116"/>
      <c r="HP20" s="106"/>
      <c r="HQ20" s="1"/>
    </row>
    <row r="21" spans="1:225" ht="15.9" customHeight="1">
      <c r="A21" s="15">
        <v>3</v>
      </c>
      <c r="B21" s="69"/>
      <c r="C21" s="541" t="str">
        <f t="shared" si="0"/>
        <v/>
      </c>
      <c r="D21" s="567"/>
      <c r="E21" s="567"/>
      <c r="F21" s="567"/>
      <c r="G21" s="567"/>
      <c r="H21" s="111" t="str">
        <f t="shared" si="1"/>
        <v/>
      </c>
      <c r="I21" s="22">
        <f t="shared" si="2"/>
        <v>0</v>
      </c>
      <c r="J21" s="22">
        <f t="shared" si="3"/>
        <v>0</v>
      </c>
      <c r="K21" s="22">
        <f t="shared" si="4"/>
        <v>0</v>
      </c>
      <c r="L21" s="114"/>
      <c r="M21" s="22">
        <f t="shared" si="5"/>
        <v>0</v>
      </c>
      <c r="N21" s="22">
        <f t="shared" si="6"/>
        <v>0</v>
      </c>
      <c r="O21" s="83">
        <f t="shared" si="7"/>
        <v>0</v>
      </c>
      <c r="P21" s="64">
        <f>IF(CS$70=1,0,IF(AND(CS21=1,$J21=1,CS$43&gt;=REGISTER!$DD$28,CS$40&gt;0,SUM(CS$54:CS$60)&gt;0),1,0))</f>
        <v>0</v>
      </c>
      <c r="Q21" s="64">
        <f>IF(CT$70=1,0,IF(AND(CT21=1,$J21=1,CT$43&gt;=REGISTER!$DD$28,CT$40&gt;0,SUM(CT$54:CT$60)&gt;0),1,0))</f>
        <v>0</v>
      </c>
      <c r="R21" s="64">
        <f>IF(CU$70=1,0,IF(AND(CU21=1,$J21=1,CU$43&gt;=REGISTER!$DD$28,CU$40&gt;0,SUM(CU$54:CU$60)&gt;0),1,0))</f>
        <v>0</v>
      </c>
      <c r="S21" s="64">
        <f>IF(CV$70=1,0,IF(AND(CV21=1,$J21=1,CV$43&gt;=REGISTER!$DD$28,CV$40&gt;0,SUM(CV$54:CV$60)&gt;0),1,0))</f>
        <v>0</v>
      </c>
      <c r="T21" s="64">
        <f>IF(CW$70=1,0,IF(AND(CW21=1,$J21=1,CW$43&gt;=REGISTER!$DD$28,CW$40&gt;0,SUM(CW$54:CW$60)&gt;0),1,0))</f>
        <v>0</v>
      </c>
      <c r="U21" s="64">
        <f>IF(CX$70=1,0,IF(AND(CX21=1,$J21=1,CX$43&gt;=REGISTER!$DD$28,CX$40&gt;0,SUM(CX$54:CX$60)&gt;0),1,0))</f>
        <v>0</v>
      </c>
      <c r="V21" s="64">
        <f>IF(CY$70=1,0,IF(AND(CY21=1,$J21=1,CY$43&gt;=REGISTER!$DD$28,CY$40&gt;0,SUM(CY$54:CY$60)&gt;0),1,0))</f>
        <v>0</v>
      </c>
      <c r="W21" s="64">
        <f>IF(CZ$70=1,0,IF(AND(CZ21=1,$J21=1,CZ$43&gt;=REGISTER!$DD$28,CZ$40&gt;0,SUM(CZ$54:CZ$60)&gt;0),1,0))</f>
        <v>0</v>
      </c>
      <c r="X21" s="64">
        <f>IF(DA$70=1,0,IF(AND(DA21=1,$J21=1,DA$43&gt;=REGISTER!$DD$28,DA$40&gt;0,SUM(DA$54:DA$60)&gt;0),1,0))</f>
        <v>0</v>
      </c>
      <c r="Y21" s="64">
        <f>IF(DB$70=1,0,IF(AND(DB21=1,$J21=1,DB$43&gt;=REGISTER!$DD$28,DB$40&gt;0,SUM(DB$54:DB$60)&gt;0),1,0))</f>
        <v>0</v>
      </c>
      <c r="Z21" s="64">
        <f>IF(DC$70=1,0,IF(AND(DC21=1,$J21=1,DC$43&gt;=REGISTER!$DD$28,DC$40&gt;0,SUM(DC$54:DC$60)&gt;0),1,0))</f>
        <v>0</v>
      </c>
      <c r="AA21" s="64">
        <f>IF(DD$70=1,0,IF(AND(DD21=1,$J21=1,DD$43&gt;=REGISTER!$DD$28,DD$40&gt;0,SUM(DD$54:DD$60)&gt;0),1,0))</f>
        <v>0</v>
      </c>
      <c r="AB21" s="64">
        <f>IF(DE$70=1,0,IF(AND(DE21=1,$J21=1,DE$43&gt;=REGISTER!$DD$28,DE$40&gt;0,SUM(DE$54:DE$60)&gt;0),1,0))</f>
        <v>0</v>
      </c>
      <c r="AC21" s="64">
        <f>IF(DF$70=1,0,IF(AND(DF21=1,$J21=1,DF$43&gt;=REGISTER!$DD$28,DF$40&gt;0,SUM(DF$54:DF$60)&gt;0),1,0))</f>
        <v>0</v>
      </c>
      <c r="AD21" s="64">
        <f>IF(DG$70=1,0,IF(AND(DG21=1,$J21=1,DG$43&gt;=REGISTER!$DD$28,DG$40&gt;0,SUM(DG$54:DG$60)&gt;0),1,0))</f>
        <v>0</v>
      </c>
      <c r="AE21" s="64">
        <f>IF(DH$70=1,0,IF(AND(DH21=1,$J21=1,DH$43&gt;=REGISTER!$DD$28,DH$40&gt;0,SUM(DH$54:DH$60)&gt;0),1,0))</f>
        <v>0</v>
      </c>
      <c r="AF21" s="64">
        <f>IF(DI$70=1,0,IF(AND(DI21=1,$J21=1,DI$43&gt;=REGISTER!$DD$28,DI$40&gt;0,SUM(DI$54:DI$60)&gt;0),1,0))</f>
        <v>0</v>
      </c>
      <c r="AG21" s="64">
        <f>IF(DJ$70=1,0,IF(AND(DJ21=1,$J21=1,DJ$43&gt;=REGISTER!$DD$28,DJ$40&gt;0,SUM(DJ$54:DJ$60)&gt;0),1,0))</f>
        <v>0</v>
      </c>
      <c r="AH21" s="64">
        <f>IF(DK$70=1,0,IF(AND(DK21=1,$J21=1,DK$43&gt;=REGISTER!$DD$28,DK$40&gt;0,SUM(DK$54:DK$60)&gt;0),1,0))</f>
        <v>0</v>
      </c>
      <c r="AI21" s="64">
        <f>IF(DL$70=1,0,IF(AND(DL21=1,$J21=1,DL$43&gt;=REGISTER!$DD$28,DL$40&gt;0,SUM(DL$54:DL$60)&gt;0),1,0))</f>
        <v>0</v>
      </c>
      <c r="AJ21" s="64">
        <f>IF(DM$70=1,0,IF(AND(DM21=1,$J21=1,DM$43&gt;=REGISTER!$DD$28,DM$40&gt;0,SUM(DM$54:DM$60)&gt;0),1,0))</f>
        <v>0</v>
      </c>
      <c r="AK21" s="64">
        <f>IF(DN$70=1,0,IF(AND(DN21=1,$J21=1,DN$43&gt;=REGISTER!$DD$28,DN$40&gt;0,SUM(DN$54:DN$60)&gt;0),1,0))</f>
        <v>0</v>
      </c>
      <c r="AL21" s="64">
        <f>IF(DO$70=1,0,IF(AND(DO21=1,$J21=1,DO$43&gt;=REGISTER!$DD$28,DO$40&gt;0,SUM(DO$54:DO$60)&gt;0),1,0))</f>
        <v>0</v>
      </c>
      <c r="AM21" s="64">
        <f>IF(DP$70=1,0,IF(AND(DP21=1,$J21=1,DP$43&gt;=REGISTER!$DD$28,DP$40&gt;0,SUM(DP$54:DP$60)&gt;0),1,0))</f>
        <v>0</v>
      </c>
      <c r="AN21" s="64">
        <f>IF(DQ$70=1,0,IF(AND(DQ21=1,$J21=1,DQ$43&gt;=REGISTER!$DD$28,DQ$40&gt;0,SUM(DQ$54:DQ$60)&gt;0),1,0))</f>
        <v>0</v>
      </c>
      <c r="AO21" s="64">
        <f>IF(DR$70=1,0,IF(AND(DR21=1,$J21=1,DR$43&gt;=REGISTER!$DD$28,DR$40&gt;0,SUM(DR$54:DR$60)&gt;0),1,0))</f>
        <v>0</v>
      </c>
      <c r="AP21" s="64">
        <f>IF(DS$70=1,0,IF(AND(DS21=1,$J21=1,DS$43&gt;=REGISTER!$DD$28,DS$40&gt;0,SUM(DS$54:DS$60)&gt;0),1,0))</f>
        <v>0</v>
      </c>
      <c r="AQ21" s="64">
        <f>IF(DT$70=1,0,IF(AND(DT21=1,$J21=1,DT$43&gt;=REGISTER!$DD$28,DT$40&gt;0,SUM(DT$54:DT$60)&gt;0),1,0))</f>
        <v>0</v>
      </c>
      <c r="AR21" s="64">
        <f>IF(DU$70=1,0,IF(AND(DU21=1,$J21=1,DU$43&gt;=REGISTER!$DD$28,DU$40&gt;0,SUM(DU$54:DU$60)&gt;0),1,0))</f>
        <v>0</v>
      </c>
      <c r="AS21" s="64">
        <f>IF(DV$70=1,0,IF(AND(DV21=1,$J21=1,DV$43&gt;=REGISTER!$DD$28,DV$40&gt;0,SUM(DV$54:DV$60)&gt;0),1,0))</f>
        <v>0</v>
      </c>
      <c r="AT21" s="64">
        <f>IF(DW$70=1,0,IF(AND(DW21=1,$J21=1,DW$43&gt;=REGISTER!$DD$28,DW$40&gt;0,SUM(DW$54:DW$60)&gt;0),1,0))</f>
        <v>0</v>
      </c>
      <c r="AU21" s="64">
        <f>IF(DX$70=1,0,IF(AND(DX21=1,$J21=1,DX$43&gt;=REGISTER!$DD$28,DX$40&gt;0,SUM(DX$54:DX$60)&gt;0),1,0))</f>
        <v>0</v>
      </c>
      <c r="AV21" s="64">
        <f>IF(DY$70=1,0,IF(AND(DY21=1,$J21=1,DY$43&gt;=REGISTER!$DD$28,DY$40&gt;0,SUM(DY$54:DY$60)&gt;0),1,0))</f>
        <v>0</v>
      </c>
      <c r="AW21" s="64">
        <f>IF(DZ$70=1,0,IF(AND(DZ21=1,$J21=1,DZ$43&gt;=REGISTER!$DD$28,DZ$40&gt;0,SUM(DZ$54:DZ$60)&gt;0),1,0))</f>
        <v>0</v>
      </c>
      <c r="AX21" s="64">
        <f>IF(EA$70=1,0,IF(AND(EA21=1,$J21=1,EA$43&gt;=REGISTER!$DD$28,EA$40&gt;0,SUM(EA$54:EA$60)&gt;0),1,0))</f>
        <v>0</v>
      </c>
      <c r="AY21" s="64">
        <f>IF(EB$70=1,0,IF(AND(EB21=1,$J21=1,EB$43&gt;=REGISTER!$DD$28,EB$40&gt;0,SUM(EB$54:EB$60)&gt;0),1,0))</f>
        <v>0</v>
      </c>
      <c r="AZ21" s="64">
        <f>IF(EC$70=1,0,IF(AND(EC21=1,$J21=1,EC$43&gt;=REGISTER!$DD$28,EC$40&gt;0,SUM(EC$54:EC$60)&gt;0),1,0))</f>
        <v>0</v>
      </c>
      <c r="BA21" s="64">
        <f>IF(ED$70=1,0,IF(AND(ED21=1,$J21=1,ED$43&gt;=REGISTER!$DD$28,ED$40&gt;0,SUM(ED$54:ED$60)&gt;0),1,0))</f>
        <v>0</v>
      </c>
      <c r="BB21" s="64">
        <f>IF(EE$70=1,0,IF(AND(EE21=1,$J21=1,EE$43&gt;=REGISTER!$DD$28,EE$40&gt;0,SUM(EE$54:EE$60)&gt;0),1,0))</f>
        <v>0</v>
      </c>
      <c r="BC21" s="64">
        <f>IF(EF$70=1,0,IF(AND(EF21=1,$J21=1,EF$43&gt;=REGISTER!$DD$28,EF$40&gt;0,SUM(EF$54:EF$60)&gt;0),1,0))</f>
        <v>0</v>
      </c>
      <c r="BD21" s="83">
        <f t="shared" si="8"/>
        <v>0</v>
      </c>
      <c r="BE21" s="63">
        <f t="shared" si="9"/>
        <v>0</v>
      </c>
      <c r="BF21" s="63">
        <f t="shared" si="10"/>
        <v>0</v>
      </c>
      <c r="BG21" s="63">
        <f t="shared" si="10"/>
        <v>0</v>
      </c>
      <c r="BH21" s="63">
        <f t="shared" si="10"/>
        <v>0</v>
      </c>
      <c r="BI21" s="63">
        <f t="shared" si="10"/>
        <v>0</v>
      </c>
      <c r="BJ21" s="63">
        <f t="shared" si="10"/>
        <v>0</v>
      </c>
      <c r="BK21" s="63">
        <f t="shared" si="10"/>
        <v>0</v>
      </c>
      <c r="BL21" s="63">
        <f t="shared" si="10"/>
        <v>0</v>
      </c>
      <c r="BM21" s="63">
        <f t="shared" si="10"/>
        <v>0</v>
      </c>
      <c r="BN21" s="63">
        <f t="shared" si="10"/>
        <v>0</v>
      </c>
      <c r="BO21" s="63">
        <f t="shared" si="10"/>
        <v>0</v>
      </c>
      <c r="BP21" s="63">
        <f t="shared" si="10"/>
        <v>0</v>
      </c>
      <c r="BQ21" s="63">
        <f t="shared" si="10"/>
        <v>0</v>
      </c>
      <c r="BR21" s="63">
        <f t="shared" si="10"/>
        <v>0</v>
      </c>
      <c r="BS21" s="63">
        <f t="shared" si="10"/>
        <v>0</v>
      </c>
      <c r="BT21" s="63">
        <f t="shared" si="10"/>
        <v>0</v>
      </c>
      <c r="BU21" s="63">
        <f t="shared" si="10"/>
        <v>0</v>
      </c>
      <c r="BV21" s="63">
        <f t="shared" si="11"/>
        <v>0</v>
      </c>
      <c r="BW21" s="63">
        <f t="shared" si="11"/>
        <v>0</v>
      </c>
      <c r="BX21" s="63">
        <f t="shared" si="11"/>
        <v>0</v>
      </c>
      <c r="BY21" s="63">
        <f t="shared" si="11"/>
        <v>0</v>
      </c>
      <c r="BZ21" s="63">
        <f t="shared" si="11"/>
        <v>0</v>
      </c>
      <c r="CA21" s="63">
        <f t="shared" si="11"/>
        <v>0</v>
      </c>
      <c r="CB21" s="63">
        <f t="shared" si="11"/>
        <v>0</v>
      </c>
      <c r="CC21" s="63">
        <f t="shared" si="11"/>
        <v>0</v>
      </c>
      <c r="CD21" s="63">
        <f t="shared" si="11"/>
        <v>0</v>
      </c>
      <c r="CE21" s="63">
        <f t="shared" si="11"/>
        <v>0</v>
      </c>
      <c r="CF21" s="63">
        <f t="shared" si="11"/>
        <v>0</v>
      </c>
      <c r="CG21" s="63">
        <f t="shared" si="11"/>
        <v>0</v>
      </c>
      <c r="CH21" s="63">
        <f t="shared" si="11"/>
        <v>0</v>
      </c>
      <c r="CI21" s="63">
        <f t="shared" si="11"/>
        <v>0</v>
      </c>
      <c r="CJ21" s="63">
        <f t="shared" si="11"/>
        <v>0</v>
      </c>
      <c r="CK21" s="63">
        <f t="shared" si="11"/>
        <v>0</v>
      </c>
      <c r="CL21" s="63">
        <f t="shared" si="12"/>
        <v>0</v>
      </c>
      <c r="CM21" s="63">
        <f t="shared" si="12"/>
        <v>0</v>
      </c>
      <c r="CN21" s="63">
        <f t="shared" si="12"/>
        <v>0</v>
      </c>
      <c r="CO21" s="63">
        <f t="shared" si="12"/>
        <v>0</v>
      </c>
      <c r="CP21" s="63">
        <f t="shared" si="12"/>
        <v>0</v>
      </c>
      <c r="CQ21" s="63">
        <f t="shared" si="12"/>
        <v>0</v>
      </c>
      <c r="CR21" s="63">
        <f t="shared" si="12"/>
        <v>0</v>
      </c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46">
        <f t="shared" si="13"/>
        <v>0</v>
      </c>
      <c r="EH21" s="116"/>
      <c r="EI21" s="82">
        <f t="shared" si="14"/>
        <v>0</v>
      </c>
      <c r="EJ21" s="295" t="str">
        <f t="shared" si="15"/>
        <v/>
      </c>
      <c r="EK21" s="296">
        <f t="shared" si="16"/>
        <v>0</v>
      </c>
      <c r="EL21" s="161"/>
      <c r="EM21" s="354">
        <f>SUMIF($K21,REGISTER!$CY$7,'KORT 2'!$BD21)</f>
        <v>0</v>
      </c>
      <c r="EN21" s="355">
        <f>SUMIF($K21,REGISTER!$CY$8,'KORT 2'!$BD21)</f>
        <v>0</v>
      </c>
      <c r="EO21" s="356">
        <f>SUMIF($K21,REGISTER!$CY$9,'KORT 2'!$BD21)</f>
        <v>0</v>
      </c>
      <c r="EP21" s="356">
        <f>SUMIF($K21,REGISTER!$CY$10,'KORT 2'!$BD21)</f>
        <v>0</v>
      </c>
      <c r="EQ21" s="357">
        <f>SUMIF($K21,REGISTER!$CY$23,'KORT 2'!$BD21)</f>
        <v>0</v>
      </c>
      <c r="ER21" s="355">
        <f>SUMIF($K21,REGISTER!$CY$24,'KORT 2'!$BD21)</f>
        <v>0</v>
      </c>
      <c r="ES21" s="356">
        <f>SUMIF($K21,REGISTER!$CY$25,'KORT 2'!$BD21)</f>
        <v>0</v>
      </c>
      <c r="ET21" s="356">
        <f>SUMIF($K21,REGISTER!$CY$26,'KORT 2'!$BD21)</f>
        <v>0</v>
      </c>
      <c r="EU21" s="357">
        <f>SUMIF($K21,REGISTER!$CY$15,'KORT 2'!$BD21)</f>
        <v>0</v>
      </c>
      <c r="EV21" s="355">
        <f>SUMIF($K21,REGISTER!$CY$16,'KORT 2'!$BD21)</f>
        <v>0</v>
      </c>
      <c r="EW21" s="355">
        <f>SUMIF($K21,REGISTER!$CY$17,'KORT 2'!$BD21)</f>
        <v>0</v>
      </c>
      <c r="EX21" s="355">
        <f>SUMIF($K21,REGISTER!$CY$18,'KORT 2'!$BD21)</f>
        <v>0</v>
      </c>
      <c r="EY21" s="358">
        <f>SUMIF($K21,REGISTER!$CY$19,'KORT 2'!$BD21)+SUMIF($K21,REGISTER!$CY$20,'KORT 2'!$BD21)+SUMIF($K21,REGISTER!$CY$21,'KORT 2'!$BD21)+SUMIF($K21,REGISTER!$CY$22,'KORT 2'!$BD21)</f>
        <v>0</v>
      </c>
      <c r="EZ21" s="359">
        <f>SUMIF($K21,REGISTER!$CY$31,'KORT 2'!$BD21)</f>
        <v>0</v>
      </c>
      <c r="FA21" s="355">
        <f>SUMIF($K21,REGISTER!$CY$32,'KORT 2'!$BD21)</f>
        <v>0</v>
      </c>
      <c r="FB21" s="355">
        <f>SUMIF($K21,REGISTER!$CY$33,'KORT 2'!$BD21)</f>
        <v>0</v>
      </c>
      <c r="FC21" s="355">
        <f>SUMIF($K21,REGISTER!$CY$34,'KORT 2'!$BD21)</f>
        <v>0</v>
      </c>
      <c r="FD21" s="358">
        <f>SUMIF($K21,REGISTER!$CY$35,'KORT 2'!$BD21)+SUMIF($K21,REGISTER!$CY$36,'KORT 2'!$BD21)+SUMIF($K21,REGISTER!$CY$37,'KORT 2'!$BD21)+SUMIF($K21,REGISTER!$CY$38,'KORT 2'!$BD21)</f>
        <v>0</v>
      </c>
      <c r="FE21" s="376"/>
      <c r="FF21" s="377"/>
      <c r="FG21" s="378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9"/>
      <c r="FY21" s="84">
        <f>SUMIF($M21,REGISTER!$CY$40,'KORT 2'!$O21)</f>
        <v>0</v>
      </c>
      <c r="FZ21" s="17">
        <f>SUMIF($M21,REGISTER!$CY$41,'KORT 2'!$O21)</f>
        <v>0</v>
      </c>
      <c r="GA21" s="17">
        <f>SUMIF($M21,REGISTER!$CY$42,'KORT 2'!$O21)</f>
        <v>0</v>
      </c>
      <c r="GB21" s="17">
        <f>SUMIF($M21,REGISTER!$CY$43,'KORT 2'!$O21)</f>
        <v>0</v>
      </c>
      <c r="GC21" s="17">
        <f>SUMIF($M21,REGISTER!$CY$44,'KORT 2'!$O21)</f>
        <v>0</v>
      </c>
      <c r="GD21" s="17">
        <f>SUMIF($M21,REGISTER!$CY$45,'KORT 2'!$O21)</f>
        <v>0</v>
      </c>
      <c r="GE21" s="17">
        <f>SUMIF($M21,REGISTER!$CY$60,'KORT 2'!$O21)</f>
        <v>0</v>
      </c>
      <c r="GF21" s="17">
        <f>SUMIF($M21,REGISTER!$CY$61,'KORT 2'!$O21)</f>
        <v>0</v>
      </c>
      <c r="GG21" s="17">
        <f>SUMIF($M21,REGISTER!$CY$62,'KORT 2'!$O21)</f>
        <v>0</v>
      </c>
      <c r="GH21" s="17">
        <f>SUMIF($M21,REGISTER!$CY$63,'KORT 2'!$O21)</f>
        <v>0</v>
      </c>
      <c r="GI21" s="17">
        <f>SUMIF($M21,REGISTER!$CY$64,'KORT 2'!$O21)</f>
        <v>0</v>
      </c>
      <c r="GJ21" s="17">
        <f>SUMIF($M21,REGISTER!$CY$65,'KORT 2'!$O21)</f>
        <v>0</v>
      </c>
      <c r="GK21" s="17">
        <f>SUMIF($M21,REGISTER!$CY$50,'KORT 2'!$O21)</f>
        <v>0</v>
      </c>
      <c r="GL21" s="17">
        <f>SUMIF($M21,REGISTER!$CY$51,'KORT 2'!$O21)</f>
        <v>0</v>
      </c>
      <c r="GM21" s="17">
        <f>SUMIF($M21,REGISTER!$CY$52,'KORT 2'!$O21)</f>
        <v>0</v>
      </c>
      <c r="GN21" s="17">
        <f>SUMIF($M21,REGISTER!$CY$53,'KORT 2'!$O21)</f>
        <v>0</v>
      </c>
      <c r="GO21" s="17">
        <f>SUMIF($M21,REGISTER!$CY$54,'KORT 2'!$O21)</f>
        <v>0</v>
      </c>
      <c r="GP21" s="17">
        <f>SUMIF($M21,REGISTER!$CY$55,'KORT 2'!$O21)</f>
        <v>0</v>
      </c>
      <c r="GQ21" s="16">
        <f>SUMIF($M21,REGISTER!$CY$56,'KORT 2'!$O21)+SUMIF($M21,REGISTER!$CY$57,'KORT 2'!$O21)+SUMIF($M21,REGISTER!$CY$58,'KORT 2'!$O21)+SUMIF($M21,REGISTER!$CY$59,'KORT 2'!$O21)</f>
        <v>0</v>
      </c>
      <c r="GR21" s="17">
        <f>SUMIF($M21,REGISTER!$CY$70,'KORT 2'!$O21)</f>
        <v>0</v>
      </c>
      <c r="GS21" s="17">
        <f>SUMIF($M21,REGISTER!$CY$71,'KORT 2'!$O21)</f>
        <v>0</v>
      </c>
      <c r="GT21" s="17">
        <f>SUMIF($M21,REGISTER!$CY$72,'KORT 2'!$O21)</f>
        <v>0</v>
      </c>
      <c r="GU21" s="17">
        <f>SUMIF($M21,REGISTER!$CY$73,'KORT 2'!$O21)</f>
        <v>0</v>
      </c>
      <c r="GV21" s="17">
        <f>SUMIF($M21,REGISTER!$CY$74,'KORT 2'!$O21)</f>
        <v>0</v>
      </c>
      <c r="GW21" s="17">
        <f>SUMIF($M21,REGISTER!$CY$75,'KORT 2'!$O21)</f>
        <v>0</v>
      </c>
      <c r="GX21" s="16">
        <f>SUMIF($M21,REGISTER!$CY$76,'KORT 2'!$O21)+SUMIF($M21,REGISTER!$CY$77,'KORT 2'!$O21)+SUMIF($M21,REGISTER!$CY$78,'KORT 2'!$O21)+SUMIF($M21,REGISTER!$CY$79,'KORT 2'!$O21)</f>
        <v>0</v>
      </c>
      <c r="GY21" s="116"/>
      <c r="GZ21" s="116"/>
      <c r="HA21" s="116"/>
      <c r="HB21" s="116"/>
      <c r="HC21" s="116"/>
      <c r="HD21" s="116"/>
      <c r="HE21" s="116"/>
      <c r="HF21" s="116"/>
      <c r="HG21" s="116"/>
      <c r="HH21" s="116"/>
      <c r="HI21" s="116"/>
      <c r="HJ21" s="116"/>
      <c r="HK21" s="116"/>
      <c r="HL21" s="116"/>
      <c r="HM21" s="116"/>
      <c r="HN21" s="116"/>
      <c r="HO21" s="116"/>
      <c r="HP21" s="106"/>
      <c r="HQ21" s="1"/>
    </row>
    <row r="22" spans="1:225" ht="15.9" customHeight="1">
      <c r="A22" s="15">
        <v>4</v>
      </c>
      <c r="B22" s="69"/>
      <c r="C22" s="541" t="str">
        <f t="shared" si="0"/>
        <v/>
      </c>
      <c r="D22" s="567"/>
      <c r="E22" s="567"/>
      <c r="F22" s="567"/>
      <c r="G22" s="567"/>
      <c r="H22" s="111" t="str">
        <f t="shared" si="1"/>
        <v/>
      </c>
      <c r="I22" s="22">
        <f t="shared" si="2"/>
        <v>0</v>
      </c>
      <c r="J22" s="22">
        <f t="shared" si="3"/>
        <v>0</v>
      </c>
      <c r="K22" s="22">
        <f t="shared" si="4"/>
        <v>0</v>
      </c>
      <c r="L22" s="114"/>
      <c r="M22" s="22">
        <f t="shared" si="5"/>
        <v>0</v>
      </c>
      <c r="N22" s="22">
        <f t="shared" si="6"/>
        <v>0</v>
      </c>
      <c r="O22" s="83">
        <f t="shared" si="7"/>
        <v>0</v>
      </c>
      <c r="P22" s="64">
        <f>IF(CS$70=1,0,IF(AND(CS22=1,$J22=1,CS$43&gt;=REGISTER!$DD$28,CS$40&gt;0,SUM(CS$54:CS$60)&gt;0),1,0))</f>
        <v>0</v>
      </c>
      <c r="Q22" s="64">
        <f>IF(CT$70=1,0,IF(AND(CT22=1,$J22=1,CT$43&gt;=REGISTER!$DD$28,CT$40&gt;0,SUM(CT$54:CT$60)&gt;0),1,0))</f>
        <v>0</v>
      </c>
      <c r="R22" s="64">
        <f>IF(CU$70=1,0,IF(AND(CU22=1,$J22=1,CU$43&gt;=REGISTER!$DD$28,CU$40&gt;0,SUM(CU$54:CU$60)&gt;0),1,0))</f>
        <v>0</v>
      </c>
      <c r="S22" s="64">
        <f>IF(CV$70=1,0,IF(AND(CV22=1,$J22=1,CV$43&gt;=REGISTER!$DD$28,CV$40&gt;0,SUM(CV$54:CV$60)&gt;0),1,0))</f>
        <v>0</v>
      </c>
      <c r="T22" s="64">
        <f>IF(CW$70=1,0,IF(AND(CW22=1,$J22=1,CW$43&gt;=REGISTER!$DD$28,CW$40&gt;0,SUM(CW$54:CW$60)&gt;0),1,0))</f>
        <v>0</v>
      </c>
      <c r="U22" s="64">
        <f>IF(CX$70=1,0,IF(AND(CX22=1,$J22=1,CX$43&gt;=REGISTER!$DD$28,CX$40&gt;0,SUM(CX$54:CX$60)&gt;0),1,0))</f>
        <v>0</v>
      </c>
      <c r="V22" s="64">
        <f>IF(CY$70=1,0,IF(AND(CY22=1,$J22=1,CY$43&gt;=REGISTER!$DD$28,CY$40&gt;0,SUM(CY$54:CY$60)&gt;0),1,0))</f>
        <v>0</v>
      </c>
      <c r="W22" s="64">
        <f>IF(CZ$70=1,0,IF(AND(CZ22=1,$J22=1,CZ$43&gt;=REGISTER!$DD$28,CZ$40&gt;0,SUM(CZ$54:CZ$60)&gt;0),1,0))</f>
        <v>0</v>
      </c>
      <c r="X22" s="64">
        <f>IF(DA$70=1,0,IF(AND(DA22=1,$J22=1,DA$43&gt;=REGISTER!$DD$28,DA$40&gt;0,SUM(DA$54:DA$60)&gt;0),1,0))</f>
        <v>0</v>
      </c>
      <c r="Y22" s="64">
        <f>IF(DB$70=1,0,IF(AND(DB22=1,$J22=1,DB$43&gt;=REGISTER!$DD$28,DB$40&gt;0,SUM(DB$54:DB$60)&gt;0),1,0))</f>
        <v>0</v>
      </c>
      <c r="Z22" s="64">
        <f>IF(DC$70=1,0,IF(AND(DC22=1,$J22=1,DC$43&gt;=REGISTER!$DD$28,DC$40&gt;0,SUM(DC$54:DC$60)&gt;0),1,0))</f>
        <v>0</v>
      </c>
      <c r="AA22" s="64">
        <f>IF(DD$70=1,0,IF(AND(DD22=1,$J22=1,DD$43&gt;=REGISTER!$DD$28,DD$40&gt;0,SUM(DD$54:DD$60)&gt;0),1,0))</f>
        <v>0</v>
      </c>
      <c r="AB22" s="64">
        <f>IF(DE$70=1,0,IF(AND(DE22=1,$J22=1,DE$43&gt;=REGISTER!$DD$28,DE$40&gt;0,SUM(DE$54:DE$60)&gt;0),1,0))</f>
        <v>0</v>
      </c>
      <c r="AC22" s="64">
        <f>IF(DF$70=1,0,IF(AND(DF22=1,$J22=1,DF$43&gt;=REGISTER!$DD$28,DF$40&gt;0,SUM(DF$54:DF$60)&gt;0),1,0))</f>
        <v>0</v>
      </c>
      <c r="AD22" s="64">
        <f>IF(DG$70=1,0,IF(AND(DG22=1,$J22=1,DG$43&gt;=REGISTER!$DD$28,DG$40&gt;0,SUM(DG$54:DG$60)&gt;0),1,0))</f>
        <v>0</v>
      </c>
      <c r="AE22" s="64">
        <f>IF(DH$70=1,0,IF(AND(DH22=1,$J22=1,DH$43&gt;=REGISTER!$DD$28,DH$40&gt;0,SUM(DH$54:DH$60)&gt;0),1,0))</f>
        <v>0</v>
      </c>
      <c r="AF22" s="64">
        <f>IF(DI$70=1,0,IF(AND(DI22=1,$J22=1,DI$43&gt;=REGISTER!$DD$28,DI$40&gt;0,SUM(DI$54:DI$60)&gt;0),1,0))</f>
        <v>0</v>
      </c>
      <c r="AG22" s="64">
        <f>IF(DJ$70=1,0,IF(AND(DJ22=1,$J22=1,DJ$43&gt;=REGISTER!$DD$28,DJ$40&gt;0,SUM(DJ$54:DJ$60)&gt;0),1,0))</f>
        <v>0</v>
      </c>
      <c r="AH22" s="64">
        <f>IF(DK$70=1,0,IF(AND(DK22=1,$J22=1,DK$43&gt;=REGISTER!$DD$28,DK$40&gt;0,SUM(DK$54:DK$60)&gt;0),1,0))</f>
        <v>0</v>
      </c>
      <c r="AI22" s="64">
        <f>IF(DL$70=1,0,IF(AND(DL22=1,$J22=1,DL$43&gt;=REGISTER!$DD$28,DL$40&gt;0,SUM(DL$54:DL$60)&gt;0),1,0))</f>
        <v>0</v>
      </c>
      <c r="AJ22" s="64">
        <f>IF(DM$70=1,0,IF(AND(DM22=1,$J22=1,DM$43&gt;=REGISTER!$DD$28,DM$40&gt;0,SUM(DM$54:DM$60)&gt;0),1,0))</f>
        <v>0</v>
      </c>
      <c r="AK22" s="64">
        <f>IF(DN$70=1,0,IF(AND(DN22=1,$J22=1,DN$43&gt;=REGISTER!$DD$28,DN$40&gt;0,SUM(DN$54:DN$60)&gt;0),1,0))</f>
        <v>0</v>
      </c>
      <c r="AL22" s="64">
        <f>IF(DO$70=1,0,IF(AND(DO22=1,$J22=1,DO$43&gt;=REGISTER!$DD$28,DO$40&gt;0,SUM(DO$54:DO$60)&gt;0),1,0))</f>
        <v>0</v>
      </c>
      <c r="AM22" s="64">
        <f>IF(DP$70=1,0,IF(AND(DP22=1,$J22=1,DP$43&gt;=REGISTER!$DD$28,DP$40&gt;0,SUM(DP$54:DP$60)&gt;0),1,0))</f>
        <v>0</v>
      </c>
      <c r="AN22" s="64">
        <f>IF(DQ$70=1,0,IF(AND(DQ22=1,$J22=1,DQ$43&gt;=REGISTER!$DD$28,DQ$40&gt;0,SUM(DQ$54:DQ$60)&gt;0),1,0))</f>
        <v>0</v>
      </c>
      <c r="AO22" s="64">
        <f>IF(DR$70=1,0,IF(AND(DR22=1,$J22=1,DR$43&gt;=REGISTER!$DD$28,DR$40&gt;0,SUM(DR$54:DR$60)&gt;0),1,0))</f>
        <v>0</v>
      </c>
      <c r="AP22" s="64">
        <f>IF(DS$70=1,0,IF(AND(DS22=1,$J22=1,DS$43&gt;=REGISTER!$DD$28,DS$40&gt;0,SUM(DS$54:DS$60)&gt;0),1,0))</f>
        <v>0</v>
      </c>
      <c r="AQ22" s="64">
        <f>IF(DT$70=1,0,IF(AND(DT22=1,$J22=1,DT$43&gt;=REGISTER!$DD$28,DT$40&gt;0,SUM(DT$54:DT$60)&gt;0),1,0))</f>
        <v>0</v>
      </c>
      <c r="AR22" s="64">
        <f>IF(DU$70=1,0,IF(AND(DU22=1,$J22=1,DU$43&gt;=REGISTER!$DD$28,DU$40&gt;0,SUM(DU$54:DU$60)&gt;0),1,0))</f>
        <v>0</v>
      </c>
      <c r="AS22" s="64">
        <f>IF(DV$70=1,0,IF(AND(DV22=1,$J22=1,DV$43&gt;=REGISTER!$DD$28,DV$40&gt;0,SUM(DV$54:DV$60)&gt;0),1,0))</f>
        <v>0</v>
      </c>
      <c r="AT22" s="64">
        <f>IF(DW$70=1,0,IF(AND(DW22=1,$J22=1,DW$43&gt;=REGISTER!$DD$28,DW$40&gt;0,SUM(DW$54:DW$60)&gt;0),1,0))</f>
        <v>0</v>
      </c>
      <c r="AU22" s="64">
        <f>IF(DX$70=1,0,IF(AND(DX22=1,$J22=1,DX$43&gt;=REGISTER!$DD$28,DX$40&gt;0,SUM(DX$54:DX$60)&gt;0),1,0))</f>
        <v>0</v>
      </c>
      <c r="AV22" s="64">
        <f>IF(DY$70=1,0,IF(AND(DY22=1,$J22=1,DY$43&gt;=REGISTER!$DD$28,DY$40&gt;0,SUM(DY$54:DY$60)&gt;0),1,0))</f>
        <v>0</v>
      </c>
      <c r="AW22" s="64">
        <f>IF(DZ$70=1,0,IF(AND(DZ22=1,$J22=1,DZ$43&gt;=REGISTER!$DD$28,DZ$40&gt;0,SUM(DZ$54:DZ$60)&gt;0),1,0))</f>
        <v>0</v>
      </c>
      <c r="AX22" s="64">
        <f>IF(EA$70=1,0,IF(AND(EA22=1,$J22=1,EA$43&gt;=REGISTER!$DD$28,EA$40&gt;0,SUM(EA$54:EA$60)&gt;0),1,0))</f>
        <v>0</v>
      </c>
      <c r="AY22" s="64">
        <f>IF(EB$70=1,0,IF(AND(EB22=1,$J22=1,EB$43&gt;=REGISTER!$DD$28,EB$40&gt;0,SUM(EB$54:EB$60)&gt;0),1,0))</f>
        <v>0</v>
      </c>
      <c r="AZ22" s="64">
        <f>IF(EC$70=1,0,IF(AND(EC22=1,$J22=1,EC$43&gt;=REGISTER!$DD$28,EC$40&gt;0,SUM(EC$54:EC$60)&gt;0),1,0))</f>
        <v>0</v>
      </c>
      <c r="BA22" s="64">
        <f>IF(ED$70=1,0,IF(AND(ED22=1,$J22=1,ED$43&gt;=REGISTER!$DD$28,ED$40&gt;0,SUM(ED$54:ED$60)&gt;0),1,0))</f>
        <v>0</v>
      </c>
      <c r="BB22" s="64">
        <f>IF(EE$70=1,0,IF(AND(EE22=1,$J22=1,EE$43&gt;=REGISTER!$DD$28,EE$40&gt;0,SUM(EE$54:EE$60)&gt;0),1,0))</f>
        <v>0</v>
      </c>
      <c r="BC22" s="64">
        <f>IF(EF$70=1,0,IF(AND(EF22=1,$J22=1,EF$43&gt;=REGISTER!$DD$28,EF$40&gt;0,SUM(EF$54:EF$60)&gt;0),1,0))</f>
        <v>0</v>
      </c>
      <c r="BD22" s="83">
        <f t="shared" si="8"/>
        <v>0</v>
      </c>
      <c r="BE22" s="63">
        <f t="shared" si="9"/>
        <v>0</v>
      </c>
      <c r="BF22" s="63">
        <f t="shared" si="10"/>
        <v>0</v>
      </c>
      <c r="BG22" s="63">
        <f t="shared" si="10"/>
        <v>0</v>
      </c>
      <c r="BH22" s="63">
        <f t="shared" si="10"/>
        <v>0</v>
      </c>
      <c r="BI22" s="63">
        <f t="shared" si="10"/>
        <v>0</v>
      </c>
      <c r="BJ22" s="63">
        <f t="shared" si="10"/>
        <v>0</v>
      </c>
      <c r="BK22" s="63">
        <f t="shared" si="10"/>
        <v>0</v>
      </c>
      <c r="BL22" s="63">
        <f t="shared" si="10"/>
        <v>0</v>
      </c>
      <c r="BM22" s="63">
        <f t="shared" si="10"/>
        <v>0</v>
      </c>
      <c r="BN22" s="63">
        <f t="shared" si="10"/>
        <v>0</v>
      </c>
      <c r="BO22" s="63">
        <f t="shared" si="10"/>
        <v>0</v>
      </c>
      <c r="BP22" s="63">
        <f t="shared" si="10"/>
        <v>0</v>
      </c>
      <c r="BQ22" s="63">
        <f t="shared" si="10"/>
        <v>0</v>
      </c>
      <c r="BR22" s="63">
        <f t="shared" si="10"/>
        <v>0</v>
      </c>
      <c r="BS22" s="63">
        <f t="shared" si="10"/>
        <v>0</v>
      </c>
      <c r="BT22" s="63">
        <f t="shared" si="10"/>
        <v>0</v>
      </c>
      <c r="BU22" s="63">
        <f t="shared" si="10"/>
        <v>0</v>
      </c>
      <c r="BV22" s="63">
        <f t="shared" si="11"/>
        <v>0</v>
      </c>
      <c r="BW22" s="63">
        <f t="shared" si="11"/>
        <v>0</v>
      </c>
      <c r="BX22" s="63">
        <f t="shared" si="11"/>
        <v>0</v>
      </c>
      <c r="BY22" s="63">
        <f t="shared" si="11"/>
        <v>0</v>
      </c>
      <c r="BZ22" s="63">
        <f t="shared" si="11"/>
        <v>0</v>
      </c>
      <c r="CA22" s="63">
        <f t="shared" si="11"/>
        <v>0</v>
      </c>
      <c r="CB22" s="63">
        <f t="shared" si="11"/>
        <v>0</v>
      </c>
      <c r="CC22" s="63">
        <f t="shared" si="11"/>
        <v>0</v>
      </c>
      <c r="CD22" s="63">
        <f t="shared" si="11"/>
        <v>0</v>
      </c>
      <c r="CE22" s="63">
        <f t="shared" si="11"/>
        <v>0</v>
      </c>
      <c r="CF22" s="63">
        <f t="shared" si="11"/>
        <v>0</v>
      </c>
      <c r="CG22" s="63">
        <f t="shared" si="11"/>
        <v>0</v>
      </c>
      <c r="CH22" s="63">
        <f t="shared" si="11"/>
        <v>0</v>
      </c>
      <c r="CI22" s="63">
        <f t="shared" si="11"/>
        <v>0</v>
      </c>
      <c r="CJ22" s="63">
        <f t="shared" si="11"/>
        <v>0</v>
      </c>
      <c r="CK22" s="63">
        <f t="shared" si="11"/>
        <v>0</v>
      </c>
      <c r="CL22" s="63">
        <f t="shared" si="12"/>
        <v>0</v>
      </c>
      <c r="CM22" s="63">
        <f t="shared" si="12"/>
        <v>0</v>
      </c>
      <c r="CN22" s="63">
        <f t="shared" si="12"/>
        <v>0</v>
      </c>
      <c r="CO22" s="63">
        <f t="shared" si="12"/>
        <v>0</v>
      </c>
      <c r="CP22" s="63">
        <f t="shared" si="12"/>
        <v>0</v>
      </c>
      <c r="CQ22" s="63">
        <f t="shared" si="12"/>
        <v>0</v>
      </c>
      <c r="CR22" s="63">
        <f t="shared" si="12"/>
        <v>0</v>
      </c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46">
        <f t="shared" si="13"/>
        <v>0</v>
      </c>
      <c r="EH22" s="116"/>
      <c r="EI22" s="82">
        <f t="shared" si="14"/>
        <v>0</v>
      </c>
      <c r="EJ22" s="295" t="str">
        <f t="shared" si="15"/>
        <v/>
      </c>
      <c r="EK22" s="296">
        <f t="shared" si="16"/>
        <v>0</v>
      </c>
      <c r="EL22" s="161"/>
      <c r="EM22" s="354">
        <f>SUMIF($K22,REGISTER!$CY$7,'KORT 2'!$BD22)</f>
        <v>0</v>
      </c>
      <c r="EN22" s="355">
        <f>SUMIF($K22,REGISTER!$CY$8,'KORT 2'!$BD22)</f>
        <v>0</v>
      </c>
      <c r="EO22" s="356">
        <f>SUMIF($K22,REGISTER!$CY$9,'KORT 2'!$BD22)</f>
        <v>0</v>
      </c>
      <c r="EP22" s="356">
        <f>SUMIF($K22,REGISTER!$CY$10,'KORT 2'!$BD22)</f>
        <v>0</v>
      </c>
      <c r="EQ22" s="357">
        <f>SUMIF($K22,REGISTER!$CY$23,'KORT 2'!$BD22)</f>
        <v>0</v>
      </c>
      <c r="ER22" s="355">
        <f>SUMIF($K22,REGISTER!$CY$24,'KORT 2'!$BD22)</f>
        <v>0</v>
      </c>
      <c r="ES22" s="356">
        <f>SUMIF($K22,REGISTER!$CY$25,'KORT 2'!$BD22)</f>
        <v>0</v>
      </c>
      <c r="ET22" s="356">
        <f>SUMIF($K22,REGISTER!$CY$26,'KORT 2'!$BD22)</f>
        <v>0</v>
      </c>
      <c r="EU22" s="357">
        <f>SUMIF($K22,REGISTER!$CY$15,'KORT 2'!$BD22)</f>
        <v>0</v>
      </c>
      <c r="EV22" s="355">
        <f>SUMIF($K22,REGISTER!$CY$16,'KORT 2'!$BD22)</f>
        <v>0</v>
      </c>
      <c r="EW22" s="355">
        <f>SUMIF($K22,REGISTER!$CY$17,'KORT 2'!$BD22)</f>
        <v>0</v>
      </c>
      <c r="EX22" s="355">
        <f>SUMIF($K22,REGISTER!$CY$18,'KORT 2'!$BD22)</f>
        <v>0</v>
      </c>
      <c r="EY22" s="358">
        <f>SUMIF($K22,REGISTER!$CY$19,'KORT 2'!$BD22)+SUMIF($K22,REGISTER!$CY$20,'KORT 2'!$BD22)+SUMIF($K22,REGISTER!$CY$21,'KORT 2'!$BD22)+SUMIF($K22,REGISTER!$CY$22,'KORT 2'!$BD22)</f>
        <v>0</v>
      </c>
      <c r="EZ22" s="359">
        <f>SUMIF($K22,REGISTER!$CY$31,'KORT 2'!$BD22)</f>
        <v>0</v>
      </c>
      <c r="FA22" s="355">
        <f>SUMIF($K22,REGISTER!$CY$32,'KORT 2'!$BD22)</f>
        <v>0</v>
      </c>
      <c r="FB22" s="355">
        <f>SUMIF($K22,REGISTER!$CY$33,'KORT 2'!$BD22)</f>
        <v>0</v>
      </c>
      <c r="FC22" s="355">
        <f>SUMIF($K22,REGISTER!$CY$34,'KORT 2'!$BD22)</f>
        <v>0</v>
      </c>
      <c r="FD22" s="358">
        <f>SUMIF($K22,REGISTER!$CY$35,'KORT 2'!$BD22)+SUMIF($K22,REGISTER!$CY$36,'KORT 2'!$BD22)+SUMIF($K22,REGISTER!$CY$37,'KORT 2'!$BD22)+SUMIF($K22,REGISTER!$CY$38,'KORT 2'!$BD22)</f>
        <v>0</v>
      </c>
      <c r="FE22" s="376"/>
      <c r="FF22" s="377"/>
      <c r="FG22" s="378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9"/>
      <c r="FY22" s="84">
        <f>SUMIF($M22,REGISTER!$CY$40,'KORT 2'!$O22)</f>
        <v>0</v>
      </c>
      <c r="FZ22" s="17">
        <f>SUMIF($M22,REGISTER!$CY$41,'KORT 2'!$O22)</f>
        <v>0</v>
      </c>
      <c r="GA22" s="17">
        <f>SUMIF($M22,REGISTER!$CY$42,'KORT 2'!$O22)</f>
        <v>0</v>
      </c>
      <c r="GB22" s="17">
        <f>SUMIF($M22,REGISTER!$CY$43,'KORT 2'!$O22)</f>
        <v>0</v>
      </c>
      <c r="GC22" s="17">
        <f>SUMIF($M22,REGISTER!$CY$44,'KORT 2'!$O22)</f>
        <v>0</v>
      </c>
      <c r="GD22" s="17">
        <f>SUMIF($M22,REGISTER!$CY$45,'KORT 2'!$O22)</f>
        <v>0</v>
      </c>
      <c r="GE22" s="17">
        <f>SUMIF($M22,REGISTER!$CY$60,'KORT 2'!$O22)</f>
        <v>0</v>
      </c>
      <c r="GF22" s="17">
        <f>SUMIF($M22,REGISTER!$CY$61,'KORT 2'!$O22)</f>
        <v>0</v>
      </c>
      <c r="GG22" s="17">
        <f>SUMIF($M22,REGISTER!$CY$62,'KORT 2'!$O22)</f>
        <v>0</v>
      </c>
      <c r="GH22" s="17">
        <f>SUMIF($M22,REGISTER!$CY$63,'KORT 2'!$O22)</f>
        <v>0</v>
      </c>
      <c r="GI22" s="17">
        <f>SUMIF($M22,REGISTER!$CY$64,'KORT 2'!$O22)</f>
        <v>0</v>
      </c>
      <c r="GJ22" s="17">
        <f>SUMIF($M22,REGISTER!$CY$65,'KORT 2'!$O22)</f>
        <v>0</v>
      </c>
      <c r="GK22" s="17">
        <f>SUMIF($M22,REGISTER!$CY$50,'KORT 2'!$O22)</f>
        <v>0</v>
      </c>
      <c r="GL22" s="17">
        <f>SUMIF($M22,REGISTER!$CY$51,'KORT 2'!$O22)</f>
        <v>0</v>
      </c>
      <c r="GM22" s="17">
        <f>SUMIF($M22,REGISTER!$CY$52,'KORT 2'!$O22)</f>
        <v>0</v>
      </c>
      <c r="GN22" s="17">
        <f>SUMIF($M22,REGISTER!$CY$53,'KORT 2'!$O22)</f>
        <v>0</v>
      </c>
      <c r="GO22" s="17">
        <f>SUMIF($M22,REGISTER!$CY$54,'KORT 2'!$O22)</f>
        <v>0</v>
      </c>
      <c r="GP22" s="17">
        <f>SUMIF($M22,REGISTER!$CY$55,'KORT 2'!$O22)</f>
        <v>0</v>
      </c>
      <c r="GQ22" s="16">
        <f>SUMIF($M22,REGISTER!$CY$56,'KORT 2'!$O22)+SUMIF($M22,REGISTER!$CY$57,'KORT 2'!$O22)+SUMIF($M22,REGISTER!$CY$58,'KORT 2'!$O22)+SUMIF($M22,REGISTER!$CY$59,'KORT 2'!$O22)</f>
        <v>0</v>
      </c>
      <c r="GR22" s="17">
        <f>SUMIF($M22,REGISTER!$CY$70,'KORT 2'!$O22)</f>
        <v>0</v>
      </c>
      <c r="GS22" s="17">
        <f>SUMIF($M22,REGISTER!$CY$71,'KORT 2'!$O22)</f>
        <v>0</v>
      </c>
      <c r="GT22" s="17">
        <f>SUMIF($M22,REGISTER!$CY$72,'KORT 2'!$O22)</f>
        <v>0</v>
      </c>
      <c r="GU22" s="17">
        <f>SUMIF($M22,REGISTER!$CY$73,'KORT 2'!$O22)</f>
        <v>0</v>
      </c>
      <c r="GV22" s="17">
        <f>SUMIF($M22,REGISTER!$CY$74,'KORT 2'!$O22)</f>
        <v>0</v>
      </c>
      <c r="GW22" s="17">
        <f>SUMIF($M22,REGISTER!$CY$75,'KORT 2'!$O22)</f>
        <v>0</v>
      </c>
      <c r="GX22" s="16">
        <f>SUMIF($M22,REGISTER!$CY$76,'KORT 2'!$O22)+SUMIF($M22,REGISTER!$CY$77,'KORT 2'!$O22)+SUMIF($M22,REGISTER!$CY$78,'KORT 2'!$O22)+SUMIF($M22,REGISTER!$CY$79,'KORT 2'!$O22)</f>
        <v>0</v>
      </c>
      <c r="GY22" s="116"/>
      <c r="GZ22" s="116"/>
      <c r="HA22" s="116"/>
      <c r="HB22" s="116"/>
      <c r="HC22" s="116"/>
      <c r="HD22" s="116"/>
      <c r="HE22" s="116"/>
      <c r="HF22" s="116"/>
      <c r="HG22" s="116"/>
      <c r="HH22" s="116"/>
      <c r="HI22" s="116"/>
      <c r="HJ22" s="116"/>
      <c r="HK22" s="116"/>
      <c r="HL22" s="116"/>
      <c r="HM22" s="116"/>
      <c r="HN22" s="116"/>
      <c r="HO22" s="116"/>
      <c r="HP22" s="106"/>
      <c r="HQ22" s="1"/>
    </row>
    <row r="23" spans="1:225" ht="15.9" customHeight="1">
      <c r="A23" s="15">
        <v>5</v>
      </c>
      <c r="B23" s="69"/>
      <c r="C23" s="541" t="str">
        <f t="shared" si="0"/>
        <v/>
      </c>
      <c r="D23" s="567"/>
      <c r="E23" s="567"/>
      <c r="F23" s="567"/>
      <c r="G23" s="567"/>
      <c r="H23" s="111" t="str">
        <f t="shared" si="1"/>
        <v/>
      </c>
      <c r="I23" s="22">
        <f t="shared" si="2"/>
        <v>0</v>
      </c>
      <c r="J23" s="22">
        <f t="shared" si="3"/>
        <v>0</v>
      </c>
      <c r="K23" s="22">
        <f t="shared" si="4"/>
        <v>0</v>
      </c>
      <c r="L23" s="114"/>
      <c r="M23" s="22">
        <f t="shared" si="5"/>
        <v>0</v>
      </c>
      <c r="N23" s="22">
        <f t="shared" si="6"/>
        <v>0</v>
      </c>
      <c r="O23" s="83">
        <f t="shared" si="7"/>
        <v>0</v>
      </c>
      <c r="P23" s="64">
        <f>IF(CS$70=1,0,IF(AND(CS23=1,$J23=1,CS$43&gt;=REGISTER!$DD$28,CS$40&gt;0,SUM(CS$54:CS$60)&gt;0),1,0))</f>
        <v>0</v>
      </c>
      <c r="Q23" s="64">
        <f>IF(CT$70=1,0,IF(AND(CT23=1,$J23=1,CT$43&gt;=REGISTER!$DD$28,CT$40&gt;0,SUM(CT$54:CT$60)&gt;0),1,0))</f>
        <v>0</v>
      </c>
      <c r="R23" s="64">
        <f>IF(CU$70=1,0,IF(AND(CU23=1,$J23=1,CU$43&gt;=REGISTER!$DD$28,CU$40&gt;0,SUM(CU$54:CU$60)&gt;0),1,0))</f>
        <v>0</v>
      </c>
      <c r="S23" s="64">
        <f>IF(CV$70=1,0,IF(AND(CV23=1,$J23=1,CV$43&gt;=REGISTER!$DD$28,CV$40&gt;0,SUM(CV$54:CV$60)&gt;0),1,0))</f>
        <v>0</v>
      </c>
      <c r="T23" s="64">
        <f>IF(CW$70=1,0,IF(AND(CW23=1,$J23=1,CW$43&gt;=REGISTER!$DD$28,CW$40&gt;0,SUM(CW$54:CW$60)&gt;0),1,0))</f>
        <v>0</v>
      </c>
      <c r="U23" s="64">
        <f>IF(CX$70=1,0,IF(AND(CX23=1,$J23=1,CX$43&gt;=REGISTER!$DD$28,CX$40&gt;0,SUM(CX$54:CX$60)&gt;0),1,0))</f>
        <v>0</v>
      </c>
      <c r="V23" s="64">
        <f>IF(CY$70=1,0,IF(AND(CY23=1,$J23=1,CY$43&gt;=REGISTER!$DD$28,CY$40&gt;0,SUM(CY$54:CY$60)&gt;0),1,0))</f>
        <v>0</v>
      </c>
      <c r="W23" s="64">
        <f>IF(CZ$70=1,0,IF(AND(CZ23=1,$J23=1,CZ$43&gt;=REGISTER!$DD$28,CZ$40&gt;0,SUM(CZ$54:CZ$60)&gt;0),1,0))</f>
        <v>0</v>
      </c>
      <c r="X23" s="64">
        <f>IF(DA$70=1,0,IF(AND(DA23=1,$J23=1,DA$43&gt;=REGISTER!$DD$28,DA$40&gt;0,SUM(DA$54:DA$60)&gt;0),1,0))</f>
        <v>0</v>
      </c>
      <c r="Y23" s="64">
        <f>IF(DB$70=1,0,IF(AND(DB23=1,$J23=1,DB$43&gt;=REGISTER!$DD$28,DB$40&gt;0,SUM(DB$54:DB$60)&gt;0),1,0))</f>
        <v>0</v>
      </c>
      <c r="Z23" s="64">
        <f>IF(DC$70=1,0,IF(AND(DC23=1,$J23=1,DC$43&gt;=REGISTER!$DD$28,DC$40&gt;0,SUM(DC$54:DC$60)&gt;0),1,0))</f>
        <v>0</v>
      </c>
      <c r="AA23" s="64">
        <f>IF(DD$70=1,0,IF(AND(DD23=1,$J23=1,DD$43&gt;=REGISTER!$DD$28,DD$40&gt;0,SUM(DD$54:DD$60)&gt;0),1,0))</f>
        <v>0</v>
      </c>
      <c r="AB23" s="64">
        <f>IF(DE$70=1,0,IF(AND(DE23=1,$J23=1,DE$43&gt;=REGISTER!$DD$28,DE$40&gt;0,SUM(DE$54:DE$60)&gt;0),1,0))</f>
        <v>0</v>
      </c>
      <c r="AC23" s="64">
        <f>IF(DF$70=1,0,IF(AND(DF23=1,$J23=1,DF$43&gt;=REGISTER!$DD$28,DF$40&gt;0,SUM(DF$54:DF$60)&gt;0),1,0))</f>
        <v>0</v>
      </c>
      <c r="AD23" s="64">
        <f>IF(DG$70=1,0,IF(AND(DG23=1,$J23=1,DG$43&gt;=REGISTER!$DD$28,DG$40&gt;0,SUM(DG$54:DG$60)&gt;0),1,0))</f>
        <v>0</v>
      </c>
      <c r="AE23" s="64">
        <f>IF(DH$70=1,0,IF(AND(DH23=1,$J23=1,DH$43&gt;=REGISTER!$DD$28,DH$40&gt;0,SUM(DH$54:DH$60)&gt;0),1,0))</f>
        <v>0</v>
      </c>
      <c r="AF23" s="64">
        <f>IF(DI$70=1,0,IF(AND(DI23=1,$J23=1,DI$43&gt;=REGISTER!$DD$28,DI$40&gt;0,SUM(DI$54:DI$60)&gt;0),1,0))</f>
        <v>0</v>
      </c>
      <c r="AG23" s="64">
        <f>IF(DJ$70=1,0,IF(AND(DJ23=1,$J23=1,DJ$43&gt;=REGISTER!$DD$28,DJ$40&gt;0,SUM(DJ$54:DJ$60)&gt;0),1,0))</f>
        <v>0</v>
      </c>
      <c r="AH23" s="64">
        <f>IF(DK$70=1,0,IF(AND(DK23=1,$J23=1,DK$43&gt;=REGISTER!$DD$28,DK$40&gt;0,SUM(DK$54:DK$60)&gt;0),1,0))</f>
        <v>0</v>
      </c>
      <c r="AI23" s="64">
        <f>IF(DL$70=1,0,IF(AND(DL23=1,$J23=1,DL$43&gt;=REGISTER!$DD$28,DL$40&gt;0,SUM(DL$54:DL$60)&gt;0),1,0))</f>
        <v>0</v>
      </c>
      <c r="AJ23" s="64">
        <f>IF(DM$70=1,0,IF(AND(DM23=1,$J23=1,DM$43&gt;=REGISTER!$DD$28,DM$40&gt;0,SUM(DM$54:DM$60)&gt;0),1,0))</f>
        <v>0</v>
      </c>
      <c r="AK23" s="64">
        <f>IF(DN$70=1,0,IF(AND(DN23=1,$J23=1,DN$43&gt;=REGISTER!$DD$28,DN$40&gt;0,SUM(DN$54:DN$60)&gt;0),1,0))</f>
        <v>0</v>
      </c>
      <c r="AL23" s="64">
        <f>IF(DO$70=1,0,IF(AND(DO23=1,$J23=1,DO$43&gt;=REGISTER!$DD$28,DO$40&gt;0,SUM(DO$54:DO$60)&gt;0),1,0))</f>
        <v>0</v>
      </c>
      <c r="AM23" s="64">
        <f>IF(DP$70=1,0,IF(AND(DP23=1,$J23=1,DP$43&gt;=REGISTER!$DD$28,DP$40&gt;0,SUM(DP$54:DP$60)&gt;0),1,0))</f>
        <v>0</v>
      </c>
      <c r="AN23" s="64">
        <f>IF(DQ$70=1,0,IF(AND(DQ23=1,$J23=1,DQ$43&gt;=REGISTER!$DD$28,DQ$40&gt;0,SUM(DQ$54:DQ$60)&gt;0),1,0))</f>
        <v>0</v>
      </c>
      <c r="AO23" s="64">
        <f>IF(DR$70=1,0,IF(AND(DR23=1,$J23=1,DR$43&gt;=REGISTER!$DD$28,DR$40&gt;0,SUM(DR$54:DR$60)&gt;0),1,0))</f>
        <v>0</v>
      </c>
      <c r="AP23" s="64">
        <f>IF(DS$70=1,0,IF(AND(DS23=1,$J23=1,DS$43&gt;=REGISTER!$DD$28,DS$40&gt;0,SUM(DS$54:DS$60)&gt;0),1,0))</f>
        <v>0</v>
      </c>
      <c r="AQ23" s="64">
        <f>IF(DT$70=1,0,IF(AND(DT23=1,$J23=1,DT$43&gt;=REGISTER!$DD$28,DT$40&gt;0,SUM(DT$54:DT$60)&gt;0),1,0))</f>
        <v>0</v>
      </c>
      <c r="AR23" s="64">
        <f>IF(DU$70=1,0,IF(AND(DU23=1,$J23=1,DU$43&gt;=REGISTER!$DD$28,DU$40&gt;0,SUM(DU$54:DU$60)&gt;0),1,0))</f>
        <v>0</v>
      </c>
      <c r="AS23" s="64">
        <f>IF(DV$70=1,0,IF(AND(DV23=1,$J23=1,DV$43&gt;=REGISTER!$DD$28,DV$40&gt;0,SUM(DV$54:DV$60)&gt;0),1,0))</f>
        <v>0</v>
      </c>
      <c r="AT23" s="64">
        <f>IF(DW$70=1,0,IF(AND(DW23=1,$J23=1,DW$43&gt;=REGISTER!$DD$28,DW$40&gt;0,SUM(DW$54:DW$60)&gt;0),1,0))</f>
        <v>0</v>
      </c>
      <c r="AU23" s="64">
        <f>IF(DX$70=1,0,IF(AND(DX23=1,$J23=1,DX$43&gt;=REGISTER!$DD$28,DX$40&gt;0,SUM(DX$54:DX$60)&gt;0),1,0))</f>
        <v>0</v>
      </c>
      <c r="AV23" s="64">
        <f>IF(DY$70=1,0,IF(AND(DY23=1,$J23=1,DY$43&gt;=REGISTER!$DD$28,DY$40&gt;0,SUM(DY$54:DY$60)&gt;0),1,0))</f>
        <v>0</v>
      </c>
      <c r="AW23" s="64">
        <f>IF(DZ$70=1,0,IF(AND(DZ23=1,$J23=1,DZ$43&gt;=REGISTER!$DD$28,DZ$40&gt;0,SUM(DZ$54:DZ$60)&gt;0),1,0))</f>
        <v>0</v>
      </c>
      <c r="AX23" s="64">
        <f>IF(EA$70=1,0,IF(AND(EA23=1,$J23=1,EA$43&gt;=REGISTER!$DD$28,EA$40&gt;0,SUM(EA$54:EA$60)&gt;0),1,0))</f>
        <v>0</v>
      </c>
      <c r="AY23" s="64">
        <f>IF(EB$70=1,0,IF(AND(EB23=1,$J23=1,EB$43&gt;=REGISTER!$DD$28,EB$40&gt;0,SUM(EB$54:EB$60)&gt;0),1,0))</f>
        <v>0</v>
      </c>
      <c r="AZ23" s="64">
        <f>IF(EC$70=1,0,IF(AND(EC23=1,$J23=1,EC$43&gt;=REGISTER!$DD$28,EC$40&gt;0,SUM(EC$54:EC$60)&gt;0),1,0))</f>
        <v>0</v>
      </c>
      <c r="BA23" s="64">
        <f>IF(ED$70=1,0,IF(AND(ED23=1,$J23=1,ED$43&gt;=REGISTER!$DD$28,ED$40&gt;0,SUM(ED$54:ED$60)&gt;0),1,0))</f>
        <v>0</v>
      </c>
      <c r="BB23" s="64">
        <f>IF(EE$70=1,0,IF(AND(EE23=1,$J23=1,EE$43&gt;=REGISTER!$DD$28,EE$40&gt;0,SUM(EE$54:EE$60)&gt;0),1,0))</f>
        <v>0</v>
      </c>
      <c r="BC23" s="64">
        <f>IF(EF$70=1,0,IF(AND(EF23=1,$J23=1,EF$43&gt;=REGISTER!$DD$28,EF$40&gt;0,SUM(EF$54:EF$60)&gt;0),1,0))</f>
        <v>0</v>
      </c>
      <c r="BD23" s="83">
        <f t="shared" si="8"/>
        <v>0</v>
      </c>
      <c r="BE23" s="63">
        <f t="shared" si="9"/>
        <v>0</v>
      </c>
      <c r="BF23" s="63">
        <f t="shared" si="10"/>
        <v>0</v>
      </c>
      <c r="BG23" s="63">
        <f t="shared" si="10"/>
        <v>0</v>
      </c>
      <c r="BH23" s="63">
        <f t="shared" si="10"/>
        <v>0</v>
      </c>
      <c r="BI23" s="63">
        <f t="shared" si="10"/>
        <v>0</v>
      </c>
      <c r="BJ23" s="63">
        <f t="shared" si="10"/>
        <v>0</v>
      </c>
      <c r="BK23" s="63">
        <f t="shared" si="10"/>
        <v>0</v>
      </c>
      <c r="BL23" s="63">
        <f t="shared" si="10"/>
        <v>0</v>
      </c>
      <c r="BM23" s="63">
        <f t="shared" si="10"/>
        <v>0</v>
      </c>
      <c r="BN23" s="63">
        <f t="shared" si="10"/>
        <v>0</v>
      </c>
      <c r="BO23" s="63">
        <f t="shared" si="10"/>
        <v>0</v>
      </c>
      <c r="BP23" s="63">
        <f t="shared" si="10"/>
        <v>0</v>
      </c>
      <c r="BQ23" s="63">
        <f t="shared" si="10"/>
        <v>0</v>
      </c>
      <c r="BR23" s="63">
        <f t="shared" si="10"/>
        <v>0</v>
      </c>
      <c r="BS23" s="63">
        <f t="shared" si="10"/>
        <v>0</v>
      </c>
      <c r="BT23" s="63">
        <f t="shared" si="10"/>
        <v>0</v>
      </c>
      <c r="BU23" s="63">
        <f t="shared" si="10"/>
        <v>0</v>
      </c>
      <c r="BV23" s="63">
        <f t="shared" si="11"/>
        <v>0</v>
      </c>
      <c r="BW23" s="63">
        <f t="shared" si="11"/>
        <v>0</v>
      </c>
      <c r="BX23" s="63">
        <f t="shared" si="11"/>
        <v>0</v>
      </c>
      <c r="BY23" s="63">
        <f t="shared" si="11"/>
        <v>0</v>
      </c>
      <c r="BZ23" s="63">
        <f t="shared" si="11"/>
        <v>0</v>
      </c>
      <c r="CA23" s="63">
        <f t="shared" si="11"/>
        <v>0</v>
      </c>
      <c r="CB23" s="63">
        <f t="shared" si="11"/>
        <v>0</v>
      </c>
      <c r="CC23" s="63">
        <f t="shared" si="11"/>
        <v>0</v>
      </c>
      <c r="CD23" s="63">
        <f t="shared" si="11"/>
        <v>0</v>
      </c>
      <c r="CE23" s="63">
        <f t="shared" si="11"/>
        <v>0</v>
      </c>
      <c r="CF23" s="63">
        <f t="shared" si="11"/>
        <v>0</v>
      </c>
      <c r="CG23" s="63">
        <f t="shared" si="11"/>
        <v>0</v>
      </c>
      <c r="CH23" s="63">
        <f t="shared" si="11"/>
        <v>0</v>
      </c>
      <c r="CI23" s="63">
        <f t="shared" si="11"/>
        <v>0</v>
      </c>
      <c r="CJ23" s="63">
        <f t="shared" si="11"/>
        <v>0</v>
      </c>
      <c r="CK23" s="63">
        <f t="shared" si="11"/>
        <v>0</v>
      </c>
      <c r="CL23" s="63">
        <f t="shared" si="12"/>
        <v>0</v>
      </c>
      <c r="CM23" s="63">
        <f t="shared" si="12"/>
        <v>0</v>
      </c>
      <c r="CN23" s="63">
        <f t="shared" si="12"/>
        <v>0</v>
      </c>
      <c r="CO23" s="63">
        <f t="shared" si="12"/>
        <v>0</v>
      </c>
      <c r="CP23" s="63">
        <f t="shared" si="12"/>
        <v>0</v>
      </c>
      <c r="CQ23" s="63">
        <f t="shared" si="12"/>
        <v>0</v>
      </c>
      <c r="CR23" s="63">
        <f t="shared" si="12"/>
        <v>0</v>
      </c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46">
        <f t="shared" si="13"/>
        <v>0</v>
      </c>
      <c r="EH23" s="116"/>
      <c r="EI23" s="82">
        <f t="shared" si="14"/>
        <v>0</v>
      </c>
      <c r="EJ23" s="295" t="str">
        <f t="shared" si="15"/>
        <v/>
      </c>
      <c r="EK23" s="296">
        <f t="shared" si="16"/>
        <v>0</v>
      </c>
      <c r="EL23" s="161"/>
      <c r="EM23" s="354">
        <f>SUMIF($K23,REGISTER!$CY$7,'KORT 2'!$BD23)</f>
        <v>0</v>
      </c>
      <c r="EN23" s="355">
        <f>SUMIF($K23,REGISTER!$CY$8,'KORT 2'!$BD23)</f>
        <v>0</v>
      </c>
      <c r="EO23" s="356">
        <f>SUMIF($K23,REGISTER!$CY$9,'KORT 2'!$BD23)</f>
        <v>0</v>
      </c>
      <c r="EP23" s="356">
        <f>SUMIF($K23,REGISTER!$CY$10,'KORT 2'!$BD23)</f>
        <v>0</v>
      </c>
      <c r="EQ23" s="357">
        <f>SUMIF($K23,REGISTER!$CY$23,'KORT 2'!$BD23)</f>
        <v>0</v>
      </c>
      <c r="ER23" s="355">
        <f>SUMIF($K23,REGISTER!$CY$24,'KORT 2'!$BD23)</f>
        <v>0</v>
      </c>
      <c r="ES23" s="356">
        <f>SUMIF($K23,REGISTER!$CY$25,'KORT 2'!$BD23)</f>
        <v>0</v>
      </c>
      <c r="ET23" s="356">
        <f>SUMIF($K23,REGISTER!$CY$26,'KORT 2'!$BD23)</f>
        <v>0</v>
      </c>
      <c r="EU23" s="357">
        <f>SUMIF($K23,REGISTER!$CY$15,'KORT 2'!$BD23)</f>
        <v>0</v>
      </c>
      <c r="EV23" s="355">
        <f>SUMIF($K23,REGISTER!$CY$16,'KORT 2'!$BD23)</f>
        <v>0</v>
      </c>
      <c r="EW23" s="355">
        <f>SUMIF($K23,REGISTER!$CY$17,'KORT 2'!$BD23)</f>
        <v>0</v>
      </c>
      <c r="EX23" s="355">
        <f>SUMIF($K23,REGISTER!$CY$18,'KORT 2'!$BD23)</f>
        <v>0</v>
      </c>
      <c r="EY23" s="358">
        <f>SUMIF($K23,REGISTER!$CY$19,'KORT 2'!$BD23)+SUMIF($K23,REGISTER!$CY$20,'KORT 2'!$BD23)+SUMIF($K23,REGISTER!$CY$21,'KORT 2'!$BD23)+SUMIF($K23,REGISTER!$CY$22,'KORT 2'!$BD23)</f>
        <v>0</v>
      </c>
      <c r="EZ23" s="359">
        <f>SUMIF($K23,REGISTER!$CY$31,'KORT 2'!$BD23)</f>
        <v>0</v>
      </c>
      <c r="FA23" s="355">
        <f>SUMIF($K23,REGISTER!$CY$32,'KORT 2'!$BD23)</f>
        <v>0</v>
      </c>
      <c r="FB23" s="355">
        <f>SUMIF($K23,REGISTER!$CY$33,'KORT 2'!$BD23)</f>
        <v>0</v>
      </c>
      <c r="FC23" s="355">
        <f>SUMIF($K23,REGISTER!$CY$34,'KORT 2'!$BD23)</f>
        <v>0</v>
      </c>
      <c r="FD23" s="358">
        <f>SUMIF($K23,REGISTER!$CY$35,'KORT 2'!$BD23)+SUMIF($K23,REGISTER!$CY$36,'KORT 2'!$BD23)+SUMIF($K23,REGISTER!$CY$37,'KORT 2'!$BD23)+SUMIF($K23,REGISTER!$CY$38,'KORT 2'!$BD23)</f>
        <v>0</v>
      </c>
      <c r="FE23" s="376"/>
      <c r="FF23" s="377"/>
      <c r="FG23" s="378"/>
      <c r="FH23" s="377"/>
      <c r="FI23" s="377"/>
      <c r="FJ23" s="377"/>
      <c r="FK23" s="377"/>
      <c r="FL23" s="377"/>
      <c r="FM23" s="377"/>
      <c r="FN23" s="377"/>
      <c r="FO23" s="377"/>
      <c r="FP23" s="377"/>
      <c r="FQ23" s="377"/>
      <c r="FR23" s="377"/>
      <c r="FS23" s="377"/>
      <c r="FT23" s="377"/>
      <c r="FU23" s="377"/>
      <c r="FV23" s="377"/>
      <c r="FW23" s="377"/>
      <c r="FX23" s="379"/>
      <c r="FY23" s="84">
        <f>SUMIF($M23,REGISTER!$CY$40,'KORT 2'!$O23)</f>
        <v>0</v>
      </c>
      <c r="FZ23" s="17">
        <f>SUMIF($M23,REGISTER!$CY$41,'KORT 2'!$O23)</f>
        <v>0</v>
      </c>
      <c r="GA23" s="17">
        <f>SUMIF($M23,REGISTER!$CY$42,'KORT 2'!$O23)</f>
        <v>0</v>
      </c>
      <c r="GB23" s="17">
        <f>SUMIF($M23,REGISTER!$CY$43,'KORT 2'!$O23)</f>
        <v>0</v>
      </c>
      <c r="GC23" s="17">
        <f>SUMIF($M23,REGISTER!$CY$44,'KORT 2'!$O23)</f>
        <v>0</v>
      </c>
      <c r="GD23" s="17">
        <f>SUMIF($M23,REGISTER!$CY$45,'KORT 2'!$O23)</f>
        <v>0</v>
      </c>
      <c r="GE23" s="17">
        <f>SUMIF($M23,REGISTER!$CY$60,'KORT 2'!$O23)</f>
        <v>0</v>
      </c>
      <c r="GF23" s="17">
        <f>SUMIF($M23,REGISTER!$CY$61,'KORT 2'!$O23)</f>
        <v>0</v>
      </c>
      <c r="GG23" s="17">
        <f>SUMIF($M23,REGISTER!$CY$62,'KORT 2'!$O23)</f>
        <v>0</v>
      </c>
      <c r="GH23" s="17">
        <f>SUMIF($M23,REGISTER!$CY$63,'KORT 2'!$O23)</f>
        <v>0</v>
      </c>
      <c r="GI23" s="17">
        <f>SUMIF($M23,REGISTER!$CY$64,'KORT 2'!$O23)</f>
        <v>0</v>
      </c>
      <c r="GJ23" s="17">
        <f>SUMIF($M23,REGISTER!$CY$65,'KORT 2'!$O23)</f>
        <v>0</v>
      </c>
      <c r="GK23" s="17">
        <f>SUMIF($M23,REGISTER!$CY$50,'KORT 2'!$O23)</f>
        <v>0</v>
      </c>
      <c r="GL23" s="17">
        <f>SUMIF($M23,REGISTER!$CY$51,'KORT 2'!$O23)</f>
        <v>0</v>
      </c>
      <c r="GM23" s="17">
        <f>SUMIF($M23,REGISTER!$CY$52,'KORT 2'!$O23)</f>
        <v>0</v>
      </c>
      <c r="GN23" s="17">
        <f>SUMIF($M23,REGISTER!$CY$53,'KORT 2'!$O23)</f>
        <v>0</v>
      </c>
      <c r="GO23" s="17">
        <f>SUMIF($M23,REGISTER!$CY$54,'KORT 2'!$O23)</f>
        <v>0</v>
      </c>
      <c r="GP23" s="17">
        <f>SUMIF($M23,REGISTER!$CY$55,'KORT 2'!$O23)</f>
        <v>0</v>
      </c>
      <c r="GQ23" s="16">
        <f>SUMIF($M23,REGISTER!$CY$56,'KORT 2'!$O23)+SUMIF($M23,REGISTER!$CY$57,'KORT 2'!$O23)+SUMIF($M23,REGISTER!$CY$58,'KORT 2'!$O23)+SUMIF($M23,REGISTER!$CY$59,'KORT 2'!$O23)</f>
        <v>0</v>
      </c>
      <c r="GR23" s="17">
        <f>SUMIF($M23,REGISTER!$CY$70,'KORT 2'!$O23)</f>
        <v>0</v>
      </c>
      <c r="GS23" s="17">
        <f>SUMIF($M23,REGISTER!$CY$71,'KORT 2'!$O23)</f>
        <v>0</v>
      </c>
      <c r="GT23" s="17">
        <f>SUMIF($M23,REGISTER!$CY$72,'KORT 2'!$O23)</f>
        <v>0</v>
      </c>
      <c r="GU23" s="17">
        <f>SUMIF($M23,REGISTER!$CY$73,'KORT 2'!$O23)</f>
        <v>0</v>
      </c>
      <c r="GV23" s="17">
        <f>SUMIF($M23,REGISTER!$CY$74,'KORT 2'!$O23)</f>
        <v>0</v>
      </c>
      <c r="GW23" s="17">
        <f>SUMIF($M23,REGISTER!$CY$75,'KORT 2'!$O23)</f>
        <v>0</v>
      </c>
      <c r="GX23" s="16">
        <f>SUMIF($M23,REGISTER!$CY$76,'KORT 2'!$O23)+SUMIF($M23,REGISTER!$CY$77,'KORT 2'!$O23)+SUMIF($M23,REGISTER!$CY$78,'KORT 2'!$O23)+SUMIF($M23,REGISTER!$CY$79,'KORT 2'!$O23)</f>
        <v>0</v>
      </c>
      <c r="GY23" s="116"/>
      <c r="GZ23" s="116"/>
      <c r="HA23" s="116"/>
      <c r="HB23" s="116"/>
      <c r="HC23" s="116"/>
      <c r="HD23" s="116"/>
      <c r="HE23" s="116"/>
      <c r="HF23" s="116"/>
      <c r="HG23" s="116"/>
      <c r="HH23" s="116"/>
      <c r="HI23" s="116"/>
      <c r="HJ23" s="116"/>
      <c r="HK23" s="116"/>
      <c r="HL23" s="116"/>
      <c r="HM23" s="116"/>
      <c r="HN23" s="116"/>
      <c r="HO23" s="116"/>
      <c r="HP23" s="106"/>
      <c r="HQ23" s="1"/>
    </row>
    <row r="24" spans="1:225" ht="15.9" customHeight="1">
      <c r="A24" s="15">
        <v>6</v>
      </c>
      <c r="B24" s="69"/>
      <c r="C24" s="541" t="str">
        <f t="shared" si="0"/>
        <v/>
      </c>
      <c r="D24" s="567"/>
      <c r="E24" s="567"/>
      <c r="F24" s="567"/>
      <c r="G24" s="567"/>
      <c r="H24" s="111" t="str">
        <f t="shared" si="1"/>
        <v/>
      </c>
      <c r="I24" s="22">
        <f t="shared" si="2"/>
        <v>0</v>
      </c>
      <c r="J24" s="22">
        <f t="shared" si="3"/>
        <v>0</v>
      </c>
      <c r="K24" s="22">
        <f t="shared" si="4"/>
        <v>0</v>
      </c>
      <c r="L24" s="114"/>
      <c r="M24" s="22">
        <f t="shared" si="5"/>
        <v>0</v>
      </c>
      <c r="N24" s="22">
        <f t="shared" si="6"/>
        <v>0</v>
      </c>
      <c r="O24" s="83">
        <f t="shared" si="7"/>
        <v>0</v>
      </c>
      <c r="P24" s="64">
        <f>IF(CS$70=1,0,IF(AND(CS24=1,$J24=1,CS$43&gt;=REGISTER!$DD$28,CS$40&gt;0,SUM(CS$54:CS$60)&gt;0),1,0))</f>
        <v>0</v>
      </c>
      <c r="Q24" s="64">
        <f>IF(CT$70=1,0,IF(AND(CT24=1,$J24=1,CT$43&gt;=REGISTER!$DD$28,CT$40&gt;0,SUM(CT$54:CT$60)&gt;0),1,0))</f>
        <v>0</v>
      </c>
      <c r="R24" s="64">
        <f>IF(CU$70=1,0,IF(AND(CU24=1,$J24=1,CU$43&gt;=REGISTER!$DD$28,CU$40&gt;0,SUM(CU$54:CU$60)&gt;0),1,0))</f>
        <v>0</v>
      </c>
      <c r="S24" s="64">
        <f>IF(CV$70=1,0,IF(AND(CV24=1,$J24=1,CV$43&gt;=REGISTER!$DD$28,CV$40&gt;0,SUM(CV$54:CV$60)&gt;0),1,0))</f>
        <v>0</v>
      </c>
      <c r="T24" s="64">
        <f>IF(CW$70=1,0,IF(AND(CW24=1,$J24=1,CW$43&gt;=REGISTER!$DD$28,CW$40&gt;0,SUM(CW$54:CW$60)&gt;0),1,0))</f>
        <v>0</v>
      </c>
      <c r="U24" s="64">
        <f>IF(CX$70=1,0,IF(AND(CX24=1,$J24=1,CX$43&gt;=REGISTER!$DD$28,CX$40&gt;0,SUM(CX$54:CX$60)&gt;0),1,0))</f>
        <v>0</v>
      </c>
      <c r="V24" s="64">
        <f>IF(CY$70=1,0,IF(AND(CY24=1,$J24=1,CY$43&gt;=REGISTER!$DD$28,CY$40&gt;0,SUM(CY$54:CY$60)&gt;0),1,0))</f>
        <v>0</v>
      </c>
      <c r="W24" s="64">
        <f>IF(CZ$70=1,0,IF(AND(CZ24=1,$J24=1,CZ$43&gt;=REGISTER!$DD$28,CZ$40&gt;0,SUM(CZ$54:CZ$60)&gt;0),1,0))</f>
        <v>0</v>
      </c>
      <c r="X24" s="64">
        <f>IF(DA$70=1,0,IF(AND(DA24=1,$J24=1,DA$43&gt;=REGISTER!$DD$28,DA$40&gt;0,SUM(DA$54:DA$60)&gt;0),1,0))</f>
        <v>0</v>
      </c>
      <c r="Y24" s="64">
        <f>IF(DB$70=1,0,IF(AND(DB24=1,$J24=1,DB$43&gt;=REGISTER!$DD$28,DB$40&gt;0,SUM(DB$54:DB$60)&gt;0),1,0))</f>
        <v>0</v>
      </c>
      <c r="Z24" s="64">
        <f>IF(DC$70=1,0,IF(AND(DC24=1,$J24=1,DC$43&gt;=REGISTER!$DD$28,DC$40&gt;0,SUM(DC$54:DC$60)&gt;0),1,0))</f>
        <v>0</v>
      </c>
      <c r="AA24" s="64">
        <f>IF(DD$70=1,0,IF(AND(DD24=1,$J24=1,DD$43&gt;=REGISTER!$DD$28,DD$40&gt;0,SUM(DD$54:DD$60)&gt;0),1,0))</f>
        <v>0</v>
      </c>
      <c r="AB24" s="64">
        <f>IF(DE$70=1,0,IF(AND(DE24=1,$J24=1,DE$43&gt;=REGISTER!$DD$28,DE$40&gt;0,SUM(DE$54:DE$60)&gt;0),1,0))</f>
        <v>0</v>
      </c>
      <c r="AC24" s="64">
        <f>IF(DF$70=1,0,IF(AND(DF24=1,$J24=1,DF$43&gt;=REGISTER!$DD$28,DF$40&gt;0,SUM(DF$54:DF$60)&gt;0),1,0))</f>
        <v>0</v>
      </c>
      <c r="AD24" s="64">
        <f>IF(DG$70=1,0,IF(AND(DG24=1,$J24=1,DG$43&gt;=REGISTER!$DD$28,DG$40&gt;0,SUM(DG$54:DG$60)&gt;0),1,0))</f>
        <v>0</v>
      </c>
      <c r="AE24" s="64">
        <f>IF(DH$70=1,0,IF(AND(DH24=1,$J24=1,DH$43&gt;=REGISTER!$DD$28,DH$40&gt;0,SUM(DH$54:DH$60)&gt;0),1,0))</f>
        <v>0</v>
      </c>
      <c r="AF24" s="64">
        <f>IF(DI$70=1,0,IF(AND(DI24=1,$J24=1,DI$43&gt;=REGISTER!$DD$28,DI$40&gt;0,SUM(DI$54:DI$60)&gt;0),1,0))</f>
        <v>0</v>
      </c>
      <c r="AG24" s="64">
        <f>IF(DJ$70=1,0,IF(AND(DJ24=1,$J24=1,DJ$43&gt;=REGISTER!$DD$28,DJ$40&gt;0,SUM(DJ$54:DJ$60)&gt;0),1,0))</f>
        <v>0</v>
      </c>
      <c r="AH24" s="64">
        <f>IF(DK$70=1,0,IF(AND(DK24=1,$J24=1,DK$43&gt;=REGISTER!$DD$28,DK$40&gt;0,SUM(DK$54:DK$60)&gt;0),1,0))</f>
        <v>0</v>
      </c>
      <c r="AI24" s="64">
        <f>IF(DL$70=1,0,IF(AND(DL24=1,$J24=1,DL$43&gt;=REGISTER!$DD$28,DL$40&gt;0,SUM(DL$54:DL$60)&gt;0),1,0))</f>
        <v>0</v>
      </c>
      <c r="AJ24" s="64">
        <f>IF(DM$70=1,0,IF(AND(DM24=1,$J24=1,DM$43&gt;=REGISTER!$DD$28,DM$40&gt;0,SUM(DM$54:DM$60)&gt;0),1,0))</f>
        <v>0</v>
      </c>
      <c r="AK24" s="64">
        <f>IF(DN$70=1,0,IF(AND(DN24=1,$J24=1,DN$43&gt;=REGISTER!$DD$28,DN$40&gt;0,SUM(DN$54:DN$60)&gt;0),1,0))</f>
        <v>0</v>
      </c>
      <c r="AL24" s="64">
        <f>IF(DO$70=1,0,IF(AND(DO24=1,$J24=1,DO$43&gt;=REGISTER!$DD$28,DO$40&gt;0,SUM(DO$54:DO$60)&gt;0),1,0))</f>
        <v>0</v>
      </c>
      <c r="AM24" s="64">
        <f>IF(DP$70=1,0,IF(AND(DP24=1,$J24=1,DP$43&gt;=REGISTER!$DD$28,DP$40&gt;0,SUM(DP$54:DP$60)&gt;0),1,0))</f>
        <v>0</v>
      </c>
      <c r="AN24" s="64">
        <f>IF(DQ$70=1,0,IF(AND(DQ24=1,$J24=1,DQ$43&gt;=REGISTER!$DD$28,DQ$40&gt;0,SUM(DQ$54:DQ$60)&gt;0),1,0))</f>
        <v>0</v>
      </c>
      <c r="AO24" s="64">
        <f>IF(DR$70=1,0,IF(AND(DR24=1,$J24=1,DR$43&gt;=REGISTER!$DD$28,DR$40&gt;0,SUM(DR$54:DR$60)&gt;0),1,0))</f>
        <v>0</v>
      </c>
      <c r="AP24" s="64">
        <f>IF(DS$70=1,0,IF(AND(DS24=1,$J24=1,DS$43&gt;=REGISTER!$DD$28,DS$40&gt;0,SUM(DS$54:DS$60)&gt;0),1,0))</f>
        <v>0</v>
      </c>
      <c r="AQ24" s="64">
        <f>IF(DT$70=1,0,IF(AND(DT24=1,$J24=1,DT$43&gt;=REGISTER!$DD$28,DT$40&gt;0,SUM(DT$54:DT$60)&gt;0),1,0))</f>
        <v>0</v>
      </c>
      <c r="AR24" s="64">
        <f>IF(DU$70=1,0,IF(AND(DU24=1,$J24=1,DU$43&gt;=REGISTER!$DD$28,DU$40&gt;0,SUM(DU$54:DU$60)&gt;0),1,0))</f>
        <v>0</v>
      </c>
      <c r="AS24" s="64">
        <f>IF(DV$70=1,0,IF(AND(DV24=1,$J24=1,DV$43&gt;=REGISTER!$DD$28,DV$40&gt;0,SUM(DV$54:DV$60)&gt;0),1,0))</f>
        <v>0</v>
      </c>
      <c r="AT24" s="64">
        <f>IF(DW$70=1,0,IF(AND(DW24=1,$J24=1,DW$43&gt;=REGISTER!$DD$28,DW$40&gt;0,SUM(DW$54:DW$60)&gt;0),1,0))</f>
        <v>0</v>
      </c>
      <c r="AU24" s="64">
        <f>IF(DX$70=1,0,IF(AND(DX24=1,$J24=1,DX$43&gt;=REGISTER!$DD$28,DX$40&gt;0,SUM(DX$54:DX$60)&gt;0),1,0))</f>
        <v>0</v>
      </c>
      <c r="AV24" s="64">
        <f>IF(DY$70=1,0,IF(AND(DY24=1,$J24=1,DY$43&gt;=REGISTER!$DD$28,DY$40&gt;0,SUM(DY$54:DY$60)&gt;0),1,0))</f>
        <v>0</v>
      </c>
      <c r="AW24" s="64">
        <f>IF(DZ$70=1,0,IF(AND(DZ24=1,$J24=1,DZ$43&gt;=REGISTER!$DD$28,DZ$40&gt;0,SUM(DZ$54:DZ$60)&gt;0),1,0))</f>
        <v>0</v>
      </c>
      <c r="AX24" s="64">
        <f>IF(EA$70=1,0,IF(AND(EA24=1,$J24=1,EA$43&gt;=REGISTER!$DD$28,EA$40&gt;0,SUM(EA$54:EA$60)&gt;0),1,0))</f>
        <v>0</v>
      </c>
      <c r="AY24" s="64">
        <f>IF(EB$70=1,0,IF(AND(EB24=1,$J24=1,EB$43&gt;=REGISTER!$DD$28,EB$40&gt;0,SUM(EB$54:EB$60)&gt;0),1,0))</f>
        <v>0</v>
      </c>
      <c r="AZ24" s="64">
        <f>IF(EC$70=1,0,IF(AND(EC24=1,$J24=1,EC$43&gt;=REGISTER!$DD$28,EC$40&gt;0,SUM(EC$54:EC$60)&gt;0),1,0))</f>
        <v>0</v>
      </c>
      <c r="BA24" s="64">
        <f>IF(ED$70=1,0,IF(AND(ED24=1,$J24=1,ED$43&gt;=REGISTER!$DD$28,ED$40&gt;0,SUM(ED$54:ED$60)&gt;0),1,0))</f>
        <v>0</v>
      </c>
      <c r="BB24" s="64">
        <f>IF(EE$70=1,0,IF(AND(EE24=1,$J24=1,EE$43&gt;=REGISTER!$DD$28,EE$40&gt;0,SUM(EE$54:EE$60)&gt;0),1,0))</f>
        <v>0</v>
      </c>
      <c r="BC24" s="64">
        <f>IF(EF$70=1,0,IF(AND(EF24=1,$J24=1,EF$43&gt;=REGISTER!$DD$28,EF$40&gt;0,SUM(EF$54:EF$60)&gt;0),1,0))</f>
        <v>0</v>
      </c>
      <c r="BD24" s="83">
        <f t="shared" si="8"/>
        <v>0</v>
      </c>
      <c r="BE24" s="63">
        <f t="shared" si="9"/>
        <v>0</v>
      </c>
      <c r="BF24" s="63">
        <f t="shared" si="10"/>
        <v>0</v>
      </c>
      <c r="BG24" s="63">
        <f t="shared" si="10"/>
        <v>0</v>
      </c>
      <c r="BH24" s="63">
        <f t="shared" si="10"/>
        <v>0</v>
      </c>
      <c r="BI24" s="63">
        <f t="shared" si="10"/>
        <v>0</v>
      </c>
      <c r="BJ24" s="63">
        <f t="shared" si="10"/>
        <v>0</v>
      </c>
      <c r="BK24" s="63">
        <f t="shared" si="10"/>
        <v>0</v>
      </c>
      <c r="BL24" s="63">
        <f t="shared" si="10"/>
        <v>0</v>
      </c>
      <c r="BM24" s="63">
        <f t="shared" si="10"/>
        <v>0</v>
      </c>
      <c r="BN24" s="63">
        <f t="shared" si="10"/>
        <v>0</v>
      </c>
      <c r="BO24" s="63">
        <f t="shared" si="10"/>
        <v>0</v>
      </c>
      <c r="BP24" s="63">
        <f t="shared" si="10"/>
        <v>0</v>
      </c>
      <c r="BQ24" s="63">
        <f t="shared" si="10"/>
        <v>0</v>
      </c>
      <c r="BR24" s="63">
        <f t="shared" si="10"/>
        <v>0</v>
      </c>
      <c r="BS24" s="63">
        <f t="shared" si="10"/>
        <v>0</v>
      </c>
      <c r="BT24" s="63">
        <f t="shared" si="10"/>
        <v>0</v>
      </c>
      <c r="BU24" s="63">
        <f t="shared" si="10"/>
        <v>0</v>
      </c>
      <c r="BV24" s="63">
        <f t="shared" si="11"/>
        <v>0</v>
      </c>
      <c r="BW24" s="63">
        <f t="shared" si="11"/>
        <v>0</v>
      </c>
      <c r="BX24" s="63">
        <f t="shared" si="11"/>
        <v>0</v>
      </c>
      <c r="BY24" s="63">
        <f t="shared" si="11"/>
        <v>0</v>
      </c>
      <c r="BZ24" s="63">
        <f t="shared" si="11"/>
        <v>0</v>
      </c>
      <c r="CA24" s="63">
        <f t="shared" si="11"/>
        <v>0</v>
      </c>
      <c r="CB24" s="63">
        <f t="shared" si="11"/>
        <v>0</v>
      </c>
      <c r="CC24" s="63">
        <f t="shared" si="11"/>
        <v>0</v>
      </c>
      <c r="CD24" s="63">
        <f t="shared" si="11"/>
        <v>0</v>
      </c>
      <c r="CE24" s="63">
        <f t="shared" si="11"/>
        <v>0</v>
      </c>
      <c r="CF24" s="63">
        <f t="shared" si="11"/>
        <v>0</v>
      </c>
      <c r="CG24" s="63">
        <f t="shared" si="11"/>
        <v>0</v>
      </c>
      <c r="CH24" s="63">
        <f t="shared" si="11"/>
        <v>0</v>
      </c>
      <c r="CI24" s="63">
        <f t="shared" si="11"/>
        <v>0</v>
      </c>
      <c r="CJ24" s="63">
        <f t="shared" si="11"/>
        <v>0</v>
      </c>
      <c r="CK24" s="63">
        <f t="shared" si="11"/>
        <v>0</v>
      </c>
      <c r="CL24" s="63">
        <f t="shared" si="12"/>
        <v>0</v>
      </c>
      <c r="CM24" s="63">
        <f t="shared" si="12"/>
        <v>0</v>
      </c>
      <c r="CN24" s="63">
        <f t="shared" si="12"/>
        <v>0</v>
      </c>
      <c r="CO24" s="63">
        <f t="shared" si="12"/>
        <v>0</v>
      </c>
      <c r="CP24" s="63">
        <f t="shared" si="12"/>
        <v>0</v>
      </c>
      <c r="CQ24" s="63">
        <f t="shared" si="12"/>
        <v>0</v>
      </c>
      <c r="CR24" s="63">
        <f t="shared" si="12"/>
        <v>0</v>
      </c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46">
        <f t="shared" si="13"/>
        <v>0</v>
      </c>
      <c r="EH24" s="116"/>
      <c r="EI24" s="82">
        <f t="shared" si="14"/>
        <v>0</v>
      </c>
      <c r="EJ24" s="295" t="str">
        <f t="shared" si="15"/>
        <v/>
      </c>
      <c r="EK24" s="296">
        <f t="shared" si="16"/>
        <v>0</v>
      </c>
      <c r="EL24" s="161"/>
      <c r="EM24" s="354">
        <f>SUMIF($K24,REGISTER!$CY$7,'KORT 2'!$BD24)</f>
        <v>0</v>
      </c>
      <c r="EN24" s="355">
        <f>SUMIF($K24,REGISTER!$CY$8,'KORT 2'!$BD24)</f>
        <v>0</v>
      </c>
      <c r="EO24" s="356">
        <f>SUMIF($K24,REGISTER!$CY$9,'KORT 2'!$BD24)</f>
        <v>0</v>
      </c>
      <c r="EP24" s="356">
        <f>SUMIF($K24,REGISTER!$CY$10,'KORT 2'!$BD24)</f>
        <v>0</v>
      </c>
      <c r="EQ24" s="357">
        <f>SUMIF($K24,REGISTER!$CY$23,'KORT 2'!$BD24)</f>
        <v>0</v>
      </c>
      <c r="ER24" s="355">
        <f>SUMIF($K24,REGISTER!$CY$24,'KORT 2'!$BD24)</f>
        <v>0</v>
      </c>
      <c r="ES24" s="356">
        <f>SUMIF($K24,REGISTER!$CY$25,'KORT 2'!$BD24)</f>
        <v>0</v>
      </c>
      <c r="ET24" s="356">
        <f>SUMIF($K24,REGISTER!$CY$26,'KORT 2'!$BD24)</f>
        <v>0</v>
      </c>
      <c r="EU24" s="357">
        <f>SUMIF($K24,REGISTER!$CY$15,'KORT 2'!$BD24)</f>
        <v>0</v>
      </c>
      <c r="EV24" s="355">
        <f>SUMIF($K24,REGISTER!$CY$16,'KORT 2'!$BD24)</f>
        <v>0</v>
      </c>
      <c r="EW24" s="355">
        <f>SUMIF($K24,REGISTER!$CY$17,'KORT 2'!$BD24)</f>
        <v>0</v>
      </c>
      <c r="EX24" s="355">
        <f>SUMIF($K24,REGISTER!$CY$18,'KORT 2'!$BD24)</f>
        <v>0</v>
      </c>
      <c r="EY24" s="358">
        <f>SUMIF($K24,REGISTER!$CY$19,'KORT 2'!$BD24)+SUMIF($K24,REGISTER!$CY$20,'KORT 2'!$BD24)+SUMIF($K24,REGISTER!$CY$21,'KORT 2'!$BD24)+SUMIF($K24,REGISTER!$CY$22,'KORT 2'!$BD24)</f>
        <v>0</v>
      </c>
      <c r="EZ24" s="359">
        <f>SUMIF($K24,REGISTER!$CY$31,'KORT 2'!$BD24)</f>
        <v>0</v>
      </c>
      <c r="FA24" s="355">
        <f>SUMIF($K24,REGISTER!$CY$32,'KORT 2'!$BD24)</f>
        <v>0</v>
      </c>
      <c r="FB24" s="355">
        <f>SUMIF($K24,REGISTER!$CY$33,'KORT 2'!$BD24)</f>
        <v>0</v>
      </c>
      <c r="FC24" s="355">
        <f>SUMIF($K24,REGISTER!$CY$34,'KORT 2'!$BD24)</f>
        <v>0</v>
      </c>
      <c r="FD24" s="358">
        <f>SUMIF($K24,REGISTER!$CY$35,'KORT 2'!$BD24)+SUMIF($K24,REGISTER!$CY$36,'KORT 2'!$BD24)+SUMIF($K24,REGISTER!$CY$37,'KORT 2'!$BD24)+SUMIF($K24,REGISTER!$CY$38,'KORT 2'!$BD24)</f>
        <v>0</v>
      </c>
      <c r="FE24" s="376"/>
      <c r="FF24" s="377"/>
      <c r="FG24" s="378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9"/>
      <c r="FY24" s="84">
        <f>SUMIF($M24,REGISTER!$CY$40,'KORT 2'!$O24)</f>
        <v>0</v>
      </c>
      <c r="FZ24" s="17">
        <f>SUMIF($M24,REGISTER!$CY$41,'KORT 2'!$O24)</f>
        <v>0</v>
      </c>
      <c r="GA24" s="17">
        <f>SUMIF($M24,REGISTER!$CY$42,'KORT 2'!$O24)</f>
        <v>0</v>
      </c>
      <c r="GB24" s="17">
        <f>SUMIF($M24,REGISTER!$CY$43,'KORT 2'!$O24)</f>
        <v>0</v>
      </c>
      <c r="GC24" s="17">
        <f>SUMIF($M24,REGISTER!$CY$44,'KORT 2'!$O24)</f>
        <v>0</v>
      </c>
      <c r="GD24" s="17">
        <f>SUMIF($M24,REGISTER!$CY$45,'KORT 2'!$O24)</f>
        <v>0</v>
      </c>
      <c r="GE24" s="17">
        <f>SUMIF($M24,REGISTER!$CY$60,'KORT 2'!$O24)</f>
        <v>0</v>
      </c>
      <c r="GF24" s="17">
        <f>SUMIF($M24,REGISTER!$CY$61,'KORT 2'!$O24)</f>
        <v>0</v>
      </c>
      <c r="GG24" s="17">
        <f>SUMIF($M24,REGISTER!$CY$62,'KORT 2'!$O24)</f>
        <v>0</v>
      </c>
      <c r="GH24" s="17">
        <f>SUMIF($M24,REGISTER!$CY$63,'KORT 2'!$O24)</f>
        <v>0</v>
      </c>
      <c r="GI24" s="17">
        <f>SUMIF($M24,REGISTER!$CY$64,'KORT 2'!$O24)</f>
        <v>0</v>
      </c>
      <c r="GJ24" s="17">
        <f>SUMIF($M24,REGISTER!$CY$65,'KORT 2'!$O24)</f>
        <v>0</v>
      </c>
      <c r="GK24" s="17">
        <f>SUMIF($M24,REGISTER!$CY$50,'KORT 2'!$O24)</f>
        <v>0</v>
      </c>
      <c r="GL24" s="17">
        <f>SUMIF($M24,REGISTER!$CY$51,'KORT 2'!$O24)</f>
        <v>0</v>
      </c>
      <c r="GM24" s="17">
        <f>SUMIF($M24,REGISTER!$CY$52,'KORT 2'!$O24)</f>
        <v>0</v>
      </c>
      <c r="GN24" s="17">
        <f>SUMIF($M24,REGISTER!$CY$53,'KORT 2'!$O24)</f>
        <v>0</v>
      </c>
      <c r="GO24" s="17">
        <f>SUMIF($M24,REGISTER!$CY$54,'KORT 2'!$O24)</f>
        <v>0</v>
      </c>
      <c r="GP24" s="17">
        <f>SUMIF($M24,REGISTER!$CY$55,'KORT 2'!$O24)</f>
        <v>0</v>
      </c>
      <c r="GQ24" s="16">
        <f>SUMIF($M24,REGISTER!$CY$56,'KORT 2'!$O24)+SUMIF($M24,REGISTER!$CY$57,'KORT 2'!$O24)+SUMIF($M24,REGISTER!$CY$58,'KORT 2'!$O24)+SUMIF($M24,REGISTER!$CY$59,'KORT 2'!$O24)</f>
        <v>0</v>
      </c>
      <c r="GR24" s="17">
        <f>SUMIF($M24,REGISTER!$CY$70,'KORT 2'!$O24)</f>
        <v>0</v>
      </c>
      <c r="GS24" s="17">
        <f>SUMIF($M24,REGISTER!$CY$71,'KORT 2'!$O24)</f>
        <v>0</v>
      </c>
      <c r="GT24" s="17">
        <f>SUMIF($M24,REGISTER!$CY$72,'KORT 2'!$O24)</f>
        <v>0</v>
      </c>
      <c r="GU24" s="17">
        <f>SUMIF($M24,REGISTER!$CY$73,'KORT 2'!$O24)</f>
        <v>0</v>
      </c>
      <c r="GV24" s="17">
        <f>SUMIF($M24,REGISTER!$CY$74,'KORT 2'!$O24)</f>
        <v>0</v>
      </c>
      <c r="GW24" s="17">
        <f>SUMIF($M24,REGISTER!$CY$75,'KORT 2'!$O24)</f>
        <v>0</v>
      </c>
      <c r="GX24" s="16">
        <f>SUMIF($M24,REGISTER!$CY$76,'KORT 2'!$O24)+SUMIF($M24,REGISTER!$CY$77,'KORT 2'!$O24)+SUMIF($M24,REGISTER!$CY$78,'KORT 2'!$O24)+SUMIF($M24,REGISTER!$CY$79,'KORT 2'!$O24)</f>
        <v>0</v>
      </c>
      <c r="GY24" s="116"/>
      <c r="GZ24" s="116"/>
      <c r="HA24" s="116"/>
      <c r="HB24" s="116"/>
      <c r="HC24" s="116"/>
      <c r="HD24" s="116"/>
      <c r="HE24" s="116"/>
      <c r="HF24" s="116"/>
      <c r="HG24" s="116"/>
      <c r="HH24" s="116"/>
      <c r="HI24" s="116"/>
      <c r="HJ24" s="116"/>
      <c r="HK24" s="116"/>
      <c r="HL24" s="116"/>
      <c r="HM24" s="116"/>
      <c r="HN24" s="116"/>
      <c r="HO24" s="116"/>
      <c r="HP24" s="106"/>
      <c r="HQ24" s="1"/>
    </row>
    <row r="25" spans="1:225" ht="15.9" customHeight="1">
      <c r="A25" s="15">
        <v>7</v>
      </c>
      <c r="B25" s="69"/>
      <c r="C25" s="541" t="str">
        <f t="shared" si="0"/>
        <v/>
      </c>
      <c r="D25" s="567"/>
      <c r="E25" s="567"/>
      <c r="F25" s="567"/>
      <c r="G25" s="567"/>
      <c r="H25" s="111" t="str">
        <f t="shared" si="1"/>
        <v/>
      </c>
      <c r="I25" s="22">
        <f t="shared" si="2"/>
        <v>0</v>
      </c>
      <c r="J25" s="22">
        <f t="shared" si="3"/>
        <v>0</v>
      </c>
      <c r="K25" s="22">
        <f t="shared" si="4"/>
        <v>0</v>
      </c>
      <c r="L25" s="114"/>
      <c r="M25" s="22">
        <f t="shared" si="5"/>
        <v>0</v>
      </c>
      <c r="N25" s="22">
        <f t="shared" si="6"/>
        <v>0</v>
      </c>
      <c r="O25" s="83">
        <f t="shared" si="7"/>
        <v>0</v>
      </c>
      <c r="P25" s="68">
        <f>IF((SUM(P$19:P24)+P$38+P$39+SUM(P$117:P$121))&gt;=REGISTER!$DD$24,0,IF(CS$70=1,0,IF(AND(CS25=1,$J25=1,CS$43&gt;=REGISTER!$DD$28,CS$40&gt;0,SUM(CS$54:CS$60)&gt;0),1,0)))</f>
        <v>0</v>
      </c>
      <c r="Q25" s="68">
        <f>IF((SUM(Q$19:Q24)+Q$38+Q$39+SUM(Q$117:Q$121))&gt;=REGISTER!$DD$24,0,IF(CT$70=1,0,IF(AND(CT25=1,$J25=1,CT$43&gt;=REGISTER!$DD$28,CT$40&gt;0,SUM(CT$54:CT$60)&gt;0),1,0)))</f>
        <v>0</v>
      </c>
      <c r="R25" s="68">
        <f>IF((SUM(R$19:R24)+R$38+R$39+SUM(R$117:R$121))&gt;=REGISTER!$DD$24,0,IF(CU$70=1,0,IF(AND(CU25=1,$J25=1,CU$43&gt;=REGISTER!$DD$28,CU$40&gt;0,SUM(CU$54:CU$60)&gt;0),1,0)))</f>
        <v>0</v>
      </c>
      <c r="S25" s="68">
        <f>IF((SUM(S$19:S24)+S$38+S$39+SUM(S$117:S$121))&gt;=REGISTER!$DD$24,0,IF(CV$70=1,0,IF(AND(CV25=1,$J25=1,CV$43&gt;=REGISTER!$DD$28,CV$40&gt;0,SUM(CV$54:CV$60)&gt;0),1,0)))</f>
        <v>0</v>
      </c>
      <c r="T25" s="68">
        <f>IF((SUM(T$19:T24)+T$38+T$39+SUM(T$117:T$121))&gt;=REGISTER!$DD$24,0,IF(CW$70=1,0,IF(AND(CW25=1,$J25=1,CW$43&gt;=REGISTER!$DD$28,CW$40&gt;0,SUM(CW$54:CW$60)&gt;0),1,0)))</f>
        <v>0</v>
      </c>
      <c r="U25" s="68">
        <f>IF((SUM(U$19:U24)+U$38+U$39+SUM(U$117:U$121))&gt;=REGISTER!$DD$24,0,IF(CX$70=1,0,IF(AND(CX25=1,$J25=1,CX$43&gt;=REGISTER!$DD$28,CX$40&gt;0,SUM(CX$54:CX$60)&gt;0),1,0)))</f>
        <v>0</v>
      </c>
      <c r="V25" s="68">
        <f>IF((SUM(V$19:V24)+V$38+V$39+SUM(V$117:V$121))&gt;=REGISTER!$DD$24,0,IF(CY$70=1,0,IF(AND(CY25=1,$J25=1,CY$43&gt;=REGISTER!$DD$28,CY$40&gt;0,SUM(CY$54:CY$60)&gt;0),1,0)))</f>
        <v>0</v>
      </c>
      <c r="W25" s="68">
        <f>IF((SUM(W$19:W24)+W$38+W$39+SUM(W$117:W$121))&gt;=REGISTER!$DD$24,0,IF(CZ$70=1,0,IF(AND(CZ25=1,$J25=1,CZ$43&gt;=REGISTER!$DD$28,CZ$40&gt;0,SUM(CZ$54:CZ$60)&gt;0),1,0)))</f>
        <v>0</v>
      </c>
      <c r="X25" s="68">
        <f>IF((SUM(X$19:X24)+X$38+X$39+SUM(X$117:X$121))&gt;=REGISTER!$DD$24,0,IF(DA$70=1,0,IF(AND(DA25=1,$J25=1,DA$43&gt;=REGISTER!$DD$28,DA$40&gt;0,SUM(DA$54:DA$60)&gt;0),1,0)))</f>
        <v>0</v>
      </c>
      <c r="Y25" s="68">
        <f>IF((SUM(Y$19:Y24)+Y$38+Y$39+SUM(Y$117:Y$121))&gt;=REGISTER!$DD$24,0,IF(DB$70=1,0,IF(AND(DB25=1,$J25=1,DB$43&gt;=REGISTER!$DD$28,DB$40&gt;0,SUM(DB$54:DB$60)&gt;0),1,0)))</f>
        <v>0</v>
      </c>
      <c r="Z25" s="68">
        <f>IF((SUM(Z$19:Z24)+Z$38+Z$39+SUM(Z$117:Z$121))&gt;=REGISTER!$DD$24,0,IF(DC$70=1,0,IF(AND(DC25=1,$J25=1,DC$43&gt;=REGISTER!$DD$28,DC$40&gt;0,SUM(DC$54:DC$60)&gt;0),1,0)))</f>
        <v>0</v>
      </c>
      <c r="AA25" s="68">
        <f>IF((SUM(AA$19:AA24)+AA$38+AA$39+SUM(AA$117:AA$121))&gt;=REGISTER!$DD$24,0,IF(DD$70=1,0,IF(AND(DD25=1,$J25=1,DD$43&gt;=REGISTER!$DD$28,DD$40&gt;0,SUM(DD$54:DD$60)&gt;0),1,0)))</f>
        <v>0</v>
      </c>
      <c r="AB25" s="68">
        <f>IF((SUM(AB$19:AB24)+AB$38+AB$39+SUM(AB$117:AB$121))&gt;=REGISTER!$DD$24,0,IF(DE$70=1,0,IF(AND(DE25=1,$J25=1,DE$43&gt;=REGISTER!$DD$28,DE$40&gt;0,SUM(DE$54:DE$60)&gt;0),1,0)))</f>
        <v>0</v>
      </c>
      <c r="AC25" s="68">
        <f>IF((SUM(AC$19:AC24)+AC$38+AC$39+SUM(AC$117:AC$121))&gt;=REGISTER!$DD$24,0,IF(DF$70=1,0,IF(AND(DF25=1,$J25=1,DF$43&gt;=REGISTER!$DD$28,DF$40&gt;0,SUM(DF$54:DF$60)&gt;0),1,0)))</f>
        <v>0</v>
      </c>
      <c r="AD25" s="68">
        <f>IF((SUM(AD$19:AD24)+AD$38+AD$39+SUM(AD$117:AD$121))&gt;=REGISTER!$DD$24,0,IF(DG$70=1,0,IF(AND(DG25=1,$J25=1,DG$43&gt;=REGISTER!$DD$28,DG$40&gt;0,SUM(DG$54:DG$60)&gt;0),1,0)))</f>
        <v>0</v>
      </c>
      <c r="AE25" s="68">
        <f>IF((SUM(AE$19:AE24)+AE$38+AE$39+SUM(AE$117:AE$121))&gt;=REGISTER!$DD$24,0,IF(DH$70=1,0,IF(AND(DH25=1,$J25=1,DH$43&gt;=REGISTER!$DD$28,DH$40&gt;0,SUM(DH$54:DH$60)&gt;0),1,0)))</f>
        <v>0</v>
      </c>
      <c r="AF25" s="68">
        <f>IF((SUM(AF$19:AF24)+AF$38+AF$39+SUM(AF$117:AF$121))&gt;=REGISTER!$DD$24,0,IF(DI$70=1,0,IF(AND(DI25=1,$J25=1,DI$43&gt;=REGISTER!$DD$28,DI$40&gt;0,SUM(DI$54:DI$60)&gt;0),1,0)))</f>
        <v>0</v>
      </c>
      <c r="AG25" s="68">
        <f>IF((SUM(AG$19:AG24)+AG$38+AG$39+SUM(AG$117:AG$121))&gt;=REGISTER!$DD$24,0,IF(DJ$70=1,0,IF(AND(DJ25=1,$J25=1,DJ$43&gt;=REGISTER!$DD$28,DJ$40&gt;0,SUM(DJ$54:DJ$60)&gt;0),1,0)))</f>
        <v>0</v>
      </c>
      <c r="AH25" s="68">
        <f>IF((SUM(AH$19:AH24)+AH$38+AH$39+SUM(AH$117:AH$121))&gt;=REGISTER!$DD$24,0,IF(DK$70=1,0,IF(AND(DK25=1,$J25=1,DK$43&gt;=REGISTER!$DD$28,DK$40&gt;0,SUM(DK$54:DK$60)&gt;0),1,0)))</f>
        <v>0</v>
      </c>
      <c r="AI25" s="68">
        <f>IF((SUM(AI$19:AI24)+AI$38+AI$39+SUM(AI$117:AI$121))&gt;=REGISTER!$DD$24,0,IF(DL$70=1,0,IF(AND(DL25=1,$J25=1,DL$43&gt;=REGISTER!$DD$28,DL$40&gt;0,SUM(DL$54:DL$60)&gt;0),1,0)))</f>
        <v>0</v>
      </c>
      <c r="AJ25" s="68">
        <f>IF((SUM(AJ$19:AJ24)+AJ$38+AJ$39+SUM(AJ$117:AJ$121))&gt;=REGISTER!$DD$24,0,IF(DM$70=1,0,IF(AND(DM25=1,$J25=1,DM$43&gt;=REGISTER!$DD$28,DM$40&gt;0,SUM(DM$54:DM$60)&gt;0),1,0)))</f>
        <v>0</v>
      </c>
      <c r="AK25" s="68">
        <f>IF((SUM(AK$19:AK24)+AK$38+AK$39+SUM(AK$117:AK$121))&gt;=REGISTER!$DD$24,0,IF(DN$70=1,0,IF(AND(DN25=1,$J25=1,DN$43&gt;=REGISTER!$DD$28,DN$40&gt;0,SUM(DN$54:DN$60)&gt;0),1,0)))</f>
        <v>0</v>
      </c>
      <c r="AL25" s="68">
        <f>IF((SUM(AL$19:AL24)+AL$38+AL$39+SUM(AL$117:AL$121))&gt;=REGISTER!$DD$24,0,IF(DO$70=1,0,IF(AND(DO25=1,$J25=1,DO$43&gt;=REGISTER!$DD$28,DO$40&gt;0,SUM(DO$54:DO$60)&gt;0),1,0)))</f>
        <v>0</v>
      </c>
      <c r="AM25" s="68">
        <f>IF((SUM(AM$19:AM24)+AM$38+AM$39+SUM(AM$117:AM$121))&gt;=REGISTER!$DD$24,0,IF(DP$70=1,0,IF(AND(DP25=1,$J25=1,DP$43&gt;=REGISTER!$DD$28,DP$40&gt;0,SUM(DP$54:DP$60)&gt;0),1,0)))</f>
        <v>0</v>
      </c>
      <c r="AN25" s="68">
        <f>IF((SUM(AN$19:AN24)+AN$38+AN$39+SUM(AN$117:AN$121))&gt;=REGISTER!$DD$24,0,IF(DQ$70=1,0,IF(AND(DQ25=1,$J25=1,DQ$43&gt;=REGISTER!$DD$28,DQ$40&gt;0,SUM(DQ$54:DQ$60)&gt;0),1,0)))</f>
        <v>0</v>
      </c>
      <c r="AO25" s="68">
        <f>IF((SUM(AO$19:AO24)+AO$38+AO$39+SUM(AO$117:AO$121))&gt;=REGISTER!$DD$24,0,IF(DR$70=1,0,IF(AND(DR25=1,$J25=1,DR$43&gt;=REGISTER!$DD$28,DR$40&gt;0,SUM(DR$54:DR$60)&gt;0),1,0)))</f>
        <v>0</v>
      </c>
      <c r="AP25" s="68">
        <f>IF((SUM(AP$19:AP24)+AP$38+AP$39+SUM(AP$117:AP$121))&gt;=REGISTER!$DD$24,0,IF(DS$70=1,0,IF(AND(DS25=1,$J25=1,DS$43&gt;=REGISTER!$DD$28,DS$40&gt;0,SUM(DS$54:DS$60)&gt;0),1,0)))</f>
        <v>0</v>
      </c>
      <c r="AQ25" s="68">
        <f>IF((SUM(AQ$19:AQ24)+AQ$38+AQ$39+SUM(AQ$117:AQ$121))&gt;=REGISTER!$DD$24,0,IF(DT$70=1,0,IF(AND(DT25=1,$J25=1,DT$43&gt;=REGISTER!$DD$28,DT$40&gt;0,SUM(DT$54:DT$60)&gt;0),1,0)))</f>
        <v>0</v>
      </c>
      <c r="AR25" s="68">
        <f>IF((SUM(AR$19:AR24)+AR$38+AR$39+SUM(AR$117:AR$121))&gt;=REGISTER!$DD$24,0,IF(DU$70=1,0,IF(AND(DU25=1,$J25=1,DU$43&gt;=REGISTER!$DD$28,DU$40&gt;0,SUM(DU$54:DU$60)&gt;0),1,0)))</f>
        <v>0</v>
      </c>
      <c r="AS25" s="68">
        <f>IF((SUM(AS$19:AS24)+AS$38+AS$39+SUM(AS$117:AS$121))&gt;=REGISTER!$DD$24,0,IF(DV$70=1,0,IF(AND(DV25=1,$J25=1,DV$43&gt;=REGISTER!$DD$28,DV$40&gt;0,SUM(DV$54:DV$60)&gt;0),1,0)))</f>
        <v>0</v>
      </c>
      <c r="AT25" s="68">
        <f>IF((SUM(AT$19:AT24)+AT$38+AT$39+SUM(AT$117:AT$121))&gt;=REGISTER!$DD$24,0,IF(DW$70=1,0,IF(AND(DW25=1,$J25=1,DW$43&gt;=REGISTER!$DD$28,DW$40&gt;0,SUM(DW$54:DW$60)&gt;0),1,0)))</f>
        <v>0</v>
      </c>
      <c r="AU25" s="68">
        <f>IF((SUM(AU$19:AU24)+AU$38+AU$39+SUM(AU$117:AU$121))&gt;=REGISTER!$DD$24,0,IF(DX$70=1,0,IF(AND(DX25=1,$J25=1,DX$43&gt;=REGISTER!$DD$28,DX$40&gt;0,SUM(DX$54:DX$60)&gt;0),1,0)))</f>
        <v>0</v>
      </c>
      <c r="AV25" s="68">
        <f>IF((SUM(AV$19:AV24)+AV$38+AV$39+SUM(AV$117:AV$121))&gt;=REGISTER!$DD$24,0,IF(DY$70=1,0,IF(AND(DY25=1,$J25=1,DY$43&gt;=REGISTER!$DD$28,DY$40&gt;0,SUM(DY$54:DY$60)&gt;0),1,0)))</f>
        <v>0</v>
      </c>
      <c r="AW25" s="68">
        <f>IF((SUM(AW$19:AW24)+AW$38+AW$39+SUM(AW$117:AW$121))&gt;=REGISTER!$DD$24,0,IF(DZ$70=1,0,IF(AND(DZ25=1,$J25=1,DZ$43&gt;=REGISTER!$DD$28,DZ$40&gt;0,SUM(DZ$54:DZ$60)&gt;0),1,0)))</f>
        <v>0</v>
      </c>
      <c r="AX25" s="68">
        <f>IF((SUM(AX$19:AX24)+AX$38+AX$39+SUM(AX$117:AX$121))&gt;=REGISTER!$DD$24,0,IF(EA$70=1,0,IF(AND(EA25=1,$J25=1,EA$43&gt;=REGISTER!$DD$28,EA$40&gt;0,SUM(EA$54:EA$60)&gt;0),1,0)))</f>
        <v>0</v>
      </c>
      <c r="AY25" s="68">
        <f>IF((SUM(AY$19:AY24)+AY$38+AY$39+SUM(AY$117:AY$121))&gt;=REGISTER!$DD$24,0,IF(EB$70=1,0,IF(AND(EB25=1,$J25=1,EB$43&gt;=REGISTER!$DD$28,EB$40&gt;0,SUM(EB$54:EB$60)&gt;0),1,0)))</f>
        <v>0</v>
      </c>
      <c r="AZ25" s="68">
        <f>IF((SUM(AZ$19:AZ24)+AZ$38+AZ$39+SUM(AZ$117:AZ$121))&gt;=REGISTER!$DD$24,0,IF(EC$70=1,0,IF(AND(EC25=1,$J25=1,EC$43&gt;=REGISTER!$DD$28,EC$40&gt;0,SUM(EC$54:EC$60)&gt;0),1,0)))</f>
        <v>0</v>
      </c>
      <c r="BA25" s="68">
        <f>IF((SUM(BA$19:BA24)+BA$38+BA$39+SUM(BA$117:BA$121))&gt;=REGISTER!$DD$24,0,IF(ED$70=1,0,IF(AND(ED25=1,$J25=1,ED$43&gt;=REGISTER!$DD$28,ED$40&gt;0,SUM(ED$54:ED$60)&gt;0),1,0)))</f>
        <v>0</v>
      </c>
      <c r="BB25" s="68">
        <f>IF((SUM(BB$19:BB24)+BB$38+BB$39+SUM(BB$117:BB$121))&gt;=REGISTER!$DD$24,0,IF(EE$70=1,0,IF(AND(EE25=1,$J25=1,EE$43&gt;=REGISTER!$DD$28,EE$40&gt;0,SUM(EE$54:EE$60)&gt;0),1,0)))</f>
        <v>0</v>
      </c>
      <c r="BC25" s="68">
        <f>IF((SUM(BC$19:BC24)+BC$38+BC$39+SUM(BC$117:BC$121))&gt;=REGISTER!$DD$24,0,IF(EF$70=1,0,IF(AND(EF25=1,$J25=1,EF$43&gt;=REGISTER!$DD$28,EF$40&gt;0,SUM(EF$54:EF$60)&gt;0),1,0)))</f>
        <v>0</v>
      </c>
      <c r="BD25" s="83">
        <f t="shared" si="8"/>
        <v>0</v>
      </c>
      <c r="BE25" s="63">
        <f t="shared" si="9"/>
        <v>0</v>
      </c>
      <c r="BF25" s="63">
        <f t="shared" si="10"/>
        <v>0</v>
      </c>
      <c r="BG25" s="63">
        <f t="shared" si="10"/>
        <v>0</v>
      </c>
      <c r="BH25" s="63">
        <f t="shared" si="10"/>
        <v>0</v>
      </c>
      <c r="BI25" s="63">
        <f t="shared" si="10"/>
        <v>0</v>
      </c>
      <c r="BJ25" s="63">
        <f t="shared" si="10"/>
        <v>0</v>
      </c>
      <c r="BK25" s="63">
        <f t="shared" si="10"/>
        <v>0</v>
      </c>
      <c r="BL25" s="63">
        <f t="shared" si="10"/>
        <v>0</v>
      </c>
      <c r="BM25" s="63">
        <f t="shared" si="10"/>
        <v>0</v>
      </c>
      <c r="BN25" s="63">
        <f t="shared" si="10"/>
        <v>0</v>
      </c>
      <c r="BO25" s="63">
        <f t="shared" si="10"/>
        <v>0</v>
      </c>
      <c r="BP25" s="63">
        <f t="shared" si="10"/>
        <v>0</v>
      </c>
      <c r="BQ25" s="63">
        <f t="shared" si="10"/>
        <v>0</v>
      </c>
      <c r="BR25" s="63">
        <f t="shared" si="10"/>
        <v>0</v>
      </c>
      <c r="BS25" s="63">
        <f t="shared" si="10"/>
        <v>0</v>
      </c>
      <c r="BT25" s="63">
        <f t="shared" si="10"/>
        <v>0</v>
      </c>
      <c r="BU25" s="63">
        <f t="shared" si="10"/>
        <v>0</v>
      </c>
      <c r="BV25" s="63">
        <f t="shared" si="11"/>
        <v>0</v>
      </c>
      <c r="BW25" s="63">
        <f t="shared" si="11"/>
        <v>0</v>
      </c>
      <c r="BX25" s="63">
        <f t="shared" si="11"/>
        <v>0</v>
      </c>
      <c r="BY25" s="63">
        <f t="shared" si="11"/>
        <v>0</v>
      </c>
      <c r="BZ25" s="63">
        <f t="shared" si="11"/>
        <v>0</v>
      </c>
      <c r="CA25" s="63">
        <f t="shared" si="11"/>
        <v>0</v>
      </c>
      <c r="CB25" s="63">
        <f t="shared" si="11"/>
        <v>0</v>
      </c>
      <c r="CC25" s="63">
        <f t="shared" si="11"/>
        <v>0</v>
      </c>
      <c r="CD25" s="63">
        <f t="shared" si="11"/>
        <v>0</v>
      </c>
      <c r="CE25" s="63">
        <f t="shared" si="11"/>
        <v>0</v>
      </c>
      <c r="CF25" s="63">
        <f t="shared" si="11"/>
        <v>0</v>
      </c>
      <c r="CG25" s="63">
        <f t="shared" si="11"/>
        <v>0</v>
      </c>
      <c r="CH25" s="63">
        <f t="shared" ref="CH25:CR37" si="17">IF(AND($I25=1,DV25=1,DV$41&gt;2,DV$40&gt;0,SUM(DV$47:DV$53)&gt;0),1,0)</f>
        <v>0</v>
      </c>
      <c r="CI25" s="63">
        <f t="shared" si="17"/>
        <v>0</v>
      </c>
      <c r="CJ25" s="63">
        <f t="shared" si="17"/>
        <v>0</v>
      </c>
      <c r="CK25" s="63">
        <f t="shared" si="17"/>
        <v>0</v>
      </c>
      <c r="CL25" s="63">
        <f t="shared" si="17"/>
        <v>0</v>
      </c>
      <c r="CM25" s="63">
        <f t="shared" si="17"/>
        <v>0</v>
      </c>
      <c r="CN25" s="63">
        <f t="shared" si="17"/>
        <v>0</v>
      </c>
      <c r="CO25" s="63">
        <f t="shared" si="17"/>
        <v>0</v>
      </c>
      <c r="CP25" s="63">
        <f t="shared" si="17"/>
        <v>0</v>
      </c>
      <c r="CQ25" s="63">
        <f t="shared" si="17"/>
        <v>0</v>
      </c>
      <c r="CR25" s="63">
        <f t="shared" si="17"/>
        <v>0</v>
      </c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46">
        <f t="shared" si="13"/>
        <v>0</v>
      </c>
      <c r="EH25" s="116"/>
      <c r="EI25" s="82">
        <f t="shared" si="14"/>
        <v>0</v>
      </c>
      <c r="EJ25" s="295" t="str">
        <f t="shared" si="15"/>
        <v/>
      </c>
      <c r="EK25" s="296">
        <f t="shared" si="16"/>
        <v>0</v>
      </c>
      <c r="EL25" s="161"/>
      <c r="EM25" s="354">
        <f>SUMIF($K25,REGISTER!$CY$7,'KORT 2'!$BD25)</f>
        <v>0</v>
      </c>
      <c r="EN25" s="355">
        <f>SUMIF($K25,REGISTER!$CY$8,'KORT 2'!$BD25)</f>
        <v>0</v>
      </c>
      <c r="EO25" s="356">
        <f>SUMIF($K25,REGISTER!$CY$9,'KORT 2'!$BD25)</f>
        <v>0</v>
      </c>
      <c r="EP25" s="356">
        <f>SUMIF($K25,REGISTER!$CY$10,'KORT 2'!$BD25)</f>
        <v>0</v>
      </c>
      <c r="EQ25" s="357">
        <f>SUMIF($K25,REGISTER!$CY$23,'KORT 2'!$BD25)</f>
        <v>0</v>
      </c>
      <c r="ER25" s="355">
        <f>SUMIF($K25,REGISTER!$CY$24,'KORT 2'!$BD25)</f>
        <v>0</v>
      </c>
      <c r="ES25" s="356">
        <f>SUMIF($K25,REGISTER!$CY$25,'KORT 2'!$BD25)</f>
        <v>0</v>
      </c>
      <c r="ET25" s="356">
        <f>SUMIF($K25,REGISTER!$CY$26,'KORT 2'!$BD25)</f>
        <v>0</v>
      </c>
      <c r="EU25" s="357">
        <f>SUMIF($K25,REGISTER!$CY$15,'KORT 2'!$BD25)</f>
        <v>0</v>
      </c>
      <c r="EV25" s="355">
        <f>SUMIF($K25,REGISTER!$CY$16,'KORT 2'!$BD25)</f>
        <v>0</v>
      </c>
      <c r="EW25" s="355">
        <f>SUMIF($K25,REGISTER!$CY$17,'KORT 2'!$BD25)</f>
        <v>0</v>
      </c>
      <c r="EX25" s="355">
        <f>SUMIF($K25,REGISTER!$CY$18,'KORT 2'!$BD25)</f>
        <v>0</v>
      </c>
      <c r="EY25" s="358">
        <f>SUMIF($K25,REGISTER!$CY$19,'KORT 2'!$BD25)+SUMIF($K25,REGISTER!$CY$20,'KORT 2'!$BD25)+SUMIF($K25,REGISTER!$CY$21,'KORT 2'!$BD25)+SUMIF($K25,REGISTER!$CY$22,'KORT 2'!$BD25)</f>
        <v>0</v>
      </c>
      <c r="EZ25" s="359">
        <f>SUMIF($K25,REGISTER!$CY$31,'KORT 2'!$BD25)</f>
        <v>0</v>
      </c>
      <c r="FA25" s="355">
        <f>SUMIF($K25,REGISTER!$CY$32,'KORT 2'!$BD25)</f>
        <v>0</v>
      </c>
      <c r="FB25" s="355">
        <f>SUMIF($K25,REGISTER!$CY$33,'KORT 2'!$BD25)</f>
        <v>0</v>
      </c>
      <c r="FC25" s="355">
        <f>SUMIF($K25,REGISTER!$CY$34,'KORT 2'!$BD25)</f>
        <v>0</v>
      </c>
      <c r="FD25" s="358">
        <f>SUMIF($K25,REGISTER!$CY$35,'KORT 2'!$BD25)+SUMIF($K25,REGISTER!$CY$36,'KORT 2'!$BD25)+SUMIF($K25,REGISTER!$CY$37,'KORT 2'!$BD25)+SUMIF($K25,REGISTER!$CY$38,'KORT 2'!$BD25)</f>
        <v>0</v>
      </c>
      <c r="FE25" s="376"/>
      <c r="FF25" s="377"/>
      <c r="FG25" s="378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9"/>
      <c r="FY25" s="84">
        <f>SUMIF($M25,REGISTER!$CY$40,'KORT 2'!$O25)</f>
        <v>0</v>
      </c>
      <c r="FZ25" s="17">
        <f>SUMIF($M25,REGISTER!$CY$41,'KORT 2'!$O25)</f>
        <v>0</v>
      </c>
      <c r="GA25" s="17">
        <f>SUMIF($M25,REGISTER!$CY$42,'KORT 2'!$O25)</f>
        <v>0</v>
      </c>
      <c r="GB25" s="17">
        <f>SUMIF($M25,REGISTER!$CY$43,'KORT 2'!$O25)</f>
        <v>0</v>
      </c>
      <c r="GC25" s="17">
        <f>SUMIF($M25,REGISTER!$CY$44,'KORT 2'!$O25)</f>
        <v>0</v>
      </c>
      <c r="GD25" s="17">
        <f>SUMIF($M25,REGISTER!$CY$45,'KORT 2'!$O25)</f>
        <v>0</v>
      </c>
      <c r="GE25" s="17">
        <f>SUMIF($M25,REGISTER!$CY$60,'KORT 2'!$O25)</f>
        <v>0</v>
      </c>
      <c r="GF25" s="17">
        <f>SUMIF($M25,REGISTER!$CY$61,'KORT 2'!$O25)</f>
        <v>0</v>
      </c>
      <c r="GG25" s="17">
        <f>SUMIF($M25,REGISTER!$CY$62,'KORT 2'!$O25)</f>
        <v>0</v>
      </c>
      <c r="GH25" s="17">
        <f>SUMIF($M25,REGISTER!$CY$63,'KORT 2'!$O25)</f>
        <v>0</v>
      </c>
      <c r="GI25" s="17">
        <f>SUMIF($M25,REGISTER!$CY$64,'KORT 2'!$O25)</f>
        <v>0</v>
      </c>
      <c r="GJ25" s="17">
        <f>SUMIF($M25,REGISTER!$CY$65,'KORT 2'!$O25)</f>
        <v>0</v>
      </c>
      <c r="GK25" s="17">
        <f>SUMIF($M25,REGISTER!$CY$50,'KORT 2'!$O25)</f>
        <v>0</v>
      </c>
      <c r="GL25" s="17">
        <f>SUMIF($M25,REGISTER!$CY$51,'KORT 2'!$O25)</f>
        <v>0</v>
      </c>
      <c r="GM25" s="17">
        <f>SUMIF($M25,REGISTER!$CY$52,'KORT 2'!$O25)</f>
        <v>0</v>
      </c>
      <c r="GN25" s="17">
        <f>SUMIF($M25,REGISTER!$CY$53,'KORT 2'!$O25)</f>
        <v>0</v>
      </c>
      <c r="GO25" s="17">
        <f>SUMIF($M25,REGISTER!$CY$54,'KORT 2'!$O25)</f>
        <v>0</v>
      </c>
      <c r="GP25" s="17">
        <f>SUMIF($M25,REGISTER!$CY$55,'KORT 2'!$O25)</f>
        <v>0</v>
      </c>
      <c r="GQ25" s="16">
        <f>SUMIF($M25,REGISTER!$CY$56,'KORT 2'!$O25)+SUMIF($M25,REGISTER!$CY$57,'KORT 2'!$O25)+SUMIF($M25,REGISTER!$CY$58,'KORT 2'!$O25)+SUMIF($M25,REGISTER!$CY$59,'KORT 2'!$O25)</f>
        <v>0</v>
      </c>
      <c r="GR25" s="17">
        <f>SUMIF($M25,REGISTER!$CY$70,'KORT 2'!$O25)</f>
        <v>0</v>
      </c>
      <c r="GS25" s="17">
        <f>SUMIF($M25,REGISTER!$CY$71,'KORT 2'!$O25)</f>
        <v>0</v>
      </c>
      <c r="GT25" s="17">
        <f>SUMIF($M25,REGISTER!$CY$72,'KORT 2'!$O25)</f>
        <v>0</v>
      </c>
      <c r="GU25" s="17">
        <f>SUMIF($M25,REGISTER!$CY$73,'KORT 2'!$O25)</f>
        <v>0</v>
      </c>
      <c r="GV25" s="17">
        <f>SUMIF($M25,REGISTER!$CY$74,'KORT 2'!$O25)</f>
        <v>0</v>
      </c>
      <c r="GW25" s="17">
        <f>SUMIF($M25,REGISTER!$CY$75,'KORT 2'!$O25)</f>
        <v>0</v>
      </c>
      <c r="GX25" s="16">
        <f>SUMIF($M25,REGISTER!$CY$76,'KORT 2'!$O25)+SUMIF($M25,REGISTER!$CY$77,'KORT 2'!$O25)+SUMIF($M25,REGISTER!$CY$78,'KORT 2'!$O25)+SUMIF($M25,REGISTER!$CY$79,'KORT 2'!$O25)</f>
        <v>0</v>
      </c>
      <c r="GY25" s="116"/>
      <c r="GZ25" s="116"/>
      <c r="HA25" s="116"/>
      <c r="HB25" s="116"/>
      <c r="HC25" s="116"/>
      <c r="HD25" s="116"/>
      <c r="HE25" s="116"/>
      <c r="HF25" s="116"/>
      <c r="HG25" s="116"/>
      <c r="HH25" s="116"/>
      <c r="HI25" s="116"/>
      <c r="HJ25" s="116"/>
      <c r="HK25" s="116"/>
      <c r="HL25" s="116"/>
      <c r="HM25" s="116"/>
      <c r="HN25" s="116"/>
      <c r="HO25" s="116"/>
      <c r="HP25" s="106"/>
      <c r="HQ25" s="1"/>
    </row>
    <row r="26" spans="1:225" ht="15.9" customHeight="1">
      <c r="A26" s="15">
        <v>8</v>
      </c>
      <c r="B26" s="69"/>
      <c r="C26" s="541" t="str">
        <f t="shared" si="0"/>
        <v/>
      </c>
      <c r="D26" s="567"/>
      <c r="E26" s="567"/>
      <c r="F26" s="567"/>
      <c r="G26" s="567"/>
      <c r="H26" s="111" t="str">
        <f t="shared" si="1"/>
        <v/>
      </c>
      <c r="I26" s="22">
        <f t="shared" si="2"/>
        <v>0</v>
      </c>
      <c r="J26" s="22">
        <f t="shared" si="3"/>
        <v>0</v>
      </c>
      <c r="K26" s="22">
        <f t="shared" si="4"/>
        <v>0</v>
      </c>
      <c r="L26" s="114"/>
      <c r="M26" s="22">
        <f t="shared" si="5"/>
        <v>0</v>
      </c>
      <c r="N26" s="22">
        <f t="shared" si="6"/>
        <v>0</v>
      </c>
      <c r="O26" s="83">
        <f t="shared" si="7"/>
        <v>0</v>
      </c>
      <c r="P26" s="68">
        <f>IF((SUM(P$19:P25)+P$38+P$39+SUM(P$117:P$121))&gt;=REGISTER!$DD$24,0,IF(CS$70=1,0,IF(AND(CS26=1,$J26=1,CS$43&gt;=REGISTER!$DD$28,CS$40&gt;0,SUM(CS$54:CS$60)&gt;0),1,0)))</f>
        <v>0</v>
      </c>
      <c r="Q26" s="68">
        <f>IF((SUM(Q$19:Q25)+Q$38+Q$39+SUM(Q$117:Q$121))&gt;=REGISTER!$DD$24,0,IF(CT$70=1,0,IF(AND(CT26=1,$J26=1,CT$43&gt;=REGISTER!$DD$28,CT$40&gt;0,SUM(CT$54:CT$60)&gt;0),1,0)))</f>
        <v>0</v>
      </c>
      <c r="R26" s="68">
        <f>IF((SUM(R$19:R25)+R$38+R$39+SUM(R$117:R$121))&gt;=REGISTER!$DD$24,0,IF(CU$70=1,0,IF(AND(CU26=1,$J26=1,CU$43&gt;=REGISTER!$DD$28,CU$40&gt;0,SUM(CU$54:CU$60)&gt;0),1,0)))</f>
        <v>0</v>
      </c>
      <c r="S26" s="68">
        <f>IF((SUM(S$19:S25)+S$38+S$39+SUM(S$117:S$121))&gt;=REGISTER!$DD$24,0,IF(CV$70=1,0,IF(AND(CV26=1,$J26=1,CV$43&gt;=REGISTER!$DD$28,CV$40&gt;0,SUM(CV$54:CV$60)&gt;0),1,0)))</f>
        <v>0</v>
      </c>
      <c r="T26" s="68">
        <f>IF((SUM(T$19:T25)+T$38+T$39+SUM(T$117:T$121))&gt;=REGISTER!$DD$24,0,IF(CW$70=1,0,IF(AND(CW26=1,$J26=1,CW$43&gt;=REGISTER!$DD$28,CW$40&gt;0,SUM(CW$54:CW$60)&gt;0),1,0)))</f>
        <v>0</v>
      </c>
      <c r="U26" s="68">
        <f>IF((SUM(U$19:U25)+U$38+U$39+SUM(U$117:U$121))&gt;=REGISTER!$DD$24,0,IF(CX$70=1,0,IF(AND(CX26=1,$J26=1,CX$43&gt;=REGISTER!$DD$28,CX$40&gt;0,SUM(CX$54:CX$60)&gt;0),1,0)))</f>
        <v>0</v>
      </c>
      <c r="V26" s="68">
        <f>IF((SUM(V$19:V25)+V$38+V$39+SUM(V$117:V$121))&gt;=REGISTER!$DD$24,0,IF(CY$70=1,0,IF(AND(CY26=1,$J26=1,CY$43&gt;=REGISTER!$DD$28,CY$40&gt;0,SUM(CY$54:CY$60)&gt;0),1,0)))</f>
        <v>0</v>
      </c>
      <c r="W26" s="68">
        <f>IF((SUM(W$19:W25)+W$38+W$39+SUM(W$117:W$121))&gt;=REGISTER!$DD$24,0,IF(CZ$70=1,0,IF(AND(CZ26=1,$J26=1,CZ$43&gt;=REGISTER!$DD$28,CZ$40&gt;0,SUM(CZ$54:CZ$60)&gt;0),1,0)))</f>
        <v>0</v>
      </c>
      <c r="X26" s="68">
        <f>IF((SUM(X$19:X25)+X$38+X$39+SUM(X$117:X$121))&gt;=REGISTER!$DD$24,0,IF(DA$70=1,0,IF(AND(DA26=1,$J26=1,DA$43&gt;=REGISTER!$DD$28,DA$40&gt;0,SUM(DA$54:DA$60)&gt;0),1,0)))</f>
        <v>0</v>
      </c>
      <c r="Y26" s="68">
        <f>IF((SUM(Y$19:Y25)+Y$38+Y$39+SUM(Y$117:Y$121))&gt;=REGISTER!$DD$24,0,IF(DB$70=1,0,IF(AND(DB26=1,$J26=1,DB$43&gt;=REGISTER!$DD$28,DB$40&gt;0,SUM(DB$54:DB$60)&gt;0),1,0)))</f>
        <v>0</v>
      </c>
      <c r="Z26" s="68">
        <f>IF((SUM(Z$19:Z25)+Z$38+Z$39+SUM(Z$117:Z$121))&gt;=REGISTER!$DD$24,0,IF(DC$70=1,0,IF(AND(DC26=1,$J26=1,DC$43&gt;=REGISTER!$DD$28,DC$40&gt;0,SUM(DC$54:DC$60)&gt;0),1,0)))</f>
        <v>0</v>
      </c>
      <c r="AA26" s="68">
        <f>IF((SUM(AA$19:AA25)+AA$38+AA$39+SUM(AA$117:AA$121))&gt;=REGISTER!$DD$24,0,IF(DD$70=1,0,IF(AND(DD26=1,$J26=1,DD$43&gt;=REGISTER!$DD$28,DD$40&gt;0,SUM(DD$54:DD$60)&gt;0),1,0)))</f>
        <v>0</v>
      </c>
      <c r="AB26" s="68">
        <f>IF((SUM(AB$19:AB25)+AB$38+AB$39+SUM(AB$117:AB$121))&gt;=REGISTER!$DD$24,0,IF(DE$70=1,0,IF(AND(DE26=1,$J26=1,DE$43&gt;=REGISTER!$DD$28,DE$40&gt;0,SUM(DE$54:DE$60)&gt;0),1,0)))</f>
        <v>0</v>
      </c>
      <c r="AC26" s="68">
        <f>IF((SUM(AC$19:AC25)+AC$38+AC$39+SUM(AC$117:AC$121))&gt;=REGISTER!$DD$24,0,IF(DF$70=1,0,IF(AND(DF26=1,$J26=1,DF$43&gt;=REGISTER!$DD$28,DF$40&gt;0,SUM(DF$54:DF$60)&gt;0),1,0)))</f>
        <v>0</v>
      </c>
      <c r="AD26" s="68">
        <f>IF((SUM(AD$19:AD25)+AD$38+AD$39+SUM(AD$117:AD$121))&gt;=REGISTER!$DD$24,0,IF(DG$70=1,0,IF(AND(DG26=1,$J26=1,DG$43&gt;=REGISTER!$DD$28,DG$40&gt;0,SUM(DG$54:DG$60)&gt;0),1,0)))</f>
        <v>0</v>
      </c>
      <c r="AE26" s="68">
        <f>IF((SUM(AE$19:AE25)+AE$38+AE$39+SUM(AE$117:AE$121))&gt;=REGISTER!$DD$24,0,IF(DH$70=1,0,IF(AND(DH26=1,$J26=1,DH$43&gt;=REGISTER!$DD$28,DH$40&gt;0,SUM(DH$54:DH$60)&gt;0),1,0)))</f>
        <v>0</v>
      </c>
      <c r="AF26" s="68">
        <f>IF((SUM(AF$19:AF25)+AF$38+AF$39+SUM(AF$117:AF$121))&gt;=REGISTER!$DD$24,0,IF(DI$70=1,0,IF(AND(DI26=1,$J26=1,DI$43&gt;=REGISTER!$DD$28,DI$40&gt;0,SUM(DI$54:DI$60)&gt;0),1,0)))</f>
        <v>0</v>
      </c>
      <c r="AG26" s="68">
        <f>IF((SUM(AG$19:AG25)+AG$38+AG$39+SUM(AG$117:AG$121))&gt;=REGISTER!$DD$24,0,IF(DJ$70=1,0,IF(AND(DJ26=1,$J26=1,DJ$43&gt;=REGISTER!$DD$28,DJ$40&gt;0,SUM(DJ$54:DJ$60)&gt;0),1,0)))</f>
        <v>0</v>
      </c>
      <c r="AH26" s="68">
        <f>IF((SUM(AH$19:AH25)+AH$38+AH$39+SUM(AH$117:AH$121))&gt;=REGISTER!$DD$24,0,IF(DK$70=1,0,IF(AND(DK26=1,$J26=1,DK$43&gt;=REGISTER!$DD$28,DK$40&gt;0,SUM(DK$54:DK$60)&gt;0),1,0)))</f>
        <v>0</v>
      </c>
      <c r="AI26" s="68">
        <f>IF((SUM(AI$19:AI25)+AI$38+AI$39+SUM(AI$117:AI$121))&gt;=REGISTER!$DD$24,0,IF(DL$70=1,0,IF(AND(DL26=1,$J26=1,DL$43&gt;=REGISTER!$DD$28,DL$40&gt;0,SUM(DL$54:DL$60)&gt;0),1,0)))</f>
        <v>0</v>
      </c>
      <c r="AJ26" s="68">
        <f>IF((SUM(AJ$19:AJ25)+AJ$38+AJ$39+SUM(AJ$117:AJ$121))&gt;=REGISTER!$DD$24,0,IF(DM$70=1,0,IF(AND(DM26=1,$J26=1,DM$43&gt;=REGISTER!$DD$28,DM$40&gt;0,SUM(DM$54:DM$60)&gt;0),1,0)))</f>
        <v>0</v>
      </c>
      <c r="AK26" s="68">
        <f>IF((SUM(AK$19:AK25)+AK$38+AK$39+SUM(AK$117:AK$121))&gt;=REGISTER!$DD$24,0,IF(DN$70=1,0,IF(AND(DN26=1,$J26=1,DN$43&gt;=REGISTER!$DD$28,DN$40&gt;0,SUM(DN$54:DN$60)&gt;0),1,0)))</f>
        <v>0</v>
      </c>
      <c r="AL26" s="68">
        <f>IF((SUM(AL$19:AL25)+AL$38+AL$39+SUM(AL$117:AL$121))&gt;=REGISTER!$DD$24,0,IF(DO$70=1,0,IF(AND(DO26=1,$J26=1,DO$43&gt;=REGISTER!$DD$28,DO$40&gt;0,SUM(DO$54:DO$60)&gt;0),1,0)))</f>
        <v>0</v>
      </c>
      <c r="AM26" s="68">
        <f>IF((SUM(AM$19:AM25)+AM$38+AM$39+SUM(AM$117:AM$121))&gt;=REGISTER!$DD$24,0,IF(DP$70=1,0,IF(AND(DP26=1,$J26=1,DP$43&gt;=REGISTER!$DD$28,DP$40&gt;0,SUM(DP$54:DP$60)&gt;0),1,0)))</f>
        <v>0</v>
      </c>
      <c r="AN26" s="68">
        <f>IF((SUM(AN$19:AN25)+AN$38+AN$39+SUM(AN$117:AN$121))&gt;=REGISTER!$DD$24,0,IF(DQ$70=1,0,IF(AND(DQ26=1,$J26=1,DQ$43&gt;=REGISTER!$DD$28,DQ$40&gt;0,SUM(DQ$54:DQ$60)&gt;0),1,0)))</f>
        <v>0</v>
      </c>
      <c r="AO26" s="68">
        <f>IF((SUM(AO$19:AO25)+AO$38+AO$39+SUM(AO$117:AO$121))&gt;=REGISTER!$DD$24,0,IF(DR$70=1,0,IF(AND(DR26=1,$J26=1,DR$43&gt;=REGISTER!$DD$28,DR$40&gt;0,SUM(DR$54:DR$60)&gt;0),1,0)))</f>
        <v>0</v>
      </c>
      <c r="AP26" s="68">
        <f>IF((SUM(AP$19:AP25)+AP$38+AP$39+SUM(AP$117:AP$121))&gt;=REGISTER!$DD$24,0,IF(DS$70=1,0,IF(AND(DS26=1,$J26=1,DS$43&gt;=REGISTER!$DD$28,DS$40&gt;0,SUM(DS$54:DS$60)&gt;0),1,0)))</f>
        <v>0</v>
      </c>
      <c r="AQ26" s="68">
        <f>IF((SUM(AQ$19:AQ25)+AQ$38+AQ$39+SUM(AQ$117:AQ$121))&gt;=REGISTER!$DD$24,0,IF(DT$70=1,0,IF(AND(DT26=1,$J26=1,DT$43&gt;=REGISTER!$DD$28,DT$40&gt;0,SUM(DT$54:DT$60)&gt;0),1,0)))</f>
        <v>0</v>
      </c>
      <c r="AR26" s="68">
        <f>IF((SUM(AR$19:AR25)+AR$38+AR$39+SUM(AR$117:AR$121))&gt;=REGISTER!$DD$24,0,IF(DU$70=1,0,IF(AND(DU26=1,$J26=1,DU$43&gt;=REGISTER!$DD$28,DU$40&gt;0,SUM(DU$54:DU$60)&gt;0),1,0)))</f>
        <v>0</v>
      </c>
      <c r="AS26" s="68">
        <f>IF((SUM(AS$19:AS25)+AS$38+AS$39+SUM(AS$117:AS$121))&gt;=REGISTER!$DD$24,0,IF(DV$70=1,0,IF(AND(DV26=1,$J26=1,DV$43&gt;=REGISTER!$DD$28,DV$40&gt;0,SUM(DV$54:DV$60)&gt;0),1,0)))</f>
        <v>0</v>
      </c>
      <c r="AT26" s="68">
        <f>IF((SUM(AT$19:AT25)+AT$38+AT$39+SUM(AT$117:AT$121))&gt;=REGISTER!$DD$24,0,IF(DW$70=1,0,IF(AND(DW26=1,$J26=1,DW$43&gt;=REGISTER!$DD$28,DW$40&gt;0,SUM(DW$54:DW$60)&gt;0),1,0)))</f>
        <v>0</v>
      </c>
      <c r="AU26" s="68">
        <f>IF((SUM(AU$19:AU25)+AU$38+AU$39+SUM(AU$117:AU$121))&gt;=REGISTER!$DD$24,0,IF(DX$70=1,0,IF(AND(DX26=1,$J26=1,DX$43&gt;=REGISTER!$DD$28,DX$40&gt;0,SUM(DX$54:DX$60)&gt;0),1,0)))</f>
        <v>0</v>
      </c>
      <c r="AV26" s="68">
        <f>IF((SUM(AV$19:AV25)+AV$38+AV$39+SUM(AV$117:AV$121))&gt;=REGISTER!$DD$24,0,IF(DY$70=1,0,IF(AND(DY26=1,$J26=1,DY$43&gt;=REGISTER!$DD$28,DY$40&gt;0,SUM(DY$54:DY$60)&gt;0),1,0)))</f>
        <v>0</v>
      </c>
      <c r="AW26" s="68">
        <f>IF((SUM(AW$19:AW25)+AW$38+AW$39+SUM(AW$117:AW$121))&gt;=REGISTER!$DD$24,0,IF(DZ$70=1,0,IF(AND(DZ26=1,$J26=1,DZ$43&gt;=REGISTER!$DD$28,DZ$40&gt;0,SUM(DZ$54:DZ$60)&gt;0),1,0)))</f>
        <v>0</v>
      </c>
      <c r="AX26" s="68">
        <f>IF((SUM(AX$19:AX25)+AX$38+AX$39+SUM(AX$117:AX$121))&gt;=REGISTER!$DD$24,0,IF(EA$70=1,0,IF(AND(EA26=1,$J26=1,EA$43&gt;=REGISTER!$DD$28,EA$40&gt;0,SUM(EA$54:EA$60)&gt;0),1,0)))</f>
        <v>0</v>
      </c>
      <c r="AY26" s="68">
        <f>IF((SUM(AY$19:AY25)+AY$38+AY$39+SUM(AY$117:AY$121))&gt;=REGISTER!$DD$24,0,IF(EB$70=1,0,IF(AND(EB26=1,$J26=1,EB$43&gt;=REGISTER!$DD$28,EB$40&gt;0,SUM(EB$54:EB$60)&gt;0),1,0)))</f>
        <v>0</v>
      </c>
      <c r="AZ26" s="68">
        <f>IF((SUM(AZ$19:AZ25)+AZ$38+AZ$39+SUM(AZ$117:AZ$121))&gt;=REGISTER!$DD$24,0,IF(EC$70=1,0,IF(AND(EC26=1,$J26=1,EC$43&gt;=REGISTER!$DD$28,EC$40&gt;0,SUM(EC$54:EC$60)&gt;0),1,0)))</f>
        <v>0</v>
      </c>
      <c r="BA26" s="68">
        <f>IF((SUM(BA$19:BA25)+BA$38+BA$39+SUM(BA$117:BA$121))&gt;=REGISTER!$DD$24,0,IF(ED$70=1,0,IF(AND(ED26=1,$J26=1,ED$43&gt;=REGISTER!$DD$28,ED$40&gt;0,SUM(ED$54:ED$60)&gt;0),1,0)))</f>
        <v>0</v>
      </c>
      <c r="BB26" s="68">
        <f>IF((SUM(BB$19:BB25)+BB$38+BB$39+SUM(BB$117:BB$121))&gt;=REGISTER!$DD$24,0,IF(EE$70=1,0,IF(AND(EE26=1,$J26=1,EE$43&gt;=REGISTER!$DD$28,EE$40&gt;0,SUM(EE$54:EE$60)&gt;0),1,0)))</f>
        <v>0</v>
      </c>
      <c r="BC26" s="68">
        <f>IF((SUM(BC$19:BC25)+BC$38+BC$39+SUM(BC$117:BC$121))&gt;=REGISTER!$DD$24,0,IF(EF$70=1,0,IF(AND(EF26=1,$J26=1,EF$43&gt;=REGISTER!$DD$28,EF$40&gt;0,SUM(EF$54:EF$60)&gt;0),1,0)))</f>
        <v>0</v>
      </c>
      <c r="BD26" s="83">
        <f t="shared" si="8"/>
        <v>0</v>
      </c>
      <c r="BE26" s="63">
        <f t="shared" si="9"/>
        <v>0</v>
      </c>
      <c r="BF26" s="63">
        <f t="shared" si="10"/>
        <v>0</v>
      </c>
      <c r="BG26" s="63">
        <f t="shared" ref="BG26:BV37" si="18">IF(AND($I26=1,CU26=1,CU$41&gt;2,CU$40&gt;0,SUM(CU$47:CU$53)&gt;0),1,0)</f>
        <v>0</v>
      </c>
      <c r="BH26" s="63">
        <f t="shared" si="18"/>
        <v>0</v>
      </c>
      <c r="BI26" s="63">
        <f t="shared" si="18"/>
        <v>0</v>
      </c>
      <c r="BJ26" s="63">
        <f t="shared" si="18"/>
        <v>0</v>
      </c>
      <c r="BK26" s="63">
        <f t="shared" si="18"/>
        <v>0</v>
      </c>
      <c r="BL26" s="63">
        <f t="shared" si="18"/>
        <v>0</v>
      </c>
      <c r="BM26" s="63">
        <f t="shared" si="18"/>
        <v>0</v>
      </c>
      <c r="BN26" s="63">
        <f t="shared" si="18"/>
        <v>0</v>
      </c>
      <c r="BO26" s="63">
        <f t="shared" si="18"/>
        <v>0</v>
      </c>
      <c r="BP26" s="63">
        <f t="shared" si="18"/>
        <v>0</v>
      </c>
      <c r="BQ26" s="63">
        <f t="shared" si="18"/>
        <v>0</v>
      </c>
      <c r="BR26" s="63">
        <f t="shared" si="18"/>
        <v>0</v>
      </c>
      <c r="BS26" s="63">
        <f t="shared" si="18"/>
        <v>0</v>
      </c>
      <c r="BT26" s="63">
        <f t="shared" si="18"/>
        <v>0</v>
      </c>
      <c r="BU26" s="63">
        <f t="shared" si="18"/>
        <v>0</v>
      </c>
      <c r="BV26" s="63">
        <f t="shared" si="18"/>
        <v>0</v>
      </c>
      <c r="BW26" s="63">
        <f t="shared" ref="BS26:CG37" si="19">IF(AND($I26=1,DK26=1,DK$41&gt;2,DK$40&gt;0,SUM(DK$47:DK$53)&gt;0),1,0)</f>
        <v>0</v>
      </c>
      <c r="BX26" s="63">
        <f t="shared" si="19"/>
        <v>0</v>
      </c>
      <c r="BY26" s="63">
        <f t="shared" si="19"/>
        <v>0</v>
      </c>
      <c r="BZ26" s="63">
        <f t="shared" si="19"/>
        <v>0</v>
      </c>
      <c r="CA26" s="63">
        <f t="shared" si="19"/>
        <v>0</v>
      </c>
      <c r="CB26" s="63">
        <f t="shared" si="19"/>
        <v>0</v>
      </c>
      <c r="CC26" s="63">
        <f t="shared" si="19"/>
        <v>0</v>
      </c>
      <c r="CD26" s="63">
        <f t="shared" si="19"/>
        <v>0</v>
      </c>
      <c r="CE26" s="63">
        <f t="shared" si="19"/>
        <v>0</v>
      </c>
      <c r="CF26" s="63">
        <f t="shared" si="19"/>
        <v>0</v>
      </c>
      <c r="CG26" s="63">
        <f t="shared" si="19"/>
        <v>0</v>
      </c>
      <c r="CH26" s="63">
        <f t="shared" si="17"/>
        <v>0</v>
      </c>
      <c r="CI26" s="63">
        <f t="shared" si="17"/>
        <v>0</v>
      </c>
      <c r="CJ26" s="63">
        <f t="shared" si="17"/>
        <v>0</v>
      </c>
      <c r="CK26" s="63">
        <f t="shared" si="17"/>
        <v>0</v>
      </c>
      <c r="CL26" s="63">
        <f t="shared" si="17"/>
        <v>0</v>
      </c>
      <c r="CM26" s="63">
        <f t="shared" si="17"/>
        <v>0</v>
      </c>
      <c r="CN26" s="63">
        <f t="shared" si="17"/>
        <v>0</v>
      </c>
      <c r="CO26" s="63">
        <f t="shared" si="17"/>
        <v>0</v>
      </c>
      <c r="CP26" s="63">
        <f t="shared" si="17"/>
        <v>0</v>
      </c>
      <c r="CQ26" s="63">
        <f t="shared" si="17"/>
        <v>0</v>
      </c>
      <c r="CR26" s="63">
        <f t="shared" si="17"/>
        <v>0</v>
      </c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46">
        <f t="shared" si="13"/>
        <v>0</v>
      </c>
      <c r="EH26" s="116"/>
      <c r="EI26" s="82">
        <f t="shared" si="14"/>
        <v>0</v>
      </c>
      <c r="EJ26" s="295" t="str">
        <f t="shared" si="15"/>
        <v/>
      </c>
      <c r="EK26" s="296">
        <f t="shared" si="16"/>
        <v>0</v>
      </c>
      <c r="EL26" s="161"/>
      <c r="EM26" s="354">
        <f>SUMIF($K26,REGISTER!$CY$7,'KORT 2'!$BD26)</f>
        <v>0</v>
      </c>
      <c r="EN26" s="355">
        <f>SUMIF($K26,REGISTER!$CY$8,'KORT 2'!$BD26)</f>
        <v>0</v>
      </c>
      <c r="EO26" s="356">
        <f>SUMIF($K26,REGISTER!$CY$9,'KORT 2'!$BD26)</f>
        <v>0</v>
      </c>
      <c r="EP26" s="356">
        <f>SUMIF($K26,REGISTER!$CY$10,'KORT 2'!$BD26)</f>
        <v>0</v>
      </c>
      <c r="EQ26" s="357">
        <f>SUMIF($K26,REGISTER!$CY$23,'KORT 2'!$BD26)</f>
        <v>0</v>
      </c>
      <c r="ER26" s="355">
        <f>SUMIF($K26,REGISTER!$CY$24,'KORT 2'!$BD26)</f>
        <v>0</v>
      </c>
      <c r="ES26" s="356">
        <f>SUMIF($K26,REGISTER!$CY$25,'KORT 2'!$BD26)</f>
        <v>0</v>
      </c>
      <c r="ET26" s="356">
        <f>SUMIF($K26,REGISTER!$CY$26,'KORT 2'!$BD26)</f>
        <v>0</v>
      </c>
      <c r="EU26" s="357">
        <f>SUMIF($K26,REGISTER!$CY$15,'KORT 2'!$BD26)</f>
        <v>0</v>
      </c>
      <c r="EV26" s="355">
        <f>SUMIF($K26,REGISTER!$CY$16,'KORT 2'!$BD26)</f>
        <v>0</v>
      </c>
      <c r="EW26" s="355">
        <f>SUMIF($K26,REGISTER!$CY$17,'KORT 2'!$BD26)</f>
        <v>0</v>
      </c>
      <c r="EX26" s="355">
        <f>SUMIF($K26,REGISTER!$CY$18,'KORT 2'!$BD26)</f>
        <v>0</v>
      </c>
      <c r="EY26" s="358">
        <f>SUMIF($K26,REGISTER!$CY$19,'KORT 2'!$BD26)+SUMIF($K26,REGISTER!$CY$20,'KORT 2'!$BD26)+SUMIF($K26,REGISTER!$CY$21,'KORT 2'!$BD26)+SUMIF($K26,REGISTER!$CY$22,'KORT 2'!$BD26)</f>
        <v>0</v>
      </c>
      <c r="EZ26" s="359">
        <f>SUMIF($K26,REGISTER!$CY$31,'KORT 2'!$BD26)</f>
        <v>0</v>
      </c>
      <c r="FA26" s="355">
        <f>SUMIF($K26,REGISTER!$CY$32,'KORT 2'!$BD26)</f>
        <v>0</v>
      </c>
      <c r="FB26" s="355">
        <f>SUMIF($K26,REGISTER!$CY$33,'KORT 2'!$BD26)</f>
        <v>0</v>
      </c>
      <c r="FC26" s="355">
        <f>SUMIF($K26,REGISTER!$CY$34,'KORT 2'!$BD26)</f>
        <v>0</v>
      </c>
      <c r="FD26" s="358">
        <f>SUMIF($K26,REGISTER!$CY$35,'KORT 2'!$BD26)+SUMIF($K26,REGISTER!$CY$36,'KORT 2'!$BD26)+SUMIF($K26,REGISTER!$CY$37,'KORT 2'!$BD26)+SUMIF($K26,REGISTER!$CY$38,'KORT 2'!$BD26)</f>
        <v>0</v>
      </c>
      <c r="FE26" s="376"/>
      <c r="FF26" s="377"/>
      <c r="FG26" s="378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9"/>
      <c r="FY26" s="84">
        <f>SUMIF($M26,REGISTER!$CY$40,'KORT 2'!$O26)</f>
        <v>0</v>
      </c>
      <c r="FZ26" s="17">
        <f>SUMIF($M26,REGISTER!$CY$41,'KORT 2'!$O26)</f>
        <v>0</v>
      </c>
      <c r="GA26" s="17">
        <f>SUMIF($M26,REGISTER!$CY$42,'KORT 2'!$O26)</f>
        <v>0</v>
      </c>
      <c r="GB26" s="17">
        <f>SUMIF($M26,REGISTER!$CY$43,'KORT 2'!$O26)</f>
        <v>0</v>
      </c>
      <c r="GC26" s="17">
        <f>SUMIF($M26,REGISTER!$CY$44,'KORT 2'!$O26)</f>
        <v>0</v>
      </c>
      <c r="GD26" s="17">
        <f>SUMIF($M26,REGISTER!$CY$45,'KORT 2'!$O26)</f>
        <v>0</v>
      </c>
      <c r="GE26" s="17">
        <f>SUMIF($M26,REGISTER!$CY$60,'KORT 2'!$O26)</f>
        <v>0</v>
      </c>
      <c r="GF26" s="17">
        <f>SUMIF($M26,REGISTER!$CY$61,'KORT 2'!$O26)</f>
        <v>0</v>
      </c>
      <c r="GG26" s="17">
        <f>SUMIF($M26,REGISTER!$CY$62,'KORT 2'!$O26)</f>
        <v>0</v>
      </c>
      <c r="GH26" s="17">
        <f>SUMIF($M26,REGISTER!$CY$63,'KORT 2'!$O26)</f>
        <v>0</v>
      </c>
      <c r="GI26" s="17">
        <f>SUMIF($M26,REGISTER!$CY$64,'KORT 2'!$O26)</f>
        <v>0</v>
      </c>
      <c r="GJ26" s="17">
        <f>SUMIF($M26,REGISTER!$CY$65,'KORT 2'!$O26)</f>
        <v>0</v>
      </c>
      <c r="GK26" s="17">
        <f>SUMIF($M26,REGISTER!$CY$50,'KORT 2'!$O26)</f>
        <v>0</v>
      </c>
      <c r="GL26" s="17">
        <f>SUMIF($M26,REGISTER!$CY$51,'KORT 2'!$O26)</f>
        <v>0</v>
      </c>
      <c r="GM26" s="17">
        <f>SUMIF($M26,REGISTER!$CY$52,'KORT 2'!$O26)</f>
        <v>0</v>
      </c>
      <c r="GN26" s="17">
        <f>SUMIF($M26,REGISTER!$CY$53,'KORT 2'!$O26)</f>
        <v>0</v>
      </c>
      <c r="GO26" s="17">
        <f>SUMIF($M26,REGISTER!$CY$54,'KORT 2'!$O26)</f>
        <v>0</v>
      </c>
      <c r="GP26" s="17">
        <f>SUMIF($M26,REGISTER!$CY$55,'KORT 2'!$O26)</f>
        <v>0</v>
      </c>
      <c r="GQ26" s="16">
        <f>SUMIF($M26,REGISTER!$CY$56,'KORT 2'!$O26)+SUMIF($M26,REGISTER!$CY$57,'KORT 2'!$O26)+SUMIF($M26,REGISTER!$CY$58,'KORT 2'!$O26)+SUMIF($M26,REGISTER!$CY$59,'KORT 2'!$O26)</f>
        <v>0</v>
      </c>
      <c r="GR26" s="17">
        <f>SUMIF($M26,REGISTER!$CY$70,'KORT 2'!$O26)</f>
        <v>0</v>
      </c>
      <c r="GS26" s="17">
        <f>SUMIF($M26,REGISTER!$CY$71,'KORT 2'!$O26)</f>
        <v>0</v>
      </c>
      <c r="GT26" s="17">
        <f>SUMIF($M26,REGISTER!$CY$72,'KORT 2'!$O26)</f>
        <v>0</v>
      </c>
      <c r="GU26" s="17">
        <f>SUMIF($M26,REGISTER!$CY$73,'KORT 2'!$O26)</f>
        <v>0</v>
      </c>
      <c r="GV26" s="17">
        <f>SUMIF($M26,REGISTER!$CY$74,'KORT 2'!$O26)</f>
        <v>0</v>
      </c>
      <c r="GW26" s="17">
        <f>SUMIF($M26,REGISTER!$CY$75,'KORT 2'!$O26)</f>
        <v>0</v>
      </c>
      <c r="GX26" s="16">
        <f>SUMIF($M26,REGISTER!$CY$76,'KORT 2'!$O26)+SUMIF($M26,REGISTER!$CY$77,'KORT 2'!$O26)+SUMIF($M26,REGISTER!$CY$78,'KORT 2'!$O26)+SUMIF($M26,REGISTER!$CY$79,'KORT 2'!$O26)</f>
        <v>0</v>
      </c>
      <c r="GY26" s="116"/>
      <c r="GZ26" s="116"/>
      <c r="HA26" s="116"/>
      <c r="HB26" s="116"/>
      <c r="HC26" s="116"/>
      <c r="HD26" s="116"/>
      <c r="HE26" s="116"/>
      <c r="HF26" s="116"/>
      <c r="HG26" s="116"/>
      <c r="HH26" s="116"/>
      <c r="HI26" s="116"/>
      <c r="HJ26" s="116"/>
      <c r="HK26" s="116"/>
      <c r="HL26" s="116"/>
      <c r="HM26" s="116"/>
      <c r="HN26" s="116"/>
      <c r="HO26" s="116"/>
      <c r="HP26" s="106"/>
      <c r="HQ26" s="1"/>
    </row>
    <row r="27" spans="1:225" ht="15.9" customHeight="1">
      <c r="A27" s="15">
        <v>9</v>
      </c>
      <c r="B27" s="69"/>
      <c r="C27" s="541" t="str">
        <f t="shared" si="0"/>
        <v/>
      </c>
      <c r="D27" s="567"/>
      <c r="E27" s="567"/>
      <c r="F27" s="567"/>
      <c r="G27" s="567"/>
      <c r="H27" s="111" t="str">
        <f t="shared" si="1"/>
        <v/>
      </c>
      <c r="I27" s="22">
        <f t="shared" si="2"/>
        <v>0</v>
      </c>
      <c r="J27" s="22">
        <f t="shared" si="3"/>
        <v>0</v>
      </c>
      <c r="K27" s="22">
        <f t="shared" si="4"/>
        <v>0</v>
      </c>
      <c r="L27" s="114"/>
      <c r="M27" s="22">
        <f t="shared" si="5"/>
        <v>0</v>
      </c>
      <c r="N27" s="22">
        <f t="shared" si="6"/>
        <v>0</v>
      </c>
      <c r="O27" s="83">
        <f t="shared" si="7"/>
        <v>0</v>
      </c>
      <c r="P27" s="68">
        <f>IF((SUM(P$19:P26)+P$38+P$39+SUM(P$117:P$121))&gt;=REGISTER!$DD$24,0,IF(CS$70=1,0,IF(AND(CS27=1,$J27=1,CS$43&gt;=REGISTER!$DD$28,CS$40&gt;0,SUM(CS$54:CS$60)&gt;0),1,0)))</f>
        <v>0</v>
      </c>
      <c r="Q27" s="68">
        <f>IF((SUM(Q$19:Q26)+Q$38+Q$39+SUM(Q$117:Q$121))&gt;=REGISTER!$DD$24,0,IF(CT$70=1,0,IF(AND(CT27=1,$J27=1,CT$43&gt;=REGISTER!$DD$28,CT$40&gt;0,SUM(CT$54:CT$60)&gt;0),1,0)))</f>
        <v>0</v>
      </c>
      <c r="R27" s="68">
        <f>IF((SUM(R$19:R26)+R$38+R$39+SUM(R$117:R$121))&gt;=REGISTER!$DD$24,0,IF(CU$70=1,0,IF(AND(CU27=1,$J27=1,CU$43&gt;=REGISTER!$DD$28,CU$40&gt;0,SUM(CU$54:CU$60)&gt;0),1,0)))</f>
        <v>0</v>
      </c>
      <c r="S27" s="68">
        <f>IF((SUM(S$19:S26)+S$38+S$39+SUM(S$117:S$121))&gt;=REGISTER!$DD$24,0,IF(CV$70=1,0,IF(AND(CV27=1,$J27=1,CV$43&gt;=REGISTER!$DD$28,CV$40&gt;0,SUM(CV$54:CV$60)&gt;0),1,0)))</f>
        <v>0</v>
      </c>
      <c r="T27" s="68">
        <f>IF((SUM(T$19:T26)+T$38+T$39+SUM(T$117:T$121))&gt;=REGISTER!$DD$24,0,IF(CW$70=1,0,IF(AND(CW27=1,$J27=1,CW$43&gt;=REGISTER!$DD$28,CW$40&gt;0,SUM(CW$54:CW$60)&gt;0),1,0)))</f>
        <v>0</v>
      </c>
      <c r="U27" s="68">
        <f>IF((SUM(U$19:U26)+U$38+U$39+SUM(U$117:U$121))&gt;=REGISTER!$DD$24,0,IF(CX$70=1,0,IF(AND(CX27=1,$J27=1,CX$43&gt;=REGISTER!$DD$28,CX$40&gt;0,SUM(CX$54:CX$60)&gt;0),1,0)))</f>
        <v>0</v>
      </c>
      <c r="V27" s="68">
        <f>IF((SUM(V$19:V26)+V$38+V$39+SUM(V$117:V$121))&gt;=REGISTER!$DD$24,0,IF(CY$70=1,0,IF(AND(CY27=1,$J27=1,CY$43&gt;=REGISTER!$DD$28,CY$40&gt;0,SUM(CY$54:CY$60)&gt;0),1,0)))</f>
        <v>0</v>
      </c>
      <c r="W27" s="68">
        <f>IF((SUM(W$19:W26)+W$38+W$39+SUM(W$117:W$121))&gt;=REGISTER!$DD$24,0,IF(CZ$70=1,0,IF(AND(CZ27=1,$J27=1,CZ$43&gt;=REGISTER!$DD$28,CZ$40&gt;0,SUM(CZ$54:CZ$60)&gt;0),1,0)))</f>
        <v>0</v>
      </c>
      <c r="X27" s="68">
        <f>IF((SUM(X$19:X26)+X$38+X$39+SUM(X$117:X$121))&gt;=REGISTER!$DD$24,0,IF(DA$70=1,0,IF(AND(DA27=1,$J27=1,DA$43&gt;=REGISTER!$DD$28,DA$40&gt;0,SUM(DA$54:DA$60)&gt;0),1,0)))</f>
        <v>0</v>
      </c>
      <c r="Y27" s="68">
        <f>IF((SUM(Y$19:Y26)+Y$38+Y$39+SUM(Y$117:Y$121))&gt;=REGISTER!$DD$24,0,IF(DB$70=1,0,IF(AND(DB27=1,$J27=1,DB$43&gt;=REGISTER!$DD$28,DB$40&gt;0,SUM(DB$54:DB$60)&gt;0),1,0)))</f>
        <v>0</v>
      </c>
      <c r="Z27" s="68">
        <f>IF((SUM(Z$19:Z26)+Z$38+Z$39+SUM(Z$117:Z$121))&gt;=REGISTER!$DD$24,0,IF(DC$70=1,0,IF(AND(DC27=1,$J27=1,DC$43&gt;=REGISTER!$DD$28,DC$40&gt;0,SUM(DC$54:DC$60)&gt;0),1,0)))</f>
        <v>0</v>
      </c>
      <c r="AA27" s="68">
        <f>IF((SUM(AA$19:AA26)+AA$38+AA$39+SUM(AA$117:AA$121))&gt;=REGISTER!$DD$24,0,IF(DD$70=1,0,IF(AND(DD27=1,$J27=1,DD$43&gt;=REGISTER!$DD$28,DD$40&gt;0,SUM(DD$54:DD$60)&gt;0),1,0)))</f>
        <v>0</v>
      </c>
      <c r="AB27" s="68">
        <f>IF((SUM(AB$19:AB26)+AB$38+AB$39+SUM(AB$117:AB$121))&gt;=REGISTER!$DD$24,0,IF(DE$70=1,0,IF(AND(DE27=1,$J27=1,DE$43&gt;=REGISTER!$DD$28,DE$40&gt;0,SUM(DE$54:DE$60)&gt;0),1,0)))</f>
        <v>0</v>
      </c>
      <c r="AC27" s="68">
        <f>IF((SUM(AC$19:AC26)+AC$38+AC$39+SUM(AC$117:AC$121))&gt;=REGISTER!$DD$24,0,IF(DF$70=1,0,IF(AND(DF27=1,$J27=1,DF$43&gt;=REGISTER!$DD$28,DF$40&gt;0,SUM(DF$54:DF$60)&gt;0),1,0)))</f>
        <v>0</v>
      </c>
      <c r="AD27" s="68">
        <f>IF((SUM(AD$19:AD26)+AD$38+AD$39+SUM(AD$117:AD$121))&gt;=REGISTER!$DD$24,0,IF(DG$70=1,0,IF(AND(DG27=1,$J27=1,DG$43&gt;=REGISTER!$DD$28,DG$40&gt;0,SUM(DG$54:DG$60)&gt;0),1,0)))</f>
        <v>0</v>
      </c>
      <c r="AE27" s="68">
        <f>IF((SUM(AE$19:AE26)+AE$38+AE$39+SUM(AE$117:AE$121))&gt;=REGISTER!$DD$24,0,IF(DH$70=1,0,IF(AND(DH27=1,$J27=1,DH$43&gt;=REGISTER!$DD$28,DH$40&gt;0,SUM(DH$54:DH$60)&gt;0),1,0)))</f>
        <v>0</v>
      </c>
      <c r="AF27" s="68">
        <f>IF((SUM(AF$19:AF26)+AF$38+AF$39+SUM(AF$117:AF$121))&gt;=REGISTER!$DD$24,0,IF(DI$70=1,0,IF(AND(DI27=1,$J27=1,DI$43&gt;=REGISTER!$DD$28,DI$40&gt;0,SUM(DI$54:DI$60)&gt;0),1,0)))</f>
        <v>0</v>
      </c>
      <c r="AG27" s="68">
        <f>IF((SUM(AG$19:AG26)+AG$38+AG$39+SUM(AG$117:AG$121))&gt;=REGISTER!$DD$24,0,IF(DJ$70=1,0,IF(AND(DJ27=1,$J27=1,DJ$43&gt;=REGISTER!$DD$28,DJ$40&gt;0,SUM(DJ$54:DJ$60)&gt;0),1,0)))</f>
        <v>0</v>
      </c>
      <c r="AH27" s="68">
        <f>IF((SUM(AH$19:AH26)+AH$38+AH$39+SUM(AH$117:AH$121))&gt;=REGISTER!$DD$24,0,IF(DK$70=1,0,IF(AND(DK27=1,$J27=1,DK$43&gt;=REGISTER!$DD$28,DK$40&gt;0,SUM(DK$54:DK$60)&gt;0),1,0)))</f>
        <v>0</v>
      </c>
      <c r="AI27" s="68">
        <f>IF((SUM(AI$19:AI26)+AI$38+AI$39+SUM(AI$117:AI$121))&gt;=REGISTER!$DD$24,0,IF(DL$70=1,0,IF(AND(DL27=1,$J27=1,DL$43&gt;=REGISTER!$DD$28,DL$40&gt;0,SUM(DL$54:DL$60)&gt;0),1,0)))</f>
        <v>0</v>
      </c>
      <c r="AJ27" s="68">
        <f>IF((SUM(AJ$19:AJ26)+AJ$38+AJ$39+SUM(AJ$117:AJ$121))&gt;=REGISTER!$DD$24,0,IF(DM$70=1,0,IF(AND(DM27=1,$J27=1,DM$43&gt;=REGISTER!$DD$28,DM$40&gt;0,SUM(DM$54:DM$60)&gt;0),1,0)))</f>
        <v>0</v>
      </c>
      <c r="AK27" s="68">
        <f>IF((SUM(AK$19:AK26)+AK$38+AK$39+SUM(AK$117:AK$121))&gt;=REGISTER!$DD$24,0,IF(DN$70=1,0,IF(AND(DN27=1,$J27=1,DN$43&gt;=REGISTER!$DD$28,DN$40&gt;0,SUM(DN$54:DN$60)&gt;0),1,0)))</f>
        <v>0</v>
      </c>
      <c r="AL27" s="68">
        <f>IF((SUM(AL$19:AL26)+AL$38+AL$39+SUM(AL$117:AL$121))&gt;=REGISTER!$DD$24,0,IF(DO$70=1,0,IF(AND(DO27=1,$J27=1,DO$43&gt;=REGISTER!$DD$28,DO$40&gt;0,SUM(DO$54:DO$60)&gt;0),1,0)))</f>
        <v>0</v>
      </c>
      <c r="AM27" s="68">
        <f>IF((SUM(AM$19:AM26)+AM$38+AM$39+SUM(AM$117:AM$121))&gt;=REGISTER!$DD$24,0,IF(DP$70=1,0,IF(AND(DP27=1,$J27=1,DP$43&gt;=REGISTER!$DD$28,DP$40&gt;0,SUM(DP$54:DP$60)&gt;0),1,0)))</f>
        <v>0</v>
      </c>
      <c r="AN27" s="68">
        <f>IF((SUM(AN$19:AN26)+AN$38+AN$39+SUM(AN$117:AN$121))&gt;=REGISTER!$DD$24,0,IF(DQ$70=1,0,IF(AND(DQ27=1,$J27=1,DQ$43&gt;=REGISTER!$DD$28,DQ$40&gt;0,SUM(DQ$54:DQ$60)&gt;0),1,0)))</f>
        <v>0</v>
      </c>
      <c r="AO27" s="68">
        <f>IF((SUM(AO$19:AO26)+AO$38+AO$39+SUM(AO$117:AO$121))&gt;=REGISTER!$DD$24,0,IF(DR$70=1,0,IF(AND(DR27=1,$J27=1,DR$43&gt;=REGISTER!$DD$28,DR$40&gt;0,SUM(DR$54:DR$60)&gt;0),1,0)))</f>
        <v>0</v>
      </c>
      <c r="AP27" s="68">
        <f>IF((SUM(AP$19:AP26)+AP$38+AP$39+SUM(AP$117:AP$121))&gt;=REGISTER!$DD$24,0,IF(DS$70=1,0,IF(AND(DS27=1,$J27=1,DS$43&gt;=REGISTER!$DD$28,DS$40&gt;0,SUM(DS$54:DS$60)&gt;0),1,0)))</f>
        <v>0</v>
      </c>
      <c r="AQ27" s="68">
        <f>IF((SUM(AQ$19:AQ26)+AQ$38+AQ$39+SUM(AQ$117:AQ$121))&gt;=REGISTER!$DD$24,0,IF(DT$70=1,0,IF(AND(DT27=1,$J27=1,DT$43&gt;=REGISTER!$DD$28,DT$40&gt;0,SUM(DT$54:DT$60)&gt;0),1,0)))</f>
        <v>0</v>
      </c>
      <c r="AR27" s="68">
        <f>IF((SUM(AR$19:AR26)+AR$38+AR$39+SUM(AR$117:AR$121))&gt;=REGISTER!$DD$24,0,IF(DU$70=1,0,IF(AND(DU27=1,$J27=1,DU$43&gt;=REGISTER!$DD$28,DU$40&gt;0,SUM(DU$54:DU$60)&gt;0),1,0)))</f>
        <v>0</v>
      </c>
      <c r="AS27" s="68">
        <f>IF((SUM(AS$19:AS26)+AS$38+AS$39+SUM(AS$117:AS$121))&gt;=REGISTER!$DD$24,0,IF(DV$70=1,0,IF(AND(DV27=1,$J27=1,DV$43&gt;=REGISTER!$DD$28,DV$40&gt;0,SUM(DV$54:DV$60)&gt;0),1,0)))</f>
        <v>0</v>
      </c>
      <c r="AT27" s="68">
        <f>IF((SUM(AT$19:AT26)+AT$38+AT$39+SUM(AT$117:AT$121))&gt;=REGISTER!$DD$24,0,IF(DW$70=1,0,IF(AND(DW27=1,$J27=1,DW$43&gt;=REGISTER!$DD$28,DW$40&gt;0,SUM(DW$54:DW$60)&gt;0),1,0)))</f>
        <v>0</v>
      </c>
      <c r="AU27" s="68">
        <f>IF((SUM(AU$19:AU26)+AU$38+AU$39+SUM(AU$117:AU$121))&gt;=REGISTER!$DD$24,0,IF(DX$70=1,0,IF(AND(DX27=1,$J27=1,DX$43&gt;=REGISTER!$DD$28,DX$40&gt;0,SUM(DX$54:DX$60)&gt;0),1,0)))</f>
        <v>0</v>
      </c>
      <c r="AV27" s="68">
        <f>IF((SUM(AV$19:AV26)+AV$38+AV$39+SUM(AV$117:AV$121))&gt;=REGISTER!$DD$24,0,IF(DY$70=1,0,IF(AND(DY27=1,$J27=1,DY$43&gt;=REGISTER!$DD$28,DY$40&gt;0,SUM(DY$54:DY$60)&gt;0),1,0)))</f>
        <v>0</v>
      </c>
      <c r="AW27" s="68">
        <f>IF((SUM(AW$19:AW26)+AW$38+AW$39+SUM(AW$117:AW$121))&gt;=REGISTER!$DD$24,0,IF(DZ$70=1,0,IF(AND(DZ27=1,$J27=1,DZ$43&gt;=REGISTER!$DD$28,DZ$40&gt;0,SUM(DZ$54:DZ$60)&gt;0),1,0)))</f>
        <v>0</v>
      </c>
      <c r="AX27" s="68">
        <f>IF((SUM(AX$19:AX26)+AX$38+AX$39+SUM(AX$117:AX$121))&gt;=REGISTER!$DD$24,0,IF(EA$70=1,0,IF(AND(EA27=1,$J27=1,EA$43&gt;=REGISTER!$DD$28,EA$40&gt;0,SUM(EA$54:EA$60)&gt;0),1,0)))</f>
        <v>0</v>
      </c>
      <c r="AY27" s="68">
        <f>IF((SUM(AY$19:AY26)+AY$38+AY$39+SUM(AY$117:AY$121))&gt;=REGISTER!$DD$24,0,IF(EB$70=1,0,IF(AND(EB27=1,$J27=1,EB$43&gt;=REGISTER!$DD$28,EB$40&gt;0,SUM(EB$54:EB$60)&gt;0),1,0)))</f>
        <v>0</v>
      </c>
      <c r="AZ27" s="68">
        <f>IF((SUM(AZ$19:AZ26)+AZ$38+AZ$39+SUM(AZ$117:AZ$121))&gt;=REGISTER!$DD$24,0,IF(EC$70=1,0,IF(AND(EC27=1,$J27=1,EC$43&gt;=REGISTER!$DD$28,EC$40&gt;0,SUM(EC$54:EC$60)&gt;0),1,0)))</f>
        <v>0</v>
      </c>
      <c r="BA27" s="68">
        <f>IF((SUM(BA$19:BA26)+BA$38+BA$39+SUM(BA$117:BA$121))&gt;=REGISTER!$DD$24,0,IF(ED$70=1,0,IF(AND(ED27=1,$J27=1,ED$43&gt;=REGISTER!$DD$28,ED$40&gt;0,SUM(ED$54:ED$60)&gt;0),1,0)))</f>
        <v>0</v>
      </c>
      <c r="BB27" s="68">
        <f>IF((SUM(BB$19:BB26)+BB$38+BB$39+SUM(BB$117:BB$121))&gt;=REGISTER!$DD$24,0,IF(EE$70=1,0,IF(AND(EE27=1,$J27=1,EE$43&gt;=REGISTER!$DD$28,EE$40&gt;0,SUM(EE$54:EE$60)&gt;0),1,0)))</f>
        <v>0</v>
      </c>
      <c r="BC27" s="68">
        <f>IF((SUM(BC$19:BC26)+BC$38+BC$39+SUM(BC$117:BC$121))&gt;=REGISTER!$DD$24,0,IF(EF$70=1,0,IF(AND(EF27=1,$J27=1,EF$43&gt;=REGISTER!$DD$28,EF$40&gt;0,SUM(EF$54:EF$60)&gt;0),1,0)))</f>
        <v>0</v>
      </c>
      <c r="BD27" s="83">
        <f t="shared" si="8"/>
        <v>0</v>
      </c>
      <c r="BE27" s="63">
        <f t="shared" si="9"/>
        <v>0</v>
      </c>
      <c r="BF27" s="63">
        <f t="shared" si="10"/>
        <v>0</v>
      </c>
      <c r="BG27" s="63">
        <f t="shared" si="18"/>
        <v>0</v>
      </c>
      <c r="BH27" s="63">
        <f t="shared" si="18"/>
        <v>0</v>
      </c>
      <c r="BI27" s="63">
        <f t="shared" si="18"/>
        <v>0</v>
      </c>
      <c r="BJ27" s="63">
        <f t="shared" si="18"/>
        <v>0</v>
      </c>
      <c r="BK27" s="63">
        <f t="shared" si="18"/>
        <v>0</v>
      </c>
      <c r="BL27" s="63">
        <f t="shared" si="18"/>
        <v>0</v>
      </c>
      <c r="BM27" s="63">
        <f t="shared" si="18"/>
        <v>0</v>
      </c>
      <c r="BN27" s="63">
        <f t="shared" si="18"/>
        <v>0</v>
      </c>
      <c r="BO27" s="63">
        <f t="shared" si="18"/>
        <v>0</v>
      </c>
      <c r="BP27" s="63">
        <f t="shared" si="18"/>
        <v>0</v>
      </c>
      <c r="BQ27" s="63">
        <f t="shared" si="18"/>
        <v>0</v>
      </c>
      <c r="BR27" s="63">
        <f t="shared" si="18"/>
        <v>0</v>
      </c>
      <c r="BS27" s="63">
        <f t="shared" si="18"/>
        <v>0</v>
      </c>
      <c r="BT27" s="63">
        <f t="shared" si="18"/>
        <v>0</v>
      </c>
      <c r="BU27" s="63">
        <f t="shared" si="18"/>
        <v>0</v>
      </c>
      <c r="BV27" s="63">
        <f t="shared" si="18"/>
        <v>0</v>
      </c>
      <c r="BW27" s="63">
        <f t="shared" si="19"/>
        <v>0</v>
      </c>
      <c r="BX27" s="63">
        <f t="shared" si="19"/>
        <v>0</v>
      </c>
      <c r="BY27" s="63">
        <f t="shared" si="19"/>
        <v>0</v>
      </c>
      <c r="BZ27" s="63">
        <f t="shared" si="19"/>
        <v>0</v>
      </c>
      <c r="CA27" s="63">
        <f t="shared" si="19"/>
        <v>0</v>
      </c>
      <c r="CB27" s="63">
        <f t="shared" si="19"/>
        <v>0</v>
      </c>
      <c r="CC27" s="63">
        <f t="shared" si="19"/>
        <v>0</v>
      </c>
      <c r="CD27" s="63">
        <f t="shared" si="19"/>
        <v>0</v>
      </c>
      <c r="CE27" s="63">
        <f t="shared" si="19"/>
        <v>0</v>
      </c>
      <c r="CF27" s="63">
        <f t="shared" si="19"/>
        <v>0</v>
      </c>
      <c r="CG27" s="63">
        <f t="shared" si="19"/>
        <v>0</v>
      </c>
      <c r="CH27" s="63">
        <f t="shared" si="17"/>
        <v>0</v>
      </c>
      <c r="CI27" s="63">
        <f t="shared" si="17"/>
        <v>0</v>
      </c>
      <c r="CJ27" s="63">
        <f t="shared" si="17"/>
        <v>0</v>
      </c>
      <c r="CK27" s="63">
        <f t="shared" si="17"/>
        <v>0</v>
      </c>
      <c r="CL27" s="63">
        <f t="shared" si="17"/>
        <v>0</v>
      </c>
      <c r="CM27" s="63">
        <f t="shared" si="17"/>
        <v>0</v>
      </c>
      <c r="CN27" s="63">
        <f t="shared" si="17"/>
        <v>0</v>
      </c>
      <c r="CO27" s="63">
        <f t="shared" si="17"/>
        <v>0</v>
      </c>
      <c r="CP27" s="63">
        <f t="shared" si="17"/>
        <v>0</v>
      </c>
      <c r="CQ27" s="63">
        <f t="shared" si="17"/>
        <v>0</v>
      </c>
      <c r="CR27" s="63">
        <f t="shared" si="17"/>
        <v>0</v>
      </c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46">
        <f t="shared" si="13"/>
        <v>0</v>
      </c>
      <c r="EH27" s="116"/>
      <c r="EI27" s="82">
        <f t="shared" si="14"/>
        <v>0</v>
      </c>
      <c r="EJ27" s="295" t="str">
        <f t="shared" si="15"/>
        <v/>
      </c>
      <c r="EK27" s="296">
        <f t="shared" si="16"/>
        <v>0</v>
      </c>
      <c r="EL27" s="161"/>
      <c r="EM27" s="354">
        <f>SUMIF($K27,REGISTER!$CY$7,'KORT 2'!$BD27)</f>
        <v>0</v>
      </c>
      <c r="EN27" s="355">
        <f>SUMIF($K27,REGISTER!$CY$8,'KORT 2'!$BD27)</f>
        <v>0</v>
      </c>
      <c r="EO27" s="356">
        <f>SUMIF($K27,REGISTER!$CY$9,'KORT 2'!$BD27)</f>
        <v>0</v>
      </c>
      <c r="EP27" s="356">
        <f>SUMIF($K27,REGISTER!$CY$10,'KORT 2'!$BD27)</f>
        <v>0</v>
      </c>
      <c r="EQ27" s="357">
        <f>SUMIF($K27,REGISTER!$CY$23,'KORT 2'!$BD27)</f>
        <v>0</v>
      </c>
      <c r="ER27" s="355">
        <f>SUMIF($K27,REGISTER!$CY$24,'KORT 2'!$BD27)</f>
        <v>0</v>
      </c>
      <c r="ES27" s="356">
        <f>SUMIF($K27,REGISTER!$CY$25,'KORT 2'!$BD27)</f>
        <v>0</v>
      </c>
      <c r="ET27" s="356">
        <f>SUMIF($K27,REGISTER!$CY$26,'KORT 2'!$BD27)</f>
        <v>0</v>
      </c>
      <c r="EU27" s="357">
        <f>SUMIF($K27,REGISTER!$CY$15,'KORT 2'!$BD27)</f>
        <v>0</v>
      </c>
      <c r="EV27" s="355">
        <f>SUMIF($K27,REGISTER!$CY$16,'KORT 2'!$BD27)</f>
        <v>0</v>
      </c>
      <c r="EW27" s="355">
        <f>SUMIF($K27,REGISTER!$CY$17,'KORT 2'!$BD27)</f>
        <v>0</v>
      </c>
      <c r="EX27" s="355">
        <f>SUMIF($K27,REGISTER!$CY$18,'KORT 2'!$BD27)</f>
        <v>0</v>
      </c>
      <c r="EY27" s="358">
        <f>SUMIF($K27,REGISTER!$CY$19,'KORT 2'!$BD27)+SUMIF($K27,REGISTER!$CY$20,'KORT 2'!$BD27)+SUMIF($K27,REGISTER!$CY$21,'KORT 2'!$BD27)+SUMIF($K27,REGISTER!$CY$22,'KORT 2'!$BD27)</f>
        <v>0</v>
      </c>
      <c r="EZ27" s="359">
        <f>SUMIF($K27,REGISTER!$CY$31,'KORT 2'!$BD27)</f>
        <v>0</v>
      </c>
      <c r="FA27" s="355">
        <f>SUMIF($K27,REGISTER!$CY$32,'KORT 2'!$BD27)</f>
        <v>0</v>
      </c>
      <c r="FB27" s="355">
        <f>SUMIF($K27,REGISTER!$CY$33,'KORT 2'!$BD27)</f>
        <v>0</v>
      </c>
      <c r="FC27" s="355">
        <f>SUMIF($K27,REGISTER!$CY$34,'KORT 2'!$BD27)</f>
        <v>0</v>
      </c>
      <c r="FD27" s="358">
        <f>SUMIF($K27,REGISTER!$CY$35,'KORT 2'!$BD27)+SUMIF($K27,REGISTER!$CY$36,'KORT 2'!$BD27)+SUMIF($K27,REGISTER!$CY$37,'KORT 2'!$BD27)+SUMIF($K27,REGISTER!$CY$38,'KORT 2'!$BD27)</f>
        <v>0</v>
      </c>
      <c r="FE27" s="376"/>
      <c r="FF27" s="377"/>
      <c r="FG27" s="378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9"/>
      <c r="FY27" s="84">
        <f>SUMIF($M27,REGISTER!$CY$40,'KORT 2'!$O27)</f>
        <v>0</v>
      </c>
      <c r="FZ27" s="17">
        <f>SUMIF($M27,REGISTER!$CY$41,'KORT 2'!$O27)</f>
        <v>0</v>
      </c>
      <c r="GA27" s="17">
        <f>SUMIF($M27,REGISTER!$CY$42,'KORT 2'!$O27)</f>
        <v>0</v>
      </c>
      <c r="GB27" s="17">
        <f>SUMIF($M27,REGISTER!$CY$43,'KORT 2'!$O27)</f>
        <v>0</v>
      </c>
      <c r="GC27" s="17">
        <f>SUMIF($M27,REGISTER!$CY$44,'KORT 2'!$O27)</f>
        <v>0</v>
      </c>
      <c r="GD27" s="17">
        <f>SUMIF($M27,REGISTER!$CY$45,'KORT 2'!$O27)</f>
        <v>0</v>
      </c>
      <c r="GE27" s="17">
        <f>SUMIF($M27,REGISTER!$CY$60,'KORT 2'!$O27)</f>
        <v>0</v>
      </c>
      <c r="GF27" s="17">
        <f>SUMIF($M27,REGISTER!$CY$61,'KORT 2'!$O27)</f>
        <v>0</v>
      </c>
      <c r="GG27" s="17">
        <f>SUMIF($M27,REGISTER!$CY$62,'KORT 2'!$O27)</f>
        <v>0</v>
      </c>
      <c r="GH27" s="17">
        <f>SUMIF($M27,REGISTER!$CY$63,'KORT 2'!$O27)</f>
        <v>0</v>
      </c>
      <c r="GI27" s="17">
        <f>SUMIF($M27,REGISTER!$CY$64,'KORT 2'!$O27)</f>
        <v>0</v>
      </c>
      <c r="GJ27" s="17">
        <f>SUMIF($M27,REGISTER!$CY$65,'KORT 2'!$O27)</f>
        <v>0</v>
      </c>
      <c r="GK27" s="17">
        <f>SUMIF($M27,REGISTER!$CY$50,'KORT 2'!$O27)</f>
        <v>0</v>
      </c>
      <c r="GL27" s="17">
        <f>SUMIF($M27,REGISTER!$CY$51,'KORT 2'!$O27)</f>
        <v>0</v>
      </c>
      <c r="GM27" s="17">
        <f>SUMIF($M27,REGISTER!$CY$52,'KORT 2'!$O27)</f>
        <v>0</v>
      </c>
      <c r="GN27" s="17">
        <f>SUMIF($M27,REGISTER!$CY$53,'KORT 2'!$O27)</f>
        <v>0</v>
      </c>
      <c r="GO27" s="17">
        <f>SUMIF($M27,REGISTER!$CY$54,'KORT 2'!$O27)</f>
        <v>0</v>
      </c>
      <c r="GP27" s="17">
        <f>SUMIF($M27,REGISTER!$CY$55,'KORT 2'!$O27)</f>
        <v>0</v>
      </c>
      <c r="GQ27" s="16">
        <f>SUMIF($M27,REGISTER!$CY$56,'KORT 2'!$O27)+SUMIF($M27,REGISTER!$CY$57,'KORT 2'!$O27)+SUMIF($M27,REGISTER!$CY$58,'KORT 2'!$O27)+SUMIF($M27,REGISTER!$CY$59,'KORT 2'!$O27)</f>
        <v>0</v>
      </c>
      <c r="GR27" s="17">
        <f>SUMIF($M27,REGISTER!$CY$70,'KORT 2'!$O27)</f>
        <v>0</v>
      </c>
      <c r="GS27" s="17">
        <f>SUMIF($M27,REGISTER!$CY$71,'KORT 2'!$O27)</f>
        <v>0</v>
      </c>
      <c r="GT27" s="17">
        <f>SUMIF($M27,REGISTER!$CY$72,'KORT 2'!$O27)</f>
        <v>0</v>
      </c>
      <c r="GU27" s="17">
        <f>SUMIF($M27,REGISTER!$CY$73,'KORT 2'!$O27)</f>
        <v>0</v>
      </c>
      <c r="GV27" s="17">
        <f>SUMIF($M27,REGISTER!$CY$74,'KORT 2'!$O27)</f>
        <v>0</v>
      </c>
      <c r="GW27" s="17">
        <f>SUMIF($M27,REGISTER!$CY$75,'KORT 2'!$O27)</f>
        <v>0</v>
      </c>
      <c r="GX27" s="16">
        <f>SUMIF($M27,REGISTER!$CY$76,'KORT 2'!$O27)+SUMIF($M27,REGISTER!$CY$77,'KORT 2'!$O27)+SUMIF($M27,REGISTER!$CY$78,'KORT 2'!$O27)+SUMIF($M27,REGISTER!$CY$79,'KORT 2'!$O27)</f>
        <v>0</v>
      </c>
      <c r="GY27" s="116"/>
      <c r="GZ27" s="116"/>
      <c r="HA27" s="116"/>
      <c r="HB27" s="116"/>
      <c r="HC27" s="116"/>
      <c r="HD27" s="116"/>
      <c r="HE27" s="116"/>
      <c r="HF27" s="116"/>
      <c r="HG27" s="116"/>
      <c r="HH27" s="116"/>
      <c r="HI27" s="116"/>
      <c r="HJ27" s="116"/>
      <c r="HK27" s="116"/>
      <c r="HL27" s="116"/>
      <c r="HM27" s="116"/>
      <c r="HN27" s="116"/>
      <c r="HO27" s="116"/>
      <c r="HP27" s="106"/>
      <c r="HQ27" s="1"/>
    </row>
    <row r="28" spans="1:225" ht="15.9" customHeight="1">
      <c r="A28" s="15">
        <v>10</v>
      </c>
      <c r="B28" s="69"/>
      <c r="C28" s="541" t="str">
        <f t="shared" si="0"/>
        <v/>
      </c>
      <c r="D28" s="567"/>
      <c r="E28" s="567"/>
      <c r="F28" s="567"/>
      <c r="G28" s="567"/>
      <c r="H28" s="111" t="str">
        <f t="shared" si="1"/>
        <v/>
      </c>
      <c r="I28" s="22">
        <f t="shared" si="2"/>
        <v>0</v>
      </c>
      <c r="J28" s="22">
        <f t="shared" si="3"/>
        <v>0</v>
      </c>
      <c r="K28" s="22">
        <f t="shared" si="4"/>
        <v>0</v>
      </c>
      <c r="L28" s="114"/>
      <c r="M28" s="22">
        <f t="shared" si="5"/>
        <v>0</v>
      </c>
      <c r="N28" s="22">
        <f t="shared" si="6"/>
        <v>0</v>
      </c>
      <c r="O28" s="83">
        <f t="shared" si="7"/>
        <v>0</v>
      </c>
      <c r="P28" s="68">
        <f>IF((SUM(P$19:P27)+P$38+P$39+SUM(P$117:P$121))&gt;=REGISTER!$DD$24,0,IF(CS$70=1,0,IF(AND(CS28=1,$J28=1,CS$43&gt;=REGISTER!$DD$28,CS$40&gt;0,SUM(CS$54:CS$60)&gt;0),1,0)))</f>
        <v>0</v>
      </c>
      <c r="Q28" s="68">
        <f>IF((SUM(Q$19:Q27)+Q$38+Q$39+SUM(Q$117:Q$121))&gt;=REGISTER!$DD$24,0,IF(CT$70=1,0,IF(AND(CT28=1,$J28=1,CT$43&gt;=REGISTER!$DD$28,CT$40&gt;0,SUM(CT$54:CT$60)&gt;0),1,0)))</f>
        <v>0</v>
      </c>
      <c r="R28" s="68">
        <f>IF((SUM(R$19:R27)+R$38+R$39+SUM(R$117:R$121))&gt;=REGISTER!$DD$24,0,IF(CU$70=1,0,IF(AND(CU28=1,$J28=1,CU$43&gt;=REGISTER!$DD$28,CU$40&gt;0,SUM(CU$54:CU$60)&gt;0),1,0)))</f>
        <v>0</v>
      </c>
      <c r="S28" s="68">
        <f>IF((SUM(S$19:S27)+S$38+S$39+SUM(S$117:S$121))&gt;=REGISTER!$DD$24,0,IF(CV$70=1,0,IF(AND(CV28=1,$J28=1,CV$43&gt;=REGISTER!$DD$28,CV$40&gt;0,SUM(CV$54:CV$60)&gt;0),1,0)))</f>
        <v>0</v>
      </c>
      <c r="T28" s="68">
        <f>IF((SUM(T$19:T27)+T$38+T$39+SUM(T$117:T$121))&gt;=REGISTER!$DD$24,0,IF(CW$70=1,0,IF(AND(CW28=1,$J28=1,CW$43&gt;=REGISTER!$DD$28,CW$40&gt;0,SUM(CW$54:CW$60)&gt;0),1,0)))</f>
        <v>0</v>
      </c>
      <c r="U28" s="68">
        <f>IF((SUM(U$19:U27)+U$38+U$39+SUM(U$117:U$121))&gt;=REGISTER!$DD$24,0,IF(CX$70=1,0,IF(AND(CX28=1,$J28=1,CX$43&gt;=REGISTER!$DD$28,CX$40&gt;0,SUM(CX$54:CX$60)&gt;0),1,0)))</f>
        <v>0</v>
      </c>
      <c r="V28" s="68">
        <f>IF((SUM(V$19:V27)+V$38+V$39+SUM(V$117:V$121))&gt;=REGISTER!$DD$24,0,IF(CY$70=1,0,IF(AND(CY28=1,$J28=1,CY$43&gt;=REGISTER!$DD$28,CY$40&gt;0,SUM(CY$54:CY$60)&gt;0),1,0)))</f>
        <v>0</v>
      </c>
      <c r="W28" s="68">
        <f>IF((SUM(W$19:W27)+W$38+W$39+SUM(W$117:W$121))&gt;=REGISTER!$DD$24,0,IF(CZ$70=1,0,IF(AND(CZ28=1,$J28=1,CZ$43&gt;=REGISTER!$DD$28,CZ$40&gt;0,SUM(CZ$54:CZ$60)&gt;0),1,0)))</f>
        <v>0</v>
      </c>
      <c r="X28" s="68">
        <f>IF((SUM(X$19:X27)+X$38+X$39+SUM(X$117:X$121))&gt;=REGISTER!$DD$24,0,IF(DA$70=1,0,IF(AND(DA28=1,$J28=1,DA$43&gt;=REGISTER!$DD$28,DA$40&gt;0,SUM(DA$54:DA$60)&gt;0),1,0)))</f>
        <v>0</v>
      </c>
      <c r="Y28" s="68">
        <f>IF((SUM(Y$19:Y27)+Y$38+Y$39+SUM(Y$117:Y$121))&gt;=REGISTER!$DD$24,0,IF(DB$70=1,0,IF(AND(DB28=1,$J28=1,DB$43&gt;=REGISTER!$DD$28,DB$40&gt;0,SUM(DB$54:DB$60)&gt;0),1,0)))</f>
        <v>0</v>
      </c>
      <c r="Z28" s="68">
        <f>IF((SUM(Z$19:Z27)+Z$38+Z$39+SUM(Z$117:Z$121))&gt;=REGISTER!$DD$24,0,IF(DC$70=1,0,IF(AND(DC28=1,$J28=1,DC$43&gt;=REGISTER!$DD$28,DC$40&gt;0,SUM(DC$54:DC$60)&gt;0),1,0)))</f>
        <v>0</v>
      </c>
      <c r="AA28" s="68">
        <f>IF((SUM(AA$19:AA27)+AA$38+AA$39+SUM(AA$117:AA$121))&gt;=REGISTER!$DD$24,0,IF(DD$70=1,0,IF(AND(DD28=1,$J28=1,DD$43&gt;=REGISTER!$DD$28,DD$40&gt;0,SUM(DD$54:DD$60)&gt;0),1,0)))</f>
        <v>0</v>
      </c>
      <c r="AB28" s="68">
        <f>IF((SUM(AB$19:AB27)+AB$38+AB$39+SUM(AB$117:AB$121))&gt;=REGISTER!$DD$24,0,IF(DE$70=1,0,IF(AND(DE28=1,$J28=1,DE$43&gt;=REGISTER!$DD$28,DE$40&gt;0,SUM(DE$54:DE$60)&gt;0),1,0)))</f>
        <v>0</v>
      </c>
      <c r="AC28" s="68">
        <f>IF((SUM(AC$19:AC27)+AC$38+AC$39+SUM(AC$117:AC$121))&gt;=REGISTER!$DD$24,0,IF(DF$70=1,0,IF(AND(DF28=1,$J28=1,DF$43&gt;=REGISTER!$DD$28,DF$40&gt;0,SUM(DF$54:DF$60)&gt;0),1,0)))</f>
        <v>0</v>
      </c>
      <c r="AD28" s="68">
        <f>IF((SUM(AD$19:AD27)+AD$38+AD$39+SUM(AD$117:AD$121))&gt;=REGISTER!$DD$24,0,IF(DG$70=1,0,IF(AND(DG28=1,$J28=1,DG$43&gt;=REGISTER!$DD$28,DG$40&gt;0,SUM(DG$54:DG$60)&gt;0),1,0)))</f>
        <v>0</v>
      </c>
      <c r="AE28" s="68">
        <f>IF((SUM(AE$19:AE27)+AE$38+AE$39+SUM(AE$117:AE$121))&gt;=REGISTER!$DD$24,0,IF(DH$70=1,0,IF(AND(DH28=1,$J28=1,DH$43&gt;=REGISTER!$DD$28,DH$40&gt;0,SUM(DH$54:DH$60)&gt;0),1,0)))</f>
        <v>0</v>
      </c>
      <c r="AF28" s="68">
        <f>IF((SUM(AF$19:AF27)+AF$38+AF$39+SUM(AF$117:AF$121))&gt;=REGISTER!$DD$24,0,IF(DI$70=1,0,IF(AND(DI28=1,$J28=1,DI$43&gt;=REGISTER!$DD$28,DI$40&gt;0,SUM(DI$54:DI$60)&gt;0),1,0)))</f>
        <v>0</v>
      </c>
      <c r="AG28" s="68">
        <f>IF((SUM(AG$19:AG27)+AG$38+AG$39+SUM(AG$117:AG$121))&gt;=REGISTER!$DD$24,0,IF(DJ$70=1,0,IF(AND(DJ28=1,$J28=1,DJ$43&gt;=REGISTER!$DD$28,DJ$40&gt;0,SUM(DJ$54:DJ$60)&gt;0),1,0)))</f>
        <v>0</v>
      </c>
      <c r="AH28" s="68">
        <f>IF((SUM(AH$19:AH27)+AH$38+AH$39+SUM(AH$117:AH$121))&gt;=REGISTER!$DD$24,0,IF(DK$70=1,0,IF(AND(DK28=1,$J28=1,DK$43&gt;=REGISTER!$DD$28,DK$40&gt;0,SUM(DK$54:DK$60)&gt;0),1,0)))</f>
        <v>0</v>
      </c>
      <c r="AI28" s="68">
        <f>IF((SUM(AI$19:AI27)+AI$38+AI$39+SUM(AI$117:AI$121))&gt;=REGISTER!$DD$24,0,IF(DL$70=1,0,IF(AND(DL28=1,$J28=1,DL$43&gt;=REGISTER!$DD$28,DL$40&gt;0,SUM(DL$54:DL$60)&gt;0),1,0)))</f>
        <v>0</v>
      </c>
      <c r="AJ28" s="68">
        <f>IF((SUM(AJ$19:AJ27)+AJ$38+AJ$39+SUM(AJ$117:AJ$121))&gt;=REGISTER!$DD$24,0,IF(DM$70=1,0,IF(AND(DM28=1,$J28=1,DM$43&gt;=REGISTER!$DD$28,DM$40&gt;0,SUM(DM$54:DM$60)&gt;0),1,0)))</f>
        <v>0</v>
      </c>
      <c r="AK28" s="68">
        <f>IF((SUM(AK$19:AK27)+AK$38+AK$39+SUM(AK$117:AK$121))&gt;=REGISTER!$DD$24,0,IF(DN$70=1,0,IF(AND(DN28=1,$J28=1,DN$43&gt;=REGISTER!$DD$28,DN$40&gt;0,SUM(DN$54:DN$60)&gt;0),1,0)))</f>
        <v>0</v>
      </c>
      <c r="AL28" s="68">
        <f>IF((SUM(AL$19:AL27)+AL$38+AL$39+SUM(AL$117:AL$121))&gt;=REGISTER!$DD$24,0,IF(DO$70=1,0,IF(AND(DO28=1,$J28=1,DO$43&gt;=REGISTER!$DD$28,DO$40&gt;0,SUM(DO$54:DO$60)&gt;0),1,0)))</f>
        <v>0</v>
      </c>
      <c r="AM28" s="68">
        <f>IF((SUM(AM$19:AM27)+AM$38+AM$39+SUM(AM$117:AM$121))&gt;=REGISTER!$DD$24,0,IF(DP$70=1,0,IF(AND(DP28=1,$J28=1,DP$43&gt;=REGISTER!$DD$28,DP$40&gt;0,SUM(DP$54:DP$60)&gt;0),1,0)))</f>
        <v>0</v>
      </c>
      <c r="AN28" s="68">
        <f>IF((SUM(AN$19:AN27)+AN$38+AN$39+SUM(AN$117:AN$121))&gt;=REGISTER!$DD$24,0,IF(DQ$70=1,0,IF(AND(DQ28=1,$J28=1,DQ$43&gt;=REGISTER!$DD$28,DQ$40&gt;0,SUM(DQ$54:DQ$60)&gt;0),1,0)))</f>
        <v>0</v>
      </c>
      <c r="AO28" s="68">
        <f>IF((SUM(AO$19:AO27)+AO$38+AO$39+SUM(AO$117:AO$121))&gt;=REGISTER!$DD$24,0,IF(DR$70=1,0,IF(AND(DR28=1,$J28=1,DR$43&gt;=REGISTER!$DD$28,DR$40&gt;0,SUM(DR$54:DR$60)&gt;0),1,0)))</f>
        <v>0</v>
      </c>
      <c r="AP28" s="68">
        <f>IF((SUM(AP$19:AP27)+AP$38+AP$39+SUM(AP$117:AP$121))&gt;=REGISTER!$DD$24,0,IF(DS$70=1,0,IF(AND(DS28=1,$J28=1,DS$43&gt;=REGISTER!$DD$28,DS$40&gt;0,SUM(DS$54:DS$60)&gt;0),1,0)))</f>
        <v>0</v>
      </c>
      <c r="AQ28" s="68">
        <f>IF((SUM(AQ$19:AQ27)+AQ$38+AQ$39+SUM(AQ$117:AQ$121))&gt;=REGISTER!$DD$24,0,IF(DT$70=1,0,IF(AND(DT28=1,$J28=1,DT$43&gt;=REGISTER!$DD$28,DT$40&gt;0,SUM(DT$54:DT$60)&gt;0),1,0)))</f>
        <v>0</v>
      </c>
      <c r="AR28" s="68">
        <f>IF((SUM(AR$19:AR27)+AR$38+AR$39+SUM(AR$117:AR$121))&gt;=REGISTER!$DD$24,0,IF(DU$70=1,0,IF(AND(DU28=1,$J28=1,DU$43&gt;=REGISTER!$DD$28,DU$40&gt;0,SUM(DU$54:DU$60)&gt;0),1,0)))</f>
        <v>0</v>
      </c>
      <c r="AS28" s="68">
        <f>IF((SUM(AS$19:AS27)+AS$38+AS$39+SUM(AS$117:AS$121))&gt;=REGISTER!$DD$24,0,IF(DV$70=1,0,IF(AND(DV28=1,$J28=1,DV$43&gt;=REGISTER!$DD$28,DV$40&gt;0,SUM(DV$54:DV$60)&gt;0),1,0)))</f>
        <v>0</v>
      </c>
      <c r="AT28" s="68">
        <f>IF((SUM(AT$19:AT27)+AT$38+AT$39+SUM(AT$117:AT$121))&gt;=REGISTER!$DD$24,0,IF(DW$70=1,0,IF(AND(DW28=1,$J28=1,DW$43&gt;=REGISTER!$DD$28,DW$40&gt;0,SUM(DW$54:DW$60)&gt;0),1,0)))</f>
        <v>0</v>
      </c>
      <c r="AU28" s="68">
        <f>IF((SUM(AU$19:AU27)+AU$38+AU$39+SUM(AU$117:AU$121))&gt;=REGISTER!$DD$24,0,IF(DX$70=1,0,IF(AND(DX28=1,$J28=1,DX$43&gt;=REGISTER!$DD$28,DX$40&gt;0,SUM(DX$54:DX$60)&gt;0),1,0)))</f>
        <v>0</v>
      </c>
      <c r="AV28" s="68">
        <f>IF((SUM(AV$19:AV27)+AV$38+AV$39+SUM(AV$117:AV$121))&gt;=REGISTER!$DD$24,0,IF(DY$70=1,0,IF(AND(DY28=1,$J28=1,DY$43&gt;=REGISTER!$DD$28,DY$40&gt;0,SUM(DY$54:DY$60)&gt;0),1,0)))</f>
        <v>0</v>
      </c>
      <c r="AW28" s="68">
        <f>IF((SUM(AW$19:AW27)+AW$38+AW$39+SUM(AW$117:AW$121))&gt;=REGISTER!$DD$24,0,IF(DZ$70=1,0,IF(AND(DZ28=1,$J28=1,DZ$43&gt;=REGISTER!$DD$28,DZ$40&gt;0,SUM(DZ$54:DZ$60)&gt;0),1,0)))</f>
        <v>0</v>
      </c>
      <c r="AX28" s="68">
        <f>IF((SUM(AX$19:AX27)+AX$38+AX$39+SUM(AX$117:AX$121))&gt;=REGISTER!$DD$24,0,IF(EA$70=1,0,IF(AND(EA28=1,$J28=1,EA$43&gt;=REGISTER!$DD$28,EA$40&gt;0,SUM(EA$54:EA$60)&gt;0),1,0)))</f>
        <v>0</v>
      </c>
      <c r="AY28" s="68">
        <f>IF((SUM(AY$19:AY27)+AY$38+AY$39+SUM(AY$117:AY$121))&gt;=REGISTER!$DD$24,0,IF(EB$70=1,0,IF(AND(EB28=1,$J28=1,EB$43&gt;=REGISTER!$DD$28,EB$40&gt;0,SUM(EB$54:EB$60)&gt;0),1,0)))</f>
        <v>0</v>
      </c>
      <c r="AZ28" s="68">
        <f>IF((SUM(AZ$19:AZ27)+AZ$38+AZ$39+SUM(AZ$117:AZ$121))&gt;=REGISTER!$DD$24,0,IF(EC$70=1,0,IF(AND(EC28=1,$J28=1,EC$43&gt;=REGISTER!$DD$28,EC$40&gt;0,SUM(EC$54:EC$60)&gt;0),1,0)))</f>
        <v>0</v>
      </c>
      <c r="BA28" s="68">
        <f>IF((SUM(BA$19:BA27)+BA$38+BA$39+SUM(BA$117:BA$121))&gt;=REGISTER!$DD$24,0,IF(ED$70=1,0,IF(AND(ED28=1,$J28=1,ED$43&gt;=REGISTER!$DD$28,ED$40&gt;0,SUM(ED$54:ED$60)&gt;0),1,0)))</f>
        <v>0</v>
      </c>
      <c r="BB28" s="68">
        <f>IF((SUM(BB$19:BB27)+BB$38+BB$39+SUM(BB$117:BB$121))&gt;=REGISTER!$DD$24,0,IF(EE$70=1,0,IF(AND(EE28=1,$J28=1,EE$43&gt;=REGISTER!$DD$28,EE$40&gt;0,SUM(EE$54:EE$60)&gt;0),1,0)))</f>
        <v>0</v>
      </c>
      <c r="BC28" s="68">
        <f>IF((SUM(BC$19:BC27)+BC$38+BC$39+SUM(BC$117:BC$121))&gt;=REGISTER!$DD$24,0,IF(EF$70=1,0,IF(AND(EF28=1,$J28=1,EF$43&gt;=REGISTER!$DD$28,EF$40&gt;0,SUM(EF$54:EF$60)&gt;0),1,0)))</f>
        <v>0</v>
      </c>
      <c r="BD28" s="83">
        <f t="shared" si="8"/>
        <v>0</v>
      </c>
      <c r="BE28" s="63">
        <f t="shared" si="9"/>
        <v>0</v>
      </c>
      <c r="BF28" s="63">
        <f t="shared" si="10"/>
        <v>0</v>
      </c>
      <c r="BG28" s="63">
        <f t="shared" si="18"/>
        <v>0</v>
      </c>
      <c r="BH28" s="63">
        <f t="shared" si="18"/>
        <v>0</v>
      </c>
      <c r="BI28" s="63">
        <f t="shared" si="18"/>
        <v>0</v>
      </c>
      <c r="BJ28" s="63">
        <f t="shared" si="18"/>
        <v>0</v>
      </c>
      <c r="BK28" s="63">
        <f t="shared" si="18"/>
        <v>0</v>
      </c>
      <c r="BL28" s="63">
        <f t="shared" si="18"/>
        <v>0</v>
      </c>
      <c r="BM28" s="63">
        <f t="shared" si="18"/>
        <v>0</v>
      </c>
      <c r="BN28" s="63">
        <f t="shared" si="18"/>
        <v>0</v>
      </c>
      <c r="BO28" s="63">
        <f t="shared" si="18"/>
        <v>0</v>
      </c>
      <c r="BP28" s="63">
        <f t="shared" si="18"/>
        <v>0</v>
      </c>
      <c r="BQ28" s="63">
        <f t="shared" si="18"/>
        <v>0</v>
      </c>
      <c r="BR28" s="63">
        <f t="shared" si="18"/>
        <v>0</v>
      </c>
      <c r="BS28" s="63">
        <f t="shared" si="18"/>
        <v>0</v>
      </c>
      <c r="BT28" s="63">
        <f t="shared" si="18"/>
        <v>0</v>
      </c>
      <c r="BU28" s="63">
        <f t="shared" si="18"/>
        <v>0</v>
      </c>
      <c r="BV28" s="63">
        <f t="shared" si="18"/>
        <v>0</v>
      </c>
      <c r="BW28" s="63">
        <f t="shared" si="19"/>
        <v>0</v>
      </c>
      <c r="BX28" s="63">
        <f t="shared" si="19"/>
        <v>0</v>
      </c>
      <c r="BY28" s="63">
        <f t="shared" si="19"/>
        <v>0</v>
      </c>
      <c r="BZ28" s="63">
        <f t="shared" si="19"/>
        <v>0</v>
      </c>
      <c r="CA28" s="63">
        <f t="shared" si="19"/>
        <v>0</v>
      </c>
      <c r="CB28" s="63">
        <f t="shared" si="19"/>
        <v>0</v>
      </c>
      <c r="CC28" s="63">
        <f t="shared" si="19"/>
        <v>0</v>
      </c>
      <c r="CD28" s="63">
        <f t="shared" si="19"/>
        <v>0</v>
      </c>
      <c r="CE28" s="63">
        <f t="shared" si="19"/>
        <v>0</v>
      </c>
      <c r="CF28" s="63">
        <f t="shared" si="19"/>
        <v>0</v>
      </c>
      <c r="CG28" s="63">
        <f t="shared" si="19"/>
        <v>0</v>
      </c>
      <c r="CH28" s="63">
        <f t="shared" si="17"/>
        <v>0</v>
      </c>
      <c r="CI28" s="63">
        <f t="shared" si="17"/>
        <v>0</v>
      </c>
      <c r="CJ28" s="63">
        <f t="shared" si="17"/>
        <v>0</v>
      </c>
      <c r="CK28" s="63">
        <f t="shared" si="17"/>
        <v>0</v>
      </c>
      <c r="CL28" s="63">
        <f t="shared" si="17"/>
        <v>0</v>
      </c>
      <c r="CM28" s="63">
        <f t="shared" si="17"/>
        <v>0</v>
      </c>
      <c r="CN28" s="63">
        <f t="shared" si="17"/>
        <v>0</v>
      </c>
      <c r="CO28" s="63">
        <f t="shared" si="17"/>
        <v>0</v>
      </c>
      <c r="CP28" s="63">
        <f t="shared" si="17"/>
        <v>0</v>
      </c>
      <c r="CQ28" s="63">
        <f t="shared" si="17"/>
        <v>0</v>
      </c>
      <c r="CR28" s="63">
        <f t="shared" si="17"/>
        <v>0</v>
      </c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46">
        <f t="shared" si="13"/>
        <v>0</v>
      </c>
      <c r="EH28" s="116"/>
      <c r="EI28" s="82">
        <f t="shared" si="14"/>
        <v>0</v>
      </c>
      <c r="EJ28" s="295" t="str">
        <f t="shared" si="15"/>
        <v/>
      </c>
      <c r="EK28" s="296">
        <f t="shared" si="16"/>
        <v>0</v>
      </c>
      <c r="EL28" s="161"/>
      <c r="EM28" s="354">
        <f>SUMIF($K28,REGISTER!$CY$7,'KORT 2'!$BD28)</f>
        <v>0</v>
      </c>
      <c r="EN28" s="355">
        <f>SUMIF($K28,REGISTER!$CY$8,'KORT 2'!$BD28)</f>
        <v>0</v>
      </c>
      <c r="EO28" s="356">
        <f>SUMIF($K28,REGISTER!$CY$9,'KORT 2'!$BD28)</f>
        <v>0</v>
      </c>
      <c r="EP28" s="356">
        <f>SUMIF($K28,REGISTER!$CY$10,'KORT 2'!$BD28)</f>
        <v>0</v>
      </c>
      <c r="EQ28" s="357">
        <f>SUMIF($K28,REGISTER!$CY$23,'KORT 2'!$BD28)</f>
        <v>0</v>
      </c>
      <c r="ER28" s="355">
        <f>SUMIF($K28,REGISTER!$CY$24,'KORT 2'!$BD28)</f>
        <v>0</v>
      </c>
      <c r="ES28" s="356">
        <f>SUMIF($K28,REGISTER!$CY$25,'KORT 2'!$BD28)</f>
        <v>0</v>
      </c>
      <c r="ET28" s="356">
        <f>SUMIF($K28,REGISTER!$CY$26,'KORT 2'!$BD28)</f>
        <v>0</v>
      </c>
      <c r="EU28" s="357">
        <f>SUMIF($K28,REGISTER!$CY$15,'KORT 2'!$BD28)</f>
        <v>0</v>
      </c>
      <c r="EV28" s="355">
        <f>SUMIF($K28,REGISTER!$CY$16,'KORT 2'!$BD28)</f>
        <v>0</v>
      </c>
      <c r="EW28" s="355">
        <f>SUMIF($K28,REGISTER!$CY$17,'KORT 2'!$BD28)</f>
        <v>0</v>
      </c>
      <c r="EX28" s="355">
        <f>SUMIF($K28,REGISTER!$CY$18,'KORT 2'!$BD28)</f>
        <v>0</v>
      </c>
      <c r="EY28" s="358">
        <f>SUMIF($K28,REGISTER!$CY$19,'KORT 2'!$BD28)+SUMIF($K28,REGISTER!$CY$20,'KORT 2'!$BD28)+SUMIF($K28,REGISTER!$CY$21,'KORT 2'!$BD28)+SUMIF($K28,REGISTER!$CY$22,'KORT 2'!$BD28)</f>
        <v>0</v>
      </c>
      <c r="EZ28" s="359">
        <f>SUMIF($K28,REGISTER!$CY$31,'KORT 2'!$BD28)</f>
        <v>0</v>
      </c>
      <c r="FA28" s="355">
        <f>SUMIF($K28,REGISTER!$CY$32,'KORT 2'!$BD28)</f>
        <v>0</v>
      </c>
      <c r="FB28" s="355">
        <f>SUMIF($K28,REGISTER!$CY$33,'KORT 2'!$BD28)</f>
        <v>0</v>
      </c>
      <c r="FC28" s="355">
        <f>SUMIF($K28,REGISTER!$CY$34,'KORT 2'!$BD28)</f>
        <v>0</v>
      </c>
      <c r="FD28" s="358">
        <f>SUMIF($K28,REGISTER!$CY$35,'KORT 2'!$BD28)+SUMIF($K28,REGISTER!$CY$36,'KORT 2'!$BD28)+SUMIF($K28,REGISTER!$CY$37,'KORT 2'!$BD28)+SUMIF($K28,REGISTER!$CY$38,'KORT 2'!$BD28)</f>
        <v>0</v>
      </c>
      <c r="FE28" s="376"/>
      <c r="FF28" s="377"/>
      <c r="FG28" s="378"/>
      <c r="FH28" s="377"/>
      <c r="FI28" s="377"/>
      <c r="FJ28" s="377"/>
      <c r="FK28" s="377"/>
      <c r="FL28" s="377"/>
      <c r="FM28" s="377"/>
      <c r="FN28" s="377"/>
      <c r="FO28" s="377"/>
      <c r="FP28" s="377"/>
      <c r="FQ28" s="377"/>
      <c r="FR28" s="377"/>
      <c r="FS28" s="377"/>
      <c r="FT28" s="377"/>
      <c r="FU28" s="377"/>
      <c r="FV28" s="377"/>
      <c r="FW28" s="377"/>
      <c r="FX28" s="379"/>
      <c r="FY28" s="84">
        <f>SUMIF($M28,REGISTER!$CY$40,'KORT 2'!$O28)</f>
        <v>0</v>
      </c>
      <c r="FZ28" s="17">
        <f>SUMIF($M28,REGISTER!$CY$41,'KORT 2'!$O28)</f>
        <v>0</v>
      </c>
      <c r="GA28" s="17">
        <f>SUMIF($M28,REGISTER!$CY$42,'KORT 2'!$O28)</f>
        <v>0</v>
      </c>
      <c r="GB28" s="17">
        <f>SUMIF($M28,REGISTER!$CY$43,'KORT 2'!$O28)</f>
        <v>0</v>
      </c>
      <c r="GC28" s="17">
        <f>SUMIF($M28,REGISTER!$CY$44,'KORT 2'!$O28)</f>
        <v>0</v>
      </c>
      <c r="GD28" s="17">
        <f>SUMIF($M28,REGISTER!$CY$45,'KORT 2'!$O28)</f>
        <v>0</v>
      </c>
      <c r="GE28" s="17">
        <f>SUMIF($M28,REGISTER!$CY$60,'KORT 2'!$O28)</f>
        <v>0</v>
      </c>
      <c r="GF28" s="17">
        <f>SUMIF($M28,REGISTER!$CY$61,'KORT 2'!$O28)</f>
        <v>0</v>
      </c>
      <c r="GG28" s="17">
        <f>SUMIF($M28,REGISTER!$CY$62,'KORT 2'!$O28)</f>
        <v>0</v>
      </c>
      <c r="GH28" s="17">
        <f>SUMIF($M28,REGISTER!$CY$63,'KORT 2'!$O28)</f>
        <v>0</v>
      </c>
      <c r="GI28" s="17">
        <f>SUMIF($M28,REGISTER!$CY$64,'KORT 2'!$O28)</f>
        <v>0</v>
      </c>
      <c r="GJ28" s="17">
        <f>SUMIF($M28,REGISTER!$CY$65,'KORT 2'!$O28)</f>
        <v>0</v>
      </c>
      <c r="GK28" s="17">
        <f>SUMIF($M28,REGISTER!$CY$50,'KORT 2'!$O28)</f>
        <v>0</v>
      </c>
      <c r="GL28" s="17">
        <f>SUMIF($M28,REGISTER!$CY$51,'KORT 2'!$O28)</f>
        <v>0</v>
      </c>
      <c r="GM28" s="17">
        <f>SUMIF($M28,REGISTER!$CY$52,'KORT 2'!$O28)</f>
        <v>0</v>
      </c>
      <c r="GN28" s="17">
        <f>SUMIF($M28,REGISTER!$CY$53,'KORT 2'!$O28)</f>
        <v>0</v>
      </c>
      <c r="GO28" s="17">
        <f>SUMIF($M28,REGISTER!$CY$54,'KORT 2'!$O28)</f>
        <v>0</v>
      </c>
      <c r="GP28" s="17">
        <f>SUMIF($M28,REGISTER!$CY$55,'KORT 2'!$O28)</f>
        <v>0</v>
      </c>
      <c r="GQ28" s="16">
        <f>SUMIF($M28,REGISTER!$CY$56,'KORT 2'!$O28)+SUMIF($M28,REGISTER!$CY$57,'KORT 2'!$O28)+SUMIF($M28,REGISTER!$CY$58,'KORT 2'!$O28)+SUMIF($M28,REGISTER!$CY$59,'KORT 2'!$O28)</f>
        <v>0</v>
      </c>
      <c r="GR28" s="17">
        <f>SUMIF($M28,REGISTER!$CY$70,'KORT 2'!$O28)</f>
        <v>0</v>
      </c>
      <c r="GS28" s="17">
        <f>SUMIF($M28,REGISTER!$CY$71,'KORT 2'!$O28)</f>
        <v>0</v>
      </c>
      <c r="GT28" s="17">
        <f>SUMIF($M28,REGISTER!$CY$72,'KORT 2'!$O28)</f>
        <v>0</v>
      </c>
      <c r="GU28" s="17">
        <f>SUMIF($M28,REGISTER!$CY$73,'KORT 2'!$O28)</f>
        <v>0</v>
      </c>
      <c r="GV28" s="17">
        <f>SUMIF($M28,REGISTER!$CY$74,'KORT 2'!$O28)</f>
        <v>0</v>
      </c>
      <c r="GW28" s="17">
        <f>SUMIF($M28,REGISTER!$CY$75,'KORT 2'!$O28)</f>
        <v>0</v>
      </c>
      <c r="GX28" s="16">
        <f>SUMIF($M28,REGISTER!$CY$76,'KORT 2'!$O28)+SUMIF($M28,REGISTER!$CY$77,'KORT 2'!$O28)+SUMIF($M28,REGISTER!$CY$78,'KORT 2'!$O28)+SUMIF($M28,REGISTER!$CY$79,'KORT 2'!$O28)</f>
        <v>0</v>
      </c>
      <c r="GY28" s="116"/>
      <c r="GZ28" s="116"/>
      <c r="HA28" s="116"/>
      <c r="HB28" s="116"/>
      <c r="HC28" s="116"/>
      <c r="HD28" s="116"/>
      <c r="HE28" s="116"/>
      <c r="HF28" s="116"/>
      <c r="HG28" s="116"/>
      <c r="HH28" s="116"/>
      <c r="HI28" s="116"/>
      <c r="HJ28" s="116"/>
      <c r="HK28" s="116"/>
      <c r="HL28" s="116"/>
      <c r="HM28" s="116"/>
      <c r="HN28" s="116"/>
      <c r="HO28" s="116"/>
      <c r="HP28" s="106"/>
      <c r="HQ28" s="1"/>
    </row>
    <row r="29" spans="1:225" ht="15.9" customHeight="1">
      <c r="A29" s="15">
        <v>11</v>
      </c>
      <c r="B29" s="69"/>
      <c r="C29" s="541" t="str">
        <f t="shared" si="0"/>
        <v/>
      </c>
      <c r="D29" s="567"/>
      <c r="E29" s="567"/>
      <c r="F29" s="567"/>
      <c r="G29" s="567"/>
      <c r="H29" s="111" t="str">
        <f t="shared" si="1"/>
        <v/>
      </c>
      <c r="I29" s="22">
        <f t="shared" si="2"/>
        <v>0</v>
      </c>
      <c r="J29" s="22">
        <f t="shared" si="3"/>
        <v>0</v>
      </c>
      <c r="K29" s="22">
        <f t="shared" si="4"/>
        <v>0</v>
      </c>
      <c r="L29" s="114"/>
      <c r="M29" s="22">
        <f t="shared" si="5"/>
        <v>0</v>
      </c>
      <c r="N29" s="22">
        <f t="shared" si="6"/>
        <v>0</v>
      </c>
      <c r="O29" s="83">
        <f t="shared" si="7"/>
        <v>0</v>
      </c>
      <c r="P29" s="68">
        <f>IF((SUM(P$19:P28)+P$38+P$39+SUM(P$117:P$121))&gt;=REGISTER!$DD$24,0,IF(CS$70=1,0,IF(AND(CS29=1,$J29=1,CS$43&gt;=REGISTER!$DD$28,CS$40&gt;0,SUM(CS$54:CS$60)&gt;0),1,0)))</f>
        <v>0</v>
      </c>
      <c r="Q29" s="68">
        <f>IF((SUM(Q$19:Q28)+Q$38+Q$39+SUM(Q$117:Q$121))&gt;=REGISTER!$DD$24,0,IF(CT$70=1,0,IF(AND(CT29=1,$J29=1,CT$43&gt;=REGISTER!$DD$28,CT$40&gt;0,SUM(CT$54:CT$60)&gt;0),1,0)))</f>
        <v>0</v>
      </c>
      <c r="R29" s="68">
        <f>IF((SUM(R$19:R28)+R$38+R$39+SUM(R$117:R$121))&gt;=REGISTER!$DD$24,0,IF(CU$70=1,0,IF(AND(CU29=1,$J29=1,CU$43&gt;=REGISTER!$DD$28,CU$40&gt;0,SUM(CU$54:CU$60)&gt;0),1,0)))</f>
        <v>0</v>
      </c>
      <c r="S29" s="68">
        <f>IF((SUM(S$19:S28)+S$38+S$39+SUM(S$117:S$121))&gt;=REGISTER!$DD$24,0,IF(CV$70=1,0,IF(AND(CV29=1,$J29=1,CV$43&gt;=REGISTER!$DD$28,CV$40&gt;0,SUM(CV$54:CV$60)&gt;0),1,0)))</f>
        <v>0</v>
      </c>
      <c r="T29" s="68">
        <f>IF((SUM(T$19:T28)+T$38+T$39+SUM(T$117:T$121))&gt;=REGISTER!$DD$24,0,IF(CW$70=1,0,IF(AND(CW29=1,$J29=1,CW$43&gt;=REGISTER!$DD$28,CW$40&gt;0,SUM(CW$54:CW$60)&gt;0),1,0)))</f>
        <v>0</v>
      </c>
      <c r="U29" s="68">
        <f>IF((SUM(U$19:U28)+U$38+U$39+SUM(U$117:U$121))&gt;=REGISTER!$DD$24,0,IF(CX$70=1,0,IF(AND(CX29=1,$J29=1,CX$43&gt;=REGISTER!$DD$28,CX$40&gt;0,SUM(CX$54:CX$60)&gt;0),1,0)))</f>
        <v>0</v>
      </c>
      <c r="V29" s="68">
        <f>IF((SUM(V$19:V28)+V$38+V$39+SUM(V$117:V$121))&gt;=REGISTER!$DD$24,0,IF(CY$70=1,0,IF(AND(CY29=1,$J29=1,CY$43&gt;=REGISTER!$DD$28,CY$40&gt;0,SUM(CY$54:CY$60)&gt;0),1,0)))</f>
        <v>0</v>
      </c>
      <c r="W29" s="68">
        <f>IF((SUM(W$19:W28)+W$38+W$39+SUM(W$117:W$121))&gt;=REGISTER!$DD$24,0,IF(CZ$70=1,0,IF(AND(CZ29=1,$J29=1,CZ$43&gt;=REGISTER!$DD$28,CZ$40&gt;0,SUM(CZ$54:CZ$60)&gt;0),1,0)))</f>
        <v>0</v>
      </c>
      <c r="X29" s="68">
        <f>IF((SUM(X$19:X28)+X$38+X$39+SUM(X$117:X$121))&gt;=REGISTER!$DD$24,0,IF(DA$70=1,0,IF(AND(DA29=1,$J29=1,DA$43&gt;=REGISTER!$DD$28,DA$40&gt;0,SUM(DA$54:DA$60)&gt;0),1,0)))</f>
        <v>0</v>
      </c>
      <c r="Y29" s="68">
        <f>IF((SUM(Y$19:Y28)+Y$38+Y$39+SUM(Y$117:Y$121))&gt;=REGISTER!$DD$24,0,IF(DB$70=1,0,IF(AND(DB29=1,$J29=1,DB$43&gt;=REGISTER!$DD$28,DB$40&gt;0,SUM(DB$54:DB$60)&gt;0),1,0)))</f>
        <v>0</v>
      </c>
      <c r="Z29" s="68">
        <f>IF((SUM(Z$19:Z28)+Z$38+Z$39+SUM(Z$117:Z$121))&gt;=REGISTER!$DD$24,0,IF(DC$70=1,0,IF(AND(DC29=1,$J29=1,DC$43&gt;=REGISTER!$DD$28,DC$40&gt;0,SUM(DC$54:DC$60)&gt;0),1,0)))</f>
        <v>0</v>
      </c>
      <c r="AA29" s="68">
        <f>IF((SUM(AA$19:AA28)+AA$38+AA$39+SUM(AA$117:AA$121))&gt;=REGISTER!$DD$24,0,IF(DD$70=1,0,IF(AND(DD29=1,$J29=1,DD$43&gt;=REGISTER!$DD$28,DD$40&gt;0,SUM(DD$54:DD$60)&gt;0),1,0)))</f>
        <v>0</v>
      </c>
      <c r="AB29" s="68">
        <f>IF((SUM(AB$19:AB28)+AB$38+AB$39+SUM(AB$117:AB$121))&gt;=REGISTER!$DD$24,0,IF(DE$70=1,0,IF(AND(DE29=1,$J29=1,DE$43&gt;=REGISTER!$DD$28,DE$40&gt;0,SUM(DE$54:DE$60)&gt;0),1,0)))</f>
        <v>0</v>
      </c>
      <c r="AC29" s="68">
        <f>IF((SUM(AC$19:AC28)+AC$38+AC$39+SUM(AC$117:AC$121))&gt;=REGISTER!$DD$24,0,IF(DF$70=1,0,IF(AND(DF29=1,$J29=1,DF$43&gt;=REGISTER!$DD$28,DF$40&gt;0,SUM(DF$54:DF$60)&gt;0),1,0)))</f>
        <v>0</v>
      </c>
      <c r="AD29" s="68">
        <f>IF((SUM(AD$19:AD28)+AD$38+AD$39+SUM(AD$117:AD$121))&gt;=REGISTER!$DD$24,0,IF(DG$70=1,0,IF(AND(DG29=1,$J29=1,DG$43&gt;=REGISTER!$DD$28,DG$40&gt;0,SUM(DG$54:DG$60)&gt;0),1,0)))</f>
        <v>0</v>
      </c>
      <c r="AE29" s="68">
        <f>IF((SUM(AE$19:AE28)+AE$38+AE$39+SUM(AE$117:AE$121))&gt;=REGISTER!$DD$24,0,IF(DH$70=1,0,IF(AND(DH29=1,$J29=1,DH$43&gt;=REGISTER!$DD$28,DH$40&gt;0,SUM(DH$54:DH$60)&gt;0),1,0)))</f>
        <v>0</v>
      </c>
      <c r="AF29" s="68">
        <f>IF((SUM(AF$19:AF28)+AF$38+AF$39+SUM(AF$117:AF$121))&gt;=REGISTER!$DD$24,0,IF(DI$70=1,0,IF(AND(DI29=1,$J29=1,DI$43&gt;=REGISTER!$DD$28,DI$40&gt;0,SUM(DI$54:DI$60)&gt;0),1,0)))</f>
        <v>0</v>
      </c>
      <c r="AG29" s="68">
        <f>IF((SUM(AG$19:AG28)+AG$38+AG$39+SUM(AG$117:AG$121))&gt;=REGISTER!$DD$24,0,IF(DJ$70=1,0,IF(AND(DJ29=1,$J29=1,DJ$43&gt;=REGISTER!$DD$28,DJ$40&gt;0,SUM(DJ$54:DJ$60)&gt;0),1,0)))</f>
        <v>0</v>
      </c>
      <c r="AH29" s="68">
        <f>IF((SUM(AH$19:AH28)+AH$38+AH$39+SUM(AH$117:AH$121))&gt;=REGISTER!$DD$24,0,IF(DK$70=1,0,IF(AND(DK29=1,$J29=1,DK$43&gt;=REGISTER!$DD$28,DK$40&gt;0,SUM(DK$54:DK$60)&gt;0),1,0)))</f>
        <v>0</v>
      </c>
      <c r="AI29" s="68">
        <f>IF((SUM(AI$19:AI28)+AI$38+AI$39+SUM(AI$117:AI$121))&gt;=REGISTER!$DD$24,0,IF(DL$70=1,0,IF(AND(DL29=1,$J29=1,DL$43&gt;=REGISTER!$DD$28,DL$40&gt;0,SUM(DL$54:DL$60)&gt;0),1,0)))</f>
        <v>0</v>
      </c>
      <c r="AJ29" s="68">
        <f>IF((SUM(AJ$19:AJ28)+AJ$38+AJ$39+SUM(AJ$117:AJ$121))&gt;=REGISTER!$DD$24,0,IF(DM$70=1,0,IF(AND(DM29=1,$J29=1,DM$43&gt;=REGISTER!$DD$28,DM$40&gt;0,SUM(DM$54:DM$60)&gt;0),1,0)))</f>
        <v>0</v>
      </c>
      <c r="AK29" s="68">
        <f>IF((SUM(AK$19:AK28)+AK$38+AK$39+SUM(AK$117:AK$121))&gt;=REGISTER!$DD$24,0,IF(DN$70=1,0,IF(AND(DN29=1,$J29=1,DN$43&gt;=REGISTER!$DD$28,DN$40&gt;0,SUM(DN$54:DN$60)&gt;0),1,0)))</f>
        <v>0</v>
      </c>
      <c r="AL29" s="68">
        <f>IF((SUM(AL$19:AL28)+AL$38+AL$39+SUM(AL$117:AL$121))&gt;=REGISTER!$DD$24,0,IF(DO$70=1,0,IF(AND(DO29=1,$J29=1,DO$43&gt;=REGISTER!$DD$28,DO$40&gt;0,SUM(DO$54:DO$60)&gt;0),1,0)))</f>
        <v>0</v>
      </c>
      <c r="AM29" s="68">
        <f>IF((SUM(AM$19:AM28)+AM$38+AM$39+SUM(AM$117:AM$121))&gt;=REGISTER!$DD$24,0,IF(DP$70=1,0,IF(AND(DP29=1,$J29=1,DP$43&gt;=REGISTER!$DD$28,DP$40&gt;0,SUM(DP$54:DP$60)&gt;0),1,0)))</f>
        <v>0</v>
      </c>
      <c r="AN29" s="68">
        <f>IF((SUM(AN$19:AN28)+AN$38+AN$39+SUM(AN$117:AN$121))&gt;=REGISTER!$DD$24,0,IF(DQ$70=1,0,IF(AND(DQ29=1,$J29=1,DQ$43&gt;=REGISTER!$DD$28,DQ$40&gt;0,SUM(DQ$54:DQ$60)&gt;0),1,0)))</f>
        <v>0</v>
      </c>
      <c r="AO29" s="68">
        <f>IF((SUM(AO$19:AO28)+AO$38+AO$39+SUM(AO$117:AO$121))&gt;=REGISTER!$DD$24,0,IF(DR$70=1,0,IF(AND(DR29=1,$J29=1,DR$43&gt;=REGISTER!$DD$28,DR$40&gt;0,SUM(DR$54:DR$60)&gt;0),1,0)))</f>
        <v>0</v>
      </c>
      <c r="AP29" s="68">
        <f>IF((SUM(AP$19:AP28)+AP$38+AP$39+SUM(AP$117:AP$121))&gt;=REGISTER!$DD$24,0,IF(DS$70=1,0,IF(AND(DS29=1,$J29=1,DS$43&gt;=REGISTER!$DD$28,DS$40&gt;0,SUM(DS$54:DS$60)&gt;0),1,0)))</f>
        <v>0</v>
      </c>
      <c r="AQ29" s="68">
        <f>IF((SUM(AQ$19:AQ28)+AQ$38+AQ$39+SUM(AQ$117:AQ$121))&gt;=REGISTER!$DD$24,0,IF(DT$70=1,0,IF(AND(DT29=1,$J29=1,DT$43&gt;=REGISTER!$DD$28,DT$40&gt;0,SUM(DT$54:DT$60)&gt;0),1,0)))</f>
        <v>0</v>
      </c>
      <c r="AR29" s="68">
        <f>IF((SUM(AR$19:AR28)+AR$38+AR$39+SUM(AR$117:AR$121))&gt;=REGISTER!$DD$24,0,IF(DU$70=1,0,IF(AND(DU29=1,$J29=1,DU$43&gt;=REGISTER!$DD$28,DU$40&gt;0,SUM(DU$54:DU$60)&gt;0),1,0)))</f>
        <v>0</v>
      </c>
      <c r="AS29" s="68">
        <f>IF((SUM(AS$19:AS28)+AS$38+AS$39+SUM(AS$117:AS$121))&gt;=REGISTER!$DD$24,0,IF(DV$70=1,0,IF(AND(DV29=1,$J29=1,DV$43&gt;=REGISTER!$DD$28,DV$40&gt;0,SUM(DV$54:DV$60)&gt;0),1,0)))</f>
        <v>0</v>
      </c>
      <c r="AT29" s="68">
        <f>IF((SUM(AT$19:AT28)+AT$38+AT$39+SUM(AT$117:AT$121))&gt;=REGISTER!$DD$24,0,IF(DW$70=1,0,IF(AND(DW29=1,$J29=1,DW$43&gt;=REGISTER!$DD$28,DW$40&gt;0,SUM(DW$54:DW$60)&gt;0),1,0)))</f>
        <v>0</v>
      </c>
      <c r="AU29" s="68">
        <f>IF((SUM(AU$19:AU28)+AU$38+AU$39+SUM(AU$117:AU$121))&gt;=REGISTER!$DD$24,0,IF(DX$70=1,0,IF(AND(DX29=1,$J29=1,DX$43&gt;=REGISTER!$DD$28,DX$40&gt;0,SUM(DX$54:DX$60)&gt;0),1,0)))</f>
        <v>0</v>
      </c>
      <c r="AV29" s="68">
        <f>IF((SUM(AV$19:AV28)+AV$38+AV$39+SUM(AV$117:AV$121))&gt;=REGISTER!$DD$24,0,IF(DY$70=1,0,IF(AND(DY29=1,$J29=1,DY$43&gt;=REGISTER!$DD$28,DY$40&gt;0,SUM(DY$54:DY$60)&gt;0),1,0)))</f>
        <v>0</v>
      </c>
      <c r="AW29" s="68">
        <f>IF((SUM(AW$19:AW28)+AW$38+AW$39+SUM(AW$117:AW$121))&gt;=REGISTER!$DD$24,0,IF(DZ$70=1,0,IF(AND(DZ29=1,$J29=1,DZ$43&gt;=REGISTER!$DD$28,DZ$40&gt;0,SUM(DZ$54:DZ$60)&gt;0),1,0)))</f>
        <v>0</v>
      </c>
      <c r="AX29" s="68">
        <f>IF((SUM(AX$19:AX28)+AX$38+AX$39+SUM(AX$117:AX$121))&gt;=REGISTER!$DD$24,0,IF(EA$70=1,0,IF(AND(EA29=1,$J29=1,EA$43&gt;=REGISTER!$DD$28,EA$40&gt;0,SUM(EA$54:EA$60)&gt;0),1,0)))</f>
        <v>0</v>
      </c>
      <c r="AY29" s="68">
        <f>IF((SUM(AY$19:AY28)+AY$38+AY$39+SUM(AY$117:AY$121))&gt;=REGISTER!$DD$24,0,IF(EB$70=1,0,IF(AND(EB29=1,$J29=1,EB$43&gt;=REGISTER!$DD$28,EB$40&gt;0,SUM(EB$54:EB$60)&gt;0),1,0)))</f>
        <v>0</v>
      </c>
      <c r="AZ29" s="68">
        <f>IF((SUM(AZ$19:AZ28)+AZ$38+AZ$39+SUM(AZ$117:AZ$121))&gt;=REGISTER!$DD$24,0,IF(EC$70=1,0,IF(AND(EC29=1,$J29=1,EC$43&gt;=REGISTER!$DD$28,EC$40&gt;0,SUM(EC$54:EC$60)&gt;0),1,0)))</f>
        <v>0</v>
      </c>
      <c r="BA29" s="68">
        <f>IF((SUM(BA$19:BA28)+BA$38+BA$39+SUM(BA$117:BA$121))&gt;=REGISTER!$DD$24,0,IF(ED$70=1,0,IF(AND(ED29=1,$J29=1,ED$43&gt;=REGISTER!$DD$28,ED$40&gt;0,SUM(ED$54:ED$60)&gt;0),1,0)))</f>
        <v>0</v>
      </c>
      <c r="BB29" s="68">
        <f>IF((SUM(BB$19:BB28)+BB$38+BB$39+SUM(BB$117:BB$121))&gt;=REGISTER!$DD$24,0,IF(EE$70=1,0,IF(AND(EE29=1,$J29=1,EE$43&gt;=REGISTER!$DD$28,EE$40&gt;0,SUM(EE$54:EE$60)&gt;0),1,0)))</f>
        <v>0</v>
      </c>
      <c r="BC29" s="68">
        <f>IF((SUM(BC$19:BC28)+BC$38+BC$39+SUM(BC$117:BC$121))&gt;=REGISTER!$DD$24,0,IF(EF$70=1,0,IF(AND(EF29=1,$J29=1,EF$43&gt;=REGISTER!$DD$28,EF$40&gt;0,SUM(EF$54:EF$60)&gt;0),1,0)))</f>
        <v>0</v>
      </c>
      <c r="BD29" s="83">
        <f t="shared" si="8"/>
        <v>0</v>
      </c>
      <c r="BE29" s="63">
        <f t="shared" si="9"/>
        <v>0</v>
      </c>
      <c r="BF29" s="63">
        <f t="shared" si="10"/>
        <v>0</v>
      </c>
      <c r="BG29" s="63">
        <f t="shared" si="18"/>
        <v>0</v>
      </c>
      <c r="BH29" s="63">
        <f t="shared" si="18"/>
        <v>0</v>
      </c>
      <c r="BI29" s="63">
        <f t="shared" si="18"/>
        <v>0</v>
      </c>
      <c r="BJ29" s="63">
        <f t="shared" si="18"/>
        <v>0</v>
      </c>
      <c r="BK29" s="63">
        <f t="shared" si="18"/>
        <v>0</v>
      </c>
      <c r="BL29" s="63">
        <f t="shared" si="18"/>
        <v>0</v>
      </c>
      <c r="BM29" s="63">
        <f t="shared" si="18"/>
        <v>0</v>
      </c>
      <c r="BN29" s="63">
        <f t="shared" si="18"/>
        <v>0</v>
      </c>
      <c r="BO29" s="63">
        <f t="shared" si="18"/>
        <v>0</v>
      </c>
      <c r="BP29" s="63">
        <f t="shared" si="18"/>
        <v>0</v>
      </c>
      <c r="BQ29" s="63">
        <f t="shared" si="18"/>
        <v>0</v>
      </c>
      <c r="BR29" s="63">
        <f t="shared" si="18"/>
        <v>0</v>
      </c>
      <c r="BS29" s="63">
        <f t="shared" si="18"/>
        <v>0</v>
      </c>
      <c r="BT29" s="63">
        <f t="shared" si="18"/>
        <v>0</v>
      </c>
      <c r="BU29" s="63">
        <f t="shared" si="18"/>
        <v>0</v>
      </c>
      <c r="BV29" s="63">
        <f t="shared" si="18"/>
        <v>0</v>
      </c>
      <c r="BW29" s="63">
        <f t="shared" si="19"/>
        <v>0</v>
      </c>
      <c r="BX29" s="63">
        <f t="shared" si="19"/>
        <v>0</v>
      </c>
      <c r="BY29" s="63">
        <f t="shared" si="19"/>
        <v>0</v>
      </c>
      <c r="BZ29" s="63">
        <f t="shared" si="19"/>
        <v>0</v>
      </c>
      <c r="CA29" s="63">
        <f t="shared" si="19"/>
        <v>0</v>
      </c>
      <c r="CB29" s="63">
        <f t="shared" si="19"/>
        <v>0</v>
      </c>
      <c r="CC29" s="63">
        <f t="shared" si="19"/>
        <v>0</v>
      </c>
      <c r="CD29" s="63">
        <f t="shared" si="19"/>
        <v>0</v>
      </c>
      <c r="CE29" s="63">
        <f t="shared" si="19"/>
        <v>0</v>
      </c>
      <c r="CF29" s="63">
        <f t="shared" si="19"/>
        <v>0</v>
      </c>
      <c r="CG29" s="63">
        <f t="shared" si="19"/>
        <v>0</v>
      </c>
      <c r="CH29" s="63">
        <f t="shared" si="17"/>
        <v>0</v>
      </c>
      <c r="CI29" s="63">
        <f t="shared" si="17"/>
        <v>0</v>
      </c>
      <c r="CJ29" s="63">
        <f t="shared" si="17"/>
        <v>0</v>
      </c>
      <c r="CK29" s="63">
        <f t="shared" si="17"/>
        <v>0</v>
      </c>
      <c r="CL29" s="63">
        <f t="shared" si="17"/>
        <v>0</v>
      </c>
      <c r="CM29" s="63">
        <f t="shared" si="17"/>
        <v>0</v>
      </c>
      <c r="CN29" s="63">
        <f t="shared" si="17"/>
        <v>0</v>
      </c>
      <c r="CO29" s="63">
        <f t="shared" si="17"/>
        <v>0</v>
      </c>
      <c r="CP29" s="63">
        <f t="shared" si="17"/>
        <v>0</v>
      </c>
      <c r="CQ29" s="63">
        <f t="shared" si="17"/>
        <v>0</v>
      </c>
      <c r="CR29" s="63">
        <f t="shared" si="17"/>
        <v>0</v>
      </c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46">
        <f t="shared" si="13"/>
        <v>0</v>
      </c>
      <c r="EH29" s="116"/>
      <c r="EI29" s="82">
        <f t="shared" si="14"/>
        <v>0</v>
      </c>
      <c r="EJ29" s="295" t="str">
        <f t="shared" si="15"/>
        <v/>
      </c>
      <c r="EK29" s="296">
        <f t="shared" si="16"/>
        <v>0</v>
      </c>
      <c r="EL29" s="161"/>
      <c r="EM29" s="354">
        <f>SUMIF($K29,REGISTER!$CY$7,'KORT 2'!$BD29)</f>
        <v>0</v>
      </c>
      <c r="EN29" s="355">
        <f>SUMIF($K29,REGISTER!$CY$8,'KORT 2'!$BD29)</f>
        <v>0</v>
      </c>
      <c r="EO29" s="356">
        <f>SUMIF($K29,REGISTER!$CY$9,'KORT 2'!$BD29)</f>
        <v>0</v>
      </c>
      <c r="EP29" s="356">
        <f>SUMIF($K29,REGISTER!$CY$10,'KORT 2'!$BD29)</f>
        <v>0</v>
      </c>
      <c r="EQ29" s="357">
        <f>SUMIF($K29,REGISTER!$CY$23,'KORT 2'!$BD29)</f>
        <v>0</v>
      </c>
      <c r="ER29" s="355">
        <f>SUMIF($K29,REGISTER!$CY$24,'KORT 2'!$BD29)</f>
        <v>0</v>
      </c>
      <c r="ES29" s="356">
        <f>SUMIF($K29,REGISTER!$CY$25,'KORT 2'!$BD29)</f>
        <v>0</v>
      </c>
      <c r="ET29" s="356">
        <f>SUMIF($K29,REGISTER!$CY$26,'KORT 2'!$BD29)</f>
        <v>0</v>
      </c>
      <c r="EU29" s="357">
        <f>SUMIF($K29,REGISTER!$CY$15,'KORT 2'!$BD29)</f>
        <v>0</v>
      </c>
      <c r="EV29" s="355">
        <f>SUMIF($K29,REGISTER!$CY$16,'KORT 2'!$BD29)</f>
        <v>0</v>
      </c>
      <c r="EW29" s="355">
        <f>SUMIF($K29,REGISTER!$CY$17,'KORT 2'!$BD29)</f>
        <v>0</v>
      </c>
      <c r="EX29" s="355">
        <f>SUMIF($K29,REGISTER!$CY$18,'KORT 2'!$BD29)</f>
        <v>0</v>
      </c>
      <c r="EY29" s="358">
        <f>SUMIF($K29,REGISTER!$CY$19,'KORT 2'!$BD29)+SUMIF($K29,REGISTER!$CY$20,'KORT 2'!$BD29)+SUMIF($K29,REGISTER!$CY$21,'KORT 2'!$BD29)+SUMIF($K29,REGISTER!$CY$22,'KORT 2'!$BD29)</f>
        <v>0</v>
      </c>
      <c r="EZ29" s="359">
        <f>SUMIF($K29,REGISTER!$CY$31,'KORT 2'!$BD29)</f>
        <v>0</v>
      </c>
      <c r="FA29" s="355">
        <f>SUMIF($K29,REGISTER!$CY$32,'KORT 2'!$BD29)</f>
        <v>0</v>
      </c>
      <c r="FB29" s="355">
        <f>SUMIF($K29,REGISTER!$CY$33,'KORT 2'!$BD29)</f>
        <v>0</v>
      </c>
      <c r="FC29" s="355">
        <f>SUMIF($K29,REGISTER!$CY$34,'KORT 2'!$BD29)</f>
        <v>0</v>
      </c>
      <c r="FD29" s="358">
        <f>SUMIF($K29,REGISTER!$CY$35,'KORT 2'!$BD29)+SUMIF($K29,REGISTER!$CY$36,'KORT 2'!$BD29)+SUMIF($K29,REGISTER!$CY$37,'KORT 2'!$BD29)+SUMIF($K29,REGISTER!$CY$38,'KORT 2'!$BD29)</f>
        <v>0</v>
      </c>
      <c r="FE29" s="376"/>
      <c r="FF29" s="377"/>
      <c r="FG29" s="378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9"/>
      <c r="FY29" s="84">
        <f>SUMIF($M29,REGISTER!$CY$40,'KORT 2'!$O29)</f>
        <v>0</v>
      </c>
      <c r="FZ29" s="17">
        <f>SUMIF($M29,REGISTER!$CY$41,'KORT 2'!$O29)</f>
        <v>0</v>
      </c>
      <c r="GA29" s="17">
        <f>SUMIF($M29,REGISTER!$CY$42,'KORT 2'!$O29)</f>
        <v>0</v>
      </c>
      <c r="GB29" s="17">
        <f>SUMIF($M29,REGISTER!$CY$43,'KORT 2'!$O29)</f>
        <v>0</v>
      </c>
      <c r="GC29" s="17">
        <f>SUMIF($M29,REGISTER!$CY$44,'KORT 2'!$O29)</f>
        <v>0</v>
      </c>
      <c r="GD29" s="17">
        <f>SUMIF($M29,REGISTER!$CY$45,'KORT 2'!$O29)</f>
        <v>0</v>
      </c>
      <c r="GE29" s="17">
        <f>SUMIF($M29,REGISTER!$CY$60,'KORT 2'!$O29)</f>
        <v>0</v>
      </c>
      <c r="GF29" s="17">
        <f>SUMIF($M29,REGISTER!$CY$61,'KORT 2'!$O29)</f>
        <v>0</v>
      </c>
      <c r="GG29" s="17">
        <f>SUMIF($M29,REGISTER!$CY$62,'KORT 2'!$O29)</f>
        <v>0</v>
      </c>
      <c r="GH29" s="17">
        <f>SUMIF($M29,REGISTER!$CY$63,'KORT 2'!$O29)</f>
        <v>0</v>
      </c>
      <c r="GI29" s="17">
        <f>SUMIF($M29,REGISTER!$CY$64,'KORT 2'!$O29)</f>
        <v>0</v>
      </c>
      <c r="GJ29" s="17">
        <f>SUMIF($M29,REGISTER!$CY$65,'KORT 2'!$O29)</f>
        <v>0</v>
      </c>
      <c r="GK29" s="17">
        <f>SUMIF($M29,REGISTER!$CY$50,'KORT 2'!$O29)</f>
        <v>0</v>
      </c>
      <c r="GL29" s="17">
        <f>SUMIF($M29,REGISTER!$CY$51,'KORT 2'!$O29)</f>
        <v>0</v>
      </c>
      <c r="GM29" s="17">
        <f>SUMIF($M29,REGISTER!$CY$52,'KORT 2'!$O29)</f>
        <v>0</v>
      </c>
      <c r="GN29" s="17">
        <f>SUMIF($M29,REGISTER!$CY$53,'KORT 2'!$O29)</f>
        <v>0</v>
      </c>
      <c r="GO29" s="17">
        <f>SUMIF($M29,REGISTER!$CY$54,'KORT 2'!$O29)</f>
        <v>0</v>
      </c>
      <c r="GP29" s="17">
        <f>SUMIF($M29,REGISTER!$CY$55,'KORT 2'!$O29)</f>
        <v>0</v>
      </c>
      <c r="GQ29" s="16">
        <f>SUMIF($M29,REGISTER!$CY$56,'KORT 2'!$O29)+SUMIF($M29,REGISTER!$CY$57,'KORT 2'!$O29)+SUMIF($M29,REGISTER!$CY$58,'KORT 2'!$O29)+SUMIF($M29,REGISTER!$CY$59,'KORT 2'!$O29)</f>
        <v>0</v>
      </c>
      <c r="GR29" s="17">
        <f>SUMIF($M29,REGISTER!$CY$70,'KORT 2'!$O29)</f>
        <v>0</v>
      </c>
      <c r="GS29" s="17">
        <f>SUMIF($M29,REGISTER!$CY$71,'KORT 2'!$O29)</f>
        <v>0</v>
      </c>
      <c r="GT29" s="17">
        <f>SUMIF($M29,REGISTER!$CY$72,'KORT 2'!$O29)</f>
        <v>0</v>
      </c>
      <c r="GU29" s="17">
        <f>SUMIF($M29,REGISTER!$CY$73,'KORT 2'!$O29)</f>
        <v>0</v>
      </c>
      <c r="GV29" s="17">
        <f>SUMIF($M29,REGISTER!$CY$74,'KORT 2'!$O29)</f>
        <v>0</v>
      </c>
      <c r="GW29" s="17">
        <f>SUMIF($M29,REGISTER!$CY$75,'KORT 2'!$O29)</f>
        <v>0</v>
      </c>
      <c r="GX29" s="16">
        <f>SUMIF($M29,REGISTER!$CY$76,'KORT 2'!$O29)+SUMIF($M29,REGISTER!$CY$77,'KORT 2'!$O29)+SUMIF($M29,REGISTER!$CY$78,'KORT 2'!$O29)+SUMIF($M29,REGISTER!$CY$79,'KORT 2'!$O29)</f>
        <v>0</v>
      </c>
      <c r="GY29" s="116"/>
      <c r="GZ29" s="116"/>
      <c r="HA29" s="116"/>
      <c r="HB29" s="116"/>
      <c r="HC29" s="116"/>
      <c r="HD29" s="116"/>
      <c r="HE29" s="116"/>
      <c r="HF29" s="116"/>
      <c r="HG29" s="116"/>
      <c r="HH29" s="116"/>
      <c r="HI29" s="116"/>
      <c r="HJ29" s="116"/>
      <c r="HK29" s="116"/>
      <c r="HL29" s="116"/>
      <c r="HM29" s="116"/>
      <c r="HN29" s="116"/>
      <c r="HO29" s="116"/>
      <c r="HP29" s="106"/>
      <c r="HQ29" s="1"/>
    </row>
    <row r="30" spans="1:225" ht="15.9" customHeight="1">
      <c r="A30" s="15">
        <v>12</v>
      </c>
      <c r="B30" s="69"/>
      <c r="C30" s="541" t="str">
        <f t="shared" si="0"/>
        <v/>
      </c>
      <c r="D30" s="567"/>
      <c r="E30" s="567"/>
      <c r="F30" s="567"/>
      <c r="G30" s="567"/>
      <c r="H30" s="111" t="str">
        <f t="shared" si="1"/>
        <v/>
      </c>
      <c r="I30" s="22">
        <f t="shared" si="2"/>
        <v>0</v>
      </c>
      <c r="J30" s="22">
        <f t="shared" si="3"/>
        <v>0</v>
      </c>
      <c r="K30" s="22">
        <f t="shared" si="4"/>
        <v>0</v>
      </c>
      <c r="L30" s="114"/>
      <c r="M30" s="22">
        <f t="shared" si="5"/>
        <v>0</v>
      </c>
      <c r="N30" s="22">
        <f t="shared" si="6"/>
        <v>0</v>
      </c>
      <c r="O30" s="83">
        <f t="shared" si="7"/>
        <v>0</v>
      </c>
      <c r="P30" s="68">
        <f>IF((SUM(P$19:P29)+P$38+P$39+SUM(P$117:P$121))&gt;=REGISTER!$DD$24,0,IF(CS$70=1,0,IF(AND(CS30=1,$J30=1,CS$43&gt;=REGISTER!$DD$28,CS$40&gt;0,SUM(CS$54:CS$60)&gt;0),1,0)))</f>
        <v>0</v>
      </c>
      <c r="Q30" s="68">
        <f>IF((SUM(Q$19:Q29)+Q$38+Q$39+SUM(Q$117:Q$121))&gt;=REGISTER!$DD$24,0,IF(CT$70=1,0,IF(AND(CT30=1,$J30=1,CT$43&gt;=REGISTER!$DD$28,CT$40&gt;0,SUM(CT$54:CT$60)&gt;0),1,0)))</f>
        <v>0</v>
      </c>
      <c r="R30" s="68">
        <f>IF((SUM(R$19:R29)+R$38+R$39+SUM(R$117:R$121))&gt;=REGISTER!$DD$24,0,IF(CU$70=1,0,IF(AND(CU30=1,$J30=1,CU$43&gt;=REGISTER!$DD$28,CU$40&gt;0,SUM(CU$54:CU$60)&gt;0),1,0)))</f>
        <v>0</v>
      </c>
      <c r="S30" s="68">
        <f>IF((SUM(S$19:S29)+S$38+S$39+SUM(S$117:S$121))&gt;=REGISTER!$DD$24,0,IF(CV$70=1,0,IF(AND(CV30=1,$J30=1,CV$43&gt;=REGISTER!$DD$28,CV$40&gt;0,SUM(CV$54:CV$60)&gt;0),1,0)))</f>
        <v>0</v>
      </c>
      <c r="T30" s="68">
        <f>IF((SUM(T$19:T29)+T$38+T$39+SUM(T$117:T$121))&gt;=REGISTER!$DD$24,0,IF(CW$70=1,0,IF(AND(CW30=1,$J30=1,CW$43&gt;=REGISTER!$DD$28,CW$40&gt;0,SUM(CW$54:CW$60)&gt;0),1,0)))</f>
        <v>0</v>
      </c>
      <c r="U30" s="68">
        <f>IF((SUM(U$19:U29)+U$38+U$39+SUM(U$117:U$121))&gt;=REGISTER!$DD$24,0,IF(CX$70=1,0,IF(AND(CX30=1,$J30=1,CX$43&gt;=REGISTER!$DD$28,CX$40&gt;0,SUM(CX$54:CX$60)&gt;0),1,0)))</f>
        <v>0</v>
      </c>
      <c r="V30" s="68">
        <f>IF((SUM(V$19:V29)+V$38+V$39+SUM(V$117:V$121))&gt;=REGISTER!$DD$24,0,IF(CY$70=1,0,IF(AND(CY30=1,$J30=1,CY$43&gt;=REGISTER!$DD$28,CY$40&gt;0,SUM(CY$54:CY$60)&gt;0),1,0)))</f>
        <v>0</v>
      </c>
      <c r="W30" s="68">
        <f>IF((SUM(W$19:W29)+W$38+W$39+SUM(W$117:W$121))&gt;=REGISTER!$DD$24,0,IF(CZ$70=1,0,IF(AND(CZ30=1,$J30=1,CZ$43&gt;=REGISTER!$DD$28,CZ$40&gt;0,SUM(CZ$54:CZ$60)&gt;0),1,0)))</f>
        <v>0</v>
      </c>
      <c r="X30" s="68">
        <f>IF((SUM(X$19:X29)+X$38+X$39+SUM(X$117:X$121))&gt;=REGISTER!$DD$24,0,IF(DA$70=1,0,IF(AND(DA30=1,$J30=1,DA$43&gt;=REGISTER!$DD$28,DA$40&gt;0,SUM(DA$54:DA$60)&gt;0),1,0)))</f>
        <v>0</v>
      </c>
      <c r="Y30" s="68">
        <f>IF((SUM(Y$19:Y29)+Y$38+Y$39+SUM(Y$117:Y$121))&gt;=REGISTER!$DD$24,0,IF(DB$70=1,0,IF(AND(DB30=1,$J30=1,DB$43&gt;=REGISTER!$DD$28,DB$40&gt;0,SUM(DB$54:DB$60)&gt;0),1,0)))</f>
        <v>0</v>
      </c>
      <c r="Z30" s="68">
        <f>IF((SUM(Z$19:Z29)+Z$38+Z$39+SUM(Z$117:Z$121))&gt;=REGISTER!$DD$24,0,IF(DC$70=1,0,IF(AND(DC30=1,$J30=1,DC$43&gt;=REGISTER!$DD$28,DC$40&gt;0,SUM(DC$54:DC$60)&gt;0),1,0)))</f>
        <v>0</v>
      </c>
      <c r="AA30" s="68">
        <f>IF((SUM(AA$19:AA29)+AA$38+AA$39+SUM(AA$117:AA$121))&gt;=REGISTER!$DD$24,0,IF(DD$70=1,0,IF(AND(DD30=1,$J30=1,DD$43&gt;=REGISTER!$DD$28,DD$40&gt;0,SUM(DD$54:DD$60)&gt;0),1,0)))</f>
        <v>0</v>
      </c>
      <c r="AB30" s="68">
        <f>IF((SUM(AB$19:AB29)+AB$38+AB$39+SUM(AB$117:AB$121))&gt;=REGISTER!$DD$24,0,IF(DE$70=1,0,IF(AND(DE30=1,$J30=1,DE$43&gt;=REGISTER!$DD$28,DE$40&gt;0,SUM(DE$54:DE$60)&gt;0),1,0)))</f>
        <v>0</v>
      </c>
      <c r="AC30" s="68">
        <f>IF((SUM(AC$19:AC29)+AC$38+AC$39+SUM(AC$117:AC$121))&gt;=REGISTER!$DD$24,0,IF(DF$70=1,0,IF(AND(DF30=1,$J30=1,DF$43&gt;=REGISTER!$DD$28,DF$40&gt;0,SUM(DF$54:DF$60)&gt;0),1,0)))</f>
        <v>0</v>
      </c>
      <c r="AD30" s="68">
        <f>IF((SUM(AD$19:AD29)+AD$38+AD$39+SUM(AD$117:AD$121))&gt;=REGISTER!$DD$24,0,IF(DG$70=1,0,IF(AND(DG30=1,$J30=1,DG$43&gt;=REGISTER!$DD$28,DG$40&gt;0,SUM(DG$54:DG$60)&gt;0),1,0)))</f>
        <v>0</v>
      </c>
      <c r="AE30" s="68">
        <f>IF((SUM(AE$19:AE29)+AE$38+AE$39+SUM(AE$117:AE$121))&gt;=REGISTER!$DD$24,0,IF(DH$70=1,0,IF(AND(DH30=1,$J30=1,DH$43&gt;=REGISTER!$DD$28,DH$40&gt;0,SUM(DH$54:DH$60)&gt;0),1,0)))</f>
        <v>0</v>
      </c>
      <c r="AF30" s="68">
        <f>IF((SUM(AF$19:AF29)+AF$38+AF$39+SUM(AF$117:AF$121))&gt;=REGISTER!$DD$24,0,IF(DI$70=1,0,IF(AND(DI30=1,$J30=1,DI$43&gt;=REGISTER!$DD$28,DI$40&gt;0,SUM(DI$54:DI$60)&gt;0),1,0)))</f>
        <v>0</v>
      </c>
      <c r="AG30" s="68">
        <f>IF((SUM(AG$19:AG29)+AG$38+AG$39+SUM(AG$117:AG$121))&gt;=REGISTER!$DD$24,0,IF(DJ$70=1,0,IF(AND(DJ30=1,$J30=1,DJ$43&gt;=REGISTER!$DD$28,DJ$40&gt;0,SUM(DJ$54:DJ$60)&gt;0),1,0)))</f>
        <v>0</v>
      </c>
      <c r="AH30" s="68">
        <f>IF((SUM(AH$19:AH29)+AH$38+AH$39+SUM(AH$117:AH$121))&gt;=REGISTER!$DD$24,0,IF(DK$70=1,0,IF(AND(DK30=1,$J30=1,DK$43&gt;=REGISTER!$DD$28,DK$40&gt;0,SUM(DK$54:DK$60)&gt;0),1,0)))</f>
        <v>0</v>
      </c>
      <c r="AI30" s="68">
        <f>IF((SUM(AI$19:AI29)+AI$38+AI$39+SUM(AI$117:AI$121))&gt;=REGISTER!$DD$24,0,IF(DL$70=1,0,IF(AND(DL30=1,$J30=1,DL$43&gt;=REGISTER!$DD$28,DL$40&gt;0,SUM(DL$54:DL$60)&gt;0),1,0)))</f>
        <v>0</v>
      </c>
      <c r="AJ30" s="68">
        <f>IF((SUM(AJ$19:AJ29)+AJ$38+AJ$39+SUM(AJ$117:AJ$121))&gt;=REGISTER!$DD$24,0,IF(DM$70=1,0,IF(AND(DM30=1,$J30=1,DM$43&gt;=REGISTER!$DD$28,DM$40&gt;0,SUM(DM$54:DM$60)&gt;0),1,0)))</f>
        <v>0</v>
      </c>
      <c r="AK30" s="68">
        <f>IF((SUM(AK$19:AK29)+AK$38+AK$39+SUM(AK$117:AK$121))&gt;=REGISTER!$DD$24,0,IF(DN$70=1,0,IF(AND(DN30=1,$J30=1,DN$43&gt;=REGISTER!$DD$28,DN$40&gt;0,SUM(DN$54:DN$60)&gt;0),1,0)))</f>
        <v>0</v>
      </c>
      <c r="AL30" s="68">
        <f>IF((SUM(AL$19:AL29)+AL$38+AL$39+SUM(AL$117:AL$121))&gt;=REGISTER!$DD$24,0,IF(DO$70=1,0,IF(AND(DO30=1,$J30=1,DO$43&gt;=REGISTER!$DD$28,DO$40&gt;0,SUM(DO$54:DO$60)&gt;0),1,0)))</f>
        <v>0</v>
      </c>
      <c r="AM30" s="68">
        <f>IF((SUM(AM$19:AM29)+AM$38+AM$39+SUM(AM$117:AM$121))&gt;=REGISTER!$DD$24,0,IF(DP$70=1,0,IF(AND(DP30=1,$J30=1,DP$43&gt;=REGISTER!$DD$28,DP$40&gt;0,SUM(DP$54:DP$60)&gt;0),1,0)))</f>
        <v>0</v>
      </c>
      <c r="AN30" s="68">
        <f>IF((SUM(AN$19:AN29)+AN$38+AN$39+SUM(AN$117:AN$121))&gt;=REGISTER!$DD$24,0,IF(DQ$70=1,0,IF(AND(DQ30=1,$J30=1,DQ$43&gt;=REGISTER!$DD$28,DQ$40&gt;0,SUM(DQ$54:DQ$60)&gt;0),1,0)))</f>
        <v>0</v>
      </c>
      <c r="AO30" s="68">
        <f>IF((SUM(AO$19:AO29)+AO$38+AO$39+SUM(AO$117:AO$121))&gt;=REGISTER!$DD$24,0,IF(DR$70=1,0,IF(AND(DR30=1,$J30=1,DR$43&gt;=REGISTER!$DD$28,DR$40&gt;0,SUM(DR$54:DR$60)&gt;0),1,0)))</f>
        <v>0</v>
      </c>
      <c r="AP30" s="68">
        <f>IF((SUM(AP$19:AP29)+AP$38+AP$39+SUM(AP$117:AP$121))&gt;=REGISTER!$DD$24,0,IF(DS$70=1,0,IF(AND(DS30=1,$J30=1,DS$43&gt;=REGISTER!$DD$28,DS$40&gt;0,SUM(DS$54:DS$60)&gt;0),1,0)))</f>
        <v>0</v>
      </c>
      <c r="AQ30" s="68">
        <f>IF((SUM(AQ$19:AQ29)+AQ$38+AQ$39+SUM(AQ$117:AQ$121))&gt;=REGISTER!$DD$24,0,IF(DT$70=1,0,IF(AND(DT30=1,$J30=1,DT$43&gt;=REGISTER!$DD$28,DT$40&gt;0,SUM(DT$54:DT$60)&gt;0),1,0)))</f>
        <v>0</v>
      </c>
      <c r="AR30" s="68">
        <f>IF((SUM(AR$19:AR29)+AR$38+AR$39+SUM(AR$117:AR$121))&gt;=REGISTER!$DD$24,0,IF(DU$70=1,0,IF(AND(DU30=1,$J30=1,DU$43&gt;=REGISTER!$DD$28,DU$40&gt;0,SUM(DU$54:DU$60)&gt;0),1,0)))</f>
        <v>0</v>
      </c>
      <c r="AS30" s="68">
        <f>IF((SUM(AS$19:AS29)+AS$38+AS$39+SUM(AS$117:AS$121))&gt;=REGISTER!$DD$24,0,IF(DV$70=1,0,IF(AND(DV30=1,$J30=1,DV$43&gt;=REGISTER!$DD$28,DV$40&gt;0,SUM(DV$54:DV$60)&gt;0),1,0)))</f>
        <v>0</v>
      </c>
      <c r="AT30" s="68">
        <f>IF((SUM(AT$19:AT29)+AT$38+AT$39+SUM(AT$117:AT$121))&gt;=REGISTER!$DD$24,0,IF(DW$70=1,0,IF(AND(DW30=1,$J30=1,DW$43&gt;=REGISTER!$DD$28,DW$40&gt;0,SUM(DW$54:DW$60)&gt;0),1,0)))</f>
        <v>0</v>
      </c>
      <c r="AU30" s="68">
        <f>IF((SUM(AU$19:AU29)+AU$38+AU$39+SUM(AU$117:AU$121))&gt;=REGISTER!$DD$24,0,IF(DX$70=1,0,IF(AND(DX30=1,$J30=1,DX$43&gt;=REGISTER!$DD$28,DX$40&gt;0,SUM(DX$54:DX$60)&gt;0),1,0)))</f>
        <v>0</v>
      </c>
      <c r="AV30" s="68">
        <f>IF((SUM(AV$19:AV29)+AV$38+AV$39+SUM(AV$117:AV$121))&gt;=REGISTER!$DD$24,0,IF(DY$70=1,0,IF(AND(DY30=1,$J30=1,DY$43&gt;=REGISTER!$DD$28,DY$40&gt;0,SUM(DY$54:DY$60)&gt;0),1,0)))</f>
        <v>0</v>
      </c>
      <c r="AW30" s="68">
        <f>IF((SUM(AW$19:AW29)+AW$38+AW$39+SUM(AW$117:AW$121))&gt;=REGISTER!$DD$24,0,IF(DZ$70=1,0,IF(AND(DZ30=1,$J30=1,DZ$43&gt;=REGISTER!$DD$28,DZ$40&gt;0,SUM(DZ$54:DZ$60)&gt;0),1,0)))</f>
        <v>0</v>
      </c>
      <c r="AX30" s="68">
        <f>IF((SUM(AX$19:AX29)+AX$38+AX$39+SUM(AX$117:AX$121))&gt;=REGISTER!$DD$24,0,IF(EA$70=1,0,IF(AND(EA30=1,$J30=1,EA$43&gt;=REGISTER!$DD$28,EA$40&gt;0,SUM(EA$54:EA$60)&gt;0),1,0)))</f>
        <v>0</v>
      </c>
      <c r="AY30" s="68">
        <f>IF((SUM(AY$19:AY29)+AY$38+AY$39+SUM(AY$117:AY$121))&gt;=REGISTER!$DD$24,0,IF(EB$70=1,0,IF(AND(EB30=1,$J30=1,EB$43&gt;=REGISTER!$DD$28,EB$40&gt;0,SUM(EB$54:EB$60)&gt;0),1,0)))</f>
        <v>0</v>
      </c>
      <c r="AZ30" s="68">
        <f>IF((SUM(AZ$19:AZ29)+AZ$38+AZ$39+SUM(AZ$117:AZ$121))&gt;=REGISTER!$DD$24,0,IF(EC$70=1,0,IF(AND(EC30=1,$J30=1,EC$43&gt;=REGISTER!$DD$28,EC$40&gt;0,SUM(EC$54:EC$60)&gt;0),1,0)))</f>
        <v>0</v>
      </c>
      <c r="BA30" s="68">
        <f>IF((SUM(BA$19:BA29)+BA$38+BA$39+SUM(BA$117:BA$121))&gt;=REGISTER!$DD$24,0,IF(ED$70=1,0,IF(AND(ED30=1,$J30=1,ED$43&gt;=REGISTER!$DD$28,ED$40&gt;0,SUM(ED$54:ED$60)&gt;0),1,0)))</f>
        <v>0</v>
      </c>
      <c r="BB30" s="68">
        <f>IF((SUM(BB$19:BB29)+BB$38+BB$39+SUM(BB$117:BB$121))&gt;=REGISTER!$DD$24,0,IF(EE$70=1,0,IF(AND(EE30=1,$J30=1,EE$43&gt;=REGISTER!$DD$28,EE$40&gt;0,SUM(EE$54:EE$60)&gt;0),1,0)))</f>
        <v>0</v>
      </c>
      <c r="BC30" s="68">
        <f>IF((SUM(BC$19:BC29)+BC$38+BC$39+SUM(BC$117:BC$121))&gt;=REGISTER!$DD$24,0,IF(EF$70=1,0,IF(AND(EF30=1,$J30=1,EF$43&gt;=REGISTER!$DD$28,EF$40&gt;0,SUM(EF$54:EF$60)&gt;0),1,0)))</f>
        <v>0</v>
      </c>
      <c r="BD30" s="83">
        <f t="shared" si="8"/>
        <v>0</v>
      </c>
      <c r="BE30" s="63">
        <f t="shared" si="9"/>
        <v>0</v>
      </c>
      <c r="BF30" s="63">
        <f t="shared" si="10"/>
        <v>0</v>
      </c>
      <c r="BG30" s="63">
        <f t="shared" si="18"/>
        <v>0</v>
      </c>
      <c r="BH30" s="63">
        <f t="shared" si="18"/>
        <v>0</v>
      </c>
      <c r="BI30" s="63">
        <f t="shared" si="18"/>
        <v>0</v>
      </c>
      <c r="BJ30" s="63">
        <f t="shared" si="18"/>
        <v>0</v>
      </c>
      <c r="BK30" s="63">
        <f t="shared" si="18"/>
        <v>0</v>
      </c>
      <c r="BL30" s="63">
        <f t="shared" si="18"/>
        <v>0</v>
      </c>
      <c r="BM30" s="63">
        <f t="shared" si="18"/>
        <v>0</v>
      </c>
      <c r="BN30" s="63">
        <f t="shared" si="18"/>
        <v>0</v>
      </c>
      <c r="BO30" s="63">
        <f t="shared" si="18"/>
        <v>0</v>
      </c>
      <c r="BP30" s="63">
        <f t="shared" si="18"/>
        <v>0</v>
      </c>
      <c r="BQ30" s="63">
        <f t="shared" si="18"/>
        <v>0</v>
      </c>
      <c r="BR30" s="63">
        <f t="shared" si="18"/>
        <v>0</v>
      </c>
      <c r="BS30" s="63">
        <f t="shared" si="18"/>
        <v>0</v>
      </c>
      <c r="BT30" s="63">
        <f t="shared" si="18"/>
        <v>0</v>
      </c>
      <c r="BU30" s="63">
        <f t="shared" si="18"/>
        <v>0</v>
      </c>
      <c r="BV30" s="63">
        <f t="shared" si="18"/>
        <v>0</v>
      </c>
      <c r="BW30" s="63">
        <f t="shared" si="19"/>
        <v>0</v>
      </c>
      <c r="BX30" s="63">
        <f t="shared" si="19"/>
        <v>0</v>
      </c>
      <c r="BY30" s="63">
        <f t="shared" si="19"/>
        <v>0</v>
      </c>
      <c r="BZ30" s="63">
        <f t="shared" si="19"/>
        <v>0</v>
      </c>
      <c r="CA30" s="63">
        <f t="shared" si="19"/>
        <v>0</v>
      </c>
      <c r="CB30" s="63">
        <f t="shared" si="19"/>
        <v>0</v>
      </c>
      <c r="CC30" s="63">
        <f t="shared" si="19"/>
        <v>0</v>
      </c>
      <c r="CD30" s="63">
        <f t="shared" si="19"/>
        <v>0</v>
      </c>
      <c r="CE30" s="63">
        <f t="shared" si="19"/>
        <v>0</v>
      </c>
      <c r="CF30" s="63">
        <f t="shared" si="19"/>
        <v>0</v>
      </c>
      <c r="CG30" s="63">
        <f t="shared" si="19"/>
        <v>0</v>
      </c>
      <c r="CH30" s="63">
        <f t="shared" si="17"/>
        <v>0</v>
      </c>
      <c r="CI30" s="63">
        <f t="shared" si="17"/>
        <v>0</v>
      </c>
      <c r="CJ30" s="63">
        <f t="shared" si="17"/>
        <v>0</v>
      </c>
      <c r="CK30" s="63">
        <f t="shared" si="17"/>
        <v>0</v>
      </c>
      <c r="CL30" s="63">
        <f t="shared" si="17"/>
        <v>0</v>
      </c>
      <c r="CM30" s="63">
        <f t="shared" si="17"/>
        <v>0</v>
      </c>
      <c r="CN30" s="63">
        <f t="shared" si="17"/>
        <v>0</v>
      </c>
      <c r="CO30" s="63">
        <f t="shared" si="17"/>
        <v>0</v>
      </c>
      <c r="CP30" s="63">
        <f t="shared" si="17"/>
        <v>0</v>
      </c>
      <c r="CQ30" s="63">
        <f t="shared" si="17"/>
        <v>0</v>
      </c>
      <c r="CR30" s="63">
        <f t="shared" si="17"/>
        <v>0</v>
      </c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46">
        <f t="shared" si="13"/>
        <v>0</v>
      </c>
      <c r="EH30" s="116"/>
      <c r="EI30" s="82">
        <f t="shared" si="14"/>
        <v>0</v>
      </c>
      <c r="EJ30" s="295" t="str">
        <f t="shared" si="15"/>
        <v/>
      </c>
      <c r="EK30" s="296">
        <f t="shared" si="16"/>
        <v>0</v>
      </c>
      <c r="EL30" s="161"/>
      <c r="EM30" s="354">
        <f>SUMIF($K30,REGISTER!$CY$7,'KORT 2'!$BD30)</f>
        <v>0</v>
      </c>
      <c r="EN30" s="355">
        <f>SUMIF($K30,REGISTER!$CY$8,'KORT 2'!$BD30)</f>
        <v>0</v>
      </c>
      <c r="EO30" s="356">
        <f>SUMIF($K30,REGISTER!$CY$9,'KORT 2'!$BD30)</f>
        <v>0</v>
      </c>
      <c r="EP30" s="356">
        <f>SUMIF($K30,REGISTER!$CY$10,'KORT 2'!$BD30)</f>
        <v>0</v>
      </c>
      <c r="EQ30" s="357">
        <f>SUMIF($K30,REGISTER!$CY$23,'KORT 2'!$BD30)</f>
        <v>0</v>
      </c>
      <c r="ER30" s="355">
        <f>SUMIF($K30,REGISTER!$CY$24,'KORT 2'!$BD30)</f>
        <v>0</v>
      </c>
      <c r="ES30" s="356">
        <f>SUMIF($K30,REGISTER!$CY$25,'KORT 2'!$BD30)</f>
        <v>0</v>
      </c>
      <c r="ET30" s="356">
        <f>SUMIF($K30,REGISTER!$CY$26,'KORT 2'!$BD30)</f>
        <v>0</v>
      </c>
      <c r="EU30" s="357">
        <f>SUMIF($K30,REGISTER!$CY$15,'KORT 2'!$BD30)</f>
        <v>0</v>
      </c>
      <c r="EV30" s="355">
        <f>SUMIF($K30,REGISTER!$CY$16,'KORT 2'!$BD30)</f>
        <v>0</v>
      </c>
      <c r="EW30" s="355">
        <f>SUMIF($K30,REGISTER!$CY$17,'KORT 2'!$BD30)</f>
        <v>0</v>
      </c>
      <c r="EX30" s="355">
        <f>SUMIF($K30,REGISTER!$CY$18,'KORT 2'!$BD30)</f>
        <v>0</v>
      </c>
      <c r="EY30" s="358">
        <f>SUMIF($K30,REGISTER!$CY$19,'KORT 2'!$BD30)+SUMIF($K30,REGISTER!$CY$20,'KORT 2'!$BD30)+SUMIF($K30,REGISTER!$CY$21,'KORT 2'!$BD30)+SUMIF($K30,REGISTER!$CY$22,'KORT 2'!$BD30)</f>
        <v>0</v>
      </c>
      <c r="EZ30" s="359">
        <f>SUMIF($K30,REGISTER!$CY$31,'KORT 2'!$BD30)</f>
        <v>0</v>
      </c>
      <c r="FA30" s="355">
        <f>SUMIF($K30,REGISTER!$CY$32,'KORT 2'!$BD30)</f>
        <v>0</v>
      </c>
      <c r="FB30" s="355">
        <f>SUMIF($K30,REGISTER!$CY$33,'KORT 2'!$BD30)</f>
        <v>0</v>
      </c>
      <c r="FC30" s="355">
        <f>SUMIF($K30,REGISTER!$CY$34,'KORT 2'!$BD30)</f>
        <v>0</v>
      </c>
      <c r="FD30" s="358">
        <f>SUMIF($K30,REGISTER!$CY$35,'KORT 2'!$BD30)+SUMIF($K30,REGISTER!$CY$36,'KORT 2'!$BD30)+SUMIF($K30,REGISTER!$CY$37,'KORT 2'!$BD30)+SUMIF($K30,REGISTER!$CY$38,'KORT 2'!$BD30)</f>
        <v>0</v>
      </c>
      <c r="FE30" s="376"/>
      <c r="FF30" s="377"/>
      <c r="FG30" s="378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9"/>
      <c r="FY30" s="84">
        <f>SUMIF($M30,REGISTER!$CY$40,'KORT 2'!$O30)</f>
        <v>0</v>
      </c>
      <c r="FZ30" s="17">
        <f>SUMIF($M30,REGISTER!$CY$41,'KORT 2'!$O30)</f>
        <v>0</v>
      </c>
      <c r="GA30" s="17">
        <f>SUMIF($M30,REGISTER!$CY$42,'KORT 2'!$O30)</f>
        <v>0</v>
      </c>
      <c r="GB30" s="17">
        <f>SUMIF($M30,REGISTER!$CY$43,'KORT 2'!$O30)</f>
        <v>0</v>
      </c>
      <c r="GC30" s="17">
        <f>SUMIF($M30,REGISTER!$CY$44,'KORT 2'!$O30)</f>
        <v>0</v>
      </c>
      <c r="GD30" s="17">
        <f>SUMIF($M30,REGISTER!$CY$45,'KORT 2'!$O30)</f>
        <v>0</v>
      </c>
      <c r="GE30" s="17">
        <f>SUMIF($M30,REGISTER!$CY$60,'KORT 2'!$O30)</f>
        <v>0</v>
      </c>
      <c r="GF30" s="17">
        <f>SUMIF($M30,REGISTER!$CY$61,'KORT 2'!$O30)</f>
        <v>0</v>
      </c>
      <c r="GG30" s="17">
        <f>SUMIF($M30,REGISTER!$CY$62,'KORT 2'!$O30)</f>
        <v>0</v>
      </c>
      <c r="GH30" s="17">
        <f>SUMIF($M30,REGISTER!$CY$63,'KORT 2'!$O30)</f>
        <v>0</v>
      </c>
      <c r="GI30" s="17">
        <f>SUMIF($M30,REGISTER!$CY$64,'KORT 2'!$O30)</f>
        <v>0</v>
      </c>
      <c r="GJ30" s="17">
        <f>SUMIF($M30,REGISTER!$CY$65,'KORT 2'!$O30)</f>
        <v>0</v>
      </c>
      <c r="GK30" s="17">
        <f>SUMIF($M30,REGISTER!$CY$50,'KORT 2'!$O30)</f>
        <v>0</v>
      </c>
      <c r="GL30" s="17">
        <f>SUMIF($M30,REGISTER!$CY$51,'KORT 2'!$O30)</f>
        <v>0</v>
      </c>
      <c r="GM30" s="17">
        <f>SUMIF($M30,REGISTER!$CY$52,'KORT 2'!$O30)</f>
        <v>0</v>
      </c>
      <c r="GN30" s="17">
        <f>SUMIF($M30,REGISTER!$CY$53,'KORT 2'!$O30)</f>
        <v>0</v>
      </c>
      <c r="GO30" s="17">
        <f>SUMIF($M30,REGISTER!$CY$54,'KORT 2'!$O30)</f>
        <v>0</v>
      </c>
      <c r="GP30" s="17">
        <f>SUMIF($M30,REGISTER!$CY$55,'KORT 2'!$O30)</f>
        <v>0</v>
      </c>
      <c r="GQ30" s="16">
        <f>SUMIF($M30,REGISTER!$CY$56,'KORT 2'!$O30)+SUMIF($M30,REGISTER!$CY$57,'KORT 2'!$O30)+SUMIF($M30,REGISTER!$CY$58,'KORT 2'!$O30)+SUMIF($M30,REGISTER!$CY$59,'KORT 2'!$O30)</f>
        <v>0</v>
      </c>
      <c r="GR30" s="17">
        <f>SUMIF($M30,REGISTER!$CY$70,'KORT 2'!$O30)</f>
        <v>0</v>
      </c>
      <c r="GS30" s="17">
        <f>SUMIF($M30,REGISTER!$CY$71,'KORT 2'!$O30)</f>
        <v>0</v>
      </c>
      <c r="GT30" s="17">
        <f>SUMIF($M30,REGISTER!$CY$72,'KORT 2'!$O30)</f>
        <v>0</v>
      </c>
      <c r="GU30" s="17">
        <f>SUMIF($M30,REGISTER!$CY$73,'KORT 2'!$O30)</f>
        <v>0</v>
      </c>
      <c r="GV30" s="17">
        <f>SUMIF($M30,REGISTER!$CY$74,'KORT 2'!$O30)</f>
        <v>0</v>
      </c>
      <c r="GW30" s="17">
        <f>SUMIF($M30,REGISTER!$CY$75,'KORT 2'!$O30)</f>
        <v>0</v>
      </c>
      <c r="GX30" s="16">
        <f>SUMIF($M30,REGISTER!$CY$76,'KORT 2'!$O30)+SUMIF($M30,REGISTER!$CY$77,'KORT 2'!$O30)+SUMIF($M30,REGISTER!$CY$78,'KORT 2'!$O30)+SUMIF($M30,REGISTER!$CY$79,'KORT 2'!$O30)</f>
        <v>0</v>
      </c>
      <c r="GY30" s="116"/>
      <c r="GZ30" s="116"/>
      <c r="HA30" s="116"/>
      <c r="HB30" s="116"/>
      <c r="HC30" s="116"/>
      <c r="HD30" s="116"/>
      <c r="HE30" s="116"/>
      <c r="HF30" s="116"/>
      <c r="HG30" s="116"/>
      <c r="HH30" s="116"/>
      <c r="HI30" s="116"/>
      <c r="HJ30" s="116"/>
      <c r="HK30" s="116"/>
      <c r="HL30" s="116"/>
      <c r="HM30" s="116"/>
      <c r="HN30" s="116"/>
      <c r="HO30" s="116"/>
      <c r="HP30" s="106"/>
      <c r="HQ30" s="1"/>
    </row>
    <row r="31" spans="1:225" ht="15.9" customHeight="1">
      <c r="A31" s="15">
        <v>13</v>
      </c>
      <c r="B31" s="69"/>
      <c r="C31" s="541" t="str">
        <f t="shared" si="0"/>
        <v/>
      </c>
      <c r="D31" s="567"/>
      <c r="E31" s="567"/>
      <c r="F31" s="567"/>
      <c r="G31" s="567"/>
      <c r="H31" s="111" t="str">
        <f t="shared" si="1"/>
        <v/>
      </c>
      <c r="I31" s="22">
        <f t="shared" si="2"/>
        <v>0</v>
      </c>
      <c r="J31" s="22">
        <f t="shared" si="3"/>
        <v>0</v>
      </c>
      <c r="K31" s="22">
        <f t="shared" si="4"/>
        <v>0</v>
      </c>
      <c r="L31" s="114"/>
      <c r="M31" s="22">
        <f t="shared" si="5"/>
        <v>0</v>
      </c>
      <c r="N31" s="22">
        <f t="shared" si="6"/>
        <v>0</v>
      </c>
      <c r="O31" s="83">
        <f t="shared" si="7"/>
        <v>0</v>
      </c>
      <c r="P31" s="68">
        <f>IF((SUM(P$19:P30)+P$38+P$39+SUM(P$117:P$121))&gt;=REGISTER!$DD$24,0,IF(CS$70=1,0,IF(AND(CS31=1,$J31=1,CS$43&gt;=REGISTER!$DD$28,CS$40&gt;0,SUM(CS$54:CS$60)&gt;0),1,0)))</f>
        <v>0</v>
      </c>
      <c r="Q31" s="68">
        <f>IF((SUM(Q$19:Q30)+Q$38+Q$39+SUM(Q$117:Q$121))&gt;=REGISTER!$DD$24,0,IF(CT$70=1,0,IF(AND(CT31=1,$J31=1,CT$43&gt;=REGISTER!$DD$28,CT$40&gt;0,SUM(CT$54:CT$60)&gt;0),1,0)))</f>
        <v>0</v>
      </c>
      <c r="R31" s="68">
        <f>IF((SUM(R$19:R30)+R$38+R$39+SUM(R$117:R$121))&gt;=REGISTER!$DD$24,0,IF(CU$70=1,0,IF(AND(CU31=1,$J31=1,CU$43&gt;=REGISTER!$DD$28,CU$40&gt;0,SUM(CU$54:CU$60)&gt;0),1,0)))</f>
        <v>0</v>
      </c>
      <c r="S31" s="68">
        <f>IF((SUM(S$19:S30)+S$38+S$39+SUM(S$117:S$121))&gt;=REGISTER!$DD$24,0,IF(CV$70=1,0,IF(AND(CV31=1,$J31=1,CV$43&gt;=REGISTER!$DD$28,CV$40&gt;0,SUM(CV$54:CV$60)&gt;0),1,0)))</f>
        <v>0</v>
      </c>
      <c r="T31" s="68">
        <f>IF((SUM(T$19:T30)+T$38+T$39+SUM(T$117:T$121))&gt;=REGISTER!$DD$24,0,IF(CW$70=1,0,IF(AND(CW31=1,$J31=1,CW$43&gt;=REGISTER!$DD$28,CW$40&gt;0,SUM(CW$54:CW$60)&gt;0),1,0)))</f>
        <v>0</v>
      </c>
      <c r="U31" s="68">
        <f>IF((SUM(U$19:U30)+U$38+U$39+SUM(U$117:U$121))&gt;=REGISTER!$DD$24,0,IF(CX$70=1,0,IF(AND(CX31=1,$J31=1,CX$43&gt;=REGISTER!$DD$28,CX$40&gt;0,SUM(CX$54:CX$60)&gt;0),1,0)))</f>
        <v>0</v>
      </c>
      <c r="V31" s="68">
        <f>IF((SUM(V$19:V30)+V$38+V$39+SUM(V$117:V$121))&gt;=REGISTER!$DD$24,0,IF(CY$70=1,0,IF(AND(CY31=1,$J31=1,CY$43&gt;=REGISTER!$DD$28,CY$40&gt;0,SUM(CY$54:CY$60)&gt;0),1,0)))</f>
        <v>0</v>
      </c>
      <c r="W31" s="68">
        <f>IF((SUM(W$19:W30)+W$38+W$39+SUM(W$117:W$121))&gt;=REGISTER!$DD$24,0,IF(CZ$70=1,0,IF(AND(CZ31=1,$J31=1,CZ$43&gt;=REGISTER!$DD$28,CZ$40&gt;0,SUM(CZ$54:CZ$60)&gt;0),1,0)))</f>
        <v>0</v>
      </c>
      <c r="X31" s="68">
        <f>IF((SUM(X$19:X30)+X$38+X$39+SUM(X$117:X$121))&gt;=REGISTER!$DD$24,0,IF(DA$70=1,0,IF(AND(DA31=1,$J31=1,DA$43&gt;=REGISTER!$DD$28,DA$40&gt;0,SUM(DA$54:DA$60)&gt;0),1,0)))</f>
        <v>0</v>
      </c>
      <c r="Y31" s="68">
        <f>IF((SUM(Y$19:Y30)+Y$38+Y$39+SUM(Y$117:Y$121))&gt;=REGISTER!$DD$24,0,IF(DB$70=1,0,IF(AND(DB31=1,$J31=1,DB$43&gt;=REGISTER!$DD$28,DB$40&gt;0,SUM(DB$54:DB$60)&gt;0),1,0)))</f>
        <v>0</v>
      </c>
      <c r="Z31" s="68">
        <f>IF((SUM(Z$19:Z30)+Z$38+Z$39+SUM(Z$117:Z$121))&gt;=REGISTER!$DD$24,0,IF(DC$70=1,0,IF(AND(DC31=1,$J31=1,DC$43&gt;=REGISTER!$DD$28,DC$40&gt;0,SUM(DC$54:DC$60)&gt;0),1,0)))</f>
        <v>0</v>
      </c>
      <c r="AA31" s="68">
        <f>IF((SUM(AA$19:AA30)+AA$38+AA$39+SUM(AA$117:AA$121))&gt;=REGISTER!$DD$24,0,IF(DD$70=1,0,IF(AND(DD31=1,$J31=1,DD$43&gt;=REGISTER!$DD$28,DD$40&gt;0,SUM(DD$54:DD$60)&gt;0),1,0)))</f>
        <v>0</v>
      </c>
      <c r="AB31" s="68">
        <f>IF((SUM(AB$19:AB30)+AB$38+AB$39+SUM(AB$117:AB$121))&gt;=REGISTER!$DD$24,0,IF(DE$70=1,0,IF(AND(DE31=1,$J31=1,DE$43&gt;=REGISTER!$DD$28,DE$40&gt;0,SUM(DE$54:DE$60)&gt;0),1,0)))</f>
        <v>0</v>
      </c>
      <c r="AC31" s="68">
        <f>IF((SUM(AC$19:AC30)+AC$38+AC$39+SUM(AC$117:AC$121))&gt;=REGISTER!$DD$24,0,IF(DF$70=1,0,IF(AND(DF31=1,$J31=1,DF$43&gt;=REGISTER!$DD$28,DF$40&gt;0,SUM(DF$54:DF$60)&gt;0),1,0)))</f>
        <v>0</v>
      </c>
      <c r="AD31" s="68">
        <f>IF((SUM(AD$19:AD30)+AD$38+AD$39+SUM(AD$117:AD$121))&gt;=REGISTER!$DD$24,0,IF(DG$70=1,0,IF(AND(DG31=1,$J31=1,DG$43&gt;=REGISTER!$DD$28,DG$40&gt;0,SUM(DG$54:DG$60)&gt;0),1,0)))</f>
        <v>0</v>
      </c>
      <c r="AE31" s="68">
        <f>IF((SUM(AE$19:AE30)+AE$38+AE$39+SUM(AE$117:AE$121))&gt;=REGISTER!$DD$24,0,IF(DH$70=1,0,IF(AND(DH31=1,$J31=1,DH$43&gt;=REGISTER!$DD$28,DH$40&gt;0,SUM(DH$54:DH$60)&gt;0),1,0)))</f>
        <v>0</v>
      </c>
      <c r="AF31" s="68">
        <f>IF((SUM(AF$19:AF30)+AF$38+AF$39+SUM(AF$117:AF$121))&gt;=REGISTER!$DD$24,0,IF(DI$70=1,0,IF(AND(DI31=1,$J31=1,DI$43&gt;=REGISTER!$DD$28,DI$40&gt;0,SUM(DI$54:DI$60)&gt;0),1,0)))</f>
        <v>0</v>
      </c>
      <c r="AG31" s="68">
        <f>IF((SUM(AG$19:AG30)+AG$38+AG$39+SUM(AG$117:AG$121))&gt;=REGISTER!$DD$24,0,IF(DJ$70=1,0,IF(AND(DJ31=1,$J31=1,DJ$43&gt;=REGISTER!$DD$28,DJ$40&gt;0,SUM(DJ$54:DJ$60)&gt;0),1,0)))</f>
        <v>0</v>
      </c>
      <c r="AH31" s="68">
        <f>IF((SUM(AH$19:AH30)+AH$38+AH$39+SUM(AH$117:AH$121))&gt;=REGISTER!$DD$24,0,IF(DK$70=1,0,IF(AND(DK31=1,$J31=1,DK$43&gt;=REGISTER!$DD$28,DK$40&gt;0,SUM(DK$54:DK$60)&gt;0),1,0)))</f>
        <v>0</v>
      </c>
      <c r="AI31" s="68">
        <f>IF((SUM(AI$19:AI30)+AI$38+AI$39+SUM(AI$117:AI$121))&gt;=REGISTER!$DD$24,0,IF(DL$70=1,0,IF(AND(DL31=1,$J31=1,DL$43&gt;=REGISTER!$DD$28,DL$40&gt;0,SUM(DL$54:DL$60)&gt;0),1,0)))</f>
        <v>0</v>
      </c>
      <c r="AJ31" s="68">
        <f>IF((SUM(AJ$19:AJ30)+AJ$38+AJ$39+SUM(AJ$117:AJ$121))&gt;=REGISTER!$DD$24,0,IF(DM$70=1,0,IF(AND(DM31=1,$J31=1,DM$43&gt;=REGISTER!$DD$28,DM$40&gt;0,SUM(DM$54:DM$60)&gt;0),1,0)))</f>
        <v>0</v>
      </c>
      <c r="AK31" s="68">
        <f>IF((SUM(AK$19:AK30)+AK$38+AK$39+SUM(AK$117:AK$121))&gt;=REGISTER!$DD$24,0,IF(DN$70=1,0,IF(AND(DN31=1,$J31=1,DN$43&gt;=REGISTER!$DD$28,DN$40&gt;0,SUM(DN$54:DN$60)&gt;0),1,0)))</f>
        <v>0</v>
      </c>
      <c r="AL31" s="68">
        <f>IF((SUM(AL$19:AL30)+AL$38+AL$39+SUM(AL$117:AL$121))&gt;=REGISTER!$DD$24,0,IF(DO$70=1,0,IF(AND(DO31=1,$J31=1,DO$43&gt;=REGISTER!$DD$28,DO$40&gt;0,SUM(DO$54:DO$60)&gt;0),1,0)))</f>
        <v>0</v>
      </c>
      <c r="AM31" s="68">
        <f>IF((SUM(AM$19:AM30)+AM$38+AM$39+SUM(AM$117:AM$121))&gt;=REGISTER!$DD$24,0,IF(DP$70=1,0,IF(AND(DP31=1,$J31=1,DP$43&gt;=REGISTER!$DD$28,DP$40&gt;0,SUM(DP$54:DP$60)&gt;0),1,0)))</f>
        <v>0</v>
      </c>
      <c r="AN31" s="68">
        <f>IF((SUM(AN$19:AN30)+AN$38+AN$39+SUM(AN$117:AN$121))&gt;=REGISTER!$DD$24,0,IF(DQ$70=1,0,IF(AND(DQ31=1,$J31=1,DQ$43&gt;=REGISTER!$DD$28,DQ$40&gt;0,SUM(DQ$54:DQ$60)&gt;0),1,0)))</f>
        <v>0</v>
      </c>
      <c r="AO31" s="68">
        <f>IF((SUM(AO$19:AO30)+AO$38+AO$39+SUM(AO$117:AO$121))&gt;=REGISTER!$DD$24,0,IF(DR$70=1,0,IF(AND(DR31=1,$J31=1,DR$43&gt;=REGISTER!$DD$28,DR$40&gt;0,SUM(DR$54:DR$60)&gt;0),1,0)))</f>
        <v>0</v>
      </c>
      <c r="AP31" s="68">
        <f>IF((SUM(AP$19:AP30)+AP$38+AP$39+SUM(AP$117:AP$121))&gt;=REGISTER!$DD$24,0,IF(DS$70=1,0,IF(AND(DS31=1,$J31=1,DS$43&gt;=REGISTER!$DD$28,DS$40&gt;0,SUM(DS$54:DS$60)&gt;0),1,0)))</f>
        <v>0</v>
      </c>
      <c r="AQ31" s="68">
        <f>IF((SUM(AQ$19:AQ30)+AQ$38+AQ$39+SUM(AQ$117:AQ$121))&gt;=REGISTER!$DD$24,0,IF(DT$70=1,0,IF(AND(DT31=1,$J31=1,DT$43&gt;=REGISTER!$DD$28,DT$40&gt;0,SUM(DT$54:DT$60)&gt;0),1,0)))</f>
        <v>0</v>
      </c>
      <c r="AR31" s="68">
        <f>IF((SUM(AR$19:AR30)+AR$38+AR$39+SUM(AR$117:AR$121))&gt;=REGISTER!$DD$24,0,IF(DU$70=1,0,IF(AND(DU31=1,$J31=1,DU$43&gt;=REGISTER!$DD$28,DU$40&gt;0,SUM(DU$54:DU$60)&gt;0),1,0)))</f>
        <v>0</v>
      </c>
      <c r="AS31" s="68">
        <f>IF((SUM(AS$19:AS30)+AS$38+AS$39+SUM(AS$117:AS$121))&gt;=REGISTER!$DD$24,0,IF(DV$70=1,0,IF(AND(DV31=1,$J31=1,DV$43&gt;=REGISTER!$DD$28,DV$40&gt;0,SUM(DV$54:DV$60)&gt;0),1,0)))</f>
        <v>0</v>
      </c>
      <c r="AT31" s="68">
        <f>IF((SUM(AT$19:AT30)+AT$38+AT$39+SUM(AT$117:AT$121))&gt;=REGISTER!$DD$24,0,IF(DW$70=1,0,IF(AND(DW31=1,$J31=1,DW$43&gt;=REGISTER!$DD$28,DW$40&gt;0,SUM(DW$54:DW$60)&gt;0),1,0)))</f>
        <v>0</v>
      </c>
      <c r="AU31" s="68">
        <f>IF((SUM(AU$19:AU30)+AU$38+AU$39+SUM(AU$117:AU$121))&gt;=REGISTER!$DD$24,0,IF(DX$70=1,0,IF(AND(DX31=1,$J31=1,DX$43&gt;=REGISTER!$DD$28,DX$40&gt;0,SUM(DX$54:DX$60)&gt;0),1,0)))</f>
        <v>0</v>
      </c>
      <c r="AV31" s="68">
        <f>IF((SUM(AV$19:AV30)+AV$38+AV$39+SUM(AV$117:AV$121))&gt;=REGISTER!$DD$24,0,IF(DY$70=1,0,IF(AND(DY31=1,$J31=1,DY$43&gt;=REGISTER!$DD$28,DY$40&gt;0,SUM(DY$54:DY$60)&gt;0),1,0)))</f>
        <v>0</v>
      </c>
      <c r="AW31" s="68">
        <f>IF((SUM(AW$19:AW30)+AW$38+AW$39+SUM(AW$117:AW$121))&gt;=REGISTER!$DD$24,0,IF(DZ$70=1,0,IF(AND(DZ31=1,$J31=1,DZ$43&gt;=REGISTER!$DD$28,DZ$40&gt;0,SUM(DZ$54:DZ$60)&gt;0),1,0)))</f>
        <v>0</v>
      </c>
      <c r="AX31" s="68">
        <f>IF((SUM(AX$19:AX30)+AX$38+AX$39+SUM(AX$117:AX$121))&gt;=REGISTER!$DD$24,0,IF(EA$70=1,0,IF(AND(EA31=1,$J31=1,EA$43&gt;=REGISTER!$DD$28,EA$40&gt;0,SUM(EA$54:EA$60)&gt;0),1,0)))</f>
        <v>0</v>
      </c>
      <c r="AY31" s="68">
        <f>IF((SUM(AY$19:AY30)+AY$38+AY$39+SUM(AY$117:AY$121))&gt;=REGISTER!$DD$24,0,IF(EB$70=1,0,IF(AND(EB31=1,$J31=1,EB$43&gt;=REGISTER!$DD$28,EB$40&gt;0,SUM(EB$54:EB$60)&gt;0),1,0)))</f>
        <v>0</v>
      </c>
      <c r="AZ31" s="68">
        <f>IF((SUM(AZ$19:AZ30)+AZ$38+AZ$39+SUM(AZ$117:AZ$121))&gt;=REGISTER!$DD$24,0,IF(EC$70=1,0,IF(AND(EC31=1,$J31=1,EC$43&gt;=REGISTER!$DD$28,EC$40&gt;0,SUM(EC$54:EC$60)&gt;0),1,0)))</f>
        <v>0</v>
      </c>
      <c r="BA31" s="68">
        <f>IF((SUM(BA$19:BA30)+BA$38+BA$39+SUM(BA$117:BA$121))&gt;=REGISTER!$DD$24,0,IF(ED$70=1,0,IF(AND(ED31=1,$J31=1,ED$43&gt;=REGISTER!$DD$28,ED$40&gt;0,SUM(ED$54:ED$60)&gt;0),1,0)))</f>
        <v>0</v>
      </c>
      <c r="BB31" s="68">
        <f>IF((SUM(BB$19:BB30)+BB$38+BB$39+SUM(BB$117:BB$121))&gt;=REGISTER!$DD$24,0,IF(EE$70=1,0,IF(AND(EE31=1,$J31=1,EE$43&gt;=REGISTER!$DD$28,EE$40&gt;0,SUM(EE$54:EE$60)&gt;0),1,0)))</f>
        <v>0</v>
      </c>
      <c r="BC31" s="68">
        <f>IF((SUM(BC$19:BC30)+BC$38+BC$39+SUM(BC$117:BC$121))&gt;=REGISTER!$DD$24,0,IF(EF$70=1,0,IF(AND(EF31=1,$J31=1,EF$43&gt;=REGISTER!$DD$28,EF$40&gt;0,SUM(EF$54:EF$60)&gt;0),1,0)))</f>
        <v>0</v>
      </c>
      <c r="BD31" s="83">
        <f t="shared" si="8"/>
        <v>0</v>
      </c>
      <c r="BE31" s="63">
        <f t="shared" si="9"/>
        <v>0</v>
      </c>
      <c r="BF31" s="63">
        <f t="shared" si="10"/>
        <v>0</v>
      </c>
      <c r="BG31" s="63">
        <f t="shared" si="18"/>
        <v>0</v>
      </c>
      <c r="BH31" s="63">
        <f t="shared" si="18"/>
        <v>0</v>
      </c>
      <c r="BI31" s="63">
        <f t="shared" si="18"/>
        <v>0</v>
      </c>
      <c r="BJ31" s="63">
        <f t="shared" si="18"/>
        <v>0</v>
      </c>
      <c r="BK31" s="63">
        <f t="shared" si="18"/>
        <v>0</v>
      </c>
      <c r="BL31" s="63">
        <f t="shared" si="18"/>
        <v>0</v>
      </c>
      <c r="BM31" s="63">
        <f t="shared" si="18"/>
        <v>0</v>
      </c>
      <c r="BN31" s="63">
        <f t="shared" si="18"/>
        <v>0</v>
      </c>
      <c r="BO31" s="63">
        <f t="shared" si="18"/>
        <v>0</v>
      </c>
      <c r="BP31" s="63">
        <f t="shared" si="18"/>
        <v>0</v>
      </c>
      <c r="BQ31" s="63">
        <f t="shared" si="18"/>
        <v>0</v>
      </c>
      <c r="BR31" s="63">
        <f t="shared" si="18"/>
        <v>0</v>
      </c>
      <c r="BS31" s="63">
        <f t="shared" si="18"/>
        <v>0</v>
      </c>
      <c r="BT31" s="63">
        <f t="shared" si="18"/>
        <v>0</v>
      </c>
      <c r="BU31" s="63">
        <f t="shared" si="18"/>
        <v>0</v>
      </c>
      <c r="BV31" s="63">
        <f t="shared" si="18"/>
        <v>0</v>
      </c>
      <c r="BW31" s="63">
        <f t="shared" si="19"/>
        <v>0</v>
      </c>
      <c r="BX31" s="63">
        <f t="shared" si="19"/>
        <v>0</v>
      </c>
      <c r="BY31" s="63">
        <f t="shared" si="19"/>
        <v>0</v>
      </c>
      <c r="BZ31" s="63">
        <f t="shared" si="19"/>
        <v>0</v>
      </c>
      <c r="CA31" s="63">
        <f t="shared" si="19"/>
        <v>0</v>
      </c>
      <c r="CB31" s="63">
        <f t="shared" si="19"/>
        <v>0</v>
      </c>
      <c r="CC31" s="63">
        <f t="shared" si="19"/>
        <v>0</v>
      </c>
      <c r="CD31" s="63">
        <f t="shared" si="19"/>
        <v>0</v>
      </c>
      <c r="CE31" s="63">
        <f t="shared" si="19"/>
        <v>0</v>
      </c>
      <c r="CF31" s="63">
        <f t="shared" si="19"/>
        <v>0</v>
      </c>
      <c r="CG31" s="63">
        <f t="shared" si="19"/>
        <v>0</v>
      </c>
      <c r="CH31" s="63">
        <f t="shared" si="17"/>
        <v>0</v>
      </c>
      <c r="CI31" s="63">
        <f t="shared" si="17"/>
        <v>0</v>
      </c>
      <c r="CJ31" s="63">
        <f t="shared" si="17"/>
        <v>0</v>
      </c>
      <c r="CK31" s="63">
        <f t="shared" si="17"/>
        <v>0</v>
      </c>
      <c r="CL31" s="63">
        <f t="shared" si="17"/>
        <v>0</v>
      </c>
      <c r="CM31" s="63">
        <f t="shared" si="17"/>
        <v>0</v>
      </c>
      <c r="CN31" s="63">
        <f t="shared" si="17"/>
        <v>0</v>
      </c>
      <c r="CO31" s="63">
        <f t="shared" si="17"/>
        <v>0</v>
      </c>
      <c r="CP31" s="63">
        <f t="shared" si="17"/>
        <v>0</v>
      </c>
      <c r="CQ31" s="63">
        <f t="shared" si="17"/>
        <v>0</v>
      </c>
      <c r="CR31" s="63">
        <f t="shared" si="17"/>
        <v>0</v>
      </c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46">
        <f t="shared" si="13"/>
        <v>0</v>
      </c>
      <c r="EH31" s="116"/>
      <c r="EI31" s="82">
        <f t="shared" si="14"/>
        <v>0</v>
      </c>
      <c r="EJ31" s="295" t="str">
        <f t="shared" si="15"/>
        <v/>
      </c>
      <c r="EK31" s="296">
        <f t="shared" si="16"/>
        <v>0</v>
      </c>
      <c r="EL31" s="161"/>
      <c r="EM31" s="354">
        <f>SUMIF($K31,REGISTER!$CY$7,'KORT 2'!$BD31)</f>
        <v>0</v>
      </c>
      <c r="EN31" s="355">
        <f>SUMIF($K31,REGISTER!$CY$8,'KORT 2'!$BD31)</f>
        <v>0</v>
      </c>
      <c r="EO31" s="356">
        <f>SUMIF($K31,REGISTER!$CY$9,'KORT 2'!$BD31)</f>
        <v>0</v>
      </c>
      <c r="EP31" s="356">
        <f>SUMIF($K31,REGISTER!$CY$10,'KORT 2'!$BD31)</f>
        <v>0</v>
      </c>
      <c r="EQ31" s="357">
        <f>SUMIF($K31,REGISTER!$CY$23,'KORT 2'!$BD31)</f>
        <v>0</v>
      </c>
      <c r="ER31" s="355">
        <f>SUMIF($K31,REGISTER!$CY$24,'KORT 2'!$BD31)</f>
        <v>0</v>
      </c>
      <c r="ES31" s="356">
        <f>SUMIF($K31,REGISTER!$CY$25,'KORT 2'!$BD31)</f>
        <v>0</v>
      </c>
      <c r="ET31" s="356">
        <f>SUMIF($K31,REGISTER!$CY$26,'KORT 2'!$BD31)</f>
        <v>0</v>
      </c>
      <c r="EU31" s="357">
        <f>SUMIF($K31,REGISTER!$CY$15,'KORT 2'!$BD31)</f>
        <v>0</v>
      </c>
      <c r="EV31" s="355">
        <f>SUMIF($K31,REGISTER!$CY$16,'KORT 2'!$BD31)</f>
        <v>0</v>
      </c>
      <c r="EW31" s="355">
        <f>SUMIF($K31,REGISTER!$CY$17,'KORT 2'!$BD31)</f>
        <v>0</v>
      </c>
      <c r="EX31" s="355">
        <f>SUMIF($K31,REGISTER!$CY$18,'KORT 2'!$BD31)</f>
        <v>0</v>
      </c>
      <c r="EY31" s="358">
        <f>SUMIF($K31,REGISTER!$CY$19,'KORT 2'!$BD31)+SUMIF($K31,REGISTER!$CY$20,'KORT 2'!$BD31)+SUMIF($K31,REGISTER!$CY$21,'KORT 2'!$BD31)+SUMIF($K31,REGISTER!$CY$22,'KORT 2'!$BD31)</f>
        <v>0</v>
      </c>
      <c r="EZ31" s="359">
        <f>SUMIF($K31,REGISTER!$CY$31,'KORT 2'!$BD31)</f>
        <v>0</v>
      </c>
      <c r="FA31" s="355">
        <f>SUMIF($K31,REGISTER!$CY$32,'KORT 2'!$BD31)</f>
        <v>0</v>
      </c>
      <c r="FB31" s="355">
        <f>SUMIF($K31,REGISTER!$CY$33,'KORT 2'!$BD31)</f>
        <v>0</v>
      </c>
      <c r="FC31" s="355">
        <f>SUMIF($K31,REGISTER!$CY$34,'KORT 2'!$BD31)</f>
        <v>0</v>
      </c>
      <c r="FD31" s="358">
        <f>SUMIF($K31,REGISTER!$CY$35,'KORT 2'!$BD31)+SUMIF($K31,REGISTER!$CY$36,'KORT 2'!$BD31)+SUMIF($K31,REGISTER!$CY$37,'KORT 2'!$BD31)+SUMIF($K31,REGISTER!$CY$38,'KORT 2'!$BD31)</f>
        <v>0</v>
      </c>
      <c r="FE31" s="376"/>
      <c r="FF31" s="377"/>
      <c r="FG31" s="378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9"/>
      <c r="FY31" s="84">
        <f>SUMIF($M31,REGISTER!$CY$40,'KORT 2'!$O31)</f>
        <v>0</v>
      </c>
      <c r="FZ31" s="17">
        <f>SUMIF($M31,REGISTER!$CY$41,'KORT 2'!$O31)</f>
        <v>0</v>
      </c>
      <c r="GA31" s="17">
        <f>SUMIF($M31,REGISTER!$CY$42,'KORT 2'!$O31)</f>
        <v>0</v>
      </c>
      <c r="GB31" s="17">
        <f>SUMIF($M31,REGISTER!$CY$43,'KORT 2'!$O31)</f>
        <v>0</v>
      </c>
      <c r="GC31" s="17">
        <f>SUMIF($M31,REGISTER!$CY$44,'KORT 2'!$O31)</f>
        <v>0</v>
      </c>
      <c r="GD31" s="17">
        <f>SUMIF($M31,REGISTER!$CY$45,'KORT 2'!$O31)</f>
        <v>0</v>
      </c>
      <c r="GE31" s="17">
        <f>SUMIF($M31,REGISTER!$CY$60,'KORT 2'!$O31)</f>
        <v>0</v>
      </c>
      <c r="GF31" s="17">
        <f>SUMIF($M31,REGISTER!$CY$61,'KORT 2'!$O31)</f>
        <v>0</v>
      </c>
      <c r="GG31" s="17">
        <f>SUMIF($M31,REGISTER!$CY$62,'KORT 2'!$O31)</f>
        <v>0</v>
      </c>
      <c r="GH31" s="17">
        <f>SUMIF($M31,REGISTER!$CY$63,'KORT 2'!$O31)</f>
        <v>0</v>
      </c>
      <c r="GI31" s="17">
        <f>SUMIF($M31,REGISTER!$CY$64,'KORT 2'!$O31)</f>
        <v>0</v>
      </c>
      <c r="GJ31" s="17">
        <f>SUMIF($M31,REGISTER!$CY$65,'KORT 2'!$O31)</f>
        <v>0</v>
      </c>
      <c r="GK31" s="17">
        <f>SUMIF($M31,REGISTER!$CY$50,'KORT 2'!$O31)</f>
        <v>0</v>
      </c>
      <c r="GL31" s="17">
        <f>SUMIF($M31,REGISTER!$CY$51,'KORT 2'!$O31)</f>
        <v>0</v>
      </c>
      <c r="GM31" s="17">
        <f>SUMIF($M31,REGISTER!$CY$52,'KORT 2'!$O31)</f>
        <v>0</v>
      </c>
      <c r="GN31" s="17">
        <f>SUMIF($M31,REGISTER!$CY$53,'KORT 2'!$O31)</f>
        <v>0</v>
      </c>
      <c r="GO31" s="17">
        <f>SUMIF($M31,REGISTER!$CY$54,'KORT 2'!$O31)</f>
        <v>0</v>
      </c>
      <c r="GP31" s="17">
        <f>SUMIF($M31,REGISTER!$CY$55,'KORT 2'!$O31)</f>
        <v>0</v>
      </c>
      <c r="GQ31" s="16">
        <f>SUMIF($M31,REGISTER!$CY$56,'KORT 2'!$O31)+SUMIF($M31,REGISTER!$CY$57,'KORT 2'!$O31)+SUMIF($M31,REGISTER!$CY$58,'KORT 2'!$O31)+SUMIF($M31,REGISTER!$CY$59,'KORT 2'!$O31)</f>
        <v>0</v>
      </c>
      <c r="GR31" s="17">
        <f>SUMIF($M31,REGISTER!$CY$70,'KORT 2'!$O31)</f>
        <v>0</v>
      </c>
      <c r="GS31" s="17">
        <f>SUMIF($M31,REGISTER!$CY$71,'KORT 2'!$O31)</f>
        <v>0</v>
      </c>
      <c r="GT31" s="17">
        <f>SUMIF($M31,REGISTER!$CY$72,'KORT 2'!$O31)</f>
        <v>0</v>
      </c>
      <c r="GU31" s="17">
        <f>SUMIF($M31,REGISTER!$CY$73,'KORT 2'!$O31)</f>
        <v>0</v>
      </c>
      <c r="GV31" s="17">
        <f>SUMIF($M31,REGISTER!$CY$74,'KORT 2'!$O31)</f>
        <v>0</v>
      </c>
      <c r="GW31" s="17">
        <f>SUMIF($M31,REGISTER!$CY$75,'KORT 2'!$O31)</f>
        <v>0</v>
      </c>
      <c r="GX31" s="16">
        <f>SUMIF($M31,REGISTER!$CY$76,'KORT 2'!$O31)+SUMIF($M31,REGISTER!$CY$77,'KORT 2'!$O31)+SUMIF($M31,REGISTER!$CY$78,'KORT 2'!$O31)+SUMIF($M31,REGISTER!$CY$79,'KORT 2'!$O31)</f>
        <v>0</v>
      </c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/>
      <c r="HK31" s="116"/>
      <c r="HL31" s="116"/>
      <c r="HM31" s="116"/>
      <c r="HN31" s="116"/>
      <c r="HO31" s="116"/>
      <c r="HP31" s="106"/>
      <c r="HQ31" s="1"/>
    </row>
    <row r="32" spans="1:225" ht="15.9" customHeight="1">
      <c r="A32" s="15">
        <v>14</v>
      </c>
      <c r="B32" s="69"/>
      <c r="C32" s="541" t="str">
        <f t="shared" si="0"/>
        <v/>
      </c>
      <c r="D32" s="567"/>
      <c r="E32" s="567"/>
      <c r="F32" s="567"/>
      <c r="G32" s="567"/>
      <c r="H32" s="111" t="str">
        <f t="shared" si="1"/>
        <v/>
      </c>
      <c r="I32" s="22">
        <f t="shared" si="2"/>
        <v>0</v>
      </c>
      <c r="J32" s="22">
        <f t="shared" si="3"/>
        <v>0</v>
      </c>
      <c r="K32" s="22">
        <f t="shared" si="4"/>
        <v>0</v>
      </c>
      <c r="L32" s="114"/>
      <c r="M32" s="22">
        <f t="shared" si="5"/>
        <v>0</v>
      </c>
      <c r="N32" s="22">
        <f t="shared" si="6"/>
        <v>0</v>
      </c>
      <c r="O32" s="83">
        <f t="shared" si="7"/>
        <v>0</v>
      </c>
      <c r="P32" s="68">
        <f>IF((SUM(P$19:P31)+P$38+P$39+SUM(P$117:P$121))&gt;=REGISTER!$DD$24,0,IF(CS$70=1,0,IF(AND(CS32=1,$J32=1,CS$43&gt;=REGISTER!$DD$28,CS$40&gt;0,SUM(CS$54:CS$60)&gt;0),1,0)))</f>
        <v>0</v>
      </c>
      <c r="Q32" s="68">
        <f>IF((SUM(Q$19:Q31)+Q$38+Q$39+SUM(Q$117:Q$121))&gt;=REGISTER!$DD$24,0,IF(CT$70=1,0,IF(AND(CT32=1,$J32=1,CT$43&gt;=REGISTER!$DD$28,CT$40&gt;0,SUM(CT$54:CT$60)&gt;0),1,0)))</f>
        <v>0</v>
      </c>
      <c r="R32" s="68">
        <f>IF((SUM(R$19:R31)+R$38+R$39+SUM(R$117:R$121))&gt;=REGISTER!$DD$24,0,IF(CU$70=1,0,IF(AND(CU32=1,$J32=1,CU$43&gt;=REGISTER!$DD$28,CU$40&gt;0,SUM(CU$54:CU$60)&gt;0),1,0)))</f>
        <v>0</v>
      </c>
      <c r="S32" s="68">
        <f>IF((SUM(S$19:S31)+S$38+S$39+SUM(S$117:S$121))&gt;=REGISTER!$DD$24,0,IF(CV$70=1,0,IF(AND(CV32=1,$J32=1,CV$43&gt;=REGISTER!$DD$28,CV$40&gt;0,SUM(CV$54:CV$60)&gt;0),1,0)))</f>
        <v>0</v>
      </c>
      <c r="T32" s="68">
        <f>IF((SUM(T$19:T31)+T$38+T$39+SUM(T$117:T$121))&gt;=REGISTER!$DD$24,0,IF(CW$70=1,0,IF(AND(CW32=1,$J32=1,CW$43&gt;=REGISTER!$DD$28,CW$40&gt;0,SUM(CW$54:CW$60)&gt;0),1,0)))</f>
        <v>0</v>
      </c>
      <c r="U32" s="68">
        <f>IF((SUM(U$19:U31)+U$38+U$39+SUM(U$117:U$121))&gt;=REGISTER!$DD$24,0,IF(CX$70=1,0,IF(AND(CX32=1,$J32=1,CX$43&gt;=REGISTER!$DD$28,CX$40&gt;0,SUM(CX$54:CX$60)&gt;0),1,0)))</f>
        <v>0</v>
      </c>
      <c r="V32" s="68">
        <f>IF((SUM(V$19:V31)+V$38+V$39+SUM(V$117:V$121))&gt;=REGISTER!$DD$24,0,IF(CY$70=1,0,IF(AND(CY32=1,$J32=1,CY$43&gt;=REGISTER!$DD$28,CY$40&gt;0,SUM(CY$54:CY$60)&gt;0),1,0)))</f>
        <v>0</v>
      </c>
      <c r="W32" s="68">
        <f>IF((SUM(W$19:W31)+W$38+W$39+SUM(W$117:W$121))&gt;=REGISTER!$DD$24,0,IF(CZ$70=1,0,IF(AND(CZ32=1,$J32=1,CZ$43&gt;=REGISTER!$DD$28,CZ$40&gt;0,SUM(CZ$54:CZ$60)&gt;0),1,0)))</f>
        <v>0</v>
      </c>
      <c r="X32" s="68">
        <f>IF((SUM(X$19:X31)+X$38+X$39+SUM(X$117:X$121))&gt;=REGISTER!$DD$24,0,IF(DA$70=1,0,IF(AND(DA32=1,$J32=1,DA$43&gt;=REGISTER!$DD$28,DA$40&gt;0,SUM(DA$54:DA$60)&gt;0),1,0)))</f>
        <v>0</v>
      </c>
      <c r="Y32" s="68">
        <f>IF((SUM(Y$19:Y31)+Y$38+Y$39+SUM(Y$117:Y$121))&gt;=REGISTER!$DD$24,0,IF(DB$70=1,0,IF(AND(DB32=1,$J32=1,DB$43&gt;=REGISTER!$DD$28,DB$40&gt;0,SUM(DB$54:DB$60)&gt;0),1,0)))</f>
        <v>0</v>
      </c>
      <c r="Z32" s="68">
        <f>IF((SUM(Z$19:Z31)+Z$38+Z$39+SUM(Z$117:Z$121))&gt;=REGISTER!$DD$24,0,IF(DC$70=1,0,IF(AND(DC32=1,$J32=1,DC$43&gt;=REGISTER!$DD$28,DC$40&gt;0,SUM(DC$54:DC$60)&gt;0),1,0)))</f>
        <v>0</v>
      </c>
      <c r="AA32" s="68">
        <f>IF((SUM(AA$19:AA31)+AA$38+AA$39+SUM(AA$117:AA$121))&gt;=REGISTER!$DD$24,0,IF(DD$70=1,0,IF(AND(DD32=1,$J32=1,DD$43&gt;=REGISTER!$DD$28,DD$40&gt;0,SUM(DD$54:DD$60)&gt;0),1,0)))</f>
        <v>0</v>
      </c>
      <c r="AB32" s="68">
        <f>IF((SUM(AB$19:AB31)+AB$38+AB$39+SUM(AB$117:AB$121))&gt;=REGISTER!$DD$24,0,IF(DE$70=1,0,IF(AND(DE32=1,$J32=1,DE$43&gt;=REGISTER!$DD$28,DE$40&gt;0,SUM(DE$54:DE$60)&gt;0),1,0)))</f>
        <v>0</v>
      </c>
      <c r="AC32" s="68">
        <f>IF((SUM(AC$19:AC31)+AC$38+AC$39+SUM(AC$117:AC$121))&gt;=REGISTER!$DD$24,0,IF(DF$70=1,0,IF(AND(DF32=1,$J32=1,DF$43&gt;=REGISTER!$DD$28,DF$40&gt;0,SUM(DF$54:DF$60)&gt;0),1,0)))</f>
        <v>0</v>
      </c>
      <c r="AD32" s="68">
        <f>IF((SUM(AD$19:AD31)+AD$38+AD$39+SUM(AD$117:AD$121))&gt;=REGISTER!$DD$24,0,IF(DG$70=1,0,IF(AND(DG32=1,$J32=1,DG$43&gt;=REGISTER!$DD$28,DG$40&gt;0,SUM(DG$54:DG$60)&gt;0),1,0)))</f>
        <v>0</v>
      </c>
      <c r="AE32" s="68">
        <f>IF((SUM(AE$19:AE31)+AE$38+AE$39+SUM(AE$117:AE$121))&gt;=REGISTER!$DD$24,0,IF(DH$70=1,0,IF(AND(DH32=1,$J32=1,DH$43&gt;=REGISTER!$DD$28,DH$40&gt;0,SUM(DH$54:DH$60)&gt;0),1,0)))</f>
        <v>0</v>
      </c>
      <c r="AF32" s="68">
        <f>IF((SUM(AF$19:AF31)+AF$38+AF$39+SUM(AF$117:AF$121))&gt;=REGISTER!$DD$24,0,IF(DI$70=1,0,IF(AND(DI32=1,$J32=1,DI$43&gt;=REGISTER!$DD$28,DI$40&gt;0,SUM(DI$54:DI$60)&gt;0),1,0)))</f>
        <v>0</v>
      </c>
      <c r="AG32" s="68">
        <f>IF((SUM(AG$19:AG31)+AG$38+AG$39+SUM(AG$117:AG$121))&gt;=REGISTER!$DD$24,0,IF(DJ$70=1,0,IF(AND(DJ32=1,$J32=1,DJ$43&gt;=REGISTER!$DD$28,DJ$40&gt;0,SUM(DJ$54:DJ$60)&gt;0),1,0)))</f>
        <v>0</v>
      </c>
      <c r="AH32" s="68">
        <f>IF((SUM(AH$19:AH31)+AH$38+AH$39+SUM(AH$117:AH$121))&gt;=REGISTER!$DD$24,0,IF(DK$70=1,0,IF(AND(DK32=1,$J32=1,DK$43&gt;=REGISTER!$DD$28,DK$40&gt;0,SUM(DK$54:DK$60)&gt;0),1,0)))</f>
        <v>0</v>
      </c>
      <c r="AI32" s="68">
        <f>IF((SUM(AI$19:AI31)+AI$38+AI$39+SUM(AI$117:AI$121))&gt;=REGISTER!$DD$24,0,IF(DL$70=1,0,IF(AND(DL32=1,$J32=1,DL$43&gt;=REGISTER!$DD$28,DL$40&gt;0,SUM(DL$54:DL$60)&gt;0),1,0)))</f>
        <v>0</v>
      </c>
      <c r="AJ32" s="68">
        <f>IF((SUM(AJ$19:AJ31)+AJ$38+AJ$39+SUM(AJ$117:AJ$121))&gt;=REGISTER!$DD$24,0,IF(DM$70=1,0,IF(AND(DM32=1,$J32=1,DM$43&gt;=REGISTER!$DD$28,DM$40&gt;0,SUM(DM$54:DM$60)&gt;0),1,0)))</f>
        <v>0</v>
      </c>
      <c r="AK32" s="68">
        <f>IF((SUM(AK$19:AK31)+AK$38+AK$39+SUM(AK$117:AK$121))&gt;=REGISTER!$DD$24,0,IF(DN$70=1,0,IF(AND(DN32=1,$J32=1,DN$43&gt;=REGISTER!$DD$28,DN$40&gt;0,SUM(DN$54:DN$60)&gt;0),1,0)))</f>
        <v>0</v>
      </c>
      <c r="AL32" s="68">
        <f>IF((SUM(AL$19:AL31)+AL$38+AL$39+SUM(AL$117:AL$121))&gt;=REGISTER!$DD$24,0,IF(DO$70=1,0,IF(AND(DO32=1,$J32=1,DO$43&gt;=REGISTER!$DD$28,DO$40&gt;0,SUM(DO$54:DO$60)&gt;0),1,0)))</f>
        <v>0</v>
      </c>
      <c r="AM32" s="68">
        <f>IF((SUM(AM$19:AM31)+AM$38+AM$39+SUM(AM$117:AM$121))&gt;=REGISTER!$DD$24,0,IF(DP$70=1,0,IF(AND(DP32=1,$J32=1,DP$43&gt;=REGISTER!$DD$28,DP$40&gt;0,SUM(DP$54:DP$60)&gt;0),1,0)))</f>
        <v>0</v>
      </c>
      <c r="AN32" s="68">
        <f>IF((SUM(AN$19:AN31)+AN$38+AN$39+SUM(AN$117:AN$121))&gt;=REGISTER!$DD$24,0,IF(DQ$70=1,0,IF(AND(DQ32=1,$J32=1,DQ$43&gt;=REGISTER!$DD$28,DQ$40&gt;0,SUM(DQ$54:DQ$60)&gt;0),1,0)))</f>
        <v>0</v>
      </c>
      <c r="AO32" s="68">
        <f>IF((SUM(AO$19:AO31)+AO$38+AO$39+SUM(AO$117:AO$121))&gt;=REGISTER!$DD$24,0,IF(DR$70=1,0,IF(AND(DR32=1,$J32=1,DR$43&gt;=REGISTER!$DD$28,DR$40&gt;0,SUM(DR$54:DR$60)&gt;0),1,0)))</f>
        <v>0</v>
      </c>
      <c r="AP32" s="68">
        <f>IF((SUM(AP$19:AP31)+AP$38+AP$39+SUM(AP$117:AP$121))&gt;=REGISTER!$DD$24,0,IF(DS$70=1,0,IF(AND(DS32=1,$J32=1,DS$43&gt;=REGISTER!$DD$28,DS$40&gt;0,SUM(DS$54:DS$60)&gt;0),1,0)))</f>
        <v>0</v>
      </c>
      <c r="AQ32" s="68">
        <f>IF((SUM(AQ$19:AQ31)+AQ$38+AQ$39+SUM(AQ$117:AQ$121))&gt;=REGISTER!$DD$24,0,IF(DT$70=1,0,IF(AND(DT32=1,$J32=1,DT$43&gt;=REGISTER!$DD$28,DT$40&gt;0,SUM(DT$54:DT$60)&gt;0),1,0)))</f>
        <v>0</v>
      </c>
      <c r="AR32" s="68">
        <f>IF((SUM(AR$19:AR31)+AR$38+AR$39+SUM(AR$117:AR$121))&gt;=REGISTER!$DD$24,0,IF(DU$70=1,0,IF(AND(DU32=1,$J32=1,DU$43&gt;=REGISTER!$DD$28,DU$40&gt;0,SUM(DU$54:DU$60)&gt;0),1,0)))</f>
        <v>0</v>
      </c>
      <c r="AS32" s="68">
        <f>IF((SUM(AS$19:AS31)+AS$38+AS$39+SUM(AS$117:AS$121))&gt;=REGISTER!$DD$24,0,IF(DV$70=1,0,IF(AND(DV32=1,$J32=1,DV$43&gt;=REGISTER!$DD$28,DV$40&gt;0,SUM(DV$54:DV$60)&gt;0),1,0)))</f>
        <v>0</v>
      </c>
      <c r="AT32" s="68">
        <f>IF((SUM(AT$19:AT31)+AT$38+AT$39+SUM(AT$117:AT$121))&gt;=REGISTER!$DD$24,0,IF(DW$70=1,0,IF(AND(DW32=1,$J32=1,DW$43&gt;=REGISTER!$DD$28,DW$40&gt;0,SUM(DW$54:DW$60)&gt;0),1,0)))</f>
        <v>0</v>
      </c>
      <c r="AU32" s="68">
        <f>IF((SUM(AU$19:AU31)+AU$38+AU$39+SUM(AU$117:AU$121))&gt;=REGISTER!$DD$24,0,IF(DX$70=1,0,IF(AND(DX32=1,$J32=1,DX$43&gt;=REGISTER!$DD$28,DX$40&gt;0,SUM(DX$54:DX$60)&gt;0),1,0)))</f>
        <v>0</v>
      </c>
      <c r="AV32" s="68">
        <f>IF((SUM(AV$19:AV31)+AV$38+AV$39+SUM(AV$117:AV$121))&gt;=REGISTER!$DD$24,0,IF(DY$70=1,0,IF(AND(DY32=1,$J32=1,DY$43&gt;=REGISTER!$DD$28,DY$40&gt;0,SUM(DY$54:DY$60)&gt;0),1,0)))</f>
        <v>0</v>
      </c>
      <c r="AW32" s="68">
        <f>IF((SUM(AW$19:AW31)+AW$38+AW$39+SUM(AW$117:AW$121))&gt;=REGISTER!$DD$24,0,IF(DZ$70=1,0,IF(AND(DZ32=1,$J32=1,DZ$43&gt;=REGISTER!$DD$28,DZ$40&gt;0,SUM(DZ$54:DZ$60)&gt;0),1,0)))</f>
        <v>0</v>
      </c>
      <c r="AX32" s="68">
        <f>IF((SUM(AX$19:AX31)+AX$38+AX$39+SUM(AX$117:AX$121))&gt;=REGISTER!$DD$24,0,IF(EA$70=1,0,IF(AND(EA32=1,$J32=1,EA$43&gt;=REGISTER!$DD$28,EA$40&gt;0,SUM(EA$54:EA$60)&gt;0),1,0)))</f>
        <v>0</v>
      </c>
      <c r="AY32" s="68">
        <f>IF((SUM(AY$19:AY31)+AY$38+AY$39+SUM(AY$117:AY$121))&gt;=REGISTER!$DD$24,0,IF(EB$70=1,0,IF(AND(EB32=1,$J32=1,EB$43&gt;=REGISTER!$DD$28,EB$40&gt;0,SUM(EB$54:EB$60)&gt;0),1,0)))</f>
        <v>0</v>
      </c>
      <c r="AZ32" s="68">
        <f>IF((SUM(AZ$19:AZ31)+AZ$38+AZ$39+SUM(AZ$117:AZ$121))&gt;=REGISTER!$DD$24,0,IF(EC$70=1,0,IF(AND(EC32=1,$J32=1,EC$43&gt;=REGISTER!$DD$28,EC$40&gt;0,SUM(EC$54:EC$60)&gt;0),1,0)))</f>
        <v>0</v>
      </c>
      <c r="BA32" s="68">
        <f>IF((SUM(BA$19:BA31)+BA$38+BA$39+SUM(BA$117:BA$121))&gt;=REGISTER!$DD$24,0,IF(ED$70=1,0,IF(AND(ED32=1,$J32=1,ED$43&gt;=REGISTER!$DD$28,ED$40&gt;0,SUM(ED$54:ED$60)&gt;0),1,0)))</f>
        <v>0</v>
      </c>
      <c r="BB32" s="68">
        <f>IF((SUM(BB$19:BB31)+BB$38+BB$39+SUM(BB$117:BB$121))&gt;=REGISTER!$DD$24,0,IF(EE$70=1,0,IF(AND(EE32=1,$J32=1,EE$43&gt;=REGISTER!$DD$28,EE$40&gt;0,SUM(EE$54:EE$60)&gt;0),1,0)))</f>
        <v>0</v>
      </c>
      <c r="BC32" s="68">
        <f>IF((SUM(BC$19:BC31)+BC$38+BC$39+SUM(BC$117:BC$121))&gt;=REGISTER!$DD$24,0,IF(EF$70=1,0,IF(AND(EF32=1,$J32=1,EF$43&gt;=REGISTER!$DD$28,EF$40&gt;0,SUM(EF$54:EF$60)&gt;0),1,0)))</f>
        <v>0</v>
      </c>
      <c r="BD32" s="83">
        <f t="shared" si="8"/>
        <v>0</v>
      </c>
      <c r="BE32" s="63">
        <f t="shared" si="9"/>
        <v>0</v>
      </c>
      <c r="BF32" s="63">
        <f t="shared" si="10"/>
        <v>0</v>
      </c>
      <c r="BG32" s="63">
        <f t="shared" si="18"/>
        <v>0</v>
      </c>
      <c r="BH32" s="63">
        <f t="shared" si="18"/>
        <v>0</v>
      </c>
      <c r="BI32" s="63">
        <f t="shared" si="18"/>
        <v>0</v>
      </c>
      <c r="BJ32" s="63">
        <f t="shared" si="18"/>
        <v>0</v>
      </c>
      <c r="BK32" s="63">
        <f t="shared" si="18"/>
        <v>0</v>
      </c>
      <c r="BL32" s="63">
        <f t="shared" si="18"/>
        <v>0</v>
      </c>
      <c r="BM32" s="63">
        <f t="shared" si="18"/>
        <v>0</v>
      </c>
      <c r="BN32" s="63">
        <f t="shared" si="18"/>
        <v>0</v>
      </c>
      <c r="BO32" s="63">
        <f t="shared" si="18"/>
        <v>0</v>
      </c>
      <c r="BP32" s="63">
        <f t="shared" si="18"/>
        <v>0</v>
      </c>
      <c r="BQ32" s="63">
        <f t="shared" si="18"/>
        <v>0</v>
      </c>
      <c r="BR32" s="63">
        <f t="shared" si="18"/>
        <v>0</v>
      </c>
      <c r="BS32" s="63">
        <f t="shared" si="18"/>
        <v>0</v>
      </c>
      <c r="BT32" s="63">
        <f t="shared" si="18"/>
        <v>0</v>
      </c>
      <c r="BU32" s="63">
        <f t="shared" si="18"/>
        <v>0</v>
      </c>
      <c r="BV32" s="63">
        <f t="shared" si="18"/>
        <v>0</v>
      </c>
      <c r="BW32" s="63">
        <f t="shared" si="19"/>
        <v>0</v>
      </c>
      <c r="BX32" s="63">
        <f t="shared" si="19"/>
        <v>0</v>
      </c>
      <c r="BY32" s="63">
        <f t="shared" si="19"/>
        <v>0</v>
      </c>
      <c r="BZ32" s="63">
        <f t="shared" si="19"/>
        <v>0</v>
      </c>
      <c r="CA32" s="63">
        <f t="shared" si="19"/>
        <v>0</v>
      </c>
      <c r="CB32" s="63">
        <f t="shared" si="19"/>
        <v>0</v>
      </c>
      <c r="CC32" s="63">
        <f t="shared" si="19"/>
        <v>0</v>
      </c>
      <c r="CD32" s="63">
        <f t="shared" si="19"/>
        <v>0</v>
      </c>
      <c r="CE32" s="63">
        <f t="shared" si="19"/>
        <v>0</v>
      </c>
      <c r="CF32" s="63">
        <f t="shared" si="19"/>
        <v>0</v>
      </c>
      <c r="CG32" s="63">
        <f t="shared" si="19"/>
        <v>0</v>
      </c>
      <c r="CH32" s="63">
        <f t="shared" si="17"/>
        <v>0</v>
      </c>
      <c r="CI32" s="63">
        <f t="shared" si="17"/>
        <v>0</v>
      </c>
      <c r="CJ32" s="63">
        <f t="shared" si="17"/>
        <v>0</v>
      </c>
      <c r="CK32" s="63">
        <f t="shared" si="17"/>
        <v>0</v>
      </c>
      <c r="CL32" s="63">
        <f t="shared" si="17"/>
        <v>0</v>
      </c>
      <c r="CM32" s="63">
        <f t="shared" si="17"/>
        <v>0</v>
      </c>
      <c r="CN32" s="63">
        <f t="shared" si="17"/>
        <v>0</v>
      </c>
      <c r="CO32" s="63">
        <f t="shared" si="17"/>
        <v>0</v>
      </c>
      <c r="CP32" s="63">
        <f t="shared" si="17"/>
        <v>0</v>
      </c>
      <c r="CQ32" s="63">
        <f t="shared" si="17"/>
        <v>0</v>
      </c>
      <c r="CR32" s="63">
        <f t="shared" si="17"/>
        <v>0</v>
      </c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46">
        <f t="shared" si="13"/>
        <v>0</v>
      </c>
      <c r="EH32" s="116"/>
      <c r="EI32" s="82">
        <f t="shared" si="14"/>
        <v>0</v>
      </c>
      <c r="EJ32" s="295" t="str">
        <f t="shared" si="15"/>
        <v/>
      </c>
      <c r="EK32" s="296">
        <f t="shared" si="16"/>
        <v>0</v>
      </c>
      <c r="EL32" s="161"/>
      <c r="EM32" s="354">
        <f>SUMIF($K32,REGISTER!$CY$7,'KORT 2'!$BD32)</f>
        <v>0</v>
      </c>
      <c r="EN32" s="355">
        <f>SUMIF($K32,REGISTER!$CY$8,'KORT 2'!$BD32)</f>
        <v>0</v>
      </c>
      <c r="EO32" s="356">
        <f>SUMIF($K32,REGISTER!$CY$9,'KORT 2'!$BD32)</f>
        <v>0</v>
      </c>
      <c r="EP32" s="356">
        <f>SUMIF($K32,REGISTER!$CY$10,'KORT 2'!$BD32)</f>
        <v>0</v>
      </c>
      <c r="EQ32" s="357">
        <f>SUMIF($K32,REGISTER!$CY$23,'KORT 2'!$BD32)</f>
        <v>0</v>
      </c>
      <c r="ER32" s="355">
        <f>SUMIF($K32,REGISTER!$CY$24,'KORT 2'!$BD32)</f>
        <v>0</v>
      </c>
      <c r="ES32" s="356">
        <f>SUMIF($K32,REGISTER!$CY$25,'KORT 2'!$BD32)</f>
        <v>0</v>
      </c>
      <c r="ET32" s="356">
        <f>SUMIF($K32,REGISTER!$CY$26,'KORT 2'!$BD32)</f>
        <v>0</v>
      </c>
      <c r="EU32" s="357">
        <f>SUMIF($K32,REGISTER!$CY$15,'KORT 2'!$BD32)</f>
        <v>0</v>
      </c>
      <c r="EV32" s="355">
        <f>SUMIF($K32,REGISTER!$CY$16,'KORT 2'!$BD32)</f>
        <v>0</v>
      </c>
      <c r="EW32" s="355">
        <f>SUMIF($K32,REGISTER!$CY$17,'KORT 2'!$BD32)</f>
        <v>0</v>
      </c>
      <c r="EX32" s="355">
        <f>SUMIF($K32,REGISTER!$CY$18,'KORT 2'!$BD32)</f>
        <v>0</v>
      </c>
      <c r="EY32" s="358">
        <f>SUMIF($K32,REGISTER!$CY$19,'KORT 2'!$BD32)+SUMIF($K32,REGISTER!$CY$20,'KORT 2'!$BD32)+SUMIF($K32,REGISTER!$CY$21,'KORT 2'!$BD32)+SUMIF($K32,REGISTER!$CY$22,'KORT 2'!$BD32)</f>
        <v>0</v>
      </c>
      <c r="EZ32" s="359">
        <f>SUMIF($K32,REGISTER!$CY$31,'KORT 2'!$BD32)</f>
        <v>0</v>
      </c>
      <c r="FA32" s="355">
        <f>SUMIF($K32,REGISTER!$CY$32,'KORT 2'!$BD32)</f>
        <v>0</v>
      </c>
      <c r="FB32" s="355">
        <f>SUMIF($K32,REGISTER!$CY$33,'KORT 2'!$BD32)</f>
        <v>0</v>
      </c>
      <c r="FC32" s="355">
        <f>SUMIF($K32,REGISTER!$CY$34,'KORT 2'!$BD32)</f>
        <v>0</v>
      </c>
      <c r="FD32" s="358">
        <f>SUMIF($K32,REGISTER!$CY$35,'KORT 2'!$BD32)+SUMIF($K32,REGISTER!$CY$36,'KORT 2'!$BD32)+SUMIF($K32,REGISTER!$CY$37,'KORT 2'!$BD32)+SUMIF($K32,REGISTER!$CY$38,'KORT 2'!$BD32)</f>
        <v>0</v>
      </c>
      <c r="FE32" s="376"/>
      <c r="FF32" s="377"/>
      <c r="FG32" s="378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9"/>
      <c r="FY32" s="84">
        <f>SUMIF($M32,REGISTER!$CY$40,'KORT 2'!$O32)</f>
        <v>0</v>
      </c>
      <c r="FZ32" s="17">
        <f>SUMIF($M32,REGISTER!$CY$41,'KORT 2'!$O32)</f>
        <v>0</v>
      </c>
      <c r="GA32" s="17">
        <f>SUMIF($M32,REGISTER!$CY$42,'KORT 2'!$O32)</f>
        <v>0</v>
      </c>
      <c r="GB32" s="17">
        <f>SUMIF($M32,REGISTER!$CY$43,'KORT 2'!$O32)</f>
        <v>0</v>
      </c>
      <c r="GC32" s="17">
        <f>SUMIF($M32,REGISTER!$CY$44,'KORT 2'!$O32)</f>
        <v>0</v>
      </c>
      <c r="GD32" s="17">
        <f>SUMIF($M32,REGISTER!$CY$45,'KORT 2'!$O32)</f>
        <v>0</v>
      </c>
      <c r="GE32" s="17">
        <f>SUMIF($M32,REGISTER!$CY$60,'KORT 2'!$O32)</f>
        <v>0</v>
      </c>
      <c r="GF32" s="17">
        <f>SUMIF($M32,REGISTER!$CY$61,'KORT 2'!$O32)</f>
        <v>0</v>
      </c>
      <c r="GG32" s="17">
        <f>SUMIF($M32,REGISTER!$CY$62,'KORT 2'!$O32)</f>
        <v>0</v>
      </c>
      <c r="GH32" s="17">
        <f>SUMIF($M32,REGISTER!$CY$63,'KORT 2'!$O32)</f>
        <v>0</v>
      </c>
      <c r="GI32" s="17">
        <f>SUMIF($M32,REGISTER!$CY$64,'KORT 2'!$O32)</f>
        <v>0</v>
      </c>
      <c r="GJ32" s="17">
        <f>SUMIF($M32,REGISTER!$CY$65,'KORT 2'!$O32)</f>
        <v>0</v>
      </c>
      <c r="GK32" s="17">
        <f>SUMIF($M32,REGISTER!$CY$50,'KORT 2'!$O32)</f>
        <v>0</v>
      </c>
      <c r="GL32" s="17">
        <f>SUMIF($M32,REGISTER!$CY$51,'KORT 2'!$O32)</f>
        <v>0</v>
      </c>
      <c r="GM32" s="17">
        <f>SUMIF($M32,REGISTER!$CY$52,'KORT 2'!$O32)</f>
        <v>0</v>
      </c>
      <c r="GN32" s="17">
        <f>SUMIF($M32,REGISTER!$CY$53,'KORT 2'!$O32)</f>
        <v>0</v>
      </c>
      <c r="GO32" s="17">
        <f>SUMIF($M32,REGISTER!$CY$54,'KORT 2'!$O32)</f>
        <v>0</v>
      </c>
      <c r="GP32" s="17">
        <f>SUMIF($M32,REGISTER!$CY$55,'KORT 2'!$O32)</f>
        <v>0</v>
      </c>
      <c r="GQ32" s="16">
        <f>SUMIF($M32,REGISTER!$CY$56,'KORT 2'!$O32)+SUMIF($M32,REGISTER!$CY$57,'KORT 2'!$O32)+SUMIF($M32,REGISTER!$CY$58,'KORT 2'!$O32)+SUMIF($M32,REGISTER!$CY$59,'KORT 2'!$O32)</f>
        <v>0</v>
      </c>
      <c r="GR32" s="17">
        <f>SUMIF($M32,REGISTER!$CY$70,'KORT 2'!$O32)</f>
        <v>0</v>
      </c>
      <c r="GS32" s="17">
        <f>SUMIF($M32,REGISTER!$CY$71,'KORT 2'!$O32)</f>
        <v>0</v>
      </c>
      <c r="GT32" s="17">
        <f>SUMIF($M32,REGISTER!$CY$72,'KORT 2'!$O32)</f>
        <v>0</v>
      </c>
      <c r="GU32" s="17">
        <f>SUMIF($M32,REGISTER!$CY$73,'KORT 2'!$O32)</f>
        <v>0</v>
      </c>
      <c r="GV32" s="17">
        <f>SUMIF($M32,REGISTER!$CY$74,'KORT 2'!$O32)</f>
        <v>0</v>
      </c>
      <c r="GW32" s="17">
        <f>SUMIF($M32,REGISTER!$CY$75,'KORT 2'!$O32)</f>
        <v>0</v>
      </c>
      <c r="GX32" s="16">
        <f>SUMIF($M32,REGISTER!$CY$76,'KORT 2'!$O32)+SUMIF($M32,REGISTER!$CY$77,'KORT 2'!$O32)+SUMIF($M32,REGISTER!$CY$78,'KORT 2'!$O32)+SUMIF($M32,REGISTER!$CY$79,'KORT 2'!$O32)</f>
        <v>0</v>
      </c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/>
      <c r="HK32" s="116"/>
      <c r="HL32" s="116"/>
      <c r="HM32" s="116"/>
      <c r="HN32" s="116"/>
      <c r="HO32" s="116"/>
      <c r="HP32" s="106"/>
      <c r="HQ32" s="1"/>
    </row>
    <row r="33" spans="1:225" ht="15.9" customHeight="1">
      <c r="A33" s="15">
        <v>15</v>
      </c>
      <c r="B33" s="69"/>
      <c r="C33" s="541" t="str">
        <f t="shared" si="0"/>
        <v/>
      </c>
      <c r="D33" s="567"/>
      <c r="E33" s="567"/>
      <c r="F33" s="567"/>
      <c r="G33" s="567"/>
      <c r="H33" s="111" t="str">
        <f t="shared" si="1"/>
        <v/>
      </c>
      <c r="I33" s="22">
        <f t="shared" si="2"/>
        <v>0</v>
      </c>
      <c r="J33" s="22">
        <f t="shared" si="3"/>
        <v>0</v>
      </c>
      <c r="K33" s="22">
        <f t="shared" si="4"/>
        <v>0</v>
      </c>
      <c r="L33" s="114"/>
      <c r="M33" s="22">
        <f t="shared" si="5"/>
        <v>0</v>
      </c>
      <c r="N33" s="22">
        <f t="shared" si="6"/>
        <v>0</v>
      </c>
      <c r="O33" s="83">
        <f t="shared" si="7"/>
        <v>0</v>
      </c>
      <c r="P33" s="68">
        <f>IF((SUM(P$19:P32)+P$38+P$39+SUM(P$117:P$121))&gt;=REGISTER!$DD$24,0,IF(CS$70=1,0,IF(AND(CS33=1,$J33=1,CS$43&gt;=REGISTER!$DD$28,CS$40&gt;0,SUM(CS$54:CS$60)&gt;0),1,0)))</f>
        <v>0</v>
      </c>
      <c r="Q33" s="68">
        <f>IF((SUM(Q$19:Q32)+Q$38+Q$39+SUM(Q$117:Q$121))&gt;=REGISTER!$DD$24,0,IF(CT$70=1,0,IF(AND(CT33=1,$J33=1,CT$43&gt;=REGISTER!$DD$28,CT$40&gt;0,SUM(CT$54:CT$60)&gt;0),1,0)))</f>
        <v>0</v>
      </c>
      <c r="R33" s="68">
        <f>IF((SUM(R$19:R32)+R$38+R$39+SUM(R$117:R$121))&gt;=REGISTER!$DD$24,0,IF(CU$70=1,0,IF(AND(CU33=1,$J33=1,CU$43&gt;=REGISTER!$DD$28,CU$40&gt;0,SUM(CU$54:CU$60)&gt;0),1,0)))</f>
        <v>0</v>
      </c>
      <c r="S33" s="68">
        <f>IF((SUM(S$19:S32)+S$38+S$39+SUM(S$117:S$121))&gt;=REGISTER!$DD$24,0,IF(CV$70=1,0,IF(AND(CV33=1,$J33=1,CV$43&gt;=REGISTER!$DD$28,CV$40&gt;0,SUM(CV$54:CV$60)&gt;0),1,0)))</f>
        <v>0</v>
      </c>
      <c r="T33" s="68">
        <f>IF((SUM(T$19:T32)+T$38+T$39+SUM(T$117:T$121))&gt;=REGISTER!$DD$24,0,IF(CW$70=1,0,IF(AND(CW33=1,$J33=1,CW$43&gt;=REGISTER!$DD$28,CW$40&gt;0,SUM(CW$54:CW$60)&gt;0),1,0)))</f>
        <v>0</v>
      </c>
      <c r="U33" s="68">
        <f>IF((SUM(U$19:U32)+U$38+U$39+SUM(U$117:U$121))&gt;=REGISTER!$DD$24,0,IF(CX$70=1,0,IF(AND(CX33=1,$J33=1,CX$43&gt;=REGISTER!$DD$28,CX$40&gt;0,SUM(CX$54:CX$60)&gt;0),1,0)))</f>
        <v>0</v>
      </c>
      <c r="V33" s="68">
        <f>IF((SUM(V$19:V32)+V$38+V$39+SUM(V$117:V$121))&gt;=REGISTER!$DD$24,0,IF(CY$70=1,0,IF(AND(CY33=1,$J33=1,CY$43&gt;=REGISTER!$DD$28,CY$40&gt;0,SUM(CY$54:CY$60)&gt;0),1,0)))</f>
        <v>0</v>
      </c>
      <c r="W33" s="68">
        <f>IF((SUM(W$19:W32)+W$38+W$39+SUM(W$117:W$121))&gt;=REGISTER!$DD$24,0,IF(CZ$70=1,0,IF(AND(CZ33=1,$J33=1,CZ$43&gt;=REGISTER!$DD$28,CZ$40&gt;0,SUM(CZ$54:CZ$60)&gt;0),1,0)))</f>
        <v>0</v>
      </c>
      <c r="X33" s="68">
        <f>IF((SUM(X$19:X32)+X$38+X$39+SUM(X$117:X$121))&gt;=REGISTER!$DD$24,0,IF(DA$70=1,0,IF(AND(DA33=1,$J33=1,DA$43&gt;=REGISTER!$DD$28,DA$40&gt;0,SUM(DA$54:DA$60)&gt;0),1,0)))</f>
        <v>0</v>
      </c>
      <c r="Y33" s="68">
        <f>IF((SUM(Y$19:Y32)+Y$38+Y$39+SUM(Y$117:Y$121))&gt;=REGISTER!$DD$24,0,IF(DB$70=1,0,IF(AND(DB33=1,$J33=1,DB$43&gt;=REGISTER!$DD$28,DB$40&gt;0,SUM(DB$54:DB$60)&gt;0),1,0)))</f>
        <v>0</v>
      </c>
      <c r="Z33" s="68">
        <f>IF((SUM(Z$19:Z32)+Z$38+Z$39+SUM(Z$117:Z$121))&gt;=REGISTER!$DD$24,0,IF(DC$70=1,0,IF(AND(DC33=1,$J33=1,DC$43&gt;=REGISTER!$DD$28,DC$40&gt;0,SUM(DC$54:DC$60)&gt;0),1,0)))</f>
        <v>0</v>
      </c>
      <c r="AA33" s="68">
        <f>IF((SUM(AA$19:AA32)+AA$38+AA$39+SUM(AA$117:AA$121))&gt;=REGISTER!$DD$24,0,IF(DD$70=1,0,IF(AND(DD33=1,$J33=1,DD$43&gt;=REGISTER!$DD$28,DD$40&gt;0,SUM(DD$54:DD$60)&gt;0),1,0)))</f>
        <v>0</v>
      </c>
      <c r="AB33" s="68">
        <f>IF((SUM(AB$19:AB32)+AB$38+AB$39+SUM(AB$117:AB$121))&gt;=REGISTER!$DD$24,0,IF(DE$70=1,0,IF(AND(DE33=1,$J33=1,DE$43&gt;=REGISTER!$DD$28,DE$40&gt;0,SUM(DE$54:DE$60)&gt;0),1,0)))</f>
        <v>0</v>
      </c>
      <c r="AC33" s="68">
        <f>IF((SUM(AC$19:AC32)+AC$38+AC$39+SUM(AC$117:AC$121))&gt;=REGISTER!$DD$24,0,IF(DF$70=1,0,IF(AND(DF33=1,$J33=1,DF$43&gt;=REGISTER!$DD$28,DF$40&gt;0,SUM(DF$54:DF$60)&gt;0),1,0)))</f>
        <v>0</v>
      </c>
      <c r="AD33" s="68">
        <f>IF((SUM(AD$19:AD32)+AD$38+AD$39+SUM(AD$117:AD$121))&gt;=REGISTER!$DD$24,0,IF(DG$70=1,0,IF(AND(DG33=1,$J33=1,DG$43&gt;=REGISTER!$DD$28,DG$40&gt;0,SUM(DG$54:DG$60)&gt;0),1,0)))</f>
        <v>0</v>
      </c>
      <c r="AE33" s="68">
        <f>IF((SUM(AE$19:AE32)+AE$38+AE$39+SUM(AE$117:AE$121))&gt;=REGISTER!$DD$24,0,IF(DH$70=1,0,IF(AND(DH33=1,$J33=1,DH$43&gt;=REGISTER!$DD$28,DH$40&gt;0,SUM(DH$54:DH$60)&gt;0),1,0)))</f>
        <v>0</v>
      </c>
      <c r="AF33" s="68">
        <f>IF((SUM(AF$19:AF32)+AF$38+AF$39+SUM(AF$117:AF$121))&gt;=REGISTER!$DD$24,0,IF(DI$70=1,0,IF(AND(DI33=1,$J33=1,DI$43&gt;=REGISTER!$DD$28,DI$40&gt;0,SUM(DI$54:DI$60)&gt;0),1,0)))</f>
        <v>0</v>
      </c>
      <c r="AG33" s="68">
        <f>IF((SUM(AG$19:AG32)+AG$38+AG$39+SUM(AG$117:AG$121))&gt;=REGISTER!$DD$24,0,IF(DJ$70=1,0,IF(AND(DJ33=1,$J33=1,DJ$43&gt;=REGISTER!$DD$28,DJ$40&gt;0,SUM(DJ$54:DJ$60)&gt;0),1,0)))</f>
        <v>0</v>
      </c>
      <c r="AH33" s="68">
        <f>IF((SUM(AH$19:AH32)+AH$38+AH$39+SUM(AH$117:AH$121))&gt;=REGISTER!$DD$24,0,IF(DK$70=1,0,IF(AND(DK33=1,$J33=1,DK$43&gt;=REGISTER!$DD$28,DK$40&gt;0,SUM(DK$54:DK$60)&gt;0),1,0)))</f>
        <v>0</v>
      </c>
      <c r="AI33" s="68">
        <f>IF((SUM(AI$19:AI32)+AI$38+AI$39+SUM(AI$117:AI$121))&gt;=REGISTER!$DD$24,0,IF(DL$70=1,0,IF(AND(DL33=1,$J33=1,DL$43&gt;=REGISTER!$DD$28,DL$40&gt;0,SUM(DL$54:DL$60)&gt;0),1,0)))</f>
        <v>0</v>
      </c>
      <c r="AJ33" s="68">
        <f>IF((SUM(AJ$19:AJ32)+AJ$38+AJ$39+SUM(AJ$117:AJ$121))&gt;=REGISTER!$DD$24,0,IF(DM$70=1,0,IF(AND(DM33=1,$J33=1,DM$43&gt;=REGISTER!$DD$28,DM$40&gt;0,SUM(DM$54:DM$60)&gt;0),1,0)))</f>
        <v>0</v>
      </c>
      <c r="AK33" s="68">
        <f>IF((SUM(AK$19:AK32)+AK$38+AK$39+SUM(AK$117:AK$121))&gt;=REGISTER!$DD$24,0,IF(DN$70=1,0,IF(AND(DN33=1,$J33=1,DN$43&gt;=REGISTER!$DD$28,DN$40&gt;0,SUM(DN$54:DN$60)&gt;0),1,0)))</f>
        <v>0</v>
      </c>
      <c r="AL33" s="68">
        <f>IF((SUM(AL$19:AL32)+AL$38+AL$39+SUM(AL$117:AL$121))&gt;=REGISTER!$DD$24,0,IF(DO$70=1,0,IF(AND(DO33=1,$J33=1,DO$43&gt;=REGISTER!$DD$28,DO$40&gt;0,SUM(DO$54:DO$60)&gt;0),1,0)))</f>
        <v>0</v>
      </c>
      <c r="AM33" s="68">
        <f>IF((SUM(AM$19:AM32)+AM$38+AM$39+SUM(AM$117:AM$121))&gt;=REGISTER!$DD$24,0,IF(DP$70=1,0,IF(AND(DP33=1,$J33=1,DP$43&gt;=REGISTER!$DD$28,DP$40&gt;0,SUM(DP$54:DP$60)&gt;0),1,0)))</f>
        <v>0</v>
      </c>
      <c r="AN33" s="68">
        <f>IF((SUM(AN$19:AN32)+AN$38+AN$39+SUM(AN$117:AN$121))&gt;=REGISTER!$DD$24,0,IF(DQ$70=1,0,IF(AND(DQ33=1,$J33=1,DQ$43&gt;=REGISTER!$DD$28,DQ$40&gt;0,SUM(DQ$54:DQ$60)&gt;0),1,0)))</f>
        <v>0</v>
      </c>
      <c r="AO33" s="68">
        <f>IF((SUM(AO$19:AO32)+AO$38+AO$39+SUM(AO$117:AO$121))&gt;=REGISTER!$DD$24,0,IF(DR$70=1,0,IF(AND(DR33=1,$J33=1,DR$43&gt;=REGISTER!$DD$28,DR$40&gt;0,SUM(DR$54:DR$60)&gt;0),1,0)))</f>
        <v>0</v>
      </c>
      <c r="AP33" s="68">
        <f>IF((SUM(AP$19:AP32)+AP$38+AP$39+SUM(AP$117:AP$121))&gt;=REGISTER!$DD$24,0,IF(DS$70=1,0,IF(AND(DS33=1,$J33=1,DS$43&gt;=REGISTER!$DD$28,DS$40&gt;0,SUM(DS$54:DS$60)&gt;0),1,0)))</f>
        <v>0</v>
      </c>
      <c r="AQ33" s="68">
        <f>IF((SUM(AQ$19:AQ32)+AQ$38+AQ$39+SUM(AQ$117:AQ$121))&gt;=REGISTER!$DD$24,0,IF(DT$70=1,0,IF(AND(DT33=1,$J33=1,DT$43&gt;=REGISTER!$DD$28,DT$40&gt;0,SUM(DT$54:DT$60)&gt;0),1,0)))</f>
        <v>0</v>
      </c>
      <c r="AR33" s="68">
        <f>IF((SUM(AR$19:AR32)+AR$38+AR$39+SUM(AR$117:AR$121))&gt;=REGISTER!$DD$24,0,IF(DU$70=1,0,IF(AND(DU33=1,$J33=1,DU$43&gt;=REGISTER!$DD$28,DU$40&gt;0,SUM(DU$54:DU$60)&gt;0),1,0)))</f>
        <v>0</v>
      </c>
      <c r="AS33" s="68">
        <f>IF((SUM(AS$19:AS32)+AS$38+AS$39+SUM(AS$117:AS$121))&gt;=REGISTER!$DD$24,0,IF(DV$70=1,0,IF(AND(DV33=1,$J33=1,DV$43&gt;=REGISTER!$DD$28,DV$40&gt;0,SUM(DV$54:DV$60)&gt;0),1,0)))</f>
        <v>0</v>
      </c>
      <c r="AT33" s="68">
        <f>IF((SUM(AT$19:AT32)+AT$38+AT$39+SUM(AT$117:AT$121))&gt;=REGISTER!$DD$24,0,IF(DW$70=1,0,IF(AND(DW33=1,$J33=1,DW$43&gt;=REGISTER!$DD$28,DW$40&gt;0,SUM(DW$54:DW$60)&gt;0),1,0)))</f>
        <v>0</v>
      </c>
      <c r="AU33" s="68">
        <f>IF((SUM(AU$19:AU32)+AU$38+AU$39+SUM(AU$117:AU$121))&gt;=REGISTER!$DD$24,0,IF(DX$70=1,0,IF(AND(DX33=1,$J33=1,DX$43&gt;=REGISTER!$DD$28,DX$40&gt;0,SUM(DX$54:DX$60)&gt;0),1,0)))</f>
        <v>0</v>
      </c>
      <c r="AV33" s="68">
        <f>IF((SUM(AV$19:AV32)+AV$38+AV$39+SUM(AV$117:AV$121))&gt;=REGISTER!$DD$24,0,IF(DY$70=1,0,IF(AND(DY33=1,$J33=1,DY$43&gt;=REGISTER!$DD$28,DY$40&gt;0,SUM(DY$54:DY$60)&gt;0),1,0)))</f>
        <v>0</v>
      </c>
      <c r="AW33" s="68">
        <f>IF((SUM(AW$19:AW32)+AW$38+AW$39+SUM(AW$117:AW$121))&gt;=REGISTER!$DD$24,0,IF(DZ$70=1,0,IF(AND(DZ33=1,$J33=1,DZ$43&gt;=REGISTER!$DD$28,DZ$40&gt;0,SUM(DZ$54:DZ$60)&gt;0),1,0)))</f>
        <v>0</v>
      </c>
      <c r="AX33" s="68">
        <f>IF((SUM(AX$19:AX32)+AX$38+AX$39+SUM(AX$117:AX$121))&gt;=REGISTER!$DD$24,0,IF(EA$70=1,0,IF(AND(EA33=1,$J33=1,EA$43&gt;=REGISTER!$DD$28,EA$40&gt;0,SUM(EA$54:EA$60)&gt;0),1,0)))</f>
        <v>0</v>
      </c>
      <c r="AY33" s="68">
        <f>IF((SUM(AY$19:AY32)+AY$38+AY$39+SUM(AY$117:AY$121))&gt;=REGISTER!$DD$24,0,IF(EB$70=1,0,IF(AND(EB33=1,$J33=1,EB$43&gt;=REGISTER!$DD$28,EB$40&gt;0,SUM(EB$54:EB$60)&gt;0),1,0)))</f>
        <v>0</v>
      </c>
      <c r="AZ33" s="68">
        <f>IF((SUM(AZ$19:AZ32)+AZ$38+AZ$39+SUM(AZ$117:AZ$121))&gt;=REGISTER!$DD$24,0,IF(EC$70=1,0,IF(AND(EC33=1,$J33=1,EC$43&gt;=REGISTER!$DD$28,EC$40&gt;0,SUM(EC$54:EC$60)&gt;0),1,0)))</f>
        <v>0</v>
      </c>
      <c r="BA33" s="68">
        <f>IF((SUM(BA$19:BA32)+BA$38+BA$39+SUM(BA$117:BA$121))&gt;=REGISTER!$DD$24,0,IF(ED$70=1,0,IF(AND(ED33=1,$J33=1,ED$43&gt;=REGISTER!$DD$28,ED$40&gt;0,SUM(ED$54:ED$60)&gt;0),1,0)))</f>
        <v>0</v>
      </c>
      <c r="BB33" s="68">
        <f>IF((SUM(BB$19:BB32)+BB$38+BB$39+SUM(BB$117:BB$121))&gt;=REGISTER!$DD$24,0,IF(EE$70=1,0,IF(AND(EE33=1,$J33=1,EE$43&gt;=REGISTER!$DD$28,EE$40&gt;0,SUM(EE$54:EE$60)&gt;0),1,0)))</f>
        <v>0</v>
      </c>
      <c r="BC33" s="68">
        <f>IF((SUM(BC$19:BC32)+BC$38+BC$39+SUM(BC$117:BC$121))&gt;=REGISTER!$DD$24,0,IF(EF$70=1,0,IF(AND(EF33=1,$J33=1,EF$43&gt;=REGISTER!$DD$28,EF$40&gt;0,SUM(EF$54:EF$60)&gt;0),1,0)))</f>
        <v>0</v>
      </c>
      <c r="BD33" s="83">
        <f t="shared" si="8"/>
        <v>0</v>
      </c>
      <c r="BE33" s="63">
        <f t="shared" si="9"/>
        <v>0</v>
      </c>
      <c r="BF33" s="63">
        <f t="shared" si="10"/>
        <v>0</v>
      </c>
      <c r="BG33" s="63">
        <f t="shared" si="18"/>
        <v>0</v>
      </c>
      <c r="BH33" s="63">
        <f t="shared" si="18"/>
        <v>0</v>
      </c>
      <c r="BI33" s="63">
        <f t="shared" si="18"/>
        <v>0</v>
      </c>
      <c r="BJ33" s="63">
        <f t="shared" si="18"/>
        <v>0</v>
      </c>
      <c r="BK33" s="63">
        <f t="shared" si="18"/>
        <v>0</v>
      </c>
      <c r="BL33" s="63">
        <f t="shared" si="18"/>
        <v>0</v>
      </c>
      <c r="BM33" s="63">
        <f t="shared" si="18"/>
        <v>0</v>
      </c>
      <c r="BN33" s="63">
        <f t="shared" si="18"/>
        <v>0</v>
      </c>
      <c r="BO33" s="63">
        <f t="shared" si="18"/>
        <v>0</v>
      </c>
      <c r="BP33" s="63">
        <f t="shared" si="18"/>
        <v>0</v>
      </c>
      <c r="BQ33" s="63">
        <f t="shared" si="18"/>
        <v>0</v>
      </c>
      <c r="BR33" s="63">
        <f t="shared" si="18"/>
        <v>0</v>
      </c>
      <c r="BS33" s="63">
        <f t="shared" si="18"/>
        <v>0</v>
      </c>
      <c r="BT33" s="63">
        <f t="shared" si="18"/>
        <v>0</v>
      </c>
      <c r="BU33" s="63">
        <f t="shared" si="18"/>
        <v>0</v>
      </c>
      <c r="BV33" s="63">
        <f t="shared" si="18"/>
        <v>0</v>
      </c>
      <c r="BW33" s="63">
        <f t="shared" si="19"/>
        <v>0</v>
      </c>
      <c r="BX33" s="63">
        <f t="shared" si="19"/>
        <v>0</v>
      </c>
      <c r="BY33" s="63">
        <f t="shared" si="19"/>
        <v>0</v>
      </c>
      <c r="BZ33" s="63">
        <f t="shared" si="19"/>
        <v>0</v>
      </c>
      <c r="CA33" s="63">
        <f t="shared" si="19"/>
        <v>0</v>
      </c>
      <c r="CB33" s="63">
        <f t="shared" si="19"/>
        <v>0</v>
      </c>
      <c r="CC33" s="63">
        <f t="shared" si="19"/>
        <v>0</v>
      </c>
      <c r="CD33" s="63">
        <f t="shared" si="19"/>
        <v>0</v>
      </c>
      <c r="CE33" s="63">
        <f t="shared" si="19"/>
        <v>0</v>
      </c>
      <c r="CF33" s="63">
        <f t="shared" si="19"/>
        <v>0</v>
      </c>
      <c r="CG33" s="63">
        <f t="shared" si="19"/>
        <v>0</v>
      </c>
      <c r="CH33" s="63">
        <f t="shared" si="17"/>
        <v>0</v>
      </c>
      <c r="CI33" s="63">
        <f t="shared" si="17"/>
        <v>0</v>
      </c>
      <c r="CJ33" s="63">
        <f t="shared" si="17"/>
        <v>0</v>
      </c>
      <c r="CK33" s="63">
        <f t="shared" si="17"/>
        <v>0</v>
      </c>
      <c r="CL33" s="63">
        <f t="shared" si="17"/>
        <v>0</v>
      </c>
      <c r="CM33" s="63">
        <f t="shared" si="17"/>
        <v>0</v>
      </c>
      <c r="CN33" s="63">
        <f t="shared" si="17"/>
        <v>0</v>
      </c>
      <c r="CO33" s="63">
        <f t="shared" si="17"/>
        <v>0</v>
      </c>
      <c r="CP33" s="63">
        <f t="shared" si="17"/>
        <v>0</v>
      </c>
      <c r="CQ33" s="63">
        <f t="shared" si="17"/>
        <v>0</v>
      </c>
      <c r="CR33" s="63">
        <f t="shared" si="17"/>
        <v>0</v>
      </c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46">
        <f t="shared" si="13"/>
        <v>0</v>
      </c>
      <c r="EH33" s="116"/>
      <c r="EI33" s="82">
        <f t="shared" si="14"/>
        <v>0</v>
      </c>
      <c r="EJ33" s="295" t="str">
        <f t="shared" si="15"/>
        <v/>
      </c>
      <c r="EK33" s="296">
        <f t="shared" si="16"/>
        <v>0</v>
      </c>
      <c r="EL33" s="161"/>
      <c r="EM33" s="354">
        <f>SUMIF($K33,REGISTER!$CY$7,'KORT 2'!$BD33)</f>
        <v>0</v>
      </c>
      <c r="EN33" s="355">
        <f>SUMIF($K33,REGISTER!$CY$8,'KORT 2'!$BD33)</f>
        <v>0</v>
      </c>
      <c r="EO33" s="356">
        <f>SUMIF($K33,REGISTER!$CY$9,'KORT 2'!$BD33)</f>
        <v>0</v>
      </c>
      <c r="EP33" s="356">
        <f>SUMIF($K33,REGISTER!$CY$10,'KORT 2'!$BD33)</f>
        <v>0</v>
      </c>
      <c r="EQ33" s="357">
        <f>SUMIF($K33,REGISTER!$CY$23,'KORT 2'!$BD33)</f>
        <v>0</v>
      </c>
      <c r="ER33" s="355">
        <f>SUMIF($K33,REGISTER!$CY$24,'KORT 2'!$BD33)</f>
        <v>0</v>
      </c>
      <c r="ES33" s="356">
        <f>SUMIF($K33,REGISTER!$CY$25,'KORT 2'!$BD33)</f>
        <v>0</v>
      </c>
      <c r="ET33" s="356">
        <f>SUMIF($K33,REGISTER!$CY$26,'KORT 2'!$BD33)</f>
        <v>0</v>
      </c>
      <c r="EU33" s="357">
        <f>SUMIF($K33,REGISTER!$CY$15,'KORT 2'!$BD33)</f>
        <v>0</v>
      </c>
      <c r="EV33" s="355">
        <f>SUMIF($K33,REGISTER!$CY$16,'KORT 2'!$BD33)</f>
        <v>0</v>
      </c>
      <c r="EW33" s="355">
        <f>SUMIF($K33,REGISTER!$CY$17,'KORT 2'!$BD33)</f>
        <v>0</v>
      </c>
      <c r="EX33" s="355">
        <f>SUMIF($K33,REGISTER!$CY$18,'KORT 2'!$BD33)</f>
        <v>0</v>
      </c>
      <c r="EY33" s="358">
        <f>SUMIF($K33,REGISTER!$CY$19,'KORT 2'!$BD33)+SUMIF($K33,REGISTER!$CY$20,'KORT 2'!$BD33)+SUMIF($K33,REGISTER!$CY$21,'KORT 2'!$BD33)+SUMIF($K33,REGISTER!$CY$22,'KORT 2'!$BD33)</f>
        <v>0</v>
      </c>
      <c r="EZ33" s="359">
        <f>SUMIF($K33,REGISTER!$CY$31,'KORT 2'!$BD33)</f>
        <v>0</v>
      </c>
      <c r="FA33" s="355">
        <f>SUMIF($K33,REGISTER!$CY$32,'KORT 2'!$BD33)</f>
        <v>0</v>
      </c>
      <c r="FB33" s="355">
        <f>SUMIF($K33,REGISTER!$CY$33,'KORT 2'!$BD33)</f>
        <v>0</v>
      </c>
      <c r="FC33" s="355">
        <f>SUMIF($K33,REGISTER!$CY$34,'KORT 2'!$BD33)</f>
        <v>0</v>
      </c>
      <c r="FD33" s="358">
        <f>SUMIF($K33,REGISTER!$CY$35,'KORT 2'!$BD33)+SUMIF($K33,REGISTER!$CY$36,'KORT 2'!$BD33)+SUMIF($K33,REGISTER!$CY$37,'KORT 2'!$BD33)+SUMIF($K33,REGISTER!$CY$38,'KORT 2'!$BD33)</f>
        <v>0</v>
      </c>
      <c r="FE33" s="376"/>
      <c r="FF33" s="377"/>
      <c r="FG33" s="378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9"/>
      <c r="FY33" s="84">
        <f>SUMIF($M33,REGISTER!$CY$40,'KORT 2'!$O33)</f>
        <v>0</v>
      </c>
      <c r="FZ33" s="17">
        <f>SUMIF($M33,REGISTER!$CY$41,'KORT 2'!$O33)</f>
        <v>0</v>
      </c>
      <c r="GA33" s="17">
        <f>SUMIF($M33,REGISTER!$CY$42,'KORT 2'!$O33)</f>
        <v>0</v>
      </c>
      <c r="GB33" s="17">
        <f>SUMIF($M33,REGISTER!$CY$43,'KORT 2'!$O33)</f>
        <v>0</v>
      </c>
      <c r="GC33" s="17">
        <f>SUMIF($M33,REGISTER!$CY$44,'KORT 2'!$O33)</f>
        <v>0</v>
      </c>
      <c r="GD33" s="17">
        <f>SUMIF($M33,REGISTER!$CY$45,'KORT 2'!$O33)</f>
        <v>0</v>
      </c>
      <c r="GE33" s="17">
        <f>SUMIF($M33,REGISTER!$CY$60,'KORT 2'!$O33)</f>
        <v>0</v>
      </c>
      <c r="GF33" s="17">
        <f>SUMIF($M33,REGISTER!$CY$61,'KORT 2'!$O33)</f>
        <v>0</v>
      </c>
      <c r="GG33" s="17">
        <f>SUMIF($M33,REGISTER!$CY$62,'KORT 2'!$O33)</f>
        <v>0</v>
      </c>
      <c r="GH33" s="17">
        <f>SUMIF($M33,REGISTER!$CY$63,'KORT 2'!$O33)</f>
        <v>0</v>
      </c>
      <c r="GI33" s="17">
        <f>SUMIF($M33,REGISTER!$CY$64,'KORT 2'!$O33)</f>
        <v>0</v>
      </c>
      <c r="GJ33" s="17">
        <f>SUMIF($M33,REGISTER!$CY$65,'KORT 2'!$O33)</f>
        <v>0</v>
      </c>
      <c r="GK33" s="17">
        <f>SUMIF($M33,REGISTER!$CY$50,'KORT 2'!$O33)</f>
        <v>0</v>
      </c>
      <c r="GL33" s="17">
        <f>SUMIF($M33,REGISTER!$CY$51,'KORT 2'!$O33)</f>
        <v>0</v>
      </c>
      <c r="GM33" s="17">
        <f>SUMIF($M33,REGISTER!$CY$52,'KORT 2'!$O33)</f>
        <v>0</v>
      </c>
      <c r="GN33" s="17">
        <f>SUMIF($M33,REGISTER!$CY$53,'KORT 2'!$O33)</f>
        <v>0</v>
      </c>
      <c r="GO33" s="17">
        <f>SUMIF($M33,REGISTER!$CY$54,'KORT 2'!$O33)</f>
        <v>0</v>
      </c>
      <c r="GP33" s="17">
        <f>SUMIF($M33,REGISTER!$CY$55,'KORT 2'!$O33)</f>
        <v>0</v>
      </c>
      <c r="GQ33" s="16">
        <f>SUMIF($M33,REGISTER!$CY$56,'KORT 2'!$O33)+SUMIF($M33,REGISTER!$CY$57,'KORT 2'!$O33)+SUMIF($M33,REGISTER!$CY$58,'KORT 2'!$O33)+SUMIF($M33,REGISTER!$CY$59,'KORT 2'!$O33)</f>
        <v>0</v>
      </c>
      <c r="GR33" s="17">
        <f>SUMIF($M33,REGISTER!$CY$70,'KORT 2'!$O33)</f>
        <v>0</v>
      </c>
      <c r="GS33" s="17">
        <f>SUMIF($M33,REGISTER!$CY$71,'KORT 2'!$O33)</f>
        <v>0</v>
      </c>
      <c r="GT33" s="17">
        <f>SUMIF($M33,REGISTER!$CY$72,'KORT 2'!$O33)</f>
        <v>0</v>
      </c>
      <c r="GU33" s="17">
        <f>SUMIF($M33,REGISTER!$CY$73,'KORT 2'!$O33)</f>
        <v>0</v>
      </c>
      <c r="GV33" s="17">
        <f>SUMIF($M33,REGISTER!$CY$74,'KORT 2'!$O33)</f>
        <v>0</v>
      </c>
      <c r="GW33" s="17">
        <f>SUMIF($M33,REGISTER!$CY$75,'KORT 2'!$O33)</f>
        <v>0</v>
      </c>
      <c r="GX33" s="16">
        <f>SUMIF($M33,REGISTER!$CY$76,'KORT 2'!$O33)+SUMIF($M33,REGISTER!$CY$77,'KORT 2'!$O33)+SUMIF($M33,REGISTER!$CY$78,'KORT 2'!$O33)+SUMIF($M33,REGISTER!$CY$79,'KORT 2'!$O33)</f>
        <v>0</v>
      </c>
      <c r="GY33" s="116"/>
      <c r="GZ33" s="116"/>
      <c r="HA33" s="116"/>
      <c r="HB33" s="116"/>
      <c r="HC33" s="116"/>
      <c r="HD33" s="116"/>
      <c r="HE33" s="116"/>
      <c r="HF33" s="116"/>
      <c r="HG33" s="116"/>
      <c r="HH33" s="116"/>
      <c r="HI33" s="116"/>
      <c r="HJ33" s="116"/>
      <c r="HK33" s="116"/>
      <c r="HL33" s="116"/>
      <c r="HM33" s="116"/>
      <c r="HN33" s="116"/>
      <c r="HO33" s="116"/>
      <c r="HP33" s="106"/>
      <c r="HQ33" s="1"/>
    </row>
    <row r="34" spans="1:225" ht="15.9" customHeight="1">
      <c r="A34" s="15">
        <v>16</v>
      </c>
      <c r="B34" s="69"/>
      <c r="C34" s="541" t="str">
        <f t="shared" si="0"/>
        <v/>
      </c>
      <c r="D34" s="567"/>
      <c r="E34" s="567"/>
      <c r="F34" s="567"/>
      <c r="G34" s="567"/>
      <c r="H34" s="111" t="str">
        <f t="shared" si="1"/>
        <v/>
      </c>
      <c r="I34" s="22">
        <f t="shared" si="2"/>
        <v>0</v>
      </c>
      <c r="J34" s="22">
        <f t="shared" si="3"/>
        <v>0</v>
      </c>
      <c r="K34" s="22">
        <f t="shared" si="4"/>
        <v>0</v>
      </c>
      <c r="L34" s="114"/>
      <c r="M34" s="22">
        <f t="shared" si="5"/>
        <v>0</v>
      </c>
      <c r="N34" s="22">
        <f t="shared" si="6"/>
        <v>0</v>
      </c>
      <c r="O34" s="83">
        <f t="shared" si="7"/>
        <v>0</v>
      </c>
      <c r="P34" s="68">
        <f>IF((SUM(P$19:P33)+P$38+P$39+SUM(P$117:P$121))&gt;=REGISTER!$DD$24,0,IF(CS$70=1,0,IF(AND(CS34=1,$J34=1,CS$43&gt;=REGISTER!$DD$28,CS$40&gt;0,SUM(CS$54:CS$60)&gt;0),1,0)))</f>
        <v>0</v>
      </c>
      <c r="Q34" s="68">
        <f>IF((SUM(Q$19:Q33)+Q$38+Q$39+SUM(Q$117:Q$121))&gt;=REGISTER!$DD$24,0,IF(CT$70=1,0,IF(AND(CT34=1,$J34=1,CT$43&gt;=REGISTER!$DD$28,CT$40&gt;0,SUM(CT$54:CT$60)&gt;0),1,0)))</f>
        <v>0</v>
      </c>
      <c r="R34" s="68">
        <f>IF((SUM(R$19:R33)+R$38+R$39+SUM(R$117:R$121))&gt;=REGISTER!$DD$24,0,IF(CU$70=1,0,IF(AND(CU34=1,$J34=1,CU$43&gt;=REGISTER!$DD$28,CU$40&gt;0,SUM(CU$54:CU$60)&gt;0),1,0)))</f>
        <v>0</v>
      </c>
      <c r="S34" s="68">
        <f>IF((SUM(S$19:S33)+S$38+S$39+SUM(S$117:S$121))&gt;=REGISTER!$DD$24,0,IF(CV$70=1,0,IF(AND(CV34=1,$J34=1,CV$43&gt;=REGISTER!$DD$28,CV$40&gt;0,SUM(CV$54:CV$60)&gt;0),1,0)))</f>
        <v>0</v>
      </c>
      <c r="T34" s="68">
        <f>IF((SUM(T$19:T33)+T$38+T$39+SUM(T$117:T$121))&gt;=REGISTER!$DD$24,0,IF(CW$70=1,0,IF(AND(CW34=1,$J34=1,CW$43&gt;=REGISTER!$DD$28,CW$40&gt;0,SUM(CW$54:CW$60)&gt;0),1,0)))</f>
        <v>0</v>
      </c>
      <c r="U34" s="68">
        <f>IF((SUM(U$19:U33)+U$38+U$39+SUM(U$117:U$121))&gt;=REGISTER!$DD$24,0,IF(CX$70=1,0,IF(AND(CX34=1,$J34=1,CX$43&gt;=REGISTER!$DD$28,CX$40&gt;0,SUM(CX$54:CX$60)&gt;0),1,0)))</f>
        <v>0</v>
      </c>
      <c r="V34" s="68">
        <f>IF((SUM(V$19:V33)+V$38+V$39+SUM(V$117:V$121))&gt;=REGISTER!$DD$24,0,IF(CY$70=1,0,IF(AND(CY34=1,$J34=1,CY$43&gt;=REGISTER!$DD$28,CY$40&gt;0,SUM(CY$54:CY$60)&gt;0),1,0)))</f>
        <v>0</v>
      </c>
      <c r="W34" s="68">
        <f>IF((SUM(W$19:W33)+W$38+W$39+SUM(W$117:W$121))&gt;=REGISTER!$DD$24,0,IF(CZ$70=1,0,IF(AND(CZ34=1,$J34=1,CZ$43&gt;=REGISTER!$DD$28,CZ$40&gt;0,SUM(CZ$54:CZ$60)&gt;0),1,0)))</f>
        <v>0</v>
      </c>
      <c r="X34" s="68">
        <f>IF((SUM(X$19:X33)+X$38+X$39+SUM(X$117:X$121))&gt;=REGISTER!$DD$24,0,IF(DA$70=1,0,IF(AND(DA34=1,$J34=1,DA$43&gt;=REGISTER!$DD$28,DA$40&gt;0,SUM(DA$54:DA$60)&gt;0),1,0)))</f>
        <v>0</v>
      </c>
      <c r="Y34" s="68">
        <f>IF((SUM(Y$19:Y33)+Y$38+Y$39+SUM(Y$117:Y$121))&gt;=REGISTER!$DD$24,0,IF(DB$70=1,0,IF(AND(DB34=1,$J34=1,DB$43&gt;=REGISTER!$DD$28,DB$40&gt;0,SUM(DB$54:DB$60)&gt;0),1,0)))</f>
        <v>0</v>
      </c>
      <c r="Z34" s="68">
        <f>IF((SUM(Z$19:Z33)+Z$38+Z$39+SUM(Z$117:Z$121))&gt;=REGISTER!$DD$24,0,IF(DC$70=1,0,IF(AND(DC34=1,$J34=1,DC$43&gt;=REGISTER!$DD$28,DC$40&gt;0,SUM(DC$54:DC$60)&gt;0),1,0)))</f>
        <v>0</v>
      </c>
      <c r="AA34" s="68">
        <f>IF((SUM(AA$19:AA33)+AA$38+AA$39+SUM(AA$117:AA$121))&gt;=REGISTER!$DD$24,0,IF(DD$70=1,0,IF(AND(DD34=1,$J34=1,DD$43&gt;=REGISTER!$DD$28,DD$40&gt;0,SUM(DD$54:DD$60)&gt;0),1,0)))</f>
        <v>0</v>
      </c>
      <c r="AB34" s="68">
        <f>IF((SUM(AB$19:AB33)+AB$38+AB$39+SUM(AB$117:AB$121))&gt;=REGISTER!$DD$24,0,IF(DE$70=1,0,IF(AND(DE34=1,$J34=1,DE$43&gt;=REGISTER!$DD$28,DE$40&gt;0,SUM(DE$54:DE$60)&gt;0),1,0)))</f>
        <v>0</v>
      </c>
      <c r="AC34" s="68">
        <f>IF((SUM(AC$19:AC33)+AC$38+AC$39+SUM(AC$117:AC$121))&gt;=REGISTER!$DD$24,0,IF(DF$70=1,0,IF(AND(DF34=1,$J34=1,DF$43&gt;=REGISTER!$DD$28,DF$40&gt;0,SUM(DF$54:DF$60)&gt;0),1,0)))</f>
        <v>0</v>
      </c>
      <c r="AD34" s="68">
        <f>IF((SUM(AD$19:AD33)+AD$38+AD$39+SUM(AD$117:AD$121))&gt;=REGISTER!$DD$24,0,IF(DG$70=1,0,IF(AND(DG34=1,$J34=1,DG$43&gt;=REGISTER!$DD$28,DG$40&gt;0,SUM(DG$54:DG$60)&gt;0),1,0)))</f>
        <v>0</v>
      </c>
      <c r="AE34" s="68">
        <f>IF((SUM(AE$19:AE33)+AE$38+AE$39+SUM(AE$117:AE$121))&gt;=REGISTER!$DD$24,0,IF(DH$70=1,0,IF(AND(DH34=1,$J34=1,DH$43&gt;=REGISTER!$DD$28,DH$40&gt;0,SUM(DH$54:DH$60)&gt;0),1,0)))</f>
        <v>0</v>
      </c>
      <c r="AF34" s="68">
        <f>IF((SUM(AF$19:AF33)+AF$38+AF$39+SUM(AF$117:AF$121))&gt;=REGISTER!$DD$24,0,IF(DI$70=1,0,IF(AND(DI34=1,$J34=1,DI$43&gt;=REGISTER!$DD$28,DI$40&gt;0,SUM(DI$54:DI$60)&gt;0),1,0)))</f>
        <v>0</v>
      </c>
      <c r="AG34" s="68">
        <f>IF((SUM(AG$19:AG33)+AG$38+AG$39+SUM(AG$117:AG$121))&gt;=REGISTER!$DD$24,0,IF(DJ$70=1,0,IF(AND(DJ34=1,$J34=1,DJ$43&gt;=REGISTER!$DD$28,DJ$40&gt;0,SUM(DJ$54:DJ$60)&gt;0),1,0)))</f>
        <v>0</v>
      </c>
      <c r="AH34" s="68">
        <f>IF((SUM(AH$19:AH33)+AH$38+AH$39+SUM(AH$117:AH$121))&gt;=REGISTER!$DD$24,0,IF(DK$70=1,0,IF(AND(DK34=1,$J34=1,DK$43&gt;=REGISTER!$DD$28,DK$40&gt;0,SUM(DK$54:DK$60)&gt;0),1,0)))</f>
        <v>0</v>
      </c>
      <c r="AI34" s="68">
        <f>IF((SUM(AI$19:AI33)+AI$38+AI$39+SUM(AI$117:AI$121))&gt;=REGISTER!$DD$24,0,IF(DL$70=1,0,IF(AND(DL34=1,$J34=1,DL$43&gt;=REGISTER!$DD$28,DL$40&gt;0,SUM(DL$54:DL$60)&gt;0),1,0)))</f>
        <v>0</v>
      </c>
      <c r="AJ34" s="68">
        <f>IF((SUM(AJ$19:AJ33)+AJ$38+AJ$39+SUM(AJ$117:AJ$121))&gt;=REGISTER!$DD$24,0,IF(DM$70=1,0,IF(AND(DM34=1,$J34=1,DM$43&gt;=REGISTER!$DD$28,DM$40&gt;0,SUM(DM$54:DM$60)&gt;0),1,0)))</f>
        <v>0</v>
      </c>
      <c r="AK34" s="68">
        <f>IF((SUM(AK$19:AK33)+AK$38+AK$39+SUM(AK$117:AK$121))&gt;=REGISTER!$DD$24,0,IF(DN$70=1,0,IF(AND(DN34=1,$J34=1,DN$43&gt;=REGISTER!$DD$28,DN$40&gt;0,SUM(DN$54:DN$60)&gt;0),1,0)))</f>
        <v>0</v>
      </c>
      <c r="AL34" s="68">
        <f>IF((SUM(AL$19:AL33)+AL$38+AL$39+SUM(AL$117:AL$121))&gt;=REGISTER!$DD$24,0,IF(DO$70=1,0,IF(AND(DO34=1,$J34=1,DO$43&gt;=REGISTER!$DD$28,DO$40&gt;0,SUM(DO$54:DO$60)&gt;0),1,0)))</f>
        <v>0</v>
      </c>
      <c r="AM34" s="68">
        <f>IF((SUM(AM$19:AM33)+AM$38+AM$39+SUM(AM$117:AM$121))&gt;=REGISTER!$DD$24,0,IF(DP$70=1,0,IF(AND(DP34=1,$J34=1,DP$43&gt;=REGISTER!$DD$28,DP$40&gt;0,SUM(DP$54:DP$60)&gt;0),1,0)))</f>
        <v>0</v>
      </c>
      <c r="AN34" s="68">
        <f>IF((SUM(AN$19:AN33)+AN$38+AN$39+SUM(AN$117:AN$121))&gt;=REGISTER!$DD$24,0,IF(DQ$70=1,0,IF(AND(DQ34=1,$J34=1,DQ$43&gt;=REGISTER!$DD$28,DQ$40&gt;0,SUM(DQ$54:DQ$60)&gt;0),1,0)))</f>
        <v>0</v>
      </c>
      <c r="AO34" s="68">
        <f>IF((SUM(AO$19:AO33)+AO$38+AO$39+SUM(AO$117:AO$121))&gt;=REGISTER!$DD$24,0,IF(DR$70=1,0,IF(AND(DR34=1,$J34=1,DR$43&gt;=REGISTER!$DD$28,DR$40&gt;0,SUM(DR$54:DR$60)&gt;0),1,0)))</f>
        <v>0</v>
      </c>
      <c r="AP34" s="68">
        <f>IF((SUM(AP$19:AP33)+AP$38+AP$39+SUM(AP$117:AP$121))&gt;=REGISTER!$DD$24,0,IF(DS$70=1,0,IF(AND(DS34=1,$J34=1,DS$43&gt;=REGISTER!$DD$28,DS$40&gt;0,SUM(DS$54:DS$60)&gt;0),1,0)))</f>
        <v>0</v>
      </c>
      <c r="AQ34" s="68">
        <f>IF((SUM(AQ$19:AQ33)+AQ$38+AQ$39+SUM(AQ$117:AQ$121))&gt;=REGISTER!$DD$24,0,IF(DT$70=1,0,IF(AND(DT34=1,$J34=1,DT$43&gt;=REGISTER!$DD$28,DT$40&gt;0,SUM(DT$54:DT$60)&gt;0),1,0)))</f>
        <v>0</v>
      </c>
      <c r="AR34" s="68">
        <f>IF((SUM(AR$19:AR33)+AR$38+AR$39+SUM(AR$117:AR$121))&gt;=REGISTER!$DD$24,0,IF(DU$70=1,0,IF(AND(DU34=1,$J34=1,DU$43&gt;=REGISTER!$DD$28,DU$40&gt;0,SUM(DU$54:DU$60)&gt;0),1,0)))</f>
        <v>0</v>
      </c>
      <c r="AS34" s="68">
        <f>IF((SUM(AS$19:AS33)+AS$38+AS$39+SUM(AS$117:AS$121))&gt;=REGISTER!$DD$24,0,IF(DV$70=1,0,IF(AND(DV34=1,$J34=1,DV$43&gt;=REGISTER!$DD$28,DV$40&gt;0,SUM(DV$54:DV$60)&gt;0),1,0)))</f>
        <v>0</v>
      </c>
      <c r="AT34" s="68">
        <f>IF((SUM(AT$19:AT33)+AT$38+AT$39+SUM(AT$117:AT$121))&gt;=REGISTER!$DD$24,0,IF(DW$70=1,0,IF(AND(DW34=1,$J34=1,DW$43&gt;=REGISTER!$DD$28,DW$40&gt;0,SUM(DW$54:DW$60)&gt;0),1,0)))</f>
        <v>0</v>
      </c>
      <c r="AU34" s="68">
        <f>IF((SUM(AU$19:AU33)+AU$38+AU$39+SUM(AU$117:AU$121))&gt;=REGISTER!$DD$24,0,IF(DX$70=1,0,IF(AND(DX34=1,$J34=1,DX$43&gt;=REGISTER!$DD$28,DX$40&gt;0,SUM(DX$54:DX$60)&gt;0),1,0)))</f>
        <v>0</v>
      </c>
      <c r="AV34" s="68">
        <f>IF((SUM(AV$19:AV33)+AV$38+AV$39+SUM(AV$117:AV$121))&gt;=REGISTER!$DD$24,0,IF(DY$70=1,0,IF(AND(DY34=1,$J34=1,DY$43&gt;=REGISTER!$DD$28,DY$40&gt;0,SUM(DY$54:DY$60)&gt;0),1,0)))</f>
        <v>0</v>
      </c>
      <c r="AW34" s="68">
        <f>IF((SUM(AW$19:AW33)+AW$38+AW$39+SUM(AW$117:AW$121))&gt;=REGISTER!$DD$24,0,IF(DZ$70=1,0,IF(AND(DZ34=1,$J34=1,DZ$43&gt;=REGISTER!$DD$28,DZ$40&gt;0,SUM(DZ$54:DZ$60)&gt;0),1,0)))</f>
        <v>0</v>
      </c>
      <c r="AX34" s="68">
        <f>IF((SUM(AX$19:AX33)+AX$38+AX$39+SUM(AX$117:AX$121))&gt;=REGISTER!$DD$24,0,IF(EA$70=1,0,IF(AND(EA34=1,$J34=1,EA$43&gt;=REGISTER!$DD$28,EA$40&gt;0,SUM(EA$54:EA$60)&gt;0),1,0)))</f>
        <v>0</v>
      </c>
      <c r="AY34" s="68">
        <f>IF((SUM(AY$19:AY33)+AY$38+AY$39+SUM(AY$117:AY$121))&gt;=REGISTER!$DD$24,0,IF(EB$70=1,0,IF(AND(EB34=1,$J34=1,EB$43&gt;=REGISTER!$DD$28,EB$40&gt;0,SUM(EB$54:EB$60)&gt;0),1,0)))</f>
        <v>0</v>
      </c>
      <c r="AZ34" s="68">
        <f>IF((SUM(AZ$19:AZ33)+AZ$38+AZ$39+SUM(AZ$117:AZ$121))&gt;=REGISTER!$DD$24,0,IF(EC$70=1,0,IF(AND(EC34=1,$J34=1,EC$43&gt;=REGISTER!$DD$28,EC$40&gt;0,SUM(EC$54:EC$60)&gt;0),1,0)))</f>
        <v>0</v>
      </c>
      <c r="BA34" s="68">
        <f>IF((SUM(BA$19:BA33)+BA$38+BA$39+SUM(BA$117:BA$121))&gt;=REGISTER!$DD$24,0,IF(ED$70=1,0,IF(AND(ED34=1,$J34=1,ED$43&gt;=REGISTER!$DD$28,ED$40&gt;0,SUM(ED$54:ED$60)&gt;0),1,0)))</f>
        <v>0</v>
      </c>
      <c r="BB34" s="68">
        <f>IF((SUM(BB$19:BB33)+BB$38+BB$39+SUM(BB$117:BB$121))&gt;=REGISTER!$DD$24,0,IF(EE$70=1,0,IF(AND(EE34=1,$J34=1,EE$43&gt;=REGISTER!$DD$28,EE$40&gt;0,SUM(EE$54:EE$60)&gt;0),1,0)))</f>
        <v>0</v>
      </c>
      <c r="BC34" s="68">
        <f>IF((SUM(BC$19:BC33)+BC$38+BC$39+SUM(BC$117:BC$121))&gt;=REGISTER!$DD$24,0,IF(EF$70=1,0,IF(AND(EF34=1,$J34=1,EF$43&gt;=REGISTER!$DD$28,EF$40&gt;0,SUM(EF$54:EF$60)&gt;0),1,0)))</f>
        <v>0</v>
      </c>
      <c r="BD34" s="83">
        <f t="shared" si="8"/>
        <v>0</v>
      </c>
      <c r="BE34" s="63">
        <f t="shared" si="9"/>
        <v>0</v>
      </c>
      <c r="BF34" s="63">
        <f t="shared" si="10"/>
        <v>0</v>
      </c>
      <c r="BG34" s="63">
        <f t="shared" si="18"/>
        <v>0</v>
      </c>
      <c r="BH34" s="63">
        <f t="shared" si="18"/>
        <v>0</v>
      </c>
      <c r="BI34" s="63">
        <f t="shared" si="18"/>
        <v>0</v>
      </c>
      <c r="BJ34" s="63">
        <f t="shared" si="18"/>
        <v>0</v>
      </c>
      <c r="BK34" s="63">
        <f t="shared" si="18"/>
        <v>0</v>
      </c>
      <c r="BL34" s="63">
        <f t="shared" si="18"/>
        <v>0</v>
      </c>
      <c r="BM34" s="63">
        <f t="shared" si="18"/>
        <v>0</v>
      </c>
      <c r="BN34" s="63">
        <f t="shared" si="18"/>
        <v>0</v>
      </c>
      <c r="BO34" s="63">
        <f t="shared" si="18"/>
        <v>0</v>
      </c>
      <c r="BP34" s="63">
        <f t="shared" si="18"/>
        <v>0</v>
      </c>
      <c r="BQ34" s="63">
        <f t="shared" si="18"/>
        <v>0</v>
      </c>
      <c r="BR34" s="63">
        <f t="shared" si="18"/>
        <v>0</v>
      </c>
      <c r="BS34" s="63">
        <f t="shared" si="18"/>
        <v>0</v>
      </c>
      <c r="BT34" s="63">
        <f t="shared" si="18"/>
        <v>0</v>
      </c>
      <c r="BU34" s="63">
        <f t="shared" si="18"/>
        <v>0</v>
      </c>
      <c r="BV34" s="63">
        <f t="shared" si="18"/>
        <v>0</v>
      </c>
      <c r="BW34" s="63">
        <f t="shared" si="19"/>
        <v>0</v>
      </c>
      <c r="BX34" s="63">
        <f t="shared" si="19"/>
        <v>0</v>
      </c>
      <c r="BY34" s="63">
        <f t="shared" si="19"/>
        <v>0</v>
      </c>
      <c r="BZ34" s="63">
        <f t="shared" si="19"/>
        <v>0</v>
      </c>
      <c r="CA34" s="63">
        <f t="shared" si="19"/>
        <v>0</v>
      </c>
      <c r="CB34" s="63">
        <f t="shared" si="19"/>
        <v>0</v>
      </c>
      <c r="CC34" s="63">
        <f t="shared" si="19"/>
        <v>0</v>
      </c>
      <c r="CD34" s="63">
        <f t="shared" si="19"/>
        <v>0</v>
      </c>
      <c r="CE34" s="63">
        <f t="shared" si="19"/>
        <v>0</v>
      </c>
      <c r="CF34" s="63">
        <f t="shared" si="19"/>
        <v>0</v>
      </c>
      <c r="CG34" s="63">
        <f t="shared" si="19"/>
        <v>0</v>
      </c>
      <c r="CH34" s="63">
        <f t="shared" si="17"/>
        <v>0</v>
      </c>
      <c r="CI34" s="63">
        <f t="shared" si="17"/>
        <v>0</v>
      </c>
      <c r="CJ34" s="63">
        <f t="shared" si="17"/>
        <v>0</v>
      </c>
      <c r="CK34" s="63">
        <f t="shared" si="17"/>
        <v>0</v>
      </c>
      <c r="CL34" s="63">
        <f t="shared" si="17"/>
        <v>0</v>
      </c>
      <c r="CM34" s="63">
        <f t="shared" si="17"/>
        <v>0</v>
      </c>
      <c r="CN34" s="63">
        <f t="shared" si="17"/>
        <v>0</v>
      </c>
      <c r="CO34" s="63">
        <f t="shared" si="17"/>
        <v>0</v>
      </c>
      <c r="CP34" s="63">
        <f t="shared" si="17"/>
        <v>0</v>
      </c>
      <c r="CQ34" s="63">
        <f t="shared" si="17"/>
        <v>0</v>
      </c>
      <c r="CR34" s="63">
        <f t="shared" si="17"/>
        <v>0</v>
      </c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46">
        <f t="shared" si="13"/>
        <v>0</v>
      </c>
      <c r="EH34" s="116"/>
      <c r="EI34" s="82">
        <f t="shared" si="14"/>
        <v>0</v>
      </c>
      <c r="EJ34" s="295" t="str">
        <f t="shared" si="15"/>
        <v/>
      </c>
      <c r="EK34" s="296">
        <f t="shared" si="16"/>
        <v>0</v>
      </c>
      <c r="EL34" s="161"/>
      <c r="EM34" s="354">
        <f>SUMIF($K34,REGISTER!$CY$7,'KORT 2'!$BD34)</f>
        <v>0</v>
      </c>
      <c r="EN34" s="355">
        <f>SUMIF($K34,REGISTER!$CY$8,'KORT 2'!$BD34)</f>
        <v>0</v>
      </c>
      <c r="EO34" s="356">
        <f>SUMIF($K34,REGISTER!$CY$9,'KORT 2'!$BD34)</f>
        <v>0</v>
      </c>
      <c r="EP34" s="356">
        <f>SUMIF($K34,REGISTER!$CY$10,'KORT 2'!$BD34)</f>
        <v>0</v>
      </c>
      <c r="EQ34" s="357">
        <f>SUMIF($K34,REGISTER!$CY$23,'KORT 2'!$BD34)</f>
        <v>0</v>
      </c>
      <c r="ER34" s="355">
        <f>SUMIF($K34,REGISTER!$CY$24,'KORT 2'!$BD34)</f>
        <v>0</v>
      </c>
      <c r="ES34" s="356">
        <f>SUMIF($K34,REGISTER!$CY$25,'KORT 2'!$BD34)</f>
        <v>0</v>
      </c>
      <c r="ET34" s="356">
        <f>SUMIF($K34,REGISTER!$CY$26,'KORT 2'!$BD34)</f>
        <v>0</v>
      </c>
      <c r="EU34" s="357">
        <f>SUMIF($K34,REGISTER!$CY$15,'KORT 2'!$BD34)</f>
        <v>0</v>
      </c>
      <c r="EV34" s="355">
        <f>SUMIF($K34,REGISTER!$CY$16,'KORT 2'!$BD34)</f>
        <v>0</v>
      </c>
      <c r="EW34" s="355">
        <f>SUMIF($K34,REGISTER!$CY$17,'KORT 2'!$BD34)</f>
        <v>0</v>
      </c>
      <c r="EX34" s="355">
        <f>SUMIF($K34,REGISTER!$CY$18,'KORT 2'!$BD34)</f>
        <v>0</v>
      </c>
      <c r="EY34" s="358">
        <f>SUMIF($K34,REGISTER!$CY$19,'KORT 2'!$BD34)+SUMIF($K34,REGISTER!$CY$20,'KORT 2'!$BD34)+SUMIF($K34,REGISTER!$CY$21,'KORT 2'!$BD34)+SUMIF($K34,REGISTER!$CY$22,'KORT 2'!$BD34)</f>
        <v>0</v>
      </c>
      <c r="EZ34" s="359">
        <f>SUMIF($K34,REGISTER!$CY$31,'KORT 2'!$BD34)</f>
        <v>0</v>
      </c>
      <c r="FA34" s="355">
        <f>SUMIF($K34,REGISTER!$CY$32,'KORT 2'!$BD34)</f>
        <v>0</v>
      </c>
      <c r="FB34" s="355">
        <f>SUMIF($K34,REGISTER!$CY$33,'KORT 2'!$BD34)</f>
        <v>0</v>
      </c>
      <c r="FC34" s="355">
        <f>SUMIF($K34,REGISTER!$CY$34,'KORT 2'!$BD34)</f>
        <v>0</v>
      </c>
      <c r="FD34" s="358">
        <f>SUMIF($K34,REGISTER!$CY$35,'KORT 2'!$BD34)+SUMIF($K34,REGISTER!$CY$36,'KORT 2'!$BD34)+SUMIF($K34,REGISTER!$CY$37,'KORT 2'!$BD34)+SUMIF($K34,REGISTER!$CY$38,'KORT 2'!$BD34)</f>
        <v>0</v>
      </c>
      <c r="FE34" s="376"/>
      <c r="FF34" s="377"/>
      <c r="FG34" s="378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9"/>
      <c r="FY34" s="84">
        <f>SUMIF($M34,REGISTER!$CY$40,'KORT 2'!$O34)</f>
        <v>0</v>
      </c>
      <c r="FZ34" s="17">
        <f>SUMIF($M34,REGISTER!$CY$41,'KORT 2'!$O34)</f>
        <v>0</v>
      </c>
      <c r="GA34" s="17">
        <f>SUMIF($M34,REGISTER!$CY$42,'KORT 2'!$O34)</f>
        <v>0</v>
      </c>
      <c r="GB34" s="17">
        <f>SUMIF($M34,REGISTER!$CY$43,'KORT 2'!$O34)</f>
        <v>0</v>
      </c>
      <c r="GC34" s="17">
        <f>SUMIF($M34,REGISTER!$CY$44,'KORT 2'!$O34)</f>
        <v>0</v>
      </c>
      <c r="GD34" s="17">
        <f>SUMIF($M34,REGISTER!$CY$45,'KORT 2'!$O34)</f>
        <v>0</v>
      </c>
      <c r="GE34" s="17">
        <f>SUMIF($M34,REGISTER!$CY$60,'KORT 2'!$O34)</f>
        <v>0</v>
      </c>
      <c r="GF34" s="17">
        <f>SUMIF($M34,REGISTER!$CY$61,'KORT 2'!$O34)</f>
        <v>0</v>
      </c>
      <c r="GG34" s="17">
        <f>SUMIF($M34,REGISTER!$CY$62,'KORT 2'!$O34)</f>
        <v>0</v>
      </c>
      <c r="GH34" s="17">
        <f>SUMIF($M34,REGISTER!$CY$63,'KORT 2'!$O34)</f>
        <v>0</v>
      </c>
      <c r="GI34" s="17">
        <f>SUMIF($M34,REGISTER!$CY$64,'KORT 2'!$O34)</f>
        <v>0</v>
      </c>
      <c r="GJ34" s="17">
        <f>SUMIF($M34,REGISTER!$CY$65,'KORT 2'!$O34)</f>
        <v>0</v>
      </c>
      <c r="GK34" s="17">
        <f>SUMIF($M34,REGISTER!$CY$50,'KORT 2'!$O34)</f>
        <v>0</v>
      </c>
      <c r="GL34" s="17">
        <f>SUMIF($M34,REGISTER!$CY$51,'KORT 2'!$O34)</f>
        <v>0</v>
      </c>
      <c r="GM34" s="17">
        <f>SUMIF($M34,REGISTER!$CY$52,'KORT 2'!$O34)</f>
        <v>0</v>
      </c>
      <c r="GN34" s="17">
        <f>SUMIF($M34,REGISTER!$CY$53,'KORT 2'!$O34)</f>
        <v>0</v>
      </c>
      <c r="GO34" s="17">
        <f>SUMIF($M34,REGISTER!$CY$54,'KORT 2'!$O34)</f>
        <v>0</v>
      </c>
      <c r="GP34" s="17">
        <f>SUMIF($M34,REGISTER!$CY$55,'KORT 2'!$O34)</f>
        <v>0</v>
      </c>
      <c r="GQ34" s="16">
        <f>SUMIF($M34,REGISTER!$CY$56,'KORT 2'!$O34)+SUMIF($M34,REGISTER!$CY$57,'KORT 2'!$O34)+SUMIF($M34,REGISTER!$CY$58,'KORT 2'!$O34)+SUMIF($M34,REGISTER!$CY$59,'KORT 2'!$O34)</f>
        <v>0</v>
      </c>
      <c r="GR34" s="17">
        <f>SUMIF($M34,REGISTER!$CY$70,'KORT 2'!$O34)</f>
        <v>0</v>
      </c>
      <c r="GS34" s="17">
        <f>SUMIF($M34,REGISTER!$CY$71,'KORT 2'!$O34)</f>
        <v>0</v>
      </c>
      <c r="GT34" s="17">
        <f>SUMIF($M34,REGISTER!$CY$72,'KORT 2'!$O34)</f>
        <v>0</v>
      </c>
      <c r="GU34" s="17">
        <f>SUMIF($M34,REGISTER!$CY$73,'KORT 2'!$O34)</f>
        <v>0</v>
      </c>
      <c r="GV34" s="17">
        <f>SUMIF($M34,REGISTER!$CY$74,'KORT 2'!$O34)</f>
        <v>0</v>
      </c>
      <c r="GW34" s="17">
        <f>SUMIF($M34,REGISTER!$CY$75,'KORT 2'!$O34)</f>
        <v>0</v>
      </c>
      <c r="GX34" s="16">
        <f>SUMIF($M34,REGISTER!$CY$76,'KORT 2'!$O34)+SUMIF($M34,REGISTER!$CY$77,'KORT 2'!$O34)+SUMIF($M34,REGISTER!$CY$78,'KORT 2'!$O34)+SUMIF($M34,REGISTER!$CY$79,'KORT 2'!$O34)</f>
        <v>0</v>
      </c>
      <c r="GY34" s="116"/>
      <c r="GZ34" s="116"/>
      <c r="HA34" s="116"/>
      <c r="HB34" s="116"/>
      <c r="HC34" s="116"/>
      <c r="HD34" s="116"/>
      <c r="HE34" s="116"/>
      <c r="HF34" s="116"/>
      <c r="HG34" s="116"/>
      <c r="HH34" s="116"/>
      <c r="HI34" s="116"/>
      <c r="HJ34" s="116"/>
      <c r="HK34" s="116"/>
      <c r="HL34" s="116"/>
      <c r="HM34" s="116"/>
      <c r="HN34" s="116"/>
      <c r="HO34" s="116"/>
      <c r="HP34" s="106"/>
      <c r="HQ34" s="1"/>
    </row>
    <row r="35" spans="1:225" ht="15.9" customHeight="1">
      <c r="A35" s="15">
        <v>17</v>
      </c>
      <c r="B35" s="69"/>
      <c r="C35" s="541" t="str">
        <f t="shared" si="0"/>
        <v/>
      </c>
      <c r="D35" s="567"/>
      <c r="E35" s="567"/>
      <c r="F35" s="567"/>
      <c r="G35" s="567"/>
      <c r="H35" s="111" t="str">
        <f t="shared" si="1"/>
        <v/>
      </c>
      <c r="I35" s="22">
        <f t="shared" si="2"/>
        <v>0</v>
      </c>
      <c r="J35" s="22">
        <f t="shared" si="3"/>
        <v>0</v>
      </c>
      <c r="K35" s="22">
        <f t="shared" si="4"/>
        <v>0</v>
      </c>
      <c r="L35" s="114"/>
      <c r="M35" s="22">
        <f t="shared" si="5"/>
        <v>0</v>
      </c>
      <c r="N35" s="22">
        <f t="shared" si="6"/>
        <v>0</v>
      </c>
      <c r="O35" s="83">
        <f t="shared" si="7"/>
        <v>0</v>
      </c>
      <c r="P35" s="68">
        <f>IF((SUM(P$19:P34)+P$38+P$39+SUM(P$117:P$121))&gt;=REGISTER!$DD$24,0,IF(CS$70=1,0,IF(AND(CS35=1,$J35=1,CS$43&gt;=REGISTER!$DD$28,CS$40&gt;0,SUM(CS$54:CS$60)&gt;0),1,0)))</f>
        <v>0</v>
      </c>
      <c r="Q35" s="68">
        <f>IF((SUM(Q$19:Q34)+Q$38+Q$39+SUM(Q$117:Q$121))&gt;=REGISTER!$DD$24,0,IF(CT$70=1,0,IF(AND(CT35=1,$J35=1,CT$43&gt;=REGISTER!$DD$28,CT$40&gt;0,SUM(CT$54:CT$60)&gt;0),1,0)))</f>
        <v>0</v>
      </c>
      <c r="R35" s="68">
        <f>IF((SUM(R$19:R34)+R$38+R$39+SUM(R$117:R$121))&gt;=REGISTER!$DD$24,0,IF(CU$70=1,0,IF(AND(CU35=1,$J35=1,CU$43&gt;=REGISTER!$DD$28,CU$40&gt;0,SUM(CU$54:CU$60)&gt;0),1,0)))</f>
        <v>0</v>
      </c>
      <c r="S35" s="68">
        <f>IF((SUM(S$19:S34)+S$38+S$39+SUM(S$117:S$121))&gt;=REGISTER!$DD$24,0,IF(CV$70=1,0,IF(AND(CV35=1,$J35=1,CV$43&gt;=REGISTER!$DD$28,CV$40&gt;0,SUM(CV$54:CV$60)&gt;0),1,0)))</f>
        <v>0</v>
      </c>
      <c r="T35" s="68">
        <f>IF((SUM(T$19:T34)+T$38+T$39+SUM(T$117:T$121))&gt;=REGISTER!$DD$24,0,IF(CW$70=1,0,IF(AND(CW35=1,$J35=1,CW$43&gt;=REGISTER!$DD$28,CW$40&gt;0,SUM(CW$54:CW$60)&gt;0),1,0)))</f>
        <v>0</v>
      </c>
      <c r="U35" s="68">
        <f>IF((SUM(U$19:U34)+U$38+U$39+SUM(U$117:U$121))&gt;=REGISTER!$DD$24,0,IF(CX$70=1,0,IF(AND(CX35=1,$J35=1,CX$43&gt;=REGISTER!$DD$28,CX$40&gt;0,SUM(CX$54:CX$60)&gt;0),1,0)))</f>
        <v>0</v>
      </c>
      <c r="V35" s="68">
        <f>IF((SUM(V$19:V34)+V$38+V$39+SUM(V$117:V$121))&gt;=REGISTER!$DD$24,0,IF(CY$70=1,0,IF(AND(CY35=1,$J35=1,CY$43&gt;=REGISTER!$DD$28,CY$40&gt;0,SUM(CY$54:CY$60)&gt;0),1,0)))</f>
        <v>0</v>
      </c>
      <c r="W35" s="68">
        <f>IF((SUM(W$19:W34)+W$38+W$39+SUM(W$117:W$121))&gt;=REGISTER!$DD$24,0,IF(CZ$70=1,0,IF(AND(CZ35=1,$J35=1,CZ$43&gt;=REGISTER!$DD$28,CZ$40&gt;0,SUM(CZ$54:CZ$60)&gt;0),1,0)))</f>
        <v>0</v>
      </c>
      <c r="X35" s="68">
        <f>IF((SUM(X$19:X34)+X$38+X$39+SUM(X$117:X$121))&gt;=REGISTER!$DD$24,0,IF(DA$70=1,0,IF(AND(DA35=1,$J35=1,DA$43&gt;=REGISTER!$DD$28,DA$40&gt;0,SUM(DA$54:DA$60)&gt;0),1,0)))</f>
        <v>0</v>
      </c>
      <c r="Y35" s="68">
        <f>IF((SUM(Y$19:Y34)+Y$38+Y$39+SUM(Y$117:Y$121))&gt;=REGISTER!$DD$24,0,IF(DB$70=1,0,IF(AND(DB35=1,$J35=1,DB$43&gt;=REGISTER!$DD$28,DB$40&gt;0,SUM(DB$54:DB$60)&gt;0),1,0)))</f>
        <v>0</v>
      </c>
      <c r="Z35" s="68">
        <f>IF((SUM(Z$19:Z34)+Z$38+Z$39+SUM(Z$117:Z$121))&gt;=REGISTER!$DD$24,0,IF(DC$70=1,0,IF(AND(DC35=1,$J35=1,DC$43&gt;=REGISTER!$DD$28,DC$40&gt;0,SUM(DC$54:DC$60)&gt;0),1,0)))</f>
        <v>0</v>
      </c>
      <c r="AA35" s="68">
        <f>IF((SUM(AA$19:AA34)+AA$38+AA$39+SUM(AA$117:AA$121))&gt;=REGISTER!$DD$24,0,IF(DD$70=1,0,IF(AND(DD35=1,$J35=1,DD$43&gt;=REGISTER!$DD$28,DD$40&gt;0,SUM(DD$54:DD$60)&gt;0),1,0)))</f>
        <v>0</v>
      </c>
      <c r="AB35" s="68">
        <f>IF((SUM(AB$19:AB34)+AB$38+AB$39+SUM(AB$117:AB$121))&gt;=REGISTER!$DD$24,0,IF(DE$70=1,0,IF(AND(DE35=1,$J35=1,DE$43&gt;=REGISTER!$DD$28,DE$40&gt;0,SUM(DE$54:DE$60)&gt;0),1,0)))</f>
        <v>0</v>
      </c>
      <c r="AC35" s="68">
        <f>IF((SUM(AC$19:AC34)+AC$38+AC$39+SUM(AC$117:AC$121))&gt;=REGISTER!$DD$24,0,IF(DF$70=1,0,IF(AND(DF35=1,$J35=1,DF$43&gt;=REGISTER!$DD$28,DF$40&gt;0,SUM(DF$54:DF$60)&gt;0),1,0)))</f>
        <v>0</v>
      </c>
      <c r="AD35" s="68">
        <f>IF((SUM(AD$19:AD34)+AD$38+AD$39+SUM(AD$117:AD$121))&gt;=REGISTER!$DD$24,0,IF(DG$70=1,0,IF(AND(DG35=1,$J35=1,DG$43&gt;=REGISTER!$DD$28,DG$40&gt;0,SUM(DG$54:DG$60)&gt;0),1,0)))</f>
        <v>0</v>
      </c>
      <c r="AE35" s="68">
        <f>IF((SUM(AE$19:AE34)+AE$38+AE$39+SUM(AE$117:AE$121))&gt;=REGISTER!$DD$24,0,IF(DH$70=1,0,IF(AND(DH35=1,$J35=1,DH$43&gt;=REGISTER!$DD$28,DH$40&gt;0,SUM(DH$54:DH$60)&gt;0),1,0)))</f>
        <v>0</v>
      </c>
      <c r="AF35" s="68">
        <f>IF((SUM(AF$19:AF34)+AF$38+AF$39+SUM(AF$117:AF$121))&gt;=REGISTER!$DD$24,0,IF(DI$70=1,0,IF(AND(DI35=1,$J35=1,DI$43&gt;=REGISTER!$DD$28,DI$40&gt;0,SUM(DI$54:DI$60)&gt;0),1,0)))</f>
        <v>0</v>
      </c>
      <c r="AG35" s="68">
        <f>IF((SUM(AG$19:AG34)+AG$38+AG$39+SUM(AG$117:AG$121))&gt;=REGISTER!$DD$24,0,IF(DJ$70=1,0,IF(AND(DJ35=1,$J35=1,DJ$43&gt;=REGISTER!$DD$28,DJ$40&gt;0,SUM(DJ$54:DJ$60)&gt;0),1,0)))</f>
        <v>0</v>
      </c>
      <c r="AH35" s="68">
        <f>IF((SUM(AH$19:AH34)+AH$38+AH$39+SUM(AH$117:AH$121))&gt;=REGISTER!$DD$24,0,IF(DK$70=1,0,IF(AND(DK35=1,$J35=1,DK$43&gt;=REGISTER!$DD$28,DK$40&gt;0,SUM(DK$54:DK$60)&gt;0),1,0)))</f>
        <v>0</v>
      </c>
      <c r="AI35" s="68">
        <f>IF((SUM(AI$19:AI34)+AI$38+AI$39+SUM(AI$117:AI$121))&gt;=REGISTER!$DD$24,0,IF(DL$70=1,0,IF(AND(DL35=1,$J35=1,DL$43&gt;=REGISTER!$DD$28,DL$40&gt;0,SUM(DL$54:DL$60)&gt;0),1,0)))</f>
        <v>0</v>
      </c>
      <c r="AJ35" s="68">
        <f>IF((SUM(AJ$19:AJ34)+AJ$38+AJ$39+SUM(AJ$117:AJ$121))&gt;=REGISTER!$DD$24,0,IF(DM$70=1,0,IF(AND(DM35=1,$J35=1,DM$43&gt;=REGISTER!$DD$28,DM$40&gt;0,SUM(DM$54:DM$60)&gt;0),1,0)))</f>
        <v>0</v>
      </c>
      <c r="AK35" s="68">
        <f>IF((SUM(AK$19:AK34)+AK$38+AK$39+SUM(AK$117:AK$121))&gt;=REGISTER!$DD$24,0,IF(DN$70=1,0,IF(AND(DN35=1,$J35=1,DN$43&gt;=REGISTER!$DD$28,DN$40&gt;0,SUM(DN$54:DN$60)&gt;0),1,0)))</f>
        <v>0</v>
      </c>
      <c r="AL35" s="68">
        <f>IF((SUM(AL$19:AL34)+AL$38+AL$39+SUM(AL$117:AL$121))&gt;=REGISTER!$DD$24,0,IF(DO$70=1,0,IF(AND(DO35=1,$J35=1,DO$43&gt;=REGISTER!$DD$28,DO$40&gt;0,SUM(DO$54:DO$60)&gt;0),1,0)))</f>
        <v>0</v>
      </c>
      <c r="AM35" s="68">
        <f>IF((SUM(AM$19:AM34)+AM$38+AM$39+SUM(AM$117:AM$121))&gt;=REGISTER!$DD$24,0,IF(DP$70=1,0,IF(AND(DP35=1,$J35=1,DP$43&gt;=REGISTER!$DD$28,DP$40&gt;0,SUM(DP$54:DP$60)&gt;0),1,0)))</f>
        <v>0</v>
      </c>
      <c r="AN35" s="68">
        <f>IF((SUM(AN$19:AN34)+AN$38+AN$39+SUM(AN$117:AN$121))&gt;=REGISTER!$DD$24,0,IF(DQ$70=1,0,IF(AND(DQ35=1,$J35=1,DQ$43&gt;=REGISTER!$DD$28,DQ$40&gt;0,SUM(DQ$54:DQ$60)&gt;0),1,0)))</f>
        <v>0</v>
      </c>
      <c r="AO35" s="68">
        <f>IF((SUM(AO$19:AO34)+AO$38+AO$39+SUM(AO$117:AO$121))&gt;=REGISTER!$DD$24,0,IF(DR$70=1,0,IF(AND(DR35=1,$J35=1,DR$43&gt;=REGISTER!$DD$28,DR$40&gt;0,SUM(DR$54:DR$60)&gt;0),1,0)))</f>
        <v>0</v>
      </c>
      <c r="AP35" s="68">
        <f>IF((SUM(AP$19:AP34)+AP$38+AP$39+SUM(AP$117:AP$121))&gt;=REGISTER!$DD$24,0,IF(DS$70=1,0,IF(AND(DS35=1,$J35=1,DS$43&gt;=REGISTER!$DD$28,DS$40&gt;0,SUM(DS$54:DS$60)&gt;0),1,0)))</f>
        <v>0</v>
      </c>
      <c r="AQ35" s="68">
        <f>IF((SUM(AQ$19:AQ34)+AQ$38+AQ$39+SUM(AQ$117:AQ$121))&gt;=REGISTER!$DD$24,0,IF(DT$70=1,0,IF(AND(DT35=1,$J35=1,DT$43&gt;=REGISTER!$DD$28,DT$40&gt;0,SUM(DT$54:DT$60)&gt;0),1,0)))</f>
        <v>0</v>
      </c>
      <c r="AR35" s="68">
        <f>IF((SUM(AR$19:AR34)+AR$38+AR$39+SUM(AR$117:AR$121))&gt;=REGISTER!$DD$24,0,IF(DU$70=1,0,IF(AND(DU35=1,$J35=1,DU$43&gt;=REGISTER!$DD$28,DU$40&gt;0,SUM(DU$54:DU$60)&gt;0),1,0)))</f>
        <v>0</v>
      </c>
      <c r="AS35" s="68">
        <f>IF((SUM(AS$19:AS34)+AS$38+AS$39+SUM(AS$117:AS$121))&gt;=REGISTER!$DD$24,0,IF(DV$70=1,0,IF(AND(DV35=1,$J35=1,DV$43&gt;=REGISTER!$DD$28,DV$40&gt;0,SUM(DV$54:DV$60)&gt;0),1,0)))</f>
        <v>0</v>
      </c>
      <c r="AT35" s="68">
        <f>IF((SUM(AT$19:AT34)+AT$38+AT$39+SUM(AT$117:AT$121))&gt;=REGISTER!$DD$24,0,IF(DW$70=1,0,IF(AND(DW35=1,$J35=1,DW$43&gt;=REGISTER!$DD$28,DW$40&gt;0,SUM(DW$54:DW$60)&gt;0),1,0)))</f>
        <v>0</v>
      </c>
      <c r="AU35" s="68">
        <f>IF((SUM(AU$19:AU34)+AU$38+AU$39+SUM(AU$117:AU$121))&gt;=REGISTER!$DD$24,0,IF(DX$70=1,0,IF(AND(DX35=1,$J35=1,DX$43&gt;=REGISTER!$DD$28,DX$40&gt;0,SUM(DX$54:DX$60)&gt;0),1,0)))</f>
        <v>0</v>
      </c>
      <c r="AV35" s="68">
        <f>IF((SUM(AV$19:AV34)+AV$38+AV$39+SUM(AV$117:AV$121))&gt;=REGISTER!$DD$24,0,IF(DY$70=1,0,IF(AND(DY35=1,$J35=1,DY$43&gt;=REGISTER!$DD$28,DY$40&gt;0,SUM(DY$54:DY$60)&gt;0),1,0)))</f>
        <v>0</v>
      </c>
      <c r="AW35" s="68">
        <f>IF((SUM(AW$19:AW34)+AW$38+AW$39+SUM(AW$117:AW$121))&gt;=REGISTER!$DD$24,0,IF(DZ$70=1,0,IF(AND(DZ35=1,$J35=1,DZ$43&gt;=REGISTER!$DD$28,DZ$40&gt;0,SUM(DZ$54:DZ$60)&gt;0),1,0)))</f>
        <v>0</v>
      </c>
      <c r="AX35" s="68">
        <f>IF((SUM(AX$19:AX34)+AX$38+AX$39+SUM(AX$117:AX$121))&gt;=REGISTER!$DD$24,0,IF(EA$70=1,0,IF(AND(EA35=1,$J35=1,EA$43&gt;=REGISTER!$DD$28,EA$40&gt;0,SUM(EA$54:EA$60)&gt;0),1,0)))</f>
        <v>0</v>
      </c>
      <c r="AY35" s="68">
        <f>IF((SUM(AY$19:AY34)+AY$38+AY$39+SUM(AY$117:AY$121))&gt;=REGISTER!$DD$24,0,IF(EB$70=1,0,IF(AND(EB35=1,$J35=1,EB$43&gt;=REGISTER!$DD$28,EB$40&gt;0,SUM(EB$54:EB$60)&gt;0),1,0)))</f>
        <v>0</v>
      </c>
      <c r="AZ35" s="68">
        <f>IF((SUM(AZ$19:AZ34)+AZ$38+AZ$39+SUM(AZ$117:AZ$121))&gt;=REGISTER!$DD$24,0,IF(EC$70=1,0,IF(AND(EC35=1,$J35=1,EC$43&gt;=REGISTER!$DD$28,EC$40&gt;0,SUM(EC$54:EC$60)&gt;0),1,0)))</f>
        <v>0</v>
      </c>
      <c r="BA35" s="68">
        <f>IF((SUM(BA$19:BA34)+BA$38+BA$39+SUM(BA$117:BA$121))&gt;=REGISTER!$DD$24,0,IF(ED$70=1,0,IF(AND(ED35=1,$J35=1,ED$43&gt;=REGISTER!$DD$28,ED$40&gt;0,SUM(ED$54:ED$60)&gt;0),1,0)))</f>
        <v>0</v>
      </c>
      <c r="BB35" s="68">
        <f>IF((SUM(BB$19:BB34)+BB$38+BB$39+SUM(BB$117:BB$121))&gt;=REGISTER!$DD$24,0,IF(EE$70=1,0,IF(AND(EE35=1,$J35=1,EE$43&gt;=REGISTER!$DD$28,EE$40&gt;0,SUM(EE$54:EE$60)&gt;0),1,0)))</f>
        <v>0</v>
      </c>
      <c r="BC35" s="68">
        <f>IF((SUM(BC$19:BC34)+BC$38+BC$39+SUM(BC$117:BC$121))&gt;=REGISTER!$DD$24,0,IF(EF$70=1,0,IF(AND(EF35=1,$J35=1,EF$43&gt;=REGISTER!$DD$28,EF$40&gt;0,SUM(EF$54:EF$60)&gt;0),1,0)))</f>
        <v>0</v>
      </c>
      <c r="BD35" s="83">
        <f t="shared" si="8"/>
        <v>0</v>
      </c>
      <c r="BE35" s="63">
        <f t="shared" si="9"/>
        <v>0</v>
      </c>
      <c r="BF35" s="63">
        <f t="shared" si="10"/>
        <v>0</v>
      </c>
      <c r="BG35" s="63">
        <f t="shared" si="18"/>
        <v>0</v>
      </c>
      <c r="BH35" s="63">
        <f t="shared" si="18"/>
        <v>0</v>
      </c>
      <c r="BI35" s="63">
        <f t="shared" si="18"/>
        <v>0</v>
      </c>
      <c r="BJ35" s="63">
        <f t="shared" si="18"/>
        <v>0</v>
      </c>
      <c r="BK35" s="63">
        <f t="shared" si="18"/>
        <v>0</v>
      </c>
      <c r="BL35" s="63">
        <f t="shared" si="18"/>
        <v>0</v>
      </c>
      <c r="BM35" s="63">
        <f t="shared" si="18"/>
        <v>0</v>
      </c>
      <c r="BN35" s="63">
        <f t="shared" si="18"/>
        <v>0</v>
      </c>
      <c r="BO35" s="63">
        <f t="shared" si="18"/>
        <v>0</v>
      </c>
      <c r="BP35" s="63">
        <f t="shared" si="18"/>
        <v>0</v>
      </c>
      <c r="BQ35" s="63">
        <f t="shared" si="18"/>
        <v>0</v>
      </c>
      <c r="BR35" s="63">
        <f t="shared" si="18"/>
        <v>0</v>
      </c>
      <c r="BS35" s="63">
        <f t="shared" si="18"/>
        <v>0</v>
      </c>
      <c r="BT35" s="63">
        <f t="shared" si="18"/>
        <v>0</v>
      </c>
      <c r="BU35" s="63">
        <f t="shared" si="18"/>
        <v>0</v>
      </c>
      <c r="BV35" s="63">
        <f t="shared" si="18"/>
        <v>0</v>
      </c>
      <c r="BW35" s="63">
        <f t="shared" si="19"/>
        <v>0</v>
      </c>
      <c r="BX35" s="63">
        <f t="shared" si="19"/>
        <v>0</v>
      </c>
      <c r="BY35" s="63">
        <f t="shared" si="19"/>
        <v>0</v>
      </c>
      <c r="BZ35" s="63">
        <f t="shared" si="19"/>
        <v>0</v>
      </c>
      <c r="CA35" s="63">
        <f t="shared" si="19"/>
        <v>0</v>
      </c>
      <c r="CB35" s="63">
        <f t="shared" si="19"/>
        <v>0</v>
      </c>
      <c r="CC35" s="63">
        <f t="shared" si="19"/>
        <v>0</v>
      </c>
      <c r="CD35" s="63">
        <f t="shared" si="19"/>
        <v>0</v>
      </c>
      <c r="CE35" s="63">
        <f t="shared" si="19"/>
        <v>0</v>
      </c>
      <c r="CF35" s="63">
        <f t="shared" si="19"/>
        <v>0</v>
      </c>
      <c r="CG35" s="63">
        <f t="shared" si="19"/>
        <v>0</v>
      </c>
      <c r="CH35" s="63">
        <f t="shared" si="17"/>
        <v>0</v>
      </c>
      <c r="CI35" s="63">
        <f t="shared" si="17"/>
        <v>0</v>
      </c>
      <c r="CJ35" s="63">
        <f t="shared" si="17"/>
        <v>0</v>
      </c>
      <c r="CK35" s="63">
        <f t="shared" si="17"/>
        <v>0</v>
      </c>
      <c r="CL35" s="63">
        <f t="shared" si="17"/>
        <v>0</v>
      </c>
      <c r="CM35" s="63">
        <f t="shared" si="17"/>
        <v>0</v>
      </c>
      <c r="CN35" s="63">
        <f t="shared" si="17"/>
        <v>0</v>
      </c>
      <c r="CO35" s="63">
        <f t="shared" si="17"/>
        <v>0</v>
      </c>
      <c r="CP35" s="63">
        <f t="shared" si="17"/>
        <v>0</v>
      </c>
      <c r="CQ35" s="63">
        <f t="shared" si="17"/>
        <v>0</v>
      </c>
      <c r="CR35" s="63">
        <f t="shared" si="17"/>
        <v>0</v>
      </c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46">
        <f t="shared" si="13"/>
        <v>0</v>
      </c>
      <c r="EH35" s="116"/>
      <c r="EI35" s="82">
        <f t="shared" si="14"/>
        <v>0</v>
      </c>
      <c r="EJ35" s="295" t="str">
        <f t="shared" si="15"/>
        <v/>
      </c>
      <c r="EK35" s="296">
        <f t="shared" si="16"/>
        <v>0</v>
      </c>
      <c r="EL35" s="161"/>
      <c r="EM35" s="354">
        <f>SUMIF($K35,REGISTER!$CY$7,'KORT 2'!$BD35)</f>
        <v>0</v>
      </c>
      <c r="EN35" s="355">
        <f>SUMIF($K35,REGISTER!$CY$8,'KORT 2'!$BD35)</f>
        <v>0</v>
      </c>
      <c r="EO35" s="356">
        <f>SUMIF($K35,REGISTER!$CY$9,'KORT 2'!$BD35)</f>
        <v>0</v>
      </c>
      <c r="EP35" s="356">
        <f>SUMIF($K35,REGISTER!$CY$10,'KORT 2'!$BD35)</f>
        <v>0</v>
      </c>
      <c r="EQ35" s="357">
        <f>SUMIF($K35,REGISTER!$CY$23,'KORT 2'!$BD35)</f>
        <v>0</v>
      </c>
      <c r="ER35" s="355">
        <f>SUMIF($K35,REGISTER!$CY$24,'KORT 2'!$BD35)</f>
        <v>0</v>
      </c>
      <c r="ES35" s="356">
        <f>SUMIF($K35,REGISTER!$CY$25,'KORT 2'!$BD35)</f>
        <v>0</v>
      </c>
      <c r="ET35" s="356">
        <f>SUMIF($K35,REGISTER!$CY$26,'KORT 2'!$BD35)</f>
        <v>0</v>
      </c>
      <c r="EU35" s="357">
        <f>SUMIF($K35,REGISTER!$CY$15,'KORT 2'!$BD35)</f>
        <v>0</v>
      </c>
      <c r="EV35" s="355">
        <f>SUMIF($K35,REGISTER!$CY$16,'KORT 2'!$BD35)</f>
        <v>0</v>
      </c>
      <c r="EW35" s="355">
        <f>SUMIF($K35,REGISTER!$CY$17,'KORT 2'!$BD35)</f>
        <v>0</v>
      </c>
      <c r="EX35" s="355">
        <f>SUMIF($K35,REGISTER!$CY$18,'KORT 2'!$BD35)</f>
        <v>0</v>
      </c>
      <c r="EY35" s="358">
        <f>SUMIF($K35,REGISTER!$CY$19,'KORT 2'!$BD35)+SUMIF($K35,REGISTER!$CY$20,'KORT 2'!$BD35)+SUMIF($K35,REGISTER!$CY$21,'KORT 2'!$BD35)+SUMIF($K35,REGISTER!$CY$22,'KORT 2'!$BD35)</f>
        <v>0</v>
      </c>
      <c r="EZ35" s="359">
        <f>SUMIF($K35,REGISTER!$CY$31,'KORT 2'!$BD35)</f>
        <v>0</v>
      </c>
      <c r="FA35" s="355">
        <f>SUMIF($K35,REGISTER!$CY$32,'KORT 2'!$BD35)</f>
        <v>0</v>
      </c>
      <c r="FB35" s="355">
        <f>SUMIF($K35,REGISTER!$CY$33,'KORT 2'!$BD35)</f>
        <v>0</v>
      </c>
      <c r="FC35" s="355">
        <f>SUMIF($K35,REGISTER!$CY$34,'KORT 2'!$BD35)</f>
        <v>0</v>
      </c>
      <c r="FD35" s="358">
        <f>SUMIF($K35,REGISTER!$CY$35,'KORT 2'!$BD35)+SUMIF($K35,REGISTER!$CY$36,'KORT 2'!$BD35)+SUMIF($K35,REGISTER!$CY$37,'KORT 2'!$BD35)+SUMIF($K35,REGISTER!$CY$38,'KORT 2'!$BD35)</f>
        <v>0</v>
      </c>
      <c r="FE35" s="376"/>
      <c r="FF35" s="377"/>
      <c r="FG35" s="378"/>
      <c r="FH35" s="377"/>
      <c r="FI35" s="377"/>
      <c r="FJ35" s="377"/>
      <c r="FK35" s="377"/>
      <c r="FL35" s="377"/>
      <c r="FM35" s="377"/>
      <c r="FN35" s="377"/>
      <c r="FO35" s="377"/>
      <c r="FP35" s="377"/>
      <c r="FQ35" s="377"/>
      <c r="FR35" s="377"/>
      <c r="FS35" s="377"/>
      <c r="FT35" s="377"/>
      <c r="FU35" s="377"/>
      <c r="FV35" s="377"/>
      <c r="FW35" s="377"/>
      <c r="FX35" s="379"/>
      <c r="FY35" s="84">
        <f>SUMIF($M35,REGISTER!$CY$40,'KORT 2'!$O35)</f>
        <v>0</v>
      </c>
      <c r="FZ35" s="17">
        <f>SUMIF($M35,REGISTER!$CY$41,'KORT 2'!$O35)</f>
        <v>0</v>
      </c>
      <c r="GA35" s="17">
        <f>SUMIF($M35,REGISTER!$CY$42,'KORT 2'!$O35)</f>
        <v>0</v>
      </c>
      <c r="GB35" s="17">
        <f>SUMIF($M35,REGISTER!$CY$43,'KORT 2'!$O35)</f>
        <v>0</v>
      </c>
      <c r="GC35" s="17">
        <f>SUMIF($M35,REGISTER!$CY$44,'KORT 2'!$O35)</f>
        <v>0</v>
      </c>
      <c r="GD35" s="17">
        <f>SUMIF($M35,REGISTER!$CY$45,'KORT 2'!$O35)</f>
        <v>0</v>
      </c>
      <c r="GE35" s="17">
        <f>SUMIF($M35,REGISTER!$CY$60,'KORT 2'!$O35)</f>
        <v>0</v>
      </c>
      <c r="GF35" s="17">
        <f>SUMIF($M35,REGISTER!$CY$61,'KORT 2'!$O35)</f>
        <v>0</v>
      </c>
      <c r="GG35" s="17">
        <f>SUMIF($M35,REGISTER!$CY$62,'KORT 2'!$O35)</f>
        <v>0</v>
      </c>
      <c r="GH35" s="17">
        <f>SUMIF($M35,REGISTER!$CY$63,'KORT 2'!$O35)</f>
        <v>0</v>
      </c>
      <c r="GI35" s="17">
        <f>SUMIF($M35,REGISTER!$CY$64,'KORT 2'!$O35)</f>
        <v>0</v>
      </c>
      <c r="GJ35" s="17">
        <f>SUMIF($M35,REGISTER!$CY$65,'KORT 2'!$O35)</f>
        <v>0</v>
      </c>
      <c r="GK35" s="17">
        <f>SUMIF($M35,REGISTER!$CY$50,'KORT 2'!$O35)</f>
        <v>0</v>
      </c>
      <c r="GL35" s="17">
        <f>SUMIF($M35,REGISTER!$CY$51,'KORT 2'!$O35)</f>
        <v>0</v>
      </c>
      <c r="GM35" s="17">
        <f>SUMIF($M35,REGISTER!$CY$52,'KORT 2'!$O35)</f>
        <v>0</v>
      </c>
      <c r="GN35" s="17">
        <f>SUMIF($M35,REGISTER!$CY$53,'KORT 2'!$O35)</f>
        <v>0</v>
      </c>
      <c r="GO35" s="17">
        <f>SUMIF($M35,REGISTER!$CY$54,'KORT 2'!$O35)</f>
        <v>0</v>
      </c>
      <c r="GP35" s="17">
        <f>SUMIF($M35,REGISTER!$CY$55,'KORT 2'!$O35)</f>
        <v>0</v>
      </c>
      <c r="GQ35" s="16">
        <f>SUMIF($M35,REGISTER!$CY$56,'KORT 2'!$O35)+SUMIF($M35,REGISTER!$CY$57,'KORT 2'!$O35)+SUMIF($M35,REGISTER!$CY$58,'KORT 2'!$O35)+SUMIF($M35,REGISTER!$CY$59,'KORT 2'!$O35)</f>
        <v>0</v>
      </c>
      <c r="GR35" s="17">
        <f>SUMIF($M35,REGISTER!$CY$70,'KORT 2'!$O35)</f>
        <v>0</v>
      </c>
      <c r="GS35" s="17">
        <f>SUMIF($M35,REGISTER!$CY$71,'KORT 2'!$O35)</f>
        <v>0</v>
      </c>
      <c r="GT35" s="17">
        <f>SUMIF($M35,REGISTER!$CY$72,'KORT 2'!$O35)</f>
        <v>0</v>
      </c>
      <c r="GU35" s="17">
        <f>SUMIF($M35,REGISTER!$CY$73,'KORT 2'!$O35)</f>
        <v>0</v>
      </c>
      <c r="GV35" s="17">
        <f>SUMIF($M35,REGISTER!$CY$74,'KORT 2'!$O35)</f>
        <v>0</v>
      </c>
      <c r="GW35" s="17">
        <f>SUMIF($M35,REGISTER!$CY$75,'KORT 2'!$O35)</f>
        <v>0</v>
      </c>
      <c r="GX35" s="16">
        <f>SUMIF($M35,REGISTER!$CY$76,'KORT 2'!$O35)+SUMIF($M35,REGISTER!$CY$77,'KORT 2'!$O35)+SUMIF($M35,REGISTER!$CY$78,'KORT 2'!$O35)+SUMIF($M35,REGISTER!$CY$79,'KORT 2'!$O35)</f>
        <v>0</v>
      </c>
      <c r="GY35" s="116"/>
      <c r="GZ35" s="116"/>
      <c r="HA35" s="116"/>
      <c r="HB35" s="116"/>
      <c r="HC35" s="116"/>
      <c r="HD35" s="116"/>
      <c r="HE35" s="116"/>
      <c r="HF35" s="116"/>
      <c r="HG35" s="116"/>
      <c r="HH35" s="116"/>
      <c r="HI35" s="116"/>
      <c r="HJ35" s="116"/>
      <c r="HK35" s="116"/>
      <c r="HL35" s="116"/>
      <c r="HM35" s="116"/>
      <c r="HN35" s="116"/>
      <c r="HO35" s="116"/>
      <c r="HP35" s="106"/>
      <c r="HQ35" s="1"/>
    </row>
    <row r="36" spans="1:225" ht="15.9" customHeight="1">
      <c r="A36" s="15">
        <v>18</v>
      </c>
      <c r="B36" s="69"/>
      <c r="C36" s="541" t="str">
        <f t="shared" si="0"/>
        <v/>
      </c>
      <c r="D36" s="567"/>
      <c r="E36" s="567"/>
      <c r="F36" s="567"/>
      <c r="G36" s="567"/>
      <c r="H36" s="111" t="str">
        <f t="shared" si="1"/>
        <v/>
      </c>
      <c r="I36" s="22">
        <f t="shared" si="2"/>
        <v>0</v>
      </c>
      <c r="J36" s="22">
        <f t="shared" si="3"/>
        <v>0</v>
      </c>
      <c r="K36" s="22">
        <f t="shared" si="4"/>
        <v>0</v>
      </c>
      <c r="L36" s="114"/>
      <c r="M36" s="22">
        <f t="shared" si="5"/>
        <v>0</v>
      </c>
      <c r="N36" s="22">
        <f t="shared" si="6"/>
        <v>0</v>
      </c>
      <c r="O36" s="83">
        <f t="shared" si="7"/>
        <v>0</v>
      </c>
      <c r="P36" s="68">
        <f>IF((SUM(P$19:P35)+P$38+P$39+SUM(P$117:P$121))&gt;=REGISTER!$DD$24,0,IF(CS$70=1,0,IF(AND(CS36=1,$J36=1,CS$43&gt;=REGISTER!$DD$28,CS$40&gt;0,SUM(CS$54:CS$60)&gt;0),1,0)))</f>
        <v>0</v>
      </c>
      <c r="Q36" s="68">
        <f>IF((SUM(Q$19:Q35)+Q$38+Q$39+SUM(Q$117:Q$121))&gt;=REGISTER!$DD$24,0,IF(CT$70=1,0,IF(AND(CT36=1,$J36=1,CT$43&gt;=REGISTER!$DD$28,CT$40&gt;0,SUM(CT$54:CT$60)&gt;0),1,0)))</f>
        <v>0</v>
      </c>
      <c r="R36" s="68">
        <f>IF((SUM(R$19:R35)+R$38+R$39+SUM(R$117:R$121))&gt;=REGISTER!$DD$24,0,IF(CU$70=1,0,IF(AND(CU36=1,$J36=1,CU$43&gt;=REGISTER!$DD$28,CU$40&gt;0,SUM(CU$54:CU$60)&gt;0),1,0)))</f>
        <v>0</v>
      </c>
      <c r="S36" s="68">
        <f>IF((SUM(S$19:S35)+S$38+S$39+SUM(S$117:S$121))&gt;=REGISTER!$DD$24,0,IF(CV$70=1,0,IF(AND(CV36=1,$J36=1,CV$43&gt;=REGISTER!$DD$28,CV$40&gt;0,SUM(CV$54:CV$60)&gt;0),1,0)))</f>
        <v>0</v>
      </c>
      <c r="T36" s="68">
        <f>IF((SUM(T$19:T35)+T$38+T$39+SUM(T$117:T$121))&gt;=REGISTER!$DD$24,0,IF(CW$70=1,0,IF(AND(CW36=1,$J36=1,CW$43&gt;=REGISTER!$DD$28,CW$40&gt;0,SUM(CW$54:CW$60)&gt;0),1,0)))</f>
        <v>0</v>
      </c>
      <c r="U36" s="68">
        <f>IF((SUM(U$19:U35)+U$38+U$39+SUM(U$117:U$121))&gt;=REGISTER!$DD$24,0,IF(CX$70=1,0,IF(AND(CX36=1,$J36=1,CX$43&gt;=REGISTER!$DD$28,CX$40&gt;0,SUM(CX$54:CX$60)&gt;0),1,0)))</f>
        <v>0</v>
      </c>
      <c r="V36" s="68">
        <f>IF((SUM(V$19:V35)+V$38+V$39+SUM(V$117:V$121))&gt;=REGISTER!$DD$24,0,IF(CY$70=1,0,IF(AND(CY36=1,$J36=1,CY$43&gt;=REGISTER!$DD$28,CY$40&gt;0,SUM(CY$54:CY$60)&gt;0),1,0)))</f>
        <v>0</v>
      </c>
      <c r="W36" s="68">
        <f>IF((SUM(W$19:W35)+W$38+W$39+SUM(W$117:W$121))&gt;=REGISTER!$DD$24,0,IF(CZ$70=1,0,IF(AND(CZ36=1,$J36=1,CZ$43&gt;=REGISTER!$DD$28,CZ$40&gt;0,SUM(CZ$54:CZ$60)&gt;0),1,0)))</f>
        <v>0</v>
      </c>
      <c r="X36" s="68">
        <f>IF((SUM(X$19:X35)+X$38+X$39+SUM(X$117:X$121))&gt;=REGISTER!$DD$24,0,IF(DA$70=1,0,IF(AND(DA36=1,$J36=1,DA$43&gt;=REGISTER!$DD$28,DA$40&gt;0,SUM(DA$54:DA$60)&gt;0),1,0)))</f>
        <v>0</v>
      </c>
      <c r="Y36" s="68">
        <f>IF((SUM(Y$19:Y35)+Y$38+Y$39+SUM(Y$117:Y$121))&gt;=REGISTER!$DD$24,0,IF(DB$70=1,0,IF(AND(DB36=1,$J36=1,DB$43&gt;=REGISTER!$DD$28,DB$40&gt;0,SUM(DB$54:DB$60)&gt;0),1,0)))</f>
        <v>0</v>
      </c>
      <c r="Z36" s="68">
        <f>IF((SUM(Z$19:Z35)+Z$38+Z$39+SUM(Z$117:Z$121))&gt;=REGISTER!$DD$24,0,IF(DC$70=1,0,IF(AND(DC36=1,$J36=1,DC$43&gt;=REGISTER!$DD$28,DC$40&gt;0,SUM(DC$54:DC$60)&gt;0),1,0)))</f>
        <v>0</v>
      </c>
      <c r="AA36" s="68">
        <f>IF((SUM(AA$19:AA35)+AA$38+AA$39+SUM(AA$117:AA$121))&gt;=REGISTER!$DD$24,0,IF(DD$70=1,0,IF(AND(DD36=1,$J36=1,DD$43&gt;=REGISTER!$DD$28,DD$40&gt;0,SUM(DD$54:DD$60)&gt;0),1,0)))</f>
        <v>0</v>
      </c>
      <c r="AB36" s="68">
        <f>IF((SUM(AB$19:AB35)+AB$38+AB$39+SUM(AB$117:AB$121))&gt;=REGISTER!$DD$24,0,IF(DE$70=1,0,IF(AND(DE36=1,$J36=1,DE$43&gt;=REGISTER!$DD$28,DE$40&gt;0,SUM(DE$54:DE$60)&gt;0),1,0)))</f>
        <v>0</v>
      </c>
      <c r="AC36" s="68">
        <f>IF((SUM(AC$19:AC35)+AC$38+AC$39+SUM(AC$117:AC$121))&gt;=REGISTER!$DD$24,0,IF(DF$70=1,0,IF(AND(DF36=1,$J36=1,DF$43&gt;=REGISTER!$DD$28,DF$40&gt;0,SUM(DF$54:DF$60)&gt;0),1,0)))</f>
        <v>0</v>
      </c>
      <c r="AD36" s="68">
        <f>IF((SUM(AD$19:AD35)+AD$38+AD$39+SUM(AD$117:AD$121))&gt;=REGISTER!$DD$24,0,IF(DG$70=1,0,IF(AND(DG36=1,$J36=1,DG$43&gt;=REGISTER!$DD$28,DG$40&gt;0,SUM(DG$54:DG$60)&gt;0),1,0)))</f>
        <v>0</v>
      </c>
      <c r="AE36" s="68">
        <f>IF((SUM(AE$19:AE35)+AE$38+AE$39+SUM(AE$117:AE$121))&gt;=REGISTER!$DD$24,0,IF(DH$70=1,0,IF(AND(DH36=1,$J36=1,DH$43&gt;=REGISTER!$DD$28,DH$40&gt;0,SUM(DH$54:DH$60)&gt;0),1,0)))</f>
        <v>0</v>
      </c>
      <c r="AF36" s="68">
        <f>IF((SUM(AF$19:AF35)+AF$38+AF$39+SUM(AF$117:AF$121))&gt;=REGISTER!$DD$24,0,IF(DI$70=1,0,IF(AND(DI36=1,$J36=1,DI$43&gt;=REGISTER!$DD$28,DI$40&gt;0,SUM(DI$54:DI$60)&gt;0),1,0)))</f>
        <v>0</v>
      </c>
      <c r="AG36" s="68">
        <f>IF((SUM(AG$19:AG35)+AG$38+AG$39+SUM(AG$117:AG$121))&gt;=REGISTER!$DD$24,0,IF(DJ$70=1,0,IF(AND(DJ36=1,$J36=1,DJ$43&gt;=REGISTER!$DD$28,DJ$40&gt;0,SUM(DJ$54:DJ$60)&gt;0),1,0)))</f>
        <v>0</v>
      </c>
      <c r="AH36" s="68">
        <f>IF((SUM(AH$19:AH35)+AH$38+AH$39+SUM(AH$117:AH$121))&gt;=REGISTER!$DD$24,0,IF(DK$70=1,0,IF(AND(DK36=1,$J36=1,DK$43&gt;=REGISTER!$DD$28,DK$40&gt;0,SUM(DK$54:DK$60)&gt;0),1,0)))</f>
        <v>0</v>
      </c>
      <c r="AI36" s="68">
        <f>IF((SUM(AI$19:AI35)+AI$38+AI$39+SUM(AI$117:AI$121))&gt;=REGISTER!$DD$24,0,IF(DL$70=1,0,IF(AND(DL36=1,$J36=1,DL$43&gt;=REGISTER!$DD$28,DL$40&gt;0,SUM(DL$54:DL$60)&gt;0),1,0)))</f>
        <v>0</v>
      </c>
      <c r="AJ36" s="68">
        <f>IF((SUM(AJ$19:AJ35)+AJ$38+AJ$39+SUM(AJ$117:AJ$121))&gt;=REGISTER!$DD$24,0,IF(DM$70=1,0,IF(AND(DM36=1,$J36=1,DM$43&gt;=REGISTER!$DD$28,DM$40&gt;0,SUM(DM$54:DM$60)&gt;0),1,0)))</f>
        <v>0</v>
      </c>
      <c r="AK36" s="68">
        <f>IF((SUM(AK$19:AK35)+AK$38+AK$39+SUM(AK$117:AK$121))&gt;=REGISTER!$DD$24,0,IF(DN$70=1,0,IF(AND(DN36=1,$J36=1,DN$43&gt;=REGISTER!$DD$28,DN$40&gt;0,SUM(DN$54:DN$60)&gt;0),1,0)))</f>
        <v>0</v>
      </c>
      <c r="AL36" s="68">
        <f>IF((SUM(AL$19:AL35)+AL$38+AL$39+SUM(AL$117:AL$121))&gt;=REGISTER!$DD$24,0,IF(DO$70=1,0,IF(AND(DO36=1,$J36=1,DO$43&gt;=REGISTER!$DD$28,DO$40&gt;0,SUM(DO$54:DO$60)&gt;0),1,0)))</f>
        <v>0</v>
      </c>
      <c r="AM36" s="68">
        <f>IF((SUM(AM$19:AM35)+AM$38+AM$39+SUM(AM$117:AM$121))&gt;=REGISTER!$DD$24,0,IF(DP$70=1,0,IF(AND(DP36=1,$J36=1,DP$43&gt;=REGISTER!$DD$28,DP$40&gt;0,SUM(DP$54:DP$60)&gt;0),1,0)))</f>
        <v>0</v>
      </c>
      <c r="AN36" s="68">
        <f>IF((SUM(AN$19:AN35)+AN$38+AN$39+SUM(AN$117:AN$121))&gt;=REGISTER!$DD$24,0,IF(DQ$70=1,0,IF(AND(DQ36=1,$J36=1,DQ$43&gt;=REGISTER!$DD$28,DQ$40&gt;0,SUM(DQ$54:DQ$60)&gt;0),1,0)))</f>
        <v>0</v>
      </c>
      <c r="AO36" s="68">
        <f>IF((SUM(AO$19:AO35)+AO$38+AO$39+SUM(AO$117:AO$121))&gt;=REGISTER!$DD$24,0,IF(DR$70=1,0,IF(AND(DR36=1,$J36=1,DR$43&gt;=REGISTER!$DD$28,DR$40&gt;0,SUM(DR$54:DR$60)&gt;0),1,0)))</f>
        <v>0</v>
      </c>
      <c r="AP36" s="68">
        <f>IF((SUM(AP$19:AP35)+AP$38+AP$39+SUM(AP$117:AP$121))&gt;=REGISTER!$DD$24,0,IF(DS$70=1,0,IF(AND(DS36=1,$J36=1,DS$43&gt;=REGISTER!$DD$28,DS$40&gt;0,SUM(DS$54:DS$60)&gt;0),1,0)))</f>
        <v>0</v>
      </c>
      <c r="AQ36" s="68">
        <f>IF((SUM(AQ$19:AQ35)+AQ$38+AQ$39+SUM(AQ$117:AQ$121))&gt;=REGISTER!$DD$24,0,IF(DT$70=1,0,IF(AND(DT36=1,$J36=1,DT$43&gt;=REGISTER!$DD$28,DT$40&gt;0,SUM(DT$54:DT$60)&gt;0),1,0)))</f>
        <v>0</v>
      </c>
      <c r="AR36" s="68">
        <f>IF((SUM(AR$19:AR35)+AR$38+AR$39+SUM(AR$117:AR$121))&gt;=REGISTER!$DD$24,0,IF(DU$70=1,0,IF(AND(DU36=1,$J36=1,DU$43&gt;=REGISTER!$DD$28,DU$40&gt;0,SUM(DU$54:DU$60)&gt;0),1,0)))</f>
        <v>0</v>
      </c>
      <c r="AS36" s="68">
        <f>IF((SUM(AS$19:AS35)+AS$38+AS$39+SUM(AS$117:AS$121))&gt;=REGISTER!$DD$24,0,IF(DV$70=1,0,IF(AND(DV36=1,$J36=1,DV$43&gt;=REGISTER!$DD$28,DV$40&gt;0,SUM(DV$54:DV$60)&gt;0),1,0)))</f>
        <v>0</v>
      </c>
      <c r="AT36" s="68">
        <f>IF((SUM(AT$19:AT35)+AT$38+AT$39+SUM(AT$117:AT$121))&gt;=REGISTER!$DD$24,0,IF(DW$70=1,0,IF(AND(DW36=1,$J36=1,DW$43&gt;=REGISTER!$DD$28,DW$40&gt;0,SUM(DW$54:DW$60)&gt;0),1,0)))</f>
        <v>0</v>
      </c>
      <c r="AU36" s="68">
        <f>IF((SUM(AU$19:AU35)+AU$38+AU$39+SUM(AU$117:AU$121))&gt;=REGISTER!$DD$24,0,IF(DX$70=1,0,IF(AND(DX36=1,$J36=1,DX$43&gt;=REGISTER!$DD$28,DX$40&gt;0,SUM(DX$54:DX$60)&gt;0),1,0)))</f>
        <v>0</v>
      </c>
      <c r="AV36" s="68">
        <f>IF((SUM(AV$19:AV35)+AV$38+AV$39+SUM(AV$117:AV$121))&gt;=REGISTER!$DD$24,0,IF(DY$70=1,0,IF(AND(DY36=1,$J36=1,DY$43&gt;=REGISTER!$DD$28,DY$40&gt;0,SUM(DY$54:DY$60)&gt;0),1,0)))</f>
        <v>0</v>
      </c>
      <c r="AW36" s="68">
        <f>IF((SUM(AW$19:AW35)+AW$38+AW$39+SUM(AW$117:AW$121))&gt;=REGISTER!$DD$24,0,IF(DZ$70=1,0,IF(AND(DZ36=1,$J36=1,DZ$43&gt;=REGISTER!$DD$28,DZ$40&gt;0,SUM(DZ$54:DZ$60)&gt;0),1,0)))</f>
        <v>0</v>
      </c>
      <c r="AX36" s="68">
        <f>IF((SUM(AX$19:AX35)+AX$38+AX$39+SUM(AX$117:AX$121))&gt;=REGISTER!$DD$24,0,IF(EA$70=1,0,IF(AND(EA36=1,$J36=1,EA$43&gt;=REGISTER!$DD$28,EA$40&gt;0,SUM(EA$54:EA$60)&gt;0),1,0)))</f>
        <v>0</v>
      </c>
      <c r="AY36" s="68">
        <f>IF((SUM(AY$19:AY35)+AY$38+AY$39+SUM(AY$117:AY$121))&gt;=REGISTER!$DD$24,0,IF(EB$70=1,0,IF(AND(EB36=1,$J36=1,EB$43&gt;=REGISTER!$DD$28,EB$40&gt;0,SUM(EB$54:EB$60)&gt;0),1,0)))</f>
        <v>0</v>
      </c>
      <c r="AZ36" s="68">
        <f>IF((SUM(AZ$19:AZ35)+AZ$38+AZ$39+SUM(AZ$117:AZ$121))&gt;=REGISTER!$DD$24,0,IF(EC$70=1,0,IF(AND(EC36=1,$J36=1,EC$43&gt;=REGISTER!$DD$28,EC$40&gt;0,SUM(EC$54:EC$60)&gt;0),1,0)))</f>
        <v>0</v>
      </c>
      <c r="BA36" s="68">
        <f>IF((SUM(BA$19:BA35)+BA$38+BA$39+SUM(BA$117:BA$121))&gt;=REGISTER!$DD$24,0,IF(ED$70=1,0,IF(AND(ED36=1,$J36=1,ED$43&gt;=REGISTER!$DD$28,ED$40&gt;0,SUM(ED$54:ED$60)&gt;0),1,0)))</f>
        <v>0</v>
      </c>
      <c r="BB36" s="68">
        <f>IF((SUM(BB$19:BB35)+BB$38+BB$39+SUM(BB$117:BB$121))&gt;=REGISTER!$DD$24,0,IF(EE$70=1,0,IF(AND(EE36=1,$J36=1,EE$43&gt;=REGISTER!$DD$28,EE$40&gt;0,SUM(EE$54:EE$60)&gt;0),1,0)))</f>
        <v>0</v>
      </c>
      <c r="BC36" s="68">
        <f>IF((SUM(BC$19:BC35)+BC$38+BC$39+SUM(BC$117:BC$121))&gt;=REGISTER!$DD$24,0,IF(EF$70=1,0,IF(AND(EF36=1,$J36=1,EF$43&gt;=REGISTER!$DD$28,EF$40&gt;0,SUM(EF$54:EF$60)&gt;0),1,0)))</f>
        <v>0</v>
      </c>
      <c r="BD36" s="83">
        <f t="shared" si="8"/>
        <v>0</v>
      </c>
      <c r="BE36" s="63">
        <f t="shared" si="9"/>
        <v>0</v>
      </c>
      <c r="BF36" s="63">
        <f t="shared" si="10"/>
        <v>0</v>
      </c>
      <c r="BG36" s="63">
        <f t="shared" si="18"/>
        <v>0</v>
      </c>
      <c r="BH36" s="63">
        <f t="shared" si="18"/>
        <v>0</v>
      </c>
      <c r="BI36" s="63">
        <f t="shared" si="18"/>
        <v>0</v>
      </c>
      <c r="BJ36" s="63">
        <f t="shared" si="18"/>
        <v>0</v>
      </c>
      <c r="BK36" s="63">
        <f t="shared" si="18"/>
        <v>0</v>
      </c>
      <c r="BL36" s="63">
        <f t="shared" si="18"/>
        <v>0</v>
      </c>
      <c r="BM36" s="63">
        <f t="shared" si="18"/>
        <v>0</v>
      </c>
      <c r="BN36" s="63">
        <f t="shared" si="18"/>
        <v>0</v>
      </c>
      <c r="BO36" s="63">
        <f t="shared" si="18"/>
        <v>0</v>
      </c>
      <c r="BP36" s="63">
        <f t="shared" si="18"/>
        <v>0</v>
      </c>
      <c r="BQ36" s="63">
        <f t="shared" si="18"/>
        <v>0</v>
      </c>
      <c r="BR36" s="63">
        <f t="shared" si="18"/>
        <v>0</v>
      </c>
      <c r="BS36" s="63">
        <f t="shared" si="19"/>
        <v>0</v>
      </c>
      <c r="BT36" s="63">
        <f t="shared" si="19"/>
        <v>0</v>
      </c>
      <c r="BU36" s="63">
        <f t="shared" si="19"/>
        <v>0</v>
      </c>
      <c r="BV36" s="63">
        <f t="shared" si="19"/>
        <v>0</v>
      </c>
      <c r="BW36" s="63">
        <f t="shared" si="19"/>
        <v>0</v>
      </c>
      <c r="BX36" s="63">
        <f t="shared" si="19"/>
        <v>0</v>
      </c>
      <c r="BY36" s="63">
        <f t="shared" si="19"/>
        <v>0</v>
      </c>
      <c r="BZ36" s="63">
        <f t="shared" si="19"/>
        <v>0</v>
      </c>
      <c r="CA36" s="63">
        <f t="shared" si="19"/>
        <v>0</v>
      </c>
      <c r="CB36" s="63">
        <f t="shared" si="19"/>
        <v>0</v>
      </c>
      <c r="CC36" s="63">
        <f t="shared" si="19"/>
        <v>0</v>
      </c>
      <c r="CD36" s="63">
        <f t="shared" si="19"/>
        <v>0</v>
      </c>
      <c r="CE36" s="63">
        <f t="shared" si="19"/>
        <v>0</v>
      </c>
      <c r="CF36" s="63">
        <f t="shared" si="19"/>
        <v>0</v>
      </c>
      <c r="CG36" s="63">
        <f t="shared" si="19"/>
        <v>0</v>
      </c>
      <c r="CH36" s="63">
        <f t="shared" si="17"/>
        <v>0</v>
      </c>
      <c r="CI36" s="63">
        <f t="shared" si="17"/>
        <v>0</v>
      </c>
      <c r="CJ36" s="63">
        <f t="shared" si="17"/>
        <v>0</v>
      </c>
      <c r="CK36" s="63">
        <f t="shared" si="17"/>
        <v>0</v>
      </c>
      <c r="CL36" s="63">
        <f t="shared" si="17"/>
        <v>0</v>
      </c>
      <c r="CM36" s="63">
        <f t="shared" si="17"/>
        <v>0</v>
      </c>
      <c r="CN36" s="63">
        <f t="shared" si="17"/>
        <v>0</v>
      </c>
      <c r="CO36" s="63">
        <f t="shared" si="17"/>
        <v>0</v>
      </c>
      <c r="CP36" s="63">
        <f t="shared" si="17"/>
        <v>0</v>
      </c>
      <c r="CQ36" s="63">
        <f t="shared" si="17"/>
        <v>0</v>
      </c>
      <c r="CR36" s="63">
        <f t="shared" si="17"/>
        <v>0</v>
      </c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46">
        <f t="shared" si="13"/>
        <v>0</v>
      </c>
      <c r="EH36" s="116"/>
      <c r="EI36" s="82">
        <f t="shared" si="14"/>
        <v>0</v>
      </c>
      <c r="EJ36" s="295" t="str">
        <f t="shared" si="15"/>
        <v/>
      </c>
      <c r="EK36" s="296">
        <f t="shared" si="16"/>
        <v>0</v>
      </c>
      <c r="EL36" s="161"/>
      <c r="EM36" s="354">
        <f>SUMIF($K36,REGISTER!$CY$7,'KORT 2'!$BD36)</f>
        <v>0</v>
      </c>
      <c r="EN36" s="355">
        <f>SUMIF($K36,REGISTER!$CY$8,'KORT 2'!$BD36)</f>
        <v>0</v>
      </c>
      <c r="EO36" s="356">
        <f>SUMIF($K36,REGISTER!$CY$9,'KORT 2'!$BD36)</f>
        <v>0</v>
      </c>
      <c r="EP36" s="356">
        <f>SUMIF($K36,REGISTER!$CY$10,'KORT 2'!$BD36)</f>
        <v>0</v>
      </c>
      <c r="EQ36" s="357">
        <f>SUMIF($K36,REGISTER!$CY$23,'KORT 2'!$BD36)</f>
        <v>0</v>
      </c>
      <c r="ER36" s="355">
        <f>SUMIF($K36,REGISTER!$CY$24,'KORT 2'!$BD36)</f>
        <v>0</v>
      </c>
      <c r="ES36" s="356">
        <f>SUMIF($K36,REGISTER!$CY$25,'KORT 2'!$BD36)</f>
        <v>0</v>
      </c>
      <c r="ET36" s="356">
        <f>SUMIF($K36,REGISTER!$CY$26,'KORT 2'!$BD36)</f>
        <v>0</v>
      </c>
      <c r="EU36" s="357">
        <f>SUMIF($K36,REGISTER!$CY$15,'KORT 2'!$BD36)</f>
        <v>0</v>
      </c>
      <c r="EV36" s="355">
        <f>SUMIF($K36,REGISTER!$CY$16,'KORT 2'!$BD36)</f>
        <v>0</v>
      </c>
      <c r="EW36" s="355">
        <f>SUMIF($K36,REGISTER!$CY$17,'KORT 2'!$BD36)</f>
        <v>0</v>
      </c>
      <c r="EX36" s="355">
        <f>SUMIF($K36,REGISTER!$CY$18,'KORT 2'!$BD36)</f>
        <v>0</v>
      </c>
      <c r="EY36" s="358">
        <f>SUMIF($K36,REGISTER!$CY$19,'KORT 2'!$BD36)+SUMIF($K36,REGISTER!$CY$20,'KORT 2'!$BD36)+SUMIF($K36,REGISTER!$CY$21,'KORT 2'!$BD36)+SUMIF($K36,REGISTER!$CY$22,'KORT 2'!$BD36)</f>
        <v>0</v>
      </c>
      <c r="EZ36" s="359">
        <f>SUMIF($K36,REGISTER!$CY$31,'KORT 2'!$BD36)</f>
        <v>0</v>
      </c>
      <c r="FA36" s="355">
        <f>SUMIF($K36,REGISTER!$CY$32,'KORT 2'!$BD36)</f>
        <v>0</v>
      </c>
      <c r="FB36" s="355">
        <f>SUMIF($K36,REGISTER!$CY$33,'KORT 2'!$BD36)</f>
        <v>0</v>
      </c>
      <c r="FC36" s="355">
        <f>SUMIF($K36,REGISTER!$CY$34,'KORT 2'!$BD36)</f>
        <v>0</v>
      </c>
      <c r="FD36" s="358">
        <f>SUMIF($K36,REGISTER!$CY$35,'KORT 2'!$BD36)+SUMIF($K36,REGISTER!$CY$36,'KORT 2'!$BD36)+SUMIF($K36,REGISTER!$CY$37,'KORT 2'!$BD36)+SUMIF($K36,REGISTER!$CY$38,'KORT 2'!$BD36)</f>
        <v>0</v>
      </c>
      <c r="FE36" s="376"/>
      <c r="FF36" s="377"/>
      <c r="FG36" s="378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9"/>
      <c r="FY36" s="84">
        <f>SUMIF($M36,REGISTER!$CY$40,'KORT 2'!$O36)</f>
        <v>0</v>
      </c>
      <c r="FZ36" s="17">
        <f>SUMIF($M36,REGISTER!$CY$41,'KORT 2'!$O36)</f>
        <v>0</v>
      </c>
      <c r="GA36" s="17">
        <f>SUMIF($M36,REGISTER!$CY$42,'KORT 2'!$O36)</f>
        <v>0</v>
      </c>
      <c r="GB36" s="17">
        <f>SUMIF($M36,REGISTER!$CY$43,'KORT 2'!$O36)</f>
        <v>0</v>
      </c>
      <c r="GC36" s="17">
        <f>SUMIF($M36,REGISTER!$CY$44,'KORT 2'!$O36)</f>
        <v>0</v>
      </c>
      <c r="GD36" s="17">
        <f>SUMIF($M36,REGISTER!$CY$45,'KORT 2'!$O36)</f>
        <v>0</v>
      </c>
      <c r="GE36" s="17">
        <f>SUMIF($M36,REGISTER!$CY$60,'KORT 2'!$O36)</f>
        <v>0</v>
      </c>
      <c r="GF36" s="17">
        <f>SUMIF($M36,REGISTER!$CY$61,'KORT 2'!$O36)</f>
        <v>0</v>
      </c>
      <c r="GG36" s="17">
        <f>SUMIF($M36,REGISTER!$CY$62,'KORT 2'!$O36)</f>
        <v>0</v>
      </c>
      <c r="GH36" s="17">
        <f>SUMIF($M36,REGISTER!$CY$63,'KORT 2'!$O36)</f>
        <v>0</v>
      </c>
      <c r="GI36" s="17">
        <f>SUMIF($M36,REGISTER!$CY$64,'KORT 2'!$O36)</f>
        <v>0</v>
      </c>
      <c r="GJ36" s="17">
        <f>SUMIF($M36,REGISTER!$CY$65,'KORT 2'!$O36)</f>
        <v>0</v>
      </c>
      <c r="GK36" s="17">
        <f>SUMIF($M36,REGISTER!$CY$50,'KORT 2'!$O36)</f>
        <v>0</v>
      </c>
      <c r="GL36" s="17">
        <f>SUMIF($M36,REGISTER!$CY$51,'KORT 2'!$O36)</f>
        <v>0</v>
      </c>
      <c r="GM36" s="17">
        <f>SUMIF($M36,REGISTER!$CY$52,'KORT 2'!$O36)</f>
        <v>0</v>
      </c>
      <c r="GN36" s="17">
        <f>SUMIF($M36,REGISTER!$CY$53,'KORT 2'!$O36)</f>
        <v>0</v>
      </c>
      <c r="GO36" s="17">
        <f>SUMIF($M36,REGISTER!$CY$54,'KORT 2'!$O36)</f>
        <v>0</v>
      </c>
      <c r="GP36" s="17">
        <f>SUMIF($M36,REGISTER!$CY$55,'KORT 2'!$O36)</f>
        <v>0</v>
      </c>
      <c r="GQ36" s="16">
        <f>SUMIF($M36,REGISTER!$CY$56,'KORT 2'!$O36)+SUMIF($M36,REGISTER!$CY$57,'KORT 2'!$O36)+SUMIF($M36,REGISTER!$CY$58,'KORT 2'!$O36)+SUMIF($M36,REGISTER!$CY$59,'KORT 2'!$O36)</f>
        <v>0</v>
      </c>
      <c r="GR36" s="17">
        <f>SUMIF($M36,REGISTER!$CY$70,'KORT 2'!$O36)</f>
        <v>0</v>
      </c>
      <c r="GS36" s="17">
        <f>SUMIF($M36,REGISTER!$CY$71,'KORT 2'!$O36)</f>
        <v>0</v>
      </c>
      <c r="GT36" s="17">
        <f>SUMIF($M36,REGISTER!$CY$72,'KORT 2'!$O36)</f>
        <v>0</v>
      </c>
      <c r="GU36" s="17">
        <f>SUMIF($M36,REGISTER!$CY$73,'KORT 2'!$O36)</f>
        <v>0</v>
      </c>
      <c r="GV36" s="17">
        <f>SUMIF($M36,REGISTER!$CY$74,'KORT 2'!$O36)</f>
        <v>0</v>
      </c>
      <c r="GW36" s="17">
        <f>SUMIF($M36,REGISTER!$CY$75,'KORT 2'!$O36)</f>
        <v>0</v>
      </c>
      <c r="GX36" s="16">
        <f>SUMIF($M36,REGISTER!$CY$76,'KORT 2'!$O36)+SUMIF($M36,REGISTER!$CY$77,'KORT 2'!$O36)+SUMIF($M36,REGISTER!$CY$78,'KORT 2'!$O36)+SUMIF($M36,REGISTER!$CY$79,'KORT 2'!$O36)</f>
        <v>0</v>
      </c>
      <c r="GY36" s="116"/>
      <c r="GZ36" s="116"/>
      <c r="HA36" s="116"/>
      <c r="HB36" s="116"/>
      <c r="HC36" s="116"/>
      <c r="HD36" s="116"/>
      <c r="HE36" s="116"/>
      <c r="HF36" s="116"/>
      <c r="HG36" s="116"/>
      <c r="HH36" s="116"/>
      <c r="HI36" s="116"/>
      <c r="HJ36" s="116"/>
      <c r="HK36" s="116"/>
      <c r="HL36" s="116"/>
      <c r="HM36" s="116"/>
      <c r="HN36" s="116"/>
      <c r="HO36" s="116"/>
      <c r="HP36" s="106"/>
      <c r="HQ36" s="1"/>
    </row>
    <row r="37" spans="1:225" ht="15.9" customHeight="1">
      <c r="A37" s="15">
        <v>19</v>
      </c>
      <c r="B37" s="69"/>
      <c r="C37" s="541" t="str">
        <f t="shared" si="0"/>
        <v/>
      </c>
      <c r="D37" s="567"/>
      <c r="E37" s="567"/>
      <c r="F37" s="567"/>
      <c r="G37" s="567"/>
      <c r="H37" s="111" t="str">
        <f t="shared" si="1"/>
        <v/>
      </c>
      <c r="I37" s="22">
        <f t="shared" si="2"/>
        <v>0</v>
      </c>
      <c r="J37" s="22">
        <f t="shared" si="3"/>
        <v>0</v>
      </c>
      <c r="K37" s="22">
        <f t="shared" si="4"/>
        <v>0</v>
      </c>
      <c r="L37" s="115"/>
      <c r="M37" s="22">
        <f t="shared" si="5"/>
        <v>0</v>
      </c>
      <c r="N37" s="22">
        <f t="shared" si="6"/>
        <v>0</v>
      </c>
      <c r="O37" s="83">
        <f t="shared" si="7"/>
        <v>0</v>
      </c>
      <c r="P37" s="68">
        <f>IF((SUM(P$19:P36)+P$38+P$39+SUM(P$117:P$121))&gt;=REGISTER!$DD$24,0,IF(CS$70=1,0,IF(AND(CS37=1,$J37=1,CS$43&gt;=REGISTER!$DD$28,CS$40&gt;0,SUM(CS$54:CS$60)&gt;0),1,0)))</f>
        <v>0</v>
      </c>
      <c r="Q37" s="68">
        <f>IF((SUM(Q$19:Q36)+Q$38+Q$39+SUM(Q$117:Q$121))&gt;=REGISTER!$DD$24,0,IF(CT$70=1,0,IF(AND(CT37=1,$J37=1,CT$43&gt;=REGISTER!$DD$28,CT$40&gt;0,SUM(CT$54:CT$60)&gt;0),1,0)))</f>
        <v>0</v>
      </c>
      <c r="R37" s="68">
        <f>IF((SUM(R$19:R36)+R$38+R$39+SUM(R$117:R$121))&gt;=REGISTER!$DD$24,0,IF(CU$70=1,0,IF(AND(CU37=1,$J37=1,CU$43&gt;=REGISTER!$DD$28,CU$40&gt;0,SUM(CU$54:CU$60)&gt;0),1,0)))</f>
        <v>0</v>
      </c>
      <c r="S37" s="68">
        <f>IF((SUM(S$19:S36)+S$38+S$39+SUM(S$117:S$121))&gt;=REGISTER!$DD$24,0,IF(CV$70=1,0,IF(AND(CV37=1,$J37=1,CV$43&gt;=REGISTER!$DD$28,CV$40&gt;0,SUM(CV$54:CV$60)&gt;0),1,0)))</f>
        <v>0</v>
      </c>
      <c r="T37" s="68">
        <f>IF((SUM(T$19:T36)+T$38+T$39+SUM(T$117:T$121))&gt;=REGISTER!$DD$24,0,IF(CW$70=1,0,IF(AND(CW37=1,$J37=1,CW$43&gt;=REGISTER!$DD$28,CW$40&gt;0,SUM(CW$54:CW$60)&gt;0),1,0)))</f>
        <v>0</v>
      </c>
      <c r="U37" s="68">
        <f>IF((SUM(U$19:U36)+U$38+U$39+SUM(U$117:U$121))&gt;=REGISTER!$DD$24,0,IF(CX$70=1,0,IF(AND(CX37=1,$J37=1,CX$43&gt;=REGISTER!$DD$28,CX$40&gt;0,SUM(CX$54:CX$60)&gt;0),1,0)))</f>
        <v>0</v>
      </c>
      <c r="V37" s="68">
        <f>IF((SUM(V$19:V36)+V$38+V$39+SUM(V$117:V$121))&gt;=REGISTER!$DD$24,0,IF(CY$70=1,0,IF(AND(CY37=1,$J37=1,CY$43&gt;=REGISTER!$DD$28,CY$40&gt;0,SUM(CY$54:CY$60)&gt;0),1,0)))</f>
        <v>0</v>
      </c>
      <c r="W37" s="68">
        <f>IF((SUM(W$19:W36)+W$38+W$39+SUM(W$117:W$121))&gt;=REGISTER!$DD$24,0,IF(CZ$70=1,0,IF(AND(CZ37=1,$J37=1,CZ$43&gt;=REGISTER!$DD$28,CZ$40&gt;0,SUM(CZ$54:CZ$60)&gt;0),1,0)))</f>
        <v>0</v>
      </c>
      <c r="X37" s="68">
        <f>IF((SUM(X$19:X36)+X$38+X$39+SUM(X$117:X$121))&gt;=REGISTER!$DD$24,0,IF(DA$70=1,0,IF(AND(DA37=1,$J37=1,DA$43&gt;=REGISTER!$DD$28,DA$40&gt;0,SUM(DA$54:DA$60)&gt;0),1,0)))</f>
        <v>0</v>
      </c>
      <c r="Y37" s="68">
        <f>IF((SUM(Y$19:Y36)+Y$38+Y$39+SUM(Y$117:Y$121))&gt;=REGISTER!$DD$24,0,IF(DB$70=1,0,IF(AND(DB37=1,$J37=1,DB$43&gt;=REGISTER!$DD$28,DB$40&gt;0,SUM(DB$54:DB$60)&gt;0),1,0)))</f>
        <v>0</v>
      </c>
      <c r="Z37" s="68">
        <f>IF((SUM(Z$19:Z36)+Z$38+Z$39+SUM(Z$117:Z$121))&gt;=REGISTER!$DD$24,0,IF(DC$70=1,0,IF(AND(DC37=1,$J37=1,DC$43&gt;=REGISTER!$DD$28,DC$40&gt;0,SUM(DC$54:DC$60)&gt;0),1,0)))</f>
        <v>0</v>
      </c>
      <c r="AA37" s="68">
        <f>IF((SUM(AA$19:AA36)+AA$38+AA$39+SUM(AA$117:AA$121))&gt;=REGISTER!$DD$24,0,IF(DD$70=1,0,IF(AND(DD37=1,$J37=1,DD$43&gt;=REGISTER!$DD$28,DD$40&gt;0,SUM(DD$54:DD$60)&gt;0),1,0)))</f>
        <v>0</v>
      </c>
      <c r="AB37" s="68">
        <f>IF((SUM(AB$19:AB36)+AB$38+AB$39+SUM(AB$117:AB$121))&gt;=REGISTER!$DD$24,0,IF(DE$70=1,0,IF(AND(DE37=1,$J37=1,DE$43&gt;=REGISTER!$DD$28,DE$40&gt;0,SUM(DE$54:DE$60)&gt;0),1,0)))</f>
        <v>0</v>
      </c>
      <c r="AC37" s="68">
        <f>IF((SUM(AC$19:AC36)+AC$38+AC$39+SUM(AC$117:AC$121))&gt;=REGISTER!$DD$24,0,IF(DF$70=1,0,IF(AND(DF37=1,$J37=1,DF$43&gt;=REGISTER!$DD$28,DF$40&gt;0,SUM(DF$54:DF$60)&gt;0),1,0)))</f>
        <v>0</v>
      </c>
      <c r="AD37" s="68">
        <f>IF((SUM(AD$19:AD36)+AD$38+AD$39+SUM(AD$117:AD$121))&gt;=REGISTER!$DD$24,0,IF(DG$70=1,0,IF(AND(DG37=1,$J37=1,DG$43&gt;=REGISTER!$DD$28,DG$40&gt;0,SUM(DG$54:DG$60)&gt;0),1,0)))</f>
        <v>0</v>
      </c>
      <c r="AE37" s="68">
        <f>IF((SUM(AE$19:AE36)+AE$38+AE$39+SUM(AE$117:AE$121))&gt;=REGISTER!$DD$24,0,IF(DH$70=1,0,IF(AND(DH37=1,$J37=1,DH$43&gt;=REGISTER!$DD$28,DH$40&gt;0,SUM(DH$54:DH$60)&gt;0),1,0)))</f>
        <v>0</v>
      </c>
      <c r="AF37" s="68">
        <f>IF((SUM(AF$19:AF36)+AF$38+AF$39+SUM(AF$117:AF$121))&gt;=REGISTER!$DD$24,0,IF(DI$70=1,0,IF(AND(DI37=1,$J37=1,DI$43&gt;=REGISTER!$DD$28,DI$40&gt;0,SUM(DI$54:DI$60)&gt;0),1,0)))</f>
        <v>0</v>
      </c>
      <c r="AG37" s="68">
        <f>IF((SUM(AG$19:AG36)+AG$38+AG$39+SUM(AG$117:AG$121))&gt;=REGISTER!$DD$24,0,IF(DJ$70=1,0,IF(AND(DJ37=1,$J37=1,DJ$43&gt;=REGISTER!$DD$28,DJ$40&gt;0,SUM(DJ$54:DJ$60)&gt;0),1,0)))</f>
        <v>0</v>
      </c>
      <c r="AH37" s="68">
        <f>IF((SUM(AH$19:AH36)+AH$38+AH$39+SUM(AH$117:AH$121))&gt;=REGISTER!$DD$24,0,IF(DK$70=1,0,IF(AND(DK37=1,$J37=1,DK$43&gt;=REGISTER!$DD$28,DK$40&gt;0,SUM(DK$54:DK$60)&gt;0),1,0)))</f>
        <v>0</v>
      </c>
      <c r="AI37" s="68">
        <f>IF((SUM(AI$19:AI36)+AI$38+AI$39+SUM(AI$117:AI$121))&gt;=REGISTER!$DD$24,0,IF(DL$70=1,0,IF(AND(DL37=1,$J37=1,DL$43&gt;=REGISTER!$DD$28,DL$40&gt;0,SUM(DL$54:DL$60)&gt;0),1,0)))</f>
        <v>0</v>
      </c>
      <c r="AJ37" s="68">
        <f>IF((SUM(AJ$19:AJ36)+AJ$38+AJ$39+SUM(AJ$117:AJ$121))&gt;=REGISTER!$DD$24,0,IF(DM$70=1,0,IF(AND(DM37=1,$J37=1,DM$43&gt;=REGISTER!$DD$28,DM$40&gt;0,SUM(DM$54:DM$60)&gt;0),1,0)))</f>
        <v>0</v>
      </c>
      <c r="AK37" s="68">
        <f>IF((SUM(AK$19:AK36)+AK$38+AK$39+SUM(AK$117:AK$121))&gt;=REGISTER!$DD$24,0,IF(DN$70=1,0,IF(AND(DN37=1,$J37=1,DN$43&gt;=REGISTER!$DD$28,DN$40&gt;0,SUM(DN$54:DN$60)&gt;0),1,0)))</f>
        <v>0</v>
      </c>
      <c r="AL37" s="68">
        <f>IF((SUM(AL$19:AL36)+AL$38+AL$39+SUM(AL$117:AL$121))&gt;=REGISTER!$DD$24,0,IF(DO$70=1,0,IF(AND(DO37=1,$J37=1,DO$43&gt;=REGISTER!$DD$28,DO$40&gt;0,SUM(DO$54:DO$60)&gt;0),1,0)))</f>
        <v>0</v>
      </c>
      <c r="AM37" s="68">
        <f>IF((SUM(AM$19:AM36)+AM$38+AM$39+SUM(AM$117:AM$121))&gt;=REGISTER!$DD$24,0,IF(DP$70=1,0,IF(AND(DP37=1,$J37=1,DP$43&gt;=REGISTER!$DD$28,DP$40&gt;0,SUM(DP$54:DP$60)&gt;0),1,0)))</f>
        <v>0</v>
      </c>
      <c r="AN37" s="68">
        <f>IF((SUM(AN$19:AN36)+AN$38+AN$39+SUM(AN$117:AN$121))&gt;=REGISTER!$DD$24,0,IF(DQ$70=1,0,IF(AND(DQ37=1,$J37=1,DQ$43&gt;=REGISTER!$DD$28,DQ$40&gt;0,SUM(DQ$54:DQ$60)&gt;0),1,0)))</f>
        <v>0</v>
      </c>
      <c r="AO37" s="68">
        <f>IF((SUM(AO$19:AO36)+AO$38+AO$39+SUM(AO$117:AO$121))&gt;=REGISTER!$DD$24,0,IF(DR$70=1,0,IF(AND(DR37=1,$J37=1,DR$43&gt;=REGISTER!$DD$28,DR$40&gt;0,SUM(DR$54:DR$60)&gt;0),1,0)))</f>
        <v>0</v>
      </c>
      <c r="AP37" s="68">
        <f>IF((SUM(AP$19:AP36)+AP$38+AP$39+SUM(AP$117:AP$121))&gt;=REGISTER!$DD$24,0,IF(DS$70=1,0,IF(AND(DS37=1,$J37=1,DS$43&gt;=REGISTER!$DD$28,DS$40&gt;0,SUM(DS$54:DS$60)&gt;0),1,0)))</f>
        <v>0</v>
      </c>
      <c r="AQ37" s="68">
        <f>IF((SUM(AQ$19:AQ36)+AQ$38+AQ$39+SUM(AQ$117:AQ$121))&gt;=REGISTER!$DD$24,0,IF(DT$70=1,0,IF(AND(DT37=1,$J37=1,DT$43&gt;=REGISTER!$DD$28,DT$40&gt;0,SUM(DT$54:DT$60)&gt;0),1,0)))</f>
        <v>0</v>
      </c>
      <c r="AR37" s="68">
        <f>IF((SUM(AR$19:AR36)+AR$38+AR$39+SUM(AR$117:AR$121))&gt;=REGISTER!$DD$24,0,IF(DU$70=1,0,IF(AND(DU37=1,$J37=1,DU$43&gt;=REGISTER!$DD$28,DU$40&gt;0,SUM(DU$54:DU$60)&gt;0),1,0)))</f>
        <v>0</v>
      </c>
      <c r="AS37" s="68">
        <f>IF((SUM(AS$19:AS36)+AS$38+AS$39+SUM(AS$117:AS$121))&gt;=REGISTER!$DD$24,0,IF(DV$70=1,0,IF(AND(DV37=1,$J37=1,DV$43&gt;=REGISTER!$DD$28,DV$40&gt;0,SUM(DV$54:DV$60)&gt;0),1,0)))</f>
        <v>0</v>
      </c>
      <c r="AT37" s="68">
        <f>IF((SUM(AT$19:AT36)+AT$38+AT$39+SUM(AT$117:AT$121))&gt;=REGISTER!$DD$24,0,IF(DW$70=1,0,IF(AND(DW37=1,$J37=1,DW$43&gt;=REGISTER!$DD$28,DW$40&gt;0,SUM(DW$54:DW$60)&gt;0),1,0)))</f>
        <v>0</v>
      </c>
      <c r="AU37" s="68">
        <f>IF((SUM(AU$19:AU36)+AU$38+AU$39+SUM(AU$117:AU$121))&gt;=REGISTER!$DD$24,0,IF(DX$70=1,0,IF(AND(DX37=1,$J37=1,DX$43&gt;=REGISTER!$DD$28,DX$40&gt;0,SUM(DX$54:DX$60)&gt;0),1,0)))</f>
        <v>0</v>
      </c>
      <c r="AV37" s="68">
        <f>IF((SUM(AV$19:AV36)+AV$38+AV$39+SUM(AV$117:AV$121))&gt;=REGISTER!$DD$24,0,IF(DY$70=1,0,IF(AND(DY37=1,$J37=1,DY$43&gt;=REGISTER!$DD$28,DY$40&gt;0,SUM(DY$54:DY$60)&gt;0),1,0)))</f>
        <v>0</v>
      </c>
      <c r="AW37" s="68">
        <f>IF((SUM(AW$19:AW36)+AW$38+AW$39+SUM(AW$117:AW$121))&gt;=REGISTER!$DD$24,0,IF(DZ$70=1,0,IF(AND(DZ37=1,$J37=1,DZ$43&gt;=REGISTER!$DD$28,DZ$40&gt;0,SUM(DZ$54:DZ$60)&gt;0),1,0)))</f>
        <v>0</v>
      </c>
      <c r="AX37" s="68">
        <f>IF((SUM(AX$19:AX36)+AX$38+AX$39+SUM(AX$117:AX$121))&gt;=REGISTER!$DD$24,0,IF(EA$70=1,0,IF(AND(EA37=1,$J37=1,EA$43&gt;=REGISTER!$DD$28,EA$40&gt;0,SUM(EA$54:EA$60)&gt;0),1,0)))</f>
        <v>0</v>
      </c>
      <c r="AY37" s="68">
        <f>IF((SUM(AY$19:AY36)+AY$38+AY$39+SUM(AY$117:AY$121))&gt;=REGISTER!$DD$24,0,IF(EB$70=1,0,IF(AND(EB37=1,$J37=1,EB$43&gt;=REGISTER!$DD$28,EB$40&gt;0,SUM(EB$54:EB$60)&gt;0),1,0)))</f>
        <v>0</v>
      </c>
      <c r="AZ37" s="68">
        <f>IF((SUM(AZ$19:AZ36)+AZ$38+AZ$39+SUM(AZ$117:AZ$121))&gt;=REGISTER!$DD$24,0,IF(EC$70=1,0,IF(AND(EC37=1,$J37=1,EC$43&gt;=REGISTER!$DD$28,EC$40&gt;0,SUM(EC$54:EC$60)&gt;0),1,0)))</f>
        <v>0</v>
      </c>
      <c r="BA37" s="68">
        <f>IF((SUM(BA$19:BA36)+BA$38+BA$39+SUM(BA$117:BA$121))&gt;=REGISTER!$DD$24,0,IF(ED$70=1,0,IF(AND(ED37=1,$J37=1,ED$43&gt;=REGISTER!$DD$28,ED$40&gt;0,SUM(ED$54:ED$60)&gt;0),1,0)))</f>
        <v>0</v>
      </c>
      <c r="BB37" s="68">
        <f>IF((SUM(BB$19:BB36)+BB$38+BB$39+SUM(BB$117:BB$121))&gt;=REGISTER!$DD$24,0,IF(EE$70=1,0,IF(AND(EE37=1,$J37=1,EE$43&gt;=REGISTER!$DD$28,EE$40&gt;0,SUM(EE$54:EE$60)&gt;0),1,0)))</f>
        <v>0</v>
      </c>
      <c r="BC37" s="68">
        <f>IF((SUM(BC$19:BC36)+BC$38+BC$39+SUM(BC$117:BC$121))&gt;=REGISTER!$DD$24,0,IF(EF$70=1,0,IF(AND(EF37=1,$J37=1,EF$43&gt;=REGISTER!$DD$28,EF$40&gt;0,SUM(EF$54:EF$60)&gt;0),1,0)))</f>
        <v>0</v>
      </c>
      <c r="BD37" s="83">
        <f t="shared" si="8"/>
        <v>0</v>
      </c>
      <c r="BE37" s="63">
        <f t="shared" si="9"/>
        <v>0</v>
      </c>
      <c r="BF37" s="63">
        <f t="shared" si="10"/>
        <v>0</v>
      </c>
      <c r="BG37" s="63">
        <f t="shared" si="18"/>
        <v>0</v>
      </c>
      <c r="BH37" s="63">
        <f t="shared" si="18"/>
        <v>0</v>
      </c>
      <c r="BI37" s="63">
        <f t="shared" si="18"/>
        <v>0</v>
      </c>
      <c r="BJ37" s="63">
        <f t="shared" si="18"/>
        <v>0</v>
      </c>
      <c r="BK37" s="63">
        <f t="shared" si="18"/>
        <v>0</v>
      </c>
      <c r="BL37" s="63">
        <f t="shared" si="18"/>
        <v>0</v>
      </c>
      <c r="BM37" s="63">
        <f t="shared" si="18"/>
        <v>0</v>
      </c>
      <c r="BN37" s="63">
        <f t="shared" si="18"/>
        <v>0</v>
      </c>
      <c r="BO37" s="63">
        <f t="shared" si="18"/>
        <v>0</v>
      </c>
      <c r="BP37" s="63">
        <f t="shared" si="18"/>
        <v>0</v>
      </c>
      <c r="BQ37" s="63">
        <f t="shared" si="18"/>
        <v>0</v>
      </c>
      <c r="BR37" s="63">
        <f t="shared" si="18"/>
        <v>0</v>
      </c>
      <c r="BS37" s="63">
        <f t="shared" si="19"/>
        <v>0</v>
      </c>
      <c r="BT37" s="63">
        <f t="shared" si="19"/>
        <v>0</v>
      </c>
      <c r="BU37" s="63">
        <f t="shared" si="19"/>
        <v>0</v>
      </c>
      <c r="BV37" s="63">
        <f t="shared" si="19"/>
        <v>0</v>
      </c>
      <c r="BW37" s="63">
        <f t="shared" si="19"/>
        <v>0</v>
      </c>
      <c r="BX37" s="63">
        <f t="shared" si="19"/>
        <v>0</v>
      </c>
      <c r="BY37" s="63">
        <f t="shared" si="19"/>
        <v>0</v>
      </c>
      <c r="BZ37" s="63">
        <f t="shared" si="19"/>
        <v>0</v>
      </c>
      <c r="CA37" s="63">
        <f t="shared" si="19"/>
        <v>0</v>
      </c>
      <c r="CB37" s="63">
        <f t="shared" si="19"/>
        <v>0</v>
      </c>
      <c r="CC37" s="63">
        <f t="shared" si="19"/>
        <v>0</v>
      </c>
      <c r="CD37" s="63">
        <f t="shared" si="19"/>
        <v>0</v>
      </c>
      <c r="CE37" s="63">
        <f t="shared" si="19"/>
        <v>0</v>
      </c>
      <c r="CF37" s="63">
        <f t="shared" si="19"/>
        <v>0</v>
      </c>
      <c r="CG37" s="63">
        <f t="shared" si="19"/>
        <v>0</v>
      </c>
      <c r="CH37" s="63">
        <f t="shared" si="17"/>
        <v>0</v>
      </c>
      <c r="CI37" s="63">
        <f t="shared" si="17"/>
        <v>0</v>
      </c>
      <c r="CJ37" s="63">
        <f t="shared" si="17"/>
        <v>0</v>
      </c>
      <c r="CK37" s="63">
        <f t="shared" si="17"/>
        <v>0</v>
      </c>
      <c r="CL37" s="63">
        <f t="shared" si="17"/>
        <v>0</v>
      </c>
      <c r="CM37" s="63">
        <f t="shared" si="17"/>
        <v>0</v>
      </c>
      <c r="CN37" s="63">
        <f t="shared" si="17"/>
        <v>0</v>
      </c>
      <c r="CO37" s="63">
        <f t="shared" si="17"/>
        <v>0</v>
      </c>
      <c r="CP37" s="63">
        <f t="shared" si="17"/>
        <v>0</v>
      </c>
      <c r="CQ37" s="63">
        <f t="shared" si="17"/>
        <v>0</v>
      </c>
      <c r="CR37" s="63">
        <f t="shared" si="17"/>
        <v>0</v>
      </c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46">
        <f t="shared" si="13"/>
        <v>0</v>
      </c>
      <c r="EH37" s="116"/>
      <c r="EI37" s="82">
        <f t="shared" si="14"/>
        <v>0</v>
      </c>
      <c r="EJ37" s="295" t="str">
        <f t="shared" si="15"/>
        <v/>
      </c>
      <c r="EK37" s="296">
        <f t="shared" si="16"/>
        <v>0</v>
      </c>
      <c r="EL37" s="161"/>
      <c r="EM37" s="354">
        <f>SUMIF($K37,REGISTER!$CY$7,'KORT 2'!$BD37)</f>
        <v>0</v>
      </c>
      <c r="EN37" s="355">
        <f>SUMIF($K37,REGISTER!$CY$8,'KORT 2'!$BD37)</f>
        <v>0</v>
      </c>
      <c r="EO37" s="356">
        <f>SUMIF($K37,REGISTER!$CY$9,'KORT 2'!$BD37)</f>
        <v>0</v>
      </c>
      <c r="EP37" s="356">
        <f>SUMIF($K37,REGISTER!$CY$10,'KORT 2'!$BD37)</f>
        <v>0</v>
      </c>
      <c r="EQ37" s="357">
        <f>SUMIF($K37,REGISTER!$CY$23,'KORT 2'!$BD37)</f>
        <v>0</v>
      </c>
      <c r="ER37" s="355">
        <f>SUMIF($K37,REGISTER!$CY$24,'KORT 2'!$BD37)</f>
        <v>0</v>
      </c>
      <c r="ES37" s="356">
        <f>SUMIF($K37,REGISTER!$CY$25,'KORT 2'!$BD37)</f>
        <v>0</v>
      </c>
      <c r="ET37" s="356">
        <f>SUMIF($K37,REGISTER!$CY$26,'KORT 2'!$BD37)</f>
        <v>0</v>
      </c>
      <c r="EU37" s="357">
        <f>SUMIF($K37,REGISTER!$CY$15,'KORT 2'!$BD37)</f>
        <v>0</v>
      </c>
      <c r="EV37" s="355">
        <f>SUMIF($K37,REGISTER!$CY$16,'KORT 2'!$BD37)</f>
        <v>0</v>
      </c>
      <c r="EW37" s="355">
        <f>SUMIF($K37,REGISTER!$CY$17,'KORT 2'!$BD37)</f>
        <v>0</v>
      </c>
      <c r="EX37" s="355">
        <f>SUMIF($K37,REGISTER!$CY$18,'KORT 2'!$BD37)</f>
        <v>0</v>
      </c>
      <c r="EY37" s="358">
        <f>SUMIF($K37,REGISTER!$CY$19,'KORT 2'!$BD37)+SUMIF($K37,REGISTER!$CY$20,'KORT 2'!$BD37)+SUMIF($K37,REGISTER!$CY$21,'KORT 2'!$BD37)+SUMIF($K37,REGISTER!$CY$22,'KORT 2'!$BD37)</f>
        <v>0</v>
      </c>
      <c r="EZ37" s="359">
        <f>SUMIF($K37,REGISTER!$CY$31,'KORT 2'!$BD37)</f>
        <v>0</v>
      </c>
      <c r="FA37" s="355">
        <f>SUMIF($K37,REGISTER!$CY$32,'KORT 2'!$BD37)</f>
        <v>0</v>
      </c>
      <c r="FB37" s="355">
        <f>SUMIF($K37,REGISTER!$CY$33,'KORT 2'!$BD37)</f>
        <v>0</v>
      </c>
      <c r="FC37" s="355">
        <f>SUMIF($K37,REGISTER!$CY$34,'KORT 2'!$BD37)</f>
        <v>0</v>
      </c>
      <c r="FD37" s="358">
        <f>SUMIF($K37,REGISTER!$CY$35,'KORT 2'!$BD37)+SUMIF($K37,REGISTER!$CY$36,'KORT 2'!$BD37)+SUMIF($K37,REGISTER!$CY$37,'KORT 2'!$BD37)+SUMIF($K37,REGISTER!$CY$38,'KORT 2'!$BD37)</f>
        <v>0</v>
      </c>
      <c r="FE37" s="380"/>
      <c r="FF37" s="381"/>
      <c r="FG37" s="382"/>
      <c r="FH37" s="381"/>
      <c r="FI37" s="381"/>
      <c r="FJ37" s="381"/>
      <c r="FK37" s="381"/>
      <c r="FL37" s="381"/>
      <c r="FM37" s="381"/>
      <c r="FN37" s="381"/>
      <c r="FO37" s="381"/>
      <c r="FP37" s="381"/>
      <c r="FQ37" s="381"/>
      <c r="FR37" s="381"/>
      <c r="FS37" s="381"/>
      <c r="FT37" s="381"/>
      <c r="FU37" s="381"/>
      <c r="FV37" s="381"/>
      <c r="FW37" s="381"/>
      <c r="FX37" s="383"/>
      <c r="FY37" s="84">
        <f>SUMIF($M37,REGISTER!$CY$40,'KORT 2'!$O37)</f>
        <v>0</v>
      </c>
      <c r="FZ37" s="17">
        <f>SUMIF($M37,REGISTER!$CY$41,'KORT 2'!$O37)</f>
        <v>0</v>
      </c>
      <c r="GA37" s="17">
        <f>SUMIF($M37,REGISTER!$CY$42,'KORT 2'!$O37)</f>
        <v>0</v>
      </c>
      <c r="GB37" s="17">
        <f>SUMIF($M37,REGISTER!$CY$43,'KORT 2'!$O37)</f>
        <v>0</v>
      </c>
      <c r="GC37" s="17">
        <f>SUMIF($M37,REGISTER!$CY$44,'KORT 2'!$O37)</f>
        <v>0</v>
      </c>
      <c r="GD37" s="17">
        <f>SUMIF($M37,REGISTER!$CY$45,'KORT 2'!$O37)</f>
        <v>0</v>
      </c>
      <c r="GE37" s="17">
        <f>SUMIF($M37,REGISTER!$CY$60,'KORT 2'!$O37)</f>
        <v>0</v>
      </c>
      <c r="GF37" s="17">
        <f>SUMIF($M37,REGISTER!$CY$61,'KORT 2'!$O37)</f>
        <v>0</v>
      </c>
      <c r="GG37" s="17">
        <f>SUMIF($M37,REGISTER!$CY$62,'KORT 2'!$O37)</f>
        <v>0</v>
      </c>
      <c r="GH37" s="17">
        <f>SUMIF($M37,REGISTER!$CY$63,'KORT 2'!$O37)</f>
        <v>0</v>
      </c>
      <c r="GI37" s="17">
        <f>SUMIF($M37,REGISTER!$CY$64,'KORT 2'!$O37)</f>
        <v>0</v>
      </c>
      <c r="GJ37" s="17">
        <f>SUMIF($M37,REGISTER!$CY$65,'KORT 2'!$O37)</f>
        <v>0</v>
      </c>
      <c r="GK37" s="17">
        <f>SUMIF($M37,REGISTER!$CY$50,'KORT 2'!$O37)</f>
        <v>0</v>
      </c>
      <c r="GL37" s="17">
        <f>SUMIF($M37,REGISTER!$CY$51,'KORT 2'!$O37)</f>
        <v>0</v>
      </c>
      <c r="GM37" s="17">
        <f>SUMIF($M37,REGISTER!$CY$52,'KORT 2'!$O37)</f>
        <v>0</v>
      </c>
      <c r="GN37" s="17">
        <f>SUMIF($M37,REGISTER!$CY$53,'KORT 2'!$O37)</f>
        <v>0</v>
      </c>
      <c r="GO37" s="17">
        <f>SUMIF($M37,REGISTER!$CY$54,'KORT 2'!$O37)</f>
        <v>0</v>
      </c>
      <c r="GP37" s="17">
        <f>SUMIF($M37,REGISTER!$CY$55,'KORT 2'!$O37)</f>
        <v>0</v>
      </c>
      <c r="GQ37" s="16">
        <f>SUMIF($M37,REGISTER!$CY$56,'KORT 2'!$O37)+SUMIF($M37,REGISTER!$CY$57,'KORT 2'!$O37)+SUMIF($M37,REGISTER!$CY$58,'KORT 2'!$O37)+SUMIF($M37,REGISTER!$CY$59,'KORT 2'!$O37)</f>
        <v>0</v>
      </c>
      <c r="GR37" s="17">
        <f>SUMIF($M37,REGISTER!$CY$70,'KORT 2'!$O37)</f>
        <v>0</v>
      </c>
      <c r="GS37" s="17">
        <f>SUMIF($M37,REGISTER!$CY$71,'KORT 2'!$O37)</f>
        <v>0</v>
      </c>
      <c r="GT37" s="17">
        <f>SUMIF($M37,REGISTER!$CY$72,'KORT 2'!$O37)</f>
        <v>0</v>
      </c>
      <c r="GU37" s="17">
        <f>SUMIF($M37,REGISTER!$CY$73,'KORT 2'!$O37)</f>
        <v>0</v>
      </c>
      <c r="GV37" s="17">
        <f>SUMIF($M37,REGISTER!$CY$74,'KORT 2'!$O37)</f>
        <v>0</v>
      </c>
      <c r="GW37" s="17">
        <f>SUMIF($M37,REGISTER!$CY$75,'KORT 2'!$O37)</f>
        <v>0</v>
      </c>
      <c r="GX37" s="16">
        <f>SUMIF($M37,REGISTER!$CY$76,'KORT 2'!$O37)+SUMIF($M37,REGISTER!$CY$77,'KORT 2'!$O37)+SUMIF($M37,REGISTER!$CY$78,'KORT 2'!$O37)+SUMIF($M37,REGISTER!$CY$79,'KORT 2'!$O37)</f>
        <v>0</v>
      </c>
      <c r="GY37" s="191"/>
      <c r="GZ37" s="191"/>
      <c r="HA37" s="191"/>
      <c r="HB37" s="191"/>
      <c r="HC37" s="191"/>
      <c r="HD37" s="191"/>
      <c r="HE37" s="191"/>
      <c r="HF37" s="191"/>
      <c r="HG37" s="191"/>
      <c r="HH37" s="191"/>
      <c r="HI37" s="191"/>
      <c r="HJ37" s="191"/>
      <c r="HK37" s="191"/>
      <c r="HL37" s="191"/>
      <c r="HM37" s="191"/>
      <c r="HN37" s="191"/>
      <c r="HO37" s="191"/>
      <c r="HP37" s="192"/>
      <c r="HQ37" s="1"/>
    </row>
    <row r="38" spans="1:225" ht="15.9" customHeight="1">
      <c r="A38" s="15">
        <v>20</v>
      </c>
      <c r="B38" s="69"/>
      <c r="C38" s="28" t="s">
        <v>2</v>
      </c>
      <c r="D38" s="539" t="str">
        <f>IF(B38&gt;0,VLOOKUP(B38,RE,2,FALSE),"")</f>
        <v/>
      </c>
      <c r="E38" s="540"/>
      <c r="F38" s="540"/>
      <c r="G38" s="541"/>
      <c r="H38" s="111" t="str">
        <f t="shared" si="1"/>
        <v/>
      </c>
      <c r="I38" s="362">
        <v>1</v>
      </c>
      <c r="J38" s="22">
        <f t="shared" si="3"/>
        <v>0</v>
      </c>
      <c r="K38" s="22">
        <f t="shared" si="4"/>
        <v>0</v>
      </c>
      <c r="L38" s="22">
        <f>IF($B38="",0,VLOOKUP($B38,RE,22,FALSE))</f>
        <v>0</v>
      </c>
      <c r="M38" s="22">
        <f t="shared" si="5"/>
        <v>0</v>
      </c>
      <c r="N38" s="22">
        <f t="shared" si="6"/>
        <v>0</v>
      </c>
      <c r="O38" s="83">
        <f t="shared" si="7"/>
        <v>0</v>
      </c>
      <c r="P38" s="64">
        <f>IF(CS$70=1,0,IF(AND(CS38=1,$J38=1,$N38&gt;=13,CS$43&gt;=REGISTER!$DD$28,CS$40&gt;0,SUM(CS$54:CS$60)&gt;0),1,0))</f>
        <v>0</v>
      </c>
      <c r="Q38" s="64">
        <f>IF(CT$70=1,0,IF(AND(CT38=1,$J38=1,$N38&gt;=13,CT$43&gt;=REGISTER!$DD$28,CT$40&gt;0,SUM(CT$54:CT$60)&gt;0),1,0))</f>
        <v>0</v>
      </c>
      <c r="R38" s="64">
        <f>IF(CU$70=1,0,IF(AND(CU38=1,$J38=1,$N38&gt;=13,CU$43&gt;=REGISTER!$DD$28,CU$40&gt;0,SUM(CU$54:CU$60)&gt;0),1,0))</f>
        <v>0</v>
      </c>
      <c r="S38" s="64">
        <f>IF(CV$70=1,0,IF(AND(CV38=1,$J38=1,$N38&gt;=13,CV$43&gt;=REGISTER!$DD$28,CV$40&gt;0,SUM(CV$54:CV$60)&gt;0),1,0))</f>
        <v>0</v>
      </c>
      <c r="T38" s="64">
        <f>IF(CW$70=1,0,IF(AND(CW38=1,$J38=1,$N38&gt;=13,CW$43&gt;=REGISTER!$DD$28,CW$40&gt;0,SUM(CW$54:CW$60)&gt;0),1,0))</f>
        <v>0</v>
      </c>
      <c r="U38" s="64">
        <f>IF(CX$70=1,0,IF(AND(CX38=1,$J38=1,$N38&gt;=13,CX$43&gt;=REGISTER!$DD$28,CX$40&gt;0,SUM(CX$54:CX$60)&gt;0),1,0))</f>
        <v>0</v>
      </c>
      <c r="V38" s="64">
        <f>IF(CY$70=1,0,IF(AND(CY38=1,$J38=1,$N38&gt;=13,CY$43&gt;=REGISTER!$DD$28,CY$40&gt;0,SUM(CY$54:CY$60)&gt;0),1,0))</f>
        <v>0</v>
      </c>
      <c r="W38" s="64">
        <f>IF(CZ$70=1,0,IF(AND(CZ38=1,$J38=1,$N38&gt;=13,CZ$43&gt;=REGISTER!$DD$28,CZ$40&gt;0,SUM(CZ$54:CZ$60)&gt;0),1,0))</f>
        <v>0</v>
      </c>
      <c r="X38" s="64">
        <f>IF(DA$70=1,0,IF(AND(DA38=1,$J38=1,$N38&gt;=13,DA$43&gt;=REGISTER!$DD$28,DA$40&gt;0,SUM(DA$54:DA$60)&gt;0),1,0))</f>
        <v>0</v>
      </c>
      <c r="Y38" s="64">
        <f>IF(DB$70=1,0,IF(AND(DB38=1,$J38=1,$N38&gt;=13,DB$43&gt;=REGISTER!$DD$28,DB$40&gt;0,SUM(DB$54:DB$60)&gt;0),1,0))</f>
        <v>0</v>
      </c>
      <c r="Z38" s="64">
        <f>IF(DC$70=1,0,IF(AND(DC38=1,$J38=1,$N38&gt;=13,DC$43&gt;=REGISTER!$DD$28,DC$40&gt;0,SUM(DC$54:DC$60)&gt;0),1,0))</f>
        <v>0</v>
      </c>
      <c r="AA38" s="64">
        <f>IF(DD$70=1,0,IF(AND(DD38=1,$J38=1,$N38&gt;=13,DD$43&gt;=REGISTER!$DD$28,DD$40&gt;0,SUM(DD$54:DD$60)&gt;0),1,0))</f>
        <v>0</v>
      </c>
      <c r="AB38" s="64">
        <f>IF(DE$70=1,0,IF(AND(DE38=1,$J38=1,$N38&gt;=13,DE$43&gt;=REGISTER!$DD$28,DE$40&gt;0,SUM(DE$54:DE$60)&gt;0),1,0))</f>
        <v>0</v>
      </c>
      <c r="AC38" s="64">
        <f>IF(DF$70=1,0,IF(AND(DF38=1,$J38=1,$N38&gt;=13,DF$43&gt;=REGISTER!$DD$28,DF$40&gt;0,SUM(DF$54:DF$60)&gt;0),1,0))</f>
        <v>0</v>
      </c>
      <c r="AD38" s="64">
        <f>IF(DG$70=1,0,IF(AND(DG38=1,$J38=1,$N38&gt;=13,DG$43&gt;=REGISTER!$DD$28,DG$40&gt;0,SUM(DG$54:DG$60)&gt;0),1,0))</f>
        <v>0</v>
      </c>
      <c r="AE38" s="64">
        <f>IF(DH$70=1,0,IF(AND(DH38=1,$J38=1,$N38&gt;=13,DH$43&gt;=REGISTER!$DD$28,DH$40&gt;0,SUM(DH$54:DH$60)&gt;0),1,0))</f>
        <v>0</v>
      </c>
      <c r="AF38" s="64">
        <f>IF(DI$70=1,0,IF(AND(DI38=1,$J38=1,$N38&gt;=13,DI$43&gt;=REGISTER!$DD$28,DI$40&gt;0,SUM(DI$54:DI$60)&gt;0),1,0))</f>
        <v>0</v>
      </c>
      <c r="AG38" s="64">
        <f>IF(DJ$70=1,0,IF(AND(DJ38=1,$J38=1,$N38&gt;=13,DJ$43&gt;=REGISTER!$DD$28,DJ$40&gt;0,SUM(DJ$54:DJ$60)&gt;0),1,0))</f>
        <v>0</v>
      </c>
      <c r="AH38" s="64">
        <f>IF(DK$70=1,0,IF(AND(DK38=1,$J38=1,$N38&gt;=13,DK$43&gt;=REGISTER!$DD$28,DK$40&gt;0,SUM(DK$54:DK$60)&gt;0),1,0))</f>
        <v>0</v>
      </c>
      <c r="AI38" s="64">
        <f>IF(DL$70=1,0,IF(AND(DL38=1,$J38=1,$N38&gt;=13,DL$43&gt;=REGISTER!$DD$28,DL$40&gt;0,SUM(DL$54:DL$60)&gt;0),1,0))</f>
        <v>0</v>
      </c>
      <c r="AJ38" s="64">
        <f>IF(DM$70=1,0,IF(AND(DM38=1,$J38=1,$N38&gt;=13,DM$43&gt;=REGISTER!$DD$28,DM$40&gt;0,SUM(DM$54:DM$60)&gt;0),1,0))</f>
        <v>0</v>
      </c>
      <c r="AK38" s="64">
        <f>IF(DN$70=1,0,IF(AND(DN38=1,$J38=1,$N38&gt;=13,DN$43&gt;=REGISTER!$DD$28,DN$40&gt;0,SUM(DN$54:DN$60)&gt;0),1,0))</f>
        <v>0</v>
      </c>
      <c r="AL38" s="64">
        <f>IF(DO$70=1,0,IF(AND(DO38=1,$J38=1,$N38&gt;=13,DO$43&gt;=REGISTER!$DD$28,DO$40&gt;0,SUM(DO$54:DO$60)&gt;0),1,0))</f>
        <v>0</v>
      </c>
      <c r="AM38" s="64">
        <f>IF(DP$70=1,0,IF(AND(DP38=1,$J38=1,$N38&gt;=13,DP$43&gt;=REGISTER!$DD$28,DP$40&gt;0,SUM(DP$54:DP$60)&gt;0),1,0))</f>
        <v>0</v>
      </c>
      <c r="AN38" s="64">
        <f>IF(DQ$70=1,0,IF(AND(DQ38=1,$J38=1,$N38&gt;=13,DQ$43&gt;=REGISTER!$DD$28,DQ$40&gt;0,SUM(DQ$54:DQ$60)&gt;0),1,0))</f>
        <v>0</v>
      </c>
      <c r="AO38" s="64">
        <f>IF(DR$70=1,0,IF(AND(DR38=1,$J38=1,$N38&gt;=13,DR$43&gt;=REGISTER!$DD$28,DR$40&gt;0,SUM(DR$54:DR$60)&gt;0),1,0))</f>
        <v>0</v>
      </c>
      <c r="AP38" s="64">
        <f>IF(DS$70=1,0,IF(AND(DS38=1,$J38=1,$N38&gt;=13,DS$43&gt;=REGISTER!$DD$28,DS$40&gt;0,SUM(DS$54:DS$60)&gt;0),1,0))</f>
        <v>0</v>
      </c>
      <c r="AQ38" s="64">
        <f>IF(DT$70=1,0,IF(AND(DT38=1,$J38=1,$N38&gt;=13,DT$43&gt;=REGISTER!$DD$28,DT$40&gt;0,SUM(DT$54:DT$60)&gt;0),1,0))</f>
        <v>0</v>
      </c>
      <c r="AR38" s="64">
        <f>IF(DU$70=1,0,IF(AND(DU38=1,$J38=1,$N38&gt;=13,DU$43&gt;=REGISTER!$DD$28,DU$40&gt;0,SUM(DU$54:DU$60)&gt;0),1,0))</f>
        <v>0</v>
      </c>
      <c r="AS38" s="64">
        <f>IF(DV$70=1,0,IF(AND(DV38=1,$J38=1,$N38&gt;=13,DV$43&gt;=REGISTER!$DD$28,DV$40&gt;0,SUM(DV$54:DV$60)&gt;0),1,0))</f>
        <v>0</v>
      </c>
      <c r="AT38" s="64">
        <f>IF(DW$70=1,0,IF(AND(DW38=1,$J38=1,$N38&gt;=13,DW$43&gt;=REGISTER!$DD$28,DW$40&gt;0,SUM(DW$54:DW$60)&gt;0),1,0))</f>
        <v>0</v>
      </c>
      <c r="AU38" s="64">
        <f>IF(DX$70=1,0,IF(AND(DX38=1,$J38=1,$N38&gt;=13,DX$43&gt;=REGISTER!$DD$28,DX$40&gt;0,SUM(DX$54:DX$60)&gt;0),1,0))</f>
        <v>0</v>
      </c>
      <c r="AV38" s="64">
        <f>IF(DY$70=1,0,IF(AND(DY38=1,$J38=1,$N38&gt;=13,DY$43&gt;=REGISTER!$DD$28,DY$40&gt;0,SUM(DY$54:DY$60)&gt;0),1,0))</f>
        <v>0</v>
      </c>
      <c r="AW38" s="64">
        <f>IF(DZ$70=1,0,IF(AND(DZ38=1,$J38=1,$N38&gt;=13,DZ$43&gt;=REGISTER!$DD$28,DZ$40&gt;0,SUM(DZ$54:DZ$60)&gt;0),1,0))</f>
        <v>0</v>
      </c>
      <c r="AX38" s="64">
        <f>IF(EA$70=1,0,IF(AND(EA38=1,$J38=1,$N38&gt;=13,EA$43&gt;=REGISTER!$DD$28,EA$40&gt;0,SUM(EA$54:EA$60)&gt;0),1,0))</f>
        <v>0</v>
      </c>
      <c r="AY38" s="64">
        <f>IF(EB$70=1,0,IF(AND(EB38=1,$J38=1,$N38&gt;=13,EB$43&gt;=REGISTER!$DD$28,EB$40&gt;0,SUM(EB$54:EB$60)&gt;0),1,0))</f>
        <v>0</v>
      </c>
      <c r="AZ38" s="64">
        <f>IF(EC$70=1,0,IF(AND(EC38=1,$J38=1,$N38&gt;=13,EC$43&gt;=REGISTER!$DD$28,EC$40&gt;0,SUM(EC$54:EC$60)&gt;0),1,0))</f>
        <v>0</v>
      </c>
      <c r="BA38" s="64">
        <f>IF(ED$70=1,0,IF(AND(ED38=1,$J38=1,$N38&gt;=13,ED$43&gt;=REGISTER!$DD$28,ED$40&gt;0,SUM(ED$54:ED$60)&gt;0),1,0))</f>
        <v>0</v>
      </c>
      <c r="BB38" s="64">
        <f>IF(EE$70=1,0,IF(AND(EE38=1,$J38=1,$N38&gt;=13,EE$43&gt;=REGISTER!$DD$28,EE$40&gt;0,SUM(EE$54:EE$60)&gt;0),1,0))</f>
        <v>0</v>
      </c>
      <c r="BC38" s="64">
        <f>IF(EF$70=1,0,IF(AND(EF38=1,$J38=1,$N38&gt;=13,EF$43&gt;=REGISTER!$DD$28,EF$40&gt;0,SUM(EF$54:EF$60)&gt;0),1,0))</f>
        <v>0</v>
      </c>
      <c r="BD38" s="83">
        <f>BD40</f>
        <v>0</v>
      </c>
      <c r="BE38" s="105">
        <f>IF(AND($I38=1,CS38=1,$N38&gt;=13,CS$41&gt;2,CS$40&gt;0,SUM(CS$47:CS$53)&gt;0),1,0)</f>
        <v>0</v>
      </c>
      <c r="BF38" s="105">
        <f>IF(AND($I38=1,CT38=1,$N38&gt;=13,CT$41&gt;2,CT$40&gt;0,SUM(CT$47:CT$53)&gt;0),1,0)</f>
        <v>0</v>
      </c>
      <c r="BG38" s="105">
        <f t="shared" ref="BG38:BV39" si="20">IF(AND($I38=1,CU38=1,$N38&gt;=13,CU$41&gt;2,CU$40&gt;0,SUM(CU$47:CU$53)&gt;0),1,0)</f>
        <v>0</v>
      </c>
      <c r="BH38" s="105">
        <f t="shared" si="20"/>
        <v>0</v>
      </c>
      <c r="BI38" s="105">
        <f t="shared" si="20"/>
        <v>0</v>
      </c>
      <c r="BJ38" s="105">
        <f t="shared" si="20"/>
        <v>0</v>
      </c>
      <c r="BK38" s="105">
        <f t="shared" si="20"/>
        <v>0</v>
      </c>
      <c r="BL38" s="105">
        <f t="shared" si="20"/>
        <v>0</v>
      </c>
      <c r="BM38" s="105">
        <f t="shared" si="20"/>
        <v>0</v>
      </c>
      <c r="BN38" s="105">
        <f t="shared" si="20"/>
        <v>0</v>
      </c>
      <c r="BO38" s="105">
        <f t="shared" si="20"/>
        <v>0</v>
      </c>
      <c r="BP38" s="105">
        <f t="shared" si="20"/>
        <v>0</v>
      </c>
      <c r="BQ38" s="105">
        <f t="shared" si="20"/>
        <v>0</v>
      </c>
      <c r="BR38" s="105">
        <f t="shared" si="20"/>
        <v>0</v>
      </c>
      <c r="BS38" s="105">
        <f t="shared" si="20"/>
        <v>0</v>
      </c>
      <c r="BT38" s="105">
        <f t="shared" si="20"/>
        <v>0</v>
      </c>
      <c r="BU38" s="105">
        <f t="shared" si="20"/>
        <v>0</v>
      </c>
      <c r="BV38" s="105">
        <f t="shared" si="20"/>
        <v>0</v>
      </c>
      <c r="BW38" s="105">
        <f t="shared" ref="BW38:CL39" si="21">IF(AND($I38=1,DK38=1,$N38&gt;=13,DK$41&gt;2,DK$40&gt;0,SUM(DK$47:DK$53)&gt;0),1,0)</f>
        <v>0</v>
      </c>
      <c r="BX38" s="105">
        <f t="shared" si="21"/>
        <v>0</v>
      </c>
      <c r="BY38" s="105">
        <f t="shared" si="21"/>
        <v>0</v>
      </c>
      <c r="BZ38" s="105">
        <f t="shared" si="21"/>
        <v>0</v>
      </c>
      <c r="CA38" s="105">
        <f t="shared" si="21"/>
        <v>0</v>
      </c>
      <c r="CB38" s="105">
        <f t="shared" si="21"/>
        <v>0</v>
      </c>
      <c r="CC38" s="105">
        <f t="shared" si="21"/>
        <v>0</v>
      </c>
      <c r="CD38" s="105">
        <f t="shared" si="21"/>
        <v>0</v>
      </c>
      <c r="CE38" s="105">
        <f t="shared" si="21"/>
        <v>0</v>
      </c>
      <c r="CF38" s="105">
        <f t="shared" si="21"/>
        <v>0</v>
      </c>
      <c r="CG38" s="105">
        <f t="shared" si="21"/>
        <v>0</v>
      </c>
      <c r="CH38" s="105">
        <f t="shared" si="21"/>
        <v>0</v>
      </c>
      <c r="CI38" s="105">
        <f t="shared" si="21"/>
        <v>0</v>
      </c>
      <c r="CJ38" s="105">
        <f t="shared" si="21"/>
        <v>0</v>
      </c>
      <c r="CK38" s="105">
        <f t="shared" si="21"/>
        <v>0</v>
      </c>
      <c r="CL38" s="105">
        <f t="shared" si="21"/>
        <v>0</v>
      </c>
      <c r="CM38" s="105">
        <f t="shared" ref="CM38:CR39" si="22">IF(AND($I38=1,EA38=1,$N38&gt;=13,EA$41&gt;2,EA$40&gt;0,SUM(EA$47:EA$53)&gt;0),1,0)</f>
        <v>0</v>
      </c>
      <c r="CN38" s="105">
        <f t="shared" si="22"/>
        <v>0</v>
      </c>
      <c r="CO38" s="105">
        <f t="shared" si="22"/>
        <v>0</v>
      </c>
      <c r="CP38" s="105">
        <f t="shared" si="22"/>
        <v>0</v>
      </c>
      <c r="CQ38" s="105">
        <f t="shared" si="22"/>
        <v>0</v>
      </c>
      <c r="CR38" s="105">
        <f t="shared" si="22"/>
        <v>0</v>
      </c>
      <c r="CS38" s="366"/>
      <c r="CT38" s="366"/>
      <c r="CU38" s="366"/>
      <c r="CV38" s="366"/>
      <c r="CW38" s="366"/>
      <c r="CX38" s="366"/>
      <c r="CY38" s="366"/>
      <c r="CZ38" s="366"/>
      <c r="DA38" s="366"/>
      <c r="DB38" s="366"/>
      <c r="DC38" s="366"/>
      <c r="DD38" s="366"/>
      <c r="DE38" s="366"/>
      <c r="DF38" s="366"/>
      <c r="DG38" s="366"/>
      <c r="DH38" s="366"/>
      <c r="DI38" s="366"/>
      <c r="DJ38" s="366"/>
      <c r="DK38" s="366"/>
      <c r="DL38" s="366"/>
      <c r="DM38" s="366"/>
      <c r="DN38" s="366"/>
      <c r="DO38" s="366"/>
      <c r="DP38" s="366"/>
      <c r="DQ38" s="366"/>
      <c r="DR38" s="366"/>
      <c r="DS38" s="366"/>
      <c r="DT38" s="366"/>
      <c r="DU38" s="366"/>
      <c r="DV38" s="366"/>
      <c r="DW38" s="366"/>
      <c r="DX38" s="366"/>
      <c r="DY38" s="366"/>
      <c r="DZ38" s="366"/>
      <c r="EA38" s="366"/>
      <c r="EB38" s="366"/>
      <c r="EC38" s="366"/>
      <c r="ED38" s="366"/>
      <c r="EE38" s="366"/>
      <c r="EF38" s="366"/>
      <c r="EG38" s="361">
        <f>COUNTA(CS38:EF38)</f>
        <v>0</v>
      </c>
      <c r="EH38" s="106"/>
      <c r="EI38" s="392">
        <f>SUM(FY38:GX38)+SUM(HD38:HG38)+SUM(HM38:HP38)</f>
        <v>0</v>
      </c>
      <c r="EJ38" s="295" t="str">
        <f t="shared" si="15"/>
        <v/>
      </c>
      <c r="EK38" s="296">
        <f t="shared" si="16"/>
        <v>0</v>
      </c>
      <c r="EL38" s="161"/>
      <c r="EM38" s="118"/>
      <c r="EN38" s="186"/>
      <c r="EO38" s="186"/>
      <c r="EP38" s="186"/>
      <c r="EQ38" s="186"/>
      <c r="ER38" s="186"/>
      <c r="ES38" s="186"/>
      <c r="ET38" s="186"/>
      <c r="EU38" s="186"/>
      <c r="EV38" s="186"/>
      <c r="EW38" s="186"/>
      <c r="EX38" s="186"/>
      <c r="EY38" s="186"/>
      <c r="EZ38" s="186"/>
      <c r="FA38" s="186"/>
      <c r="FB38" s="186"/>
      <c r="FC38" s="186"/>
      <c r="FD38" s="186"/>
      <c r="FE38" s="360">
        <f>SUMIF($L38,REGISTER!$CY$8,'KORT 2'!$BD40)</f>
        <v>0</v>
      </c>
      <c r="FF38" s="360">
        <f>SUMIF($L38,REGISTER!$CY$9,'KORT 2'!$BD40)</f>
        <v>0</v>
      </c>
      <c r="FG38" s="356">
        <f>SUMIF($K38,REGISTER!$CY$10,'KORT 2'!$BD40)</f>
        <v>0</v>
      </c>
      <c r="FH38" s="360">
        <f>+SUMIF($L38,REGISTER!$CY$16,'KORT 2'!$BD40)</f>
        <v>0</v>
      </c>
      <c r="FI38" s="360">
        <f>+SUMIF($L38,REGISTER!$CY$17,'KORT 2'!$BD40)</f>
        <v>0</v>
      </c>
      <c r="FJ38" s="360">
        <f>+SUMIF($L38,REGISTER!$CY$18,'KORT 2'!$BD40)</f>
        <v>0</v>
      </c>
      <c r="FK38" s="360">
        <f>SUMIF($L38,REGISTER!$CY$11,'KORT 2'!$BD40)+SUMIF($L38,REGISTER!$CY$18,'KORT 2'!$BD40)</f>
        <v>0</v>
      </c>
      <c r="FL38" s="360">
        <f>SUMIF($L38,REGISTER!$CY$12,'KORT 2'!$BD40)+SUMIF($L38,REGISTER!$CY$20,'KORT 2'!$BD40)</f>
        <v>0</v>
      </c>
      <c r="FM38" s="360">
        <f>SUMIF($L38,REGISTER!$CY$13,'KORT 2'!$BD40)+SUMIF($L38,REGISTER!$CY$21,'KORT 2'!$BD40)</f>
        <v>0</v>
      </c>
      <c r="FN38" s="193">
        <f>SUMIF($L38,REGISTER!$CY$14,'KORT 2'!$BD40)+SUMIF($L38,REGISTER!$CY$22,'KORT 2'!$BD40)</f>
        <v>0</v>
      </c>
      <c r="FO38" s="263">
        <f>SUMIF($L38,REGISTER!$CY$24,'KORT 2'!$BD40)</f>
        <v>0</v>
      </c>
      <c r="FP38" s="16">
        <f>SUMIF($L38,REGISTER!$CY$25,'KORT 2'!$BD40)</f>
        <v>0</v>
      </c>
      <c r="FQ38" s="16">
        <f>SUMIF($L38,REGISTER!$CY$26,'KORT 2'!$BD40)</f>
        <v>0</v>
      </c>
      <c r="FR38" s="263">
        <f>SUMIF($L38,REGISTER!$CY$32,'KORT 2'!$BD40)</f>
        <v>0</v>
      </c>
      <c r="FS38" s="263">
        <f>SUMIF($L38,REGISTER!$CY$33,'KORT 2'!$BD40)</f>
        <v>0</v>
      </c>
      <c r="FT38" s="263">
        <f>SUMIF($L38,REGISTER!$CY$34,'KORT 2'!$BD40)</f>
        <v>0</v>
      </c>
      <c r="FU38" s="16">
        <f>SUMIF($L38,REGISTER!$CY$27,'KORT 2'!$BD40)+SUMIF($L38,REGISTER!$CY$35,'KORT 2'!$BD40)</f>
        <v>0</v>
      </c>
      <c r="FV38" s="16">
        <f>SUMIF($L38,REGISTER!$CY$28,'KORT 2'!$BD40)+SUMIF($L38,REGISTER!$CY$36,'KORT 2'!$BD40)</f>
        <v>0</v>
      </c>
      <c r="FW38" s="16">
        <f>SUMIF($L38,REGISTER!$CY$29,'KORT 2'!$BD40)+SUMIF($L38,REGISTER!$CY$37,'KORT 2'!$BD40)</f>
        <v>0</v>
      </c>
      <c r="FX38" s="16">
        <f>SUMIF($L38,REGISTER!$CY$30,'KORT 2'!$BD40)+SUMIF($L38,REGISTER!$CY$38,'KORT 2'!$BD40)</f>
        <v>0</v>
      </c>
      <c r="FY38" s="186"/>
      <c r="FZ38" s="186"/>
      <c r="GA38" s="186"/>
      <c r="GB38" s="17">
        <f>SUMIF($M38,REGISTER!$CY$43,'KORT 2'!$O38)</f>
        <v>0</v>
      </c>
      <c r="GC38" s="17">
        <f>SUMIF($M38,REGISTER!$CY$44,'KORT 2'!$O38)</f>
        <v>0</v>
      </c>
      <c r="GD38" s="17">
        <f>SUMIF($M38,REGISTER!$CY$45,'KORT 2'!$O38)</f>
        <v>0</v>
      </c>
      <c r="GE38" s="186"/>
      <c r="GF38" s="186"/>
      <c r="GG38" s="186"/>
      <c r="GH38" s="17">
        <f>SUMIF($M38,REGISTER!$CY$63,'KORT 2'!$O38)</f>
        <v>0</v>
      </c>
      <c r="GI38" s="17">
        <f>SUMIF($M38,REGISTER!$CY$64,'KORT 2'!$O38)</f>
        <v>0</v>
      </c>
      <c r="GJ38" s="17">
        <f>SUMIF($M38,REGISTER!$CY$65,'KORT 2'!$O38)</f>
        <v>0</v>
      </c>
      <c r="GK38" s="186"/>
      <c r="GL38" s="186"/>
      <c r="GM38" s="186"/>
      <c r="GN38" s="17">
        <f>SUMIF($M38,REGISTER!$CY$53,'KORT 2'!$O38)</f>
        <v>0</v>
      </c>
      <c r="GO38" s="17">
        <f>SUMIF($M38,REGISTER!$CY$54,'KORT 2'!$O38)</f>
        <v>0</v>
      </c>
      <c r="GP38" s="17">
        <f>SUMIF($M38,REGISTER!$CY$55,'KORT 2'!$O38)</f>
        <v>0</v>
      </c>
      <c r="GQ38" s="16">
        <f>SUMIF($M38,REGISTER!$CY$56,'KORT 2'!$O38)+SUMIF($M38,REGISTER!$CY$57,'KORT 2'!$O38)+SUMIF($M38,REGISTER!$CY$58,'KORT 2'!$O38)+SUMIF($M38,REGISTER!$CY$59,'KORT 2'!$O38)</f>
        <v>0</v>
      </c>
      <c r="GR38" s="186"/>
      <c r="GS38" s="186"/>
      <c r="GT38" s="186"/>
      <c r="GU38" s="17">
        <f>SUMIF($M38,REGISTER!$CY$73,'KORT 2'!$O38)</f>
        <v>0</v>
      </c>
      <c r="GV38" s="17">
        <f>SUMIF($M38,REGISTER!$CY$74,'KORT 2'!$O38)</f>
        <v>0</v>
      </c>
      <c r="GW38" s="17">
        <f>SUMIF($M38,REGISTER!$CY$75,'KORT 2'!$O38)</f>
        <v>0</v>
      </c>
      <c r="GX38" s="280">
        <f>SUMIF($M38,REGISTER!$CY$76,'KORT 2'!$O38)+SUMIF($M38,REGISTER!$CY$77,'KORT 2'!$O38)+SUMIF($M38,REGISTER!$CY$78,'KORT 2'!$O38)+SUMIF($M38,REGISTER!$CY$79,'KORT 2'!$O38)</f>
        <v>0</v>
      </c>
      <c r="GY38" s="281">
        <f>SUMIF($M38,REGISTER!$CY$43,'KORT 2'!$O40)</f>
        <v>0</v>
      </c>
      <c r="GZ38" s="16">
        <f>+SUMIF($M38,REGISTER!$CY$44,'KORT 2'!$O40)</f>
        <v>0</v>
      </c>
      <c r="HA38" s="16">
        <f>SUMIF($M38,REGISTER!$CY$53,'KORT 2'!$O40)</f>
        <v>0</v>
      </c>
      <c r="HB38" s="16">
        <f>SUMIF($M38,REGISTER!$CY$54,'KORT 2'!$O40)</f>
        <v>0</v>
      </c>
      <c r="HC38" s="16">
        <f>SUMIF($M38,REGISTER!$CY$45,'KORT 2'!$O40)+SUMIF($M38,REGISTER!$CY$55,'KORT 2'!$O40)</f>
        <v>0</v>
      </c>
      <c r="HD38" s="16">
        <f>SUMIF($M38,REGISTER!$CY$46,'KORT 2'!$O40)+SUMIF($M38,REGISTER!$CY$56,'KORT 2'!$O40)</f>
        <v>0</v>
      </c>
      <c r="HE38" s="16">
        <f>SUMIF($M38,REGISTER!$CY$47,'KORT 2'!$O40)+SUMIF($M38,REGISTER!$CY$57,'KORT 2'!$O40)</f>
        <v>0</v>
      </c>
      <c r="HF38" s="16">
        <f>SUMIF($M38,REGISTER!$CY$48,'KORT 2'!$O40)+SUMIF($M38,REGISTER!$CY$58,'KORT 2'!$O40)</f>
        <v>0</v>
      </c>
      <c r="HG38" s="193">
        <f>SUMIF($M38,REGISTER!$CY$49,'KORT 2'!$O40)+SUMIF($M38,REGISTER!$CY$59,'KORT 2'!$O40)</f>
        <v>0</v>
      </c>
      <c r="HH38" s="281">
        <f>SUMIF($M38,REGISTER!$CY$63,'KORT 2'!$O40)</f>
        <v>0</v>
      </c>
      <c r="HI38" s="16">
        <f>+SUMIF($M38,REGISTER!$CY$64,'KORT 2'!$O40)</f>
        <v>0</v>
      </c>
      <c r="HJ38" s="16">
        <f>SUMIF($M38,REGISTER!$CY$73,'KORT 2'!$O40)</f>
        <v>0</v>
      </c>
      <c r="HK38" s="16">
        <f>SUMIF($M38,REGISTER!$CY$74,'KORT 2'!$O40)</f>
        <v>0</v>
      </c>
      <c r="HL38" s="16">
        <f>SUMIF($M38,REGISTER!$CY$65,'KORT 2'!$O40)+SUMIF($M38,REGISTER!$CY$75,'KORT 2'!$O40)</f>
        <v>0</v>
      </c>
      <c r="HM38" s="16">
        <f>SUMIF($M38,REGISTER!$CY$66,'KORT 2'!$O40)+SUMIF($M38,REGISTER!$CY$76,'KORT 2'!$O40)</f>
        <v>0</v>
      </c>
      <c r="HN38" s="16">
        <f>SUMIF($M38,REGISTER!$CY$67,'KORT 2'!$O40)+SUMIF($M38,REGISTER!$CY$77,'KORT 2'!$O40)</f>
        <v>0</v>
      </c>
      <c r="HO38" s="16">
        <f>SUMIF($M38,REGISTER!$CY$68,'KORT 2'!$O40)+SUMIF($M38,REGISTER!$CY$78,'KORT 2'!$O40)</f>
        <v>0</v>
      </c>
      <c r="HP38" s="193">
        <f>SUMIF($M38,REGISTER!$CY$69,'KORT 2'!$O40)+SUMIF($M38,REGISTER!$CY$79,'KORT 2'!$O40)</f>
        <v>0</v>
      </c>
      <c r="HQ38" s="1"/>
    </row>
    <row r="39" spans="1:225" ht="15.9" customHeight="1" thickBot="1">
      <c r="A39" s="52">
        <v>21</v>
      </c>
      <c r="B39" s="69"/>
      <c r="C39" s="28" t="s">
        <v>2</v>
      </c>
      <c r="D39" s="539" t="str">
        <f>IF(B39&gt;0,VLOOKUP(B39,RE,2,FALSE),"")</f>
        <v/>
      </c>
      <c r="E39" s="540"/>
      <c r="F39" s="540"/>
      <c r="G39" s="599"/>
      <c r="H39" s="111" t="str">
        <f t="shared" si="1"/>
        <v/>
      </c>
      <c r="I39" s="362">
        <v>1</v>
      </c>
      <c r="J39" s="22">
        <f t="shared" si="3"/>
        <v>0</v>
      </c>
      <c r="K39" s="22">
        <f t="shared" si="4"/>
        <v>0</v>
      </c>
      <c r="L39" s="22">
        <f>IF($B39="",0,VLOOKUP($B39,RE,22,FALSE))</f>
        <v>0</v>
      </c>
      <c r="M39" s="22">
        <f t="shared" si="5"/>
        <v>0</v>
      </c>
      <c r="N39" s="22">
        <f t="shared" si="6"/>
        <v>0</v>
      </c>
      <c r="O39" s="83">
        <f t="shared" si="7"/>
        <v>0</v>
      </c>
      <c r="P39" s="64">
        <f>IF(CS$70=1,0,IF(AND(CS39=1,$J39=1,$N39&gt;=13,CS$43&gt;=REGISTER!$DD$28,CS$40&gt;0,SUM(CS$54:CS$60)&gt;0),1,0))</f>
        <v>0</v>
      </c>
      <c r="Q39" s="64">
        <f>IF(CT$70=1,0,IF(AND(CT39=1,$J39=1,$N39&gt;=13,CT$43&gt;=REGISTER!$DD$28,CT$40&gt;0,SUM(CT$54:CT$60)&gt;0),1,0))</f>
        <v>0</v>
      </c>
      <c r="R39" s="64">
        <f>IF(CU$70=1,0,IF(AND(CU39=1,$J39=1,$N39&gt;=13,CU$43&gt;=REGISTER!$DD$28,CU$40&gt;0,SUM(CU$54:CU$60)&gt;0),1,0))</f>
        <v>0</v>
      </c>
      <c r="S39" s="64">
        <f>IF(CV$70=1,0,IF(AND(CV39=1,$J39=1,$N39&gt;=13,CV$43&gt;=REGISTER!$DD$28,CV$40&gt;0,SUM(CV$54:CV$60)&gt;0),1,0))</f>
        <v>0</v>
      </c>
      <c r="T39" s="64">
        <f>IF(CW$70=1,0,IF(AND(CW39=1,$J39=1,$N39&gt;=13,CW$43&gt;=REGISTER!$DD$28,CW$40&gt;0,SUM(CW$54:CW$60)&gt;0),1,0))</f>
        <v>0</v>
      </c>
      <c r="U39" s="64">
        <f>IF(CX$70=1,0,IF(AND(CX39=1,$J39=1,$N39&gt;=13,CX$43&gt;=REGISTER!$DD$28,CX$40&gt;0,SUM(CX$54:CX$60)&gt;0),1,0))</f>
        <v>0</v>
      </c>
      <c r="V39" s="64">
        <f>IF(CY$70=1,0,IF(AND(CY39=1,$J39=1,$N39&gt;=13,CY$43&gt;=REGISTER!$DD$28,CY$40&gt;0,SUM(CY$54:CY$60)&gt;0),1,0))</f>
        <v>0</v>
      </c>
      <c r="W39" s="64">
        <f>IF(CZ$70=1,0,IF(AND(CZ39=1,$J39=1,$N39&gt;=13,CZ$43&gt;=REGISTER!$DD$28,CZ$40&gt;0,SUM(CZ$54:CZ$60)&gt;0),1,0))</f>
        <v>0</v>
      </c>
      <c r="X39" s="64">
        <f>IF(DA$70=1,0,IF(AND(DA39=1,$J39=1,$N39&gt;=13,DA$43&gt;=REGISTER!$DD$28,DA$40&gt;0,SUM(DA$54:DA$60)&gt;0),1,0))</f>
        <v>0</v>
      </c>
      <c r="Y39" s="64">
        <f>IF(DB$70=1,0,IF(AND(DB39=1,$J39=1,$N39&gt;=13,DB$43&gt;=REGISTER!$DD$28,DB$40&gt;0,SUM(DB$54:DB$60)&gt;0),1,0))</f>
        <v>0</v>
      </c>
      <c r="Z39" s="64">
        <f>IF(DC$70=1,0,IF(AND(DC39=1,$J39=1,$N39&gt;=13,DC$43&gt;=REGISTER!$DD$28,DC$40&gt;0,SUM(DC$54:DC$60)&gt;0),1,0))</f>
        <v>0</v>
      </c>
      <c r="AA39" s="64">
        <f>IF(DD$70=1,0,IF(AND(DD39=1,$J39=1,$N39&gt;=13,DD$43&gt;=REGISTER!$DD$28,DD$40&gt;0,SUM(DD$54:DD$60)&gt;0),1,0))</f>
        <v>0</v>
      </c>
      <c r="AB39" s="64">
        <f>IF(DE$70=1,0,IF(AND(DE39=1,$J39=1,$N39&gt;=13,DE$43&gt;=REGISTER!$DD$28,DE$40&gt;0,SUM(DE$54:DE$60)&gt;0),1,0))</f>
        <v>0</v>
      </c>
      <c r="AC39" s="64">
        <f>IF(DF$70=1,0,IF(AND(DF39=1,$J39=1,$N39&gt;=13,DF$43&gt;=REGISTER!$DD$28,DF$40&gt;0,SUM(DF$54:DF$60)&gt;0),1,0))</f>
        <v>0</v>
      </c>
      <c r="AD39" s="64">
        <f>IF(DG$70=1,0,IF(AND(DG39=1,$J39=1,$N39&gt;=13,DG$43&gt;=REGISTER!$DD$28,DG$40&gt;0,SUM(DG$54:DG$60)&gt;0),1,0))</f>
        <v>0</v>
      </c>
      <c r="AE39" s="64">
        <f>IF(DH$70=1,0,IF(AND(DH39=1,$J39=1,$N39&gt;=13,DH$43&gt;=REGISTER!$DD$28,DH$40&gt;0,SUM(DH$54:DH$60)&gt;0),1,0))</f>
        <v>0</v>
      </c>
      <c r="AF39" s="64">
        <f>IF(DI$70=1,0,IF(AND(DI39=1,$J39=1,$N39&gt;=13,DI$43&gt;=REGISTER!$DD$28,DI$40&gt;0,SUM(DI$54:DI$60)&gt;0),1,0))</f>
        <v>0</v>
      </c>
      <c r="AG39" s="64">
        <f>IF(DJ$70=1,0,IF(AND(DJ39=1,$J39=1,$N39&gt;=13,DJ$43&gt;=REGISTER!$DD$28,DJ$40&gt;0,SUM(DJ$54:DJ$60)&gt;0),1,0))</f>
        <v>0</v>
      </c>
      <c r="AH39" s="64">
        <f>IF(DK$70=1,0,IF(AND(DK39=1,$J39=1,$N39&gt;=13,DK$43&gt;=REGISTER!$DD$28,DK$40&gt;0,SUM(DK$54:DK$60)&gt;0),1,0))</f>
        <v>0</v>
      </c>
      <c r="AI39" s="64">
        <f>IF(DL$70=1,0,IF(AND(DL39=1,$J39=1,$N39&gt;=13,DL$43&gt;=REGISTER!$DD$28,DL$40&gt;0,SUM(DL$54:DL$60)&gt;0),1,0))</f>
        <v>0</v>
      </c>
      <c r="AJ39" s="64">
        <f>IF(DM$70=1,0,IF(AND(DM39=1,$J39=1,$N39&gt;=13,DM$43&gt;=REGISTER!$DD$28,DM$40&gt;0,SUM(DM$54:DM$60)&gt;0),1,0))</f>
        <v>0</v>
      </c>
      <c r="AK39" s="64">
        <f>IF(DN$70=1,0,IF(AND(DN39=1,$J39=1,$N39&gt;=13,DN$43&gt;=REGISTER!$DD$28,DN$40&gt;0,SUM(DN$54:DN$60)&gt;0),1,0))</f>
        <v>0</v>
      </c>
      <c r="AL39" s="64">
        <f>IF(DO$70=1,0,IF(AND(DO39=1,$J39=1,$N39&gt;=13,DO$43&gt;=REGISTER!$DD$28,DO$40&gt;0,SUM(DO$54:DO$60)&gt;0),1,0))</f>
        <v>0</v>
      </c>
      <c r="AM39" s="64">
        <f>IF(DP$70=1,0,IF(AND(DP39=1,$J39=1,$N39&gt;=13,DP$43&gt;=REGISTER!$DD$28,DP$40&gt;0,SUM(DP$54:DP$60)&gt;0),1,0))</f>
        <v>0</v>
      </c>
      <c r="AN39" s="64">
        <f>IF(DQ$70=1,0,IF(AND(DQ39=1,$J39=1,$N39&gt;=13,DQ$43&gt;=REGISTER!$DD$28,DQ$40&gt;0,SUM(DQ$54:DQ$60)&gt;0),1,0))</f>
        <v>0</v>
      </c>
      <c r="AO39" s="64">
        <f>IF(DR$70=1,0,IF(AND(DR39=1,$J39=1,$N39&gt;=13,DR$43&gt;=REGISTER!$DD$28,DR$40&gt;0,SUM(DR$54:DR$60)&gt;0),1,0))</f>
        <v>0</v>
      </c>
      <c r="AP39" s="64">
        <f>IF(DS$70=1,0,IF(AND(DS39=1,$J39=1,$N39&gt;=13,DS$43&gt;=REGISTER!$DD$28,DS$40&gt;0,SUM(DS$54:DS$60)&gt;0),1,0))</f>
        <v>0</v>
      </c>
      <c r="AQ39" s="64">
        <f>IF(DT$70=1,0,IF(AND(DT39=1,$J39=1,$N39&gt;=13,DT$43&gt;=REGISTER!$DD$28,DT$40&gt;0,SUM(DT$54:DT$60)&gt;0),1,0))</f>
        <v>0</v>
      </c>
      <c r="AR39" s="64">
        <f>IF(DU$70=1,0,IF(AND(DU39=1,$J39=1,$N39&gt;=13,DU$43&gt;=REGISTER!$DD$28,DU$40&gt;0,SUM(DU$54:DU$60)&gt;0),1,0))</f>
        <v>0</v>
      </c>
      <c r="AS39" s="64">
        <f>IF(DV$70=1,0,IF(AND(DV39=1,$J39=1,$N39&gt;=13,DV$43&gt;=REGISTER!$DD$28,DV$40&gt;0,SUM(DV$54:DV$60)&gt;0),1,0))</f>
        <v>0</v>
      </c>
      <c r="AT39" s="64">
        <f>IF(DW$70=1,0,IF(AND(DW39=1,$J39=1,$N39&gt;=13,DW$43&gt;=REGISTER!$DD$28,DW$40&gt;0,SUM(DW$54:DW$60)&gt;0),1,0))</f>
        <v>0</v>
      </c>
      <c r="AU39" s="64">
        <f>IF(DX$70=1,0,IF(AND(DX39=1,$J39=1,$N39&gt;=13,DX$43&gt;=REGISTER!$DD$28,DX$40&gt;0,SUM(DX$54:DX$60)&gt;0),1,0))</f>
        <v>0</v>
      </c>
      <c r="AV39" s="64">
        <f>IF(DY$70=1,0,IF(AND(DY39=1,$J39=1,$N39&gt;=13,DY$43&gt;=REGISTER!$DD$28,DY$40&gt;0,SUM(DY$54:DY$60)&gt;0),1,0))</f>
        <v>0</v>
      </c>
      <c r="AW39" s="64">
        <f>IF(DZ$70=1,0,IF(AND(DZ39=1,$J39=1,$N39&gt;=13,DZ$43&gt;=REGISTER!$DD$28,DZ$40&gt;0,SUM(DZ$54:DZ$60)&gt;0),1,0))</f>
        <v>0</v>
      </c>
      <c r="AX39" s="64">
        <f>IF(EA$70=1,0,IF(AND(EA39=1,$J39=1,$N39&gt;=13,EA$43&gt;=REGISTER!$DD$28,EA$40&gt;0,SUM(EA$54:EA$60)&gt;0),1,0))</f>
        <v>0</v>
      </c>
      <c r="AY39" s="64">
        <f>IF(EB$70=1,0,IF(AND(EB39=1,$J39=1,$N39&gt;=13,EB$43&gt;=REGISTER!$DD$28,EB$40&gt;0,SUM(EB$54:EB$60)&gt;0),1,0))</f>
        <v>0</v>
      </c>
      <c r="AZ39" s="64">
        <f>IF(EC$70=1,0,IF(AND(EC39=1,$J39=1,$N39&gt;=13,EC$43&gt;=REGISTER!$DD$28,EC$40&gt;0,SUM(EC$54:EC$60)&gt;0),1,0))</f>
        <v>0</v>
      </c>
      <c r="BA39" s="64">
        <f>IF(ED$70=1,0,IF(AND(ED39=1,$J39=1,$N39&gt;=13,ED$43&gt;=REGISTER!$DD$28,ED$40&gt;0,SUM(ED$54:ED$60)&gt;0),1,0))</f>
        <v>0</v>
      </c>
      <c r="BB39" s="64">
        <f>IF(EE$70=1,0,IF(AND(EE39=1,$J39=1,$N39&gt;=13,EE$43&gt;=REGISTER!$DD$28,EE$40&gt;0,SUM(EE$54:EE$60)&gt;0),1,0))</f>
        <v>0</v>
      </c>
      <c r="BC39" s="64">
        <f>IF(EF$70=1,0,IF(AND(EF39=1,$J39=1,$N39&gt;=13,EF$43&gt;=REGISTER!$DD$28,EF$40&gt;0,SUM(EF$54:EF$60)&gt;0),1,0))</f>
        <v>0</v>
      </c>
      <c r="BD39" s="83">
        <f>BD41</f>
        <v>0</v>
      </c>
      <c r="BE39" s="105">
        <f>IF(AND($I39=1,CS39=1,$N39&gt;=13,CS$41&gt;2,CS$40&gt;0,SUM(CS$47:CS$53)&gt;0),1,0)</f>
        <v>0</v>
      </c>
      <c r="BF39" s="105">
        <f>IF(AND($I39=1,CT39=1,$N39&gt;=13,CT$41&gt;2,CT$40&gt;0,SUM(CT$47:CT$53)&gt;0),1,0)</f>
        <v>0</v>
      </c>
      <c r="BG39" s="105">
        <f t="shared" si="20"/>
        <v>0</v>
      </c>
      <c r="BH39" s="105">
        <f t="shared" si="20"/>
        <v>0</v>
      </c>
      <c r="BI39" s="105">
        <f t="shared" si="20"/>
        <v>0</v>
      </c>
      <c r="BJ39" s="105">
        <f t="shared" si="20"/>
        <v>0</v>
      </c>
      <c r="BK39" s="105">
        <f t="shared" si="20"/>
        <v>0</v>
      </c>
      <c r="BL39" s="105">
        <f t="shared" si="20"/>
        <v>0</v>
      </c>
      <c r="BM39" s="105">
        <f t="shared" si="20"/>
        <v>0</v>
      </c>
      <c r="BN39" s="105">
        <f t="shared" si="20"/>
        <v>0</v>
      </c>
      <c r="BO39" s="105">
        <f t="shared" si="20"/>
        <v>0</v>
      </c>
      <c r="BP39" s="105">
        <f t="shared" si="20"/>
        <v>0</v>
      </c>
      <c r="BQ39" s="105">
        <f t="shared" si="20"/>
        <v>0</v>
      </c>
      <c r="BR39" s="105">
        <f t="shared" si="20"/>
        <v>0</v>
      </c>
      <c r="BS39" s="105">
        <f t="shared" si="20"/>
        <v>0</v>
      </c>
      <c r="BT39" s="105">
        <f t="shared" si="20"/>
        <v>0</v>
      </c>
      <c r="BU39" s="105">
        <f t="shared" si="20"/>
        <v>0</v>
      </c>
      <c r="BV39" s="105">
        <f t="shared" si="20"/>
        <v>0</v>
      </c>
      <c r="BW39" s="105">
        <f t="shared" si="21"/>
        <v>0</v>
      </c>
      <c r="BX39" s="105">
        <f t="shared" si="21"/>
        <v>0</v>
      </c>
      <c r="BY39" s="105">
        <f t="shared" si="21"/>
        <v>0</v>
      </c>
      <c r="BZ39" s="105">
        <f t="shared" si="21"/>
        <v>0</v>
      </c>
      <c r="CA39" s="105">
        <f t="shared" si="21"/>
        <v>0</v>
      </c>
      <c r="CB39" s="105">
        <f t="shared" si="21"/>
        <v>0</v>
      </c>
      <c r="CC39" s="105">
        <f t="shared" si="21"/>
        <v>0</v>
      </c>
      <c r="CD39" s="105">
        <f t="shared" si="21"/>
        <v>0</v>
      </c>
      <c r="CE39" s="105">
        <f t="shared" si="21"/>
        <v>0</v>
      </c>
      <c r="CF39" s="105">
        <f t="shared" si="21"/>
        <v>0</v>
      </c>
      <c r="CG39" s="105">
        <f t="shared" si="21"/>
        <v>0</v>
      </c>
      <c r="CH39" s="105">
        <f t="shared" si="21"/>
        <v>0</v>
      </c>
      <c r="CI39" s="105">
        <f t="shared" si="21"/>
        <v>0</v>
      </c>
      <c r="CJ39" s="105">
        <f t="shared" si="21"/>
        <v>0</v>
      </c>
      <c r="CK39" s="105">
        <f t="shared" si="21"/>
        <v>0</v>
      </c>
      <c r="CL39" s="105">
        <f t="shared" si="21"/>
        <v>0</v>
      </c>
      <c r="CM39" s="105">
        <f t="shared" si="22"/>
        <v>0</v>
      </c>
      <c r="CN39" s="105">
        <f t="shared" si="22"/>
        <v>0</v>
      </c>
      <c r="CO39" s="105">
        <f t="shared" si="22"/>
        <v>0</v>
      </c>
      <c r="CP39" s="105">
        <f t="shared" si="22"/>
        <v>0</v>
      </c>
      <c r="CQ39" s="105">
        <f t="shared" si="22"/>
        <v>0</v>
      </c>
      <c r="CR39" s="105">
        <f t="shared" si="22"/>
        <v>0</v>
      </c>
      <c r="CS39" s="366"/>
      <c r="CT39" s="366"/>
      <c r="CU39" s="366"/>
      <c r="CV39" s="366"/>
      <c r="CW39" s="366"/>
      <c r="CX39" s="366"/>
      <c r="CY39" s="366"/>
      <c r="CZ39" s="366"/>
      <c r="DA39" s="366"/>
      <c r="DB39" s="366"/>
      <c r="DC39" s="366"/>
      <c r="DD39" s="366"/>
      <c r="DE39" s="366"/>
      <c r="DF39" s="366"/>
      <c r="DG39" s="366"/>
      <c r="DH39" s="366"/>
      <c r="DI39" s="366"/>
      <c r="DJ39" s="366"/>
      <c r="DK39" s="366"/>
      <c r="DL39" s="366"/>
      <c r="DM39" s="366"/>
      <c r="DN39" s="366"/>
      <c r="DO39" s="366"/>
      <c r="DP39" s="366"/>
      <c r="DQ39" s="366"/>
      <c r="DR39" s="366"/>
      <c r="DS39" s="366"/>
      <c r="DT39" s="366"/>
      <c r="DU39" s="366"/>
      <c r="DV39" s="366"/>
      <c r="DW39" s="366"/>
      <c r="DX39" s="366"/>
      <c r="DY39" s="366"/>
      <c r="DZ39" s="366"/>
      <c r="EA39" s="366"/>
      <c r="EB39" s="366"/>
      <c r="EC39" s="366"/>
      <c r="ED39" s="366"/>
      <c r="EE39" s="366"/>
      <c r="EF39" s="366"/>
      <c r="EG39" s="361">
        <f>COUNTA(CS39:EF39)</f>
        <v>0</v>
      </c>
      <c r="EH39" s="94"/>
      <c r="EI39" s="392">
        <f>SUM(FY39:GX39)+SUM(HD39:HG39)+SUM(HM39:HP39)</f>
        <v>0</v>
      </c>
      <c r="EJ39" s="295" t="str">
        <f t="shared" si="15"/>
        <v/>
      </c>
      <c r="EK39" s="296">
        <f t="shared" si="16"/>
        <v>0</v>
      </c>
      <c r="EL39" s="161"/>
      <c r="EM39" s="119"/>
      <c r="EN39" s="187"/>
      <c r="EO39" s="187"/>
      <c r="EP39" s="187"/>
      <c r="EQ39" s="187"/>
      <c r="ER39" s="187"/>
      <c r="ES39" s="187"/>
      <c r="ET39" s="187"/>
      <c r="EU39" s="187"/>
      <c r="EV39" s="187"/>
      <c r="EW39" s="187"/>
      <c r="EX39" s="187"/>
      <c r="EY39" s="187"/>
      <c r="EZ39" s="187"/>
      <c r="FA39" s="187"/>
      <c r="FB39" s="187"/>
      <c r="FC39" s="187"/>
      <c r="FD39" s="187"/>
      <c r="FE39" s="360">
        <f>SUMIF($L39,REGISTER!$CY$8,'KORT 2'!$BD41)</f>
        <v>0</v>
      </c>
      <c r="FF39" s="360">
        <f>SUMIF($L39,REGISTER!$CY$9,'KORT 2'!$BD41)</f>
        <v>0</v>
      </c>
      <c r="FG39" s="356">
        <f>SUMIF($K39,REGISTER!$CY$10,'KORT 2'!$BD41)</f>
        <v>0</v>
      </c>
      <c r="FH39" s="360">
        <f>+SUMIF($L39,REGISTER!$CY$16,'KORT 2'!$BD41)</f>
        <v>0</v>
      </c>
      <c r="FI39" s="360">
        <f>+SUMIF($L39,REGISTER!$CY$17,'KORT 2'!$BD41)</f>
        <v>0</v>
      </c>
      <c r="FJ39" s="360">
        <f>+SUMIF($L39,REGISTER!$CY$18,'KORT 2'!$BD41)</f>
        <v>0</v>
      </c>
      <c r="FK39" s="360">
        <f>SUMIF($L39,REGISTER!$CY$11,'KORT 2'!$BD41)+SUMIF($L39,REGISTER!$CY$18,'KORT 2'!$BD41)</f>
        <v>0</v>
      </c>
      <c r="FL39" s="360">
        <f>SUMIF($L39,REGISTER!$CY$12,'KORT 2'!$BD41)+SUMIF($L39,REGISTER!$CY$20,'KORT 2'!$BD41)</f>
        <v>0</v>
      </c>
      <c r="FM39" s="360">
        <f>SUMIF($L39,REGISTER!$CY$13,'KORT 2'!$BD41)+SUMIF($L39,REGISTER!$CY$21,'KORT 2'!$BD41)</f>
        <v>0</v>
      </c>
      <c r="FN39" s="193">
        <f>SUMIF($L39,REGISTER!$CY$14,'KORT 2'!$BD41)+SUMIF($L39,REGISTER!$CY$22,'KORT 2'!$BD41)</f>
        <v>0</v>
      </c>
      <c r="FO39" s="263">
        <f>SUMIF($L39,REGISTER!$CY$24,'KORT 2'!$BD41)</f>
        <v>0</v>
      </c>
      <c r="FP39" s="16">
        <f>SUMIF($L39,REGISTER!$CY$25,'KORT 2'!$BD41)</f>
        <v>0</v>
      </c>
      <c r="FQ39" s="16">
        <f>SUMIF($L39,REGISTER!$CY$26,'KORT 2'!$BD41)</f>
        <v>0</v>
      </c>
      <c r="FR39" s="263">
        <f>SUMIF($L39,REGISTER!$CY$32,'KORT 2'!$BD41)</f>
        <v>0</v>
      </c>
      <c r="FS39" s="263">
        <f>SUMIF($L39,REGISTER!$CY$33,'KORT 2'!$BD41)</f>
        <v>0</v>
      </c>
      <c r="FT39" s="263">
        <f>SUMIF($L39,REGISTER!$CY$34,'KORT 2'!$BD41)</f>
        <v>0</v>
      </c>
      <c r="FU39" s="16">
        <f>SUMIF($L39,REGISTER!$CY$27,'KORT 2'!$BD41)+SUMIF($L39,REGISTER!$CY$35,'KORT 2'!$BD41)</f>
        <v>0</v>
      </c>
      <c r="FV39" s="16">
        <f>SUMIF($L39,REGISTER!$CY$28,'KORT 2'!$BD41)+SUMIF($L39,REGISTER!$CY$36,'KORT 2'!$BD41)</f>
        <v>0</v>
      </c>
      <c r="FW39" s="16">
        <f>SUMIF($L39,REGISTER!$CY$29,'KORT 2'!$BD41)+SUMIF($L39,REGISTER!$CY$37,'KORT 2'!$BD41)</f>
        <v>0</v>
      </c>
      <c r="FX39" s="16">
        <f>SUMIF($L39,REGISTER!$CY$30,'KORT 2'!$BD41)+SUMIF($L39,REGISTER!$CY$38,'KORT 2'!$BD41)</f>
        <v>0</v>
      </c>
      <c r="FY39" s="187"/>
      <c r="FZ39" s="187"/>
      <c r="GA39" s="187"/>
      <c r="GB39" s="17">
        <f>SUMIF($M39,REGISTER!$CY$43,'KORT 2'!$O39)</f>
        <v>0</v>
      </c>
      <c r="GC39" s="17">
        <f>SUMIF($M39,REGISTER!$CY$44,'KORT 2'!$O39)</f>
        <v>0</v>
      </c>
      <c r="GD39" s="17">
        <f>SUMIF($M39,REGISTER!$CY$45,'KORT 2'!$O39)</f>
        <v>0</v>
      </c>
      <c r="GE39" s="187"/>
      <c r="GF39" s="187"/>
      <c r="GG39" s="187"/>
      <c r="GH39" s="17">
        <f>SUMIF($M39,REGISTER!$CY$63,'KORT 2'!$O39)</f>
        <v>0</v>
      </c>
      <c r="GI39" s="17">
        <f>SUMIF($M39,REGISTER!$CY$64,'KORT 2'!$O39)</f>
        <v>0</v>
      </c>
      <c r="GJ39" s="17">
        <f>SUMIF($M39,REGISTER!$CY$65,'KORT 2'!$O39)</f>
        <v>0</v>
      </c>
      <c r="GK39" s="187"/>
      <c r="GL39" s="187"/>
      <c r="GM39" s="187"/>
      <c r="GN39" s="17">
        <f>SUMIF($M39,REGISTER!$CY$53,'KORT 2'!$O39)</f>
        <v>0</v>
      </c>
      <c r="GO39" s="17">
        <f>SUMIF($M39,REGISTER!$CY$54,'KORT 2'!$O39)</f>
        <v>0</v>
      </c>
      <c r="GP39" s="17">
        <f>SUMIF($M39,REGISTER!$CY$55,'KORT 2'!$O39)</f>
        <v>0</v>
      </c>
      <c r="GQ39" s="16">
        <f>SUMIF($M39,REGISTER!$CY$56,'KORT 2'!$O39)+SUMIF($M39,REGISTER!$CY$57,'KORT 2'!$O39)+SUMIF($M39,REGISTER!$CY$58,'KORT 2'!$O39)+SUMIF($M39,REGISTER!$CY$59,'KORT 2'!$O39)</f>
        <v>0</v>
      </c>
      <c r="GR39" s="187"/>
      <c r="GS39" s="187"/>
      <c r="GT39" s="187"/>
      <c r="GU39" s="17">
        <f>SUMIF($M39,REGISTER!$CY$73,'KORT 2'!$O39)</f>
        <v>0</v>
      </c>
      <c r="GV39" s="17">
        <f>SUMIF($M39,REGISTER!$CY$74,'KORT 2'!$O39)</f>
        <v>0</v>
      </c>
      <c r="GW39" s="17">
        <f>SUMIF($M39,REGISTER!$CY$75,'KORT 2'!$O39)</f>
        <v>0</v>
      </c>
      <c r="GX39" s="280">
        <f>SUMIF($M39,REGISTER!$CY$76,'KORT 2'!$O39)+SUMIF($M39,REGISTER!$CY$77,'KORT 2'!$O39)+SUMIF($M39,REGISTER!$CY$78,'KORT 2'!$O39)+SUMIF($M39,REGISTER!$CY$79,'KORT 2'!$O39)</f>
        <v>0</v>
      </c>
      <c r="GY39" s="281">
        <f>SUMIF($M39,REGISTER!$CY$43,'KORT 2'!$O41)</f>
        <v>0</v>
      </c>
      <c r="GZ39" s="16">
        <f>+SUMIF($M39,REGISTER!$CY$44,'KORT 2'!$O41)</f>
        <v>0</v>
      </c>
      <c r="HA39" s="16">
        <f>SUMIF($M39,REGISTER!$CY$53,'KORT 2'!$O41)</f>
        <v>0</v>
      </c>
      <c r="HB39" s="16">
        <f>SUMIF($M39,REGISTER!$CY$54,'KORT 2'!$O41)</f>
        <v>0</v>
      </c>
      <c r="HC39" s="16">
        <f>SUMIF($M39,REGISTER!$CY$45,'KORT 2'!$O41)+SUMIF($M39,REGISTER!$CY$55,'KORT 2'!$O41)</f>
        <v>0</v>
      </c>
      <c r="HD39" s="16">
        <f>SUMIF($M39,REGISTER!$CY$46,'KORT 2'!$O41)+SUMIF($M39,REGISTER!$CY$56,'KORT 2'!$O41)</f>
        <v>0</v>
      </c>
      <c r="HE39" s="16">
        <f>SUMIF($M39,REGISTER!$CY$47,'KORT 2'!$O41)+SUMIF($M39,REGISTER!$CY$57,'KORT 2'!$O41)</f>
        <v>0</v>
      </c>
      <c r="HF39" s="16">
        <f>SUMIF($M39,REGISTER!$CY$48,'KORT 2'!$O41)+SUMIF($M39,REGISTER!$CY$58,'KORT 2'!$O41)</f>
        <v>0</v>
      </c>
      <c r="HG39" s="193">
        <f>SUMIF($M39,REGISTER!$CY$49,'KORT 2'!$O41)+SUMIF($M39,REGISTER!$CY$59,'KORT 2'!$O41)</f>
        <v>0</v>
      </c>
      <c r="HH39" s="281">
        <f>SUMIF($M39,REGISTER!$CY$63,'KORT 2'!$O41)</f>
        <v>0</v>
      </c>
      <c r="HI39" s="16">
        <f>+SUMIF($M39,REGISTER!$CY$64,'KORT 2'!$O41)</f>
        <v>0</v>
      </c>
      <c r="HJ39" s="16">
        <f>SUMIF($M39,REGISTER!$CY$73,'KORT 2'!$O41)</f>
        <v>0</v>
      </c>
      <c r="HK39" s="16">
        <f>SUMIF($M39,REGISTER!$CY$74,'KORT 2'!$O41)</f>
        <v>0</v>
      </c>
      <c r="HL39" s="16">
        <f>SUMIF($M39,REGISTER!$CY$65,'KORT 2'!$O41)+SUMIF($M39,REGISTER!$CY$75,'KORT 2'!$O41)</f>
        <v>0</v>
      </c>
      <c r="HM39" s="16">
        <f>SUMIF($M39,REGISTER!$CY$66,'KORT 2'!$O41)+SUMIF($M39,REGISTER!$CY$76,'KORT 2'!$O41)</f>
        <v>0</v>
      </c>
      <c r="HN39" s="16">
        <f>SUMIF($M39,REGISTER!$CY$67,'KORT 2'!$O41)+SUMIF($M39,REGISTER!$CY$77,'KORT 2'!$O41)</f>
        <v>0</v>
      </c>
      <c r="HO39" s="16">
        <f>SUMIF($M39,REGISTER!$CY$68,'KORT 2'!$O41)+SUMIF($M39,REGISTER!$CY$78,'KORT 2'!$O41)</f>
        <v>0</v>
      </c>
      <c r="HP39" s="193">
        <f>SUMIF($M39,REGISTER!$CY$69,'KORT 2'!$O41)+SUMIF($M39,REGISTER!$CY$79,'KORT 2'!$O41)</f>
        <v>0</v>
      </c>
      <c r="HQ39" s="1"/>
    </row>
    <row r="40" spans="1:225" ht="13.8" thickBot="1">
      <c r="A40" s="651" t="s">
        <v>13</v>
      </c>
      <c r="B40" s="652"/>
      <c r="C40" s="652"/>
      <c r="D40" s="652"/>
      <c r="E40" s="652"/>
      <c r="F40" s="652"/>
      <c r="G40" s="653"/>
      <c r="H40" s="54" t="s">
        <v>12</v>
      </c>
      <c r="I40" s="19">
        <v>300</v>
      </c>
      <c r="J40" s="19"/>
      <c r="K40" s="19"/>
      <c r="L40" s="260" t="s">
        <v>163</v>
      </c>
      <c r="M40" s="13" t="s">
        <v>156</v>
      </c>
      <c r="N40" s="19"/>
      <c r="O40" s="83">
        <f t="shared" si="7"/>
        <v>0</v>
      </c>
      <c r="P40" s="182">
        <f>IF(AND(CS38=1,$N38&gt;=REGISTER!$DE$45,CS$43+CS$44&gt;=REGISTER!$DD$28,CS$40&gt;0),1,0)</f>
        <v>0</v>
      </c>
      <c r="Q40" s="182">
        <f>IF(AND(CT38=1,$N38&gt;=REGISTER!$DE$45,CT$43+CT$44&gt;=REGISTER!$DD$28,CT$40&gt;0),1,0)</f>
        <v>0</v>
      </c>
      <c r="R40" s="182">
        <f>IF(AND(CU38=1,$N38&gt;=REGISTER!$DE$45,CU$43+CU$44&gt;=REGISTER!$DD$28,CU$40&gt;0),1,0)</f>
        <v>0</v>
      </c>
      <c r="S40" s="182">
        <f>IF(AND(CV38=1,$N38&gt;=REGISTER!$DE$45,CV$43+CV$44&gt;=REGISTER!$DD$28,CV$40&gt;0),1,0)</f>
        <v>0</v>
      </c>
      <c r="T40" s="182">
        <f>IF(AND(CW38=1,$N38&gt;=REGISTER!$DE$45,CW$43+CW$44&gt;=REGISTER!$DD$28,CW$40&gt;0),1,0)</f>
        <v>0</v>
      </c>
      <c r="U40" s="182">
        <f>IF(AND(CX38=1,$N38&gt;=REGISTER!$DE$45,CX$43+CX$44&gt;=REGISTER!$DD$28,CX$40&gt;0),1,0)</f>
        <v>0</v>
      </c>
      <c r="V40" s="182">
        <f>IF(AND(CY38=1,$N38&gt;=REGISTER!$DE$45,CY$43+CY$44&gt;=REGISTER!$DD$28,CY$40&gt;0),1,0)</f>
        <v>0</v>
      </c>
      <c r="W40" s="182">
        <f>IF(AND(CZ38=1,$N38&gt;=REGISTER!$DE$45,CZ$43+CZ$44&gt;=REGISTER!$DD$28,CZ$40&gt;0),1,0)</f>
        <v>0</v>
      </c>
      <c r="X40" s="182">
        <f>IF(AND(DA38=1,$N38&gt;=REGISTER!$DE$45,DA$43+DA$44&gt;=REGISTER!$DD$28,DA$40&gt;0),1,0)</f>
        <v>0</v>
      </c>
      <c r="Y40" s="182">
        <f>IF(AND(DB38=1,$N38&gt;=REGISTER!$DE$45,DB$43+DB$44&gt;=REGISTER!$DD$28,DB$40&gt;0),1,0)</f>
        <v>0</v>
      </c>
      <c r="Z40" s="182">
        <f>IF(AND(DC38=1,$N38&gt;=REGISTER!$DE$45,DC$43+DC$44&gt;=REGISTER!$DD$28,DC$40&gt;0),1,0)</f>
        <v>0</v>
      </c>
      <c r="AA40" s="182">
        <f>IF(AND(DD38=1,$N38&gt;=REGISTER!$DE$45,DD$43+DD$44&gt;=REGISTER!$DD$28,DD$40&gt;0),1,0)</f>
        <v>0</v>
      </c>
      <c r="AB40" s="182">
        <f>IF(AND(DE38=1,$N38&gt;=REGISTER!$DE$45,DE$43+DE$44&gt;=REGISTER!$DD$28,DE$40&gt;0),1,0)</f>
        <v>0</v>
      </c>
      <c r="AC40" s="182">
        <f>IF(AND(DF38=1,$N38&gt;=REGISTER!$DE$45,DF$43+DF$44&gt;=REGISTER!$DD$28,DF$40&gt;0),1,0)</f>
        <v>0</v>
      </c>
      <c r="AD40" s="182">
        <f>IF(AND(DG38=1,$N38&gt;=REGISTER!$DE$45,DG$43+DG$44&gt;=REGISTER!$DD$28,DG$40&gt;0),1,0)</f>
        <v>0</v>
      </c>
      <c r="AE40" s="182">
        <f>IF(AND(DH38=1,$N38&gt;=REGISTER!$DE$45,DH$43+DH$44&gt;=REGISTER!$DD$28,DH$40&gt;0),1,0)</f>
        <v>0</v>
      </c>
      <c r="AF40" s="182">
        <f>IF(AND(DI38=1,$N38&gt;=REGISTER!$DE$45,DI$43+DI$44&gt;=REGISTER!$DD$28,DI$40&gt;0),1,0)</f>
        <v>0</v>
      </c>
      <c r="AG40" s="182">
        <f>IF(AND(DJ38=1,$N38&gt;=REGISTER!$DE$45,DJ$43+DJ$44&gt;=REGISTER!$DD$28,DJ$40&gt;0),1,0)</f>
        <v>0</v>
      </c>
      <c r="AH40" s="182">
        <f>IF(AND(DK38=1,$N38&gt;=REGISTER!$DE$45,DK$43+DK$44&gt;=REGISTER!$DD$28,DK$40&gt;0),1,0)</f>
        <v>0</v>
      </c>
      <c r="AI40" s="182">
        <f>IF(AND(DL38=1,$N38&gt;=REGISTER!$DE$45,DL$43+DL$44&gt;=REGISTER!$DD$28,DL$40&gt;0),1,0)</f>
        <v>0</v>
      </c>
      <c r="AJ40" s="182">
        <f>IF(AND(DM38=1,$N38&gt;=REGISTER!$DE$45,DM$43+DM$44&gt;=REGISTER!$DD$28,DM$40&gt;0),1,0)</f>
        <v>0</v>
      </c>
      <c r="AK40" s="182">
        <f>IF(AND(DN38=1,$N38&gt;=REGISTER!$DE$45,DN$43+DN$44&gt;=REGISTER!$DD$28,DN$40&gt;0),1,0)</f>
        <v>0</v>
      </c>
      <c r="AL40" s="182">
        <f>IF(AND(DO38=1,$N38&gt;=REGISTER!$DE$45,DO$43+DO$44&gt;=REGISTER!$DD$28,DO$40&gt;0),1,0)</f>
        <v>0</v>
      </c>
      <c r="AM40" s="182">
        <f>IF(AND(DP38=1,$N38&gt;=REGISTER!$DE$45,DP$43+DP$44&gt;=REGISTER!$DD$28,DP$40&gt;0),1,0)</f>
        <v>0</v>
      </c>
      <c r="AN40" s="182">
        <f>IF(AND(DQ38=1,$N38&gt;=REGISTER!$DE$45,DQ$43+DQ$44&gt;=REGISTER!$DD$28,DQ$40&gt;0),1,0)</f>
        <v>0</v>
      </c>
      <c r="AO40" s="182">
        <f>IF(AND(DR38=1,$N38&gt;=REGISTER!$DE$45,DR$43+DR$44&gt;=REGISTER!$DD$28,DR$40&gt;0),1,0)</f>
        <v>0</v>
      </c>
      <c r="AP40" s="182">
        <f>IF(AND(DS38=1,$N38&gt;=REGISTER!$DE$45,DS$43+DS$44&gt;=REGISTER!$DD$28,DS$40&gt;0),1,0)</f>
        <v>0</v>
      </c>
      <c r="AQ40" s="182">
        <f>IF(AND(DT38=1,$N38&gt;=REGISTER!$DE$45,DT$43+DT$44&gt;=REGISTER!$DD$28,DT$40&gt;0),1,0)</f>
        <v>0</v>
      </c>
      <c r="AR40" s="182">
        <f>IF(AND(DU38=1,$N38&gt;=REGISTER!$DE$45,DU$43+DU$44&gt;=REGISTER!$DD$28,DU$40&gt;0),1,0)</f>
        <v>0</v>
      </c>
      <c r="AS40" s="182">
        <f>IF(AND(DV38=1,$N38&gt;=REGISTER!$DE$45,DV$43+DV$44&gt;=REGISTER!$DD$28,DV$40&gt;0),1,0)</f>
        <v>0</v>
      </c>
      <c r="AT40" s="182">
        <f>IF(AND(DW38=1,$N38&gt;=REGISTER!$DE$45,DW$43+DW$44&gt;=REGISTER!$DD$28,DW$40&gt;0),1,0)</f>
        <v>0</v>
      </c>
      <c r="AU40" s="182">
        <f>IF(AND(DX38=1,$N38&gt;=REGISTER!$DE$45,DX$43+DX$44&gt;=REGISTER!$DD$28,DX$40&gt;0),1,0)</f>
        <v>0</v>
      </c>
      <c r="AV40" s="182">
        <f>IF(AND(DY38=1,$N38&gt;=REGISTER!$DE$45,DY$43+DY$44&gt;=REGISTER!$DD$28,DY$40&gt;0),1,0)</f>
        <v>0</v>
      </c>
      <c r="AW40" s="182">
        <f>IF(AND(DZ38=1,$N38&gt;=REGISTER!$DE$45,DZ$43+DZ$44&gt;=REGISTER!$DD$28,DZ$40&gt;0),1,0)</f>
        <v>0</v>
      </c>
      <c r="AX40" s="182">
        <f>IF(AND(EA38=1,$N38&gt;=REGISTER!$DE$45,EA$43+EA$44&gt;=REGISTER!$DD$28,EA$40&gt;0),1,0)</f>
        <v>0</v>
      </c>
      <c r="AY40" s="182">
        <f>IF(AND(EB38=1,$N38&gt;=REGISTER!$DE$45,EB$43+EB$44&gt;=REGISTER!$DD$28,EB$40&gt;0),1,0)</f>
        <v>0</v>
      </c>
      <c r="AZ40" s="182">
        <f>IF(AND(EC38=1,$N38&gt;=REGISTER!$DE$45,EC$43+EC$44&gt;=REGISTER!$DD$28,EC$40&gt;0),1,0)</f>
        <v>0</v>
      </c>
      <c r="BA40" s="182">
        <f>IF(AND(ED38=1,$N38&gt;=REGISTER!$DE$45,ED$43+ED$44&gt;=REGISTER!$DD$28,ED$40&gt;0),1,0)</f>
        <v>0</v>
      </c>
      <c r="BB40" s="182">
        <f>IF(AND(EE38=1,$N38&gt;=REGISTER!$DE$45,EE$43+EE$44&gt;=REGISTER!$DD$28,EE$40&gt;0),1,0)</f>
        <v>0</v>
      </c>
      <c r="BC40" s="182">
        <f>IF(AND(EF38=1,$N38&gt;=REGISTER!$DE$45,EF$43+EF$44&gt;=REGISTER!$DD$28,EF$40&gt;0),1,0)</f>
        <v>0</v>
      </c>
      <c r="BD40" s="83">
        <f t="shared" si="8"/>
        <v>0</v>
      </c>
      <c r="BE40" s="182">
        <f>IF(AND(OR(CS38=1,CS38="X"),$N38&gt;=13,CS$41&gt;2,CS$40&gt;0),1,0)</f>
        <v>0</v>
      </c>
      <c r="BF40" s="182">
        <f t="shared" ref="BF40:CR41" si="23">IF(AND(OR(CT38=1,CT38="X"),$N38&gt;=13,CT$41&gt;2,CT$40&gt;0),1,0)</f>
        <v>0</v>
      </c>
      <c r="BG40" s="182">
        <f t="shared" si="23"/>
        <v>0</v>
      </c>
      <c r="BH40" s="182">
        <f t="shared" si="23"/>
        <v>0</v>
      </c>
      <c r="BI40" s="182">
        <f t="shared" si="23"/>
        <v>0</v>
      </c>
      <c r="BJ40" s="182">
        <f t="shared" si="23"/>
        <v>0</v>
      </c>
      <c r="BK40" s="182">
        <f t="shared" si="23"/>
        <v>0</v>
      </c>
      <c r="BL40" s="182">
        <f t="shared" si="23"/>
        <v>0</v>
      </c>
      <c r="BM40" s="182">
        <f t="shared" si="23"/>
        <v>0</v>
      </c>
      <c r="BN40" s="182">
        <f t="shared" si="23"/>
        <v>0</v>
      </c>
      <c r="BO40" s="182">
        <f t="shared" si="23"/>
        <v>0</v>
      </c>
      <c r="BP40" s="182">
        <f t="shared" si="23"/>
        <v>0</v>
      </c>
      <c r="BQ40" s="182">
        <f t="shared" si="23"/>
        <v>0</v>
      </c>
      <c r="BR40" s="182">
        <f t="shared" si="23"/>
        <v>0</v>
      </c>
      <c r="BS40" s="182">
        <f t="shared" si="23"/>
        <v>0</v>
      </c>
      <c r="BT40" s="182">
        <f t="shared" si="23"/>
        <v>0</v>
      </c>
      <c r="BU40" s="182">
        <f t="shared" si="23"/>
        <v>0</v>
      </c>
      <c r="BV40" s="182">
        <f t="shared" si="23"/>
        <v>0</v>
      </c>
      <c r="BW40" s="182">
        <f t="shared" si="23"/>
        <v>0</v>
      </c>
      <c r="BX40" s="182">
        <f t="shared" si="23"/>
        <v>0</v>
      </c>
      <c r="BY40" s="182">
        <f t="shared" si="23"/>
        <v>0</v>
      </c>
      <c r="BZ40" s="182">
        <f t="shared" si="23"/>
        <v>0</v>
      </c>
      <c r="CA40" s="182">
        <f t="shared" si="23"/>
        <v>0</v>
      </c>
      <c r="CB40" s="182">
        <f t="shared" si="23"/>
        <v>0</v>
      </c>
      <c r="CC40" s="182">
        <f t="shared" si="23"/>
        <v>0</v>
      </c>
      <c r="CD40" s="182">
        <f t="shared" si="23"/>
        <v>0</v>
      </c>
      <c r="CE40" s="182">
        <f t="shared" si="23"/>
        <v>0</v>
      </c>
      <c r="CF40" s="182">
        <f t="shared" si="23"/>
        <v>0</v>
      </c>
      <c r="CG40" s="182">
        <f t="shared" si="23"/>
        <v>0</v>
      </c>
      <c r="CH40" s="182">
        <f t="shared" si="23"/>
        <v>0</v>
      </c>
      <c r="CI40" s="182">
        <f t="shared" si="23"/>
        <v>0</v>
      </c>
      <c r="CJ40" s="182">
        <f t="shared" si="23"/>
        <v>0</v>
      </c>
      <c r="CK40" s="182">
        <f t="shared" si="23"/>
        <v>0</v>
      </c>
      <c r="CL40" s="182">
        <f t="shared" si="23"/>
        <v>0</v>
      </c>
      <c r="CM40" s="182">
        <f t="shared" si="23"/>
        <v>0</v>
      </c>
      <c r="CN40" s="182">
        <f t="shared" si="23"/>
        <v>0</v>
      </c>
      <c r="CO40" s="182">
        <f t="shared" si="23"/>
        <v>0</v>
      </c>
      <c r="CP40" s="182">
        <f t="shared" si="23"/>
        <v>0</v>
      </c>
      <c r="CQ40" s="182">
        <f t="shared" si="23"/>
        <v>0</v>
      </c>
      <c r="CR40" s="182">
        <f t="shared" si="23"/>
        <v>0</v>
      </c>
      <c r="CS40" s="55">
        <f t="shared" ref="CS40:EF40" si="24">IF(AND(CS6&gt;0,CS12&gt;0,CS13&gt;0,CS16&gt;0,CS17&gt;0,CS13&gt;CS12),1,0)</f>
        <v>0</v>
      </c>
      <c r="CT40" s="56">
        <f t="shared" si="24"/>
        <v>0</v>
      </c>
      <c r="CU40" s="56">
        <f t="shared" si="24"/>
        <v>0</v>
      </c>
      <c r="CV40" s="56">
        <f t="shared" si="24"/>
        <v>0</v>
      </c>
      <c r="CW40" s="56">
        <f t="shared" si="24"/>
        <v>0</v>
      </c>
      <c r="CX40" s="56">
        <f t="shared" si="24"/>
        <v>0</v>
      </c>
      <c r="CY40" s="56">
        <f t="shared" si="24"/>
        <v>0</v>
      </c>
      <c r="CZ40" s="56">
        <f t="shared" si="24"/>
        <v>0</v>
      </c>
      <c r="DA40" s="56">
        <f t="shared" si="24"/>
        <v>0</v>
      </c>
      <c r="DB40" s="56">
        <f t="shared" si="24"/>
        <v>0</v>
      </c>
      <c r="DC40" s="56">
        <f t="shared" si="24"/>
        <v>0</v>
      </c>
      <c r="DD40" s="56">
        <f t="shared" si="24"/>
        <v>0</v>
      </c>
      <c r="DE40" s="56">
        <f t="shared" si="24"/>
        <v>0</v>
      </c>
      <c r="DF40" s="56">
        <f t="shared" si="24"/>
        <v>0</v>
      </c>
      <c r="DG40" s="56">
        <f t="shared" si="24"/>
        <v>0</v>
      </c>
      <c r="DH40" s="56">
        <f t="shared" si="24"/>
        <v>0</v>
      </c>
      <c r="DI40" s="56">
        <f t="shared" si="24"/>
        <v>0</v>
      </c>
      <c r="DJ40" s="56">
        <f t="shared" si="24"/>
        <v>0</v>
      </c>
      <c r="DK40" s="56">
        <f t="shared" si="24"/>
        <v>0</v>
      </c>
      <c r="DL40" s="56">
        <f t="shared" si="24"/>
        <v>0</v>
      </c>
      <c r="DM40" s="56">
        <f t="shared" si="24"/>
        <v>0</v>
      </c>
      <c r="DN40" s="56">
        <f t="shared" si="24"/>
        <v>0</v>
      </c>
      <c r="DO40" s="56">
        <f t="shared" si="24"/>
        <v>0</v>
      </c>
      <c r="DP40" s="56">
        <f t="shared" si="24"/>
        <v>0</v>
      </c>
      <c r="DQ40" s="56">
        <f t="shared" si="24"/>
        <v>0</v>
      </c>
      <c r="DR40" s="56">
        <f t="shared" si="24"/>
        <v>0</v>
      </c>
      <c r="DS40" s="56">
        <f t="shared" si="24"/>
        <v>0</v>
      </c>
      <c r="DT40" s="56">
        <f t="shared" si="24"/>
        <v>0</v>
      </c>
      <c r="DU40" s="56">
        <f t="shared" si="24"/>
        <v>0</v>
      </c>
      <c r="DV40" s="56">
        <f t="shared" si="24"/>
        <v>0</v>
      </c>
      <c r="DW40" s="56">
        <f t="shared" si="24"/>
        <v>0</v>
      </c>
      <c r="DX40" s="56">
        <f t="shared" si="24"/>
        <v>0</v>
      </c>
      <c r="DY40" s="56">
        <f t="shared" si="24"/>
        <v>0</v>
      </c>
      <c r="DZ40" s="56">
        <f t="shared" si="24"/>
        <v>0</v>
      </c>
      <c r="EA40" s="56">
        <f t="shared" si="24"/>
        <v>0</v>
      </c>
      <c r="EB40" s="56">
        <f t="shared" si="24"/>
        <v>0</v>
      </c>
      <c r="EC40" s="56">
        <f t="shared" si="24"/>
        <v>0</v>
      </c>
      <c r="ED40" s="56">
        <f t="shared" si="24"/>
        <v>0</v>
      </c>
      <c r="EE40" s="56">
        <f t="shared" si="24"/>
        <v>0</v>
      </c>
      <c r="EF40" s="56">
        <f t="shared" si="24"/>
        <v>0</v>
      </c>
      <c r="EG40" s="147"/>
      <c r="EH40" s="145"/>
      <c r="EI40" s="145"/>
      <c r="EJ40" s="145"/>
      <c r="EK40" s="146"/>
      <c r="EL40" s="39"/>
      <c r="EM40" s="123">
        <f t="shared" ref="EM40:FZ40" si="25">SUM(EM19:EM39)+SUM(EM78:EM121)</f>
        <v>0</v>
      </c>
      <c r="EN40" s="123">
        <f t="shared" si="25"/>
        <v>0</v>
      </c>
      <c r="EO40" s="123">
        <f t="shared" si="25"/>
        <v>0</v>
      </c>
      <c r="EP40" s="123">
        <f t="shared" si="25"/>
        <v>0</v>
      </c>
      <c r="EQ40" s="123">
        <f t="shared" si="25"/>
        <v>0</v>
      </c>
      <c r="ER40" s="123">
        <f t="shared" si="25"/>
        <v>0</v>
      </c>
      <c r="ES40" s="123">
        <f t="shared" si="25"/>
        <v>0</v>
      </c>
      <c r="ET40" s="123">
        <f t="shared" si="25"/>
        <v>0</v>
      </c>
      <c r="EU40" s="123">
        <f t="shared" si="25"/>
        <v>0</v>
      </c>
      <c r="EV40" s="123">
        <f t="shared" si="25"/>
        <v>0</v>
      </c>
      <c r="EW40" s="123">
        <f t="shared" si="25"/>
        <v>0</v>
      </c>
      <c r="EX40" s="123">
        <f t="shared" si="25"/>
        <v>0</v>
      </c>
      <c r="EY40" s="123">
        <f t="shared" si="25"/>
        <v>0</v>
      </c>
      <c r="EZ40" s="123">
        <f t="shared" si="25"/>
        <v>0</v>
      </c>
      <c r="FA40" s="123">
        <f t="shared" si="25"/>
        <v>0</v>
      </c>
      <c r="FB40" s="123">
        <f t="shared" si="25"/>
        <v>0</v>
      </c>
      <c r="FC40" s="123">
        <f t="shared" si="25"/>
        <v>0</v>
      </c>
      <c r="FD40" s="123">
        <f t="shared" si="25"/>
        <v>0</v>
      </c>
      <c r="FE40" s="123">
        <f t="shared" si="25"/>
        <v>0</v>
      </c>
      <c r="FF40" s="123">
        <f t="shared" si="25"/>
        <v>0</v>
      </c>
      <c r="FG40" s="123">
        <f t="shared" si="25"/>
        <v>0</v>
      </c>
      <c r="FH40" s="123">
        <f t="shared" si="25"/>
        <v>0</v>
      </c>
      <c r="FI40" s="123">
        <f t="shared" si="25"/>
        <v>0</v>
      </c>
      <c r="FJ40" s="123">
        <f t="shared" si="25"/>
        <v>0</v>
      </c>
      <c r="FK40" s="123">
        <f t="shared" si="25"/>
        <v>0</v>
      </c>
      <c r="FL40" s="123">
        <f t="shared" si="25"/>
        <v>0</v>
      </c>
      <c r="FM40" s="123">
        <f t="shared" si="25"/>
        <v>0</v>
      </c>
      <c r="FN40" s="123">
        <f t="shared" si="25"/>
        <v>0</v>
      </c>
      <c r="FO40" s="123">
        <f t="shared" si="25"/>
        <v>0</v>
      </c>
      <c r="FP40" s="123">
        <f t="shared" si="25"/>
        <v>0</v>
      </c>
      <c r="FQ40" s="123">
        <f t="shared" si="25"/>
        <v>0</v>
      </c>
      <c r="FR40" s="123">
        <f t="shared" si="25"/>
        <v>0</v>
      </c>
      <c r="FS40" s="123">
        <f t="shared" si="25"/>
        <v>0</v>
      </c>
      <c r="FT40" s="123">
        <f t="shared" si="25"/>
        <v>0</v>
      </c>
      <c r="FU40" s="123">
        <f t="shared" si="25"/>
        <v>0</v>
      </c>
      <c r="FV40" s="123">
        <f t="shared" si="25"/>
        <v>0</v>
      </c>
      <c r="FW40" s="123">
        <f t="shared" si="25"/>
        <v>0</v>
      </c>
      <c r="FX40" s="123">
        <f t="shared" si="25"/>
        <v>0</v>
      </c>
      <c r="FY40" s="264">
        <f t="shared" si="25"/>
        <v>0</v>
      </c>
      <c r="FZ40" s="264">
        <f t="shared" si="25"/>
        <v>0</v>
      </c>
      <c r="GA40" s="264">
        <f t="shared" ref="GA40:HF40" si="26">SUM(GA19:GA39)+SUM(GA78:GA121)</f>
        <v>0</v>
      </c>
      <c r="GB40" s="264">
        <f t="shared" si="26"/>
        <v>0</v>
      </c>
      <c r="GC40" s="264">
        <f t="shared" si="26"/>
        <v>0</v>
      </c>
      <c r="GD40" s="264">
        <f t="shared" si="26"/>
        <v>0</v>
      </c>
      <c r="GE40" s="264">
        <f t="shared" si="26"/>
        <v>0</v>
      </c>
      <c r="GF40" s="264">
        <f t="shared" si="26"/>
        <v>0</v>
      </c>
      <c r="GG40" s="264">
        <f t="shared" si="26"/>
        <v>0</v>
      </c>
      <c r="GH40" s="264">
        <f t="shared" si="26"/>
        <v>0</v>
      </c>
      <c r="GI40" s="264">
        <f t="shared" si="26"/>
        <v>0</v>
      </c>
      <c r="GJ40" s="264">
        <f t="shared" si="26"/>
        <v>0</v>
      </c>
      <c r="GK40" s="264">
        <f t="shared" si="26"/>
        <v>0</v>
      </c>
      <c r="GL40" s="264">
        <f t="shared" si="26"/>
        <v>0</v>
      </c>
      <c r="GM40" s="264">
        <f t="shared" si="26"/>
        <v>0</v>
      </c>
      <c r="GN40" s="264">
        <f t="shared" si="26"/>
        <v>0</v>
      </c>
      <c r="GO40" s="264">
        <f t="shared" si="26"/>
        <v>0</v>
      </c>
      <c r="GP40" s="264">
        <f t="shared" si="26"/>
        <v>0</v>
      </c>
      <c r="GQ40" s="264">
        <f t="shared" si="26"/>
        <v>0</v>
      </c>
      <c r="GR40" s="264">
        <f t="shared" si="26"/>
        <v>0</v>
      </c>
      <c r="GS40" s="264">
        <f t="shared" si="26"/>
        <v>0</v>
      </c>
      <c r="GT40" s="264">
        <f t="shared" si="26"/>
        <v>0</v>
      </c>
      <c r="GU40" s="264">
        <f t="shared" si="26"/>
        <v>0</v>
      </c>
      <c r="GV40" s="264">
        <f t="shared" si="26"/>
        <v>0</v>
      </c>
      <c r="GW40" s="264">
        <f t="shared" si="26"/>
        <v>0</v>
      </c>
      <c r="GX40" s="264">
        <f t="shared" si="26"/>
        <v>0</v>
      </c>
      <c r="GY40" s="264">
        <f t="shared" si="26"/>
        <v>0</v>
      </c>
      <c r="GZ40" s="264">
        <f t="shared" si="26"/>
        <v>0</v>
      </c>
      <c r="HA40" s="264">
        <f t="shared" si="26"/>
        <v>0</v>
      </c>
      <c r="HB40" s="264">
        <f t="shared" si="26"/>
        <v>0</v>
      </c>
      <c r="HC40" s="264">
        <f t="shared" si="26"/>
        <v>0</v>
      </c>
      <c r="HD40" s="264">
        <f t="shared" si="26"/>
        <v>0</v>
      </c>
      <c r="HE40" s="264">
        <f t="shared" si="26"/>
        <v>0</v>
      </c>
      <c r="HF40" s="264">
        <f t="shared" si="26"/>
        <v>0</v>
      </c>
      <c r="HG40" s="264">
        <f t="shared" ref="HG40:HP40" si="27">SUM(HG19:HG39)+SUM(HG78:HG121)</f>
        <v>0</v>
      </c>
      <c r="HH40" s="264">
        <f t="shared" si="27"/>
        <v>0</v>
      </c>
      <c r="HI40" s="264">
        <f t="shared" si="27"/>
        <v>0</v>
      </c>
      <c r="HJ40" s="264">
        <f t="shared" si="27"/>
        <v>0</v>
      </c>
      <c r="HK40" s="264">
        <f t="shared" si="27"/>
        <v>0</v>
      </c>
      <c r="HL40" s="264">
        <f t="shared" si="27"/>
        <v>0</v>
      </c>
      <c r="HM40" s="264">
        <f t="shared" si="27"/>
        <v>0</v>
      </c>
      <c r="HN40" s="264">
        <f t="shared" si="27"/>
        <v>0</v>
      </c>
      <c r="HO40" s="264">
        <f t="shared" si="27"/>
        <v>0</v>
      </c>
      <c r="HP40" s="264">
        <f t="shared" si="27"/>
        <v>0</v>
      </c>
      <c r="HQ40" s="1"/>
    </row>
    <row r="41" spans="1:225" ht="18" hidden="1" customHeight="1" thickBot="1">
      <c r="A41" s="568"/>
      <c r="B41" s="569"/>
      <c r="C41" s="569"/>
      <c r="D41" s="569"/>
      <c r="E41" s="569"/>
      <c r="F41" s="570"/>
      <c r="G41" s="41">
        <v>0</v>
      </c>
      <c r="H41" s="18" t="s">
        <v>38</v>
      </c>
      <c r="I41" s="19"/>
      <c r="J41" s="19"/>
      <c r="K41" s="19"/>
      <c r="L41" s="260" t="s">
        <v>163</v>
      </c>
      <c r="M41" s="13" t="s">
        <v>157</v>
      </c>
      <c r="N41" s="19"/>
      <c r="O41" s="83">
        <f t="shared" si="7"/>
        <v>0</v>
      </c>
      <c r="P41" s="182">
        <f>IF(AND(CS39=1,$N39&gt;=REGISTER!$DE$45,CS$43+CS$44&gt;=REGISTER!$DD$28,CS$40&gt;0),1,0)</f>
        <v>0</v>
      </c>
      <c r="Q41" s="182">
        <f>IF(AND(CT39=1,$N39&gt;=REGISTER!$DE$45,CT$43+CT$44&gt;=REGISTER!$DD$28,CT$40&gt;0),1,0)</f>
        <v>0</v>
      </c>
      <c r="R41" s="182">
        <f>IF(AND(CU39=1,$N39&gt;=REGISTER!$DE$45,CU$43+CU$44&gt;=REGISTER!$DD$28,CU$40&gt;0),1,0)</f>
        <v>0</v>
      </c>
      <c r="S41" s="182">
        <f>IF(AND(CV39=1,$N39&gt;=REGISTER!$DE$45,CV$43+CV$44&gt;=REGISTER!$DD$28,CV$40&gt;0),1,0)</f>
        <v>0</v>
      </c>
      <c r="T41" s="182">
        <f>IF(AND(CW39=1,$N39&gt;=REGISTER!$DE$45,CW$43+CW$44&gt;=REGISTER!$DD$28,CW$40&gt;0),1,0)</f>
        <v>0</v>
      </c>
      <c r="U41" s="182">
        <f>IF(AND(CX39=1,$N39&gt;=REGISTER!$DE$45,CX$43+CX$44&gt;=REGISTER!$DD$28,CX$40&gt;0),1,0)</f>
        <v>0</v>
      </c>
      <c r="V41" s="182">
        <f>IF(AND(CY39=1,$N39&gt;=REGISTER!$DE$45,CY$43+CY$44&gt;=REGISTER!$DD$28,CY$40&gt;0),1,0)</f>
        <v>0</v>
      </c>
      <c r="W41" s="182">
        <f>IF(AND(CZ39=1,$N39&gt;=REGISTER!$DE$45,CZ$43+CZ$44&gt;=REGISTER!$DD$28,CZ$40&gt;0),1,0)</f>
        <v>0</v>
      </c>
      <c r="X41" s="182">
        <f>IF(AND(DA39=1,$N39&gt;=REGISTER!$DE$45,DA$43+DA$44&gt;=REGISTER!$DD$28,DA$40&gt;0),1,0)</f>
        <v>0</v>
      </c>
      <c r="Y41" s="182">
        <f>IF(AND(DB39=1,$N39&gt;=REGISTER!$DE$45,DB$43+DB$44&gt;=REGISTER!$DD$28,DB$40&gt;0),1,0)</f>
        <v>0</v>
      </c>
      <c r="Z41" s="182">
        <f>IF(AND(DC39=1,$N39&gt;=REGISTER!$DE$45,DC$43+DC$44&gt;=REGISTER!$DD$28,DC$40&gt;0),1,0)</f>
        <v>0</v>
      </c>
      <c r="AA41" s="182">
        <f>IF(AND(DD39=1,$N39&gt;=REGISTER!$DE$45,DD$43+DD$44&gt;=REGISTER!$DD$28,DD$40&gt;0),1,0)</f>
        <v>0</v>
      </c>
      <c r="AB41" s="182">
        <f>IF(AND(DE39=1,$N39&gt;=REGISTER!$DE$45,DE$43+DE$44&gt;=REGISTER!$DD$28,DE$40&gt;0),1,0)</f>
        <v>0</v>
      </c>
      <c r="AC41" s="182">
        <f>IF(AND(DF39=1,$N39&gt;=REGISTER!$DE$45,DF$43+DF$44&gt;=REGISTER!$DD$28,DF$40&gt;0),1,0)</f>
        <v>0</v>
      </c>
      <c r="AD41" s="182">
        <f>IF(AND(DG39=1,$N39&gt;=REGISTER!$DE$45,DG$43+DG$44&gt;=REGISTER!$DD$28,DG$40&gt;0),1,0)</f>
        <v>0</v>
      </c>
      <c r="AE41" s="182">
        <f>IF(AND(DH39=1,$N39&gt;=REGISTER!$DE$45,DH$43+DH$44&gt;=REGISTER!$DD$28,DH$40&gt;0),1,0)</f>
        <v>0</v>
      </c>
      <c r="AF41" s="182">
        <f>IF(AND(DI39=1,$N39&gt;=REGISTER!$DE$45,DI$43+DI$44&gt;=REGISTER!$DD$28,DI$40&gt;0),1,0)</f>
        <v>0</v>
      </c>
      <c r="AG41" s="182">
        <f>IF(AND(DJ39=1,$N39&gt;=REGISTER!$DE$45,DJ$43+DJ$44&gt;=REGISTER!$DD$28,DJ$40&gt;0),1,0)</f>
        <v>0</v>
      </c>
      <c r="AH41" s="182">
        <f>IF(AND(DK39=1,$N39&gt;=REGISTER!$DE$45,DK$43+DK$44&gt;=REGISTER!$DD$28,DK$40&gt;0),1,0)</f>
        <v>0</v>
      </c>
      <c r="AI41" s="182">
        <f>IF(AND(DL39=1,$N39&gt;=REGISTER!$DE$45,DL$43+DL$44&gt;=REGISTER!$DD$28,DL$40&gt;0),1,0)</f>
        <v>0</v>
      </c>
      <c r="AJ41" s="182">
        <f>IF(AND(DM39=1,$N39&gt;=REGISTER!$DE$45,DM$43+DM$44&gt;=REGISTER!$DD$28,DM$40&gt;0),1,0)</f>
        <v>0</v>
      </c>
      <c r="AK41" s="182">
        <f>IF(AND(DN39=1,$N39&gt;=REGISTER!$DE$45,DN$43+DN$44&gt;=REGISTER!$DD$28,DN$40&gt;0),1,0)</f>
        <v>0</v>
      </c>
      <c r="AL41" s="182">
        <f>IF(AND(DO39=1,$N39&gt;=REGISTER!$DE$45,DO$43+DO$44&gt;=REGISTER!$DD$28,DO$40&gt;0),1,0)</f>
        <v>0</v>
      </c>
      <c r="AM41" s="182">
        <f>IF(AND(DP39=1,$N39&gt;=REGISTER!$DE$45,DP$43+DP$44&gt;=REGISTER!$DD$28,DP$40&gt;0),1,0)</f>
        <v>0</v>
      </c>
      <c r="AN41" s="182">
        <f>IF(AND(DQ39=1,$N39&gt;=REGISTER!$DE$45,DQ$43+DQ$44&gt;=REGISTER!$DD$28,DQ$40&gt;0),1,0)</f>
        <v>0</v>
      </c>
      <c r="AO41" s="182">
        <f>IF(AND(DR39=1,$N39&gt;=REGISTER!$DE$45,DR$43+DR$44&gt;=REGISTER!$DD$28,DR$40&gt;0),1,0)</f>
        <v>0</v>
      </c>
      <c r="AP41" s="182">
        <f>IF(AND(DS39=1,$N39&gt;=REGISTER!$DE$45,DS$43+DS$44&gt;=REGISTER!$DD$28,DS$40&gt;0),1,0)</f>
        <v>0</v>
      </c>
      <c r="AQ41" s="182">
        <f>IF(AND(DT39=1,$N39&gt;=REGISTER!$DE$45,DT$43+DT$44&gt;=REGISTER!$DD$28,DT$40&gt;0),1,0)</f>
        <v>0</v>
      </c>
      <c r="AR41" s="182">
        <f>IF(AND(DU39=1,$N39&gt;=REGISTER!$DE$45,DU$43+DU$44&gt;=REGISTER!$DD$28,DU$40&gt;0),1,0)</f>
        <v>0</v>
      </c>
      <c r="AS41" s="182">
        <f>IF(AND(DV39=1,$N39&gt;=REGISTER!$DE$45,DV$43+DV$44&gt;=REGISTER!$DD$28,DV$40&gt;0),1,0)</f>
        <v>0</v>
      </c>
      <c r="AT41" s="182">
        <f>IF(AND(DW39=1,$N39&gt;=REGISTER!$DE$45,DW$43+DW$44&gt;=REGISTER!$DD$28,DW$40&gt;0),1,0)</f>
        <v>0</v>
      </c>
      <c r="AU41" s="182">
        <f>IF(AND(DX39=1,$N39&gt;=REGISTER!$DE$45,DX$43+DX$44&gt;=REGISTER!$DD$28,DX$40&gt;0),1,0)</f>
        <v>0</v>
      </c>
      <c r="AV41" s="182">
        <f>IF(AND(DY39=1,$N39&gt;=REGISTER!$DE$45,DY$43+DY$44&gt;=REGISTER!$DD$28,DY$40&gt;0),1,0)</f>
        <v>0</v>
      </c>
      <c r="AW41" s="182">
        <f>IF(AND(DZ39=1,$N39&gt;=REGISTER!$DE$45,DZ$43+DZ$44&gt;=REGISTER!$DD$28,DZ$40&gt;0),1,0)</f>
        <v>0</v>
      </c>
      <c r="AX41" s="182">
        <f>IF(AND(EA39=1,$N39&gt;=REGISTER!$DE$45,EA$43+EA$44&gt;=REGISTER!$DD$28,EA$40&gt;0),1,0)</f>
        <v>0</v>
      </c>
      <c r="AY41" s="182">
        <f>IF(AND(EB39=1,$N39&gt;=REGISTER!$DE$45,EB$43+EB$44&gt;=REGISTER!$DD$28,EB$40&gt;0),1,0)</f>
        <v>0</v>
      </c>
      <c r="AZ41" s="182">
        <f>IF(AND(EC39=1,$N39&gt;=REGISTER!$DE$45,EC$43+EC$44&gt;=REGISTER!$DD$28,EC$40&gt;0),1,0)</f>
        <v>0</v>
      </c>
      <c r="BA41" s="182">
        <f>IF(AND(ED39=1,$N39&gt;=REGISTER!$DE$45,ED$43+ED$44&gt;=REGISTER!$DD$28,ED$40&gt;0),1,0)</f>
        <v>0</v>
      </c>
      <c r="BB41" s="182">
        <f>IF(AND(EE39=1,$N39&gt;=REGISTER!$DE$45,EE$43+EE$44&gt;=REGISTER!$DD$28,EE$40&gt;0),1,0)</f>
        <v>0</v>
      </c>
      <c r="BC41" s="182">
        <f>IF(AND(EF39=1,$N39&gt;=REGISTER!$DE$45,EF$43+EF$44&gt;=REGISTER!$DD$28,EF$40&gt;0),1,0)</f>
        <v>0</v>
      </c>
      <c r="BD41" s="83">
        <f t="shared" si="8"/>
        <v>0</v>
      </c>
      <c r="BE41" s="182">
        <f>IF(AND(OR(CS39=1,CS39="X"),$N39&gt;=13,CS$41&gt;2,CS$40&gt;0),1,0)</f>
        <v>0</v>
      </c>
      <c r="BF41" s="182">
        <f t="shared" si="23"/>
        <v>0</v>
      </c>
      <c r="BG41" s="182">
        <f t="shared" si="23"/>
        <v>0</v>
      </c>
      <c r="BH41" s="182">
        <f t="shared" si="23"/>
        <v>0</v>
      </c>
      <c r="BI41" s="182">
        <f t="shared" si="23"/>
        <v>0</v>
      </c>
      <c r="BJ41" s="182">
        <f t="shared" si="23"/>
        <v>0</v>
      </c>
      <c r="BK41" s="182">
        <f t="shared" si="23"/>
        <v>0</v>
      </c>
      <c r="BL41" s="182">
        <f t="shared" si="23"/>
        <v>0</v>
      </c>
      <c r="BM41" s="182">
        <f t="shared" si="23"/>
        <v>0</v>
      </c>
      <c r="BN41" s="182">
        <f t="shared" si="23"/>
        <v>0</v>
      </c>
      <c r="BO41" s="182">
        <f t="shared" si="23"/>
        <v>0</v>
      </c>
      <c r="BP41" s="182">
        <f t="shared" si="23"/>
        <v>0</v>
      </c>
      <c r="BQ41" s="182">
        <f t="shared" si="23"/>
        <v>0</v>
      </c>
      <c r="BR41" s="182">
        <f t="shared" si="23"/>
        <v>0</v>
      </c>
      <c r="BS41" s="182">
        <f t="shared" si="23"/>
        <v>0</v>
      </c>
      <c r="BT41" s="182">
        <f t="shared" si="23"/>
        <v>0</v>
      </c>
      <c r="BU41" s="182">
        <f t="shared" si="23"/>
        <v>0</v>
      </c>
      <c r="BV41" s="182">
        <f t="shared" si="23"/>
        <v>0</v>
      </c>
      <c r="BW41" s="182">
        <f t="shared" si="23"/>
        <v>0</v>
      </c>
      <c r="BX41" s="182">
        <f t="shared" si="23"/>
        <v>0</v>
      </c>
      <c r="BY41" s="182">
        <f t="shared" si="23"/>
        <v>0</v>
      </c>
      <c r="BZ41" s="182">
        <f t="shared" si="23"/>
        <v>0</v>
      </c>
      <c r="CA41" s="182">
        <f t="shared" si="23"/>
        <v>0</v>
      </c>
      <c r="CB41" s="182">
        <f t="shared" si="23"/>
        <v>0</v>
      </c>
      <c r="CC41" s="182">
        <f t="shared" si="23"/>
        <v>0</v>
      </c>
      <c r="CD41" s="182">
        <f t="shared" si="23"/>
        <v>0</v>
      </c>
      <c r="CE41" s="182">
        <f t="shared" si="23"/>
        <v>0</v>
      </c>
      <c r="CF41" s="182">
        <f t="shared" si="23"/>
        <v>0</v>
      </c>
      <c r="CG41" s="182">
        <f t="shared" si="23"/>
        <v>0</v>
      </c>
      <c r="CH41" s="182">
        <f t="shared" si="23"/>
        <v>0</v>
      </c>
      <c r="CI41" s="182">
        <f t="shared" si="23"/>
        <v>0</v>
      </c>
      <c r="CJ41" s="182">
        <f t="shared" si="23"/>
        <v>0</v>
      </c>
      <c r="CK41" s="182">
        <f t="shared" si="23"/>
        <v>0</v>
      </c>
      <c r="CL41" s="182">
        <f t="shared" si="23"/>
        <v>0</v>
      </c>
      <c r="CM41" s="182">
        <f t="shared" si="23"/>
        <v>0</v>
      </c>
      <c r="CN41" s="182">
        <f t="shared" si="23"/>
        <v>0</v>
      </c>
      <c r="CO41" s="182">
        <f t="shared" si="23"/>
        <v>0</v>
      </c>
      <c r="CP41" s="182">
        <f t="shared" si="23"/>
        <v>0</v>
      </c>
      <c r="CQ41" s="182">
        <f t="shared" si="23"/>
        <v>0</v>
      </c>
      <c r="CR41" s="182">
        <f t="shared" si="23"/>
        <v>0</v>
      </c>
      <c r="CS41" s="16">
        <f t="shared" ref="CS41:DP41" si="28">IF(SUM(CS47:CS53)=0,0,SUMIF($I$19:$I$37,"=1",CS$19:CS$37)+SUMIF($I$78:$I$116,"=1",CS$78:CS$116))</f>
        <v>0</v>
      </c>
      <c r="CT41" s="16">
        <f t="shared" si="28"/>
        <v>0</v>
      </c>
      <c r="CU41" s="16">
        <f t="shared" si="28"/>
        <v>0</v>
      </c>
      <c r="CV41" s="16">
        <f t="shared" si="28"/>
        <v>0</v>
      </c>
      <c r="CW41" s="16">
        <f t="shared" si="28"/>
        <v>0</v>
      </c>
      <c r="CX41" s="16">
        <f t="shared" si="28"/>
        <v>0</v>
      </c>
      <c r="CY41" s="16">
        <f t="shared" si="28"/>
        <v>0</v>
      </c>
      <c r="CZ41" s="16">
        <f t="shared" si="28"/>
        <v>0</v>
      </c>
      <c r="DA41" s="16">
        <f t="shared" si="28"/>
        <v>0</v>
      </c>
      <c r="DB41" s="16">
        <f t="shared" si="28"/>
        <v>0</v>
      </c>
      <c r="DC41" s="16">
        <f t="shared" si="28"/>
        <v>0</v>
      </c>
      <c r="DD41" s="16">
        <f t="shared" si="28"/>
        <v>0</v>
      </c>
      <c r="DE41" s="16">
        <f t="shared" si="28"/>
        <v>0</v>
      </c>
      <c r="DF41" s="16">
        <f t="shared" si="28"/>
        <v>0</v>
      </c>
      <c r="DG41" s="16">
        <f t="shared" si="28"/>
        <v>0</v>
      </c>
      <c r="DH41" s="16">
        <f t="shared" si="28"/>
        <v>0</v>
      </c>
      <c r="DI41" s="16">
        <f t="shared" si="28"/>
        <v>0</v>
      </c>
      <c r="DJ41" s="16">
        <f t="shared" si="28"/>
        <v>0</v>
      </c>
      <c r="DK41" s="16">
        <f t="shared" si="28"/>
        <v>0</v>
      </c>
      <c r="DL41" s="16">
        <f t="shared" si="28"/>
        <v>0</v>
      </c>
      <c r="DM41" s="16">
        <f t="shared" si="28"/>
        <v>0</v>
      </c>
      <c r="DN41" s="16">
        <f t="shared" si="28"/>
        <v>0</v>
      </c>
      <c r="DO41" s="16">
        <f t="shared" si="28"/>
        <v>0</v>
      </c>
      <c r="DP41" s="16">
        <f t="shared" si="28"/>
        <v>0</v>
      </c>
      <c r="DQ41" s="16">
        <f t="shared" ref="DQ41:EF41" si="29">IF(SUM(DQ47:DQ53)=0,0,SUMIF($I$19:$I$37,"=1",DQ$19:DQ$37)+SUMIF($I$78:$I$116,"=1",DQ$78:DQ$116))</f>
        <v>0</v>
      </c>
      <c r="DR41" s="16">
        <f t="shared" si="29"/>
        <v>0</v>
      </c>
      <c r="DS41" s="16">
        <f t="shared" si="29"/>
        <v>0</v>
      </c>
      <c r="DT41" s="16">
        <f t="shared" si="29"/>
        <v>0</v>
      </c>
      <c r="DU41" s="16">
        <f t="shared" si="29"/>
        <v>0</v>
      </c>
      <c r="DV41" s="16">
        <f t="shared" si="29"/>
        <v>0</v>
      </c>
      <c r="DW41" s="16">
        <f t="shared" si="29"/>
        <v>0</v>
      </c>
      <c r="DX41" s="16">
        <f t="shared" si="29"/>
        <v>0</v>
      </c>
      <c r="DY41" s="16">
        <f t="shared" si="29"/>
        <v>0</v>
      </c>
      <c r="DZ41" s="16">
        <f t="shared" si="29"/>
        <v>0</v>
      </c>
      <c r="EA41" s="16">
        <f t="shared" si="29"/>
        <v>0</v>
      </c>
      <c r="EB41" s="16">
        <f t="shared" si="29"/>
        <v>0</v>
      </c>
      <c r="EC41" s="16">
        <f t="shared" si="29"/>
        <v>0</v>
      </c>
      <c r="ED41" s="16">
        <f t="shared" si="29"/>
        <v>0</v>
      </c>
      <c r="EE41" s="16">
        <f t="shared" si="29"/>
        <v>0</v>
      </c>
      <c r="EF41" s="16">
        <f t="shared" si="29"/>
        <v>0</v>
      </c>
      <c r="EG41" s="145"/>
      <c r="EH41" s="145"/>
      <c r="EI41" s="145"/>
      <c r="EJ41" s="145"/>
      <c r="EK41" s="146"/>
      <c r="EL41" s="39"/>
      <c r="EM41" s="212"/>
      <c r="EN41" s="212"/>
      <c r="EO41" s="212"/>
      <c r="EP41" s="212"/>
      <c r="EQ41" s="212"/>
      <c r="ER41" s="212"/>
      <c r="ES41" s="212"/>
      <c r="ET41" s="212"/>
      <c r="EU41" s="212"/>
      <c r="EV41" s="212"/>
      <c r="EW41" s="212"/>
      <c r="EX41" s="212"/>
      <c r="EY41" s="212"/>
      <c r="EZ41" s="212"/>
      <c r="FA41" s="212"/>
      <c r="FB41" s="212"/>
      <c r="FC41" s="212"/>
      <c r="FD41" s="212"/>
      <c r="FE41" s="212"/>
      <c r="FF41" s="212"/>
      <c r="FG41" s="212"/>
      <c r="FH41" s="212"/>
      <c r="FI41" s="212"/>
      <c r="FJ41" s="212"/>
      <c r="FK41" s="212"/>
      <c r="FL41" s="212"/>
      <c r="FM41" s="212"/>
      <c r="FN41" s="212"/>
      <c r="FO41" s="212"/>
      <c r="FP41" s="212"/>
      <c r="FQ41" s="212"/>
      <c r="FR41" s="212"/>
      <c r="FS41" s="212"/>
      <c r="FT41" s="212"/>
      <c r="FU41" s="212"/>
      <c r="FV41" s="212"/>
      <c r="FW41" s="212"/>
      <c r="FX41" s="212"/>
      <c r="FY41" s="212"/>
      <c r="FZ41" s="212"/>
      <c r="GA41" s="212"/>
      <c r="GB41" s="212"/>
      <c r="GC41" s="212"/>
      <c r="GD41" s="212"/>
      <c r="GE41" s="212"/>
      <c r="GF41" s="212"/>
      <c r="GG41" s="212"/>
      <c r="GH41" s="212"/>
      <c r="GI41" s="212"/>
      <c r="GJ41" s="212"/>
      <c r="GK41" s="212"/>
      <c r="GL41" s="212"/>
      <c r="GM41" s="212"/>
      <c r="GN41" s="212"/>
      <c r="GO41" s="212"/>
      <c r="GP41" s="212"/>
      <c r="GQ41" s="212"/>
      <c r="GR41" s="212"/>
      <c r="GS41" s="212"/>
      <c r="GT41" s="212"/>
      <c r="GU41" s="212"/>
      <c r="GV41" s="212"/>
      <c r="GW41" s="212"/>
      <c r="GX41" s="212"/>
      <c r="GY41" s="212"/>
      <c r="GZ41" s="212"/>
      <c r="HA41" s="212"/>
      <c r="HB41" s="212"/>
      <c r="HC41" s="212"/>
      <c r="HD41" s="212"/>
      <c r="HE41" s="212"/>
      <c r="HF41" s="212"/>
      <c r="HG41" s="212"/>
      <c r="HH41" s="212"/>
      <c r="HI41" s="212"/>
      <c r="HJ41" s="212"/>
      <c r="HK41" s="212"/>
      <c r="HL41" s="212"/>
      <c r="HM41" s="212"/>
      <c r="HN41" s="212"/>
      <c r="HO41" s="212"/>
      <c r="HP41" s="212"/>
      <c r="HQ41" s="1"/>
    </row>
    <row r="42" spans="1:225" ht="13.5" hidden="1" customHeight="1" thickBot="1">
      <c r="A42" s="60"/>
      <c r="B42" s="61"/>
      <c r="C42" s="61"/>
      <c r="D42" s="61"/>
      <c r="E42" s="61"/>
      <c r="F42" s="62"/>
      <c r="G42" s="58"/>
      <c r="H42" s="18" t="s">
        <v>39</v>
      </c>
      <c r="I42" s="19"/>
      <c r="J42" s="19"/>
      <c r="K42" s="19"/>
      <c r="L42" s="260" t="s">
        <v>163</v>
      </c>
      <c r="M42" s="13" t="s">
        <v>158</v>
      </c>
      <c r="N42" s="19"/>
      <c r="O42" s="83">
        <f t="shared" si="7"/>
        <v>0</v>
      </c>
      <c r="P42" s="182">
        <f>IF(AND(CS117=1,$N117&gt;=REGISTER!$DE$45,CS$43+CS$44&gt;=REGISTER!$DD$28,CS$40&gt;0),1,0)</f>
        <v>0</v>
      </c>
      <c r="Q42" s="182">
        <f>IF(AND(CT117=1,$N117&gt;=REGISTER!$DE$45,CT$43+CT$44&gt;=REGISTER!$DD$28,CT$40&gt;0),1,0)</f>
        <v>0</v>
      </c>
      <c r="R42" s="182">
        <f>IF(AND(CU117=1,$N117&gt;=REGISTER!$DE$45,CU$43+CU$44&gt;=REGISTER!$DD$28,CU$40&gt;0),1,0)</f>
        <v>0</v>
      </c>
      <c r="S42" s="182">
        <f>IF(AND(CV117=1,$N117&gt;=REGISTER!$DE$45,CV$43+CV$44&gt;=REGISTER!$DD$28,CV$40&gt;0),1,0)</f>
        <v>0</v>
      </c>
      <c r="T42" s="182">
        <f>IF(AND(CW117=1,$N117&gt;=REGISTER!$DE$45,CW$43+CW$44&gt;=REGISTER!$DD$28,CW$40&gt;0),1,0)</f>
        <v>0</v>
      </c>
      <c r="U42" s="182">
        <f>IF(AND(CX117=1,$N117&gt;=REGISTER!$DE$45,CX$43+CX$44&gt;=REGISTER!$DD$28,CX$40&gt;0),1,0)</f>
        <v>0</v>
      </c>
      <c r="V42" s="182">
        <f>IF(AND(CY117=1,$N117&gt;=REGISTER!$DE$45,CY$43+CY$44&gt;=REGISTER!$DD$28,CY$40&gt;0),1,0)</f>
        <v>0</v>
      </c>
      <c r="W42" s="182">
        <f>IF(AND(CZ117=1,$N117&gt;=REGISTER!$DE$45,CZ$43+CZ$44&gt;=REGISTER!$DD$28,CZ$40&gt;0),1,0)</f>
        <v>0</v>
      </c>
      <c r="X42" s="182">
        <f>IF(AND(DA117=1,$N117&gt;=REGISTER!$DE$45,DA$43+DA$44&gt;=REGISTER!$DD$28,DA$40&gt;0),1,0)</f>
        <v>0</v>
      </c>
      <c r="Y42" s="182">
        <f>IF(AND(DB117=1,$N117&gt;=REGISTER!$DE$45,DB$43+DB$44&gt;=REGISTER!$DD$28,DB$40&gt;0),1,0)</f>
        <v>0</v>
      </c>
      <c r="Z42" s="182">
        <f>IF(AND(DC117=1,$N117&gt;=REGISTER!$DE$45,DC$43+DC$44&gt;=REGISTER!$DD$28,DC$40&gt;0),1,0)</f>
        <v>0</v>
      </c>
      <c r="AA42" s="182">
        <f>IF(AND(DD117=1,$N117&gt;=REGISTER!$DE$45,DD$43+DD$44&gt;=REGISTER!$DD$28,DD$40&gt;0),1,0)</f>
        <v>0</v>
      </c>
      <c r="AB42" s="182">
        <f>IF(AND(DE117=1,$N117&gt;=REGISTER!$DE$45,DE$43+DE$44&gt;=REGISTER!$DD$28,DE$40&gt;0),1,0)</f>
        <v>0</v>
      </c>
      <c r="AC42" s="182">
        <f>IF(AND(DF117=1,$N117&gt;=REGISTER!$DE$45,DF$43+DF$44&gt;=REGISTER!$DD$28,DF$40&gt;0),1,0)</f>
        <v>0</v>
      </c>
      <c r="AD42" s="182">
        <f>IF(AND(DG117=1,$N117&gt;=REGISTER!$DE$45,DG$43+DG$44&gt;=REGISTER!$DD$28,DG$40&gt;0),1,0)</f>
        <v>0</v>
      </c>
      <c r="AE42" s="182">
        <f>IF(AND(DH117=1,$N117&gt;=REGISTER!$DE$45,DH$43+DH$44&gt;=REGISTER!$DD$28,DH$40&gt;0),1,0)</f>
        <v>0</v>
      </c>
      <c r="AF42" s="182">
        <f>IF(AND(DI117=1,$N117&gt;=REGISTER!$DE$45,DI$43+DI$44&gt;=REGISTER!$DD$28,DI$40&gt;0),1,0)</f>
        <v>0</v>
      </c>
      <c r="AG42" s="182">
        <f>IF(AND(DJ117=1,$N117&gt;=REGISTER!$DE$45,DJ$43+DJ$44&gt;=REGISTER!$DD$28,DJ$40&gt;0),1,0)</f>
        <v>0</v>
      </c>
      <c r="AH42" s="182">
        <f>IF(AND(DK117=1,$N117&gt;=REGISTER!$DE$45,DK$43+DK$44&gt;=REGISTER!$DD$28,DK$40&gt;0),1,0)</f>
        <v>0</v>
      </c>
      <c r="AI42" s="182">
        <f>IF(AND(DL117=1,$N117&gt;=REGISTER!$DE$45,DL$43+DL$44&gt;=REGISTER!$DD$28,DL$40&gt;0),1,0)</f>
        <v>0</v>
      </c>
      <c r="AJ42" s="182">
        <f>IF(AND(DM117=1,$N117&gt;=REGISTER!$DE$45,DM$43+DM$44&gt;=REGISTER!$DD$28,DM$40&gt;0),1,0)</f>
        <v>0</v>
      </c>
      <c r="AK42" s="182">
        <f>IF(AND(DN117=1,$N117&gt;=REGISTER!$DE$45,DN$43+DN$44&gt;=REGISTER!$DD$28,DN$40&gt;0),1,0)</f>
        <v>0</v>
      </c>
      <c r="AL42" s="182">
        <f>IF(AND(DO117=1,$N117&gt;=REGISTER!$DE$45,DO$43+DO$44&gt;=REGISTER!$DD$28,DO$40&gt;0),1,0)</f>
        <v>0</v>
      </c>
      <c r="AM42" s="182">
        <f>IF(AND(DP117=1,$N117&gt;=REGISTER!$DE$45,DP$43+DP$44&gt;=REGISTER!$DD$28,DP$40&gt;0),1,0)</f>
        <v>0</v>
      </c>
      <c r="AN42" s="182">
        <f>IF(AND(DQ117=1,$N117&gt;=REGISTER!$DE$45,DQ$43+DQ$44&gt;=REGISTER!$DD$28,DQ$40&gt;0),1,0)</f>
        <v>0</v>
      </c>
      <c r="AO42" s="182">
        <f>IF(AND(DR117=1,$N117&gt;=REGISTER!$DE$45,DR$43+DR$44&gt;=REGISTER!$DD$28,DR$40&gt;0),1,0)</f>
        <v>0</v>
      </c>
      <c r="AP42" s="182">
        <f>IF(AND(DS117=1,$N117&gt;=REGISTER!$DE$45,DS$43+DS$44&gt;=REGISTER!$DD$28,DS$40&gt;0),1,0)</f>
        <v>0</v>
      </c>
      <c r="AQ42" s="182">
        <f>IF(AND(DT117=1,$N117&gt;=REGISTER!$DE$45,DT$43+DT$44&gt;=REGISTER!$DD$28,DT$40&gt;0),1,0)</f>
        <v>0</v>
      </c>
      <c r="AR42" s="182">
        <f>IF(AND(DU117=1,$N117&gt;=REGISTER!$DE$45,DU$43+DU$44&gt;=REGISTER!$DD$28,DU$40&gt;0),1,0)</f>
        <v>0</v>
      </c>
      <c r="AS42" s="182">
        <f>IF(AND(DV117=1,$N117&gt;=REGISTER!$DE$45,DV$43+DV$44&gt;=REGISTER!$DD$28,DV$40&gt;0),1,0)</f>
        <v>0</v>
      </c>
      <c r="AT42" s="182">
        <f>IF(AND(DW117=1,$N117&gt;=REGISTER!$DE$45,DW$43+DW$44&gt;=REGISTER!$DD$28,DW$40&gt;0),1,0)</f>
        <v>0</v>
      </c>
      <c r="AU42" s="182">
        <f>IF(AND(DX117=1,$N117&gt;=REGISTER!$DE$45,DX$43+DX$44&gt;=REGISTER!$DD$28,DX$40&gt;0),1,0)</f>
        <v>0</v>
      </c>
      <c r="AV42" s="182">
        <f>IF(AND(DY117=1,$N117&gt;=REGISTER!$DE$45,DY$43+DY$44&gt;=REGISTER!$DD$28,DY$40&gt;0),1,0)</f>
        <v>0</v>
      </c>
      <c r="AW42" s="182">
        <f>IF(AND(DZ117=1,$N117&gt;=REGISTER!$DE$45,DZ$43+DZ$44&gt;=REGISTER!$DD$28,DZ$40&gt;0),1,0)</f>
        <v>0</v>
      </c>
      <c r="AX42" s="182">
        <f>IF(AND(EA117=1,$N117&gt;=REGISTER!$DE$45,EA$43+EA$44&gt;=REGISTER!$DD$28,EA$40&gt;0),1,0)</f>
        <v>0</v>
      </c>
      <c r="AY42" s="182">
        <f>IF(AND(EB117=1,$N117&gt;=REGISTER!$DE$45,EB$43+EB$44&gt;=REGISTER!$DD$28,EB$40&gt;0),1,0)</f>
        <v>0</v>
      </c>
      <c r="AZ42" s="182">
        <f>IF(AND(EC117=1,$N117&gt;=REGISTER!$DE$45,EC$43+EC$44&gt;=REGISTER!$DD$28,EC$40&gt;0),1,0)</f>
        <v>0</v>
      </c>
      <c r="BA42" s="182">
        <f>IF(AND(ED117=1,$N117&gt;=REGISTER!$DE$45,ED$43+ED$44&gt;=REGISTER!$DD$28,ED$40&gt;0),1,0)</f>
        <v>0</v>
      </c>
      <c r="BB42" s="182">
        <f>IF(AND(EE117=1,$N117&gt;=REGISTER!$DE$45,EE$43+EE$44&gt;=REGISTER!$DD$28,EE$40&gt;0),1,0)</f>
        <v>0</v>
      </c>
      <c r="BC42" s="182">
        <f>IF(AND(EF117=1,$N117&gt;=REGISTER!$DE$45,EF$43+EF$44&gt;=REGISTER!$DD$28,EF$40&gt;0),1,0)</f>
        <v>0</v>
      </c>
      <c r="BD42" s="83">
        <f t="shared" si="8"/>
        <v>0</v>
      </c>
      <c r="BE42" s="182">
        <f>IF(SUM(BE$40:BE41)&gt;=2,0,IF(AND(OR(CS117=1,C117="X"),$N117&gt;=13,CS$41&gt;2,CS$40&gt;0),1,0))</f>
        <v>0</v>
      </c>
      <c r="BF42" s="182">
        <f>IF(SUM(BF$40:BF41)&gt;=2,0,IF(AND(OR(CT117=1,D117="X"),$N117&gt;=13,CT$41&gt;2,CT$40&gt;0),1,0))</f>
        <v>0</v>
      </c>
      <c r="BG42" s="182">
        <f>IF(SUM(BG$40:BG41)&gt;=2,0,IF(AND(OR(CU117=1,E117="X"),$N117&gt;=13,CU$41&gt;2,CU$40&gt;0),1,0))</f>
        <v>0</v>
      </c>
      <c r="BH42" s="182">
        <f>IF(SUM(BH$40:BH41)&gt;=2,0,IF(AND(OR(CV117=1,F117="X"),$N117&gt;=13,CV$41&gt;2,CV$40&gt;0),1,0))</f>
        <v>0</v>
      </c>
      <c r="BI42" s="182">
        <f>IF(SUM(BI$40:BI41)&gt;=2,0,IF(AND(OR(CW117=1,G117="X"),$N117&gt;=13,CW$41&gt;2,CW$40&gt;0),1,0))</f>
        <v>0</v>
      </c>
      <c r="BJ42" s="182">
        <f>IF(SUM(BJ$40:BJ41)&gt;=2,0,IF(AND(OR(CX117=1,H117="X"),$N117&gt;=13,CX$41&gt;2,CX$40&gt;0),1,0))</f>
        <v>0</v>
      </c>
      <c r="BK42" s="182">
        <f>IF(SUM(BK$40:BK41)&gt;=2,0,IF(AND(OR(CY117=1,I117="X"),$N117&gt;=13,CY$41&gt;2,CY$40&gt;0),1,0))</f>
        <v>0</v>
      </c>
      <c r="BL42" s="182">
        <f>IF(SUM(BL$40:BL41)&gt;=2,0,IF(AND(OR(CZ117=1,J117="X"),$N117&gt;=13,CZ$41&gt;2,CZ$40&gt;0),1,0))</f>
        <v>0</v>
      </c>
      <c r="BM42" s="182">
        <f>IF(SUM(BM$40:BM41)&gt;=2,0,IF(AND(OR(DA117=1,K117="X"),$N117&gt;=13,DA$41&gt;2,DA$40&gt;0),1,0))</f>
        <v>0</v>
      </c>
      <c r="BN42" s="182">
        <f>IF(SUM(BN$40:BN41)&gt;=2,0,IF(AND(OR(DB117=1,L117="X"),$N117&gt;=13,DB$41&gt;2,DB$40&gt;0),1,0))</f>
        <v>0</v>
      </c>
      <c r="BO42" s="182">
        <f>IF(SUM(BO$40:BO41)&gt;=2,0,IF(AND(OR(DC117=1,M117="X"),$N117&gt;=13,DC$41&gt;2,DC$40&gt;0),1,0))</f>
        <v>0</v>
      </c>
      <c r="BP42" s="182">
        <f>IF(SUM(BP$40:BP41)&gt;=2,0,IF(AND(OR(DD117=1,N117="X"),$N117&gt;=13,DD$41&gt;2,DD$40&gt;0),1,0))</f>
        <v>0</v>
      </c>
      <c r="BQ42" s="182">
        <f>IF(SUM(BQ$40:BQ41)&gt;=2,0,IF(AND(OR(DE117=1,O117="X"),$N117&gt;=13,DE$41&gt;2,DE$40&gt;0),1,0))</f>
        <v>0</v>
      </c>
      <c r="BR42" s="182">
        <f>IF(SUM(BR$40:BR41)&gt;=2,0,IF(AND(OR(DF117=1,P117="X"),$N117&gt;=13,DF$41&gt;2,DF$40&gt;0),1,0))</f>
        <v>0</v>
      </c>
      <c r="BS42" s="182">
        <f>IF(SUM(BS$40:BS41)&gt;=2,0,IF(AND(OR(DG117=1,Q117="X"),$N117&gt;=13,DG$41&gt;2,DG$40&gt;0),1,0))</f>
        <v>0</v>
      </c>
      <c r="BT42" s="182">
        <f>IF(SUM(BT$40:BT41)&gt;=2,0,IF(AND(OR(DH117=1,R117="X"),$N117&gt;=13,DH$41&gt;2,DH$40&gt;0),1,0))</f>
        <v>0</v>
      </c>
      <c r="BU42" s="182">
        <f>IF(SUM(BU$40:BU41)&gt;=2,0,IF(AND(OR(DI117=1,S117="X"),$N117&gt;=13,DI$41&gt;2,DI$40&gt;0),1,0))</f>
        <v>0</v>
      </c>
      <c r="BV42" s="182">
        <f>IF(SUM(BV$40:BV41)&gt;=2,0,IF(AND(OR(DJ117=1,T117="X"),$N117&gt;=13,DJ$41&gt;2,DJ$40&gt;0),1,0))</f>
        <v>0</v>
      </c>
      <c r="BW42" s="182">
        <f>IF(SUM(BW$40:BW41)&gt;=2,0,IF(AND(OR(DK117=1,U117="X"),$N117&gt;=13,DK$41&gt;2,DK$40&gt;0),1,0))</f>
        <v>0</v>
      </c>
      <c r="BX42" s="182">
        <f>IF(SUM(BX$40:BX41)&gt;=2,0,IF(AND(OR(DL117=1,V117="X"),$N117&gt;=13,DL$41&gt;2,DL$40&gt;0),1,0))</f>
        <v>0</v>
      </c>
      <c r="BY42" s="182">
        <f>IF(SUM(BY$40:BY41)&gt;=2,0,IF(AND(OR(DM117=1,W117="X"),$N117&gt;=13,DM$41&gt;2,DM$40&gt;0),1,0))</f>
        <v>0</v>
      </c>
      <c r="BZ42" s="182">
        <f>IF(SUM(BZ$40:BZ41)&gt;=2,0,IF(AND(OR(DN117=1,X117="X"),$N117&gt;=13,DN$41&gt;2,DN$40&gt;0),1,0))</f>
        <v>0</v>
      </c>
      <c r="CA42" s="182">
        <f>IF(SUM(CA$40:CA41)&gt;=2,0,IF(AND(OR(DO117=1,Y117="X"),$N117&gt;=13,DO$41&gt;2,DO$40&gt;0),1,0))</f>
        <v>0</v>
      </c>
      <c r="CB42" s="182">
        <f>IF(SUM(CB$40:CB41)&gt;=2,0,IF(AND(OR(DP117=1,Z117="X"),$N117&gt;=13,DP$41&gt;2,DP$40&gt;0),1,0))</f>
        <v>0</v>
      </c>
      <c r="CC42" s="182">
        <f>IF(SUM(CC$40:CC41)&gt;=2,0,IF(AND(OR(DQ117=1,AA117="X"),$N117&gt;=13,DQ$41&gt;2,DQ$40&gt;0),1,0))</f>
        <v>0</v>
      </c>
      <c r="CD42" s="182">
        <f>IF(SUM(CD$40:CD41)&gt;=2,0,IF(AND(OR(DR117=1,AB117="X"),$N117&gt;=13,DR$41&gt;2,DR$40&gt;0),1,0))</f>
        <v>0</v>
      </c>
      <c r="CE42" s="182">
        <f>IF(SUM(CE$40:CE41)&gt;=2,0,IF(AND(OR(DS117=1,AC117="X"),$N117&gt;=13,DS$41&gt;2,DS$40&gt;0),1,0))</f>
        <v>0</v>
      </c>
      <c r="CF42" s="182">
        <f>IF(SUM(CF$40:CF41)&gt;=2,0,IF(AND(OR(DT117=1,AD117="X"),$N117&gt;=13,DT$41&gt;2,DT$40&gt;0),1,0))</f>
        <v>0</v>
      </c>
      <c r="CG42" s="182">
        <f>IF(SUM(CG$40:CG41)&gt;=2,0,IF(AND(OR(DU117=1,AE117="X"),$N117&gt;=13,DU$41&gt;2,DU$40&gt;0),1,0))</f>
        <v>0</v>
      </c>
      <c r="CH42" s="182">
        <f>IF(SUM(CH$40:CH41)&gt;=2,0,IF(AND(OR(DV117=1,AF117="X"),$N117&gt;=13,DV$41&gt;2,DV$40&gt;0),1,0))</f>
        <v>0</v>
      </c>
      <c r="CI42" s="182">
        <f>IF(SUM(CI$40:CI41)&gt;=2,0,IF(AND(OR(DW117=1,AG117="X"),$N117&gt;=13,DW$41&gt;2,DW$40&gt;0),1,0))</f>
        <v>0</v>
      </c>
      <c r="CJ42" s="182">
        <f>IF(SUM(CJ$40:CJ41)&gt;=2,0,IF(AND(OR(DX117=1,AH117="X"),$N117&gt;=13,DX$41&gt;2,DX$40&gt;0),1,0))</f>
        <v>0</v>
      </c>
      <c r="CK42" s="182">
        <f>IF(SUM(CK$40:CK41)&gt;=2,0,IF(AND(OR(DY117=1,AI117="X"),$N117&gt;=13,DY$41&gt;2,DY$40&gt;0),1,0))</f>
        <v>0</v>
      </c>
      <c r="CL42" s="182">
        <f>IF(SUM(CL$40:CL41)&gt;=2,0,IF(AND(OR(DZ117=1,AJ117="X"),$N117&gt;=13,DZ$41&gt;2,DZ$40&gt;0),1,0))</f>
        <v>0</v>
      </c>
      <c r="CM42" s="182">
        <f>IF(SUM(CM$40:CM41)&gt;=2,0,IF(AND(OR(EA117=1,AK117="X"),$N117&gt;=13,EA$41&gt;2,EA$40&gt;0),1,0))</f>
        <v>0</v>
      </c>
      <c r="CN42" s="182">
        <f>IF(SUM(CN$40:CN41)&gt;=2,0,IF(AND(OR(EB117=1,AL117="X"),$N117&gt;=13,EB$41&gt;2,EB$40&gt;0),1,0))</f>
        <v>0</v>
      </c>
      <c r="CO42" s="182">
        <f>IF(SUM(CO$40:CO41)&gt;=2,0,IF(AND(OR(EC117=1,AM117="X"),$N117&gt;=13,EC$41&gt;2,EC$40&gt;0),1,0))</f>
        <v>0</v>
      </c>
      <c r="CP42" s="182">
        <f>IF(SUM(CP$40:CP41)&gt;=2,0,IF(AND(OR(ED117=1,AN117="X"),$N117&gt;=13,ED$41&gt;2,ED$40&gt;0),1,0))</f>
        <v>0</v>
      </c>
      <c r="CQ42" s="182">
        <f>IF(SUM(CQ$40:CQ41)&gt;=2,0,IF(AND(OR(EE117=1,AO117="X"),$N117&gt;=13,EE$41&gt;2,EE$40&gt;0),1,0))</f>
        <v>0</v>
      </c>
      <c r="CR42" s="182">
        <f>IF(SUM(CR$40:CR41)&gt;=2,0,IF(AND(OR(EF117=1,AP117="X"),$N117&gt;=13,EF$41&gt;2,EF$40&gt;0),1,0))</f>
        <v>0</v>
      </c>
      <c r="CS42" s="16">
        <f t="shared" ref="CS42:EF42" si="30">SUMIF($I$38:$I$39,"=1",CS$38:CS$39)+SUMIF($I$117:$I$121,"=1",CS$117:CS$121)</f>
        <v>0</v>
      </c>
      <c r="CT42" s="16">
        <f t="shared" si="30"/>
        <v>0</v>
      </c>
      <c r="CU42" s="16">
        <f t="shared" si="30"/>
        <v>0</v>
      </c>
      <c r="CV42" s="16">
        <f t="shared" si="30"/>
        <v>0</v>
      </c>
      <c r="CW42" s="16">
        <f t="shared" si="30"/>
        <v>0</v>
      </c>
      <c r="CX42" s="16">
        <f t="shared" si="30"/>
        <v>0</v>
      </c>
      <c r="CY42" s="16">
        <f t="shared" si="30"/>
        <v>0</v>
      </c>
      <c r="CZ42" s="16">
        <f t="shared" si="30"/>
        <v>0</v>
      </c>
      <c r="DA42" s="16">
        <f t="shared" si="30"/>
        <v>0</v>
      </c>
      <c r="DB42" s="16">
        <f t="shared" si="30"/>
        <v>0</v>
      </c>
      <c r="DC42" s="16">
        <f t="shared" si="30"/>
        <v>0</v>
      </c>
      <c r="DD42" s="16">
        <f t="shared" si="30"/>
        <v>0</v>
      </c>
      <c r="DE42" s="16">
        <f t="shared" si="30"/>
        <v>0</v>
      </c>
      <c r="DF42" s="16">
        <f t="shared" si="30"/>
        <v>0</v>
      </c>
      <c r="DG42" s="16">
        <f t="shared" si="30"/>
        <v>0</v>
      </c>
      <c r="DH42" s="16">
        <f t="shared" si="30"/>
        <v>0</v>
      </c>
      <c r="DI42" s="16">
        <f t="shared" si="30"/>
        <v>0</v>
      </c>
      <c r="DJ42" s="16">
        <f t="shared" si="30"/>
        <v>0</v>
      </c>
      <c r="DK42" s="16">
        <f t="shared" si="30"/>
        <v>0</v>
      </c>
      <c r="DL42" s="16">
        <f t="shared" si="30"/>
        <v>0</v>
      </c>
      <c r="DM42" s="16">
        <f t="shared" si="30"/>
        <v>0</v>
      </c>
      <c r="DN42" s="16">
        <f t="shared" si="30"/>
        <v>0</v>
      </c>
      <c r="DO42" s="16">
        <f t="shared" si="30"/>
        <v>0</v>
      </c>
      <c r="DP42" s="16">
        <f t="shared" si="30"/>
        <v>0</v>
      </c>
      <c r="DQ42" s="16">
        <f t="shared" si="30"/>
        <v>0</v>
      </c>
      <c r="DR42" s="16">
        <f t="shared" si="30"/>
        <v>0</v>
      </c>
      <c r="DS42" s="16">
        <f t="shared" si="30"/>
        <v>0</v>
      </c>
      <c r="DT42" s="16">
        <f t="shared" si="30"/>
        <v>0</v>
      </c>
      <c r="DU42" s="16">
        <f t="shared" si="30"/>
        <v>0</v>
      </c>
      <c r="DV42" s="16">
        <f t="shared" si="30"/>
        <v>0</v>
      </c>
      <c r="DW42" s="16">
        <f t="shared" si="30"/>
        <v>0</v>
      </c>
      <c r="DX42" s="16">
        <f t="shared" si="30"/>
        <v>0</v>
      </c>
      <c r="DY42" s="16">
        <f t="shared" si="30"/>
        <v>0</v>
      </c>
      <c r="DZ42" s="16">
        <f t="shared" si="30"/>
        <v>0</v>
      </c>
      <c r="EA42" s="16">
        <f t="shared" si="30"/>
        <v>0</v>
      </c>
      <c r="EB42" s="16">
        <f t="shared" si="30"/>
        <v>0</v>
      </c>
      <c r="EC42" s="16">
        <f t="shared" si="30"/>
        <v>0</v>
      </c>
      <c r="ED42" s="16">
        <f t="shared" si="30"/>
        <v>0</v>
      </c>
      <c r="EE42" s="16">
        <f t="shared" si="30"/>
        <v>0</v>
      </c>
      <c r="EF42" s="16">
        <f t="shared" si="30"/>
        <v>0</v>
      </c>
      <c r="EG42" s="145"/>
      <c r="EH42" s="145"/>
      <c r="EI42" s="145"/>
      <c r="EJ42" s="145"/>
      <c r="EK42" s="146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1"/>
    </row>
    <row r="43" spans="1:225" ht="13.5" hidden="1" customHeight="1" thickBot="1">
      <c r="A43" s="60"/>
      <c r="B43" s="61"/>
      <c r="C43" s="61"/>
      <c r="D43" s="61"/>
      <c r="E43" s="61"/>
      <c r="F43" s="62"/>
      <c r="G43" s="58"/>
      <c r="H43" s="18" t="s">
        <v>15</v>
      </c>
      <c r="I43" s="19"/>
      <c r="J43" s="19"/>
      <c r="K43" s="19"/>
      <c r="L43" s="260" t="s">
        <v>163</v>
      </c>
      <c r="M43" s="13" t="s">
        <v>159</v>
      </c>
      <c r="N43" s="19"/>
      <c r="O43" s="83">
        <f t="shared" si="7"/>
        <v>0</v>
      </c>
      <c r="P43" s="182">
        <f>IF(AND(CS118=1,$N118&gt;=REGISTER!$DE$45,CS$43+CS$44&gt;=REGISTER!$DD$28,CS$40&gt;0),1,0)</f>
        <v>0</v>
      </c>
      <c r="Q43" s="182">
        <f>IF(AND(CT118=1,$N118&gt;=REGISTER!$DE$45,CT$43+CT$44&gt;=REGISTER!$DD$28,CT$40&gt;0),1,0)</f>
        <v>0</v>
      </c>
      <c r="R43" s="182">
        <f>IF(AND(CU118=1,$N118&gt;=REGISTER!$DE$45,CU$43+CU$44&gt;=REGISTER!$DD$28,CU$40&gt;0),1,0)</f>
        <v>0</v>
      </c>
      <c r="S43" s="182">
        <f>IF(AND(CV118=1,$N118&gt;=REGISTER!$DE$45,CV$43+CV$44&gt;=REGISTER!$DD$28,CV$40&gt;0),1,0)</f>
        <v>0</v>
      </c>
      <c r="T43" s="182">
        <f>IF(AND(CW118=1,$N118&gt;=REGISTER!$DE$45,CW$43+CW$44&gt;=REGISTER!$DD$28,CW$40&gt;0),1,0)</f>
        <v>0</v>
      </c>
      <c r="U43" s="182">
        <f>IF(AND(CX118=1,$N118&gt;=REGISTER!$DE$45,CX$43+CX$44&gt;=REGISTER!$DD$28,CX$40&gt;0),1,0)</f>
        <v>0</v>
      </c>
      <c r="V43" s="182">
        <f>IF(AND(CY118=1,$N118&gt;=REGISTER!$DE$45,CY$43+CY$44&gt;=REGISTER!$DD$28,CY$40&gt;0),1,0)</f>
        <v>0</v>
      </c>
      <c r="W43" s="182">
        <f>IF(AND(CZ118=1,$N118&gt;=REGISTER!$DE$45,CZ$43+CZ$44&gt;=REGISTER!$DD$28,CZ$40&gt;0),1,0)</f>
        <v>0</v>
      </c>
      <c r="X43" s="182">
        <f>IF(AND(DA118=1,$N118&gt;=REGISTER!$DE$45,DA$43+DA$44&gt;=REGISTER!$DD$28,DA$40&gt;0),1,0)</f>
        <v>0</v>
      </c>
      <c r="Y43" s="182">
        <f>IF(AND(DB118=1,$N118&gt;=REGISTER!$DE$45,DB$43+DB$44&gt;=REGISTER!$DD$28,DB$40&gt;0),1,0)</f>
        <v>0</v>
      </c>
      <c r="Z43" s="182">
        <f>IF(AND(DC118=1,$N118&gt;=REGISTER!$DE$45,DC$43+DC$44&gt;=REGISTER!$DD$28,DC$40&gt;0),1,0)</f>
        <v>0</v>
      </c>
      <c r="AA43" s="182">
        <f>IF(AND(DD118=1,$N118&gt;=REGISTER!$DE$45,DD$43+DD$44&gt;=REGISTER!$DD$28,DD$40&gt;0),1,0)</f>
        <v>0</v>
      </c>
      <c r="AB43" s="182">
        <f>IF(AND(DE118=1,$N118&gt;=REGISTER!$DE$45,DE$43+DE$44&gt;=REGISTER!$DD$28,DE$40&gt;0),1,0)</f>
        <v>0</v>
      </c>
      <c r="AC43" s="182">
        <f>IF(AND(DF118=1,$N118&gt;=REGISTER!$DE$45,DF$43+DF$44&gt;=REGISTER!$DD$28,DF$40&gt;0),1,0)</f>
        <v>0</v>
      </c>
      <c r="AD43" s="182">
        <f>IF(AND(DG118=1,$N118&gt;=REGISTER!$DE$45,DG$43+DG$44&gt;=REGISTER!$DD$28,DG$40&gt;0),1,0)</f>
        <v>0</v>
      </c>
      <c r="AE43" s="182">
        <f>IF(AND(DH118=1,$N118&gt;=REGISTER!$DE$45,DH$43+DH$44&gt;=REGISTER!$DD$28,DH$40&gt;0),1,0)</f>
        <v>0</v>
      </c>
      <c r="AF43" s="182">
        <f>IF(AND(DI118=1,$N118&gt;=REGISTER!$DE$45,DI$43+DI$44&gt;=REGISTER!$DD$28,DI$40&gt;0),1,0)</f>
        <v>0</v>
      </c>
      <c r="AG43" s="182">
        <f>IF(AND(DJ118=1,$N118&gt;=REGISTER!$DE$45,DJ$43+DJ$44&gt;=REGISTER!$DD$28,DJ$40&gt;0),1,0)</f>
        <v>0</v>
      </c>
      <c r="AH43" s="182">
        <f>IF(AND(DK118=1,$N118&gt;=REGISTER!$DE$45,DK$43+DK$44&gt;=REGISTER!$DD$28,DK$40&gt;0),1,0)</f>
        <v>0</v>
      </c>
      <c r="AI43" s="182">
        <f>IF(AND(DL118=1,$N118&gt;=REGISTER!$DE$45,DL$43+DL$44&gt;=REGISTER!$DD$28,DL$40&gt;0),1,0)</f>
        <v>0</v>
      </c>
      <c r="AJ43" s="182">
        <f>IF(AND(DM118=1,$N118&gt;=REGISTER!$DE$45,DM$43+DM$44&gt;=REGISTER!$DD$28,DM$40&gt;0),1,0)</f>
        <v>0</v>
      </c>
      <c r="AK43" s="182">
        <f>IF(AND(DN118=1,$N118&gt;=REGISTER!$DE$45,DN$43+DN$44&gt;=REGISTER!$DD$28,DN$40&gt;0),1,0)</f>
        <v>0</v>
      </c>
      <c r="AL43" s="182">
        <f>IF(AND(DO118=1,$N118&gt;=REGISTER!$DE$45,DO$43+DO$44&gt;=REGISTER!$DD$28,DO$40&gt;0),1,0)</f>
        <v>0</v>
      </c>
      <c r="AM43" s="182">
        <f>IF(AND(DP118=1,$N118&gt;=REGISTER!$DE$45,DP$43+DP$44&gt;=REGISTER!$DD$28,DP$40&gt;0),1,0)</f>
        <v>0</v>
      </c>
      <c r="AN43" s="182">
        <f>IF(AND(DQ118=1,$N118&gt;=REGISTER!$DE$45,DQ$43+DQ$44&gt;=REGISTER!$DD$28,DQ$40&gt;0),1,0)</f>
        <v>0</v>
      </c>
      <c r="AO43" s="182">
        <f>IF(AND(DR118=1,$N118&gt;=REGISTER!$DE$45,DR$43+DR$44&gt;=REGISTER!$DD$28,DR$40&gt;0),1,0)</f>
        <v>0</v>
      </c>
      <c r="AP43" s="182">
        <f>IF(AND(DS118=1,$N118&gt;=REGISTER!$DE$45,DS$43+DS$44&gt;=REGISTER!$DD$28,DS$40&gt;0),1,0)</f>
        <v>0</v>
      </c>
      <c r="AQ43" s="182">
        <f>IF(AND(DT118=1,$N118&gt;=REGISTER!$DE$45,DT$43+DT$44&gt;=REGISTER!$DD$28,DT$40&gt;0),1,0)</f>
        <v>0</v>
      </c>
      <c r="AR43" s="182">
        <f>IF(AND(DU118=1,$N118&gt;=REGISTER!$DE$45,DU$43+DU$44&gt;=REGISTER!$DD$28,DU$40&gt;0),1,0)</f>
        <v>0</v>
      </c>
      <c r="AS43" s="182">
        <f>IF(AND(DV118=1,$N118&gt;=REGISTER!$DE$45,DV$43+DV$44&gt;=REGISTER!$DD$28,DV$40&gt;0),1,0)</f>
        <v>0</v>
      </c>
      <c r="AT43" s="182">
        <f>IF(AND(DW118=1,$N118&gt;=REGISTER!$DE$45,DW$43+DW$44&gt;=REGISTER!$DD$28,DW$40&gt;0),1,0)</f>
        <v>0</v>
      </c>
      <c r="AU43" s="182">
        <f>IF(AND(DX118=1,$N118&gt;=REGISTER!$DE$45,DX$43+DX$44&gt;=REGISTER!$DD$28,DX$40&gt;0),1,0)</f>
        <v>0</v>
      </c>
      <c r="AV43" s="182">
        <f>IF(AND(DY118=1,$N118&gt;=REGISTER!$DE$45,DY$43+DY$44&gt;=REGISTER!$DD$28,DY$40&gt;0),1,0)</f>
        <v>0</v>
      </c>
      <c r="AW43" s="182">
        <f>IF(AND(DZ118=1,$N118&gt;=REGISTER!$DE$45,DZ$43+DZ$44&gt;=REGISTER!$DD$28,DZ$40&gt;0),1,0)</f>
        <v>0</v>
      </c>
      <c r="AX43" s="182">
        <f>IF(AND(EA118=1,$N118&gt;=REGISTER!$DE$45,EA$43+EA$44&gt;=REGISTER!$DD$28,EA$40&gt;0),1,0)</f>
        <v>0</v>
      </c>
      <c r="AY43" s="182">
        <f>IF(AND(EB118=1,$N118&gt;=REGISTER!$DE$45,EB$43+EB$44&gt;=REGISTER!$DD$28,EB$40&gt;0),1,0)</f>
        <v>0</v>
      </c>
      <c r="AZ43" s="182">
        <f>IF(AND(EC118=1,$N118&gt;=REGISTER!$DE$45,EC$43+EC$44&gt;=REGISTER!$DD$28,EC$40&gt;0),1,0)</f>
        <v>0</v>
      </c>
      <c r="BA43" s="182">
        <f>IF(AND(ED118=1,$N118&gt;=REGISTER!$DE$45,ED$43+ED$44&gt;=REGISTER!$DD$28,ED$40&gt;0),1,0)</f>
        <v>0</v>
      </c>
      <c r="BB43" s="182">
        <f>IF(AND(EE118=1,$N118&gt;=REGISTER!$DE$45,EE$43+EE$44&gt;=REGISTER!$DD$28,EE$40&gt;0),1,0)</f>
        <v>0</v>
      </c>
      <c r="BC43" s="182">
        <f>IF(AND(EF118=1,$N118&gt;=REGISTER!$DE$45,EF$43+EF$44&gt;=REGISTER!$DD$28,EF$40&gt;0),1,0)</f>
        <v>0</v>
      </c>
      <c r="BD43" s="83">
        <f t="shared" si="8"/>
        <v>0</v>
      </c>
      <c r="BE43" s="182">
        <f>IF(SUM(BE$40:BE42)&gt;=2,0,IF(AND(OR(CS118=1,C118="X"),$N118&gt;=13,CS$41&gt;2,CS$40&gt;0),1,0))</f>
        <v>0</v>
      </c>
      <c r="BF43" s="182">
        <f>IF(SUM(BF$40:BF42)&gt;=2,0,IF(AND(OR(CT118=1,D118="X"),$N118&gt;=13,CT$41&gt;2,CT$40&gt;0),1,0))</f>
        <v>0</v>
      </c>
      <c r="BG43" s="182">
        <f>IF(SUM(BG$40:BG42)&gt;=2,0,IF(AND(OR(CU118=1,E118="X"),$N118&gt;=13,CU$41&gt;2,CU$40&gt;0),1,0))</f>
        <v>0</v>
      </c>
      <c r="BH43" s="182">
        <f>IF(SUM(BH$40:BH42)&gt;=2,0,IF(AND(OR(CV118=1,F118="X"),$N118&gt;=13,CV$41&gt;2,CV$40&gt;0),1,0))</f>
        <v>0</v>
      </c>
      <c r="BI43" s="182">
        <f>IF(SUM(BI$40:BI42)&gt;=2,0,IF(AND(OR(CW118=1,G118="X"),$N118&gt;=13,CW$41&gt;2,CW$40&gt;0),1,0))</f>
        <v>0</v>
      </c>
      <c r="BJ43" s="182">
        <f>IF(SUM(BJ$40:BJ42)&gt;=2,0,IF(AND(OR(CX118=1,H118="X"),$N118&gt;=13,CX$41&gt;2,CX$40&gt;0),1,0))</f>
        <v>0</v>
      </c>
      <c r="BK43" s="182">
        <f>IF(SUM(BK$40:BK42)&gt;=2,0,IF(AND(OR(CY118=1,I118="X"),$N118&gt;=13,CY$41&gt;2,CY$40&gt;0),1,0))</f>
        <v>0</v>
      </c>
      <c r="BL43" s="182">
        <f>IF(SUM(BL$40:BL42)&gt;=2,0,IF(AND(OR(CZ118=1,J118="X"),$N118&gt;=13,CZ$41&gt;2,CZ$40&gt;0),1,0))</f>
        <v>0</v>
      </c>
      <c r="BM43" s="182">
        <f>IF(SUM(BM$40:BM42)&gt;=2,0,IF(AND(OR(DA118=1,K118="X"),$N118&gt;=13,DA$41&gt;2,DA$40&gt;0),1,0))</f>
        <v>0</v>
      </c>
      <c r="BN43" s="182">
        <f>IF(SUM(BN$40:BN42)&gt;=2,0,IF(AND(OR(DB118=1,L118="X"),$N118&gt;=13,DB$41&gt;2,DB$40&gt;0),1,0))</f>
        <v>0</v>
      </c>
      <c r="BO43" s="182">
        <f>IF(SUM(BO$40:BO42)&gt;=2,0,IF(AND(OR(DC118=1,M118="X"),$N118&gt;=13,DC$41&gt;2,DC$40&gt;0),1,0))</f>
        <v>0</v>
      </c>
      <c r="BP43" s="182">
        <f>IF(SUM(BP$40:BP42)&gt;=2,0,IF(AND(OR(DD118=1,N118="X"),$N118&gt;=13,DD$41&gt;2,DD$40&gt;0),1,0))</f>
        <v>0</v>
      </c>
      <c r="BQ43" s="182">
        <f>IF(SUM(BQ$40:BQ42)&gt;=2,0,IF(AND(OR(DE118=1,O118="X"),$N118&gt;=13,DE$41&gt;2,DE$40&gt;0),1,0))</f>
        <v>0</v>
      </c>
      <c r="BR43" s="182">
        <f>IF(SUM(BR$40:BR42)&gt;=2,0,IF(AND(OR(DF118=1,P118="X"),$N118&gt;=13,DF$41&gt;2,DF$40&gt;0),1,0))</f>
        <v>0</v>
      </c>
      <c r="BS43" s="182">
        <f>IF(SUM(BS$40:BS42)&gt;=2,0,IF(AND(OR(DG118=1,Q118="X"),$N118&gt;=13,DG$41&gt;2,DG$40&gt;0),1,0))</f>
        <v>0</v>
      </c>
      <c r="BT43" s="182">
        <f>IF(SUM(BT$40:BT42)&gt;=2,0,IF(AND(OR(DH118=1,R118="X"),$N118&gt;=13,DH$41&gt;2,DH$40&gt;0),1,0))</f>
        <v>0</v>
      </c>
      <c r="BU43" s="182">
        <f>IF(SUM(BU$40:BU42)&gt;=2,0,IF(AND(OR(DI118=1,S118="X"),$N118&gt;=13,DI$41&gt;2,DI$40&gt;0),1,0))</f>
        <v>0</v>
      </c>
      <c r="BV43" s="182">
        <f>IF(SUM(BV$40:BV42)&gt;=2,0,IF(AND(OR(DJ118=1,T118="X"),$N118&gt;=13,DJ$41&gt;2,DJ$40&gt;0),1,0))</f>
        <v>0</v>
      </c>
      <c r="BW43" s="182">
        <f>IF(SUM(BW$40:BW42)&gt;=2,0,IF(AND(OR(DK118=1,U118="X"),$N118&gt;=13,DK$41&gt;2,DK$40&gt;0),1,0))</f>
        <v>0</v>
      </c>
      <c r="BX43" s="182">
        <f>IF(SUM(BX$40:BX42)&gt;=2,0,IF(AND(OR(DL118=1,V118="X"),$N118&gt;=13,DL$41&gt;2,DL$40&gt;0),1,0))</f>
        <v>0</v>
      </c>
      <c r="BY43" s="182">
        <f>IF(SUM(BY$40:BY42)&gt;=2,0,IF(AND(OR(DM118=1,W118="X"),$N118&gt;=13,DM$41&gt;2,DM$40&gt;0),1,0))</f>
        <v>0</v>
      </c>
      <c r="BZ43" s="182">
        <f>IF(SUM(BZ$40:BZ42)&gt;=2,0,IF(AND(OR(DN118=1,X118="X"),$N118&gt;=13,DN$41&gt;2,DN$40&gt;0),1,0))</f>
        <v>0</v>
      </c>
      <c r="CA43" s="182">
        <f>IF(SUM(CA$40:CA42)&gt;=2,0,IF(AND(OR(DO118=1,Y118="X"),$N118&gt;=13,DO$41&gt;2,DO$40&gt;0),1,0))</f>
        <v>0</v>
      </c>
      <c r="CB43" s="182">
        <f>IF(SUM(CB$40:CB42)&gt;=2,0,IF(AND(OR(DP118=1,Z118="X"),$N118&gt;=13,DP$41&gt;2,DP$40&gt;0),1,0))</f>
        <v>0</v>
      </c>
      <c r="CC43" s="182">
        <f>IF(SUM(CC$40:CC42)&gt;=2,0,IF(AND(OR(DQ118=1,AA118="X"),$N118&gt;=13,DQ$41&gt;2,DQ$40&gt;0),1,0))</f>
        <v>0</v>
      </c>
      <c r="CD43" s="182">
        <f>IF(SUM(CD$40:CD42)&gt;=2,0,IF(AND(OR(DR118=1,AB118="X"),$N118&gt;=13,DR$41&gt;2,DR$40&gt;0),1,0))</f>
        <v>0</v>
      </c>
      <c r="CE43" s="182">
        <f>IF(SUM(CE$40:CE42)&gt;=2,0,IF(AND(OR(DS118=1,AC118="X"),$N118&gt;=13,DS$41&gt;2,DS$40&gt;0),1,0))</f>
        <v>0</v>
      </c>
      <c r="CF43" s="182">
        <f>IF(SUM(CF$40:CF42)&gt;=2,0,IF(AND(OR(DT118=1,AD118="X"),$N118&gt;=13,DT$41&gt;2,DT$40&gt;0),1,0))</f>
        <v>0</v>
      </c>
      <c r="CG43" s="182">
        <f>IF(SUM(CG$40:CG42)&gt;=2,0,IF(AND(OR(DU118=1,AE118="X"),$N118&gt;=13,DU$41&gt;2,DU$40&gt;0),1,0))</f>
        <v>0</v>
      </c>
      <c r="CH43" s="182">
        <f>IF(SUM(CH$40:CH42)&gt;=2,0,IF(AND(OR(DV118=1,AF118="X"),$N118&gt;=13,DV$41&gt;2,DV$40&gt;0),1,0))</f>
        <v>0</v>
      </c>
      <c r="CI43" s="182">
        <f>IF(SUM(CI$40:CI42)&gt;=2,0,IF(AND(OR(DW118=1,AG118="X"),$N118&gt;=13,DW$41&gt;2,DW$40&gt;0),1,0))</f>
        <v>0</v>
      </c>
      <c r="CJ43" s="182">
        <f>IF(SUM(CJ$40:CJ42)&gt;=2,0,IF(AND(OR(DX118=1,AH118="X"),$N118&gt;=13,DX$41&gt;2,DX$40&gt;0),1,0))</f>
        <v>0</v>
      </c>
      <c r="CK43" s="182">
        <f>IF(SUM(CK$40:CK42)&gt;=2,0,IF(AND(OR(DY118=1,AI118="X"),$N118&gt;=13,DY$41&gt;2,DY$40&gt;0),1,0))</f>
        <v>0</v>
      </c>
      <c r="CL43" s="182">
        <f>IF(SUM(CL$40:CL42)&gt;=2,0,IF(AND(OR(DZ118=1,AJ118="X"),$N118&gt;=13,DZ$41&gt;2,DZ$40&gt;0),1,0))</f>
        <v>0</v>
      </c>
      <c r="CM43" s="182">
        <f>IF(SUM(CM$40:CM42)&gt;=2,0,IF(AND(OR(EA118=1,AK118="X"),$N118&gt;=13,EA$41&gt;2,EA$40&gt;0),1,0))</f>
        <v>0</v>
      </c>
      <c r="CN43" s="182">
        <f>IF(SUM(CN$40:CN42)&gt;=2,0,IF(AND(OR(EB118=1,AL118="X"),$N118&gt;=13,EB$41&gt;2,EB$40&gt;0),1,0))</f>
        <v>0</v>
      </c>
      <c r="CO43" s="182">
        <f>IF(SUM(CO$40:CO42)&gt;=2,0,IF(AND(OR(EC118=1,AM118="X"),$N118&gt;=13,EC$41&gt;2,EC$40&gt;0),1,0))</f>
        <v>0</v>
      </c>
      <c r="CP43" s="182">
        <f>IF(SUM(CP$40:CP42)&gt;=2,0,IF(AND(OR(ED118=1,AN118="X"),$N118&gt;=13,ED$41&gt;2,ED$40&gt;0),1,0))</f>
        <v>0</v>
      </c>
      <c r="CQ43" s="182">
        <f>IF(SUM(CQ$40:CQ42)&gt;=2,0,IF(AND(OR(EE118=1,AO118="X"),$N118&gt;=13,EE$41&gt;2,EE$40&gt;0),1,0))</f>
        <v>0</v>
      </c>
      <c r="CR43" s="182">
        <f>IF(SUM(CR$40:CR42)&gt;=2,0,IF(AND(OR(EF118=1,AP118="X"),$N118&gt;=13,EF$41&gt;2,EF$40&gt;0),1,0))</f>
        <v>0</v>
      </c>
      <c r="CS43" s="16">
        <f t="shared" ref="CS43:DP43" si="31">IF(SUM(CS54:CS60)=0,0,SUMIF($J$19:$J$37,"=1",CS$19:CS$37)+SUMIF($J$78:$J$116,"=1",CS$78:CS$116))</f>
        <v>0</v>
      </c>
      <c r="CT43" s="16">
        <f t="shared" si="31"/>
        <v>0</v>
      </c>
      <c r="CU43" s="16">
        <f t="shared" si="31"/>
        <v>0</v>
      </c>
      <c r="CV43" s="16">
        <f t="shared" si="31"/>
        <v>0</v>
      </c>
      <c r="CW43" s="16">
        <f t="shared" si="31"/>
        <v>0</v>
      </c>
      <c r="CX43" s="16">
        <f t="shared" si="31"/>
        <v>0</v>
      </c>
      <c r="CY43" s="16">
        <f t="shared" si="31"/>
        <v>0</v>
      </c>
      <c r="CZ43" s="16">
        <f t="shared" si="31"/>
        <v>0</v>
      </c>
      <c r="DA43" s="16">
        <f t="shared" si="31"/>
        <v>0</v>
      </c>
      <c r="DB43" s="16">
        <f t="shared" si="31"/>
        <v>0</v>
      </c>
      <c r="DC43" s="16">
        <f t="shared" si="31"/>
        <v>0</v>
      </c>
      <c r="DD43" s="16">
        <f t="shared" si="31"/>
        <v>0</v>
      </c>
      <c r="DE43" s="16">
        <f t="shared" si="31"/>
        <v>0</v>
      </c>
      <c r="DF43" s="16">
        <f t="shared" si="31"/>
        <v>0</v>
      </c>
      <c r="DG43" s="16">
        <f t="shared" si="31"/>
        <v>0</v>
      </c>
      <c r="DH43" s="16">
        <f t="shared" si="31"/>
        <v>0</v>
      </c>
      <c r="DI43" s="16">
        <f t="shared" si="31"/>
        <v>0</v>
      </c>
      <c r="DJ43" s="16">
        <f t="shared" si="31"/>
        <v>0</v>
      </c>
      <c r="DK43" s="16">
        <f t="shared" si="31"/>
        <v>0</v>
      </c>
      <c r="DL43" s="16">
        <f t="shared" si="31"/>
        <v>0</v>
      </c>
      <c r="DM43" s="16">
        <f t="shared" si="31"/>
        <v>0</v>
      </c>
      <c r="DN43" s="16">
        <f t="shared" si="31"/>
        <v>0</v>
      </c>
      <c r="DO43" s="16">
        <f t="shared" si="31"/>
        <v>0</v>
      </c>
      <c r="DP43" s="16">
        <f t="shared" si="31"/>
        <v>0</v>
      </c>
      <c r="DQ43" s="16">
        <f t="shared" ref="DQ43:EF43" si="32">IF(SUM(DQ54:DQ60)=0,0,SUMIF($J$19:$J$37,"=1",DQ$19:DQ$37)+SUMIF($J$78:$J$116,"=1",DQ$78:DQ$116))</f>
        <v>0</v>
      </c>
      <c r="DR43" s="16">
        <f t="shared" si="32"/>
        <v>0</v>
      </c>
      <c r="DS43" s="16">
        <f t="shared" si="32"/>
        <v>0</v>
      </c>
      <c r="DT43" s="16">
        <f t="shared" si="32"/>
        <v>0</v>
      </c>
      <c r="DU43" s="16">
        <f t="shared" si="32"/>
        <v>0</v>
      </c>
      <c r="DV43" s="16">
        <f t="shared" si="32"/>
        <v>0</v>
      </c>
      <c r="DW43" s="16">
        <f t="shared" si="32"/>
        <v>0</v>
      </c>
      <c r="DX43" s="16">
        <f t="shared" si="32"/>
        <v>0</v>
      </c>
      <c r="DY43" s="16">
        <f t="shared" si="32"/>
        <v>0</v>
      </c>
      <c r="DZ43" s="16">
        <f t="shared" si="32"/>
        <v>0</v>
      </c>
      <c r="EA43" s="16">
        <f t="shared" si="32"/>
        <v>0</v>
      </c>
      <c r="EB43" s="16">
        <f t="shared" si="32"/>
        <v>0</v>
      </c>
      <c r="EC43" s="16">
        <f t="shared" si="32"/>
        <v>0</v>
      </c>
      <c r="ED43" s="16">
        <f t="shared" si="32"/>
        <v>0</v>
      </c>
      <c r="EE43" s="16">
        <f t="shared" si="32"/>
        <v>0</v>
      </c>
      <c r="EF43" s="16">
        <f t="shared" si="32"/>
        <v>0</v>
      </c>
      <c r="EG43" s="145"/>
      <c r="EH43" s="145"/>
      <c r="EI43" s="145"/>
      <c r="EJ43" s="145"/>
      <c r="EK43" s="146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1"/>
    </row>
    <row r="44" spans="1:225" ht="13.5" hidden="1" customHeight="1" thickBot="1">
      <c r="A44" s="60"/>
      <c r="B44" s="61"/>
      <c r="C44" s="61"/>
      <c r="D44" s="61"/>
      <c r="E44" s="61"/>
      <c r="F44" s="62"/>
      <c r="G44" s="58"/>
      <c r="H44" s="18" t="s">
        <v>46</v>
      </c>
      <c r="I44" s="19"/>
      <c r="J44" s="19"/>
      <c r="K44" s="19"/>
      <c r="L44" s="260" t="s">
        <v>163</v>
      </c>
      <c r="M44" s="13" t="s">
        <v>160</v>
      </c>
      <c r="N44" s="19"/>
      <c r="O44" s="83">
        <f t="shared" si="7"/>
        <v>0</v>
      </c>
      <c r="P44" s="182">
        <f>IF(AND(CS119=1,$N119&gt;=REGISTER!$DE$45,CS$43+CS$44&gt;=REGISTER!$DD$28,CS$40&gt;0),1,0)</f>
        <v>0</v>
      </c>
      <c r="Q44" s="182">
        <f>IF(AND(CT119=1,$N119&gt;=REGISTER!$DE$45,CT$43+CT$44&gt;=REGISTER!$DD$28,CT$40&gt;0),1,0)</f>
        <v>0</v>
      </c>
      <c r="R44" s="182">
        <f>IF(AND(CU119=1,$N119&gt;=REGISTER!$DE$45,CU$43+CU$44&gt;=REGISTER!$DD$28,CU$40&gt;0),1,0)</f>
        <v>0</v>
      </c>
      <c r="S44" s="182">
        <f>IF(AND(CV119=1,$N119&gt;=REGISTER!$DE$45,CV$43+CV$44&gt;=REGISTER!$DD$28,CV$40&gt;0),1,0)</f>
        <v>0</v>
      </c>
      <c r="T44" s="182">
        <f>IF(AND(CW119=1,$N119&gt;=REGISTER!$DE$45,CW$43+CW$44&gt;=REGISTER!$DD$28,CW$40&gt;0),1,0)</f>
        <v>0</v>
      </c>
      <c r="U44" s="182">
        <f>IF(AND(CX119=1,$N119&gt;=REGISTER!$DE$45,CX$43+CX$44&gt;=REGISTER!$DD$28,CX$40&gt;0),1,0)</f>
        <v>0</v>
      </c>
      <c r="V44" s="182">
        <f>IF(AND(CY119=1,$N119&gt;=REGISTER!$DE$45,CY$43+CY$44&gt;=REGISTER!$DD$28,CY$40&gt;0),1,0)</f>
        <v>0</v>
      </c>
      <c r="W44" s="182">
        <f>IF(AND(CZ119=1,$N119&gt;=REGISTER!$DE$45,CZ$43+CZ$44&gt;=REGISTER!$DD$28,CZ$40&gt;0),1,0)</f>
        <v>0</v>
      </c>
      <c r="X44" s="182">
        <f>IF(AND(DA119=1,$N119&gt;=REGISTER!$DE$45,DA$43+DA$44&gt;=REGISTER!$DD$28,DA$40&gt;0),1,0)</f>
        <v>0</v>
      </c>
      <c r="Y44" s="182">
        <f>IF(AND(DB119=1,$N119&gt;=REGISTER!$DE$45,DB$43+DB$44&gt;=REGISTER!$DD$28,DB$40&gt;0),1,0)</f>
        <v>0</v>
      </c>
      <c r="Z44" s="182">
        <f>IF(AND(DC119=1,$N119&gt;=REGISTER!$DE$45,DC$43+DC$44&gt;=REGISTER!$DD$28,DC$40&gt;0),1,0)</f>
        <v>0</v>
      </c>
      <c r="AA44" s="182">
        <f>IF(AND(DD119=1,$N119&gt;=REGISTER!$DE$45,DD$43+DD$44&gt;=REGISTER!$DD$28,DD$40&gt;0),1,0)</f>
        <v>0</v>
      </c>
      <c r="AB44" s="182">
        <f>IF(AND(DE119=1,$N119&gt;=REGISTER!$DE$45,DE$43+DE$44&gt;=REGISTER!$DD$28,DE$40&gt;0),1,0)</f>
        <v>0</v>
      </c>
      <c r="AC44" s="182">
        <f>IF(AND(DF119=1,$N119&gt;=REGISTER!$DE$45,DF$43+DF$44&gt;=REGISTER!$DD$28,DF$40&gt;0),1,0)</f>
        <v>0</v>
      </c>
      <c r="AD44" s="182">
        <f>IF(AND(DG119=1,$N119&gt;=REGISTER!$DE$45,DG$43+DG$44&gt;=REGISTER!$DD$28,DG$40&gt;0),1,0)</f>
        <v>0</v>
      </c>
      <c r="AE44" s="182">
        <f>IF(AND(DH119=1,$N119&gt;=REGISTER!$DE$45,DH$43+DH$44&gt;=REGISTER!$DD$28,DH$40&gt;0),1,0)</f>
        <v>0</v>
      </c>
      <c r="AF44" s="182">
        <f>IF(AND(DI119=1,$N119&gt;=REGISTER!$DE$45,DI$43+DI$44&gt;=REGISTER!$DD$28,DI$40&gt;0),1,0)</f>
        <v>0</v>
      </c>
      <c r="AG44" s="182">
        <f>IF(AND(DJ119=1,$N119&gt;=REGISTER!$DE$45,DJ$43+DJ$44&gt;=REGISTER!$DD$28,DJ$40&gt;0),1,0)</f>
        <v>0</v>
      </c>
      <c r="AH44" s="182">
        <f>IF(AND(DK119=1,$N119&gt;=REGISTER!$DE$45,DK$43+DK$44&gt;=REGISTER!$DD$28,DK$40&gt;0),1,0)</f>
        <v>0</v>
      </c>
      <c r="AI44" s="182">
        <f>IF(AND(DL119=1,$N119&gt;=REGISTER!$DE$45,DL$43+DL$44&gt;=REGISTER!$DD$28,DL$40&gt;0),1,0)</f>
        <v>0</v>
      </c>
      <c r="AJ44" s="182">
        <f>IF(AND(DM119=1,$N119&gt;=REGISTER!$DE$45,DM$43+DM$44&gt;=REGISTER!$DD$28,DM$40&gt;0),1,0)</f>
        <v>0</v>
      </c>
      <c r="AK44" s="182">
        <f>IF(AND(DN119=1,$N119&gt;=REGISTER!$DE$45,DN$43+DN$44&gt;=REGISTER!$DD$28,DN$40&gt;0),1,0)</f>
        <v>0</v>
      </c>
      <c r="AL44" s="182">
        <f>IF(AND(DO119=1,$N119&gt;=REGISTER!$DE$45,DO$43+DO$44&gt;=REGISTER!$DD$28,DO$40&gt;0),1,0)</f>
        <v>0</v>
      </c>
      <c r="AM44" s="182">
        <f>IF(AND(DP119=1,$N119&gt;=REGISTER!$DE$45,DP$43+DP$44&gt;=REGISTER!$DD$28,DP$40&gt;0),1,0)</f>
        <v>0</v>
      </c>
      <c r="AN44" s="182">
        <f>IF(AND(DQ119=1,$N119&gt;=REGISTER!$DE$45,DQ$43+DQ$44&gt;=REGISTER!$DD$28,DQ$40&gt;0),1,0)</f>
        <v>0</v>
      </c>
      <c r="AO44" s="182">
        <f>IF(AND(DR119=1,$N119&gt;=REGISTER!$DE$45,DR$43+DR$44&gt;=REGISTER!$DD$28,DR$40&gt;0),1,0)</f>
        <v>0</v>
      </c>
      <c r="AP44" s="182">
        <f>IF(AND(DS119=1,$N119&gt;=REGISTER!$DE$45,DS$43+DS$44&gt;=REGISTER!$DD$28,DS$40&gt;0),1,0)</f>
        <v>0</v>
      </c>
      <c r="AQ44" s="182">
        <f>IF(AND(DT119=1,$N119&gt;=REGISTER!$DE$45,DT$43+DT$44&gt;=REGISTER!$DD$28,DT$40&gt;0),1,0)</f>
        <v>0</v>
      </c>
      <c r="AR44" s="182">
        <f>IF(AND(DU119=1,$N119&gt;=REGISTER!$DE$45,DU$43+DU$44&gt;=REGISTER!$DD$28,DU$40&gt;0),1,0)</f>
        <v>0</v>
      </c>
      <c r="AS44" s="182">
        <f>IF(AND(DV119=1,$N119&gt;=REGISTER!$DE$45,DV$43+DV$44&gt;=REGISTER!$DD$28,DV$40&gt;0),1,0)</f>
        <v>0</v>
      </c>
      <c r="AT44" s="182">
        <f>IF(AND(DW119=1,$N119&gt;=REGISTER!$DE$45,DW$43+DW$44&gt;=REGISTER!$DD$28,DW$40&gt;0),1,0)</f>
        <v>0</v>
      </c>
      <c r="AU44" s="182">
        <f>IF(AND(DX119=1,$N119&gt;=REGISTER!$DE$45,DX$43+DX$44&gt;=REGISTER!$DD$28,DX$40&gt;0),1,0)</f>
        <v>0</v>
      </c>
      <c r="AV44" s="182">
        <f>IF(AND(DY119=1,$N119&gt;=REGISTER!$DE$45,DY$43+DY$44&gt;=REGISTER!$DD$28,DY$40&gt;0),1,0)</f>
        <v>0</v>
      </c>
      <c r="AW44" s="182">
        <f>IF(AND(DZ119=1,$N119&gt;=REGISTER!$DE$45,DZ$43+DZ$44&gt;=REGISTER!$DD$28,DZ$40&gt;0),1,0)</f>
        <v>0</v>
      </c>
      <c r="AX44" s="182">
        <f>IF(AND(EA119=1,$N119&gt;=REGISTER!$DE$45,EA$43+EA$44&gt;=REGISTER!$DD$28,EA$40&gt;0),1,0)</f>
        <v>0</v>
      </c>
      <c r="AY44" s="182">
        <f>IF(AND(EB119=1,$N119&gt;=REGISTER!$DE$45,EB$43+EB$44&gt;=REGISTER!$DD$28,EB$40&gt;0),1,0)</f>
        <v>0</v>
      </c>
      <c r="AZ44" s="182">
        <f>IF(AND(EC119=1,$N119&gt;=REGISTER!$DE$45,EC$43+EC$44&gt;=REGISTER!$DD$28,EC$40&gt;0),1,0)</f>
        <v>0</v>
      </c>
      <c r="BA44" s="182">
        <f>IF(AND(ED119=1,$N119&gt;=REGISTER!$DE$45,ED$43+ED$44&gt;=REGISTER!$DD$28,ED$40&gt;0),1,0)</f>
        <v>0</v>
      </c>
      <c r="BB44" s="182">
        <f>IF(AND(EE119=1,$N119&gt;=REGISTER!$DE$45,EE$43+EE$44&gt;=REGISTER!$DD$28,EE$40&gt;0),1,0)</f>
        <v>0</v>
      </c>
      <c r="BC44" s="182">
        <f>IF(AND(EF119=1,$N119&gt;=REGISTER!$DE$45,EF$43+EF$44&gt;=REGISTER!$DD$28,EF$40&gt;0),1,0)</f>
        <v>0</v>
      </c>
      <c r="BD44" s="83">
        <f t="shared" si="8"/>
        <v>0</v>
      </c>
      <c r="BE44" s="182">
        <f>IF(SUM(BE$40:BE43)&gt;=2,0,IF(AND(OR(CS119=1,C119="X"),$N119&gt;=13,CS$41&gt;2,CS$40&gt;0),1,0))</f>
        <v>0</v>
      </c>
      <c r="BF44" s="182">
        <f>IF(SUM(BF$40:BF43)&gt;=2,0,IF(AND(OR(CT119=1,D119="X"),$N119&gt;=13,CT$41&gt;2,CT$40&gt;0),1,0))</f>
        <v>0</v>
      </c>
      <c r="BG44" s="182">
        <f>IF(SUM(BG$40:BG43)&gt;=2,0,IF(AND(OR(CU119=1,E119="X"),$N119&gt;=13,CU$41&gt;2,CU$40&gt;0),1,0))</f>
        <v>0</v>
      </c>
      <c r="BH44" s="182">
        <f>IF(SUM(BH$40:BH43)&gt;=2,0,IF(AND(OR(CV119=1,F119="X"),$N119&gt;=13,CV$41&gt;2,CV$40&gt;0),1,0))</f>
        <v>0</v>
      </c>
      <c r="BI44" s="182">
        <f>IF(SUM(BI$40:BI43)&gt;=2,0,IF(AND(OR(CW119=1,G119="X"),$N119&gt;=13,CW$41&gt;2,CW$40&gt;0),1,0))</f>
        <v>0</v>
      </c>
      <c r="BJ44" s="182">
        <f>IF(SUM(BJ$40:BJ43)&gt;=2,0,IF(AND(OR(CX119=1,H119="X"),$N119&gt;=13,CX$41&gt;2,CX$40&gt;0),1,0))</f>
        <v>0</v>
      </c>
      <c r="BK44" s="182">
        <f>IF(SUM(BK$40:BK43)&gt;=2,0,IF(AND(OR(CY119=1,I119="X"),$N119&gt;=13,CY$41&gt;2,CY$40&gt;0),1,0))</f>
        <v>0</v>
      </c>
      <c r="BL44" s="182">
        <f>IF(SUM(BL$40:BL43)&gt;=2,0,IF(AND(OR(CZ119=1,J119="X"),$N119&gt;=13,CZ$41&gt;2,CZ$40&gt;0),1,0))</f>
        <v>0</v>
      </c>
      <c r="BM44" s="182">
        <f>IF(SUM(BM$40:BM43)&gt;=2,0,IF(AND(OR(DA119=1,K119="X"),$N119&gt;=13,DA$41&gt;2,DA$40&gt;0),1,0))</f>
        <v>0</v>
      </c>
      <c r="BN44" s="182">
        <f>IF(SUM(BN$40:BN43)&gt;=2,0,IF(AND(OR(DB119=1,L119="X"),$N119&gt;=13,DB$41&gt;2,DB$40&gt;0),1,0))</f>
        <v>0</v>
      </c>
      <c r="BO44" s="182">
        <f>IF(SUM(BO$40:BO43)&gt;=2,0,IF(AND(OR(DC119=1,M119="X"),$N119&gt;=13,DC$41&gt;2,DC$40&gt;0),1,0))</f>
        <v>0</v>
      </c>
      <c r="BP44" s="182">
        <f>IF(SUM(BP$40:BP43)&gt;=2,0,IF(AND(OR(DD119=1,N119="X"),$N119&gt;=13,DD$41&gt;2,DD$40&gt;0),1,0))</f>
        <v>0</v>
      </c>
      <c r="BQ44" s="182">
        <f>IF(SUM(BQ$40:BQ43)&gt;=2,0,IF(AND(OR(DE119=1,O119="X"),$N119&gt;=13,DE$41&gt;2,DE$40&gt;0),1,0))</f>
        <v>0</v>
      </c>
      <c r="BR44" s="182">
        <f>IF(SUM(BR$40:BR43)&gt;=2,0,IF(AND(OR(DF119=1,P119="X"),$N119&gt;=13,DF$41&gt;2,DF$40&gt;0),1,0))</f>
        <v>0</v>
      </c>
      <c r="BS44" s="182">
        <f>IF(SUM(BS$40:BS43)&gt;=2,0,IF(AND(OR(DG119=1,Q119="X"),$N119&gt;=13,DG$41&gt;2,DG$40&gt;0),1,0))</f>
        <v>0</v>
      </c>
      <c r="BT44" s="182">
        <f>IF(SUM(BT$40:BT43)&gt;=2,0,IF(AND(OR(DH119=1,R119="X"),$N119&gt;=13,DH$41&gt;2,DH$40&gt;0),1,0))</f>
        <v>0</v>
      </c>
      <c r="BU44" s="182">
        <f>IF(SUM(BU$40:BU43)&gt;=2,0,IF(AND(OR(DI119=1,S119="X"),$N119&gt;=13,DI$41&gt;2,DI$40&gt;0),1,0))</f>
        <v>0</v>
      </c>
      <c r="BV44" s="182">
        <f>IF(SUM(BV$40:BV43)&gt;=2,0,IF(AND(OR(DJ119=1,T119="X"),$N119&gt;=13,DJ$41&gt;2,DJ$40&gt;0),1,0))</f>
        <v>0</v>
      </c>
      <c r="BW44" s="182">
        <f>IF(SUM(BW$40:BW43)&gt;=2,0,IF(AND(OR(DK119=1,U119="X"),$N119&gt;=13,DK$41&gt;2,DK$40&gt;0),1,0))</f>
        <v>0</v>
      </c>
      <c r="BX44" s="182">
        <f>IF(SUM(BX$40:BX43)&gt;=2,0,IF(AND(OR(DL119=1,V119="X"),$N119&gt;=13,DL$41&gt;2,DL$40&gt;0),1,0))</f>
        <v>0</v>
      </c>
      <c r="BY44" s="182">
        <f>IF(SUM(BY$40:BY43)&gt;=2,0,IF(AND(OR(DM119=1,W119="X"),$N119&gt;=13,DM$41&gt;2,DM$40&gt;0),1,0))</f>
        <v>0</v>
      </c>
      <c r="BZ44" s="182">
        <f>IF(SUM(BZ$40:BZ43)&gt;=2,0,IF(AND(OR(DN119=1,X119="X"),$N119&gt;=13,DN$41&gt;2,DN$40&gt;0),1,0))</f>
        <v>0</v>
      </c>
      <c r="CA44" s="182">
        <f>IF(SUM(CA$40:CA43)&gt;=2,0,IF(AND(OR(DO119=1,Y119="X"),$N119&gt;=13,DO$41&gt;2,DO$40&gt;0),1,0))</f>
        <v>0</v>
      </c>
      <c r="CB44" s="182">
        <f>IF(SUM(CB$40:CB43)&gt;=2,0,IF(AND(OR(DP119=1,Z119="X"),$N119&gt;=13,DP$41&gt;2,DP$40&gt;0),1,0))</f>
        <v>0</v>
      </c>
      <c r="CC44" s="182">
        <f>IF(SUM(CC$40:CC43)&gt;=2,0,IF(AND(OR(DQ119=1,AA119="X"),$N119&gt;=13,DQ$41&gt;2,DQ$40&gt;0),1,0))</f>
        <v>0</v>
      </c>
      <c r="CD44" s="182">
        <f>IF(SUM(CD$40:CD43)&gt;=2,0,IF(AND(OR(DR119=1,AB119="X"),$N119&gt;=13,DR$41&gt;2,DR$40&gt;0),1,0))</f>
        <v>0</v>
      </c>
      <c r="CE44" s="182">
        <f>IF(SUM(CE$40:CE43)&gt;=2,0,IF(AND(OR(DS119=1,AC119="X"),$N119&gt;=13,DS$41&gt;2,DS$40&gt;0),1,0))</f>
        <v>0</v>
      </c>
      <c r="CF44" s="182">
        <f>IF(SUM(CF$40:CF43)&gt;=2,0,IF(AND(OR(DT119=1,AD119="X"),$N119&gt;=13,DT$41&gt;2,DT$40&gt;0),1,0))</f>
        <v>0</v>
      </c>
      <c r="CG44" s="182">
        <f>IF(SUM(CG$40:CG43)&gt;=2,0,IF(AND(OR(DU119=1,AE119="X"),$N119&gt;=13,DU$41&gt;2,DU$40&gt;0),1,0))</f>
        <v>0</v>
      </c>
      <c r="CH44" s="182">
        <f>IF(SUM(CH$40:CH43)&gt;=2,0,IF(AND(OR(DV119=1,AF119="X"),$N119&gt;=13,DV$41&gt;2,DV$40&gt;0),1,0))</f>
        <v>0</v>
      </c>
      <c r="CI44" s="182">
        <f>IF(SUM(CI$40:CI43)&gt;=2,0,IF(AND(OR(DW119=1,AG119="X"),$N119&gt;=13,DW$41&gt;2,DW$40&gt;0),1,0))</f>
        <v>0</v>
      </c>
      <c r="CJ44" s="182">
        <f>IF(SUM(CJ$40:CJ43)&gt;=2,0,IF(AND(OR(DX119=1,AH119="X"),$N119&gt;=13,DX$41&gt;2,DX$40&gt;0),1,0))</f>
        <v>0</v>
      </c>
      <c r="CK44" s="182">
        <f>IF(SUM(CK$40:CK43)&gt;=2,0,IF(AND(OR(DY119=1,AI119="X"),$N119&gt;=13,DY$41&gt;2,DY$40&gt;0),1,0))</f>
        <v>0</v>
      </c>
      <c r="CL44" s="182">
        <f>IF(SUM(CL$40:CL43)&gt;=2,0,IF(AND(OR(DZ119=1,AJ119="X"),$N119&gt;=13,DZ$41&gt;2,DZ$40&gt;0),1,0))</f>
        <v>0</v>
      </c>
      <c r="CM44" s="182">
        <f>IF(SUM(CM$40:CM43)&gt;=2,0,IF(AND(OR(EA119=1,AK119="X"),$N119&gt;=13,EA$41&gt;2,EA$40&gt;0),1,0))</f>
        <v>0</v>
      </c>
      <c r="CN44" s="182">
        <f>IF(SUM(CN$40:CN43)&gt;=2,0,IF(AND(OR(EB119=1,AL119="X"),$N119&gt;=13,EB$41&gt;2,EB$40&gt;0),1,0))</f>
        <v>0</v>
      </c>
      <c r="CO44" s="182">
        <f>IF(SUM(CO$40:CO43)&gt;=2,0,IF(AND(OR(EC119=1,AM119="X"),$N119&gt;=13,EC$41&gt;2,EC$40&gt;0),1,0))</f>
        <v>0</v>
      </c>
      <c r="CP44" s="182">
        <f>IF(SUM(CP$40:CP43)&gt;=2,0,IF(AND(OR(ED119=1,AN119="X"),$N119&gt;=13,ED$41&gt;2,ED$40&gt;0),1,0))</f>
        <v>0</v>
      </c>
      <c r="CQ44" s="182">
        <f>IF(SUM(CQ$40:CQ43)&gt;=2,0,IF(AND(OR(EE119=1,AO119="X"),$N119&gt;=13,EE$41&gt;2,EE$40&gt;0),1,0))</f>
        <v>0</v>
      </c>
      <c r="CR44" s="182">
        <f>IF(SUM(CR$40:CR43)&gt;=2,0,IF(AND(OR(EF119=1,AP119="X"),$N119&gt;=13,EF$41&gt;2,EF$40&gt;0),1,0))</f>
        <v>0</v>
      </c>
      <c r="CS44" s="16">
        <f t="shared" ref="CS44:EF44" si="33">SUMIF($J$38:$J$39,"=1",CS$38:CS$39)+SUMIF($J$117:$J$121,"=1",CS$117:CS$121)</f>
        <v>0</v>
      </c>
      <c r="CT44" s="16">
        <f t="shared" si="33"/>
        <v>0</v>
      </c>
      <c r="CU44" s="16">
        <f t="shared" si="33"/>
        <v>0</v>
      </c>
      <c r="CV44" s="16">
        <f t="shared" si="33"/>
        <v>0</v>
      </c>
      <c r="CW44" s="16">
        <f t="shared" si="33"/>
        <v>0</v>
      </c>
      <c r="CX44" s="16">
        <f t="shared" si="33"/>
        <v>0</v>
      </c>
      <c r="CY44" s="16">
        <f t="shared" si="33"/>
        <v>0</v>
      </c>
      <c r="CZ44" s="16">
        <f t="shared" si="33"/>
        <v>0</v>
      </c>
      <c r="DA44" s="16">
        <f t="shared" si="33"/>
        <v>0</v>
      </c>
      <c r="DB44" s="16">
        <f t="shared" si="33"/>
        <v>0</v>
      </c>
      <c r="DC44" s="16">
        <f t="shared" si="33"/>
        <v>0</v>
      </c>
      <c r="DD44" s="16">
        <f t="shared" si="33"/>
        <v>0</v>
      </c>
      <c r="DE44" s="16">
        <f t="shared" si="33"/>
        <v>0</v>
      </c>
      <c r="DF44" s="16">
        <f t="shared" si="33"/>
        <v>0</v>
      </c>
      <c r="DG44" s="16">
        <f t="shared" si="33"/>
        <v>0</v>
      </c>
      <c r="DH44" s="16">
        <f t="shared" si="33"/>
        <v>0</v>
      </c>
      <c r="DI44" s="16">
        <f t="shared" si="33"/>
        <v>0</v>
      </c>
      <c r="DJ44" s="16">
        <f t="shared" si="33"/>
        <v>0</v>
      </c>
      <c r="DK44" s="16">
        <f t="shared" si="33"/>
        <v>0</v>
      </c>
      <c r="DL44" s="16">
        <f t="shared" si="33"/>
        <v>0</v>
      </c>
      <c r="DM44" s="16">
        <f t="shared" si="33"/>
        <v>0</v>
      </c>
      <c r="DN44" s="16">
        <f t="shared" si="33"/>
        <v>0</v>
      </c>
      <c r="DO44" s="16">
        <f t="shared" si="33"/>
        <v>0</v>
      </c>
      <c r="DP44" s="16">
        <f t="shared" si="33"/>
        <v>0</v>
      </c>
      <c r="DQ44" s="16">
        <f t="shared" si="33"/>
        <v>0</v>
      </c>
      <c r="DR44" s="16">
        <f t="shared" si="33"/>
        <v>0</v>
      </c>
      <c r="DS44" s="16">
        <f t="shared" si="33"/>
        <v>0</v>
      </c>
      <c r="DT44" s="16">
        <f t="shared" si="33"/>
        <v>0</v>
      </c>
      <c r="DU44" s="16">
        <f t="shared" si="33"/>
        <v>0</v>
      </c>
      <c r="DV44" s="16">
        <f t="shared" si="33"/>
        <v>0</v>
      </c>
      <c r="DW44" s="16">
        <f t="shared" si="33"/>
        <v>0</v>
      </c>
      <c r="DX44" s="16">
        <f t="shared" si="33"/>
        <v>0</v>
      </c>
      <c r="DY44" s="16">
        <f t="shared" si="33"/>
        <v>0</v>
      </c>
      <c r="DZ44" s="16">
        <f t="shared" si="33"/>
        <v>0</v>
      </c>
      <c r="EA44" s="16">
        <f t="shared" si="33"/>
        <v>0</v>
      </c>
      <c r="EB44" s="16">
        <f t="shared" si="33"/>
        <v>0</v>
      </c>
      <c r="EC44" s="16">
        <f t="shared" si="33"/>
        <v>0</v>
      </c>
      <c r="ED44" s="16">
        <f t="shared" si="33"/>
        <v>0</v>
      </c>
      <c r="EE44" s="16">
        <f t="shared" si="33"/>
        <v>0</v>
      </c>
      <c r="EF44" s="16">
        <f t="shared" si="33"/>
        <v>0</v>
      </c>
      <c r="EG44" s="212"/>
      <c r="EH44" s="212"/>
      <c r="EI44" s="212"/>
      <c r="EJ44" s="212"/>
      <c r="EK44" s="146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1"/>
    </row>
    <row r="45" spans="1:225" ht="13.5" customHeight="1" thickBot="1">
      <c r="A45" s="370" t="s">
        <v>336</v>
      </c>
      <c r="B45" s="101"/>
      <c r="C45" s="101"/>
      <c r="D45" s="101"/>
      <c r="E45" s="101"/>
      <c r="F45" s="102"/>
      <c r="G45" s="104"/>
      <c r="H45" s="108"/>
      <c r="I45" s="19"/>
      <c r="J45" s="19"/>
      <c r="K45" s="19"/>
      <c r="L45" s="260" t="s">
        <v>163</v>
      </c>
      <c r="M45" s="13" t="s">
        <v>161</v>
      </c>
      <c r="N45" s="19"/>
      <c r="O45" s="83">
        <f t="shared" si="7"/>
        <v>0</v>
      </c>
      <c r="P45" s="182">
        <f>IF(AND(CS120=1,$N120&gt;=REGISTER!$DE$45,CS$43+CS$44&gt;=REGISTER!$DD$28,CS$40&gt;0),1,0)</f>
        <v>0</v>
      </c>
      <c r="Q45" s="182">
        <f>IF(AND(CT120=1,$N120&gt;=REGISTER!$DE$45,CT$43+CT$44&gt;=REGISTER!$DD$28,CT$40&gt;0),1,0)</f>
        <v>0</v>
      </c>
      <c r="R45" s="182">
        <f>IF(AND(CU120=1,$N120&gt;=REGISTER!$DE$45,CU$43+CU$44&gt;=REGISTER!$DD$28,CU$40&gt;0),1,0)</f>
        <v>0</v>
      </c>
      <c r="S45" s="182">
        <f>IF(AND(CV120=1,$N120&gt;=REGISTER!$DE$45,CV$43+CV$44&gt;=REGISTER!$DD$28,CV$40&gt;0),1,0)</f>
        <v>0</v>
      </c>
      <c r="T45" s="182">
        <f>IF(AND(CW120=1,$N120&gt;=REGISTER!$DE$45,CW$43+CW$44&gt;=REGISTER!$DD$28,CW$40&gt;0),1,0)</f>
        <v>0</v>
      </c>
      <c r="U45" s="182">
        <f>IF(AND(CX120=1,$N120&gt;=REGISTER!$DE$45,CX$43+CX$44&gt;=REGISTER!$DD$28,CX$40&gt;0),1,0)</f>
        <v>0</v>
      </c>
      <c r="V45" s="182">
        <f>IF(AND(CY120=1,$N120&gt;=REGISTER!$DE$45,CY$43+CY$44&gt;=REGISTER!$DD$28,CY$40&gt;0),1,0)</f>
        <v>0</v>
      </c>
      <c r="W45" s="182">
        <f>IF(AND(CZ120=1,$N120&gt;=REGISTER!$DE$45,CZ$43+CZ$44&gt;=REGISTER!$DD$28,CZ$40&gt;0),1,0)</f>
        <v>0</v>
      </c>
      <c r="X45" s="182">
        <f>IF(AND(DA120=1,$N120&gt;=REGISTER!$DE$45,DA$43+DA$44&gt;=REGISTER!$DD$28,DA$40&gt;0),1,0)</f>
        <v>0</v>
      </c>
      <c r="Y45" s="182">
        <f>IF(AND(DB120=1,$N120&gt;=REGISTER!$DE$45,DB$43+DB$44&gt;=REGISTER!$DD$28,DB$40&gt;0),1,0)</f>
        <v>0</v>
      </c>
      <c r="Z45" s="182">
        <f>IF(AND(DC120=1,$N120&gt;=REGISTER!$DE$45,DC$43+DC$44&gt;=REGISTER!$DD$28,DC$40&gt;0),1,0)</f>
        <v>0</v>
      </c>
      <c r="AA45" s="182">
        <f>IF(AND(DD120=1,$N120&gt;=REGISTER!$DE$45,DD$43+DD$44&gt;=REGISTER!$DD$28,DD$40&gt;0),1,0)</f>
        <v>0</v>
      </c>
      <c r="AB45" s="182">
        <f>IF(AND(DE120=1,$N120&gt;=REGISTER!$DE$45,DE$43+DE$44&gt;=REGISTER!$DD$28,DE$40&gt;0),1,0)</f>
        <v>0</v>
      </c>
      <c r="AC45" s="182">
        <f>IF(AND(DF120=1,$N120&gt;=REGISTER!$DE$45,DF$43+DF$44&gt;=REGISTER!$DD$28,DF$40&gt;0),1,0)</f>
        <v>0</v>
      </c>
      <c r="AD45" s="182">
        <f>IF(AND(DG120=1,$N120&gt;=REGISTER!$DE$45,DG$43+DG$44&gt;=REGISTER!$DD$28,DG$40&gt;0),1,0)</f>
        <v>0</v>
      </c>
      <c r="AE45" s="182">
        <f>IF(AND(DH120=1,$N120&gt;=REGISTER!$DE$45,DH$43+DH$44&gt;=REGISTER!$DD$28,DH$40&gt;0),1,0)</f>
        <v>0</v>
      </c>
      <c r="AF45" s="182">
        <f>IF(AND(DI120=1,$N120&gt;=REGISTER!$DE$45,DI$43+DI$44&gt;=REGISTER!$DD$28,DI$40&gt;0),1,0)</f>
        <v>0</v>
      </c>
      <c r="AG45" s="182">
        <f>IF(AND(DJ120=1,$N120&gt;=REGISTER!$DE$45,DJ$43+DJ$44&gt;=REGISTER!$DD$28,DJ$40&gt;0),1,0)</f>
        <v>0</v>
      </c>
      <c r="AH45" s="182">
        <f>IF(AND(DK120=1,$N120&gt;=REGISTER!$DE$45,DK$43+DK$44&gt;=REGISTER!$DD$28,DK$40&gt;0),1,0)</f>
        <v>0</v>
      </c>
      <c r="AI45" s="182">
        <f>IF(AND(DL120=1,$N120&gt;=REGISTER!$DE$45,DL$43+DL$44&gt;=REGISTER!$DD$28,DL$40&gt;0),1,0)</f>
        <v>0</v>
      </c>
      <c r="AJ45" s="182">
        <f>IF(AND(DM120=1,$N120&gt;=REGISTER!$DE$45,DM$43+DM$44&gt;=REGISTER!$DD$28,DM$40&gt;0),1,0)</f>
        <v>0</v>
      </c>
      <c r="AK45" s="182">
        <f>IF(AND(DN120=1,$N120&gt;=REGISTER!$DE$45,DN$43+DN$44&gt;=REGISTER!$DD$28,DN$40&gt;0),1,0)</f>
        <v>0</v>
      </c>
      <c r="AL45" s="182">
        <f>IF(AND(DO120=1,$N120&gt;=REGISTER!$DE$45,DO$43+DO$44&gt;=REGISTER!$DD$28,DO$40&gt;0),1,0)</f>
        <v>0</v>
      </c>
      <c r="AM45" s="182">
        <f>IF(AND(DP120=1,$N120&gt;=REGISTER!$DE$45,DP$43+DP$44&gt;=REGISTER!$DD$28,DP$40&gt;0),1,0)</f>
        <v>0</v>
      </c>
      <c r="AN45" s="182">
        <f>IF(AND(DQ120=1,$N120&gt;=REGISTER!$DE$45,DQ$43+DQ$44&gt;=REGISTER!$DD$28,DQ$40&gt;0),1,0)</f>
        <v>0</v>
      </c>
      <c r="AO45" s="182">
        <f>IF(AND(DR120=1,$N120&gt;=REGISTER!$DE$45,DR$43+DR$44&gt;=REGISTER!$DD$28,DR$40&gt;0),1,0)</f>
        <v>0</v>
      </c>
      <c r="AP45" s="182">
        <f>IF(AND(DS120=1,$N120&gt;=REGISTER!$DE$45,DS$43+DS$44&gt;=REGISTER!$DD$28,DS$40&gt;0),1,0)</f>
        <v>0</v>
      </c>
      <c r="AQ45" s="182">
        <f>IF(AND(DT120=1,$N120&gt;=REGISTER!$DE$45,DT$43+DT$44&gt;=REGISTER!$DD$28,DT$40&gt;0),1,0)</f>
        <v>0</v>
      </c>
      <c r="AR45" s="182">
        <f>IF(AND(DU120=1,$N120&gt;=REGISTER!$DE$45,DU$43+DU$44&gt;=REGISTER!$DD$28,DU$40&gt;0),1,0)</f>
        <v>0</v>
      </c>
      <c r="AS45" s="182">
        <f>IF(AND(DV120=1,$N120&gt;=REGISTER!$DE$45,DV$43+DV$44&gt;=REGISTER!$DD$28,DV$40&gt;0),1,0)</f>
        <v>0</v>
      </c>
      <c r="AT45" s="182">
        <f>IF(AND(DW120=1,$N120&gt;=REGISTER!$DE$45,DW$43+DW$44&gt;=REGISTER!$DD$28,DW$40&gt;0),1,0)</f>
        <v>0</v>
      </c>
      <c r="AU45" s="182">
        <f>IF(AND(DX120=1,$N120&gt;=REGISTER!$DE$45,DX$43+DX$44&gt;=REGISTER!$DD$28,DX$40&gt;0),1,0)</f>
        <v>0</v>
      </c>
      <c r="AV45" s="182">
        <f>IF(AND(DY120=1,$N120&gt;=REGISTER!$DE$45,DY$43+DY$44&gt;=REGISTER!$DD$28,DY$40&gt;0),1,0)</f>
        <v>0</v>
      </c>
      <c r="AW45" s="182">
        <f>IF(AND(DZ120=1,$N120&gt;=REGISTER!$DE$45,DZ$43+DZ$44&gt;=REGISTER!$DD$28,DZ$40&gt;0),1,0)</f>
        <v>0</v>
      </c>
      <c r="AX45" s="182">
        <f>IF(AND(EA120=1,$N120&gt;=REGISTER!$DE$45,EA$43+EA$44&gt;=REGISTER!$DD$28,EA$40&gt;0),1,0)</f>
        <v>0</v>
      </c>
      <c r="AY45" s="182">
        <f>IF(AND(EB120=1,$N120&gt;=REGISTER!$DE$45,EB$43+EB$44&gt;=REGISTER!$DD$28,EB$40&gt;0),1,0)</f>
        <v>0</v>
      </c>
      <c r="AZ45" s="182">
        <f>IF(AND(EC120=1,$N120&gt;=REGISTER!$DE$45,EC$43+EC$44&gt;=REGISTER!$DD$28,EC$40&gt;0),1,0)</f>
        <v>0</v>
      </c>
      <c r="BA45" s="182">
        <f>IF(AND(ED120=1,$N120&gt;=REGISTER!$DE$45,ED$43+ED$44&gt;=REGISTER!$DD$28,ED$40&gt;0),1,0)</f>
        <v>0</v>
      </c>
      <c r="BB45" s="182">
        <f>IF(AND(EE120=1,$N120&gt;=REGISTER!$DE$45,EE$43+EE$44&gt;=REGISTER!$DD$28,EE$40&gt;0),1,0)</f>
        <v>0</v>
      </c>
      <c r="BC45" s="182">
        <f>IF(AND(EF120=1,$N120&gt;=REGISTER!$DE$45,EF$43+EF$44&gt;=REGISTER!$DD$28,EF$40&gt;0),1,0)</f>
        <v>0</v>
      </c>
      <c r="BD45" s="83">
        <f t="shared" si="8"/>
        <v>0</v>
      </c>
      <c r="BE45" s="182">
        <f>IF(SUM(BE$40:BE44)&gt;=2,0,IF(AND(OR(CS120=1,C120="X"),$N120&gt;=13,CS$41&gt;2,CS$40&gt;0),1,0))</f>
        <v>0</v>
      </c>
      <c r="BF45" s="182">
        <f>IF(SUM(BF$40:BF44)&gt;=2,0,IF(AND(OR(CT120=1,D120="X"),$N120&gt;=13,CT$41&gt;2,CT$40&gt;0),1,0))</f>
        <v>0</v>
      </c>
      <c r="BG45" s="182">
        <f>IF(SUM(BG$40:BG44)&gt;=2,0,IF(AND(OR(CU120=1,E120="X"),$N120&gt;=13,CU$41&gt;2,CU$40&gt;0),1,0))</f>
        <v>0</v>
      </c>
      <c r="BH45" s="182">
        <f>IF(SUM(BH$40:BH44)&gt;=2,0,IF(AND(OR(CV120=1,F120="X"),$N120&gt;=13,CV$41&gt;2,CV$40&gt;0),1,0))</f>
        <v>0</v>
      </c>
      <c r="BI45" s="182">
        <f>IF(SUM(BI$40:BI44)&gt;=2,0,IF(AND(OR(CW120=1,G120="X"),$N120&gt;=13,CW$41&gt;2,CW$40&gt;0),1,0))</f>
        <v>0</v>
      </c>
      <c r="BJ45" s="182">
        <f>IF(SUM(BJ$40:BJ44)&gt;=2,0,IF(AND(OR(CX120=1,H120="X"),$N120&gt;=13,CX$41&gt;2,CX$40&gt;0),1,0))</f>
        <v>0</v>
      </c>
      <c r="BK45" s="182">
        <f>IF(SUM(BK$40:BK44)&gt;=2,0,IF(AND(OR(CY120=1,I120="X"),$N120&gt;=13,CY$41&gt;2,CY$40&gt;0),1,0))</f>
        <v>0</v>
      </c>
      <c r="BL45" s="182">
        <f>IF(SUM(BL$40:BL44)&gt;=2,0,IF(AND(OR(CZ120=1,J120="X"),$N120&gt;=13,CZ$41&gt;2,CZ$40&gt;0),1,0))</f>
        <v>0</v>
      </c>
      <c r="BM45" s="182">
        <f>IF(SUM(BM$40:BM44)&gt;=2,0,IF(AND(OR(DA120=1,K120="X"),$N120&gt;=13,DA$41&gt;2,DA$40&gt;0),1,0))</f>
        <v>0</v>
      </c>
      <c r="BN45" s="182">
        <f>IF(SUM(BN$40:BN44)&gt;=2,0,IF(AND(OR(DB120=1,L120="X"),$N120&gt;=13,DB$41&gt;2,DB$40&gt;0),1,0))</f>
        <v>0</v>
      </c>
      <c r="BO45" s="182">
        <f>IF(SUM(BO$40:BO44)&gt;=2,0,IF(AND(OR(DC120=1,M120="X"),$N120&gt;=13,DC$41&gt;2,DC$40&gt;0),1,0))</f>
        <v>0</v>
      </c>
      <c r="BP45" s="182">
        <f>IF(SUM(BP$40:BP44)&gt;=2,0,IF(AND(OR(DD120=1,N120="X"),$N120&gt;=13,DD$41&gt;2,DD$40&gt;0),1,0))</f>
        <v>0</v>
      </c>
      <c r="BQ45" s="182">
        <f>IF(SUM(BQ$40:BQ44)&gt;=2,0,IF(AND(OR(DE120=1,O120="X"),$N120&gt;=13,DE$41&gt;2,DE$40&gt;0),1,0))</f>
        <v>0</v>
      </c>
      <c r="BR45" s="182">
        <f>IF(SUM(BR$40:BR44)&gt;=2,0,IF(AND(OR(DF120=1,P120="X"),$N120&gt;=13,DF$41&gt;2,DF$40&gt;0),1,0))</f>
        <v>0</v>
      </c>
      <c r="BS45" s="182">
        <f>IF(SUM(BS$40:BS44)&gt;=2,0,IF(AND(OR(DG120=1,Q120="X"),$N120&gt;=13,DG$41&gt;2,DG$40&gt;0),1,0))</f>
        <v>0</v>
      </c>
      <c r="BT45" s="182">
        <f>IF(SUM(BT$40:BT44)&gt;=2,0,IF(AND(OR(DH120=1,R120="X"),$N120&gt;=13,DH$41&gt;2,DH$40&gt;0),1,0))</f>
        <v>0</v>
      </c>
      <c r="BU45" s="182">
        <f>IF(SUM(BU$40:BU44)&gt;=2,0,IF(AND(OR(DI120=1,S120="X"),$N120&gt;=13,DI$41&gt;2,DI$40&gt;0),1,0))</f>
        <v>0</v>
      </c>
      <c r="BV45" s="182">
        <f>IF(SUM(BV$40:BV44)&gt;=2,0,IF(AND(OR(DJ120=1,T120="X"),$N120&gt;=13,DJ$41&gt;2,DJ$40&gt;0),1,0))</f>
        <v>0</v>
      </c>
      <c r="BW45" s="182">
        <f>IF(SUM(BW$40:BW44)&gt;=2,0,IF(AND(OR(DK120=1,U120="X"),$N120&gt;=13,DK$41&gt;2,DK$40&gt;0),1,0))</f>
        <v>0</v>
      </c>
      <c r="BX45" s="182">
        <f>IF(SUM(BX$40:BX44)&gt;=2,0,IF(AND(OR(DL120=1,V120="X"),$N120&gt;=13,DL$41&gt;2,DL$40&gt;0),1,0))</f>
        <v>0</v>
      </c>
      <c r="BY45" s="182">
        <f>IF(SUM(BY$40:BY44)&gt;=2,0,IF(AND(OR(DM120=1,W120="X"),$N120&gt;=13,DM$41&gt;2,DM$40&gt;0),1,0))</f>
        <v>0</v>
      </c>
      <c r="BZ45" s="182">
        <f>IF(SUM(BZ$40:BZ44)&gt;=2,0,IF(AND(OR(DN120=1,X120="X"),$N120&gt;=13,DN$41&gt;2,DN$40&gt;0),1,0))</f>
        <v>0</v>
      </c>
      <c r="CA45" s="182">
        <f>IF(SUM(CA$40:CA44)&gt;=2,0,IF(AND(OR(DO120=1,Y120="X"),$N120&gt;=13,DO$41&gt;2,DO$40&gt;0),1,0))</f>
        <v>0</v>
      </c>
      <c r="CB45" s="182">
        <f>IF(SUM(CB$40:CB44)&gt;=2,0,IF(AND(OR(DP120=1,Z120="X"),$N120&gt;=13,DP$41&gt;2,DP$40&gt;0),1,0))</f>
        <v>0</v>
      </c>
      <c r="CC45" s="182">
        <f>IF(SUM(CC$40:CC44)&gt;=2,0,IF(AND(OR(DQ120=1,AA120="X"),$N120&gt;=13,DQ$41&gt;2,DQ$40&gt;0),1,0))</f>
        <v>0</v>
      </c>
      <c r="CD45" s="182">
        <f>IF(SUM(CD$40:CD44)&gt;=2,0,IF(AND(OR(DR120=1,AB120="X"),$N120&gt;=13,DR$41&gt;2,DR$40&gt;0),1,0))</f>
        <v>0</v>
      </c>
      <c r="CE45" s="182">
        <f>IF(SUM(CE$40:CE44)&gt;=2,0,IF(AND(OR(DS120=1,AC120="X"),$N120&gt;=13,DS$41&gt;2,DS$40&gt;0),1,0))</f>
        <v>0</v>
      </c>
      <c r="CF45" s="182">
        <f>IF(SUM(CF$40:CF44)&gt;=2,0,IF(AND(OR(DT120=1,AD120="X"),$N120&gt;=13,DT$41&gt;2,DT$40&gt;0),1,0))</f>
        <v>0</v>
      </c>
      <c r="CG45" s="182">
        <f>IF(SUM(CG$40:CG44)&gt;=2,0,IF(AND(OR(DU120=1,AE120="X"),$N120&gt;=13,DU$41&gt;2,DU$40&gt;0),1,0))</f>
        <v>0</v>
      </c>
      <c r="CH45" s="182">
        <f>IF(SUM(CH$40:CH44)&gt;=2,0,IF(AND(OR(DV120=1,AF120="X"),$N120&gt;=13,DV$41&gt;2,DV$40&gt;0),1,0))</f>
        <v>0</v>
      </c>
      <c r="CI45" s="182">
        <f>IF(SUM(CI$40:CI44)&gt;=2,0,IF(AND(OR(DW120=1,AG120="X"),$N120&gt;=13,DW$41&gt;2,DW$40&gt;0),1,0))</f>
        <v>0</v>
      </c>
      <c r="CJ45" s="182">
        <f>IF(SUM(CJ$40:CJ44)&gt;=2,0,IF(AND(OR(DX120=1,AH120="X"),$N120&gt;=13,DX$41&gt;2,DX$40&gt;0),1,0))</f>
        <v>0</v>
      </c>
      <c r="CK45" s="182">
        <f>IF(SUM(CK$40:CK44)&gt;=2,0,IF(AND(OR(DY120=1,AI120="X"),$N120&gt;=13,DY$41&gt;2,DY$40&gt;0),1,0))</f>
        <v>0</v>
      </c>
      <c r="CL45" s="182">
        <f>IF(SUM(CL$40:CL44)&gt;=2,0,IF(AND(OR(DZ120=1,AJ120="X"),$N120&gt;=13,DZ$41&gt;2,DZ$40&gt;0),1,0))</f>
        <v>0</v>
      </c>
      <c r="CM45" s="182">
        <f>IF(SUM(CM$40:CM44)&gt;=2,0,IF(AND(OR(EA120=1,AK120="X"),$N120&gt;=13,EA$41&gt;2,EA$40&gt;0),1,0))</f>
        <v>0</v>
      </c>
      <c r="CN45" s="182">
        <f>IF(SUM(CN$40:CN44)&gt;=2,0,IF(AND(OR(EB120=1,AL120="X"),$N120&gt;=13,EB$41&gt;2,EB$40&gt;0),1,0))</f>
        <v>0</v>
      </c>
      <c r="CO45" s="182">
        <f>IF(SUM(CO$40:CO44)&gt;=2,0,IF(AND(OR(EC120=1,AM120="X"),$N120&gt;=13,EC$41&gt;2,EC$40&gt;0),1,0))</f>
        <v>0</v>
      </c>
      <c r="CP45" s="182">
        <f>IF(SUM(CP$40:CP44)&gt;=2,0,IF(AND(OR(ED120=1,AN120="X"),$N120&gt;=13,ED$41&gt;2,ED$40&gt;0),1,0))</f>
        <v>0</v>
      </c>
      <c r="CQ45" s="182">
        <f>IF(SUM(CQ$40:CQ44)&gt;=2,0,IF(AND(OR(EE120=1,AO120="X"),$N120&gt;=13,EE$41&gt;2,EE$40&gt;0),1,0))</f>
        <v>0</v>
      </c>
      <c r="CR45" s="182">
        <f>IF(SUM(CR$40:CR44)&gt;=2,0,IF(AND(OR(EF120=1,AP120="X"),$N120&gt;=13,EF$41&gt;2,EF$40&gt;0),1,0))</f>
        <v>0</v>
      </c>
      <c r="CS45" s="98"/>
      <c r="CT45" s="99"/>
      <c r="CU45" s="99"/>
      <c r="CV45" s="99"/>
      <c r="CW45" s="99"/>
      <c r="CX45" s="99"/>
      <c r="CY45" s="99"/>
      <c r="CZ45" s="99"/>
      <c r="DA45" s="99"/>
      <c r="DB45" s="99"/>
      <c r="DC45" s="99"/>
      <c r="DD45" s="99"/>
      <c r="DE45" s="99"/>
      <c r="DF45" s="99"/>
      <c r="DG45" s="99"/>
      <c r="DH45" s="99"/>
      <c r="DI45" s="99"/>
      <c r="DJ45" s="99"/>
      <c r="DK45" s="99"/>
      <c r="DL45" s="99"/>
      <c r="DM45" s="99"/>
      <c r="DN45" s="99"/>
      <c r="DO45" s="99"/>
      <c r="DP45" s="99"/>
      <c r="DQ45" s="99"/>
      <c r="DR45" s="99"/>
      <c r="DS45" s="99"/>
      <c r="DT45" s="99"/>
      <c r="DU45" s="99"/>
      <c r="DV45" s="99"/>
      <c r="DW45" s="99"/>
      <c r="DX45" s="99"/>
      <c r="DY45" s="99"/>
      <c r="DZ45" s="99"/>
      <c r="EA45" s="99"/>
      <c r="EB45" s="99"/>
      <c r="EC45" s="99"/>
      <c r="ED45" s="99"/>
      <c r="EE45" s="99"/>
      <c r="EF45" s="177"/>
      <c r="EG45" s="487" t="s">
        <v>94</v>
      </c>
      <c r="EH45" s="488"/>
      <c r="EI45" s="489"/>
      <c r="EJ45" s="238"/>
      <c r="EK45" s="239"/>
      <c r="EL45" s="120"/>
      <c r="EM45" s="120"/>
      <c r="EN45" s="158"/>
      <c r="EO45" s="158"/>
      <c r="EP45" s="158"/>
      <c r="EQ45" s="120"/>
      <c r="ER45" s="158"/>
      <c r="ES45" s="158"/>
      <c r="ET45" s="158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252"/>
      <c r="FZ45" s="252"/>
      <c r="GA45" s="252"/>
      <c r="GB45" s="252"/>
      <c r="GC45" s="252"/>
      <c r="GD45" s="252"/>
      <c r="GE45" s="252"/>
      <c r="GF45" s="252"/>
      <c r="GG45" s="252"/>
      <c r="GH45" s="252"/>
      <c r="GI45" s="252"/>
      <c r="GJ45" s="252"/>
      <c r="GK45" s="252"/>
      <c r="GL45" s="252"/>
      <c r="GM45" s="252"/>
      <c r="GN45" s="252"/>
      <c r="GO45" s="252"/>
      <c r="GP45" s="252"/>
      <c r="GQ45" s="252"/>
      <c r="GR45" s="252"/>
      <c r="GS45" s="252"/>
      <c r="GT45" s="252"/>
      <c r="GU45" s="252"/>
      <c r="GV45" s="252"/>
      <c r="GW45" s="252"/>
      <c r="GX45" s="252"/>
      <c r="GY45" s="252"/>
      <c r="GZ45" s="252"/>
      <c r="HA45" s="252"/>
      <c r="HB45" s="252"/>
      <c r="HC45" s="252"/>
      <c r="HD45" s="252"/>
      <c r="HE45" s="252"/>
      <c r="HF45" s="252"/>
      <c r="HG45" s="252"/>
      <c r="HH45" s="252"/>
      <c r="HI45" s="252"/>
      <c r="HJ45" s="252"/>
      <c r="HK45" s="252"/>
      <c r="HL45" s="253"/>
      <c r="HM45" s="253"/>
      <c r="HN45" s="252"/>
      <c r="HO45" s="252"/>
      <c r="HP45" s="252"/>
      <c r="HQ45" s="1"/>
    </row>
    <row r="46" spans="1:225" ht="15" customHeight="1" thickBot="1">
      <c r="A46" s="626" t="s">
        <v>41</v>
      </c>
      <c r="B46" s="627"/>
      <c r="C46" s="627"/>
      <c r="D46" s="627"/>
      <c r="E46" s="627"/>
      <c r="F46" s="628"/>
      <c r="G46" s="124">
        <f>COUNTIF(CS46:EF46,"&gt;=3")</f>
        <v>0</v>
      </c>
      <c r="H46" s="42" t="s">
        <v>14</v>
      </c>
      <c r="I46" s="4"/>
      <c r="J46" s="4"/>
      <c r="K46" s="4"/>
      <c r="L46" s="260" t="s">
        <v>163</v>
      </c>
      <c r="M46" s="13" t="s">
        <v>162</v>
      </c>
      <c r="N46" s="4"/>
      <c r="O46" s="83">
        <f t="shared" si="7"/>
        <v>0</v>
      </c>
      <c r="P46" s="182">
        <f>IF(AND(CS121=1,$N121&gt;=REGISTER!$DE$45,CS$43+CS$44&gt;=REGISTER!$DD$28,CS$40&gt;0),1,0)</f>
        <v>0</v>
      </c>
      <c r="Q46" s="182">
        <f>IF(AND(CT121=1,$N121&gt;=REGISTER!$DE$45,CT$43+CT$44&gt;=REGISTER!$DD$28,CT$40&gt;0),1,0)</f>
        <v>0</v>
      </c>
      <c r="R46" s="182">
        <f>IF(AND(CU121=1,$N121&gt;=REGISTER!$DE$45,CU$43+CU$44&gt;=REGISTER!$DD$28,CU$40&gt;0),1,0)</f>
        <v>0</v>
      </c>
      <c r="S46" s="182">
        <f>IF(AND(CV121=1,$N121&gt;=REGISTER!$DE$45,CV$43+CV$44&gt;=REGISTER!$DD$28,CV$40&gt;0),1,0)</f>
        <v>0</v>
      </c>
      <c r="T46" s="182">
        <f>IF(AND(CW121=1,$N121&gt;=REGISTER!$DE$45,CW$43+CW$44&gt;=REGISTER!$DD$28,CW$40&gt;0),1,0)</f>
        <v>0</v>
      </c>
      <c r="U46" s="182">
        <f>IF(AND(CX121=1,$N121&gt;=REGISTER!$DE$45,CX$43+CX$44&gt;=REGISTER!$DD$28,CX$40&gt;0),1,0)</f>
        <v>0</v>
      </c>
      <c r="V46" s="182">
        <f>IF(AND(CY121=1,$N121&gt;=REGISTER!$DE$45,CY$43+CY$44&gt;=REGISTER!$DD$28,CY$40&gt;0),1,0)</f>
        <v>0</v>
      </c>
      <c r="W46" s="182">
        <f>IF(AND(CZ121=1,$N121&gt;=REGISTER!$DE$45,CZ$43+CZ$44&gt;=REGISTER!$DD$28,CZ$40&gt;0),1,0)</f>
        <v>0</v>
      </c>
      <c r="X46" s="182">
        <f>IF(AND(DA121=1,$N121&gt;=REGISTER!$DE$45,DA$43+DA$44&gt;=REGISTER!$DD$28,DA$40&gt;0),1,0)</f>
        <v>0</v>
      </c>
      <c r="Y46" s="182">
        <f>IF(AND(DB121=1,$N121&gt;=REGISTER!$DE$45,DB$43+DB$44&gt;=REGISTER!$DD$28,DB$40&gt;0),1,0)</f>
        <v>0</v>
      </c>
      <c r="Z46" s="182">
        <f>IF(AND(DC121=1,$N121&gt;=REGISTER!$DE$45,DC$43+DC$44&gt;=REGISTER!$DD$28,DC$40&gt;0),1,0)</f>
        <v>0</v>
      </c>
      <c r="AA46" s="182">
        <f>IF(AND(DD121=1,$N121&gt;=REGISTER!$DE$45,DD$43+DD$44&gt;=REGISTER!$DD$28,DD$40&gt;0),1,0)</f>
        <v>0</v>
      </c>
      <c r="AB46" s="182">
        <f>IF(AND(DE121=1,$N121&gt;=REGISTER!$DE$45,DE$43+DE$44&gt;=REGISTER!$DD$28,DE$40&gt;0),1,0)</f>
        <v>0</v>
      </c>
      <c r="AC46" s="182">
        <f>IF(AND(DF121=1,$N121&gt;=REGISTER!$DE$45,DF$43+DF$44&gt;=REGISTER!$DD$28,DF$40&gt;0),1,0)</f>
        <v>0</v>
      </c>
      <c r="AD46" s="182">
        <f>IF(AND(DG121=1,$N121&gt;=REGISTER!$DE$45,DG$43+DG$44&gt;=REGISTER!$DD$28,DG$40&gt;0),1,0)</f>
        <v>0</v>
      </c>
      <c r="AE46" s="182">
        <f>IF(AND(DH121=1,$N121&gt;=REGISTER!$DE$45,DH$43+DH$44&gt;=REGISTER!$DD$28,DH$40&gt;0),1,0)</f>
        <v>0</v>
      </c>
      <c r="AF46" s="182">
        <f>IF(AND(DI121=1,$N121&gt;=REGISTER!$DE$45,DI$43+DI$44&gt;=REGISTER!$DD$28,DI$40&gt;0),1,0)</f>
        <v>0</v>
      </c>
      <c r="AG46" s="182">
        <f>IF(AND(DJ121=1,$N121&gt;=REGISTER!$DE$45,DJ$43+DJ$44&gt;=REGISTER!$DD$28,DJ$40&gt;0),1,0)</f>
        <v>0</v>
      </c>
      <c r="AH46" s="182">
        <f>IF(AND(DK121=1,$N121&gt;=REGISTER!$DE$45,DK$43+DK$44&gt;=REGISTER!$DD$28,DK$40&gt;0),1,0)</f>
        <v>0</v>
      </c>
      <c r="AI46" s="182">
        <f>IF(AND(DL121=1,$N121&gt;=REGISTER!$DE$45,DL$43+DL$44&gt;=REGISTER!$DD$28,DL$40&gt;0),1,0)</f>
        <v>0</v>
      </c>
      <c r="AJ46" s="182">
        <f>IF(AND(DM121=1,$N121&gt;=REGISTER!$DE$45,DM$43+DM$44&gt;=REGISTER!$DD$28,DM$40&gt;0),1,0)</f>
        <v>0</v>
      </c>
      <c r="AK46" s="182">
        <f>IF(AND(DN121=1,$N121&gt;=REGISTER!$DE$45,DN$43+DN$44&gt;=REGISTER!$DD$28,DN$40&gt;0),1,0)</f>
        <v>0</v>
      </c>
      <c r="AL46" s="182">
        <f>IF(AND(DO121=1,$N121&gt;=REGISTER!$DE$45,DO$43+DO$44&gt;=REGISTER!$DD$28,DO$40&gt;0),1,0)</f>
        <v>0</v>
      </c>
      <c r="AM46" s="182">
        <f>IF(AND(DP121=1,$N121&gt;=REGISTER!$DE$45,DP$43+DP$44&gt;=REGISTER!$DD$28,DP$40&gt;0),1,0)</f>
        <v>0</v>
      </c>
      <c r="AN46" s="182">
        <f>IF(AND(DQ121=1,$N121&gt;=REGISTER!$DE$45,DQ$43+DQ$44&gt;=REGISTER!$DD$28,DQ$40&gt;0),1,0)</f>
        <v>0</v>
      </c>
      <c r="AO46" s="182">
        <f>IF(AND(DR121=1,$N121&gt;=REGISTER!$DE$45,DR$43+DR$44&gt;=REGISTER!$DD$28,DR$40&gt;0),1,0)</f>
        <v>0</v>
      </c>
      <c r="AP46" s="182">
        <f>IF(AND(DS121=1,$N121&gt;=REGISTER!$DE$45,DS$43+DS$44&gt;=REGISTER!$DD$28,DS$40&gt;0),1,0)</f>
        <v>0</v>
      </c>
      <c r="AQ46" s="182">
        <f>IF(AND(DT121=1,$N121&gt;=REGISTER!$DE$45,DT$43+DT$44&gt;=REGISTER!$DD$28,DT$40&gt;0),1,0)</f>
        <v>0</v>
      </c>
      <c r="AR46" s="182">
        <f>IF(AND(DU121=1,$N121&gt;=REGISTER!$DE$45,DU$43+DU$44&gt;=REGISTER!$DD$28,DU$40&gt;0),1,0)</f>
        <v>0</v>
      </c>
      <c r="AS46" s="182">
        <f>IF(AND(DV121=1,$N121&gt;=REGISTER!$DE$45,DV$43+DV$44&gt;=REGISTER!$DD$28,DV$40&gt;0),1,0)</f>
        <v>0</v>
      </c>
      <c r="AT46" s="182">
        <f>IF(AND(DW121=1,$N121&gt;=REGISTER!$DE$45,DW$43+DW$44&gt;=REGISTER!$DD$28,DW$40&gt;0),1,0)</f>
        <v>0</v>
      </c>
      <c r="AU46" s="182">
        <f>IF(AND(DX121=1,$N121&gt;=REGISTER!$DE$45,DX$43+DX$44&gt;=REGISTER!$DD$28,DX$40&gt;0),1,0)</f>
        <v>0</v>
      </c>
      <c r="AV46" s="182">
        <f>IF(AND(DY121=1,$N121&gt;=REGISTER!$DE$45,DY$43+DY$44&gt;=REGISTER!$DD$28,DY$40&gt;0),1,0)</f>
        <v>0</v>
      </c>
      <c r="AW46" s="182">
        <f>IF(AND(DZ121=1,$N121&gt;=REGISTER!$DE$45,DZ$43+DZ$44&gt;=REGISTER!$DD$28,DZ$40&gt;0),1,0)</f>
        <v>0</v>
      </c>
      <c r="AX46" s="182">
        <f>IF(AND(EA121=1,$N121&gt;=REGISTER!$DE$45,EA$43+EA$44&gt;=REGISTER!$DD$28,EA$40&gt;0),1,0)</f>
        <v>0</v>
      </c>
      <c r="AY46" s="182">
        <f>IF(AND(EB121=1,$N121&gt;=REGISTER!$DE$45,EB$43+EB$44&gt;=REGISTER!$DD$28,EB$40&gt;0),1,0)</f>
        <v>0</v>
      </c>
      <c r="AZ46" s="182">
        <f>IF(AND(EC121=1,$N121&gt;=REGISTER!$DE$45,EC$43+EC$44&gt;=REGISTER!$DD$28,EC$40&gt;0),1,0)</f>
        <v>0</v>
      </c>
      <c r="BA46" s="182">
        <f>IF(AND(ED121=1,$N121&gt;=REGISTER!$DE$45,ED$43+ED$44&gt;=REGISTER!$DD$28,ED$40&gt;0),1,0)</f>
        <v>0</v>
      </c>
      <c r="BB46" s="182">
        <f>IF(AND(EE121=1,$N121&gt;=REGISTER!$DE$45,EE$43+EE$44&gt;=REGISTER!$DD$28,EE$40&gt;0),1,0)</f>
        <v>0</v>
      </c>
      <c r="BC46" s="182">
        <f>IF(AND(EF121=1,$N121&gt;=REGISTER!$DE$45,EF$43+EF$44&gt;=REGISTER!$DD$28,EF$40&gt;0),1,0)</f>
        <v>0</v>
      </c>
      <c r="BD46" s="83">
        <f t="shared" si="8"/>
        <v>0</v>
      </c>
      <c r="BE46" s="182">
        <f>IF(SUM(BE$40:BE45)&gt;=2,0,IF(AND(OR(CS121=1,C121="X"),$N121&gt;=13,CS$41&gt;2,CS$40&gt;0),1,0))</f>
        <v>0</v>
      </c>
      <c r="BF46" s="182">
        <f>IF(SUM(BF$40:BF45)&gt;=2,0,IF(AND(OR(CT121=1,D121="X"),$N121&gt;=13,CT$41&gt;2,CT$40&gt;0),1,0))</f>
        <v>0</v>
      </c>
      <c r="BG46" s="182">
        <f>IF(SUM(BG$40:BG45)&gt;=2,0,IF(AND(OR(CU121=1,E121="X"),$N121&gt;=13,CU$41&gt;2,CU$40&gt;0),1,0))</f>
        <v>0</v>
      </c>
      <c r="BH46" s="182">
        <f>IF(SUM(BH$40:BH45)&gt;=2,0,IF(AND(OR(CV121=1,F121="X"),$N121&gt;=13,CV$41&gt;2,CV$40&gt;0),1,0))</f>
        <v>0</v>
      </c>
      <c r="BI46" s="182">
        <f>IF(SUM(BI$40:BI45)&gt;=2,0,IF(AND(OR(CW121=1,G121="X"),$N121&gt;=13,CW$41&gt;2,CW$40&gt;0),1,0))</f>
        <v>0</v>
      </c>
      <c r="BJ46" s="182">
        <f>IF(SUM(BJ$40:BJ45)&gt;=2,0,IF(AND(OR(CX121=1,H121="X"),$N121&gt;=13,CX$41&gt;2,CX$40&gt;0),1,0))</f>
        <v>0</v>
      </c>
      <c r="BK46" s="182">
        <f>IF(SUM(BK$40:BK45)&gt;=2,0,IF(AND(OR(CY121=1,I121="X"),$N121&gt;=13,CY$41&gt;2,CY$40&gt;0),1,0))</f>
        <v>0</v>
      </c>
      <c r="BL46" s="182">
        <f>IF(SUM(BL$40:BL45)&gt;=2,0,IF(AND(OR(CZ121=1,J121="X"),$N121&gt;=13,CZ$41&gt;2,CZ$40&gt;0),1,0))</f>
        <v>0</v>
      </c>
      <c r="BM46" s="182">
        <f>IF(SUM(BM$40:BM45)&gt;=2,0,IF(AND(OR(DA121=1,K121="X"),$N121&gt;=13,DA$41&gt;2,DA$40&gt;0),1,0))</f>
        <v>0</v>
      </c>
      <c r="BN46" s="182">
        <f>IF(SUM(BN$40:BN45)&gt;=2,0,IF(AND(OR(DB121=1,L121="X"),$N121&gt;=13,DB$41&gt;2,DB$40&gt;0),1,0))</f>
        <v>0</v>
      </c>
      <c r="BO46" s="182">
        <f>IF(SUM(BO$40:BO45)&gt;=2,0,IF(AND(OR(DC121=1,M121="X"),$N121&gt;=13,DC$41&gt;2,DC$40&gt;0),1,0))</f>
        <v>0</v>
      </c>
      <c r="BP46" s="182">
        <f>IF(SUM(BP$40:BP45)&gt;=2,0,IF(AND(OR(DD121=1,N121="X"),$N121&gt;=13,DD$41&gt;2,DD$40&gt;0),1,0))</f>
        <v>0</v>
      </c>
      <c r="BQ46" s="182">
        <f>IF(SUM(BQ$40:BQ45)&gt;=2,0,IF(AND(OR(DE121=1,O121="X"),$N121&gt;=13,DE$41&gt;2,DE$40&gt;0),1,0))</f>
        <v>0</v>
      </c>
      <c r="BR46" s="182">
        <f>IF(SUM(BR$40:BR45)&gt;=2,0,IF(AND(OR(DF121=1,P121="X"),$N121&gt;=13,DF$41&gt;2,DF$40&gt;0),1,0))</f>
        <v>0</v>
      </c>
      <c r="BS46" s="182">
        <f>IF(SUM(BS$40:BS45)&gt;=2,0,IF(AND(OR(DG121=1,Q121="X"),$N121&gt;=13,DG$41&gt;2,DG$40&gt;0),1,0))</f>
        <v>0</v>
      </c>
      <c r="BT46" s="182">
        <f>IF(SUM(BT$40:BT45)&gt;=2,0,IF(AND(OR(DH121=1,R121="X"),$N121&gt;=13,DH$41&gt;2,DH$40&gt;0),1,0))</f>
        <v>0</v>
      </c>
      <c r="BU46" s="182">
        <f>IF(SUM(BU$40:BU45)&gt;=2,0,IF(AND(OR(DI121=1,S121="X"),$N121&gt;=13,DI$41&gt;2,DI$40&gt;0),1,0))</f>
        <v>0</v>
      </c>
      <c r="BV46" s="182">
        <f>IF(SUM(BV$40:BV45)&gt;=2,0,IF(AND(OR(DJ121=1,T121="X"),$N121&gt;=13,DJ$41&gt;2,DJ$40&gt;0),1,0))</f>
        <v>0</v>
      </c>
      <c r="BW46" s="182">
        <f>IF(SUM(BW$40:BW45)&gt;=2,0,IF(AND(OR(DK121=1,U121="X"),$N121&gt;=13,DK$41&gt;2,DK$40&gt;0),1,0))</f>
        <v>0</v>
      </c>
      <c r="BX46" s="182">
        <f>IF(SUM(BX$40:BX45)&gt;=2,0,IF(AND(OR(DL121=1,V121="X"),$N121&gt;=13,DL$41&gt;2,DL$40&gt;0),1,0))</f>
        <v>0</v>
      </c>
      <c r="BY46" s="182">
        <f>IF(SUM(BY$40:BY45)&gt;=2,0,IF(AND(OR(DM121=1,W121="X"),$N121&gt;=13,DM$41&gt;2,DM$40&gt;0),1,0))</f>
        <v>0</v>
      </c>
      <c r="BZ46" s="182">
        <f>IF(SUM(BZ$40:BZ45)&gt;=2,0,IF(AND(OR(DN121=1,X121="X"),$N121&gt;=13,DN$41&gt;2,DN$40&gt;0),1,0))</f>
        <v>0</v>
      </c>
      <c r="CA46" s="182">
        <f>IF(SUM(CA$40:CA45)&gt;=2,0,IF(AND(OR(DO121=1,Y121="X"),$N121&gt;=13,DO$41&gt;2,DO$40&gt;0),1,0))</f>
        <v>0</v>
      </c>
      <c r="CB46" s="182">
        <f>IF(SUM(CB$40:CB45)&gt;=2,0,IF(AND(OR(DP121=1,Z121="X"),$N121&gt;=13,DP$41&gt;2,DP$40&gt;0),1,0))</f>
        <v>0</v>
      </c>
      <c r="CC46" s="182">
        <f>IF(SUM(CC$40:CC45)&gt;=2,0,IF(AND(OR(DQ121=1,AA121="X"),$N121&gt;=13,DQ$41&gt;2,DQ$40&gt;0),1,0))</f>
        <v>0</v>
      </c>
      <c r="CD46" s="182">
        <f>IF(SUM(CD$40:CD45)&gt;=2,0,IF(AND(OR(DR121=1,AB121="X"),$N121&gt;=13,DR$41&gt;2,DR$40&gt;0),1,0))</f>
        <v>0</v>
      </c>
      <c r="CE46" s="182">
        <f>IF(SUM(CE$40:CE45)&gt;=2,0,IF(AND(OR(DS121=1,AC121="X"),$N121&gt;=13,DS$41&gt;2,DS$40&gt;0),1,0))</f>
        <v>0</v>
      </c>
      <c r="CF46" s="182">
        <f>IF(SUM(CF$40:CF45)&gt;=2,0,IF(AND(OR(DT121=1,AD121="X"),$N121&gt;=13,DT$41&gt;2,DT$40&gt;0),1,0))</f>
        <v>0</v>
      </c>
      <c r="CG46" s="182">
        <f>IF(SUM(CG$40:CG45)&gt;=2,0,IF(AND(OR(DU121=1,AE121="X"),$N121&gt;=13,DU$41&gt;2,DU$40&gt;0),1,0))</f>
        <v>0</v>
      </c>
      <c r="CH46" s="182">
        <f>IF(SUM(CH$40:CH45)&gt;=2,0,IF(AND(OR(DV121=1,AF121="X"),$N121&gt;=13,DV$41&gt;2,DV$40&gt;0),1,0))</f>
        <v>0</v>
      </c>
      <c r="CI46" s="182">
        <f>IF(SUM(CI$40:CI45)&gt;=2,0,IF(AND(OR(DW121=1,AG121="X"),$N121&gt;=13,DW$41&gt;2,DW$40&gt;0),1,0))</f>
        <v>0</v>
      </c>
      <c r="CJ46" s="182">
        <f>IF(SUM(CJ$40:CJ45)&gt;=2,0,IF(AND(OR(DX121=1,AH121="X"),$N121&gt;=13,DX$41&gt;2,DX$40&gt;0),1,0))</f>
        <v>0</v>
      </c>
      <c r="CK46" s="182">
        <f>IF(SUM(CK$40:CK45)&gt;=2,0,IF(AND(OR(DY121=1,AI121="X"),$N121&gt;=13,DY$41&gt;2,DY$40&gt;0),1,0))</f>
        <v>0</v>
      </c>
      <c r="CL46" s="182">
        <f>IF(SUM(CL$40:CL45)&gt;=2,0,IF(AND(OR(DZ121=1,AJ121="X"),$N121&gt;=13,DZ$41&gt;2,DZ$40&gt;0),1,0))</f>
        <v>0</v>
      </c>
      <c r="CM46" s="182">
        <f>IF(SUM(CM$40:CM45)&gt;=2,0,IF(AND(OR(EA121=1,AK121="X"),$N121&gt;=13,EA$41&gt;2,EA$40&gt;0),1,0))</f>
        <v>0</v>
      </c>
      <c r="CN46" s="182">
        <f>IF(SUM(CN$40:CN45)&gt;=2,0,IF(AND(OR(EB121=1,AL121="X"),$N121&gt;=13,EB$41&gt;2,EB$40&gt;0),1,0))</f>
        <v>0</v>
      </c>
      <c r="CO46" s="182">
        <f>IF(SUM(CO$40:CO45)&gt;=2,0,IF(AND(OR(EC121=1,AM121="X"),$N121&gt;=13,EC$41&gt;2,EC$40&gt;0),1,0))</f>
        <v>0</v>
      </c>
      <c r="CP46" s="182">
        <f>IF(SUM(CP$40:CP45)&gt;=2,0,IF(AND(OR(ED121=1,AN121="X"),$N121&gt;=13,ED$41&gt;2,ED$40&gt;0),1,0))</f>
        <v>0</v>
      </c>
      <c r="CQ46" s="182">
        <f>IF(SUM(CQ$40:CQ45)&gt;=2,0,IF(AND(OR(EE121=1,AO121="X"),$N121&gt;=13,EE$41&gt;2,EE$40&gt;0),1,0))</f>
        <v>0</v>
      </c>
      <c r="CR46" s="182">
        <f>IF(SUM(CR$40:CR45)&gt;=2,0,IF(AND(OR(EF121=1,AP121="X"),$N121&gt;=13,EF$41&gt;2,EF$40&gt;0),1,0))</f>
        <v>0</v>
      </c>
      <c r="CS46" s="360">
        <f>IF(AND(CS40&gt;0,CS41&gt;2,SUM(CS47:CS53)&gt;0),IF((CS41)&gt;20,20,CS41),0)</f>
        <v>0</v>
      </c>
      <c r="CT46" s="360">
        <f t="shared" ref="CT46:EF46" si="34">IF(AND(CT40&gt;0,CT41&gt;2,SUM(CT47:CT53)&gt;0),IF((CT41)&gt;20,20,CT41),0)</f>
        <v>0</v>
      </c>
      <c r="CU46" s="360">
        <f t="shared" si="34"/>
        <v>0</v>
      </c>
      <c r="CV46" s="360">
        <f t="shared" si="34"/>
        <v>0</v>
      </c>
      <c r="CW46" s="360">
        <f t="shared" si="34"/>
        <v>0</v>
      </c>
      <c r="CX46" s="360">
        <f t="shared" si="34"/>
        <v>0</v>
      </c>
      <c r="CY46" s="360">
        <f t="shared" si="34"/>
        <v>0</v>
      </c>
      <c r="CZ46" s="360">
        <f t="shared" si="34"/>
        <v>0</v>
      </c>
      <c r="DA46" s="360">
        <f t="shared" si="34"/>
        <v>0</v>
      </c>
      <c r="DB46" s="360">
        <f t="shared" si="34"/>
        <v>0</v>
      </c>
      <c r="DC46" s="360">
        <f t="shared" si="34"/>
        <v>0</v>
      </c>
      <c r="DD46" s="360">
        <f t="shared" si="34"/>
        <v>0</v>
      </c>
      <c r="DE46" s="360">
        <f t="shared" si="34"/>
        <v>0</v>
      </c>
      <c r="DF46" s="360">
        <f t="shared" si="34"/>
        <v>0</v>
      </c>
      <c r="DG46" s="360">
        <f t="shared" si="34"/>
        <v>0</v>
      </c>
      <c r="DH46" s="360">
        <f t="shared" si="34"/>
        <v>0</v>
      </c>
      <c r="DI46" s="360">
        <f t="shared" si="34"/>
        <v>0</v>
      </c>
      <c r="DJ46" s="360">
        <f t="shared" si="34"/>
        <v>0</v>
      </c>
      <c r="DK46" s="360">
        <f t="shared" si="34"/>
        <v>0</v>
      </c>
      <c r="DL46" s="360">
        <f t="shared" si="34"/>
        <v>0</v>
      </c>
      <c r="DM46" s="360">
        <f t="shared" si="34"/>
        <v>0</v>
      </c>
      <c r="DN46" s="360">
        <f t="shared" si="34"/>
        <v>0</v>
      </c>
      <c r="DO46" s="360">
        <f t="shared" si="34"/>
        <v>0</v>
      </c>
      <c r="DP46" s="360">
        <f t="shared" si="34"/>
        <v>0</v>
      </c>
      <c r="DQ46" s="360">
        <f t="shared" si="34"/>
        <v>0</v>
      </c>
      <c r="DR46" s="360">
        <f t="shared" si="34"/>
        <v>0</v>
      </c>
      <c r="DS46" s="360">
        <f t="shared" si="34"/>
        <v>0</v>
      </c>
      <c r="DT46" s="360">
        <f t="shared" si="34"/>
        <v>0</v>
      </c>
      <c r="DU46" s="360">
        <f t="shared" si="34"/>
        <v>0</v>
      </c>
      <c r="DV46" s="360">
        <f t="shared" si="34"/>
        <v>0</v>
      </c>
      <c r="DW46" s="360">
        <f t="shared" si="34"/>
        <v>0</v>
      </c>
      <c r="DX46" s="360">
        <f t="shared" si="34"/>
        <v>0</v>
      </c>
      <c r="DY46" s="360">
        <f t="shared" si="34"/>
        <v>0</v>
      </c>
      <c r="DZ46" s="360">
        <f t="shared" si="34"/>
        <v>0</v>
      </c>
      <c r="EA46" s="360">
        <f t="shared" si="34"/>
        <v>0</v>
      </c>
      <c r="EB46" s="360">
        <f t="shared" si="34"/>
        <v>0</v>
      </c>
      <c r="EC46" s="360">
        <f t="shared" si="34"/>
        <v>0</v>
      </c>
      <c r="ED46" s="360">
        <f t="shared" si="34"/>
        <v>0</v>
      </c>
      <c r="EE46" s="360">
        <f t="shared" si="34"/>
        <v>0</v>
      </c>
      <c r="EF46" s="360">
        <f t="shared" si="34"/>
        <v>0</v>
      </c>
      <c r="EG46" s="648">
        <f>SUM(EG19:EG37)+SUM(EG78:EG116)</f>
        <v>0</v>
      </c>
      <c r="EH46" s="649"/>
      <c r="EI46" s="650"/>
      <c r="EJ46" s="95"/>
      <c r="EK46" s="97"/>
      <c r="EL46" s="96"/>
      <c r="EM46" s="96"/>
      <c r="EN46" s="254"/>
      <c r="EO46" s="254"/>
      <c r="EP46" s="254"/>
      <c r="EQ46" s="254"/>
      <c r="ER46" s="254"/>
      <c r="ES46" s="254"/>
      <c r="ET46" s="254"/>
      <c r="EU46" s="96"/>
      <c r="EV46" s="96"/>
      <c r="EW46" s="96"/>
      <c r="EX46" s="96"/>
      <c r="EY46" s="96"/>
      <c r="EZ46" s="96"/>
      <c r="FA46" s="96"/>
      <c r="FB46" s="96"/>
      <c r="FC46" s="96"/>
      <c r="FD46" s="96"/>
      <c r="FE46" s="96"/>
      <c r="FF46" s="96"/>
      <c r="FG46" s="96"/>
      <c r="FH46" s="96"/>
      <c r="FI46" s="96"/>
      <c r="FJ46" s="96"/>
      <c r="FK46" s="96"/>
      <c r="FL46" s="96"/>
      <c r="FM46" s="96"/>
      <c r="FN46" s="96"/>
      <c r="FO46" s="96"/>
      <c r="FP46" s="96"/>
      <c r="FQ46" s="96"/>
      <c r="FR46" s="96"/>
      <c r="FS46" s="96"/>
      <c r="FT46" s="96"/>
      <c r="FU46" s="96"/>
      <c r="FV46" s="96"/>
      <c r="FW46" s="96"/>
      <c r="FX46" s="96"/>
      <c r="FY46" s="96"/>
      <c r="FZ46" s="96"/>
      <c r="GA46" s="96"/>
      <c r="GB46" s="96"/>
      <c r="GC46" s="96"/>
      <c r="GD46" s="96"/>
      <c r="GE46" s="96"/>
      <c r="GF46" s="96"/>
      <c r="GG46" s="96"/>
      <c r="GH46" s="96"/>
      <c r="GI46" s="96"/>
      <c r="GJ46" s="96"/>
      <c r="GK46" s="96"/>
      <c r="GL46" s="96"/>
      <c r="GM46" s="96"/>
      <c r="GN46" s="96"/>
      <c r="GO46" s="96"/>
      <c r="GP46" s="96"/>
      <c r="GQ46" s="96"/>
      <c r="GR46" s="96"/>
      <c r="GS46" s="96"/>
      <c r="GT46" s="96"/>
      <c r="GU46" s="96"/>
      <c r="GV46" s="96"/>
      <c r="GW46" s="96"/>
      <c r="GX46" s="96"/>
      <c r="GY46" s="96"/>
      <c r="GZ46" s="96"/>
      <c r="HA46" s="96"/>
      <c r="HB46" s="96"/>
      <c r="HC46" s="96"/>
      <c r="HD46" s="96"/>
      <c r="HE46" s="96"/>
      <c r="HF46" s="96"/>
      <c r="HG46" s="96"/>
      <c r="HH46" s="96"/>
      <c r="HI46" s="96"/>
      <c r="HJ46" s="96"/>
      <c r="HK46" s="96"/>
      <c r="HL46" s="96"/>
      <c r="HM46" s="96"/>
      <c r="HN46" s="96"/>
      <c r="HO46" s="96"/>
      <c r="HP46" s="96"/>
      <c r="HQ46" s="1"/>
    </row>
    <row r="47" spans="1:225" ht="15" hidden="1" customHeight="1">
      <c r="A47" s="60"/>
      <c r="B47" s="61"/>
      <c r="C47" s="61"/>
      <c r="D47" s="61"/>
      <c r="E47" s="61"/>
      <c r="F47" s="62"/>
      <c r="G47" s="58"/>
      <c r="H47" s="49" t="s">
        <v>34</v>
      </c>
      <c r="I47" s="50"/>
      <c r="J47" s="50"/>
      <c r="K47" s="50"/>
      <c r="L47" s="50"/>
      <c r="M47" s="50"/>
      <c r="N47" s="50"/>
      <c r="O47" s="83">
        <f>SUM(P47:BC47)</f>
        <v>0</v>
      </c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259"/>
      <c r="AM47" s="259"/>
      <c r="AN47" s="259"/>
      <c r="AO47" s="259"/>
      <c r="AP47" s="259"/>
      <c r="AQ47" s="259"/>
      <c r="AR47" s="259"/>
      <c r="AS47" s="259"/>
      <c r="AT47" s="259"/>
      <c r="AU47" s="259"/>
      <c r="AV47" s="259"/>
      <c r="AW47" s="259"/>
      <c r="AX47" s="259"/>
      <c r="AY47" s="259"/>
      <c r="AZ47" s="259"/>
      <c r="BA47" s="259"/>
      <c r="BB47" s="259"/>
      <c r="BC47" s="259"/>
      <c r="BD47" s="83">
        <f>SUM(BE47:CR47)</f>
        <v>0</v>
      </c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69"/>
      <c r="CC47" s="369"/>
      <c r="CD47" s="369"/>
      <c r="CE47" s="369"/>
      <c r="CF47" s="369"/>
      <c r="CG47" s="369"/>
      <c r="CH47" s="369"/>
      <c r="CI47" s="369"/>
      <c r="CJ47" s="369"/>
      <c r="CK47" s="369"/>
      <c r="CL47" s="369"/>
      <c r="CM47" s="369"/>
      <c r="CN47" s="369"/>
      <c r="CO47" s="369"/>
      <c r="CP47" s="369"/>
      <c r="CQ47" s="369"/>
      <c r="CR47" s="369"/>
      <c r="CS47" s="198">
        <f t="shared" ref="CS47:EF48" si="35">IF($B38=0,0,IF(AND(VLOOKUP($B38,RE,19,FALSE)&gt;12,OR(CS38=1,CS38="x")),1,0))</f>
        <v>0</v>
      </c>
      <c r="CT47" s="198">
        <f t="shared" si="35"/>
        <v>0</v>
      </c>
      <c r="CU47" s="198">
        <f t="shared" si="35"/>
        <v>0</v>
      </c>
      <c r="CV47" s="198">
        <f t="shared" si="35"/>
        <v>0</v>
      </c>
      <c r="CW47" s="198">
        <f t="shared" si="35"/>
        <v>0</v>
      </c>
      <c r="CX47" s="198">
        <f t="shared" si="35"/>
        <v>0</v>
      </c>
      <c r="CY47" s="198">
        <f t="shared" si="35"/>
        <v>0</v>
      </c>
      <c r="CZ47" s="198">
        <f t="shared" si="35"/>
        <v>0</v>
      </c>
      <c r="DA47" s="198">
        <f t="shared" si="35"/>
        <v>0</v>
      </c>
      <c r="DB47" s="198">
        <f t="shared" si="35"/>
        <v>0</v>
      </c>
      <c r="DC47" s="198">
        <f t="shared" si="35"/>
        <v>0</v>
      </c>
      <c r="DD47" s="198">
        <f t="shared" si="35"/>
        <v>0</v>
      </c>
      <c r="DE47" s="198">
        <f t="shared" si="35"/>
        <v>0</v>
      </c>
      <c r="DF47" s="198">
        <f t="shared" si="35"/>
        <v>0</v>
      </c>
      <c r="DG47" s="198">
        <f t="shared" si="35"/>
        <v>0</v>
      </c>
      <c r="DH47" s="198">
        <f t="shared" si="35"/>
        <v>0</v>
      </c>
      <c r="DI47" s="198">
        <f t="shared" si="35"/>
        <v>0</v>
      </c>
      <c r="DJ47" s="198">
        <f t="shared" si="35"/>
        <v>0</v>
      </c>
      <c r="DK47" s="198">
        <f t="shared" si="35"/>
        <v>0</v>
      </c>
      <c r="DL47" s="198">
        <f t="shared" si="35"/>
        <v>0</v>
      </c>
      <c r="DM47" s="198">
        <f t="shared" si="35"/>
        <v>0</v>
      </c>
      <c r="DN47" s="198">
        <f t="shared" si="35"/>
        <v>0</v>
      </c>
      <c r="DO47" s="198">
        <f t="shared" si="35"/>
        <v>0</v>
      </c>
      <c r="DP47" s="198">
        <f t="shared" si="35"/>
        <v>0</v>
      </c>
      <c r="DQ47" s="198">
        <f t="shared" si="35"/>
        <v>0</v>
      </c>
      <c r="DR47" s="198">
        <f t="shared" si="35"/>
        <v>0</v>
      </c>
      <c r="DS47" s="198">
        <f t="shared" si="35"/>
        <v>0</v>
      </c>
      <c r="DT47" s="198">
        <f t="shared" si="35"/>
        <v>0</v>
      </c>
      <c r="DU47" s="198">
        <f t="shared" si="35"/>
        <v>0</v>
      </c>
      <c r="DV47" s="198">
        <f t="shared" si="35"/>
        <v>0</v>
      </c>
      <c r="DW47" s="198">
        <f t="shared" si="35"/>
        <v>0</v>
      </c>
      <c r="DX47" s="198">
        <f t="shared" si="35"/>
        <v>0</v>
      </c>
      <c r="DY47" s="198">
        <f t="shared" si="35"/>
        <v>0</v>
      </c>
      <c r="DZ47" s="198">
        <f t="shared" si="35"/>
        <v>0</v>
      </c>
      <c r="EA47" s="198">
        <f t="shared" si="35"/>
        <v>0</v>
      </c>
      <c r="EB47" s="198">
        <f t="shared" si="35"/>
        <v>0</v>
      </c>
      <c r="EC47" s="198">
        <f t="shared" si="35"/>
        <v>0</v>
      </c>
      <c r="ED47" s="198">
        <f t="shared" si="35"/>
        <v>0</v>
      </c>
      <c r="EE47" s="198">
        <f t="shared" si="35"/>
        <v>0</v>
      </c>
      <c r="EF47" s="198">
        <f t="shared" si="35"/>
        <v>0</v>
      </c>
      <c r="EG47" s="95"/>
      <c r="EH47" s="96"/>
      <c r="EI47" s="96"/>
      <c r="EJ47" s="96"/>
      <c r="EK47" s="97"/>
      <c r="EL47" s="96"/>
      <c r="EM47" s="96"/>
      <c r="EN47" s="96"/>
      <c r="EO47" s="96"/>
      <c r="EP47" s="96"/>
      <c r="EQ47" s="96"/>
      <c r="ER47" s="96"/>
      <c r="ES47" s="96"/>
      <c r="ET47" s="96"/>
      <c r="EU47" s="96"/>
      <c r="EV47" s="96"/>
      <c r="EW47" s="96"/>
      <c r="EX47" s="96"/>
      <c r="EY47" s="96"/>
      <c r="EZ47" s="96"/>
      <c r="FA47" s="96"/>
      <c r="FB47" s="96"/>
      <c r="FC47" s="96"/>
      <c r="FD47" s="96"/>
      <c r="FE47" s="96"/>
      <c r="FF47" s="96"/>
      <c r="FG47" s="96"/>
      <c r="FH47" s="96"/>
      <c r="FI47" s="96"/>
      <c r="FJ47" s="96"/>
      <c r="FK47" s="96"/>
      <c r="FL47" s="96"/>
      <c r="FM47" s="96"/>
      <c r="FN47" s="96"/>
      <c r="FO47" s="96"/>
      <c r="FP47" s="96"/>
      <c r="FQ47" s="96"/>
      <c r="FR47" s="96"/>
      <c r="FS47" s="96"/>
      <c r="FT47" s="96"/>
      <c r="FU47" s="96"/>
      <c r="FV47" s="96"/>
      <c r="FW47" s="96"/>
      <c r="FX47" s="96"/>
      <c r="FY47" s="96"/>
      <c r="FZ47" s="96"/>
      <c r="GA47" s="96"/>
      <c r="GB47" s="96"/>
      <c r="GC47" s="96"/>
      <c r="GD47" s="96"/>
      <c r="GE47" s="96"/>
      <c r="GF47" s="96"/>
      <c r="GG47" s="96"/>
      <c r="GH47" s="96"/>
      <c r="GI47" s="96"/>
      <c r="GJ47" s="96"/>
      <c r="GK47" s="96"/>
      <c r="GL47" s="96"/>
      <c r="GM47" s="96"/>
      <c r="GN47" s="96"/>
      <c r="GO47" s="96"/>
      <c r="GP47" s="96"/>
      <c r="GQ47" s="96"/>
      <c r="GR47" s="96"/>
      <c r="GS47" s="96"/>
      <c r="GT47" s="96"/>
      <c r="GU47" s="96"/>
      <c r="GV47" s="96"/>
      <c r="GW47" s="96"/>
      <c r="GX47" s="96"/>
      <c r="GY47" s="96"/>
      <c r="GZ47" s="96"/>
      <c r="HA47" s="96"/>
      <c r="HB47" s="96"/>
      <c r="HC47" s="96"/>
      <c r="HD47" s="96"/>
      <c r="HE47" s="96"/>
      <c r="HF47" s="96"/>
      <c r="HG47" s="96"/>
      <c r="HH47" s="96"/>
      <c r="HI47" s="96"/>
      <c r="HJ47" s="96"/>
      <c r="HK47" s="96"/>
      <c r="HL47" s="96"/>
      <c r="HM47" s="96"/>
      <c r="HN47" s="96"/>
      <c r="HO47" s="96"/>
      <c r="HP47" s="96"/>
      <c r="HQ47" s="1"/>
    </row>
    <row r="48" spans="1:225" ht="15" hidden="1" customHeight="1">
      <c r="A48" s="60"/>
      <c r="B48" s="61"/>
      <c r="C48" s="61"/>
      <c r="D48" s="61"/>
      <c r="E48" s="61"/>
      <c r="F48" s="62"/>
      <c r="G48" s="58"/>
      <c r="H48" s="49" t="s">
        <v>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198">
        <f t="shared" si="35"/>
        <v>0</v>
      </c>
      <c r="CT48" s="198">
        <f t="shared" si="35"/>
        <v>0</v>
      </c>
      <c r="CU48" s="198">
        <f t="shared" si="35"/>
        <v>0</v>
      </c>
      <c r="CV48" s="198">
        <f t="shared" si="35"/>
        <v>0</v>
      </c>
      <c r="CW48" s="198">
        <f t="shared" si="35"/>
        <v>0</v>
      </c>
      <c r="CX48" s="198">
        <f t="shared" si="35"/>
        <v>0</v>
      </c>
      <c r="CY48" s="198">
        <f t="shared" si="35"/>
        <v>0</v>
      </c>
      <c r="CZ48" s="198">
        <f t="shared" si="35"/>
        <v>0</v>
      </c>
      <c r="DA48" s="198">
        <f t="shared" si="35"/>
        <v>0</v>
      </c>
      <c r="DB48" s="198">
        <f t="shared" si="35"/>
        <v>0</v>
      </c>
      <c r="DC48" s="198">
        <f t="shared" si="35"/>
        <v>0</v>
      </c>
      <c r="DD48" s="198">
        <f t="shared" si="35"/>
        <v>0</v>
      </c>
      <c r="DE48" s="198">
        <f t="shared" si="35"/>
        <v>0</v>
      </c>
      <c r="DF48" s="198">
        <f t="shared" si="35"/>
        <v>0</v>
      </c>
      <c r="DG48" s="198">
        <f t="shared" si="35"/>
        <v>0</v>
      </c>
      <c r="DH48" s="198">
        <f t="shared" si="35"/>
        <v>0</v>
      </c>
      <c r="DI48" s="198">
        <f t="shared" si="35"/>
        <v>0</v>
      </c>
      <c r="DJ48" s="198">
        <f t="shared" si="35"/>
        <v>0</v>
      </c>
      <c r="DK48" s="198">
        <f t="shared" si="35"/>
        <v>0</v>
      </c>
      <c r="DL48" s="198">
        <f t="shared" si="35"/>
        <v>0</v>
      </c>
      <c r="DM48" s="198">
        <f t="shared" si="35"/>
        <v>0</v>
      </c>
      <c r="DN48" s="198">
        <f t="shared" si="35"/>
        <v>0</v>
      </c>
      <c r="DO48" s="198">
        <f t="shared" si="35"/>
        <v>0</v>
      </c>
      <c r="DP48" s="198">
        <f t="shared" si="35"/>
        <v>0</v>
      </c>
      <c r="DQ48" s="198">
        <f t="shared" si="35"/>
        <v>0</v>
      </c>
      <c r="DR48" s="198">
        <f t="shared" si="35"/>
        <v>0</v>
      </c>
      <c r="DS48" s="198">
        <f t="shared" si="35"/>
        <v>0</v>
      </c>
      <c r="DT48" s="198">
        <f t="shared" si="35"/>
        <v>0</v>
      </c>
      <c r="DU48" s="198">
        <f t="shared" si="35"/>
        <v>0</v>
      </c>
      <c r="DV48" s="198">
        <f t="shared" si="35"/>
        <v>0</v>
      </c>
      <c r="DW48" s="198">
        <f t="shared" si="35"/>
        <v>0</v>
      </c>
      <c r="DX48" s="198">
        <f t="shared" si="35"/>
        <v>0</v>
      </c>
      <c r="DY48" s="198">
        <f t="shared" si="35"/>
        <v>0</v>
      </c>
      <c r="DZ48" s="198">
        <f t="shared" si="35"/>
        <v>0</v>
      </c>
      <c r="EA48" s="198">
        <f t="shared" si="35"/>
        <v>0</v>
      </c>
      <c r="EB48" s="198">
        <f t="shared" si="35"/>
        <v>0</v>
      </c>
      <c r="EC48" s="198">
        <f t="shared" si="35"/>
        <v>0</v>
      </c>
      <c r="ED48" s="198">
        <f t="shared" si="35"/>
        <v>0</v>
      </c>
      <c r="EE48" s="198">
        <f t="shared" si="35"/>
        <v>0</v>
      </c>
      <c r="EF48" s="198">
        <f t="shared" si="35"/>
        <v>0</v>
      </c>
      <c r="EG48" s="95"/>
      <c r="EH48" s="96"/>
      <c r="EI48" s="96"/>
      <c r="EJ48" s="96"/>
      <c r="EK48" s="97"/>
      <c r="EL48" s="96"/>
      <c r="EM48" s="96"/>
      <c r="EN48" s="96"/>
      <c r="EO48" s="96"/>
      <c r="EP48" s="96"/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  <c r="FF48" s="96"/>
      <c r="FG48" s="96"/>
      <c r="FH48" s="96"/>
      <c r="FI48" s="96"/>
      <c r="FJ48" s="96"/>
      <c r="FK48" s="96"/>
      <c r="FL48" s="96"/>
      <c r="FM48" s="96"/>
      <c r="FN48" s="96"/>
      <c r="FO48" s="96"/>
      <c r="FP48" s="96"/>
      <c r="FQ48" s="96"/>
      <c r="FR48" s="96"/>
      <c r="FS48" s="96"/>
      <c r="FT48" s="96"/>
      <c r="FU48" s="96"/>
      <c r="FV48" s="96"/>
      <c r="FW48" s="96"/>
      <c r="FX48" s="96"/>
      <c r="FY48" s="96"/>
      <c r="FZ48" s="96"/>
      <c r="GA48" s="96"/>
      <c r="GB48" s="96"/>
      <c r="GC48" s="96"/>
      <c r="GD48" s="96"/>
      <c r="GE48" s="96"/>
      <c r="GF48" s="96"/>
      <c r="GG48" s="96"/>
      <c r="GH48" s="96"/>
      <c r="GI48" s="96"/>
      <c r="GJ48" s="96"/>
      <c r="GK48" s="96"/>
      <c r="GL48" s="96"/>
      <c r="GM48" s="96"/>
      <c r="GN48" s="96"/>
      <c r="GO48" s="96"/>
      <c r="GP48" s="96"/>
      <c r="GQ48" s="96"/>
      <c r="GR48" s="96"/>
      <c r="GS48" s="96"/>
      <c r="GT48" s="96"/>
      <c r="GU48" s="96"/>
      <c r="GV48" s="96"/>
      <c r="GW48" s="96"/>
      <c r="GX48" s="96"/>
      <c r="GY48" s="96"/>
      <c r="GZ48" s="96"/>
      <c r="HA48" s="96"/>
      <c r="HB48" s="96"/>
      <c r="HC48" s="96"/>
      <c r="HD48" s="96"/>
      <c r="HE48" s="96"/>
      <c r="HF48" s="96"/>
      <c r="HG48" s="96"/>
      <c r="HH48" s="96"/>
      <c r="HI48" s="96"/>
      <c r="HJ48" s="96"/>
      <c r="HK48" s="96"/>
      <c r="HL48" s="96"/>
      <c r="HM48" s="96"/>
      <c r="HN48" s="96"/>
      <c r="HO48" s="96"/>
      <c r="HP48" s="96"/>
      <c r="HQ48" s="1"/>
    </row>
    <row r="49" spans="1:225" ht="15" hidden="1" customHeight="1">
      <c r="A49" s="60"/>
      <c r="B49" s="61"/>
      <c r="C49" s="61"/>
      <c r="D49" s="61"/>
      <c r="E49" s="61"/>
      <c r="F49" s="62"/>
      <c r="G49" s="58"/>
      <c r="H49" s="49" t="s">
        <v>117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198">
        <f t="shared" ref="CS49:EF53" si="36">IF($B117=0,0,IF(AND(VLOOKUP($B117,RE,19,FALSE)&gt;12,OR(CS117=1,CS117="x")),1,0))</f>
        <v>0</v>
      </c>
      <c r="CT49" s="198">
        <f t="shared" si="36"/>
        <v>0</v>
      </c>
      <c r="CU49" s="198">
        <f t="shared" si="36"/>
        <v>0</v>
      </c>
      <c r="CV49" s="198">
        <f t="shared" si="36"/>
        <v>0</v>
      </c>
      <c r="CW49" s="198">
        <f t="shared" si="36"/>
        <v>0</v>
      </c>
      <c r="CX49" s="198">
        <f t="shared" si="36"/>
        <v>0</v>
      </c>
      <c r="CY49" s="198">
        <f t="shared" si="36"/>
        <v>0</v>
      </c>
      <c r="CZ49" s="198">
        <f t="shared" si="36"/>
        <v>0</v>
      </c>
      <c r="DA49" s="198">
        <f t="shared" si="36"/>
        <v>0</v>
      </c>
      <c r="DB49" s="198">
        <f t="shared" si="36"/>
        <v>0</v>
      </c>
      <c r="DC49" s="198">
        <f t="shared" si="36"/>
        <v>0</v>
      </c>
      <c r="DD49" s="198">
        <f t="shared" si="36"/>
        <v>0</v>
      </c>
      <c r="DE49" s="198">
        <f t="shared" si="36"/>
        <v>0</v>
      </c>
      <c r="DF49" s="198">
        <f t="shared" si="36"/>
        <v>0</v>
      </c>
      <c r="DG49" s="198">
        <f t="shared" si="36"/>
        <v>0</v>
      </c>
      <c r="DH49" s="198">
        <f t="shared" si="36"/>
        <v>0</v>
      </c>
      <c r="DI49" s="198">
        <f t="shared" si="36"/>
        <v>0</v>
      </c>
      <c r="DJ49" s="198">
        <f t="shared" si="36"/>
        <v>0</v>
      </c>
      <c r="DK49" s="198">
        <f t="shared" si="36"/>
        <v>0</v>
      </c>
      <c r="DL49" s="198">
        <f t="shared" si="36"/>
        <v>0</v>
      </c>
      <c r="DM49" s="198">
        <f t="shared" si="36"/>
        <v>0</v>
      </c>
      <c r="DN49" s="198">
        <f t="shared" si="36"/>
        <v>0</v>
      </c>
      <c r="DO49" s="198">
        <f t="shared" si="36"/>
        <v>0</v>
      </c>
      <c r="DP49" s="198">
        <f t="shared" si="36"/>
        <v>0</v>
      </c>
      <c r="DQ49" s="198">
        <f t="shared" si="36"/>
        <v>0</v>
      </c>
      <c r="DR49" s="198">
        <f t="shared" si="36"/>
        <v>0</v>
      </c>
      <c r="DS49" s="198">
        <f t="shared" si="36"/>
        <v>0</v>
      </c>
      <c r="DT49" s="198">
        <f t="shared" si="36"/>
        <v>0</v>
      </c>
      <c r="DU49" s="198">
        <f t="shared" si="36"/>
        <v>0</v>
      </c>
      <c r="DV49" s="198">
        <f t="shared" si="36"/>
        <v>0</v>
      </c>
      <c r="DW49" s="198">
        <f t="shared" si="36"/>
        <v>0</v>
      </c>
      <c r="DX49" s="198">
        <f t="shared" si="36"/>
        <v>0</v>
      </c>
      <c r="DY49" s="198">
        <f t="shared" si="36"/>
        <v>0</v>
      </c>
      <c r="DZ49" s="198">
        <f t="shared" si="36"/>
        <v>0</v>
      </c>
      <c r="EA49" s="198">
        <f t="shared" si="36"/>
        <v>0</v>
      </c>
      <c r="EB49" s="198">
        <f t="shared" si="36"/>
        <v>0</v>
      </c>
      <c r="EC49" s="198">
        <f t="shared" si="36"/>
        <v>0</v>
      </c>
      <c r="ED49" s="198">
        <f t="shared" si="36"/>
        <v>0</v>
      </c>
      <c r="EE49" s="198">
        <f t="shared" si="36"/>
        <v>0</v>
      </c>
      <c r="EF49" s="198">
        <f t="shared" si="36"/>
        <v>0</v>
      </c>
      <c r="EG49" s="95"/>
      <c r="EH49" s="96"/>
      <c r="EI49" s="96"/>
      <c r="EJ49" s="96"/>
      <c r="EK49" s="97"/>
      <c r="EL49" s="96"/>
      <c r="EM49" s="96"/>
      <c r="EN49" s="96"/>
      <c r="EO49" s="96"/>
      <c r="EP49" s="96"/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  <c r="FF49" s="96"/>
      <c r="FG49" s="96"/>
      <c r="FH49" s="96"/>
      <c r="FI49" s="96"/>
      <c r="FJ49" s="96"/>
      <c r="FK49" s="96"/>
      <c r="FL49" s="96"/>
      <c r="FM49" s="96"/>
      <c r="FN49" s="96"/>
      <c r="FO49" s="96"/>
      <c r="FP49" s="96"/>
      <c r="FQ49" s="96"/>
      <c r="FR49" s="96"/>
      <c r="FS49" s="96"/>
      <c r="FT49" s="96"/>
      <c r="FU49" s="96"/>
      <c r="FV49" s="96"/>
      <c r="FW49" s="96"/>
      <c r="FX49" s="96"/>
      <c r="FY49" s="96"/>
      <c r="FZ49" s="96"/>
      <c r="GA49" s="96"/>
      <c r="GB49" s="96"/>
      <c r="GC49" s="96"/>
      <c r="GD49" s="96"/>
      <c r="GE49" s="96"/>
      <c r="GF49" s="96"/>
      <c r="GG49" s="96"/>
      <c r="GH49" s="96"/>
      <c r="GI49" s="96"/>
      <c r="GJ49" s="96"/>
      <c r="GK49" s="96"/>
      <c r="GL49" s="96"/>
      <c r="GM49" s="96"/>
      <c r="GN49" s="96"/>
      <c r="GO49" s="96"/>
      <c r="GP49" s="96"/>
      <c r="GQ49" s="96"/>
      <c r="GR49" s="96"/>
      <c r="GS49" s="96"/>
      <c r="GT49" s="96"/>
      <c r="GU49" s="96"/>
      <c r="GV49" s="96"/>
      <c r="GW49" s="96"/>
      <c r="GX49" s="96"/>
      <c r="GY49" s="96"/>
      <c r="GZ49" s="96"/>
      <c r="HA49" s="96"/>
      <c r="HB49" s="96"/>
      <c r="HC49" s="96"/>
      <c r="HD49" s="96"/>
      <c r="HE49" s="96"/>
      <c r="HF49" s="96"/>
      <c r="HG49" s="96"/>
      <c r="HH49" s="96"/>
      <c r="HI49" s="96"/>
      <c r="HJ49" s="96"/>
      <c r="HK49" s="96"/>
      <c r="HL49" s="96"/>
      <c r="HM49" s="96"/>
      <c r="HN49" s="96"/>
      <c r="HO49" s="96"/>
      <c r="HP49" s="96"/>
      <c r="HQ49" s="1"/>
    </row>
    <row r="50" spans="1:225" ht="15" hidden="1" customHeight="1">
      <c r="A50" s="60"/>
      <c r="B50" s="61"/>
      <c r="C50" s="61"/>
      <c r="D50" s="61"/>
      <c r="E50" s="61"/>
      <c r="F50" s="62"/>
      <c r="G50" s="58"/>
      <c r="H50" s="49" t="s">
        <v>118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198">
        <f t="shared" si="36"/>
        <v>0</v>
      </c>
      <c r="CT50" s="198">
        <f t="shared" si="36"/>
        <v>0</v>
      </c>
      <c r="CU50" s="198">
        <f t="shared" si="36"/>
        <v>0</v>
      </c>
      <c r="CV50" s="198">
        <f t="shared" si="36"/>
        <v>0</v>
      </c>
      <c r="CW50" s="198">
        <f t="shared" si="36"/>
        <v>0</v>
      </c>
      <c r="CX50" s="198">
        <f t="shared" si="36"/>
        <v>0</v>
      </c>
      <c r="CY50" s="198">
        <f t="shared" si="36"/>
        <v>0</v>
      </c>
      <c r="CZ50" s="198">
        <f t="shared" si="36"/>
        <v>0</v>
      </c>
      <c r="DA50" s="198">
        <f t="shared" si="36"/>
        <v>0</v>
      </c>
      <c r="DB50" s="198">
        <f t="shared" si="36"/>
        <v>0</v>
      </c>
      <c r="DC50" s="198">
        <f t="shared" si="36"/>
        <v>0</v>
      </c>
      <c r="DD50" s="198">
        <f t="shared" si="36"/>
        <v>0</v>
      </c>
      <c r="DE50" s="198">
        <f t="shared" si="36"/>
        <v>0</v>
      </c>
      <c r="DF50" s="198">
        <f t="shared" si="36"/>
        <v>0</v>
      </c>
      <c r="DG50" s="198">
        <f t="shared" si="36"/>
        <v>0</v>
      </c>
      <c r="DH50" s="198">
        <f t="shared" si="36"/>
        <v>0</v>
      </c>
      <c r="DI50" s="198">
        <f t="shared" si="36"/>
        <v>0</v>
      </c>
      <c r="DJ50" s="198">
        <f t="shared" si="36"/>
        <v>0</v>
      </c>
      <c r="DK50" s="198">
        <f t="shared" si="36"/>
        <v>0</v>
      </c>
      <c r="DL50" s="198">
        <f t="shared" si="36"/>
        <v>0</v>
      </c>
      <c r="DM50" s="198">
        <f t="shared" si="36"/>
        <v>0</v>
      </c>
      <c r="DN50" s="198">
        <f t="shared" si="36"/>
        <v>0</v>
      </c>
      <c r="DO50" s="198">
        <f t="shared" si="36"/>
        <v>0</v>
      </c>
      <c r="DP50" s="198">
        <f t="shared" si="36"/>
        <v>0</v>
      </c>
      <c r="DQ50" s="198">
        <f t="shared" si="36"/>
        <v>0</v>
      </c>
      <c r="DR50" s="198">
        <f t="shared" si="36"/>
        <v>0</v>
      </c>
      <c r="DS50" s="198">
        <f t="shared" si="36"/>
        <v>0</v>
      </c>
      <c r="DT50" s="198">
        <f t="shared" si="36"/>
        <v>0</v>
      </c>
      <c r="DU50" s="198">
        <f t="shared" si="36"/>
        <v>0</v>
      </c>
      <c r="DV50" s="198">
        <f t="shared" si="36"/>
        <v>0</v>
      </c>
      <c r="DW50" s="198">
        <f t="shared" si="36"/>
        <v>0</v>
      </c>
      <c r="DX50" s="198">
        <f t="shared" si="36"/>
        <v>0</v>
      </c>
      <c r="DY50" s="198">
        <f t="shared" si="36"/>
        <v>0</v>
      </c>
      <c r="DZ50" s="198">
        <f t="shared" si="36"/>
        <v>0</v>
      </c>
      <c r="EA50" s="198">
        <f t="shared" si="36"/>
        <v>0</v>
      </c>
      <c r="EB50" s="198">
        <f t="shared" si="36"/>
        <v>0</v>
      </c>
      <c r="EC50" s="198">
        <f t="shared" si="36"/>
        <v>0</v>
      </c>
      <c r="ED50" s="198">
        <f t="shared" si="36"/>
        <v>0</v>
      </c>
      <c r="EE50" s="198">
        <f t="shared" si="36"/>
        <v>0</v>
      </c>
      <c r="EF50" s="198">
        <f t="shared" si="36"/>
        <v>0</v>
      </c>
      <c r="EG50" s="95"/>
      <c r="EH50" s="96"/>
      <c r="EI50" s="96"/>
      <c r="EJ50" s="96"/>
      <c r="EK50" s="97"/>
      <c r="EL50" s="96"/>
      <c r="EM50" s="96"/>
      <c r="EN50" s="96"/>
      <c r="EO50" s="96"/>
      <c r="EP50" s="96"/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6"/>
      <c r="FF50" s="96"/>
      <c r="FG50" s="96"/>
      <c r="FH50" s="96"/>
      <c r="FI50" s="96"/>
      <c r="FJ50" s="96"/>
      <c r="FK50" s="96"/>
      <c r="FL50" s="96"/>
      <c r="FM50" s="96"/>
      <c r="FN50" s="96"/>
      <c r="FO50" s="96"/>
      <c r="FP50" s="96"/>
      <c r="FQ50" s="96"/>
      <c r="FR50" s="96"/>
      <c r="FS50" s="96"/>
      <c r="FT50" s="96"/>
      <c r="FU50" s="96"/>
      <c r="FV50" s="96"/>
      <c r="FW50" s="96"/>
      <c r="FX50" s="96"/>
      <c r="FY50" s="96"/>
      <c r="FZ50" s="96"/>
      <c r="GA50" s="96"/>
      <c r="GB50" s="96"/>
      <c r="GC50" s="96"/>
      <c r="GD50" s="96"/>
      <c r="GE50" s="96"/>
      <c r="GF50" s="96"/>
      <c r="GG50" s="96"/>
      <c r="GH50" s="96"/>
      <c r="GI50" s="96"/>
      <c r="GJ50" s="96"/>
      <c r="GK50" s="96"/>
      <c r="GL50" s="96"/>
      <c r="GM50" s="96"/>
      <c r="GN50" s="96"/>
      <c r="GO50" s="96"/>
      <c r="GP50" s="96"/>
      <c r="GQ50" s="96"/>
      <c r="GR50" s="96"/>
      <c r="GS50" s="96"/>
      <c r="GT50" s="96"/>
      <c r="GU50" s="96"/>
      <c r="GV50" s="96"/>
      <c r="GW50" s="96"/>
      <c r="GX50" s="96"/>
      <c r="GY50" s="96"/>
      <c r="GZ50" s="96"/>
      <c r="HA50" s="96"/>
      <c r="HB50" s="96"/>
      <c r="HC50" s="96"/>
      <c r="HD50" s="96"/>
      <c r="HE50" s="96"/>
      <c r="HF50" s="96"/>
      <c r="HG50" s="96"/>
      <c r="HH50" s="96"/>
      <c r="HI50" s="96"/>
      <c r="HJ50" s="96"/>
      <c r="HK50" s="96"/>
      <c r="HL50" s="96"/>
      <c r="HM50" s="96"/>
      <c r="HN50" s="96"/>
      <c r="HO50" s="96"/>
      <c r="HP50" s="96"/>
      <c r="HQ50" s="1"/>
    </row>
    <row r="51" spans="1:225" ht="15" hidden="1" customHeight="1">
      <c r="A51" s="60"/>
      <c r="B51" s="61"/>
      <c r="C51" s="61"/>
      <c r="D51" s="61"/>
      <c r="E51" s="61"/>
      <c r="F51" s="62"/>
      <c r="G51" s="58"/>
      <c r="H51" s="49" t="s">
        <v>119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198">
        <f t="shared" si="36"/>
        <v>0</v>
      </c>
      <c r="CT51" s="198">
        <f t="shared" si="36"/>
        <v>0</v>
      </c>
      <c r="CU51" s="198">
        <f t="shared" si="36"/>
        <v>0</v>
      </c>
      <c r="CV51" s="198">
        <f t="shared" si="36"/>
        <v>0</v>
      </c>
      <c r="CW51" s="198">
        <f t="shared" si="36"/>
        <v>0</v>
      </c>
      <c r="CX51" s="198">
        <f t="shared" si="36"/>
        <v>0</v>
      </c>
      <c r="CY51" s="198">
        <f t="shared" si="36"/>
        <v>0</v>
      </c>
      <c r="CZ51" s="198">
        <f t="shared" si="36"/>
        <v>0</v>
      </c>
      <c r="DA51" s="198">
        <f t="shared" si="36"/>
        <v>0</v>
      </c>
      <c r="DB51" s="198">
        <f t="shared" si="36"/>
        <v>0</v>
      </c>
      <c r="DC51" s="198">
        <f t="shared" si="36"/>
        <v>0</v>
      </c>
      <c r="DD51" s="198">
        <f t="shared" si="36"/>
        <v>0</v>
      </c>
      <c r="DE51" s="198">
        <f t="shared" si="36"/>
        <v>0</v>
      </c>
      <c r="DF51" s="198">
        <f t="shared" si="36"/>
        <v>0</v>
      </c>
      <c r="DG51" s="198">
        <f t="shared" si="36"/>
        <v>0</v>
      </c>
      <c r="DH51" s="198">
        <f t="shared" si="36"/>
        <v>0</v>
      </c>
      <c r="DI51" s="198">
        <f t="shared" si="36"/>
        <v>0</v>
      </c>
      <c r="DJ51" s="198">
        <f t="shared" si="36"/>
        <v>0</v>
      </c>
      <c r="DK51" s="198">
        <f t="shared" si="36"/>
        <v>0</v>
      </c>
      <c r="DL51" s="198">
        <f t="shared" si="36"/>
        <v>0</v>
      </c>
      <c r="DM51" s="198">
        <f t="shared" si="36"/>
        <v>0</v>
      </c>
      <c r="DN51" s="198">
        <f t="shared" si="36"/>
        <v>0</v>
      </c>
      <c r="DO51" s="198">
        <f t="shared" si="36"/>
        <v>0</v>
      </c>
      <c r="DP51" s="198">
        <f t="shared" si="36"/>
        <v>0</v>
      </c>
      <c r="DQ51" s="198">
        <f t="shared" si="36"/>
        <v>0</v>
      </c>
      <c r="DR51" s="198">
        <f t="shared" si="36"/>
        <v>0</v>
      </c>
      <c r="DS51" s="198">
        <f t="shared" si="36"/>
        <v>0</v>
      </c>
      <c r="DT51" s="198">
        <f t="shared" si="36"/>
        <v>0</v>
      </c>
      <c r="DU51" s="198">
        <f t="shared" si="36"/>
        <v>0</v>
      </c>
      <c r="DV51" s="198">
        <f t="shared" si="36"/>
        <v>0</v>
      </c>
      <c r="DW51" s="198">
        <f t="shared" si="36"/>
        <v>0</v>
      </c>
      <c r="DX51" s="198">
        <f t="shared" si="36"/>
        <v>0</v>
      </c>
      <c r="DY51" s="198">
        <f t="shared" si="36"/>
        <v>0</v>
      </c>
      <c r="DZ51" s="198">
        <f t="shared" si="36"/>
        <v>0</v>
      </c>
      <c r="EA51" s="198">
        <f t="shared" si="36"/>
        <v>0</v>
      </c>
      <c r="EB51" s="198">
        <f t="shared" si="36"/>
        <v>0</v>
      </c>
      <c r="EC51" s="198">
        <f t="shared" si="36"/>
        <v>0</v>
      </c>
      <c r="ED51" s="198">
        <f t="shared" si="36"/>
        <v>0</v>
      </c>
      <c r="EE51" s="198">
        <f t="shared" si="36"/>
        <v>0</v>
      </c>
      <c r="EF51" s="198">
        <f t="shared" si="36"/>
        <v>0</v>
      </c>
      <c r="EG51" s="95"/>
      <c r="EH51" s="96"/>
      <c r="EI51" s="96"/>
      <c r="EJ51" s="96"/>
      <c r="EK51" s="97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96"/>
      <c r="FI51" s="96"/>
      <c r="FJ51" s="96"/>
      <c r="FK51" s="96"/>
      <c r="FL51" s="96"/>
      <c r="FM51" s="96"/>
      <c r="FN51" s="96"/>
      <c r="FO51" s="96"/>
      <c r="FP51" s="96"/>
      <c r="FQ51" s="96"/>
      <c r="FR51" s="96"/>
      <c r="FS51" s="96"/>
      <c r="FT51" s="96"/>
      <c r="FU51" s="96"/>
      <c r="FV51" s="96"/>
      <c r="FW51" s="96"/>
      <c r="FX51" s="96"/>
      <c r="FY51" s="96"/>
      <c r="FZ51" s="96"/>
      <c r="GA51" s="96"/>
      <c r="GB51" s="96"/>
      <c r="GC51" s="96"/>
      <c r="GD51" s="96"/>
      <c r="GE51" s="96"/>
      <c r="GF51" s="96"/>
      <c r="GG51" s="96"/>
      <c r="GH51" s="96"/>
      <c r="GI51" s="96"/>
      <c r="GJ51" s="96"/>
      <c r="GK51" s="96"/>
      <c r="GL51" s="96"/>
      <c r="GM51" s="96"/>
      <c r="GN51" s="96"/>
      <c r="GO51" s="96"/>
      <c r="GP51" s="96"/>
      <c r="GQ51" s="96"/>
      <c r="GR51" s="96"/>
      <c r="GS51" s="96"/>
      <c r="GT51" s="96"/>
      <c r="GU51" s="96"/>
      <c r="GV51" s="96"/>
      <c r="GW51" s="96"/>
      <c r="GX51" s="96"/>
      <c r="GY51" s="96"/>
      <c r="GZ51" s="96"/>
      <c r="HA51" s="96"/>
      <c r="HB51" s="96"/>
      <c r="HC51" s="96"/>
      <c r="HD51" s="96"/>
      <c r="HE51" s="96"/>
      <c r="HF51" s="96"/>
      <c r="HG51" s="96"/>
      <c r="HH51" s="96"/>
      <c r="HI51" s="96"/>
      <c r="HJ51" s="96"/>
      <c r="HK51" s="96"/>
      <c r="HL51" s="96"/>
      <c r="HM51" s="96"/>
      <c r="HN51" s="96"/>
      <c r="HO51" s="96"/>
      <c r="HP51" s="96"/>
      <c r="HQ51" s="1"/>
    </row>
    <row r="52" spans="1:225" ht="15" hidden="1" customHeight="1">
      <c r="A52" s="60"/>
      <c r="B52" s="61"/>
      <c r="C52" s="61"/>
      <c r="D52" s="61"/>
      <c r="E52" s="61"/>
      <c r="F52" s="62"/>
      <c r="G52" s="58"/>
      <c r="H52" s="49" t="s">
        <v>121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198">
        <f t="shared" si="36"/>
        <v>0</v>
      </c>
      <c r="CT52" s="198">
        <f t="shared" si="36"/>
        <v>0</v>
      </c>
      <c r="CU52" s="198">
        <f t="shared" si="36"/>
        <v>0</v>
      </c>
      <c r="CV52" s="198">
        <f t="shared" si="36"/>
        <v>0</v>
      </c>
      <c r="CW52" s="198">
        <f t="shared" si="36"/>
        <v>0</v>
      </c>
      <c r="CX52" s="198">
        <f t="shared" si="36"/>
        <v>0</v>
      </c>
      <c r="CY52" s="198">
        <f t="shared" si="36"/>
        <v>0</v>
      </c>
      <c r="CZ52" s="198">
        <f t="shared" si="36"/>
        <v>0</v>
      </c>
      <c r="DA52" s="198">
        <f t="shared" si="36"/>
        <v>0</v>
      </c>
      <c r="DB52" s="198">
        <f t="shared" si="36"/>
        <v>0</v>
      </c>
      <c r="DC52" s="198">
        <f t="shared" si="36"/>
        <v>0</v>
      </c>
      <c r="DD52" s="198">
        <f t="shared" si="36"/>
        <v>0</v>
      </c>
      <c r="DE52" s="198">
        <f t="shared" si="36"/>
        <v>0</v>
      </c>
      <c r="DF52" s="198">
        <f t="shared" si="36"/>
        <v>0</v>
      </c>
      <c r="DG52" s="198">
        <f t="shared" si="36"/>
        <v>0</v>
      </c>
      <c r="DH52" s="198">
        <f t="shared" si="36"/>
        <v>0</v>
      </c>
      <c r="DI52" s="198">
        <f t="shared" si="36"/>
        <v>0</v>
      </c>
      <c r="DJ52" s="198">
        <f t="shared" si="36"/>
        <v>0</v>
      </c>
      <c r="DK52" s="198">
        <f t="shared" si="36"/>
        <v>0</v>
      </c>
      <c r="DL52" s="198">
        <f t="shared" si="36"/>
        <v>0</v>
      </c>
      <c r="DM52" s="198">
        <f t="shared" si="36"/>
        <v>0</v>
      </c>
      <c r="DN52" s="198">
        <f t="shared" si="36"/>
        <v>0</v>
      </c>
      <c r="DO52" s="198">
        <f t="shared" si="36"/>
        <v>0</v>
      </c>
      <c r="DP52" s="198">
        <f t="shared" si="36"/>
        <v>0</v>
      </c>
      <c r="DQ52" s="198">
        <f t="shared" si="36"/>
        <v>0</v>
      </c>
      <c r="DR52" s="198">
        <f t="shared" si="36"/>
        <v>0</v>
      </c>
      <c r="DS52" s="198">
        <f t="shared" si="36"/>
        <v>0</v>
      </c>
      <c r="DT52" s="198">
        <f t="shared" si="36"/>
        <v>0</v>
      </c>
      <c r="DU52" s="198">
        <f t="shared" si="36"/>
        <v>0</v>
      </c>
      <c r="DV52" s="198">
        <f t="shared" si="36"/>
        <v>0</v>
      </c>
      <c r="DW52" s="198">
        <f t="shared" si="36"/>
        <v>0</v>
      </c>
      <c r="DX52" s="198">
        <f t="shared" si="36"/>
        <v>0</v>
      </c>
      <c r="DY52" s="198">
        <f t="shared" si="36"/>
        <v>0</v>
      </c>
      <c r="DZ52" s="198">
        <f t="shared" si="36"/>
        <v>0</v>
      </c>
      <c r="EA52" s="198">
        <f t="shared" si="36"/>
        <v>0</v>
      </c>
      <c r="EB52" s="198">
        <f t="shared" si="36"/>
        <v>0</v>
      </c>
      <c r="EC52" s="198">
        <f t="shared" si="36"/>
        <v>0</v>
      </c>
      <c r="ED52" s="198">
        <f t="shared" si="36"/>
        <v>0</v>
      </c>
      <c r="EE52" s="198">
        <f t="shared" si="36"/>
        <v>0</v>
      </c>
      <c r="EF52" s="198">
        <f t="shared" si="36"/>
        <v>0</v>
      </c>
      <c r="EG52" s="95"/>
      <c r="EH52" s="96"/>
      <c r="EI52" s="96"/>
      <c r="EJ52" s="96"/>
      <c r="EK52" s="97"/>
      <c r="EL52" s="96"/>
      <c r="EM52" s="96"/>
      <c r="EN52" s="96"/>
      <c r="EO52" s="96"/>
      <c r="EP52" s="96"/>
      <c r="EQ52" s="96"/>
      <c r="ER52" s="96"/>
      <c r="ES52" s="96"/>
      <c r="ET52" s="96"/>
      <c r="EU52" s="96"/>
      <c r="EV52" s="96"/>
      <c r="EW52" s="96"/>
      <c r="EX52" s="96"/>
      <c r="EY52" s="96"/>
      <c r="EZ52" s="96"/>
      <c r="FA52" s="96"/>
      <c r="FB52" s="96"/>
      <c r="FC52" s="96"/>
      <c r="FD52" s="96"/>
      <c r="FE52" s="96"/>
      <c r="FF52" s="96"/>
      <c r="FG52" s="96"/>
      <c r="FH52" s="96"/>
      <c r="FI52" s="96"/>
      <c r="FJ52" s="96"/>
      <c r="FK52" s="96"/>
      <c r="FL52" s="96"/>
      <c r="FM52" s="96"/>
      <c r="FN52" s="96"/>
      <c r="FO52" s="96"/>
      <c r="FP52" s="96"/>
      <c r="FQ52" s="96"/>
      <c r="FR52" s="96"/>
      <c r="FS52" s="96"/>
      <c r="FT52" s="96"/>
      <c r="FU52" s="96"/>
      <c r="FV52" s="96"/>
      <c r="FW52" s="96"/>
      <c r="FX52" s="96"/>
      <c r="FY52" s="96"/>
      <c r="FZ52" s="96"/>
      <c r="GA52" s="96"/>
      <c r="GB52" s="96"/>
      <c r="GC52" s="96"/>
      <c r="GD52" s="96"/>
      <c r="GE52" s="96"/>
      <c r="GF52" s="96"/>
      <c r="GG52" s="96"/>
      <c r="GH52" s="96"/>
      <c r="GI52" s="96"/>
      <c r="GJ52" s="96"/>
      <c r="GK52" s="96"/>
      <c r="GL52" s="96"/>
      <c r="GM52" s="96"/>
      <c r="GN52" s="96"/>
      <c r="GO52" s="96"/>
      <c r="GP52" s="96"/>
      <c r="GQ52" s="96"/>
      <c r="GR52" s="96"/>
      <c r="GS52" s="96"/>
      <c r="GT52" s="96"/>
      <c r="GU52" s="96"/>
      <c r="GV52" s="96"/>
      <c r="GW52" s="96"/>
      <c r="GX52" s="96"/>
      <c r="GY52" s="96"/>
      <c r="GZ52" s="96"/>
      <c r="HA52" s="96"/>
      <c r="HB52" s="96"/>
      <c r="HC52" s="96"/>
      <c r="HD52" s="96"/>
      <c r="HE52" s="96"/>
      <c r="HF52" s="96"/>
      <c r="HG52" s="96"/>
      <c r="HH52" s="96"/>
      <c r="HI52" s="96"/>
      <c r="HJ52" s="96"/>
      <c r="HK52" s="96"/>
      <c r="HL52" s="96"/>
      <c r="HM52" s="96"/>
      <c r="HN52" s="96"/>
      <c r="HO52" s="96"/>
      <c r="HP52" s="96"/>
      <c r="HQ52" s="1"/>
    </row>
    <row r="53" spans="1:225" ht="15" hidden="1" customHeight="1">
      <c r="A53" s="60"/>
      <c r="B53" s="61"/>
      <c r="C53" s="61"/>
      <c r="D53" s="61"/>
      <c r="E53" s="61"/>
      <c r="F53" s="62"/>
      <c r="G53" s="58"/>
      <c r="H53" s="49" t="s">
        <v>122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198">
        <f t="shared" si="36"/>
        <v>0</v>
      </c>
      <c r="CT53" s="198">
        <f t="shared" si="36"/>
        <v>0</v>
      </c>
      <c r="CU53" s="198">
        <f t="shared" si="36"/>
        <v>0</v>
      </c>
      <c r="CV53" s="198">
        <f t="shared" si="36"/>
        <v>0</v>
      </c>
      <c r="CW53" s="198">
        <f t="shared" si="36"/>
        <v>0</v>
      </c>
      <c r="CX53" s="198">
        <f t="shared" si="36"/>
        <v>0</v>
      </c>
      <c r="CY53" s="198">
        <f t="shared" si="36"/>
        <v>0</v>
      </c>
      <c r="CZ53" s="198">
        <f t="shared" si="36"/>
        <v>0</v>
      </c>
      <c r="DA53" s="198">
        <f t="shared" si="36"/>
        <v>0</v>
      </c>
      <c r="DB53" s="198">
        <f t="shared" si="36"/>
        <v>0</v>
      </c>
      <c r="DC53" s="198">
        <f t="shared" si="36"/>
        <v>0</v>
      </c>
      <c r="DD53" s="198">
        <f t="shared" si="36"/>
        <v>0</v>
      </c>
      <c r="DE53" s="198">
        <f t="shared" si="36"/>
        <v>0</v>
      </c>
      <c r="DF53" s="198">
        <f t="shared" si="36"/>
        <v>0</v>
      </c>
      <c r="DG53" s="198">
        <f t="shared" si="36"/>
        <v>0</v>
      </c>
      <c r="DH53" s="198">
        <f t="shared" si="36"/>
        <v>0</v>
      </c>
      <c r="DI53" s="198">
        <f t="shared" si="36"/>
        <v>0</v>
      </c>
      <c r="DJ53" s="198">
        <f t="shared" si="36"/>
        <v>0</v>
      </c>
      <c r="DK53" s="198">
        <f t="shared" si="36"/>
        <v>0</v>
      </c>
      <c r="DL53" s="198">
        <f t="shared" si="36"/>
        <v>0</v>
      </c>
      <c r="DM53" s="198">
        <f t="shared" si="36"/>
        <v>0</v>
      </c>
      <c r="DN53" s="198">
        <f t="shared" si="36"/>
        <v>0</v>
      </c>
      <c r="DO53" s="198">
        <f t="shared" si="36"/>
        <v>0</v>
      </c>
      <c r="DP53" s="198">
        <f t="shared" si="36"/>
        <v>0</v>
      </c>
      <c r="DQ53" s="198">
        <f t="shared" si="36"/>
        <v>0</v>
      </c>
      <c r="DR53" s="198">
        <f t="shared" si="36"/>
        <v>0</v>
      </c>
      <c r="DS53" s="198">
        <f t="shared" si="36"/>
        <v>0</v>
      </c>
      <c r="DT53" s="198">
        <f t="shared" si="36"/>
        <v>0</v>
      </c>
      <c r="DU53" s="198">
        <f t="shared" si="36"/>
        <v>0</v>
      </c>
      <c r="DV53" s="198">
        <f t="shared" si="36"/>
        <v>0</v>
      </c>
      <c r="DW53" s="198">
        <f t="shared" si="36"/>
        <v>0</v>
      </c>
      <c r="DX53" s="198">
        <f t="shared" si="36"/>
        <v>0</v>
      </c>
      <c r="DY53" s="198">
        <f t="shared" si="36"/>
        <v>0</v>
      </c>
      <c r="DZ53" s="198">
        <f t="shared" si="36"/>
        <v>0</v>
      </c>
      <c r="EA53" s="198">
        <f t="shared" si="36"/>
        <v>0</v>
      </c>
      <c r="EB53" s="198">
        <f t="shared" si="36"/>
        <v>0</v>
      </c>
      <c r="EC53" s="198">
        <f t="shared" si="36"/>
        <v>0</v>
      </c>
      <c r="ED53" s="198">
        <f t="shared" si="36"/>
        <v>0</v>
      </c>
      <c r="EE53" s="198">
        <f t="shared" si="36"/>
        <v>0</v>
      </c>
      <c r="EF53" s="198">
        <f t="shared" si="36"/>
        <v>0</v>
      </c>
      <c r="EG53" s="95"/>
      <c r="EH53" s="96"/>
      <c r="EI53" s="96"/>
      <c r="EJ53" s="96"/>
      <c r="EK53" s="97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  <c r="FF53" s="96"/>
      <c r="FG53" s="96"/>
      <c r="FH53" s="96"/>
      <c r="FI53" s="96"/>
      <c r="FJ53" s="96"/>
      <c r="FK53" s="96"/>
      <c r="FL53" s="96"/>
      <c r="FM53" s="96"/>
      <c r="FN53" s="96"/>
      <c r="FO53" s="96"/>
      <c r="FP53" s="96"/>
      <c r="FQ53" s="96"/>
      <c r="FR53" s="96"/>
      <c r="FS53" s="96"/>
      <c r="FT53" s="96"/>
      <c r="FU53" s="96"/>
      <c r="FV53" s="96"/>
      <c r="FW53" s="96"/>
      <c r="FX53" s="96"/>
      <c r="FY53" s="96"/>
      <c r="FZ53" s="96"/>
      <c r="GA53" s="96"/>
      <c r="GB53" s="96"/>
      <c r="GC53" s="96"/>
      <c r="GD53" s="96"/>
      <c r="GE53" s="96"/>
      <c r="GF53" s="96"/>
      <c r="GG53" s="96"/>
      <c r="GH53" s="96"/>
      <c r="GI53" s="96"/>
      <c r="GJ53" s="96"/>
      <c r="GK53" s="96"/>
      <c r="GL53" s="96"/>
      <c r="GM53" s="96"/>
      <c r="GN53" s="96"/>
      <c r="GO53" s="96"/>
      <c r="GP53" s="96"/>
      <c r="GQ53" s="96"/>
      <c r="GR53" s="96"/>
      <c r="GS53" s="96"/>
      <c r="GT53" s="96"/>
      <c r="GU53" s="96"/>
      <c r="GV53" s="96"/>
      <c r="GW53" s="96"/>
      <c r="GX53" s="96"/>
      <c r="GY53" s="96"/>
      <c r="GZ53" s="96"/>
      <c r="HA53" s="96"/>
      <c r="HB53" s="96"/>
      <c r="HC53" s="96"/>
      <c r="HD53" s="96"/>
      <c r="HE53" s="96"/>
      <c r="HF53" s="96"/>
      <c r="HG53" s="96"/>
      <c r="HH53" s="96"/>
      <c r="HI53" s="96"/>
      <c r="HJ53" s="96"/>
      <c r="HK53" s="96"/>
      <c r="HL53" s="96"/>
      <c r="HM53" s="96"/>
      <c r="HN53" s="96"/>
      <c r="HO53" s="96"/>
      <c r="HP53" s="96"/>
      <c r="HQ53" s="1"/>
    </row>
    <row r="54" spans="1:225" ht="15" hidden="1" customHeight="1">
      <c r="A54" s="60"/>
      <c r="B54" s="61"/>
      <c r="C54" s="61"/>
      <c r="D54" s="61"/>
      <c r="E54" s="61"/>
      <c r="F54" s="62"/>
      <c r="G54" s="58"/>
      <c r="H54" s="49" t="s">
        <v>34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199">
        <f>IF($B38=0,0,IF(AND(VLOOKUP($B38,RE,19,FALSE)&gt;=REGISTER!$DE$45,OR(CS38=1,CS38="x")),1,0))</f>
        <v>0</v>
      </c>
      <c r="CT54" s="199">
        <f>IF($B38=0,0,IF(AND(VLOOKUP($B38,RE,19,FALSE)&gt;=REGISTER!$DE$45,OR(CT38=1,CT38="x")),1,0))</f>
        <v>0</v>
      </c>
      <c r="CU54" s="199">
        <f>IF($B38=0,0,IF(AND(VLOOKUP($B38,RE,19,FALSE)&gt;=REGISTER!$DE$45,OR(CU38=1,CU38="x")),1,0))</f>
        <v>0</v>
      </c>
      <c r="CV54" s="199">
        <f>IF($B38=0,0,IF(AND(VLOOKUP($B38,RE,19,FALSE)&gt;=REGISTER!$DE$45,OR(CV38=1,CV38="x")),1,0))</f>
        <v>0</v>
      </c>
      <c r="CW54" s="199">
        <f>IF($B38=0,0,IF(AND(VLOOKUP($B38,RE,19,FALSE)&gt;=REGISTER!$DE$45,OR(CW38=1,CW38="x")),1,0))</f>
        <v>0</v>
      </c>
      <c r="CX54" s="199">
        <f>IF($B38=0,0,IF(AND(VLOOKUP($B38,RE,19,FALSE)&gt;=REGISTER!$DE$45,OR(CX38=1,CX38="x")),1,0))</f>
        <v>0</v>
      </c>
      <c r="CY54" s="199">
        <f>IF($B38=0,0,IF(AND(VLOOKUP($B38,RE,19,FALSE)&gt;=REGISTER!$DE$45,OR(CY38=1,CY38="x")),1,0))</f>
        <v>0</v>
      </c>
      <c r="CZ54" s="199">
        <f>IF($B38=0,0,IF(AND(VLOOKUP($B38,RE,19,FALSE)&gt;=REGISTER!$DE$45,OR(CZ38=1,CZ38="x")),1,0))</f>
        <v>0</v>
      </c>
      <c r="DA54" s="199">
        <f>IF($B38=0,0,IF(AND(VLOOKUP($B38,RE,19,FALSE)&gt;=REGISTER!$DE$45,OR(DA38=1,DA38="x")),1,0))</f>
        <v>0</v>
      </c>
      <c r="DB54" s="199">
        <f>IF($B38=0,0,IF(AND(VLOOKUP($B38,RE,19,FALSE)&gt;=REGISTER!$DE$45,OR(DB38=1,DB38="x")),1,0))</f>
        <v>0</v>
      </c>
      <c r="DC54" s="199">
        <f>IF($B38=0,0,IF(AND(VLOOKUP($B38,RE,19,FALSE)&gt;=REGISTER!$DE$45,OR(DC38=1,DC38="x")),1,0))</f>
        <v>0</v>
      </c>
      <c r="DD54" s="199">
        <f>IF($B38=0,0,IF(AND(VLOOKUP($B38,RE,19,FALSE)&gt;=REGISTER!$DE$45,OR(DD38=1,DD38="x")),1,0))</f>
        <v>0</v>
      </c>
      <c r="DE54" s="199">
        <f>IF($B38=0,0,IF(AND(VLOOKUP($B38,RE,19,FALSE)&gt;=REGISTER!$DE$45,OR(DE38=1,DE38="x")),1,0))</f>
        <v>0</v>
      </c>
      <c r="DF54" s="199">
        <f>IF($B38=0,0,IF(AND(VLOOKUP($B38,RE,19,FALSE)&gt;=REGISTER!$DE$45,OR(DF38=1,DF38="x")),1,0))</f>
        <v>0</v>
      </c>
      <c r="DG54" s="199">
        <f>IF($B38=0,0,IF(AND(VLOOKUP($B38,RE,19,FALSE)&gt;=REGISTER!$DE$45,OR(DG38=1,DG38="x")),1,0))</f>
        <v>0</v>
      </c>
      <c r="DH54" s="199">
        <f>IF($B38=0,0,IF(AND(VLOOKUP($B38,RE,19,FALSE)&gt;=REGISTER!$DE$45,OR(DH38=1,DH38="x")),1,0))</f>
        <v>0</v>
      </c>
      <c r="DI54" s="199">
        <f>IF($B38=0,0,IF(AND(VLOOKUP($B38,RE,19,FALSE)&gt;=REGISTER!$DE$45,OR(DI38=1,DI38="x")),1,0))</f>
        <v>0</v>
      </c>
      <c r="DJ54" s="199">
        <f>IF($B38=0,0,IF(AND(VLOOKUP($B38,RE,19,FALSE)&gt;=REGISTER!$DE$45,OR(DJ38=1,DJ38="x")),1,0))</f>
        <v>0</v>
      </c>
      <c r="DK54" s="199">
        <f>IF($B38=0,0,IF(AND(VLOOKUP($B38,RE,19,FALSE)&gt;=REGISTER!$DE$45,OR(DK38=1,DK38="x")),1,0))</f>
        <v>0</v>
      </c>
      <c r="DL54" s="199">
        <f>IF($B38=0,0,IF(AND(VLOOKUP($B38,RE,19,FALSE)&gt;=REGISTER!$DE$45,OR(DL38=1,DL38="x")),1,0))</f>
        <v>0</v>
      </c>
      <c r="DM54" s="199">
        <f>IF($B38=0,0,IF(AND(VLOOKUP($B38,RE,19,FALSE)&gt;=REGISTER!$DE$45,OR(DM38=1,DM38="x")),1,0))</f>
        <v>0</v>
      </c>
      <c r="DN54" s="199">
        <f>IF($B38=0,0,IF(AND(VLOOKUP($B38,RE,19,FALSE)&gt;=REGISTER!$DE$45,OR(DN38=1,DN38="x")),1,0))</f>
        <v>0</v>
      </c>
      <c r="DO54" s="199">
        <f>IF($B38=0,0,IF(AND(VLOOKUP($B38,RE,19,FALSE)&gt;=REGISTER!$DE$45,OR(DO38=1,DO38="x")),1,0))</f>
        <v>0</v>
      </c>
      <c r="DP54" s="199">
        <f>IF($B38=0,0,IF(AND(VLOOKUP($B38,RE,19,FALSE)&gt;=REGISTER!$DE$45,OR(DP38=1,DP38="x")),1,0))</f>
        <v>0</v>
      </c>
      <c r="DQ54" s="199">
        <f>IF($B38=0,0,IF(AND(VLOOKUP($B38,RE,19,FALSE)&gt;=REGISTER!$DE$45,OR(DQ38=1,DQ38="x")),1,0))</f>
        <v>0</v>
      </c>
      <c r="DR54" s="199">
        <f>IF($B38=0,0,IF(AND(VLOOKUP($B38,RE,19,FALSE)&gt;=REGISTER!$DE$45,OR(DR38=1,DR38="x")),1,0))</f>
        <v>0</v>
      </c>
      <c r="DS54" s="199">
        <f>IF($B38=0,0,IF(AND(VLOOKUP($B38,RE,19,FALSE)&gt;=REGISTER!$DE$45,OR(DS38=1,DS38="x")),1,0))</f>
        <v>0</v>
      </c>
      <c r="DT54" s="199">
        <f>IF($B38=0,0,IF(AND(VLOOKUP($B38,RE,19,FALSE)&gt;=REGISTER!$DE$45,OR(DT38=1,DT38="x")),1,0))</f>
        <v>0</v>
      </c>
      <c r="DU54" s="199">
        <f>IF($B38=0,0,IF(AND(VLOOKUP($B38,RE,19,FALSE)&gt;=REGISTER!$DE$45,OR(DU38=1,DU38="x")),1,0))</f>
        <v>0</v>
      </c>
      <c r="DV54" s="199">
        <f>IF($B38=0,0,IF(AND(VLOOKUP($B38,RE,19,FALSE)&gt;=REGISTER!$DE$45,OR(DV38=1,DV38="x")),1,0))</f>
        <v>0</v>
      </c>
      <c r="DW54" s="199">
        <f>IF($B38=0,0,IF(AND(VLOOKUP($B38,RE,19,FALSE)&gt;=REGISTER!$DE$45,OR(DW38=1,DW38="x")),1,0))</f>
        <v>0</v>
      </c>
      <c r="DX54" s="199">
        <f>IF($B38=0,0,IF(AND(VLOOKUP($B38,RE,19,FALSE)&gt;=REGISTER!$DE$45,OR(DX38=1,DX38="x")),1,0))</f>
        <v>0</v>
      </c>
      <c r="DY54" s="199">
        <f>IF($B38=0,0,IF(AND(VLOOKUP($B38,RE,19,FALSE)&gt;=REGISTER!$DE$45,OR(DY38=1,DY38="x")),1,0))</f>
        <v>0</v>
      </c>
      <c r="DZ54" s="199">
        <f>IF($B38=0,0,IF(AND(VLOOKUP($B38,RE,19,FALSE)&gt;=REGISTER!$DE$45,OR(DZ38=1,DZ38="x")),1,0))</f>
        <v>0</v>
      </c>
      <c r="EA54" s="199">
        <f>IF($B38=0,0,IF(AND(VLOOKUP($B38,RE,19,FALSE)&gt;=REGISTER!$DE$45,OR(EA38=1,EA38="x")),1,0))</f>
        <v>0</v>
      </c>
      <c r="EB54" s="199">
        <f>IF($B38=0,0,IF(AND(VLOOKUP($B38,RE,19,FALSE)&gt;=REGISTER!$DE$45,OR(EB38=1,EB38="x")),1,0))</f>
        <v>0</v>
      </c>
      <c r="EC54" s="199">
        <f>IF($B38=0,0,IF(AND(VLOOKUP($B38,RE,19,FALSE)&gt;=REGISTER!$DE$45,OR(EC38=1,EC38="x")),1,0))</f>
        <v>0</v>
      </c>
      <c r="ED54" s="199">
        <f>IF($B38=0,0,IF(AND(VLOOKUP($B38,RE,19,FALSE)&gt;=REGISTER!$DE$45,OR(ED38=1,ED38="x")),1,0))</f>
        <v>0</v>
      </c>
      <c r="EE54" s="199">
        <f>IF($B38=0,0,IF(AND(VLOOKUP($B38,RE,19,FALSE)&gt;=REGISTER!$DE$45,OR(EE38=1,EE38="x")),1,0))</f>
        <v>0</v>
      </c>
      <c r="EF54" s="199">
        <f>IF($B38=0,0,IF(AND(VLOOKUP($B38,RE,19,FALSE)&gt;=REGISTER!$DE$45,OR(EF38=1,EF38="x")),1,0))</f>
        <v>0</v>
      </c>
      <c r="EG54" s="95"/>
      <c r="EH54" s="96"/>
      <c r="EI54" s="96"/>
      <c r="EJ54" s="96"/>
      <c r="EK54" s="97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  <c r="FF54" s="96"/>
      <c r="FG54" s="96"/>
      <c r="FH54" s="96"/>
      <c r="FI54" s="96"/>
      <c r="FJ54" s="96"/>
      <c r="FK54" s="96"/>
      <c r="FL54" s="96"/>
      <c r="FM54" s="96"/>
      <c r="FN54" s="96"/>
      <c r="FO54" s="96"/>
      <c r="FP54" s="96"/>
      <c r="FQ54" s="96"/>
      <c r="FR54" s="96"/>
      <c r="FS54" s="96"/>
      <c r="FT54" s="96"/>
      <c r="FU54" s="96"/>
      <c r="FV54" s="96"/>
      <c r="FW54" s="96"/>
      <c r="FX54" s="96"/>
      <c r="FY54" s="96"/>
      <c r="FZ54" s="96"/>
      <c r="GA54" s="96"/>
      <c r="GB54" s="96"/>
      <c r="GC54" s="96"/>
      <c r="GD54" s="96"/>
      <c r="GE54" s="96"/>
      <c r="GF54" s="96"/>
      <c r="GG54" s="96"/>
      <c r="GH54" s="96"/>
      <c r="GI54" s="96"/>
      <c r="GJ54" s="96"/>
      <c r="GK54" s="96"/>
      <c r="GL54" s="96"/>
      <c r="GM54" s="96"/>
      <c r="GN54" s="96"/>
      <c r="GO54" s="96"/>
      <c r="GP54" s="96"/>
      <c r="GQ54" s="96"/>
      <c r="GR54" s="96"/>
      <c r="GS54" s="96"/>
      <c r="GT54" s="96"/>
      <c r="GU54" s="96"/>
      <c r="GV54" s="96"/>
      <c r="GW54" s="96"/>
      <c r="GX54" s="96"/>
      <c r="GY54" s="96"/>
      <c r="GZ54" s="96"/>
      <c r="HA54" s="96"/>
      <c r="HB54" s="96"/>
      <c r="HC54" s="96"/>
      <c r="HD54" s="96"/>
      <c r="HE54" s="96"/>
      <c r="HF54" s="96"/>
      <c r="HG54" s="96"/>
      <c r="HH54" s="96"/>
      <c r="HI54" s="96"/>
      <c r="HJ54" s="96"/>
      <c r="HK54" s="96"/>
      <c r="HL54" s="96"/>
      <c r="HM54" s="96"/>
      <c r="HN54" s="96"/>
      <c r="HO54" s="96"/>
      <c r="HP54" s="96"/>
      <c r="HQ54" s="1"/>
    </row>
    <row r="55" spans="1:225" ht="15" hidden="1" customHeight="1">
      <c r="A55" s="60"/>
      <c r="B55" s="61"/>
      <c r="C55" s="61"/>
      <c r="D55" s="61"/>
      <c r="E55" s="61"/>
      <c r="F55" s="62"/>
      <c r="G55" s="58"/>
      <c r="H55" s="49" t="s">
        <v>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199">
        <f>IF($B39=0,0,IF(AND(VLOOKUP($B39,RE,19,FALSE)&gt;=REGISTER!$DE$45,OR(CS39=1,CS39="x")),1,0))</f>
        <v>0</v>
      </c>
      <c r="CT55" s="199">
        <f>IF($B39=0,0,IF(AND(VLOOKUP($B39,RE,19,FALSE)&gt;=REGISTER!$DE$45,OR(CT39=1,CT39="x")),1,0))</f>
        <v>0</v>
      </c>
      <c r="CU55" s="199">
        <f>IF($B39=0,0,IF(AND(VLOOKUP($B39,RE,19,FALSE)&gt;=REGISTER!$DE$45,OR(CU39=1,CU39="x")),1,0))</f>
        <v>0</v>
      </c>
      <c r="CV55" s="199">
        <f>IF($B39=0,0,IF(AND(VLOOKUP($B39,RE,19,FALSE)&gt;=REGISTER!$DE$45,OR(CV39=1,CV39="x")),1,0))</f>
        <v>0</v>
      </c>
      <c r="CW55" s="199">
        <f>IF($B39=0,0,IF(AND(VLOOKUP($B39,RE,19,FALSE)&gt;=REGISTER!$DE$45,OR(CW39=1,CW39="x")),1,0))</f>
        <v>0</v>
      </c>
      <c r="CX55" s="199">
        <f>IF($B39=0,0,IF(AND(VLOOKUP($B39,RE,19,FALSE)&gt;=REGISTER!$DE$45,OR(CX39=1,CX39="x")),1,0))</f>
        <v>0</v>
      </c>
      <c r="CY55" s="199">
        <f>IF($B39=0,0,IF(AND(VLOOKUP($B39,RE,19,FALSE)&gt;=REGISTER!$DE$45,OR(CY39=1,CY39="x")),1,0))</f>
        <v>0</v>
      </c>
      <c r="CZ55" s="199">
        <f>IF($B39=0,0,IF(AND(VLOOKUP($B39,RE,19,FALSE)&gt;=REGISTER!$DE$45,OR(CZ39=1,CZ39="x")),1,0))</f>
        <v>0</v>
      </c>
      <c r="DA55" s="199">
        <f>IF($B39=0,0,IF(AND(VLOOKUP($B39,RE,19,FALSE)&gt;=REGISTER!$DE$45,OR(DA39=1,DA39="x")),1,0))</f>
        <v>0</v>
      </c>
      <c r="DB55" s="199">
        <f>IF($B39=0,0,IF(AND(VLOOKUP($B39,RE,19,FALSE)&gt;=REGISTER!$DE$45,OR(DB39=1,DB39="x")),1,0))</f>
        <v>0</v>
      </c>
      <c r="DC55" s="199">
        <f>IF($B39=0,0,IF(AND(VLOOKUP($B39,RE,19,FALSE)&gt;=REGISTER!$DE$45,OR(DC39=1,DC39="x")),1,0))</f>
        <v>0</v>
      </c>
      <c r="DD55" s="199">
        <f>IF($B39=0,0,IF(AND(VLOOKUP($B39,RE,19,FALSE)&gt;=REGISTER!$DE$45,OR(DD39=1,DD39="x")),1,0))</f>
        <v>0</v>
      </c>
      <c r="DE55" s="199">
        <f>IF($B39=0,0,IF(AND(VLOOKUP($B39,RE,19,FALSE)&gt;=REGISTER!$DE$45,OR(DE39=1,DE39="x")),1,0))</f>
        <v>0</v>
      </c>
      <c r="DF55" s="199">
        <f>IF($B39=0,0,IF(AND(VLOOKUP($B39,RE,19,FALSE)&gt;=REGISTER!$DE$45,OR(DF39=1,DF39="x")),1,0))</f>
        <v>0</v>
      </c>
      <c r="DG55" s="199">
        <f>IF($B39=0,0,IF(AND(VLOOKUP($B39,RE,19,FALSE)&gt;=REGISTER!$DE$45,OR(DG39=1,DG39="x")),1,0))</f>
        <v>0</v>
      </c>
      <c r="DH55" s="199">
        <f>IF($B39=0,0,IF(AND(VLOOKUP($B39,RE,19,FALSE)&gt;=REGISTER!$DE$45,OR(DH39=1,DH39="x")),1,0))</f>
        <v>0</v>
      </c>
      <c r="DI55" s="199">
        <f>IF($B39=0,0,IF(AND(VLOOKUP($B39,RE,19,FALSE)&gt;=REGISTER!$DE$45,OR(DI39=1,DI39="x")),1,0))</f>
        <v>0</v>
      </c>
      <c r="DJ55" s="199">
        <f>IF($B39=0,0,IF(AND(VLOOKUP($B39,RE,19,FALSE)&gt;=REGISTER!$DE$45,OR(DJ39=1,DJ39="x")),1,0))</f>
        <v>0</v>
      </c>
      <c r="DK55" s="199">
        <f>IF($B39=0,0,IF(AND(VLOOKUP($B39,RE,19,FALSE)&gt;=REGISTER!$DE$45,OR(DK39=1,DK39="x")),1,0))</f>
        <v>0</v>
      </c>
      <c r="DL55" s="199">
        <f>IF($B39=0,0,IF(AND(VLOOKUP($B39,RE,19,FALSE)&gt;=REGISTER!$DE$45,OR(DL39=1,DL39="x")),1,0))</f>
        <v>0</v>
      </c>
      <c r="DM55" s="199">
        <f>IF($B39=0,0,IF(AND(VLOOKUP($B39,RE,19,FALSE)&gt;=REGISTER!$DE$45,OR(DM39=1,DM39="x")),1,0))</f>
        <v>0</v>
      </c>
      <c r="DN55" s="199">
        <f>IF($B39=0,0,IF(AND(VLOOKUP($B39,RE,19,FALSE)&gt;=REGISTER!$DE$45,OR(DN39=1,DN39="x")),1,0))</f>
        <v>0</v>
      </c>
      <c r="DO55" s="199">
        <f>IF($B39=0,0,IF(AND(VLOOKUP($B39,RE,19,FALSE)&gt;=REGISTER!$DE$45,OR(DO39=1,DO39="x")),1,0))</f>
        <v>0</v>
      </c>
      <c r="DP55" s="199">
        <f>IF($B39=0,0,IF(AND(VLOOKUP($B39,RE,19,FALSE)&gt;=REGISTER!$DE$45,OR(DP39=1,DP39="x")),1,0))</f>
        <v>0</v>
      </c>
      <c r="DQ55" s="199">
        <f>IF($B39=0,0,IF(AND(VLOOKUP($B39,RE,19,FALSE)&gt;=REGISTER!$DE$45,OR(DQ39=1,DQ39="x")),1,0))</f>
        <v>0</v>
      </c>
      <c r="DR55" s="199">
        <f>IF($B39=0,0,IF(AND(VLOOKUP($B39,RE,19,FALSE)&gt;=REGISTER!$DE$45,OR(DR39=1,DR39="x")),1,0))</f>
        <v>0</v>
      </c>
      <c r="DS55" s="199">
        <f>IF($B39=0,0,IF(AND(VLOOKUP($B39,RE,19,FALSE)&gt;=REGISTER!$DE$45,OR(DS39=1,DS39="x")),1,0))</f>
        <v>0</v>
      </c>
      <c r="DT55" s="199">
        <f>IF($B39=0,0,IF(AND(VLOOKUP($B39,RE,19,FALSE)&gt;=REGISTER!$DE$45,OR(DT39=1,DT39="x")),1,0))</f>
        <v>0</v>
      </c>
      <c r="DU55" s="199">
        <f>IF($B39=0,0,IF(AND(VLOOKUP($B39,RE,19,FALSE)&gt;=REGISTER!$DE$45,OR(DU39=1,DU39="x")),1,0))</f>
        <v>0</v>
      </c>
      <c r="DV55" s="199">
        <f>IF($B39=0,0,IF(AND(VLOOKUP($B39,RE,19,FALSE)&gt;=REGISTER!$DE$45,OR(DV39=1,DV39="x")),1,0))</f>
        <v>0</v>
      </c>
      <c r="DW55" s="199">
        <f>IF($B39=0,0,IF(AND(VLOOKUP($B39,RE,19,FALSE)&gt;=REGISTER!$DE$45,OR(DW39=1,DW39="x")),1,0))</f>
        <v>0</v>
      </c>
      <c r="DX55" s="199">
        <f>IF($B39=0,0,IF(AND(VLOOKUP($B39,RE,19,FALSE)&gt;=REGISTER!$DE$45,OR(DX39=1,DX39="x")),1,0))</f>
        <v>0</v>
      </c>
      <c r="DY55" s="199">
        <f>IF($B39=0,0,IF(AND(VLOOKUP($B39,RE,19,FALSE)&gt;=REGISTER!$DE$45,OR(DY39=1,DY39="x")),1,0))</f>
        <v>0</v>
      </c>
      <c r="DZ55" s="199">
        <f>IF($B39=0,0,IF(AND(VLOOKUP($B39,RE,19,FALSE)&gt;=REGISTER!$DE$45,OR(DZ39=1,DZ39="x")),1,0))</f>
        <v>0</v>
      </c>
      <c r="EA55" s="199">
        <f>IF($B39=0,0,IF(AND(VLOOKUP($B39,RE,19,FALSE)&gt;=REGISTER!$DE$45,OR(EA39=1,EA39="x")),1,0))</f>
        <v>0</v>
      </c>
      <c r="EB55" s="199">
        <f>IF($B39=0,0,IF(AND(VLOOKUP($B39,RE,19,FALSE)&gt;=REGISTER!$DE$45,OR(EB39=1,EB39="x")),1,0))</f>
        <v>0</v>
      </c>
      <c r="EC55" s="199">
        <f>IF($B39=0,0,IF(AND(VLOOKUP($B39,RE,19,FALSE)&gt;=REGISTER!$DE$45,OR(EC39=1,EC39="x")),1,0))</f>
        <v>0</v>
      </c>
      <c r="ED55" s="199">
        <f>IF($B39=0,0,IF(AND(VLOOKUP($B39,RE,19,FALSE)&gt;=REGISTER!$DE$45,OR(ED39=1,ED39="x")),1,0))</f>
        <v>0</v>
      </c>
      <c r="EE55" s="199">
        <f>IF($B39=0,0,IF(AND(VLOOKUP($B39,RE,19,FALSE)&gt;=REGISTER!$DE$45,OR(EE39=1,EE39="x")),1,0))</f>
        <v>0</v>
      </c>
      <c r="EF55" s="199">
        <f>IF($B39=0,0,IF(AND(VLOOKUP($B39,RE,19,FALSE)&gt;=REGISTER!$DE$45,OR(EF39=1,EF39="x")),1,0))</f>
        <v>0</v>
      </c>
      <c r="EG55" s="95"/>
      <c r="EH55" s="96"/>
      <c r="EI55" s="96"/>
      <c r="EJ55" s="96"/>
      <c r="EK55" s="97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  <c r="FF55" s="96"/>
      <c r="FG55" s="96"/>
      <c r="FH55" s="96"/>
      <c r="FI55" s="96"/>
      <c r="FJ55" s="96"/>
      <c r="FK55" s="96"/>
      <c r="FL55" s="96"/>
      <c r="FM55" s="96"/>
      <c r="FN55" s="96"/>
      <c r="FO55" s="96"/>
      <c r="FP55" s="96"/>
      <c r="FQ55" s="96"/>
      <c r="FR55" s="96"/>
      <c r="FS55" s="96"/>
      <c r="FT55" s="96"/>
      <c r="FU55" s="96"/>
      <c r="FV55" s="96"/>
      <c r="FW55" s="96"/>
      <c r="FX55" s="96"/>
      <c r="FY55" s="96"/>
      <c r="FZ55" s="96"/>
      <c r="GA55" s="96"/>
      <c r="GB55" s="96"/>
      <c r="GC55" s="96"/>
      <c r="GD55" s="96"/>
      <c r="GE55" s="96"/>
      <c r="GF55" s="96"/>
      <c r="GG55" s="96"/>
      <c r="GH55" s="96"/>
      <c r="GI55" s="96"/>
      <c r="GJ55" s="96"/>
      <c r="GK55" s="96"/>
      <c r="GL55" s="96"/>
      <c r="GM55" s="96"/>
      <c r="GN55" s="96"/>
      <c r="GO55" s="96"/>
      <c r="GP55" s="96"/>
      <c r="GQ55" s="96"/>
      <c r="GR55" s="96"/>
      <c r="GS55" s="96"/>
      <c r="GT55" s="96"/>
      <c r="GU55" s="96"/>
      <c r="GV55" s="96"/>
      <c r="GW55" s="96"/>
      <c r="GX55" s="96"/>
      <c r="GY55" s="96"/>
      <c r="GZ55" s="96"/>
      <c r="HA55" s="96"/>
      <c r="HB55" s="96"/>
      <c r="HC55" s="96"/>
      <c r="HD55" s="96"/>
      <c r="HE55" s="96"/>
      <c r="HF55" s="96"/>
      <c r="HG55" s="96"/>
      <c r="HH55" s="96"/>
      <c r="HI55" s="96"/>
      <c r="HJ55" s="96"/>
      <c r="HK55" s="96"/>
      <c r="HL55" s="96"/>
      <c r="HM55" s="96"/>
      <c r="HN55" s="96"/>
      <c r="HO55" s="96"/>
      <c r="HP55" s="96"/>
      <c r="HQ55" s="1"/>
    </row>
    <row r="56" spans="1:225" ht="15" hidden="1" customHeight="1">
      <c r="A56" s="60"/>
      <c r="B56" s="61"/>
      <c r="C56" s="61"/>
      <c r="D56" s="61"/>
      <c r="E56" s="61"/>
      <c r="F56" s="62"/>
      <c r="G56" s="58"/>
      <c r="H56" s="49" t="s">
        <v>117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199">
        <f>IF($B117=0,0,IF(AND(VLOOKUP($B117,RE,19,FALSE)&gt;=REGISTER!$DE$45,OR(CS117=1,CS117="x")),1,0))</f>
        <v>0</v>
      </c>
      <c r="CT56" s="199">
        <f>IF($B117=0,0,IF(AND(VLOOKUP($B117,RE,19,FALSE)&gt;=REGISTER!$DE$45,OR(CT117=1,CT117="x")),1,0))</f>
        <v>0</v>
      </c>
      <c r="CU56" s="199">
        <f>IF($B117=0,0,IF(AND(VLOOKUP($B117,RE,19,FALSE)&gt;=REGISTER!$DE$45,OR(CU117=1,CU117="x")),1,0))</f>
        <v>0</v>
      </c>
      <c r="CV56" s="199">
        <f>IF($B117=0,0,IF(AND(VLOOKUP($B117,RE,19,FALSE)&gt;=REGISTER!$DE$45,OR(CV117=1,CV117="x")),1,0))</f>
        <v>0</v>
      </c>
      <c r="CW56" s="199">
        <f>IF($B117=0,0,IF(AND(VLOOKUP($B117,RE,19,FALSE)&gt;=REGISTER!$DE$45,OR(CW117=1,CW117="x")),1,0))</f>
        <v>0</v>
      </c>
      <c r="CX56" s="199">
        <f>IF($B117=0,0,IF(AND(VLOOKUP($B117,RE,19,FALSE)&gt;=REGISTER!$DE$45,OR(CX117=1,CX117="x")),1,0))</f>
        <v>0</v>
      </c>
      <c r="CY56" s="199">
        <f>IF($B117=0,0,IF(AND(VLOOKUP($B117,RE,19,FALSE)&gt;=REGISTER!$DE$45,OR(CY117=1,CY117="x")),1,0))</f>
        <v>0</v>
      </c>
      <c r="CZ56" s="199">
        <f>IF($B117=0,0,IF(AND(VLOOKUP($B117,RE,19,FALSE)&gt;=REGISTER!$DE$45,OR(CZ117=1,CZ117="x")),1,0))</f>
        <v>0</v>
      </c>
      <c r="DA56" s="199">
        <f>IF($B117=0,0,IF(AND(VLOOKUP($B117,RE,19,FALSE)&gt;=REGISTER!$DE$45,OR(DA117=1,DA117="x")),1,0))</f>
        <v>0</v>
      </c>
      <c r="DB56" s="199">
        <f>IF($B117=0,0,IF(AND(VLOOKUP($B117,RE,19,FALSE)&gt;=REGISTER!$DE$45,OR(DB117=1,DB117="x")),1,0))</f>
        <v>0</v>
      </c>
      <c r="DC56" s="199">
        <f>IF($B117=0,0,IF(AND(VLOOKUP($B117,RE,19,FALSE)&gt;=REGISTER!$DE$45,OR(DC117=1,DC117="x")),1,0))</f>
        <v>0</v>
      </c>
      <c r="DD56" s="199">
        <f>IF($B117=0,0,IF(AND(VLOOKUP($B117,RE,19,FALSE)&gt;=REGISTER!$DE$45,OR(DD117=1,DD117="x")),1,0))</f>
        <v>0</v>
      </c>
      <c r="DE56" s="199">
        <f>IF($B117=0,0,IF(AND(VLOOKUP($B117,RE,19,FALSE)&gt;=REGISTER!$DE$45,OR(DE117=1,DE117="x")),1,0))</f>
        <v>0</v>
      </c>
      <c r="DF56" s="199">
        <f>IF($B117=0,0,IF(AND(VLOOKUP($B117,RE,19,FALSE)&gt;=REGISTER!$DE$45,OR(DF117=1,DF117="x")),1,0))</f>
        <v>0</v>
      </c>
      <c r="DG56" s="199">
        <f>IF($B117=0,0,IF(AND(VLOOKUP($B117,RE,19,FALSE)&gt;=REGISTER!$DE$45,OR(DG117=1,DG117="x")),1,0))</f>
        <v>0</v>
      </c>
      <c r="DH56" s="199">
        <f>IF($B117=0,0,IF(AND(VLOOKUP($B117,RE,19,FALSE)&gt;=REGISTER!$DE$45,OR(DH117=1,DH117="x")),1,0))</f>
        <v>0</v>
      </c>
      <c r="DI56" s="199">
        <f>IF($B117=0,0,IF(AND(VLOOKUP($B117,RE,19,FALSE)&gt;=REGISTER!$DE$45,OR(DI117=1,DI117="x")),1,0))</f>
        <v>0</v>
      </c>
      <c r="DJ56" s="199">
        <f>IF($B117=0,0,IF(AND(VLOOKUP($B117,RE,19,FALSE)&gt;=REGISTER!$DE$45,OR(DJ117=1,DJ117="x")),1,0))</f>
        <v>0</v>
      </c>
      <c r="DK56" s="199">
        <f>IF($B117=0,0,IF(AND(VLOOKUP($B117,RE,19,FALSE)&gt;=REGISTER!$DE$45,OR(DK117=1,DK117="x")),1,0))</f>
        <v>0</v>
      </c>
      <c r="DL56" s="199">
        <f>IF($B117=0,0,IF(AND(VLOOKUP($B117,RE,19,FALSE)&gt;=REGISTER!$DE$45,OR(DL117=1,DL117="x")),1,0))</f>
        <v>0</v>
      </c>
      <c r="DM56" s="199">
        <f>IF($B117=0,0,IF(AND(VLOOKUP($B117,RE,19,FALSE)&gt;=REGISTER!$DE$45,OR(DM117=1,DM117="x")),1,0))</f>
        <v>0</v>
      </c>
      <c r="DN56" s="199">
        <f>IF($B117=0,0,IF(AND(VLOOKUP($B117,RE,19,FALSE)&gt;=REGISTER!$DE$45,OR(DN117=1,DN117="x")),1,0))</f>
        <v>0</v>
      </c>
      <c r="DO56" s="199">
        <f>IF($B117=0,0,IF(AND(VLOOKUP($B117,RE,19,FALSE)&gt;=REGISTER!$DE$45,OR(DO117=1,DO117="x")),1,0))</f>
        <v>0</v>
      </c>
      <c r="DP56" s="199">
        <f>IF($B117=0,0,IF(AND(VLOOKUP($B117,RE,19,FALSE)&gt;=REGISTER!$DE$45,OR(DP117=1,DP117="x")),1,0))</f>
        <v>0</v>
      </c>
      <c r="DQ56" s="199">
        <f>IF($B117=0,0,IF(AND(VLOOKUP($B117,RE,19,FALSE)&gt;=REGISTER!$DE$45,OR(DQ117=1,DQ117="x")),1,0))</f>
        <v>0</v>
      </c>
      <c r="DR56" s="199">
        <f>IF($B117=0,0,IF(AND(VLOOKUP($B117,RE,19,FALSE)&gt;=REGISTER!$DE$45,OR(DR117=1,DR117="x")),1,0))</f>
        <v>0</v>
      </c>
      <c r="DS56" s="199">
        <f>IF($B117=0,0,IF(AND(VLOOKUP($B117,RE,19,FALSE)&gt;=REGISTER!$DE$45,OR(DS117=1,DS117="x")),1,0))</f>
        <v>0</v>
      </c>
      <c r="DT56" s="199">
        <f>IF($B117=0,0,IF(AND(VLOOKUP($B117,RE,19,FALSE)&gt;=REGISTER!$DE$45,OR(DT117=1,DT117="x")),1,0))</f>
        <v>0</v>
      </c>
      <c r="DU56" s="199">
        <f>IF($B117=0,0,IF(AND(VLOOKUP($B117,RE,19,FALSE)&gt;=REGISTER!$DE$45,OR(DU117=1,DU117="x")),1,0))</f>
        <v>0</v>
      </c>
      <c r="DV56" s="199">
        <f>IF($B117=0,0,IF(AND(VLOOKUP($B117,RE,19,FALSE)&gt;=REGISTER!$DE$45,OR(DV117=1,DV117="x")),1,0))</f>
        <v>0</v>
      </c>
      <c r="DW56" s="199">
        <f>IF($B117=0,0,IF(AND(VLOOKUP($B117,RE,19,FALSE)&gt;=REGISTER!$DE$45,OR(DW117=1,DW117="x")),1,0))</f>
        <v>0</v>
      </c>
      <c r="DX56" s="199">
        <f>IF($B117=0,0,IF(AND(VLOOKUP($B117,RE,19,FALSE)&gt;=REGISTER!$DE$45,OR(DX117=1,DX117="x")),1,0))</f>
        <v>0</v>
      </c>
      <c r="DY56" s="199">
        <f>IF($B117=0,0,IF(AND(VLOOKUP($B117,RE,19,FALSE)&gt;=REGISTER!$DE$45,OR(DY117=1,DY117="x")),1,0))</f>
        <v>0</v>
      </c>
      <c r="DZ56" s="199">
        <f>IF($B117=0,0,IF(AND(VLOOKUP($B117,RE,19,FALSE)&gt;=REGISTER!$DE$45,OR(DZ117=1,DZ117="x")),1,0))</f>
        <v>0</v>
      </c>
      <c r="EA56" s="199">
        <f>IF($B117=0,0,IF(AND(VLOOKUP($B117,RE,19,FALSE)&gt;=REGISTER!$DE$45,OR(EA117=1,EA117="x")),1,0))</f>
        <v>0</v>
      </c>
      <c r="EB56" s="199">
        <f>IF($B117=0,0,IF(AND(VLOOKUP($B117,RE,19,FALSE)&gt;=REGISTER!$DE$45,OR(EB117=1,EB117="x")),1,0))</f>
        <v>0</v>
      </c>
      <c r="EC56" s="199">
        <f>IF($B117=0,0,IF(AND(VLOOKUP($B117,RE,19,FALSE)&gt;=REGISTER!$DE$45,OR(EC117=1,EC117="x")),1,0))</f>
        <v>0</v>
      </c>
      <c r="ED56" s="199">
        <f>IF($B117=0,0,IF(AND(VLOOKUP($B117,RE,19,FALSE)&gt;=REGISTER!$DE$45,OR(ED117=1,ED117="x")),1,0))</f>
        <v>0</v>
      </c>
      <c r="EE56" s="199">
        <f>IF($B117=0,0,IF(AND(VLOOKUP($B117,RE,19,FALSE)&gt;=REGISTER!$DE$45,OR(EE117=1,EE117="x")),1,0))</f>
        <v>0</v>
      </c>
      <c r="EF56" s="199">
        <f>IF($B117=0,0,IF(AND(VLOOKUP($B117,RE,19,FALSE)&gt;=REGISTER!$DE$45,OR(EF117=1,EF117="x")),1,0))</f>
        <v>0</v>
      </c>
      <c r="EG56" s="95"/>
      <c r="EH56" s="96"/>
      <c r="EI56" s="96"/>
      <c r="EJ56" s="96"/>
      <c r="EK56" s="97"/>
      <c r="EL56" s="96"/>
      <c r="EM56" s="96"/>
      <c r="EN56" s="96"/>
      <c r="EO56" s="96"/>
      <c r="EP56" s="96"/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  <c r="FF56" s="96"/>
      <c r="FG56" s="96"/>
      <c r="FH56" s="96"/>
      <c r="FI56" s="96"/>
      <c r="FJ56" s="96"/>
      <c r="FK56" s="96"/>
      <c r="FL56" s="96"/>
      <c r="FM56" s="96"/>
      <c r="FN56" s="96"/>
      <c r="FO56" s="96"/>
      <c r="FP56" s="96"/>
      <c r="FQ56" s="96"/>
      <c r="FR56" s="96"/>
      <c r="FS56" s="96"/>
      <c r="FT56" s="96"/>
      <c r="FU56" s="96"/>
      <c r="FV56" s="96"/>
      <c r="FW56" s="96"/>
      <c r="FX56" s="96"/>
      <c r="FY56" s="96"/>
      <c r="FZ56" s="96"/>
      <c r="GA56" s="96"/>
      <c r="GB56" s="96"/>
      <c r="GC56" s="96"/>
      <c r="GD56" s="96"/>
      <c r="GE56" s="96"/>
      <c r="GF56" s="96"/>
      <c r="GG56" s="96"/>
      <c r="GH56" s="96"/>
      <c r="GI56" s="96"/>
      <c r="GJ56" s="96"/>
      <c r="GK56" s="96"/>
      <c r="GL56" s="96"/>
      <c r="GM56" s="96"/>
      <c r="GN56" s="96"/>
      <c r="GO56" s="96"/>
      <c r="GP56" s="96"/>
      <c r="GQ56" s="96"/>
      <c r="GR56" s="96"/>
      <c r="GS56" s="96"/>
      <c r="GT56" s="96"/>
      <c r="GU56" s="96"/>
      <c r="GV56" s="96"/>
      <c r="GW56" s="96"/>
      <c r="GX56" s="96"/>
      <c r="GY56" s="96"/>
      <c r="GZ56" s="96"/>
      <c r="HA56" s="96"/>
      <c r="HB56" s="96"/>
      <c r="HC56" s="96"/>
      <c r="HD56" s="96"/>
      <c r="HE56" s="96"/>
      <c r="HF56" s="96"/>
      <c r="HG56" s="96"/>
      <c r="HH56" s="96"/>
      <c r="HI56" s="96"/>
      <c r="HJ56" s="96"/>
      <c r="HK56" s="96"/>
      <c r="HL56" s="96"/>
      <c r="HM56" s="96"/>
      <c r="HN56" s="96"/>
      <c r="HO56" s="96"/>
      <c r="HP56" s="96"/>
      <c r="HQ56" s="1"/>
    </row>
    <row r="57" spans="1:225" ht="15" hidden="1" customHeight="1">
      <c r="A57" s="60"/>
      <c r="B57" s="61"/>
      <c r="C57" s="61"/>
      <c r="D57" s="61"/>
      <c r="E57" s="61"/>
      <c r="F57" s="62"/>
      <c r="G57" s="58"/>
      <c r="H57" s="49" t="s">
        <v>118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199">
        <f>IF($B118=0,0,IF(AND(VLOOKUP($B118,RE,19,FALSE)&gt;=REGISTER!$DE$45,OR(CS118=1,CS118="x")),1,0))</f>
        <v>0</v>
      </c>
      <c r="CT57" s="199">
        <f>IF($B118=0,0,IF(AND(VLOOKUP($B118,RE,19,FALSE)&gt;=REGISTER!$DE$45,OR(CT118=1,CT118="x")),1,0))</f>
        <v>0</v>
      </c>
      <c r="CU57" s="199">
        <f>IF($B118=0,0,IF(AND(VLOOKUP($B118,RE,19,FALSE)&gt;=REGISTER!$DE$45,OR(CU118=1,CU118="x")),1,0))</f>
        <v>0</v>
      </c>
      <c r="CV57" s="199">
        <f>IF($B118=0,0,IF(AND(VLOOKUP($B118,RE,19,FALSE)&gt;=REGISTER!$DE$45,OR(CV118=1,CV118="x")),1,0))</f>
        <v>0</v>
      </c>
      <c r="CW57" s="199">
        <f>IF($B118=0,0,IF(AND(VLOOKUP($B118,RE,19,FALSE)&gt;=REGISTER!$DE$45,OR(CW118=1,CW118="x")),1,0))</f>
        <v>0</v>
      </c>
      <c r="CX57" s="199">
        <f>IF($B118=0,0,IF(AND(VLOOKUP($B118,RE,19,FALSE)&gt;=REGISTER!$DE$45,OR(CX118=1,CX118="x")),1,0))</f>
        <v>0</v>
      </c>
      <c r="CY57" s="199">
        <f>IF($B118=0,0,IF(AND(VLOOKUP($B118,RE,19,FALSE)&gt;=REGISTER!$DE$45,OR(CY118=1,CY118="x")),1,0))</f>
        <v>0</v>
      </c>
      <c r="CZ57" s="199">
        <f>IF($B118=0,0,IF(AND(VLOOKUP($B118,RE,19,FALSE)&gt;=REGISTER!$DE$45,OR(CZ118=1,CZ118="x")),1,0))</f>
        <v>0</v>
      </c>
      <c r="DA57" s="199">
        <f>IF($B118=0,0,IF(AND(VLOOKUP($B118,RE,19,FALSE)&gt;=REGISTER!$DE$45,OR(DA118=1,DA118="x")),1,0))</f>
        <v>0</v>
      </c>
      <c r="DB57" s="199">
        <f>IF($B118=0,0,IF(AND(VLOOKUP($B118,RE,19,FALSE)&gt;=REGISTER!$DE$45,OR(DB118=1,DB118="x")),1,0))</f>
        <v>0</v>
      </c>
      <c r="DC57" s="199">
        <f>IF($B118=0,0,IF(AND(VLOOKUP($B118,RE,19,FALSE)&gt;=REGISTER!$DE$45,OR(DC118=1,DC118="x")),1,0))</f>
        <v>0</v>
      </c>
      <c r="DD57" s="199">
        <f>IF($B118=0,0,IF(AND(VLOOKUP($B118,RE,19,FALSE)&gt;=REGISTER!$DE$45,OR(DD118=1,DD118="x")),1,0))</f>
        <v>0</v>
      </c>
      <c r="DE57" s="199">
        <f>IF($B118=0,0,IF(AND(VLOOKUP($B118,RE,19,FALSE)&gt;=REGISTER!$DE$45,OR(DE118=1,DE118="x")),1,0))</f>
        <v>0</v>
      </c>
      <c r="DF57" s="199">
        <f>IF($B118=0,0,IF(AND(VLOOKUP($B118,RE,19,FALSE)&gt;=REGISTER!$DE$45,OR(DF118=1,DF118="x")),1,0))</f>
        <v>0</v>
      </c>
      <c r="DG57" s="199">
        <f>IF($B118=0,0,IF(AND(VLOOKUP($B118,RE,19,FALSE)&gt;=REGISTER!$DE$45,OR(DG118=1,DG118="x")),1,0))</f>
        <v>0</v>
      </c>
      <c r="DH57" s="199">
        <f>IF($B118=0,0,IF(AND(VLOOKUP($B118,RE,19,FALSE)&gt;=REGISTER!$DE$45,OR(DH118=1,DH118="x")),1,0))</f>
        <v>0</v>
      </c>
      <c r="DI57" s="199">
        <f>IF($B118=0,0,IF(AND(VLOOKUP($B118,RE,19,FALSE)&gt;=REGISTER!$DE$45,OR(DI118=1,DI118="x")),1,0))</f>
        <v>0</v>
      </c>
      <c r="DJ57" s="199">
        <f>IF($B118=0,0,IF(AND(VLOOKUP($B118,RE,19,FALSE)&gt;=REGISTER!$DE$45,OR(DJ118=1,DJ118="x")),1,0))</f>
        <v>0</v>
      </c>
      <c r="DK57" s="199">
        <f>IF($B118=0,0,IF(AND(VLOOKUP($B118,RE,19,FALSE)&gt;=REGISTER!$DE$45,OR(DK118=1,DK118="x")),1,0))</f>
        <v>0</v>
      </c>
      <c r="DL57" s="199">
        <f>IF($B118=0,0,IF(AND(VLOOKUP($B118,RE,19,FALSE)&gt;=REGISTER!$DE$45,OR(DL118=1,DL118="x")),1,0))</f>
        <v>0</v>
      </c>
      <c r="DM57" s="199">
        <f>IF($B118=0,0,IF(AND(VLOOKUP($B118,RE,19,FALSE)&gt;=REGISTER!$DE$45,OR(DM118=1,DM118="x")),1,0))</f>
        <v>0</v>
      </c>
      <c r="DN57" s="199">
        <f>IF($B118=0,0,IF(AND(VLOOKUP($B118,RE,19,FALSE)&gt;=REGISTER!$DE$45,OR(DN118=1,DN118="x")),1,0))</f>
        <v>0</v>
      </c>
      <c r="DO57" s="199">
        <f>IF($B118=0,0,IF(AND(VLOOKUP($B118,RE,19,FALSE)&gt;=REGISTER!$DE$45,OR(DO118=1,DO118="x")),1,0))</f>
        <v>0</v>
      </c>
      <c r="DP57" s="199">
        <f>IF($B118=0,0,IF(AND(VLOOKUP($B118,RE,19,FALSE)&gt;=REGISTER!$DE$45,OR(DP118=1,DP118="x")),1,0))</f>
        <v>0</v>
      </c>
      <c r="DQ57" s="199">
        <f>IF($B118=0,0,IF(AND(VLOOKUP($B118,RE,19,FALSE)&gt;=REGISTER!$DE$45,OR(DQ118=1,DQ118="x")),1,0))</f>
        <v>0</v>
      </c>
      <c r="DR57" s="199">
        <f>IF($B118=0,0,IF(AND(VLOOKUP($B118,RE,19,FALSE)&gt;=REGISTER!$DE$45,OR(DR118=1,DR118="x")),1,0))</f>
        <v>0</v>
      </c>
      <c r="DS57" s="199">
        <f>IF($B118=0,0,IF(AND(VLOOKUP($B118,RE,19,FALSE)&gt;=REGISTER!$DE$45,OR(DS118=1,DS118="x")),1,0))</f>
        <v>0</v>
      </c>
      <c r="DT57" s="199">
        <f>IF($B118=0,0,IF(AND(VLOOKUP($B118,RE,19,FALSE)&gt;=REGISTER!$DE$45,OR(DT118=1,DT118="x")),1,0))</f>
        <v>0</v>
      </c>
      <c r="DU57" s="199">
        <f>IF($B118=0,0,IF(AND(VLOOKUP($B118,RE,19,FALSE)&gt;=REGISTER!$DE$45,OR(DU118=1,DU118="x")),1,0))</f>
        <v>0</v>
      </c>
      <c r="DV57" s="199">
        <f>IF($B118=0,0,IF(AND(VLOOKUP($B118,RE,19,FALSE)&gt;=REGISTER!$DE$45,OR(DV118=1,DV118="x")),1,0))</f>
        <v>0</v>
      </c>
      <c r="DW57" s="199">
        <f>IF($B118=0,0,IF(AND(VLOOKUP($B118,RE,19,FALSE)&gt;=REGISTER!$DE$45,OR(DW118=1,DW118="x")),1,0))</f>
        <v>0</v>
      </c>
      <c r="DX57" s="199">
        <f>IF($B118=0,0,IF(AND(VLOOKUP($B118,RE,19,FALSE)&gt;=REGISTER!$DE$45,OR(DX118=1,DX118="x")),1,0))</f>
        <v>0</v>
      </c>
      <c r="DY57" s="199">
        <f>IF($B118=0,0,IF(AND(VLOOKUP($B118,RE,19,FALSE)&gt;=REGISTER!$DE$45,OR(DY118=1,DY118="x")),1,0))</f>
        <v>0</v>
      </c>
      <c r="DZ57" s="199">
        <f>IF($B118=0,0,IF(AND(VLOOKUP($B118,RE,19,FALSE)&gt;=REGISTER!$DE$45,OR(DZ118=1,DZ118="x")),1,0))</f>
        <v>0</v>
      </c>
      <c r="EA57" s="199">
        <f>IF($B118=0,0,IF(AND(VLOOKUP($B118,RE,19,FALSE)&gt;=REGISTER!$DE$45,OR(EA118=1,EA118="x")),1,0))</f>
        <v>0</v>
      </c>
      <c r="EB57" s="199">
        <f>IF($B118=0,0,IF(AND(VLOOKUP($B118,RE,19,FALSE)&gt;=REGISTER!$DE$45,OR(EB118=1,EB118="x")),1,0))</f>
        <v>0</v>
      </c>
      <c r="EC57" s="199">
        <f>IF($B118=0,0,IF(AND(VLOOKUP($B118,RE,19,FALSE)&gt;=REGISTER!$DE$45,OR(EC118=1,EC118="x")),1,0))</f>
        <v>0</v>
      </c>
      <c r="ED57" s="199">
        <f>IF($B118=0,0,IF(AND(VLOOKUP($B118,RE,19,FALSE)&gt;=REGISTER!$DE$45,OR(ED118=1,ED118="x")),1,0))</f>
        <v>0</v>
      </c>
      <c r="EE57" s="199">
        <f>IF($B118=0,0,IF(AND(VLOOKUP($B118,RE,19,FALSE)&gt;=REGISTER!$DE$45,OR(EE118=1,EE118="x")),1,0))</f>
        <v>0</v>
      </c>
      <c r="EF57" s="199">
        <f>IF($B118=0,0,IF(AND(VLOOKUP($B118,RE,19,FALSE)&gt;=REGISTER!$DE$45,OR(EF118=1,EF118="x")),1,0))</f>
        <v>0</v>
      </c>
      <c r="EG57" s="95"/>
      <c r="EH57" s="96"/>
      <c r="EI57" s="96"/>
      <c r="EJ57" s="96"/>
      <c r="EK57" s="97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96"/>
      <c r="FI57" s="96"/>
      <c r="FJ57" s="96"/>
      <c r="FK57" s="96"/>
      <c r="FL57" s="96"/>
      <c r="FM57" s="96"/>
      <c r="FN57" s="96"/>
      <c r="FO57" s="96"/>
      <c r="FP57" s="96"/>
      <c r="FQ57" s="96"/>
      <c r="FR57" s="96"/>
      <c r="FS57" s="96"/>
      <c r="FT57" s="96"/>
      <c r="FU57" s="96"/>
      <c r="FV57" s="96"/>
      <c r="FW57" s="96"/>
      <c r="FX57" s="96"/>
      <c r="FY57" s="96"/>
      <c r="FZ57" s="96"/>
      <c r="GA57" s="96"/>
      <c r="GB57" s="96"/>
      <c r="GC57" s="96"/>
      <c r="GD57" s="96"/>
      <c r="GE57" s="96"/>
      <c r="GF57" s="96"/>
      <c r="GG57" s="96"/>
      <c r="GH57" s="96"/>
      <c r="GI57" s="96"/>
      <c r="GJ57" s="96"/>
      <c r="GK57" s="96"/>
      <c r="GL57" s="96"/>
      <c r="GM57" s="96"/>
      <c r="GN57" s="96"/>
      <c r="GO57" s="96"/>
      <c r="GP57" s="96"/>
      <c r="GQ57" s="96"/>
      <c r="GR57" s="96"/>
      <c r="GS57" s="96"/>
      <c r="GT57" s="96"/>
      <c r="GU57" s="96"/>
      <c r="GV57" s="96"/>
      <c r="GW57" s="96"/>
      <c r="GX57" s="96"/>
      <c r="GY57" s="96"/>
      <c r="GZ57" s="96"/>
      <c r="HA57" s="96"/>
      <c r="HB57" s="96"/>
      <c r="HC57" s="96"/>
      <c r="HD57" s="96"/>
      <c r="HE57" s="96"/>
      <c r="HF57" s="96"/>
      <c r="HG57" s="96"/>
      <c r="HH57" s="96"/>
      <c r="HI57" s="96"/>
      <c r="HJ57" s="96"/>
      <c r="HK57" s="96"/>
      <c r="HL57" s="96"/>
      <c r="HM57" s="96"/>
      <c r="HN57" s="96"/>
      <c r="HO57" s="96"/>
      <c r="HP57" s="96"/>
      <c r="HQ57" s="1"/>
    </row>
    <row r="58" spans="1:225" ht="15" hidden="1" customHeight="1">
      <c r="A58" s="60"/>
      <c r="B58" s="61"/>
      <c r="C58" s="61"/>
      <c r="D58" s="61"/>
      <c r="E58" s="61"/>
      <c r="F58" s="62"/>
      <c r="G58" s="58"/>
      <c r="H58" s="49" t="s">
        <v>119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199">
        <f>IF($B119=0,0,IF(AND(VLOOKUP($B119,RE,19,FALSE)&gt;=REGISTER!$DE$45,OR(CS119=1,CS119="x")),1,0))</f>
        <v>0</v>
      </c>
      <c r="CT58" s="199">
        <f>IF($B119=0,0,IF(AND(VLOOKUP($B119,RE,19,FALSE)&gt;=REGISTER!$DE$45,OR(CT119=1,CT119="x")),1,0))</f>
        <v>0</v>
      </c>
      <c r="CU58" s="199">
        <f>IF($B119=0,0,IF(AND(VLOOKUP($B119,RE,19,FALSE)&gt;=REGISTER!$DE$45,OR(CU119=1,CU119="x")),1,0))</f>
        <v>0</v>
      </c>
      <c r="CV58" s="199">
        <f>IF($B119=0,0,IF(AND(VLOOKUP($B119,RE,19,FALSE)&gt;=REGISTER!$DE$45,OR(CV119=1,CV119="x")),1,0))</f>
        <v>0</v>
      </c>
      <c r="CW58" s="199">
        <f>IF($B119=0,0,IF(AND(VLOOKUP($B119,RE,19,FALSE)&gt;=REGISTER!$DE$45,OR(CW119=1,CW119="x")),1,0))</f>
        <v>0</v>
      </c>
      <c r="CX58" s="199">
        <f>IF($B119=0,0,IF(AND(VLOOKUP($B119,RE,19,FALSE)&gt;=REGISTER!$DE$45,OR(CX119=1,CX119="x")),1,0))</f>
        <v>0</v>
      </c>
      <c r="CY58" s="199">
        <f>IF($B119=0,0,IF(AND(VLOOKUP($B119,RE,19,FALSE)&gt;=REGISTER!$DE$45,OR(CY119=1,CY119="x")),1,0))</f>
        <v>0</v>
      </c>
      <c r="CZ58" s="199">
        <f>IF($B119=0,0,IF(AND(VLOOKUP($B119,RE,19,FALSE)&gt;=REGISTER!$DE$45,OR(CZ119=1,CZ119="x")),1,0))</f>
        <v>0</v>
      </c>
      <c r="DA58" s="199">
        <f>IF($B119=0,0,IF(AND(VLOOKUP($B119,RE,19,FALSE)&gt;=REGISTER!$DE$45,OR(DA119=1,DA119="x")),1,0))</f>
        <v>0</v>
      </c>
      <c r="DB58" s="199">
        <f>IF($B119=0,0,IF(AND(VLOOKUP($B119,RE,19,FALSE)&gt;=REGISTER!$DE$45,OR(DB119=1,DB119="x")),1,0))</f>
        <v>0</v>
      </c>
      <c r="DC58" s="199">
        <f>IF($B119=0,0,IF(AND(VLOOKUP($B119,RE,19,FALSE)&gt;=REGISTER!$DE$45,OR(DC119=1,DC119="x")),1,0))</f>
        <v>0</v>
      </c>
      <c r="DD58" s="199">
        <f>IF($B119=0,0,IF(AND(VLOOKUP($B119,RE,19,FALSE)&gt;=REGISTER!$DE$45,OR(DD119=1,DD119="x")),1,0))</f>
        <v>0</v>
      </c>
      <c r="DE58" s="199">
        <f>IF($B119=0,0,IF(AND(VLOOKUP($B119,RE,19,FALSE)&gt;=REGISTER!$DE$45,OR(DE119=1,DE119="x")),1,0))</f>
        <v>0</v>
      </c>
      <c r="DF58" s="199">
        <f>IF($B119=0,0,IF(AND(VLOOKUP($B119,RE,19,FALSE)&gt;=REGISTER!$DE$45,OR(DF119=1,DF119="x")),1,0))</f>
        <v>0</v>
      </c>
      <c r="DG58" s="199">
        <f>IF($B119=0,0,IF(AND(VLOOKUP($B119,RE,19,FALSE)&gt;=REGISTER!$DE$45,OR(DG119=1,DG119="x")),1,0))</f>
        <v>0</v>
      </c>
      <c r="DH58" s="199">
        <f>IF($B119=0,0,IF(AND(VLOOKUP($B119,RE,19,FALSE)&gt;=REGISTER!$DE$45,OR(DH119=1,DH119="x")),1,0))</f>
        <v>0</v>
      </c>
      <c r="DI58" s="199">
        <f>IF($B119=0,0,IF(AND(VLOOKUP($B119,RE,19,FALSE)&gt;=REGISTER!$DE$45,OR(DI119=1,DI119="x")),1,0))</f>
        <v>0</v>
      </c>
      <c r="DJ58" s="199">
        <f>IF($B119=0,0,IF(AND(VLOOKUP($B119,RE,19,FALSE)&gt;=REGISTER!$DE$45,OR(DJ119=1,DJ119="x")),1,0))</f>
        <v>0</v>
      </c>
      <c r="DK58" s="199">
        <f>IF($B119=0,0,IF(AND(VLOOKUP($B119,RE,19,FALSE)&gt;=REGISTER!$DE$45,OR(DK119=1,DK119="x")),1,0))</f>
        <v>0</v>
      </c>
      <c r="DL58" s="199">
        <f>IF($B119=0,0,IF(AND(VLOOKUP($B119,RE,19,FALSE)&gt;=REGISTER!$DE$45,OR(DL119=1,DL119="x")),1,0))</f>
        <v>0</v>
      </c>
      <c r="DM58" s="199">
        <f>IF($B119=0,0,IF(AND(VLOOKUP($B119,RE,19,FALSE)&gt;=REGISTER!$DE$45,OR(DM119=1,DM119="x")),1,0))</f>
        <v>0</v>
      </c>
      <c r="DN58" s="199">
        <f>IF($B119=0,0,IF(AND(VLOOKUP($B119,RE,19,FALSE)&gt;=REGISTER!$DE$45,OR(DN119=1,DN119="x")),1,0))</f>
        <v>0</v>
      </c>
      <c r="DO58" s="199">
        <f>IF($B119=0,0,IF(AND(VLOOKUP($B119,RE,19,FALSE)&gt;=REGISTER!$DE$45,OR(DO119=1,DO119="x")),1,0))</f>
        <v>0</v>
      </c>
      <c r="DP58" s="199">
        <f>IF($B119=0,0,IF(AND(VLOOKUP($B119,RE,19,FALSE)&gt;=REGISTER!$DE$45,OR(DP119=1,DP119="x")),1,0))</f>
        <v>0</v>
      </c>
      <c r="DQ58" s="199">
        <f>IF($B119=0,0,IF(AND(VLOOKUP($B119,RE,19,FALSE)&gt;=REGISTER!$DE$45,OR(DQ119=1,DQ119="x")),1,0))</f>
        <v>0</v>
      </c>
      <c r="DR58" s="199">
        <f>IF($B119=0,0,IF(AND(VLOOKUP($B119,RE,19,FALSE)&gt;=REGISTER!$DE$45,OR(DR119=1,DR119="x")),1,0))</f>
        <v>0</v>
      </c>
      <c r="DS58" s="199">
        <f>IF($B119=0,0,IF(AND(VLOOKUP($B119,RE,19,FALSE)&gt;=REGISTER!$DE$45,OR(DS119=1,DS119="x")),1,0))</f>
        <v>0</v>
      </c>
      <c r="DT58" s="199">
        <f>IF($B119=0,0,IF(AND(VLOOKUP($B119,RE,19,FALSE)&gt;=REGISTER!$DE$45,OR(DT119=1,DT119="x")),1,0))</f>
        <v>0</v>
      </c>
      <c r="DU58" s="199">
        <f>IF($B119=0,0,IF(AND(VLOOKUP($B119,RE,19,FALSE)&gt;=REGISTER!$DE$45,OR(DU119=1,DU119="x")),1,0))</f>
        <v>0</v>
      </c>
      <c r="DV58" s="199">
        <f>IF($B119=0,0,IF(AND(VLOOKUP($B119,RE,19,FALSE)&gt;=REGISTER!$DE$45,OR(DV119=1,DV119="x")),1,0))</f>
        <v>0</v>
      </c>
      <c r="DW58" s="199">
        <f>IF($B119=0,0,IF(AND(VLOOKUP($B119,RE,19,FALSE)&gt;=REGISTER!$DE$45,OR(DW119=1,DW119="x")),1,0))</f>
        <v>0</v>
      </c>
      <c r="DX58" s="199">
        <f>IF($B119=0,0,IF(AND(VLOOKUP($B119,RE,19,FALSE)&gt;=REGISTER!$DE$45,OR(DX119=1,DX119="x")),1,0))</f>
        <v>0</v>
      </c>
      <c r="DY58" s="199">
        <f>IF($B119=0,0,IF(AND(VLOOKUP($B119,RE,19,FALSE)&gt;=REGISTER!$DE$45,OR(DY119=1,DY119="x")),1,0))</f>
        <v>0</v>
      </c>
      <c r="DZ58" s="199">
        <f>IF($B119=0,0,IF(AND(VLOOKUP($B119,RE,19,FALSE)&gt;=REGISTER!$DE$45,OR(DZ119=1,DZ119="x")),1,0))</f>
        <v>0</v>
      </c>
      <c r="EA58" s="199">
        <f>IF($B119=0,0,IF(AND(VLOOKUP($B119,RE,19,FALSE)&gt;=REGISTER!$DE$45,OR(EA119=1,EA119="x")),1,0))</f>
        <v>0</v>
      </c>
      <c r="EB58" s="199">
        <f>IF($B119=0,0,IF(AND(VLOOKUP($B119,RE,19,FALSE)&gt;=REGISTER!$DE$45,OR(EB119=1,EB119="x")),1,0))</f>
        <v>0</v>
      </c>
      <c r="EC58" s="199">
        <f>IF($B119=0,0,IF(AND(VLOOKUP($B119,RE,19,FALSE)&gt;=REGISTER!$DE$45,OR(EC119=1,EC119="x")),1,0))</f>
        <v>0</v>
      </c>
      <c r="ED58" s="199">
        <f>IF($B119=0,0,IF(AND(VLOOKUP($B119,RE,19,FALSE)&gt;=REGISTER!$DE$45,OR(ED119=1,ED119="x")),1,0))</f>
        <v>0</v>
      </c>
      <c r="EE58" s="199">
        <f>IF($B119=0,0,IF(AND(VLOOKUP($B119,RE,19,FALSE)&gt;=REGISTER!$DE$45,OR(EE119=1,EE119="x")),1,0))</f>
        <v>0</v>
      </c>
      <c r="EF58" s="199">
        <f>IF($B119=0,0,IF(AND(VLOOKUP($B119,RE,19,FALSE)&gt;=REGISTER!$DE$45,OR(EF119=1,EF119="x")),1,0))</f>
        <v>0</v>
      </c>
      <c r="EG58" s="95"/>
      <c r="EH58" s="96"/>
      <c r="EI58" s="96"/>
      <c r="EJ58" s="96"/>
      <c r="EK58" s="97"/>
      <c r="EL58" s="96"/>
      <c r="EM58" s="96"/>
      <c r="EN58" s="96"/>
      <c r="EO58" s="96"/>
      <c r="EP58" s="96"/>
      <c r="EQ58" s="96"/>
      <c r="ER58" s="96"/>
      <c r="ES58" s="96"/>
      <c r="ET58" s="96"/>
      <c r="EU58" s="96"/>
      <c r="EV58" s="96"/>
      <c r="EW58" s="96"/>
      <c r="EX58" s="96"/>
      <c r="EY58" s="96"/>
      <c r="EZ58" s="96"/>
      <c r="FA58" s="96"/>
      <c r="FB58" s="96"/>
      <c r="FC58" s="96"/>
      <c r="FD58" s="96"/>
      <c r="FE58" s="96"/>
      <c r="FF58" s="96"/>
      <c r="FG58" s="96"/>
      <c r="FH58" s="96"/>
      <c r="FI58" s="96"/>
      <c r="FJ58" s="96"/>
      <c r="FK58" s="96"/>
      <c r="FL58" s="96"/>
      <c r="FM58" s="96"/>
      <c r="FN58" s="96"/>
      <c r="FO58" s="96"/>
      <c r="FP58" s="96"/>
      <c r="FQ58" s="96"/>
      <c r="FR58" s="96"/>
      <c r="FS58" s="96"/>
      <c r="FT58" s="96"/>
      <c r="FU58" s="96"/>
      <c r="FV58" s="96"/>
      <c r="FW58" s="96"/>
      <c r="FX58" s="96"/>
      <c r="FY58" s="96"/>
      <c r="FZ58" s="96"/>
      <c r="GA58" s="96"/>
      <c r="GB58" s="96"/>
      <c r="GC58" s="96"/>
      <c r="GD58" s="96"/>
      <c r="GE58" s="96"/>
      <c r="GF58" s="96"/>
      <c r="GG58" s="96"/>
      <c r="GH58" s="96"/>
      <c r="GI58" s="96"/>
      <c r="GJ58" s="96"/>
      <c r="GK58" s="96"/>
      <c r="GL58" s="96"/>
      <c r="GM58" s="96"/>
      <c r="GN58" s="96"/>
      <c r="GO58" s="96"/>
      <c r="GP58" s="96"/>
      <c r="GQ58" s="96"/>
      <c r="GR58" s="96"/>
      <c r="GS58" s="96"/>
      <c r="GT58" s="96"/>
      <c r="GU58" s="96"/>
      <c r="GV58" s="96"/>
      <c r="GW58" s="96"/>
      <c r="GX58" s="96"/>
      <c r="GY58" s="96"/>
      <c r="GZ58" s="96"/>
      <c r="HA58" s="96"/>
      <c r="HB58" s="96"/>
      <c r="HC58" s="96"/>
      <c r="HD58" s="96"/>
      <c r="HE58" s="96"/>
      <c r="HF58" s="96"/>
      <c r="HG58" s="96"/>
      <c r="HH58" s="96"/>
      <c r="HI58" s="96"/>
      <c r="HJ58" s="96"/>
      <c r="HK58" s="96"/>
      <c r="HL58" s="96"/>
      <c r="HM58" s="96"/>
      <c r="HN58" s="96"/>
      <c r="HO58" s="96"/>
      <c r="HP58" s="96"/>
      <c r="HQ58" s="1"/>
    </row>
    <row r="59" spans="1:225" ht="15" hidden="1" customHeight="1">
      <c r="A59" s="60"/>
      <c r="B59" s="61"/>
      <c r="C59" s="61"/>
      <c r="D59" s="61"/>
      <c r="E59" s="61"/>
      <c r="F59" s="62"/>
      <c r="G59" s="58"/>
      <c r="H59" s="49" t="s">
        <v>121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199">
        <f>IF($B120=0,0,IF(AND(VLOOKUP($B120,RE,19,FALSE)&gt;=REGISTER!$DE$45,OR(CS120=1,CS120="x")),1,0))</f>
        <v>0</v>
      </c>
      <c r="CT59" s="199">
        <f>IF($B120=0,0,IF(AND(VLOOKUP($B120,RE,19,FALSE)&gt;=REGISTER!$DE$45,OR(CT120=1,CT120="x")),1,0))</f>
        <v>0</v>
      </c>
      <c r="CU59" s="199">
        <f>IF($B120=0,0,IF(AND(VLOOKUP($B120,RE,19,FALSE)&gt;=REGISTER!$DE$45,OR(CU120=1,CU120="x")),1,0))</f>
        <v>0</v>
      </c>
      <c r="CV59" s="199">
        <f>IF($B120=0,0,IF(AND(VLOOKUP($B120,RE,19,FALSE)&gt;=REGISTER!$DE$45,OR(CV120=1,CV120="x")),1,0))</f>
        <v>0</v>
      </c>
      <c r="CW59" s="199">
        <f>IF($B120=0,0,IF(AND(VLOOKUP($B120,RE,19,FALSE)&gt;=REGISTER!$DE$45,OR(CW120=1,CW120="x")),1,0))</f>
        <v>0</v>
      </c>
      <c r="CX59" s="199">
        <f>IF($B120=0,0,IF(AND(VLOOKUP($B120,RE,19,FALSE)&gt;=REGISTER!$DE$45,OR(CX120=1,CX120="x")),1,0))</f>
        <v>0</v>
      </c>
      <c r="CY59" s="199">
        <f>IF($B120=0,0,IF(AND(VLOOKUP($B120,RE,19,FALSE)&gt;=REGISTER!$DE$45,OR(CY120=1,CY120="x")),1,0))</f>
        <v>0</v>
      </c>
      <c r="CZ59" s="199">
        <f>IF($B120=0,0,IF(AND(VLOOKUP($B120,RE,19,FALSE)&gt;=REGISTER!$DE$45,OR(CZ120=1,CZ120="x")),1,0))</f>
        <v>0</v>
      </c>
      <c r="DA59" s="199">
        <f>IF($B120=0,0,IF(AND(VLOOKUP($B120,RE,19,FALSE)&gt;=REGISTER!$DE$45,OR(DA120=1,DA120="x")),1,0))</f>
        <v>0</v>
      </c>
      <c r="DB59" s="199">
        <f>IF($B120=0,0,IF(AND(VLOOKUP($B120,RE,19,FALSE)&gt;=REGISTER!$DE$45,OR(DB120=1,DB120="x")),1,0))</f>
        <v>0</v>
      </c>
      <c r="DC59" s="199">
        <f>IF($B120=0,0,IF(AND(VLOOKUP($B120,RE,19,FALSE)&gt;=REGISTER!$DE$45,OR(DC120=1,DC120="x")),1,0))</f>
        <v>0</v>
      </c>
      <c r="DD59" s="199">
        <f>IF($B120=0,0,IF(AND(VLOOKUP($B120,RE,19,FALSE)&gt;=REGISTER!$DE$45,OR(DD120=1,DD120="x")),1,0))</f>
        <v>0</v>
      </c>
      <c r="DE59" s="199">
        <f>IF($B120=0,0,IF(AND(VLOOKUP($B120,RE,19,FALSE)&gt;=REGISTER!$DE$45,OR(DE120=1,DE120="x")),1,0))</f>
        <v>0</v>
      </c>
      <c r="DF59" s="199">
        <f>IF($B120=0,0,IF(AND(VLOOKUP($B120,RE,19,FALSE)&gt;=REGISTER!$DE$45,OR(DF120=1,DF120="x")),1,0))</f>
        <v>0</v>
      </c>
      <c r="DG59" s="199">
        <f>IF($B120=0,0,IF(AND(VLOOKUP($B120,RE,19,FALSE)&gt;=REGISTER!$DE$45,OR(DG120=1,DG120="x")),1,0))</f>
        <v>0</v>
      </c>
      <c r="DH59" s="199">
        <f>IF($B120=0,0,IF(AND(VLOOKUP($B120,RE,19,FALSE)&gt;=REGISTER!$DE$45,OR(DH120=1,DH120="x")),1,0))</f>
        <v>0</v>
      </c>
      <c r="DI59" s="199">
        <f>IF($B120=0,0,IF(AND(VLOOKUP($B120,RE,19,FALSE)&gt;=REGISTER!$DE$45,OR(DI120=1,DI120="x")),1,0))</f>
        <v>0</v>
      </c>
      <c r="DJ59" s="199">
        <f>IF($B120=0,0,IF(AND(VLOOKUP($B120,RE,19,FALSE)&gt;=REGISTER!$DE$45,OR(DJ120=1,DJ120="x")),1,0))</f>
        <v>0</v>
      </c>
      <c r="DK59" s="199">
        <f>IF($B120=0,0,IF(AND(VLOOKUP($B120,RE,19,FALSE)&gt;=REGISTER!$DE$45,OR(DK120=1,DK120="x")),1,0))</f>
        <v>0</v>
      </c>
      <c r="DL59" s="199">
        <f>IF($B120=0,0,IF(AND(VLOOKUP($B120,RE,19,FALSE)&gt;=REGISTER!$DE$45,OR(DL120=1,DL120="x")),1,0))</f>
        <v>0</v>
      </c>
      <c r="DM59" s="199">
        <f>IF($B120=0,0,IF(AND(VLOOKUP($B120,RE,19,FALSE)&gt;=REGISTER!$DE$45,OR(DM120=1,DM120="x")),1,0))</f>
        <v>0</v>
      </c>
      <c r="DN59" s="199">
        <f>IF($B120=0,0,IF(AND(VLOOKUP($B120,RE,19,FALSE)&gt;=REGISTER!$DE$45,OR(DN120=1,DN120="x")),1,0))</f>
        <v>0</v>
      </c>
      <c r="DO59" s="199">
        <f>IF($B120=0,0,IF(AND(VLOOKUP($B120,RE,19,FALSE)&gt;=REGISTER!$DE$45,OR(DO120=1,DO120="x")),1,0))</f>
        <v>0</v>
      </c>
      <c r="DP59" s="199">
        <f>IF($B120=0,0,IF(AND(VLOOKUP($B120,RE,19,FALSE)&gt;=REGISTER!$DE$45,OR(DP120=1,DP120="x")),1,0))</f>
        <v>0</v>
      </c>
      <c r="DQ59" s="199">
        <f>IF($B120=0,0,IF(AND(VLOOKUP($B120,RE,19,FALSE)&gt;=REGISTER!$DE$45,OR(DQ120=1,DQ120="x")),1,0))</f>
        <v>0</v>
      </c>
      <c r="DR59" s="199">
        <f>IF($B120=0,0,IF(AND(VLOOKUP($B120,RE,19,FALSE)&gt;=REGISTER!$DE$45,OR(DR120=1,DR120="x")),1,0))</f>
        <v>0</v>
      </c>
      <c r="DS59" s="199">
        <f>IF($B120=0,0,IF(AND(VLOOKUP($B120,RE,19,FALSE)&gt;=REGISTER!$DE$45,OR(DS120=1,DS120="x")),1,0))</f>
        <v>0</v>
      </c>
      <c r="DT59" s="199">
        <f>IF($B120=0,0,IF(AND(VLOOKUP($B120,RE,19,FALSE)&gt;=REGISTER!$DE$45,OR(DT120=1,DT120="x")),1,0))</f>
        <v>0</v>
      </c>
      <c r="DU59" s="199">
        <f>IF($B120=0,0,IF(AND(VLOOKUP($B120,RE,19,FALSE)&gt;=REGISTER!$DE$45,OR(DU120=1,DU120="x")),1,0))</f>
        <v>0</v>
      </c>
      <c r="DV59" s="199">
        <f>IF($B120=0,0,IF(AND(VLOOKUP($B120,RE,19,FALSE)&gt;=REGISTER!$DE$45,OR(DV120=1,DV120="x")),1,0))</f>
        <v>0</v>
      </c>
      <c r="DW59" s="199">
        <f>IF($B120=0,0,IF(AND(VLOOKUP($B120,RE,19,FALSE)&gt;=REGISTER!$DE$45,OR(DW120=1,DW120="x")),1,0))</f>
        <v>0</v>
      </c>
      <c r="DX59" s="199">
        <f>IF($B120=0,0,IF(AND(VLOOKUP($B120,RE,19,FALSE)&gt;=REGISTER!$DE$45,OR(DX120=1,DX120="x")),1,0))</f>
        <v>0</v>
      </c>
      <c r="DY59" s="199">
        <f>IF($B120=0,0,IF(AND(VLOOKUP($B120,RE,19,FALSE)&gt;=REGISTER!$DE$45,OR(DY120=1,DY120="x")),1,0))</f>
        <v>0</v>
      </c>
      <c r="DZ59" s="199">
        <f>IF($B120=0,0,IF(AND(VLOOKUP($B120,RE,19,FALSE)&gt;=REGISTER!$DE$45,OR(DZ120=1,DZ120="x")),1,0))</f>
        <v>0</v>
      </c>
      <c r="EA59" s="199">
        <f>IF($B120=0,0,IF(AND(VLOOKUP($B120,RE,19,FALSE)&gt;=REGISTER!$DE$45,OR(EA120=1,EA120="x")),1,0))</f>
        <v>0</v>
      </c>
      <c r="EB59" s="199">
        <f>IF($B120=0,0,IF(AND(VLOOKUP($B120,RE,19,FALSE)&gt;=REGISTER!$DE$45,OR(EB120=1,EB120="x")),1,0))</f>
        <v>0</v>
      </c>
      <c r="EC59" s="199">
        <f>IF($B120=0,0,IF(AND(VLOOKUP($B120,RE,19,FALSE)&gt;=REGISTER!$DE$45,OR(EC120=1,EC120="x")),1,0))</f>
        <v>0</v>
      </c>
      <c r="ED59" s="199">
        <f>IF($B120=0,0,IF(AND(VLOOKUP($B120,RE,19,FALSE)&gt;=REGISTER!$DE$45,OR(ED120=1,ED120="x")),1,0))</f>
        <v>0</v>
      </c>
      <c r="EE59" s="199">
        <f>IF($B120=0,0,IF(AND(VLOOKUP($B120,RE,19,FALSE)&gt;=REGISTER!$DE$45,OR(EE120=1,EE120="x")),1,0))</f>
        <v>0</v>
      </c>
      <c r="EF59" s="199">
        <f>IF($B120=0,0,IF(AND(VLOOKUP($B120,RE,19,FALSE)&gt;=REGISTER!$DE$45,OR(EF120=1,EF120="x")),1,0))</f>
        <v>0</v>
      </c>
      <c r="EG59" s="95"/>
      <c r="EH59" s="96"/>
      <c r="EI59" s="96"/>
      <c r="EJ59" s="96"/>
      <c r="EK59" s="97"/>
      <c r="EL59" s="96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  <c r="FF59" s="96"/>
      <c r="FG59" s="96"/>
      <c r="FH59" s="96"/>
      <c r="FI59" s="96"/>
      <c r="FJ59" s="96"/>
      <c r="FK59" s="96"/>
      <c r="FL59" s="96"/>
      <c r="FM59" s="96"/>
      <c r="FN59" s="96"/>
      <c r="FO59" s="96"/>
      <c r="FP59" s="96"/>
      <c r="FQ59" s="96"/>
      <c r="FR59" s="96"/>
      <c r="FS59" s="96"/>
      <c r="FT59" s="96"/>
      <c r="FU59" s="96"/>
      <c r="FV59" s="96"/>
      <c r="FW59" s="96"/>
      <c r="FX59" s="96"/>
      <c r="FY59" s="96"/>
      <c r="FZ59" s="96"/>
      <c r="GA59" s="96"/>
      <c r="GB59" s="96"/>
      <c r="GC59" s="96"/>
      <c r="GD59" s="96"/>
      <c r="GE59" s="96"/>
      <c r="GF59" s="96"/>
      <c r="GG59" s="96"/>
      <c r="GH59" s="96"/>
      <c r="GI59" s="96"/>
      <c r="GJ59" s="96"/>
      <c r="GK59" s="96"/>
      <c r="GL59" s="96"/>
      <c r="GM59" s="96"/>
      <c r="GN59" s="96"/>
      <c r="GO59" s="96"/>
      <c r="GP59" s="96"/>
      <c r="GQ59" s="96"/>
      <c r="GR59" s="96"/>
      <c r="GS59" s="96"/>
      <c r="GT59" s="96"/>
      <c r="GU59" s="96"/>
      <c r="GV59" s="96"/>
      <c r="GW59" s="96"/>
      <c r="GX59" s="96"/>
      <c r="GY59" s="96"/>
      <c r="GZ59" s="96"/>
      <c r="HA59" s="96"/>
      <c r="HB59" s="96"/>
      <c r="HC59" s="96"/>
      <c r="HD59" s="96"/>
      <c r="HE59" s="96"/>
      <c r="HF59" s="96"/>
      <c r="HG59" s="96"/>
      <c r="HH59" s="96"/>
      <c r="HI59" s="96"/>
      <c r="HJ59" s="96"/>
      <c r="HK59" s="96"/>
      <c r="HL59" s="96"/>
      <c r="HM59" s="96"/>
      <c r="HN59" s="96"/>
      <c r="HO59" s="96"/>
      <c r="HP59" s="96"/>
      <c r="HQ59" s="1"/>
    </row>
    <row r="60" spans="1:225" ht="15" hidden="1" customHeight="1">
      <c r="A60" s="60"/>
      <c r="B60" s="61"/>
      <c r="C60" s="61"/>
      <c r="D60" s="61"/>
      <c r="E60" s="61"/>
      <c r="F60" s="62"/>
      <c r="G60" s="58"/>
      <c r="H60" s="49" t="s">
        <v>122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199">
        <f>IF($B121=0,0,IF(AND(VLOOKUP($B121,RE,19,FALSE)&gt;=REGISTER!$DE$45,OR(CS121=1,CS121="x")),1,0))</f>
        <v>0</v>
      </c>
      <c r="CT60" s="199">
        <f>IF($B121=0,0,IF(AND(VLOOKUP($B121,RE,19,FALSE)&gt;=REGISTER!$DE$45,OR(CT121=1,CT121="x")),1,0))</f>
        <v>0</v>
      </c>
      <c r="CU60" s="199">
        <f>IF($B121=0,0,IF(AND(VLOOKUP($B121,RE,19,FALSE)&gt;=REGISTER!$DE$45,OR(CU121=1,CU121="x")),1,0))</f>
        <v>0</v>
      </c>
      <c r="CV60" s="199">
        <f>IF($B121=0,0,IF(AND(VLOOKUP($B121,RE,19,FALSE)&gt;=REGISTER!$DE$45,OR(CV121=1,CV121="x")),1,0))</f>
        <v>0</v>
      </c>
      <c r="CW60" s="199">
        <f>IF($B121=0,0,IF(AND(VLOOKUP($B121,RE,19,FALSE)&gt;=REGISTER!$DE$45,OR(CW121=1,CW121="x")),1,0))</f>
        <v>0</v>
      </c>
      <c r="CX60" s="199">
        <f>IF($B121=0,0,IF(AND(VLOOKUP($B121,RE,19,FALSE)&gt;=REGISTER!$DE$45,OR(CX121=1,CX121="x")),1,0))</f>
        <v>0</v>
      </c>
      <c r="CY60" s="199">
        <f>IF($B121=0,0,IF(AND(VLOOKUP($B121,RE,19,FALSE)&gt;=REGISTER!$DE$45,OR(CY121=1,CY121="x")),1,0))</f>
        <v>0</v>
      </c>
      <c r="CZ60" s="199">
        <f>IF($B121=0,0,IF(AND(VLOOKUP($B121,RE,19,FALSE)&gt;=REGISTER!$DE$45,OR(CZ121=1,CZ121="x")),1,0))</f>
        <v>0</v>
      </c>
      <c r="DA60" s="199">
        <f>IF($B121=0,0,IF(AND(VLOOKUP($B121,RE,19,FALSE)&gt;=REGISTER!$DE$45,OR(DA121=1,DA121="x")),1,0))</f>
        <v>0</v>
      </c>
      <c r="DB60" s="199">
        <f>IF($B121=0,0,IF(AND(VLOOKUP($B121,RE,19,FALSE)&gt;=REGISTER!$DE$45,OR(DB121=1,DB121="x")),1,0))</f>
        <v>0</v>
      </c>
      <c r="DC60" s="199">
        <f>IF($B121=0,0,IF(AND(VLOOKUP($B121,RE,19,FALSE)&gt;=REGISTER!$DE$45,OR(DC121=1,DC121="x")),1,0))</f>
        <v>0</v>
      </c>
      <c r="DD60" s="199">
        <f>IF($B121=0,0,IF(AND(VLOOKUP($B121,RE,19,FALSE)&gt;=REGISTER!$DE$45,OR(DD121=1,DD121="x")),1,0))</f>
        <v>0</v>
      </c>
      <c r="DE60" s="199">
        <f>IF($B121=0,0,IF(AND(VLOOKUP($B121,RE,19,FALSE)&gt;=REGISTER!$DE$45,OR(DE121=1,DE121="x")),1,0))</f>
        <v>0</v>
      </c>
      <c r="DF60" s="199">
        <f>IF($B121=0,0,IF(AND(VLOOKUP($B121,RE,19,FALSE)&gt;=REGISTER!$DE$45,OR(DF121=1,DF121="x")),1,0))</f>
        <v>0</v>
      </c>
      <c r="DG60" s="199">
        <f>IF($B121=0,0,IF(AND(VLOOKUP($B121,RE,19,FALSE)&gt;=REGISTER!$DE$45,OR(DG121=1,DG121="x")),1,0))</f>
        <v>0</v>
      </c>
      <c r="DH60" s="199">
        <f>IF($B121=0,0,IF(AND(VLOOKUP($B121,RE,19,FALSE)&gt;=REGISTER!$DE$45,OR(DH121=1,DH121="x")),1,0))</f>
        <v>0</v>
      </c>
      <c r="DI60" s="199">
        <f>IF($B121=0,0,IF(AND(VLOOKUP($B121,RE,19,FALSE)&gt;=REGISTER!$DE$45,OR(DI121=1,DI121="x")),1,0))</f>
        <v>0</v>
      </c>
      <c r="DJ60" s="199">
        <f>IF($B121=0,0,IF(AND(VLOOKUP($B121,RE,19,FALSE)&gt;=REGISTER!$DE$45,OR(DJ121=1,DJ121="x")),1,0))</f>
        <v>0</v>
      </c>
      <c r="DK60" s="199">
        <f>IF($B121=0,0,IF(AND(VLOOKUP($B121,RE,19,FALSE)&gt;=REGISTER!$DE$45,OR(DK121=1,DK121="x")),1,0))</f>
        <v>0</v>
      </c>
      <c r="DL60" s="199">
        <f>IF($B121=0,0,IF(AND(VLOOKUP($B121,RE,19,FALSE)&gt;=REGISTER!$DE$45,OR(DL121=1,DL121="x")),1,0))</f>
        <v>0</v>
      </c>
      <c r="DM60" s="199">
        <f>IF($B121=0,0,IF(AND(VLOOKUP($B121,RE,19,FALSE)&gt;=REGISTER!$DE$45,OR(DM121=1,DM121="x")),1,0))</f>
        <v>0</v>
      </c>
      <c r="DN60" s="199">
        <f>IF($B121=0,0,IF(AND(VLOOKUP($B121,RE,19,FALSE)&gt;=REGISTER!$DE$45,OR(DN121=1,DN121="x")),1,0))</f>
        <v>0</v>
      </c>
      <c r="DO60" s="199">
        <f>IF($B121=0,0,IF(AND(VLOOKUP($B121,RE,19,FALSE)&gt;=REGISTER!$DE$45,OR(DO121=1,DO121="x")),1,0))</f>
        <v>0</v>
      </c>
      <c r="DP60" s="199">
        <f>IF($B121=0,0,IF(AND(VLOOKUP($B121,RE,19,FALSE)&gt;=REGISTER!$DE$45,OR(DP121=1,DP121="x")),1,0))</f>
        <v>0</v>
      </c>
      <c r="DQ60" s="199">
        <f>IF($B121=0,0,IF(AND(VLOOKUP($B121,RE,19,FALSE)&gt;=REGISTER!$DE$45,OR(DQ121=1,DQ121="x")),1,0))</f>
        <v>0</v>
      </c>
      <c r="DR60" s="199">
        <f>IF($B121=0,0,IF(AND(VLOOKUP($B121,RE,19,FALSE)&gt;=REGISTER!$DE$45,OR(DR121=1,DR121="x")),1,0))</f>
        <v>0</v>
      </c>
      <c r="DS60" s="199">
        <f>IF($B121=0,0,IF(AND(VLOOKUP($B121,RE,19,FALSE)&gt;=REGISTER!$DE$45,OR(DS121=1,DS121="x")),1,0))</f>
        <v>0</v>
      </c>
      <c r="DT60" s="199">
        <f>IF($B121=0,0,IF(AND(VLOOKUP($B121,RE,19,FALSE)&gt;=REGISTER!$DE$45,OR(DT121=1,DT121="x")),1,0))</f>
        <v>0</v>
      </c>
      <c r="DU60" s="199">
        <f>IF($B121=0,0,IF(AND(VLOOKUP($B121,RE,19,FALSE)&gt;=REGISTER!$DE$45,OR(DU121=1,DU121="x")),1,0))</f>
        <v>0</v>
      </c>
      <c r="DV60" s="199">
        <f>IF($B121=0,0,IF(AND(VLOOKUP($B121,RE,19,FALSE)&gt;=REGISTER!$DE$45,OR(DV121=1,DV121="x")),1,0))</f>
        <v>0</v>
      </c>
      <c r="DW60" s="199">
        <f>IF($B121=0,0,IF(AND(VLOOKUP($B121,RE,19,FALSE)&gt;=REGISTER!$DE$45,OR(DW121=1,DW121="x")),1,0))</f>
        <v>0</v>
      </c>
      <c r="DX60" s="199">
        <f>IF($B121=0,0,IF(AND(VLOOKUP($B121,RE,19,FALSE)&gt;=REGISTER!$DE$45,OR(DX121=1,DX121="x")),1,0))</f>
        <v>0</v>
      </c>
      <c r="DY60" s="199">
        <f>IF($B121=0,0,IF(AND(VLOOKUP($B121,RE,19,FALSE)&gt;=REGISTER!$DE$45,OR(DY121=1,DY121="x")),1,0))</f>
        <v>0</v>
      </c>
      <c r="DZ60" s="199">
        <f>IF($B121=0,0,IF(AND(VLOOKUP($B121,RE,19,FALSE)&gt;=REGISTER!$DE$45,OR(DZ121=1,DZ121="x")),1,0))</f>
        <v>0</v>
      </c>
      <c r="EA60" s="199">
        <f>IF($B121=0,0,IF(AND(VLOOKUP($B121,RE,19,FALSE)&gt;=REGISTER!$DE$45,OR(EA121=1,EA121="x")),1,0))</f>
        <v>0</v>
      </c>
      <c r="EB60" s="199">
        <f>IF($B121=0,0,IF(AND(VLOOKUP($B121,RE,19,FALSE)&gt;=REGISTER!$DE$45,OR(EB121=1,EB121="x")),1,0))</f>
        <v>0</v>
      </c>
      <c r="EC60" s="199">
        <f>IF($B121=0,0,IF(AND(VLOOKUP($B121,RE,19,FALSE)&gt;=REGISTER!$DE$45,OR(EC121=1,EC121="x")),1,0))</f>
        <v>0</v>
      </c>
      <c r="ED60" s="199">
        <f>IF($B121=0,0,IF(AND(VLOOKUP($B121,RE,19,FALSE)&gt;=REGISTER!$DE$45,OR(ED121=1,ED121="x")),1,0))</f>
        <v>0</v>
      </c>
      <c r="EE60" s="199">
        <f>IF($B121=0,0,IF(AND(VLOOKUP($B121,RE,19,FALSE)&gt;=REGISTER!$DE$45,OR(EE121=1,EE121="x")),1,0))</f>
        <v>0</v>
      </c>
      <c r="EF60" s="199">
        <f>IF($B121=0,0,IF(AND(VLOOKUP($B121,RE,19,FALSE)&gt;=REGISTER!$DE$45,OR(EF121=1,EF121="x")),1,0))</f>
        <v>0</v>
      </c>
      <c r="EG60" s="95"/>
      <c r="EH60" s="96"/>
      <c r="EI60" s="96"/>
      <c r="EJ60" s="96"/>
      <c r="EK60" s="97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6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  <c r="GF60" s="96"/>
      <c r="GG60" s="96"/>
      <c r="GH60" s="96"/>
      <c r="GI60" s="96"/>
      <c r="GJ60" s="96"/>
      <c r="GK60" s="96"/>
      <c r="GL60" s="96"/>
      <c r="GM60" s="96"/>
      <c r="GN60" s="96"/>
      <c r="GO60" s="96"/>
      <c r="GP60" s="96"/>
      <c r="GQ60" s="96"/>
      <c r="GR60" s="96"/>
      <c r="GS60" s="96"/>
      <c r="GT60" s="96"/>
      <c r="GU60" s="96"/>
      <c r="GV60" s="96"/>
      <c r="GW60" s="96"/>
      <c r="GX60" s="96"/>
      <c r="GY60" s="96"/>
      <c r="GZ60" s="96"/>
      <c r="HA60" s="96"/>
      <c r="HB60" s="96"/>
      <c r="HC60" s="96"/>
      <c r="HD60" s="96"/>
      <c r="HE60" s="96"/>
      <c r="HF60" s="96"/>
      <c r="HG60" s="96"/>
      <c r="HH60" s="96"/>
      <c r="HI60" s="96"/>
      <c r="HJ60" s="96"/>
      <c r="HK60" s="96"/>
      <c r="HL60" s="96"/>
      <c r="HM60" s="96"/>
      <c r="HN60" s="96"/>
      <c r="HO60" s="96"/>
      <c r="HP60" s="96"/>
      <c r="HQ60" s="1"/>
    </row>
    <row r="61" spans="1:225" ht="15" hidden="1" customHeight="1">
      <c r="A61" s="60"/>
      <c r="B61" s="61"/>
      <c r="C61" s="61"/>
      <c r="D61" s="61"/>
      <c r="E61" s="61"/>
      <c r="F61" s="62"/>
      <c r="G61" s="58"/>
      <c r="H61" s="49" t="s">
        <v>345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391">
        <f t="shared" ref="CS61:EF61" si="37">IF($B$38=0,0,IF(VLOOKUP($B$38,RE,5,FALSE)=1,0,IF(AND($N38&gt;25,CS$38=1),1,0)))</f>
        <v>0</v>
      </c>
      <c r="CT61" s="391">
        <f t="shared" si="37"/>
        <v>0</v>
      </c>
      <c r="CU61" s="391">
        <f t="shared" si="37"/>
        <v>0</v>
      </c>
      <c r="CV61" s="391">
        <f t="shared" si="37"/>
        <v>0</v>
      </c>
      <c r="CW61" s="391">
        <f t="shared" si="37"/>
        <v>0</v>
      </c>
      <c r="CX61" s="391">
        <f t="shared" si="37"/>
        <v>0</v>
      </c>
      <c r="CY61" s="391">
        <f t="shared" si="37"/>
        <v>0</v>
      </c>
      <c r="CZ61" s="391">
        <f t="shared" si="37"/>
        <v>0</v>
      </c>
      <c r="DA61" s="391">
        <f t="shared" si="37"/>
        <v>0</v>
      </c>
      <c r="DB61" s="391">
        <f t="shared" si="37"/>
        <v>0</v>
      </c>
      <c r="DC61" s="391">
        <f t="shared" si="37"/>
        <v>0</v>
      </c>
      <c r="DD61" s="391">
        <f t="shared" si="37"/>
        <v>0</v>
      </c>
      <c r="DE61" s="391">
        <f t="shared" si="37"/>
        <v>0</v>
      </c>
      <c r="DF61" s="391">
        <f t="shared" si="37"/>
        <v>0</v>
      </c>
      <c r="DG61" s="391">
        <f t="shared" si="37"/>
        <v>0</v>
      </c>
      <c r="DH61" s="391">
        <f t="shared" si="37"/>
        <v>0</v>
      </c>
      <c r="DI61" s="391">
        <f t="shared" si="37"/>
        <v>0</v>
      </c>
      <c r="DJ61" s="391">
        <f t="shared" si="37"/>
        <v>0</v>
      </c>
      <c r="DK61" s="391">
        <f t="shared" si="37"/>
        <v>0</v>
      </c>
      <c r="DL61" s="391">
        <f t="shared" si="37"/>
        <v>0</v>
      </c>
      <c r="DM61" s="391">
        <f t="shared" si="37"/>
        <v>0</v>
      </c>
      <c r="DN61" s="391">
        <f t="shared" si="37"/>
        <v>0</v>
      </c>
      <c r="DO61" s="391">
        <f t="shared" si="37"/>
        <v>0</v>
      </c>
      <c r="DP61" s="391">
        <f t="shared" si="37"/>
        <v>0</v>
      </c>
      <c r="DQ61" s="391">
        <f t="shared" si="37"/>
        <v>0</v>
      </c>
      <c r="DR61" s="391">
        <f t="shared" si="37"/>
        <v>0</v>
      </c>
      <c r="DS61" s="391">
        <f t="shared" si="37"/>
        <v>0</v>
      </c>
      <c r="DT61" s="391">
        <f t="shared" si="37"/>
        <v>0</v>
      </c>
      <c r="DU61" s="391">
        <f t="shared" si="37"/>
        <v>0</v>
      </c>
      <c r="DV61" s="391">
        <f t="shared" si="37"/>
        <v>0</v>
      </c>
      <c r="DW61" s="391">
        <f t="shared" si="37"/>
        <v>0</v>
      </c>
      <c r="DX61" s="391">
        <f t="shared" si="37"/>
        <v>0</v>
      </c>
      <c r="DY61" s="391">
        <f t="shared" si="37"/>
        <v>0</v>
      </c>
      <c r="DZ61" s="391">
        <f t="shared" si="37"/>
        <v>0</v>
      </c>
      <c r="EA61" s="391">
        <f t="shared" si="37"/>
        <v>0</v>
      </c>
      <c r="EB61" s="391">
        <f t="shared" si="37"/>
        <v>0</v>
      </c>
      <c r="EC61" s="391">
        <f t="shared" si="37"/>
        <v>0</v>
      </c>
      <c r="ED61" s="391">
        <f t="shared" si="37"/>
        <v>0</v>
      </c>
      <c r="EE61" s="391">
        <f t="shared" si="37"/>
        <v>0</v>
      </c>
      <c r="EF61" s="391">
        <f t="shared" si="37"/>
        <v>0</v>
      </c>
      <c r="EG61" s="95"/>
      <c r="EH61" s="96"/>
      <c r="EI61" s="96"/>
      <c r="EJ61" s="96"/>
      <c r="EK61" s="97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1"/>
    </row>
    <row r="62" spans="1:225" ht="15" hidden="1" customHeight="1">
      <c r="A62" s="60"/>
      <c r="B62" s="61"/>
      <c r="C62" s="61"/>
      <c r="D62" s="61"/>
      <c r="E62" s="61"/>
      <c r="F62" s="62"/>
      <c r="G62" s="58"/>
      <c r="H62" s="49" t="s">
        <v>345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391">
        <f t="shared" ref="CS62:EF62" si="38">IF($B$39=0,0,IF(VLOOKUP($B$39,RE,5,FALSE)=1,0,IF(AND($N39&gt;25,CS39=1),1,0)))</f>
        <v>0</v>
      </c>
      <c r="CT62" s="391">
        <f t="shared" si="38"/>
        <v>0</v>
      </c>
      <c r="CU62" s="391">
        <f t="shared" si="38"/>
        <v>0</v>
      </c>
      <c r="CV62" s="391">
        <f t="shared" si="38"/>
        <v>0</v>
      </c>
      <c r="CW62" s="391">
        <f t="shared" si="38"/>
        <v>0</v>
      </c>
      <c r="CX62" s="391">
        <f t="shared" si="38"/>
        <v>0</v>
      </c>
      <c r="CY62" s="391">
        <f t="shared" si="38"/>
        <v>0</v>
      </c>
      <c r="CZ62" s="391">
        <f t="shared" si="38"/>
        <v>0</v>
      </c>
      <c r="DA62" s="391">
        <f t="shared" si="38"/>
        <v>0</v>
      </c>
      <c r="DB62" s="391">
        <f t="shared" si="38"/>
        <v>0</v>
      </c>
      <c r="DC62" s="391">
        <f t="shared" si="38"/>
        <v>0</v>
      </c>
      <c r="DD62" s="391">
        <f t="shared" si="38"/>
        <v>0</v>
      </c>
      <c r="DE62" s="391">
        <f t="shared" si="38"/>
        <v>0</v>
      </c>
      <c r="DF62" s="391">
        <f t="shared" si="38"/>
        <v>0</v>
      </c>
      <c r="DG62" s="391">
        <f t="shared" si="38"/>
        <v>0</v>
      </c>
      <c r="DH62" s="391">
        <f t="shared" si="38"/>
        <v>0</v>
      </c>
      <c r="DI62" s="391">
        <f t="shared" si="38"/>
        <v>0</v>
      </c>
      <c r="DJ62" s="391">
        <f t="shared" si="38"/>
        <v>0</v>
      </c>
      <c r="DK62" s="391">
        <f t="shared" si="38"/>
        <v>0</v>
      </c>
      <c r="DL62" s="391">
        <f t="shared" si="38"/>
        <v>0</v>
      </c>
      <c r="DM62" s="391">
        <f t="shared" si="38"/>
        <v>0</v>
      </c>
      <c r="DN62" s="391">
        <f t="shared" si="38"/>
        <v>0</v>
      </c>
      <c r="DO62" s="391">
        <f t="shared" si="38"/>
        <v>0</v>
      </c>
      <c r="DP62" s="391">
        <f t="shared" si="38"/>
        <v>0</v>
      </c>
      <c r="DQ62" s="391">
        <f t="shared" si="38"/>
        <v>0</v>
      </c>
      <c r="DR62" s="391">
        <f t="shared" si="38"/>
        <v>0</v>
      </c>
      <c r="DS62" s="391">
        <f t="shared" si="38"/>
        <v>0</v>
      </c>
      <c r="DT62" s="391">
        <f t="shared" si="38"/>
        <v>0</v>
      </c>
      <c r="DU62" s="391">
        <f t="shared" si="38"/>
        <v>0</v>
      </c>
      <c r="DV62" s="391">
        <f t="shared" si="38"/>
        <v>0</v>
      </c>
      <c r="DW62" s="391">
        <f t="shared" si="38"/>
        <v>0</v>
      </c>
      <c r="DX62" s="391">
        <f t="shared" si="38"/>
        <v>0</v>
      </c>
      <c r="DY62" s="391">
        <f t="shared" si="38"/>
        <v>0</v>
      </c>
      <c r="DZ62" s="391">
        <f t="shared" si="38"/>
        <v>0</v>
      </c>
      <c r="EA62" s="391">
        <f t="shared" si="38"/>
        <v>0</v>
      </c>
      <c r="EB62" s="391">
        <f t="shared" si="38"/>
        <v>0</v>
      </c>
      <c r="EC62" s="391">
        <f t="shared" si="38"/>
        <v>0</v>
      </c>
      <c r="ED62" s="391">
        <f t="shared" si="38"/>
        <v>0</v>
      </c>
      <c r="EE62" s="391">
        <f t="shared" si="38"/>
        <v>0</v>
      </c>
      <c r="EF62" s="391">
        <f t="shared" si="38"/>
        <v>0</v>
      </c>
      <c r="EG62" s="95"/>
      <c r="EH62" s="96"/>
      <c r="EI62" s="96"/>
      <c r="EJ62" s="96"/>
      <c r="EK62" s="97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6"/>
      <c r="FL62" s="96"/>
      <c r="FM62" s="96"/>
      <c r="FN62" s="96"/>
      <c r="FO62" s="96"/>
      <c r="FP62" s="96"/>
      <c r="FQ62" s="96"/>
      <c r="FR62" s="96"/>
      <c r="FS62" s="96"/>
      <c r="FT62" s="96"/>
      <c r="FU62" s="96"/>
      <c r="FV62" s="96"/>
      <c r="FW62" s="96"/>
      <c r="FX62" s="96"/>
      <c r="FY62" s="96"/>
      <c r="FZ62" s="96"/>
      <c r="GA62" s="96"/>
      <c r="GB62" s="96"/>
      <c r="GC62" s="96"/>
      <c r="GD62" s="96"/>
      <c r="GE62" s="96"/>
      <c r="GF62" s="96"/>
      <c r="GG62" s="96"/>
      <c r="GH62" s="96"/>
      <c r="GI62" s="96"/>
      <c r="GJ62" s="96"/>
      <c r="GK62" s="96"/>
      <c r="GL62" s="96"/>
      <c r="GM62" s="96"/>
      <c r="GN62" s="96"/>
      <c r="GO62" s="96"/>
      <c r="GP62" s="96"/>
      <c r="GQ62" s="96"/>
      <c r="GR62" s="96"/>
      <c r="GS62" s="96"/>
      <c r="GT62" s="96"/>
      <c r="GU62" s="96"/>
      <c r="GV62" s="96"/>
      <c r="GW62" s="96"/>
      <c r="GX62" s="96"/>
      <c r="GY62" s="96"/>
      <c r="GZ62" s="96"/>
      <c r="HA62" s="96"/>
      <c r="HB62" s="96"/>
      <c r="HC62" s="96"/>
      <c r="HD62" s="96"/>
      <c r="HE62" s="96"/>
      <c r="HF62" s="96"/>
      <c r="HG62" s="96"/>
      <c r="HH62" s="96"/>
      <c r="HI62" s="96"/>
      <c r="HJ62" s="96"/>
      <c r="HK62" s="96"/>
      <c r="HL62" s="96"/>
      <c r="HM62" s="96"/>
      <c r="HN62" s="96"/>
      <c r="HO62" s="96"/>
      <c r="HP62" s="96"/>
      <c r="HQ62" s="1"/>
    </row>
    <row r="63" spans="1:225" ht="15" hidden="1" customHeight="1">
      <c r="A63" s="60"/>
      <c r="B63" s="61"/>
      <c r="C63" s="61"/>
      <c r="D63" s="61"/>
      <c r="E63" s="61"/>
      <c r="F63" s="62"/>
      <c r="G63" s="58"/>
      <c r="H63" s="49" t="s">
        <v>345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391">
        <f t="shared" ref="CS63:EF67" si="39">IF($B117=0,0,IF(VLOOKUP($B117,RE,5,FALSE)=1,0,IF(AND($N117&gt;25,CS117=1),1,0)))</f>
        <v>0</v>
      </c>
      <c r="CT63" s="391">
        <f t="shared" si="39"/>
        <v>0</v>
      </c>
      <c r="CU63" s="391">
        <f t="shared" si="39"/>
        <v>0</v>
      </c>
      <c r="CV63" s="391">
        <f t="shared" si="39"/>
        <v>0</v>
      </c>
      <c r="CW63" s="391">
        <f t="shared" si="39"/>
        <v>0</v>
      </c>
      <c r="CX63" s="391">
        <f t="shared" si="39"/>
        <v>0</v>
      </c>
      <c r="CY63" s="391">
        <f t="shared" si="39"/>
        <v>0</v>
      </c>
      <c r="CZ63" s="391">
        <f t="shared" si="39"/>
        <v>0</v>
      </c>
      <c r="DA63" s="391">
        <f t="shared" si="39"/>
        <v>0</v>
      </c>
      <c r="DB63" s="391">
        <f t="shared" si="39"/>
        <v>0</v>
      </c>
      <c r="DC63" s="391">
        <f t="shared" si="39"/>
        <v>0</v>
      </c>
      <c r="DD63" s="391">
        <f t="shared" si="39"/>
        <v>0</v>
      </c>
      <c r="DE63" s="391">
        <f t="shared" si="39"/>
        <v>0</v>
      </c>
      <c r="DF63" s="391">
        <f t="shared" si="39"/>
        <v>0</v>
      </c>
      <c r="DG63" s="391">
        <f t="shared" si="39"/>
        <v>0</v>
      </c>
      <c r="DH63" s="391">
        <f t="shared" si="39"/>
        <v>0</v>
      </c>
      <c r="DI63" s="391">
        <f t="shared" si="39"/>
        <v>0</v>
      </c>
      <c r="DJ63" s="391">
        <f t="shared" si="39"/>
        <v>0</v>
      </c>
      <c r="DK63" s="391">
        <f t="shared" si="39"/>
        <v>0</v>
      </c>
      <c r="DL63" s="391">
        <f t="shared" si="39"/>
        <v>0</v>
      </c>
      <c r="DM63" s="391">
        <f t="shared" si="39"/>
        <v>0</v>
      </c>
      <c r="DN63" s="391">
        <f t="shared" si="39"/>
        <v>0</v>
      </c>
      <c r="DO63" s="391">
        <f t="shared" si="39"/>
        <v>0</v>
      </c>
      <c r="DP63" s="391">
        <f t="shared" si="39"/>
        <v>0</v>
      </c>
      <c r="DQ63" s="391">
        <f t="shared" si="39"/>
        <v>0</v>
      </c>
      <c r="DR63" s="391">
        <f t="shared" si="39"/>
        <v>0</v>
      </c>
      <c r="DS63" s="391">
        <f t="shared" si="39"/>
        <v>0</v>
      </c>
      <c r="DT63" s="391">
        <f t="shared" si="39"/>
        <v>0</v>
      </c>
      <c r="DU63" s="391">
        <f t="shared" si="39"/>
        <v>0</v>
      </c>
      <c r="DV63" s="391">
        <f t="shared" si="39"/>
        <v>0</v>
      </c>
      <c r="DW63" s="391">
        <f t="shared" si="39"/>
        <v>0</v>
      </c>
      <c r="DX63" s="391">
        <f t="shared" si="39"/>
        <v>0</v>
      </c>
      <c r="DY63" s="391">
        <f t="shared" si="39"/>
        <v>0</v>
      </c>
      <c r="DZ63" s="391">
        <f t="shared" si="39"/>
        <v>0</v>
      </c>
      <c r="EA63" s="391">
        <f t="shared" si="39"/>
        <v>0</v>
      </c>
      <c r="EB63" s="391">
        <f t="shared" si="39"/>
        <v>0</v>
      </c>
      <c r="EC63" s="391">
        <f t="shared" si="39"/>
        <v>0</v>
      </c>
      <c r="ED63" s="391">
        <f t="shared" si="39"/>
        <v>0</v>
      </c>
      <c r="EE63" s="391">
        <f t="shared" si="39"/>
        <v>0</v>
      </c>
      <c r="EF63" s="391">
        <f t="shared" si="39"/>
        <v>0</v>
      </c>
      <c r="EG63" s="95"/>
      <c r="EH63" s="96"/>
      <c r="EI63" s="96"/>
      <c r="EJ63" s="96"/>
      <c r="EK63" s="97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X63" s="96"/>
      <c r="FY63" s="96"/>
      <c r="FZ63" s="96"/>
      <c r="GA63" s="96"/>
      <c r="GB63" s="96"/>
      <c r="GC63" s="96"/>
      <c r="GD63" s="96"/>
      <c r="GE63" s="96"/>
      <c r="GF63" s="96"/>
      <c r="GG63" s="96"/>
      <c r="GH63" s="96"/>
      <c r="GI63" s="96"/>
      <c r="GJ63" s="96"/>
      <c r="GK63" s="96"/>
      <c r="GL63" s="96"/>
      <c r="GM63" s="96"/>
      <c r="GN63" s="96"/>
      <c r="GO63" s="96"/>
      <c r="GP63" s="96"/>
      <c r="GQ63" s="96"/>
      <c r="GR63" s="96"/>
      <c r="GS63" s="96"/>
      <c r="GT63" s="96"/>
      <c r="GU63" s="96"/>
      <c r="GV63" s="96"/>
      <c r="GW63" s="96"/>
      <c r="GX63" s="96"/>
      <c r="GY63" s="96"/>
      <c r="GZ63" s="96"/>
      <c r="HA63" s="96"/>
      <c r="HB63" s="96"/>
      <c r="HC63" s="96"/>
      <c r="HD63" s="96"/>
      <c r="HE63" s="96"/>
      <c r="HF63" s="96"/>
      <c r="HG63" s="96"/>
      <c r="HH63" s="96"/>
      <c r="HI63" s="96"/>
      <c r="HJ63" s="96"/>
      <c r="HK63" s="96"/>
      <c r="HL63" s="96"/>
      <c r="HM63" s="96"/>
      <c r="HN63" s="96"/>
      <c r="HO63" s="96"/>
      <c r="HP63" s="96"/>
      <c r="HQ63" s="1"/>
    </row>
    <row r="64" spans="1:225" ht="15" hidden="1" customHeight="1">
      <c r="A64" s="60"/>
      <c r="B64" s="61"/>
      <c r="C64" s="61"/>
      <c r="D64" s="61"/>
      <c r="E64" s="61"/>
      <c r="F64" s="62"/>
      <c r="G64" s="58"/>
      <c r="H64" s="49" t="s">
        <v>345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391">
        <f t="shared" si="39"/>
        <v>0</v>
      </c>
      <c r="CT64" s="391">
        <f t="shared" si="39"/>
        <v>0</v>
      </c>
      <c r="CU64" s="391">
        <f t="shared" si="39"/>
        <v>0</v>
      </c>
      <c r="CV64" s="391">
        <f t="shared" si="39"/>
        <v>0</v>
      </c>
      <c r="CW64" s="391">
        <f t="shared" si="39"/>
        <v>0</v>
      </c>
      <c r="CX64" s="391">
        <f t="shared" si="39"/>
        <v>0</v>
      </c>
      <c r="CY64" s="391">
        <f t="shared" si="39"/>
        <v>0</v>
      </c>
      <c r="CZ64" s="391">
        <f t="shared" si="39"/>
        <v>0</v>
      </c>
      <c r="DA64" s="391">
        <f t="shared" si="39"/>
        <v>0</v>
      </c>
      <c r="DB64" s="391">
        <f t="shared" si="39"/>
        <v>0</v>
      </c>
      <c r="DC64" s="391">
        <f t="shared" si="39"/>
        <v>0</v>
      </c>
      <c r="DD64" s="391">
        <f t="shared" si="39"/>
        <v>0</v>
      </c>
      <c r="DE64" s="391">
        <f t="shared" si="39"/>
        <v>0</v>
      </c>
      <c r="DF64" s="391">
        <f t="shared" si="39"/>
        <v>0</v>
      </c>
      <c r="DG64" s="391">
        <f t="shared" si="39"/>
        <v>0</v>
      </c>
      <c r="DH64" s="391">
        <f t="shared" si="39"/>
        <v>0</v>
      </c>
      <c r="DI64" s="391">
        <f t="shared" si="39"/>
        <v>0</v>
      </c>
      <c r="DJ64" s="391">
        <f t="shared" si="39"/>
        <v>0</v>
      </c>
      <c r="DK64" s="391">
        <f t="shared" si="39"/>
        <v>0</v>
      </c>
      <c r="DL64" s="391">
        <f t="shared" si="39"/>
        <v>0</v>
      </c>
      <c r="DM64" s="391">
        <f t="shared" si="39"/>
        <v>0</v>
      </c>
      <c r="DN64" s="391">
        <f t="shared" si="39"/>
        <v>0</v>
      </c>
      <c r="DO64" s="391">
        <f t="shared" si="39"/>
        <v>0</v>
      </c>
      <c r="DP64" s="391">
        <f t="shared" si="39"/>
        <v>0</v>
      </c>
      <c r="DQ64" s="391">
        <f t="shared" si="39"/>
        <v>0</v>
      </c>
      <c r="DR64" s="391">
        <f t="shared" si="39"/>
        <v>0</v>
      </c>
      <c r="DS64" s="391">
        <f t="shared" si="39"/>
        <v>0</v>
      </c>
      <c r="DT64" s="391">
        <f t="shared" si="39"/>
        <v>0</v>
      </c>
      <c r="DU64" s="391">
        <f t="shared" si="39"/>
        <v>0</v>
      </c>
      <c r="DV64" s="391">
        <f t="shared" si="39"/>
        <v>0</v>
      </c>
      <c r="DW64" s="391">
        <f t="shared" si="39"/>
        <v>0</v>
      </c>
      <c r="DX64" s="391">
        <f t="shared" si="39"/>
        <v>0</v>
      </c>
      <c r="DY64" s="391">
        <f t="shared" si="39"/>
        <v>0</v>
      </c>
      <c r="DZ64" s="391">
        <f t="shared" si="39"/>
        <v>0</v>
      </c>
      <c r="EA64" s="391">
        <f t="shared" si="39"/>
        <v>0</v>
      </c>
      <c r="EB64" s="391">
        <f t="shared" si="39"/>
        <v>0</v>
      </c>
      <c r="EC64" s="391">
        <f t="shared" si="39"/>
        <v>0</v>
      </c>
      <c r="ED64" s="391">
        <f t="shared" si="39"/>
        <v>0</v>
      </c>
      <c r="EE64" s="391">
        <f t="shared" si="39"/>
        <v>0</v>
      </c>
      <c r="EF64" s="391">
        <f t="shared" si="39"/>
        <v>0</v>
      </c>
      <c r="EG64" s="95"/>
      <c r="EH64" s="96"/>
      <c r="EI64" s="96"/>
      <c r="EJ64" s="96"/>
      <c r="EK64" s="97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  <c r="GP64" s="96"/>
      <c r="GQ64" s="96"/>
      <c r="GR64" s="96"/>
      <c r="GS64" s="96"/>
      <c r="GT64" s="96"/>
      <c r="GU64" s="96"/>
      <c r="GV64" s="96"/>
      <c r="GW64" s="96"/>
      <c r="GX64" s="96"/>
      <c r="GY64" s="96"/>
      <c r="GZ64" s="96"/>
      <c r="HA64" s="96"/>
      <c r="HB64" s="96"/>
      <c r="HC64" s="96"/>
      <c r="HD64" s="96"/>
      <c r="HE64" s="96"/>
      <c r="HF64" s="96"/>
      <c r="HG64" s="96"/>
      <c r="HH64" s="96"/>
      <c r="HI64" s="96"/>
      <c r="HJ64" s="96"/>
      <c r="HK64" s="96"/>
      <c r="HL64" s="96"/>
      <c r="HM64" s="96"/>
      <c r="HN64" s="96"/>
      <c r="HO64" s="96"/>
      <c r="HP64" s="96"/>
      <c r="HQ64" s="1"/>
    </row>
    <row r="65" spans="1:225" ht="15" hidden="1" customHeight="1">
      <c r="A65" s="60"/>
      <c r="B65" s="61"/>
      <c r="C65" s="61"/>
      <c r="D65" s="61"/>
      <c r="E65" s="61"/>
      <c r="F65" s="62"/>
      <c r="G65" s="58"/>
      <c r="H65" s="49" t="s">
        <v>345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391">
        <f t="shared" si="39"/>
        <v>0</v>
      </c>
      <c r="CT65" s="391">
        <f t="shared" si="39"/>
        <v>0</v>
      </c>
      <c r="CU65" s="391">
        <f t="shared" si="39"/>
        <v>0</v>
      </c>
      <c r="CV65" s="391">
        <f t="shared" si="39"/>
        <v>0</v>
      </c>
      <c r="CW65" s="391">
        <f t="shared" si="39"/>
        <v>0</v>
      </c>
      <c r="CX65" s="391">
        <f t="shared" si="39"/>
        <v>0</v>
      </c>
      <c r="CY65" s="391">
        <f t="shared" si="39"/>
        <v>0</v>
      </c>
      <c r="CZ65" s="391">
        <f t="shared" si="39"/>
        <v>0</v>
      </c>
      <c r="DA65" s="391">
        <f t="shared" si="39"/>
        <v>0</v>
      </c>
      <c r="DB65" s="391">
        <f t="shared" si="39"/>
        <v>0</v>
      </c>
      <c r="DC65" s="391">
        <f t="shared" si="39"/>
        <v>0</v>
      </c>
      <c r="DD65" s="391">
        <f t="shared" si="39"/>
        <v>0</v>
      </c>
      <c r="DE65" s="391">
        <f t="shared" si="39"/>
        <v>0</v>
      </c>
      <c r="DF65" s="391">
        <f t="shared" si="39"/>
        <v>0</v>
      </c>
      <c r="DG65" s="391">
        <f t="shared" si="39"/>
        <v>0</v>
      </c>
      <c r="DH65" s="391">
        <f t="shared" si="39"/>
        <v>0</v>
      </c>
      <c r="DI65" s="391">
        <f t="shared" si="39"/>
        <v>0</v>
      </c>
      <c r="DJ65" s="391">
        <f t="shared" si="39"/>
        <v>0</v>
      </c>
      <c r="DK65" s="391">
        <f t="shared" si="39"/>
        <v>0</v>
      </c>
      <c r="DL65" s="391">
        <f t="shared" si="39"/>
        <v>0</v>
      </c>
      <c r="DM65" s="391">
        <f t="shared" si="39"/>
        <v>0</v>
      </c>
      <c r="DN65" s="391">
        <f t="shared" si="39"/>
        <v>0</v>
      </c>
      <c r="DO65" s="391">
        <f t="shared" si="39"/>
        <v>0</v>
      </c>
      <c r="DP65" s="391">
        <f t="shared" si="39"/>
        <v>0</v>
      </c>
      <c r="DQ65" s="391">
        <f t="shared" si="39"/>
        <v>0</v>
      </c>
      <c r="DR65" s="391">
        <f t="shared" si="39"/>
        <v>0</v>
      </c>
      <c r="DS65" s="391">
        <f t="shared" si="39"/>
        <v>0</v>
      </c>
      <c r="DT65" s="391">
        <f t="shared" si="39"/>
        <v>0</v>
      </c>
      <c r="DU65" s="391">
        <f t="shared" si="39"/>
        <v>0</v>
      </c>
      <c r="DV65" s="391">
        <f t="shared" si="39"/>
        <v>0</v>
      </c>
      <c r="DW65" s="391">
        <f t="shared" si="39"/>
        <v>0</v>
      </c>
      <c r="DX65" s="391">
        <f t="shared" si="39"/>
        <v>0</v>
      </c>
      <c r="DY65" s="391">
        <f t="shared" si="39"/>
        <v>0</v>
      </c>
      <c r="DZ65" s="391">
        <f t="shared" si="39"/>
        <v>0</v>
      </c>
      <c r="EA65" s="391">
        <f t="shared" si="39"/>
        <v>0</v>
      </c>
      <c r="EB65" s="391">
        <f t="shared" si="39"/>
        <v>0</v>
      </c>
      <c r="EC65" s="391">
        <f t="shared" si="39"/>
        <v>0</v>
      </c>
      <c r="ED65" s="391">
        <f t="shared" si="39"/>
        <v>0</v>
      </c>
      <c r="EE65" s="391">
        <f t="shared" si="39"/>
        <v>0</v>
      </c>
      <c r="EF65" s="391">
        <f t="shared" si="39"/>
        <v>0</v>
      </c>
      <c r="EG65" s="95"/>
      <c r="EH65" s="96"/>
      <c r="EI65" s="96"/>
      <c r="EJ65" s="96"/>
      <c r="EK65" s="97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X65" s="96"/>
      <c r="FY65" s="96"/>
      <c r="FZ65" s="96"/>
      <c r="GA65" s="96"/>
      <c r="GB65" s="96"/>
      <c r="GC65" s="96"/>
      <c r="GD65" s="96"/>
      <c r="GE65" s="96"/>
      <c r="GF65" s="96"/>
      <c r="GG65" s="96"/>
      <c r="GH65" s="96"/>
      <c r="GI65" s="96"/>
      <c r="GJ65" s="96"/>
      <c r="GK65" s="96"/>
      <c r="GL65" s="96"/>
      <c r="GM65" s="96"/>
      <c r="GN65" s="96"/>
      <c r="GO65" s="96"/>
      <c r="GP65" s="96"/>
      <c r="GQ65" s="96"/>
      <c r="GR65" s="96"/>
      <c r="GS65" s="96"/>
      <c r="GT65" s="96"/>
      <c r="GU65" s="96"/>
      <c r="GV65" s="96"/>
      <c r="GW65" s="96"/>
      <c r="GX65" s="96"/>
      <c r="GY65" s="96"/>
      <c r="GZ65" s="96"/>
      <c r="HA65" s="96"/>
      <c r="HB65" s="96"/>
      <c r="HC65" s="96"/>
      <c r="HD65" s="96"/>
      <c r="HE65" s="96"/>
      <c r="HF65" s="96"/>
      <c r="HG65" s="96"/>
      <c r="HH65" s="96"/>
      <c r="HI65" s="96"/>
      <c r="HJ65" s="96"/>
      <c r="HK65" s="96"/>
      <c r="HL65" s="96"/>
      <c r="HM65" s="96"/>
      <c r="HN65" s="96"/>
      <c r="HO65" s="96"/>
      <c r="HP65" s="96"/>
      <c r="HQ65" s="1"/>
    </row>
    <row r="66" spans="1:225" ht="15" hidden="1" customHeight="1">
      <c r="A66" s="60"/>
      <c r="B66" s="61"/>
      <c r="C66" s="61"/>
      <c r="D66" s="61"/>
      <c r="E66" s="61"/>
      <c r="F66" s="62"/>
      <c r="G66" s="58"/>
      <c r="H66" s="49" t="s">
        <v>345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391">
        <f t="shared" si="39"/>
        <v>0</v>
      </c>
      <c r="CT66" s="391">
        <f t="shared" si="39"/>
        <v>0</v>
      </c>
      <c r="CU66" s="391">
        <f t="shared" si="39"/>
        <v>0</v>
      </c>
      <c r="CV66" s="391">
        <f t="shared" si="39"/>
        <v>0</v>
      </c>
      <c r="CW66" s="391">
        <f t="shared" si="39"/>
        <v>0</v>
      </c>
      <c r="CX66" s="391">
        <f t="shared" si="39"/>
        <v>0</v>
      </c>
      <c r="CY66" s="391">
        <f t="shared" si="39"/>
        <v>0</v>
      </c>
      <c r="CZ66" s="391">
        <f t="shared" si="39"/>
        <v>0</v>
      </c>
      <c r="DA66" s="391">
        <f t="shared" si="39"/>
        <v>0</v>
      </c>
      <c r="DB66" s="391">
        <f t="shared" si="39"/>
        <v>0</v>
      </c>
      <c r="DC66" s="391">
        <f t="shared" si="39"/>
        <v>0</v>
      </c>
      <c r="DD66" s="391">
        <f t="shared" si="39"/>
        <v>0</v>
      </c>
      <c r="DE66" s="391">
        <f t="shared" si="39"/>
        <v>0</v>
      </c>
      <c r="DF66" s="391">
        <f t="shared" si="39"/>
        <v>0</v>
      </c>
      <c r="DG66" s="391">
        <f t="shared" si="39"/>
        <v>0</v>
      </c>
      <c r="DH66" s="391">
        <f t="shared" si="39"/>
        <v>0</v>
      </c>
      <c r="DI66" s="391">
        <f t="shared" si="39"/>
        <v>0</v>
      </c>
      <c r="DJ66" s="391">
        <f t="shared" si="39"/>
        <v>0</v>
      </c>
      <c r="DK66" s="391">
        <f t="shared" si="39"/>
        <v>0</v>
      </c>
      <c r="DL66" s="391">
        <f t="shared" si="39"/>
        <v>0</v>
      </c>
      <c r="DM66" s="391">
        <f t="shared" si="39"/>
        <v>0</v>
      </c>
      <c r="DN66" s="391">
        <f t="shared" si="39"/>
        <v>0</v>
      </c>
      <c r="DO66" s="391">
        <f t="shared" si="39"/>
        <v>0</v>
      </c>
      <c r="DP66" s="391">
        <f t="shared" si="39"/>
        <v>0</v>
      </c>
      <c r="DQ66" s="391">
        <f t="shared" si="39"/>
        <v>0</v>
      </c>
      <c r="DR66" s="391">
        <f t="shared" si="39"/>
        <v>0</v>
      </c>
      <c r="DS66" s="391">
        <f t="shared" si="39"/>
        <v>0</v>
      </c>
      <c r="DT66" s="391">
        <f t="shared" si="39"/>
        <v>0</v>
      </c>
      <c r="DU66" s="391">
        <f t="shared" si="39"/>
        <v>0</v>
      </c>
      <c r="DV66" s="391">
        <f t="shared" si="39"/>
        <v>0</v>
      </c>
      <c r="DW66" s="391">
        <f t="shared" si="39"/>
        <v>0</v>
      </c>
      <c r="DX66" s="391">
        <f t="shared" si="39"/>
        <v>0</v>
      </c>
      <c r="DY66" s="391">
        <f t="shared" si="39"/>
        <v>0</v>
      </c>
      <c r="DZ66" s="391">
        <f t="shared" si="39"/>
        <v>0</v>
      </c>
      <c r="EA66" s="391">
        <f t="shared" si="39"/>
        <v>0</v>
      </c>
      <c r="EB66" s="391">
        <f t="shared" si="39"/>
        <v>0</v>
      </c>
      <c r="EC66" s="391">
        <f t="shared" si="39"/>
        <v>0</v>
      </c>
      <c r="ED66" s="391">
        <f t="shared" si="39"/>
        <v>0</v>
      </c>
      <c r="EE66" s="391">
        <f t="shared" si="39"/>
        <v>0</v>
      </c>
      <c r="EF66" s="391">
        <f t="shared" si="39"/>
        <v>0</v>
      </c>
      <c r="EG66" s="95"/>
      <c r="EH66" s="96"/>
      <c r="EI66" s="96"/>
      <c r="EJ66" s="96"/>
      <c r="EK66" s="97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X66" s="96"/>
      <c r="FY66" s="96"/>
      <c r="FZ66" s="96"/>
      <c r="GA66" s="96"/>
      <c r="GB66" s="96"/>
      <c r="GC66" s="96"/>
      <c r="GD66" s="96"/>
      <c r="GE66" s="96"/>
      <c r="GF66" s="96"/>
      <c r="GG66" s="96"/>
      <c r="GH66" s="96"/>
      <c r="GI66" s="96"/>
      <c r="GJ66" s="96"/>
      <c r="GK66" s="96"/>
      <c r="GL66" s="96"/>
      <c r="GM66" s="96"/>
      <c r="GN66" s="96"/>
      <c r="GO66" s="96"/>
      <c r="GP66" s="96"/>
      <c r="GQ66" s="96"/>
      <c r="GR66" s="96"/>
      <c r="GS66" s="96"/>
      <c r="GT66" s="96"/>
      <c r="GU66" s="96"/>
      <c r="GV66" s="96"/>
      <c r="GW66" s="96"/>
      <c r="GX66" s="96"/>
      <c r="GY66" s="96"/>
      <c r="GZ66" s="96"/>
      <c r="HA66" s="96"/>
      <c r="HB66" s="96"/>
      <c r="HC66" s="96"/>
      <c r="HD66" s="96"/>
      <c r="HE66" s="96"/>
      <c r="HF66" s="96"/>
      <c r="HG66" s="96"/>
      <c r="HH66" s="96"/>
      <c r="HI66" s="96"/>
      <c r="HJ66" s="96"/>
      <c r="HK66" s="96"/>
      <c r="HL66" s="96"/>
      <c r="HM66" s="96"/>
      <c r="HN66" s="96"/>
      <c r="HO66" s="96"/>
      <c r="HP66" s="96"/>
      <c r="HQ66" s="1"/>
    </row>
    <row r="67" spans="1:225" ht="15" hidden="1" customHeight="1">
      <c r="A67" s="60"/>
      <c r="B67" s="61"/>
      <c r="C67" s="61"/>
      <c r="D67" s="61"/>
      <c r="E67" s="61"/>
      <c r="F67" s="62"/>
      <c r="G67" s="58"/>
      <c r="H67" s="49" t="s">
        <v>345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391">
        <f t="shared" si="39"/>
        <v>0</v>
      </c>
      <c r="CT67" s="391">
        <f t="shared" si="39"/>
        <v>0</v>
      </c>
      <c r="CU67" s="391">
        <f t="shared" si="39"/>
        <v>0</v>
      </c>
      <c r="CV67" s="391">
        <f t="shared" si="39"/>
        <v>0</v>
      </c>
      <c r="CW67" s="391">
        <f t="shared" si="39"/>
        <v>0</v>
      </c>
      <c r="CX67" s="391">
        <f t="shared" si="39"/>
        <v>0</v>
      </c>
      <c r="CY67" s="391">
        <f t="shared" si="39"/>
        <v>0</v>
      </c>
      <c r="CZ67" s="391">
        <f t="shared" si="39"/>
        <v>0</v>
      </c>
      <c r="DA67" s="391">
        <f t="shared" si="39"/>
        <v>0</v>
      </c>
      <c r="DB67" s="391">
        <f t="shared" si="39"/>
        <v>0</v>
      </c>
      <c r="DC67" s="391">
        <f t="shared" si="39"/>
        <v>0</v>
      </c>
      <c r="DD67" s="391">
        <f t="shared" si="39"/>
        <v>0</v>
      </c>
      <c r="DE67" s="391">
        <f t="shared" si="39"/>
        <v>0</v>
      </c>
      <c r="DF67" s="391">
        <f t="shared" si="39"/>
        <v>0</v>
      </c>
      <c r="DG67" s="391">
        <f t="shared" si="39"/>
        <v>0</v>
      </c>
      <c r="DH67" s="391">
        <f t="shared" si="39"/>
        <v>0</v>
      </c>
      <c r="DI67" s="391">
        <f t="shared" si="39"/>
        <v>0</v>
      </c>
      <c r="DJ67" s="391">
        <f t="shared" si="39"/>
        <v>0</v>
      </c>
      <c r="DK67" s="391">
        <f t="shared" si="39"/>
        <v>0</v>
      </c>
      <c r="DL67" s="391">
        <f t="shared" si="39"/>
        <v>0</v>
      </c>
      <c r="DM67" s="391">
        <f t="shared" si="39"/>
        <v>0</v>
      </c>
      <c r="DN67" s="391">
        <f t="shared" si="39"/>
        <v>0</v>
      </c>
      <c r="DO67" s="391">
        <f t="shared" si="39"/>
        <v>0</v>
      </c>
      <c r="DP67" s="391">
        <f t="shared" si="39"/>
        <v>0</v>
      </c>
      <c r="DQ67" s="391">
        <f t="shared" si="39"/>
        <v>0</v>
      </c>
      <c r="DR67" s="391">
        <f t="shared" si="39"/>
        <v>0</v>
      </c>
      <c r="DS67" s="391">
        <f t="shared" si="39"/>
        <v>0</v>
      </c>
      <c r="DT67" s="391">
        <f t="shared" si="39"/>
        <v>0</v>
      </c>
      <c r="DU67" s="391">
        <f t="shared" si="39"/>
        <v>0</v>
      </c>
      <c r="DV67" s="391">
        <f t="shared" si="39"/>
        <v>0</v>
      </c>
      <c r="DW67" s="391">
        <f t="shared" si="39"/>
        <v>0</v>
      </c>
      <c r="DX67" s="391">
        <f t="shared" si="39"/>
        <v>0</v>
      </c>
      <c r="DY67" s="391">
        <f t="shared" si="39"/>
        <v>0</v>
      </c>
      <c r="DZ67" s="391">
        <f t="shared" si="39"/>
        <v>0</v>
      </c>
      <c r="EA67" s="391">
        <f t="shared" si="39"/>
        <v>0</v>
      </c>
      <c r="EB67" s="391">
        <f t="shared" si="39"/>
        <v>0</v>
      </c>
      <c r="EC67" s="391">
        <f t="shared" si="39"/>
        <v>0</v>
      </c>
      <c r="ED67" s="391">
        <f t="shared" si="39"/>
        <v>0</v>
      </c>
      <c r="EE67" s="391">
        <f t="shared" si="39"/>
        <v>0</v>
      </c>
      <c r="EF67" s="391">
        <f t="shared" si="39"/>
        <v>0</v>
      </c>
      <c r="EG67" s="95"/>
      <c r="EH67" s="96"/>
      <c r="EI67" s="96"/>
      <c r="EJ67" s="96"/>
      <c r="EK67" s="97"/>
      <c r="EL67" s="96"/>
      <c r="EM67" s="96"/>
      <c r="EN67" s="96"/>
      <c r="EO67" s="96"/>
      <c r="EP67" s="96"/>
      <c r="EQ67" s="96"/>
      <c r="ER67" s="96"/>
      <c r="ES67" s="96"/>
      <c r="ET67" s="96"/>
      <c r="EU67" s="96"/>
      <c r="EV67" s="96"/>
      <c r="EW67" s="96"/>
      <c r="EX67" s="96"/>
      <c r="EY67" s="96"/>
      <c r="EZ67" s="96"/>
      <c r="FA67" s="96"/>
      <c r="FB67" s="96"/>
      <c r="FC67" s="96"/>
      <c r="FD67" s="96"/>
      <c r="FE67" s="96"/>
      <c r="FF67" s="96"/>
      <c r="FG67" s="96"/>
      <c r="FH67" s="96"/>
      <c r="FI67" s="96"/>
      <c r="FJ67" s="96"/>
      <c r="FK67" s="96"/>
      <c r="FL67" s="96"/>
      <c r="FM67" s="96"/>
      <c r="FN67" s="96"/>
      <c r="FO67" s="96"/>
      <c r="FP67" s="96"/>
      <c r="FQ67" s="96"/>
      <c r="FR67" s="96"/>
      <c r="FS67" s="96"/>
      <c r="FT67" s="96"/>
      <c r="FU67" s="96"/>
      <c r="FV67" s="96"/>
      <c r="FW67" s="96"/>
      <c r="FX67" s="96"/>
      <c r="FY67" s="96"/>
      <c r="FZ67" s="96"/>
      <c r="GA67" s="96"/>
      <c r="GB67" s="96"/>
      <c r="GC67" s="96"/>
      <c r="GD67" s="96"/>
      <c r="GE67" s="96"/>
      <c r="GF67" s="96"/>
      <c r="GG67" s="96"/>
      <c r="GH67" s="96"/>
      <c r="GI67" s="96"/>
      <c r="GJ67" s="96"/>
      <c r="GK67" s="96"/>
      <c r="GL67" s="96"/>
      <c r="GM67" s="96"/>
      <c r="GN67" s="96"/>
      <c r="GO67" s="96"/>
      <c r="GP67" s="96"/>
      <c r="GQ67" s="96"/>
      <c r="GR67" s="96"/>
      <c r="GS67" s="96"/>
      <c r="GT67" s="96"/>
      <c r="GU67" s="96"/>
      <c r="GV67" s="96"/>
      <c r="GW67" s="96"/>
      <c r="GX67" s="96"/>
      <c r="GY67" s="96"/>
      <c r="GZ67" s="96"/>
      <c r="HA67" s="96"/>
      <c r="HB67" s="96"/>
      <c r="HC67" s="96"/>
      <c r="HD67" s="96"/>
      <c r="HE67" s="96"/>
      <c r="HF67" s="96"/>
      <c r="HG67" s="96"/>
      <c r="HH67" s="96"/>
      <c r="HI67" s="96"/>
      <c r="HJ67" s="96"/>
      <c r="HK67" s="96"/>
      <c r="HL67" s="96"/>
      <c r="HM67" s="96"/>
      <c r="HN67" s="96"/>
      <c r="HO67" s="96"/>
      <c r="HP67" s="96"/>
      <c r="HQ67" s="1"/>
    </row>
    <row r="68" spans="1:225" ht="15" hidden="1" customHeight="1">
      <c r="A68" s="60"/>
      <c r="B68" s="61"/>
      <c r="C68" s="61"/>
      <c r="D68" s="61"/>
      <c r="E68" s="61"/>
      <c r="F68" s="62"/>
      <c r="G68" s="58"/>
      <c r="H68" s="49" t="s">
        <v>130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199"/>
      <c r="CT68" s="199"/>
      <c r="CU68" s="199"/>
      <c r="CV68" s="199"/>
      <c r="CW68" s="199"/>
      <c r="CX68" s="199"/>
      <c r="CY68" s="199"/>
      <c r="CZ68" s="199"/>
      <c r="DA68" s="199"/>
      <c r="DB68" s="199"/>
      <c r="DC68" s="199"/>
      <c r="DD68" s="199"/>
      <c r="DE68" s="199"/>
      <c r="DF68" s="199"/>
      <c r="DG68" s="199"/>
      <c r="DH68" s="199"/>
      <c r="DI68" s="199"/>
      <c r="DJ68" s="199"/>
      <c r="DK68" s="199"/>
      <c r="DL68" s="199"/>
      <c r="DM68" s="199"/>
      <c r="DN68" s="199"/>
      <c r="DO68" s="199"/>
      <c r="DP68" s="199"/>
      <c r="DQ68" s="199"/>
      <c r="DR68" s="199"/>
      <c r="DS68" s="199"/>
      <c r="DT68" s="199"/>
      <c r="DU68" s="199"/>
      <c r="DV68" s="199"/>
      <c r="DW68" s="199"/>
      <c r="DX68" s="199"/>
      <c r="DY68" s="199"/>
      <c r="DZ68" s="199"/>
      <c r="EA68" s="199"/>
      <c r="EB68" s="199"/>
      <c r="EC68" s="199"/>
      <c r="ED68" s="199"/>
      <c r="EE68" s="199"/>
      <c r="EF68" s="199"/>
      <c r="EG68" s="95"/>
      <c r="EH68" s="96"/>
      <c r="EI68" s="96"/>
      <c r="EJ68" s="96"/>
      <c r="EK68" s="97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1"/>
    </row>
    <row r="69" spans="1:225" ht="15" hidden="1" customHeight="1">
      <c r="A69" s="60"/>
      <c r="B69" s="61"/>
      <c r="C69" s="61"/>
      <c r="D69" s="61"/>
      <c r="E69" s="61"/>
      <c r="F69" s="62"/>
      <c r="G69" s="58"/>
      <c r="H69" s="49" t="s">
        <v>129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199"/>
      <c r="CT69" s="199"/>
      <c r="CU69" s="199"/>
      <c r="CV69" s="199"/>
      <c r="CW69" s="199"/>
      <c r="CX69" s="199"/>
      <c r="CY69" s="199"/>
      <c r="CZ69" s="199"/>
      <c r="DA69" s="199"/>
      <c r="DB69" s="199"/>
      <c r="DC69" s="199"/>
      <c r="DD69" s="199"/>
      <c r="DE69" s="199"/>
      <c r="DF69" s="199"/>
      <c r="DG69" s="199"/>
      <c r="DH69" s="199"/>
      <c r="DI69" s="199"/>
      <c r="DJ69" s="199"/>
      <c r="DK69" s="199"/>
      <c r="DL69" s="199"/>
      <c r="DM69" s="199"/>
      <c r="DN69" s="199"/>
      <c r="DO69" s="199"/>
      <c r="DP69" s="199"/>
      <c r="DQ69" s="199"/>
      <c r="DR69" s="199"/>
      <c r="DS69" s="199"/>
      <c r="DT69" s="199"/>
      <c r="DU69" s="199"/>
      <c r="DV69" s="199"/>
      <c r="DW69" s="199"/>
      <c r="DX69" s="199"/>
      <c r="DY69" s="199"/>
      <c r="DZ69" s="199"/>
      <c r="EA69" s="199"/>
      <c r="EB69" s="199"/>
      <c r="EC69" s="199"/>
      <c r="ED69" s="199"/>
      <c r="EE69" s="199"/>
      <c r="EF69" s="199"/>
      <c r="EG69" s="95"/>
      <c r="EH69" s="96"/>
      <c r="EI69" s="96"/>
      <c r="EJ69" s="96"/>
      <c r="EK69" s="97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96"/>
      <c r="FI69" s="96"/>
      <c r="FJ69" s="96"/>
      <c r="FK69" s="96"/>
      <c r="FL69" s="96"/>
      <c r="FM69" s="96"/>
      <c r="FN69" s="96"/>
      <c r="FO69" s="96"/>
      <c r="FP69" s="96"/>
      <c r="FQ69" s="96"/>
      <c r="FR69" s="96"/>
      <c r="FS69" s="96"/>
      <c r="FT69" s="96"/>
      <c r="FU69" s="96"/>
      <c r="FV69" s="96"/>
      <c r="FW69" s="96"/>
      <c r="FX69" s="96"/>
      <c r="FY69" s="96"/>
      <c r="FZ69" s="96"/>
      <c r="GA69" s="96"/>
      <c r="GB69" s="96"/>
      <c r="GC69" s="96"/>
      <c r="GD69" s="96"/>
      <c r="GE69" s="96"/>
      <c r="GF69" s="96"/>
      <c r="GG69" s="96"/>
      <c r="GH69" s="96"/>
      <c r="GI69" s="96"/>
      <c r="GJ69" s="96"/>
      <c r="GK69" s="96"/>
      <c r="GL69" s="96"/>
      <c r="GM69" s="96"/>
      <c r="GN69" s="96"/>
      <c r="GO69" s="96"/>
      <c r="GP69" s="96"/>
      <c r="GQ69" s="96"/>
      <c r="GR69" s="96"/>
      <c r="GS69" s="96"/>
      <c r="GT69" s="96"/>
      <c r="GU69" s="96"/>
      <c r="GV69" s="96"/>
      <c r="GW69" s="96"/>
      <c r="GX69" s="96"/>
      <c r="GY69" s="96"/>
      <c r="GZ69" s="96"/>
      <c r="HA69" s="96"/>
      <c r="HB69" s="96"/>
      <c r="HC69" s="96"/>
      <c r="HD69" s="96"/>
      <c r="HE69" s="96"/>
      <c r="HF69" s="96"/>
      <c r="HG69" s="96"/>
      <c r="HH69" s="96"/>
      <c r="HI69" s="96"/>
      <c r="HJ69" s="96"/>
      <c r="HK69" s="96"/>
      <c r="HL69" s="96"/>
      <c r="HM69" s="96"/>
      <c r="HN69" s="96"/>
      <c r="HO69" s="96"/>
      <c r="HP69" s="96"/>
      <c r="HQ69" s="1"/>
    </row>
    <row r="70" spans="1:225" ht="15" hidden="1" customHeight="1">
      <c r="A70" s="60"/>
      <c r="B70" s="61"/>
      <c r="C70" s="61"/>
      <c r="D70" s="61"/>
      <c r="E70" s="61"/>
      <c r="F70" s="62"/>
      <c r="G70" s="58"/>
      <c r="H70" s="49" t="s">
        <v>70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1">
        <f>IF(OR(CS6=REGISTER!$DD$7,CS6=REGISTER!$DD$8),1,0)</f>
        <v>0</v>
      </c>
      <c r="CT70" s="51">
        <f>IF(OR(CT6=REGISTER!$DD$7,CT6=REGISTER!$DD$8),1,0)</f>
        <v>0</v>
      </c>
      <c r="CU70" s="51">
        <f>IF(OR(CU6=REGISTER!$DD$7,CU6=REGISTER!$DD$8),1,0)</f>
        <v>0</v>
      </c>
      <c r="CV70" s="51">
        <f>IF(OR(CV6=REGISTER!$DD$7,CV6=REGISTER!$DD$8),1,0)</f>
        <v>0</v>
      </c>
      <c r="CW70" s="51">
        <f>IF(OR(CW6=REGISTER!$DD$7,CW6=REGISTER!$DD$8),1,0)</f>
        <v>0</v>
      </c>
      <c r="CX70" s="51">
        <f>IF(OR(CX6=REGISTER!$DD$7,CX6=REGISTER!$DD$8),1,0)</f>
        <v>0</v>
      </c>
      <c r="CY70" s="51">
        <f>IF(OR(CY6=REGISTER!$DD$7,CY6=REGISTER!$DD$8),1,0)</f>
        <v>0</v>
      </c>
      <c r="CZ70" s="51">
        <f>IF(OR(CZ6=REGISTER!$DD$7,CZ6=REGISTER!$DD$8),1,0)</f>
        <v>0</v>
      </c>
      <c r="DA70" s="51">
        <f>IF(OR(DA6=REGISTER!$DD$7,DA6=REGISTER!$DD$8),1,0)</f>
        <v>0</v>
      </c>
      <c r="DB70" s="51">
        <f>IF(OR(DB6=REGISTER!$DD$7,DB6=REGISTER!$DD$8),1,0)</f>
        <v>0</v>
      </c>
      <c r="DC70" s="51">
        <f>IF(OR(DC6=REGISTER!$DD$7,DC6=REGISTER!$DD$8),1,0)</f>
        <v>0</v>
      </c>
      <c r="DD70" s="51">
        <f>IF(OR(DD6=REGISTER!$DD$7,DD6=REGISTER!$DD$8),1,0)</f>
        <v>0</v>
      </c>
      <c r="DE70" s="51">
        <f>IF(OR(DE6=REGISTER!$DD$7,DE6=REGISTER!$DD$8),1,0)</f>
        <v>0</v>
      </c>
      <c r="DF70" s="51">
        <f>IF(OR(DF6=REGISTER!$DD$7,DF6=REGISTER!$DD$8),1,0)</f>
        <v>0</v>
      </c>
      <c r="DG70" s="51">
        <f>IF(OR(DG6=REGISTER!$DD$7,DG6=REGISTER!$DD$8),1,0)</f>
        <v>0</v>
      </c>
      <c r="DH70" s="51">
        <f>IF(OR(DH6=REGISTER!$DD$7,DH6=REGISTER!$DD$8),1,0)</f>
        <v>0</v>
      </c>
      <c r="DI70" s="51">
        <f>IF(OR(DI6=REGISTER!$DD$7,DI6=REGISTER!$DD$8),1,0)</f>
        <v>0</v>
      </c>
      <c r="DJ70" s="51">
        <f>IF(OR(DJ6=REGISTER!$DD$7,DJ6=REGISTER!$DD$8),1,0)</f>
        <v>0</v>
      </c>
      <c r="DK70" s="51">
        <f>IF(OR(DK6=REGISTER!$DD$7,DK6=REGISTER!$DD$8),1,0)</f>
        <v>0</v>
      </c>
      <c r="DL70" s="51">
        <f>IF(OR(DL6=REGISTER!$DD$7,DL6=REGISTER!$DD$8),1,0)</f>
        <v>0</v>
      </c>
      <c r="DM70" s="51">
        <f>IF(OR(DM6=REGISTER!$DD$7,DM6=REGISTER!$DD$8),1,0)</f>
        <v>0</v>
      </c>
      <c r="DN70" s="51">
        <f>IF(OR(DN6=REGISTER!$DD$7,DN6=REGISTER!$DD$8),1,0)</f>
        <v>0</v>
      </c>
      <c r="DO70" s="51">
        <f>IF(OR(DO6=REGISTER!$DD$7,DO6=REGISTER!$DD$8),1,0)</f>
        <v>0</v>
      </c>
      <c r="DP70" s="51">
        <f>IF(OR(DP6=REGISTER!$DD$7,DP6=REGISTER!$DD$8),1,0)</f>
        <v>0</v>
      </c>
      <c r="DQ70" s="51">
        <f>IF(OR(DQ6=REGISTER!$DD$7,DQ6=REGISTER!$DD$8),1,0)</f>
        <v>0</v>
      </c>
      <c r="DR70" s="51">
        <f>IF(OR(DR6=REGISTER!$DD$7,DR6=REGISTER!$DD$8),1,0)</f>
        <v>0</v>
      </c>
      <c r="DS70" s="51">
        <f>IF(OR(DS6=REGISTER!$DD$7,DS6=REGISTER!$DD$8),1,0)</f>
        <v>0</v>
      </c>
      <c r="DT70" s="51">
        <f>IF(OR(DT6=REGISTER!$DD$7,DT6=REGISTER!$DD$8),1,0)</f>
        <v>0</v>
      </c>
      <c r="DU70" s="51">
        <f>IF(OR(DU6=REGISTER!$DD$7,DU6=REGISTER!$DD$8),1,0)</f>
        <v>0</v>
      </c>
      <c r="DV70" s="51">
        <f>IF(OR(DV6=REGISTER!$DD$7,DV6=REGISTER!$DD$8),1,0)</f>
        <v>0</v>
      </c>
      <c r="DW70" s="51">
        <f>IF(OR(DW6=REGISTER!$DD$7,DW6=REGISTER!$DD$8),1,0)</f>
        <v>0</v>
      </c>
      <c r="DX70" s="51">
        <f>IF(OR(DX6=REGISTER!$DD$7,DX6=REGISTER!$DD$8),1,0)</f>
        <v>0</v>
      </c>
      <c r="DY70" s="51">
        <f>IF(OR(DY6=REGISTER!$DD$7,DY6=REGISTER!$DD$8),1,0)</f>
        <v>0</v>
      </c>
      <c r="DZ70" s="51">
        <f>IF(OR(DZ6=REGISTER!$DD$7,DZ6=REGISTER!$DD$8),1,0)</f>
        <v>0</v>
      </c>
      <c r="EA70" s="51">
        <f>IF(OR(EA6=REGISTER!$DD$7,EA6=REGISTER!$DD$8),1,0)</f>
        <v>0</v>
      </c>
      <c r="EB70" s="51">
        <f>IF(OR(EB6=REGISTER!$DD$7,EB6=REGISTER!$DD$8),1,0)</f>
        <v>0</v>
      </c>
      <c r="EC70" s="51">
        <f>IF(OR(EC6=REGISTER!$DD$7,EC6=REGISTER!$DD$8),1,0)</f>
        <v>0</v>
      </c>
      <c r="ED70" s="51">
        <f>IF(OR(ED6=REGISTER!$DD$7,ED6=REGISTER!$DD$8),1,0)</f>
        <v>0</v>
      </c>
      <c r="EE70" s="51">
        <f>IF(OR(EE6=REGISTER!$DD$7,EE6=REGISTER!$DD$8),1,0)</f>
        <v>0</v>
      </c>
      <c r="EF70" s="51">
        <f>IF(OR(EF6=REGISTER!$DD$7,EF6=REGISTER!$DD$8),1,0)</f>
        <v>0</v>
      </c>
      <c r="EG70" s="95"/>
      <c r="EH70" s="96"/>
      <c r="EI70" s="96"/>
      <c r="EJ70" s="96"/>
      <c r="EK70" s="97"/>
      <c r="EL70" s="96"/>
      <c r="EM70" s="96"/>
      <c r="EN70" s="96"/>
      <c r="EO70" s="96"/>
      <c r="EP70" s="96"/>
      <c r="EQ70" s="96"/>
      <c r="ER70" s="96"/>
      <c r="ES70" s="96"/>
      <c r="ET70" s="96"/>
      <c r="EU70" s="96"/>
      <c r="EV70" s="96"/>
      <c r="EW70" s="96"/>
      <c r="EX70" s="96"/>
      <c r="EY70" s="96"/>
      <c r="EZ70" s="96"/>
      <c r="FA70" s="96"/>
      <c r="FB70" s="96"/>
      <c r="FC70" s="96"/>
      <c r="FD70" s="96"/>
      <c r="FE70" s="96"/>
      <c r="FF70" s="96"/>
      <c r="FG70" s="96"/>
      <c r="FH70" s="96"/>
      <c r="FI70" s="96"/>
      <c r="FJ70" s="96"/>
      <c r="FK70" s="96"/>
      <c r="FL70" s="96"/>
      <c r="FM70" s="96"/>
      <c r="FN70" s="96"/>
      <c r="FO70" s="96"/>
      <c r="FP70" s="96"/>
      <c r="FQ70" s="96"/>
      <c r="FR70" s="96"/>
      <c r="FS70" s="96"/>
      <c r="FT70" s="96"/>
      <c r="FU70" s="96"/>
      <c r="FV70" s="96"/>
      <c r="FW70" s="96"/>
      <c r="FX70" s="96"/>
      <c r="FY70" s="96"/>
      <c r="FZ70" s="96"/>
      <c r="GA70" s="96"/>
      <c r="GB70" s="96"/>
      <c r="GC70" s="96"/>
      <c r="GD70" s="96"/>
      <c r="GE70" s="96"/>
      <c r="GF70" s="96"/>
      <c r="GG70" s="96"/>
      <c r="GH70" s="96"/>
      <c r="GI70" s="96"/>
      <c r="GJ70" s="96"/>
      <c r="GK70" s="96"/>
      <c r="GL70" s="96"/>
      <c r="GM70" s="96"/>
      <c r="GN70" s="96"/>
      <c r="GO70" s="96"/>
      <c r="GP70" s="96"/>
      <c r="GQ70" s="96"/>
      <c r="GR70" s="96"/>
      <c r="GS70" s="96"/>
      <c r="GT70" s="96"/>
      <c r="GU70" s="96"/>
      <c r="GV70" s="96"/>
      <c r="GW70" s="96"/>
      <c r="GX70" s="96"/>
      <c r="GY70" s="96"/>
      <c r="GZ70" s="96"/>
      <c r="HA70" s="96"/>
      <c r="HB70" s="96"/>
      <c r="HC70" s="96"/>
      <c r="HD70" s="96"/>
      <c r="HE70" s="96"/>
      <c r="HF70" s="96"/>
      <c r="HG70" s="96"/>
      <c r="HH70" s="96"/>
      <c r="HI70" s="96"/>
      <c r="HJ70" s="96"/>
      <c r="HK70" s="96"/>
      <c r="HL70" s="96"/>
      <c r="HM70" s="96"/>
      <c r="HN70" s="96"/>
      <c r="HO70" s="96"/>
      <c r="HP70" s="96"/>
      <c r="HQ70" s="1"/>
    </row>
    <row r="71" spans="1:225" ht="15" hidden="1" customHeight="1" thickBot="1">
      <c r="A71" s="100"/>
      <c r="B71" s="101"/>
      <c r="C71" s="101"/>
      <c r="D71" s="101"/>
      <c r="E71" s="101"/>
      <c r="F71" s="102"/>
      <c r="G71" s="104"/>
      <c r="H71" s="103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98"/>
      <c r="CT71" s="99"/>
      <c r="CU71" s="99"/>
      <c r="CV71" s="99"/>
      <c r="CW71" s="99"/>
      <c r="CX71" s="99"/>
      <c r="CY71" s="99"/>
      <c r="CZ71" s="99"/>
      <c r="DA71" s="99"/>
      <c r="DB71" s="99"/>
      <c r="DC71" s="99"/>
      <c r="DD71" s="99"/>
      <c r="DE71" s="99"/>
      <c r="DF71" s="99"/>
      <c r="DG71" s="99"/>
      <c r="DH71" s="99"/>
      <c r="DI71" s="99"/>
      <c r="DJ71" s="99"/>
      <c r="DK71" s="99"/>
      <c r="DL71" s="99"/>
      <c r="DM71" s="99"/>
      <c r="DN71" s="99"/>
      <c r="DO71" s="99"/>
      <c r="DP71" s="99"/>
      <c r="DQ71" s="99"/>
      <c r="DR71" s="139"/>
      <c r="DS71" s="139"/>
      <c r="DT71" s="139"/>
      <c r="DU71" s="139"/>
      <c r="DV71" s="139"/>
      <c r="DW71" s="139"/>
      <c r="DX71" s="139"/>
      <c r="DY71" s="139"/>
      <c r="DZ71" s="139"/>
      <c r="EA71" s="139"/>
      <c r="EB71" s="139"/>
      <c r="EC71" s="139"/>
      <c r="ED71" s="139"/>
      <c r="EE71" s="139"/>
      <c r="EF71" s="139"/>
      <c r="EG71" s="516"/>
      <c r="EH71" s="490"/>
      <c r="EI71" s="490"/>
      <c r="EK71" s="240"/>
      <c r="EL71" s="120"/>
      <c r="EM71" s="120"/>
      <c r="EN71" s="158"/>
      <c r="EO71" s="158"/>
      <c r="EP71" s="158"/>
      <c r="EQ71" s="120"/>
      <c r="ER71" s="158"/>
      <c r="ES71" s="158"/>
      <c r="ET71" s="158"/>
      <c r="EU71" s="120"/>
      <c r="EV71" s="120"/>
      <c r="EW71" s="120"/>
      <c r="EX71" s="120"/>
      <c r="EY71" s="120"/>
      <c r="EZ71" s="120"/>
      <c r="FA71" s="120"/>
      <c r="FB71" s="120"/>
      <c r="FC71" s="120"/>
      <c r="FD71" s="120"/>
      <c r="FE71" s="120"/>
      <c r="FF71" s="120"/>
      <c r="FG71" s="120"/>
      <c r="FH71" s="120"/>
      <c r="FI71" s="120"/>
      <c r="FJ71" s="120"/>
      <c r="FK71" s="120"/>
      <c r="FL71" s="120"/>
      <c r="FM71" s="120"/>
      <c r="FN71" s="120"/>
      <c r="FO71" s="120"/>
      <c r="FP71" s="120"/>
      <c r="FQ71" s="120"/>
      <c r="FR71" s="120"/>
      <c r="FS71" s="120"/>
      <c r="FT71" s="120"/>
      <c r="FU71" s="120"/>
      <c r="FV71" s="120"/>
      <c r="FW71" s="120"/>
      <c r="FX71" s="120"/>
      <c r="FY71" s="107"/>
      <c r="FZ71" s="107"/>
      <c r="GA71" s="107"/>
      <c r="GB71" s="107"/>
      <c r="GC71" s="107"/>
      <c r="GD71" s="107"/>
      <c r="GE71" s="107"/>
      <c r="GF71" s="107"/>
      <c r="GG71" s="107"/>
      <c r="GH71" s="107"/>
      <c r="GI71" s="107"/>
      <c r="GJ71" s="107"/>
      <c r="GK71" s="107"/>
      <c r="GL71" s="107"/>
      <c r="GM71" s="107"/>
      <c r="GN71" s="107"/>
      <c r="GO71" s="107"/>
      <c r="GP71" s="107"/>
      <c r="GQ71" s="107"/>
      <c r="GR71" s="107"/>
      <c r="GS71" s="107"/>
      <c r="GT71" s="107"/>
      <c r="GU71" s="107"/>
      <c r="GV71" s="107"/>
      <c r="GW71" s="107"/>
      <c r="GX71" s="107"/>
      <c r="GY71" s="107"/>
      <c r="GZ71" s="107"/>
      <c r="HA71" s="107"/>
      <c r="HB71" s="107"/>
      <c r="HC71" s="107"/>
      <c r="HD71" s="107"/>
      <c r="HE71" s="107"/>
      <c r="HF71" s="107"/>
      <c r="HG71" s="107"/>
      <c r="HH71" s="107"/>
      <c r="HI71" s="107"/>
      <c r="HJ71" s="107"/>
      <c r="HK71" s="107"/>
      <c r="HL71" s="96"/>
      <c r="HM71" s="96"/>
      <c r="HN71" s="96"/>
      <c r="HO71" s="96"/>
      <c r="HP71" s="96"/>
      <c r="HQ71" s="1"/>
    </row>
    <row r="72" spans="1:225" ht="15" customHeight="1" thickBot="1">
      <c r="A72" s="596" t="s">
        <v>42</v>
      </c>
      <c r="B72" s="597"/>
      <c r="C72" s="597"/>
      <c r="D72" s="597"/>
      <c r="E72" s="597"/>
      <c r="F72" s="598"/>
      <c r="G72" s="294">
        <f>COUNTIF(CS72:EF72,"&gt;=3")</f>
        <v>0</v>
      </c>
      <c r="H72" s="43" t="s">
        <v>15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45">
        <f>IF(OR(CS40=0,CS70=1,SUM(CS54:CS60)=0),0,IF(CS43&lt;REGISTER!$DD$28,0,IF(CS43+CS44+SUM(CS61:CS67)&gt;REGISTER!$DD$24,REGISTER!$DD$24,CS43+CS44+SUM(CS61:CS67))))</f>
        <v>0</v>
      </c>
      <c r="CT72" s="45">
        <f>IF(OR(CT40=0,CT70=1,SUM(CT54:CT60)=0),0,IF(CT43&lt;REGISTER!$DD$28,0,IF(CT43+CT44+SUM(CT61:CT67)&gt;REGISTER!$DD$24,REGISTER!$DD$24,CT43+CT44+SUM(CT61:CT67))))</f>
        <v>0</v>
      </c>
      <c r="CU72" s="45">
        <f>IF(OR(CU40=0,CU70=1,SUM(CU54:CU60)=0),0,IF(CU43&lt;REGISTER!$DD$28,0,IF(CU43+CU44+SUM(CU61:CU67)&gt;REGISTER!$DD$24,REGISTER!$DD$24,CU43+CU44+SUM(CU61:CU67))))</f>
        <v>0</v>
      </c>
      <c r="CV72" s="45">
        <f>IF(OR(CV40=0,CV70=1,SUM(CV54:CV60)=0),0,IF(CV43&lt;REGISTER!$DD$28,0,IF(CV43+CV44+SUM(CV61:CV67)&gt;REGISTER!$DD$24,REGISTER!$DD$24,CV43+CV44+SUM(CV61:CV67))))</f>
        <v>0</v>
      </c>
      <c r="CW72" s="45">
        <f>IF(OR(CW40=0,CW70=1,SUM(CW54:CW60)=0),0,IF(CW43&lt;REGISTER!$DD$28,0,IF(CW43+CW44+SUM(CW61:CW67)&gt;REGISTER!$DD$24,REGISTER!$DD$24,CW43+CW44+SUM(CW61:CW67))))</f>
        <v>0</v>
      </c>
      <c r="CX72" s="45">
        <f>IF(OR(CX40=0,CX70=1,SUM(CX54:CX60)=0),0,IF(CX43&lt;REGISTER!$DD$28,0,IF(CX43+CX44+SUM(CX61:CX67)&gt;REGISTER!$DD$24,REGISTER!$DD$24,CX43+CX44+SUM(CX61:CX67))))</f>
        <v>0</v>
      </c>
      <c r="CY72" s="45">
        <f>IF(OR(CY40=0,CY70=1,SUM(CY54:CY60)=0),0,IF(CY43&lt;REGISTER!$DD$28,0,IF(CY43+CY44+SUM(CY61:CY67)&gt;REGISTER!$DD$24,REGISTER!$DD$24,CY43+CY44+SUM(CY61:CY67))))</f>
        <v>0</v>
      </c>
      <c r="CZ72" s="45">
        <f>IF(OR(CZ40=0,CZ70=1,SUM(CZ54:CZ60)=0),0,IF(CZ43&lt;REGISTER!$DD$28,0,IF(CZ43+CZ44+SUM(CZ61:CZ67)&gt;REGISTER!$DD$24,REGISTER!$DD$24,CZ43+CZ44+SUM(CZ61:CZ67))))</f>
        <v>0</v>
      </c>
      <c r="DA72" s="45">
        <f>IF(OR(DA40=0,DA70=1,SUM(DA54:DA60)=0),0,IF(DA43&lt;REGISTER!$DD$28,0,IF(DA43+DA44+SUM(DA61:DA67)&gt;REGISTER!$DD$24,REGISTER!$DD$24,DA43+DA44+SUM(DA61:DA67))))</f>
        <v>0</v>
      </c>
      <c r="DB72" s="45">
        <f>IF(OR(DB40=0,DB70=1,SUM(DB54:DB60)=0),0,IF(DB43&lt;REGISTER!$DD$28,0,IF(DB43+DB44+SUM(DB61:DB67)&gt;REGISTER!$DD$24,REGISTER!$DD$24,DB43+DB44+SUM(DB61:DB67))))</f>
        <v>0</v>
      </c>
      <c r="DC72" s="45">
        <f>IF(OR(DC40=0,DC70=1,SUM(DC54:DC60)=0),0,IF(DC43&lt;REGISTER!$DD$28,0,IF(DC43+DC44+SUM(DC61:DC67)&gt;REGISTER!$DD$24,REGISTER!$DD$24,DC43+DC44+SUM(DC61:DC67))))</f>
        <v>0</v>
      </c>
      <c r="DD72" s="45">
        <f>IF(OR(DD40=0,DD70=1,SUM(DD54:DD60)=0),0,IF(DD43&lt;REGISTER!$DD$28,0,IF(DD43+DD44+SUM(DD61:DD67)&gt;REGISTER!$DD$24,REGISTER!$DD$24,DD43+DD44+SUM(DD61:DD67))))</f>
        <v>0</v>
      </c>
      <c r="DE72" s="45">
        <f>IF(OR(DE40=0,DE70=1,SUM(DE54:DE60)=0),0,IF(DE43&lt;REGISTER!$DD$28,0,IF(DE43+DE44+SUM(DE61:DE67)&gt;REGISTER!$DD$24,REGISTER!$DD$24,DE43+DE44+SUM(DE61:DE67))))</f>
        <v>0</v>
      </c>
      <c r="DF72" s="45">
        <f>IF(OR(DF40=0,DF70=1,SUM(DF54:DF60)=0),0,IF(DF43&lt;REGISTER!$DD$28,0,IF(DF43+DF44+SUM(DF61:DF67)&gt;REGISTER!$DD$24,REGISTER!$DD$24,DF43+DF44+SUM(DF61:DF67))))</f>
        <v>0</v>
      </c>
      <c r="DG72" s="45">
        <f>IF(OR(DG40=0,DG70=1,SUM(DG54:DG60)=0),0,IF(DG43&lt;REGISTER!$DD$28,0,IF(DG43+DG44+SUM(DG61:DG67)&gt;REGISTER!$DD$24,REGISTER!$DD$24,DG43+DG44+SUM(DG61:DG67))))</f>
        <v>0</v>
      </c>
      <c r="DH72" s="45">
        <f>IF(OR(DH40=0,DH70=1,SUM(DH54:DH60)=0),0,IF(DH43&lt;REGISTER!$DD$28,0,IF(DH43+DH44+SUM(DH61:DH67)&gt;REGISTER!$DD$24,REGISTER!$DD$24,DH43+DH44+SUM(DH61:DH67))))</f>
        <v>0</v>
      </c>
      <c r="DI72" s="45">
        <f>IF(OR(DI40=0,DI70=1,SUM(DI54:DI60)=0),0,IF(DI43&lt;REGISTER!$DD$28,0,IF(DI43+DI44+SUM(DI61:DI67)&gt;REGISTER!$DD$24,REGISTER!$DD$24,DI43+DI44+SUM(DI61:DI67))))</f>
        <v>0</v>
      </c>
      <c r="DJ72" s="45">
        <f>IF(OR(DJ40=0,DJ70=1,SUM(DJ54:DJ60)=0),0,IF(DJ43&lt;REGISTER!$DD$28,0,IF(DJ43+DJ44+SUM(DJ61:DJ67)&gt;REGISTER!$DD$24,REGISTER!$DD$24,DJ43+DJ44+SUM(DJ61:DJ67))))</f>
        <v>0</v>
      </c>
      <c r="DK72" s="45">
        <f>IF(OR(DK40=0,DK70=1,SUM(DK54:DK60)=0),0,IF(DK43&lt;REGISTER!$DD$28,0,IF(DK43+DK44+SUM(DK61:DK67)&gt;REGISTER!$DD$24,REGISTER!$DD$24,DK43+DK44+SUM(DK61:DK67))))</f>
        <v>0</v>
      </c>
      <c r="DL72" s="45">
        <f>IF(OR(DL40=0,DL70=1,SUM(DL54:DL60)=0),0,IF(DL43&lt;REGISTER!$DD$28,0,IF(DL43+DL44+SUM(DL61:DL67)&gt;REGISTER!$DD$24,REGISTER!$DD$24,DL43+DL44+SUM(DL61:DL67))))</f>
        <v>0</v>
      </c>
      <c r="DM72" s="45">
        <f>IF(OR(DM40=0,DM70=1,SUM(DM54:DM60)=0),0,IF(DM43&lt;REGISTER!$DD$28,0,IF(DM43+DM44+SUM(DM61:DM67)&gt;REGISTER!$DD$24,REGISTER!$DD$24,DM43+DM44+SUM(DM61:DM67))))</f>
        <v>0</v>
      </c>
      <c r="DN72" s="45">
        <f>IF(OR(DN40=0,DN70=1,SUM(DN54:DN60)=0),0,IF(DN43&lt;REGISTER!$DD$28,0,IF(DN43+DN44+SUM(DN61:DN67)&gt;REGISTER!$DD$24,REGISTER!$DD$24,DN43+DN44+SUM(DN61:DN67))))</f>
        <v>0</v>
      </c>
      <c r="DO72" s="45">
        <f>IF(OR(DO40=0,DO70=1,SUM(DO54:DO60)=0),0,IF(DO43&lt;REGISTER!$DD$28,0,IF(DO43+DO44+SUM(DO61:DO67)&gt;REGISTER!$DD$24,REGISTER!$DD$24,DO43+DO44+SUM(DO61:DO67))))</f>
        <v>0</v>
      </c>
      <c r="DP72" s="45">
        <f>IF(OR(DP40=0,DP70=1,SUM(DP54:DP60)=0),0,IF(DP43&lt;REGISTER!$DD$28,0,IF(DP43+DP44+SUM(DP61:DP67)&gt;REGISTER!$DD$24,REGISTER!$DD$24,DP43+DP44+SUM(DP61:DP67))))</f>
        <v>0</v>
      </c>
      <c r="DQ72" s="45">
        <f>IF(OR(DQ40=0,DQ70=1,SUM(DQ54:DQ60)=0),0,IF(DQ43&lt;REGISTER!$DD$28,0,IF(DQ43+DQ44+SUM(DQ61:DQ67)&gt;REGISTER!$DD$24,REGISTER!$DD$24,DQ43+DQ44+SUM(DQ61:DQ67))))</f>
        <v>0</v>
      </c>
      <c r="DR72" s="45">
        <f>IF(OR(DR40=0,DR70=1,SUM(DR54:DR60)=0),0,IF(DR43&lt;REGISTER!$DD$28,0,IF(DR43+DR44+SUM(DR61:DR67)&gt;REGISTER!$DD$24,REGISTER!$DD$24,DR43+DR44+SUM(DR61:DR67))))</f>
        <v>0</v>
      </c>
      <c r="DS72" s="45">
        <f>IF(OR(DS40=0,DS70=1,SUM(DS54:DS60)=0),0,IF(DS43&lt;REGISTER!$DD$28,0,IF(DS43+DS44+SUM(DS61:DS67)&gt;REGISTER!$DD$24,REGISTER!$DD$24,DS43+DS44+SUM(DS61:DS67))))</f>
        <v>0</v>
      </c>
      <c r="DT72" s="45">
        <f>IF(OR(DT40=0,DT70=1,SUM(DT54:DT60)=0),0,IF(DT43&lt;REGISTER!$DD$28,0,IF(DT43+DT44+SUM(DT61:DT67)&gt;REGISTER!$DD$24,REGISTER!$DD$24,DT43+DT44+SUM(DT61:DT67))))</f>
        <v>0</v>
      </c>
      <c r="DU72" s="45">
        <f>IF(OR(DU40=0,DU70=1,SUM(DU54:DU60)=0),0,IF(DU43&lt;REGISTER!$DD$28,0,IF(DU43+DU44+SUM(DU61:DU67)&gt;REGISTER!$DD$24,REGISTER!$DD$24,DU43+DU44+SUM(DU61:DU67))))</f>
        <v>0</v>
      </c>
      <c r="DV72" s="45">
        <f>IF(OR(DV40=0,DV70=1,SUM(DV54:DV60)=0),0,IF(DV43&lt;REGISTER!$DD$28,0,IF(DV43+DV44+SUM(DV61:DV67)&gt;REGISTER!$DD$24,REGISTER!$DD$24,DV43+DV44+SUM(DV61:DV67))))</f>
        <v>0</v>
      </c>
      <c r="DW72" s="45">
        <f>IF(OR(DW40=0,DW70=1,SUM(DW54:DW60)=0),0,IF(DW43&lt;REGISTER!$DD$28,0,IF(DW43+DW44+SUM(DW61:DW67)&gt;REGISTER!$DD$24,REGISTER!$DD$24,DW43+DW44+SUM(DW61:DW67))))</f>
        <v>0</v>
      </c>
      <c r="DX72" s="45">
        <f>IF(OR(DX40=0,DX70=1,SUM(DX54:DX60)=0),0,IF(DX43&lt;REGISTER!$DD$28,0,IF(DX43+DX44+SUM(DX61:DX67)&gt;REGISTER!$DD$24,REGISTER!$DD$24,DX43+DX44+SUM(DX61:DX67))))</f>
        <v>0</v>
      </c>
      <c r="DY72" s="45">
        <f>IF(OR(DY40=0,DY70=1,SUM(DY54:DY60)=0),0,IF(DY43&lt;REGISTER!$DD$28,0,IF(DY43+DY44+SUM(DY61:DY67)&gt;REGISTER!$DD$24,REGISTER!$DD$24,DY43+DY44+SUM(DY61:DY67))))</f>
        <v>0</v>
      </c>
      <c r="DZ72" s="45">
        <f>IF(OR(DZ40=0,DZ70=1,SUM(DZ54:DZ60)=0),0,IF(DZ43&lt;REGISTER!$DD$28,0,IF(DZ43+DZ44+SUM(DZ61:DZ67)&gt;REGISTER!$DD$24,REGISTER!$DD$24,DZ43+DZ44+SUM(DZ61:DZ67))))</f>
        <v>0</v>
      </c>
      <c r="EA72" s="45">
        <f>IF(OR(EA40=0,EA70=1,SUM(EA54:EA60)=0),0,IF(EA43&lt;REGISTER!$DD$28,0,IF(EA43+EA44+SUM(EA61:EA67)&gt;REGISTER!$DD$24,REGISTER!$DD$24,EA43+EA44+SUM(EA61:EA67))))</f>
        <v>0</v>
      </c>
      <c r="EB72" s="45">
        <f>IF(OR(EB40=0,EB70=1,SUM(EB54:EB60)=0),0,IF(EB43&lt;REGISTER!$DD$28,0,IF(EB43+EB44+SUM(EB61:EB67)&gt;REGISTER!$DD$24,REGISTER!$DD$24,EB43+EB44+SUM(EB61:EB67))))</f>
        <v>0</v>
      </c>
      <c r="EC72" s="45">
        <f>IF(OR(EC40=0,EC70=1,SUM(EC54:EC60)=0),0,IF(EC43&lt;REGISTER!$DD$28,0,IF(EC43+EC44+SUM(EC61:EC67)&gt;REGISTER!$DD$24,REGISTER!$DD$24,EC43+EC44+SUM(EC61:EC67))))</f>
        <v>0</v>
      </c>
      <c r="ED72" s="45">
        <f>IF(OR(ED40=0,ED70=1,SUM(ED54:ED60)=0),0,IF(ED43&lt;REGISTER!$DD$28,0,IF(ED43+ED44+SUM(ED61:ED67)&gt;REGISTER!$DD$24,REGISTER!$DD$24,ED43+ED44+SUM(ED61:ED67))))</f>
        <v>0</v>
      </c>
      <c r="EE72" s="45">
        <f>IF(OR(EE40=0,EE70=1,SUM(EE54:EE60)=0),0,IF(EE43&lt;REGISTER!$DD$28,0,IF(EE43+EE44+SUM(EE61:EE67)&gt;REGISTER!$DD$24,REGISTER!$DD$24,EE43+EE44+SUM(EE61:EE67))))</f>
        <v>0</v>
      </c>
      <c r="EF72" s="45">
        <f>IF(OR(EF40=0,EF70=1,SUM(EF54:EF60)=0),0,IF(EF43&lt;REGISTER!$DD$28,0,IF(EF43+EF44+SUM(EF61:EF67)&gt;REGISTER!$DD$24,REGISTER!$DD$24,EF43+EF44+SUM(EF61:EF67))))</f>
        <v>0</v>
      </c>
      <c r="EG72" s="641">
        <f>SUM(EI19:EI39)+SUM(EI78:EI121)</f>
        <v>0</v>
      </c>
      <c r="EH72" s="642"/>
      <c r="EI72" s="643"/>
      <c r="EJ72" s="133"/>
      <c r="EK72" s="197"/>
      <c r="EL72" s="254"/>
      <c r="EM72" s="254"/>
      <c r="EN72" s="254"/>
      <c r="EO72" s="254"/>
      <c r="EP72" s="254"/>
      <c r="EQ72" s="254"/>
      <c r="ER72" s="254"/>
      <c r="ES72" s="254"/>
      <c r="ET72" s="254"/>
      <c r="EU72" s="254"/>
      <c r="EV72" s="254"/>
      <c r="EW72" s="254"/>
      <c r="EX72" s="254"/>
      <c r="EY72" s="254"/>
      <c r="EZ72" s="254"/>
      <c r="FA72" s="254"/>
      <c r="FB72" s="254"/>
      <c r="FC72" s="254"/>
      <c r="FD72" s="254"/>
      <c r="FE72" s="254"/>
      <c r="FF72" s="254"/>
      <c r="FG72" s="254"/>
      <c r="FH72" s="254"/>
      <c r="FI72" s="254"/>
      <c r="FJ72" s="254"/>
      <c r="FK72" s="254"/>
      <c r="FL72" s="254"/>
      <c r="FM72" s="254"/>
      <c r="FN72" s="254"/>
      <c r="FO72" s="254"/>
      <c r="FP72" s="254"/>
      <c r="FQ72" s="254"/>
      <c r="FR72" s="254"/>
      <c r="FS72" s="254"/>
      <c r="FT72" s="254"/>
      <c r="FU72" s="254"/>
      <c r="FV72" s="254"/>
      <c r="FW72" s="254"/>
      <c r="FX72" s="254"/>
      <c r="FY72" s="96"/>
      <c r="FZ72" s="96"/>
      <c r="GA72" s="96"/>
      <c r="GB72" s="96"/>
      <c r="GC72" s="96"/>
      <c r="GD72" s="96"/>
      <c r="GE72" s="96"/>
      <c r="GF72" s="96"/>
      <c r="GG72" s="96"/>
      <c r="GH72" s="96"/>
      <c r="GI72" s="96"/>
      <c r="GJ72" s="96"/>
      <c r="GK72" s="96"/>
      <c r="GL72" s="96"/>
      <c r="GM72" s="96"/>
      <c r="GN72" s="96"/>
      <c r="GO72" s="96"/>
      <c r="GP72" s="96"/>
      <c r="GQ72" s="96"/>
      <c r="GR72" s="96"/>
      <c r="GS72" s="96"/>
      <c r="GT72" s="96"/>
      <c r="GU72" s="96"/>
      <c r="GV72" s="96"/>
      <c r="GW72" s="96"/>
      <c r="GX72" s="96"/>
      <c r="GY72" s="96"/>
      <c r="GZ72" s="96"/>
      <c r="HA72" s="96"/>
      <c r="HB72" s="96"/>
      <c r="HC72" s="96"/>
      <c r="HD72" s="96"/>
      <c r="HE72" s="96"/>
      <c r="HF72" s="96"/>
      <c r="HG72" s="96"/>
      <c r="HH72" s="96"/>
      <c r="HI72" s="96"/>
      <c r="HJ72" s="96"/>
      <c r="HK72" s="96"/>
      <c r="HL72" s="96"/>
      <c r="HM72" s="96"/>
      <c r="HN72" s="96"/>
      <c r="HO72" s="96"/>
      <c r="HP72" s="96"/>
      <c r="HQ72" s="1"/>
    </row>
    <row r="73" spans="1:225" ht="13.8" thickBot="1">
      <c r="A73" s="3"/>
      <c r="FY73" s="134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</row>
    <row r="74" spans="1:225">
      <c r="A74" s="571"/>
      <c r="B74" s="572"/>
      <c r="C74" s="572"/>
      <c r="D74" s="572"/>
      <c r="E74" s="572"/>
      <c r="F74" s="572"/>
      <c r="G74" s="572"/>
      <c r="H74" s="57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534" t="s">
        <v>339</v>
      </c>
      <c r="CT74" s="534"/>
      <c r="CU74" s="534"/>
      <c r="CV74" s="534"/>
      <c r="CW74" s="534"/>
      <c r="CX74" s="534"/>
      <c r="CY74" s="534"/>
      <c r="CZ74" s="534"/>
      <c r="DA74" s="534"/>
      <c r="DB74" s="534"/>
      <c r="DC74" s="534"/>
      <c r="DD74" s="534"/>
      <c r="DE74" s="534"/>
      <c r="DF74" s="534"/>
      <c r="DG74" s="534"/>
      <c r="DH74" s="534"/>
      <c r="DI74" s="534"/>
      <c r="DJ74" s="534"/>
      <c r="DK74" s="534"/>
      <c r="DL74" s="534"/>
      <c r="DM74" s="534"/>
      <c r="DN74" s="534"/>
      <c r="DO74" s="534"/>
      <c r="DP74" s="534"/>
      <c r="DQ74" s="534"/>
      <c r="DR74" s="122"/>
      <c r="DS74" s="122"/>
      <c r="DT74" s="122"/>
      <c r="DU74" s="122"/>
      <c r="DV74" s="122"/>
      <c r="DW74" s="122"/>
      <c r="DX74" s="122"/>
      <c r="DY74" s="122"/>
      <c r="DZ74" s="122"/>
      <c r="EA74" s="122"/>
      <c r="EB74" s="122"/>
      <c r="EC74" s="122"/>
      <c r="ED74" s="122"/>
      <c r="EE74" s="122"/>
      <c r="EF74" s="122"/>
      <c r="EG74" s="214"/>
      <c r="EH74" s="214"/>
      <c r="EI74" s="214"/>
      <c r="EJ74" s="214"/>
      <c r="EK74" s="215"/>
      <c r="EL74" s="39"/>
      <c r="EM74" s="212"/>
      <c r="EN74" s="212"/>
      <c r="EO74" s="212"/>
      <c r="EP74" s="212"/>
      <c r="EQ74" s="640"/>
      <c r="ER74" s="640"/>
      <c r="ES74" s="640"/>
      <c r="ET74" s="248"/>
      <c r="EU74" s="248"/>
      <c r="EV74" s="248"/>
      <c r="EW74" s="248"/>
      <c r="EX74" s="248"/>
      <c r="EY74" s="248"/>
      <c r="EZ74" s="248"/>
      <c r="FA74" s="248"/>
      <c r="FB74" s="248"/>
      <c r="FC74" s="248"/>
      <c r="FD74" s="248"/>
      <c r="FE74" s="248"/>
      <c r="FF74" s="248"/>
      <c r="FG74" s="248"/>
      <c r="FH74" s="248"/>
      <c r="FI74" s="248"/>
      <c r="FJ74" s="248"/>
      <c r="FK74" s="248"/>
      <c r="FL74" s="248"/>
      <c r="FM74" s="248"/>
      <c r="FN74" s="248"/>
      <c r="FO74" s="248"/>
      <c r="FP74" s="248"/>
      <c r="FQ74" s="248"/>
      <c r="FR74" s="248"/>
      <c r="FS74" s="248"/>
      <c r="FT74" s="248"/>
      <c r="FU74" s="248"/>
      <c r="FV74" s="248"/>
      <c r="FW74" s="248"/>
      <c r="FX74" s="249"/>
      <c r="FY74" s="639"/>
      <c r="FZ74" s="553"/>
      <c r="GA74" s="553"/>
      <c r="GB74" s="553"/>
      <c r="GC74" s="553"/>
      <c r="GD74" s="553"/>
      <c r="GE74" s="553"/>
      <c r="GF74" s="553"/>
      <c r="GG74" s="553"/>
      <c r="GH74" s="553"/>
      <c r="GI74" s="553"/>
      <c r="GJ74" s="553"/>
      <c r="GK74" s="553"/>
      <c r="GL74" s="553"/>
      <c r="GM74" s="553"/>
      <c r="GN74" s="553"/>
      <c r="GO74" s="553"/>
      <c r="GP74" s="553"/>
      <c r="GQ74" s="553"/>
      <c r="GR74" s="553"/>
      <c r="GS74" s="553"/>
      <c r="GT74" s="553"/>
      <c r="GU74" s="553"/>
      <c r="GV74" s="553"/>
      <c r="GW74" s="553"/>
      <c r="GX74" s="553"/>
      <c r="GY74" s="553"/>
      <c r="GZ74" s="553"/>
      <c r="HA74" s="553"/>
      <c r="HB74" s="553"/>
      <c r="HC74" s="553"/>
      <c r="HD74" s="553"/>
      <c r="HE74" s="553"/>
      <c r="HF74" s="553"/>
      <c r="HG74" s="553"/>
      <c r="HH74" s="553"/>
      <c r="HI74" s="553"/>
      <c r="HJ74" s="553"/>
      <c r="HK74" s="553"/>
      <c r="HL74" s="553"/>
      <c r="HM74" s="181"/>
      <c r="HN74" s="553"/>
      <c r="HO74" s="553"/>
      <c r="HP74" s="553"/>
      <c r="HQ74" s="1"/>
    </row>
    <row r="75" spans="1:225">
      <c r="A75" s="8"/>
      <c r="H75" s="578" t="s">
        <v>124</v>
      </c>
      <c r="I75" s="579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CS75" s="4">
        <v>1</v>
      </c>
      <c r="CT75" s="4">
        <v>2</v>
      </c>
      <c r="CU75" s="4">
        <v>3</v>
      </c>
      <c r="CV75" s="4">
        <v>4</v>
      </c>
      <c r="CW75" s="4">
        <v>5</v>
      </c>
      <c r="CX75" s="4">
        <v>6</v>
      </c>
      <c r="CY75" s="4">
        <v>7</v>
      </c>
      <c r="CZ75" s="4">
        <v>8</v>
      </c>
      <c r="DA75" s="4">
        <v>9</v>
      </c>
      <c r="DB75" s="4">
        <v>10</v>
      </c>
      <c r="DC75" s="4">
        <v>11</v>
      </c>
      <c r="DD75" s="4">
        <v>12</v>
      </c>
      <c r="DE75" s="4">
        <v>13</v>
      </c>
      <c r="DF75" s="4">
        <v>14</v>
      </c>
      <c r="DG75" s="4">
        <v>15</v>
      </c>
      <c r="DH75" s="4">
        <v>16</v>
      </c>
      <c r="DI75" s="4">
        <v>17</v>
      </c>
      <c r="DJ75" s="4">
        <v>18</v>
      </c>
      <c r="DK75" s="4">
        <v>19</v>
      </c>
      <c r="DL75" s="4">
        <v>20</v>
      </c>
      <c r="DM75" s="4">
        <v>21</v>
      </c>
      <c r="DN75" s="4">
        <v>22</v>
      </c>
      <c r="DO75" s="4">
        <v>23</v>
      </c>
      <c r="DP75" s="4">
        <v>24</v>
      </c>
      <c r="DQ75" s="4">
        <v>25</v>
      </c>
      <c r="DR75" s="4">
        <v>26</v>
      </c>
      <c r="DS75" s="4">
        <v>27</v>
      </c>
      <c r="DT75" s="4">
        <v>28</v>
      </c>
      <c r="DU75" s="4">
        <v>29</v>
      </c>
      <c r="DV75" s="4">
        <v>30</v>
      </c>
      <c r="DW75" s="4">
        <v>31</v>
      </c>
      <c r="DX75" s="4">
        <v>32</v>
      </c>
      <c r="DY75" s="4">
        <v>33</v>
      </c>
      <c r="DZ75" s="4">
        <v>34</v>
      </c>
      <c r="EA75" s="4">
        <v>35</v>
      </c>
      <c r="EB75" s="4">
        <v>36</v>
      </c>
      <c r="EC75" s="4">
        <v>37</v>
      </c>
      <c r="ED75" s="4">
        <v>38</v>
      </c>
      <c r="EE75" s="4">
        <v>39</v>
      </c>
      <c r="EF75" s="4">
        <v>40</v>
      </c>
      <c r="EG75" s="547" t="s">
        <v>14</v>
      </c>
      <c r="EH75" s="161"/>
      <c r="EI75" s="548" t="s">
        <v>15</v>
      </c>
      <c r="EJ75" s="161"/>
      <c r="EK75" s="216"/>
      <c r="EL75" s="161"/>
      <c r="EM75" s="250"/>
      <c r="EN75" s="250"/>
      <c r="EO75" s="250"/>
      <c r="EP75" s="250"/>
      <c r="EQ75" s="250"/>
      <c r="ER75" s="250"/>
      <c r="ES75" s="250"/>
      <c r="ET75" s="161"/>
      <c r="EU75" s="161"/>
      <c r="EV75" s="161"/>
      <c r="EW75" s="161"/>
      <c r="EX75" s="161"/>
      <c r="EY75" s="161"/>
      <c r="EZ75" s="161"/>
      <c r="FA75" s="161"/>
      <c r="FB75" s="161"/>
      <c r="FC75" s="161"/>
      <c r="FD75" s="161"/>
      <c r="FE75" s="161"/>
      <c r="FF75" s="161"/>
      <c r="FG75" s="161"/>
      <c r="FH75" s="161"/>
      <c r="FI75" s="161"/>
      <c r="FJ75" s="161"/>
      <c r="FK75" s="161"/>
      <c r="FL75" s="161"/>
      <c r="FM75" s="161"/>
      <c r="FN75" s="161"/>
      <c r="FO75" s="161"/>
      <c r="FP75" s="161"/>
      <c r="FQ75" s="161"/>
      <c r="FR75" s="161"/>
      <c r="FS75" s="161"/>
      <c r="FT75" s="161"/>
      <c r="FU75" s="161"/>
      <c r="FV75" s="161"/>
      <c r="FW75" s="161"/>
      <c r="FX75" s="216"/>
      <c r="FY75" s="261"/>
      <c r="FZ75" s="262"/>
      <c r="GA75" s="262"/>
      <c r="GB75" s="262"/>
      <c r="GC75" s="262"/>
      <c r="GD75" s="262"/>
      <c r="GE75" s="262"/>
      <c r="GF75" s="262"/>
      <c r="GG75" s="262"/>
      <c r="GH75" s="262"/>
      <c r="GI75" s="262"/>
      <c r="GJ75" s="262"/>
      <c r="GK75" s="262"/>
      <c r="GL75" s="262"/>
      <c r="GM75" s="262"/>
      <c r="GN75" s="262"/>
      <c r="GO75" s="262"/>
      <c r="GP75" s="262"/>
      <c r="GQ75" s="262"/>
      <c r="GR75" s="262"/>
      <c r="GS75" s="262"/>
      <c r="GT75" s="262"/>
      <c r="GU75" s="262"/>
      <c r="GV75" s="262"/>
      <c r="GW75" s="262"/>
      <c r="GX75" s="262"/>
      <c r="GY75" s="262"/>
      <c r="GZ75" s="262"/>
      <c r="HA75" s="262"/>
      <c r="HB75" s="262"/>
      <c r="HC75" s="262"/>
      <c r="HD75" s="262"/>
      <c r="HE75" s="262"/>
      <c r="HF75" s="262"/>
      <c r="HG75" s="262"/>
      <c r="HH75" s="262"/>
      <c r="HI75" s="262"/>
      <c r="HJ75" s="262"/>
      <c r="HK75" s="262"/>
      <c r="HL75" s="262"/>
      <c r="HM75" s="163"/>
      <c r="HN75" s="163"/>
      <c r="HO75" s="163"/>
      <c r="HP75" s="163"/>
      <c r="HQ75" s="1"/>
    </row>
    <row r="76" spans="1:225" ht="16.5" customHeight="1">
      <c r="A76" s="8"/>
      <c r="H76" s="165" t="s">
        <v>10</v>
      </c>
      <c r="CS76" s="164">
        <f t="shared" ref="CS76:EF77" si="40">CS16</f>
        <v>0</v>
      </c>
      <c r="CT76" s="164">
        <f t="shared" si="40"/>
        <v>0</v>
      </c>
      <c r="CU76" s="164">
        <f t="shared" si="40"/>
        <v>0</v>
      </c>
      <c r="CV76" s="164">
        <f t="shared" si="40"/>
        <v>0</v>
      </c>
      <c r="CW76" s="164">
        <f t="shared" si="40"/>
        <v>0</v>
      </c>
      <c r="CX76" s="164">
        <f t="shared" si="40"/>
        <v>0</v>
      </c>
      <c r="CY76" s="164">
        <f t="shared" si="40"/>
        <v>0</v>
      </c>
      <c r="CZ76" s="164">
        <f t="shared" si="40"/>
        <v>0</v>
      </c>
      <c r="DA76" s="164">
        <f t="shared" si="40"/>
        <v>0</v>
      </c>
      <c r="DB76" s="164">
        <f t="shared" si="40"/>
        <v>0</v>
      </c>
      <c r="DC76" s="164">
        <f t="shared" si="40"/>
        <v>0</v>
      </c>
      <c r="DD76" s="164">
        <f t="shared" si="40"/>
        <v>0</v>
      </c>
      <c r="DE76" s="164">
        <f t="shared" si="40"/>
        <v>0</v>
      </c>
      <c r="DF76" s="164">
        <f t="shared" si="40"/>
        <v>0</v>
      </c>
      <c r="DG76" s="164">
        <f t="shared" si="40"/>
        <v>0</v>
      </c>
      <c r="DH76" s="164">
        <f t="shared" si="40"/>
        <v>0</v>
      </c>
      <c r="DI76" s="164">
        <f t="shared" si="40"/>
        <v>0</v>
      </c>
      <c r="DJ76" s="164">
        <f t="shared" si="40"/>
        <v>0</v>
      </c>
      <c r="DK76" s="164">
        <f t="shared" si="40"/>
        <v>0</v>
      </c>
      <c r="DL76" s="164">
        <f t="shared" si="40"/>
        <v>0</v>
      </c>
      <c r="DM76" s="164">
        <f t="shared" si="40"/>
        <v>0</v>
      </c>
      <c r="DN76" s="164">
        <f t="shared" si="40"/>
        <v>0</v>
      </c>
      <c r="DO76" s="164">
        <f t="shared" si="40"/>
        <v>0</v>
      </c>
      <c r="DP76" s="164">
        <f t="shared" si="40"/>
        <v>0</v>
      </c>
      <c r="DQ76" s="164">
        <f t="shared" si="40"/>
        <v>0</v>
      </c>
      <c r="DR76" s="164">
        <f t="shared" si="40"/>
        <v>0</v>
      </c>
      <c r="DS76" s="164">
        <f t="shared" si="40"/>
        <v>0</v>
      </c>
      <c r="DT76" s="164">
        <f t="shared" si="40"/>
        <v>0</v>
      </c>
      <c r="DU76" s="164">
        <f t="shared" si="40"/>
        <v>0</v>
      </c>
      <c r="DV76" s="164">
        <f t="shared" si="40"/>
        <v>0</v>
      </c>
      <c r="DW76" s="164">
        <f t="shared" si="40"/>
        <v>0</v>
      </c>
      <c r="DX76" s="164">
        <f t="shared" si="40"/>
        <v>0</v>
      </c>
      <c r="DY76" s="164">
        <f t="shared" si="40"/>
        <v>0</v>
      </c>
      <c r="DZ76" s="164">
        <f t="shared" si="40"/>
        <v>0</v>
      </c>
      <c r="EA76" s="164">
        <f t="shared" si="40"/>
        <v>0</v>
      </c>
      <c r="EB76" s="164">
        <f t="shared" si="40"/>
        <v>0</v>
      </c>
      <c r="EC76" s="164">
        <f t="shared" si="40"/>
        <v>0</v>
      </c>
      <c r="ED76" s="164">
        <f t="shared" si="40"/>
        <v>0</v>
      </c>
      <c r="EE76" s="164">
        <f t="shared" si="40"/>
        <v>0</v>
      </c>
      <c r="EF76" s="164">
        <f t="shared" si="40"/>
        <v>0</v>
      </c>
      <c r="EG76" s="547"/>
      <c r="EH76" s="161"/>
      <c r="EI76" s="548"/>
      <c r="EJ76" s="161"/>
      <c r="EK76" s="217"/>
      <c r="EL76" s="161"/>
      <c r="EM76" s="202" t="s">
        <v>91</v>
      </c>
      <c r="EN76" s="179"/>
      <c r="EO76" s="179"/>
      <c r="EP76" s="179"/>
      <c r="EQ76" s="555" t="s">
        <v>90</v>
      </c>
      <c r="ER76" s="476"/>
      <c r="ES76" s="476"/>
      <c r="ET76" s="344"/>
      <c r="EU76" s="178" t="s">
        <v>102</v>
      </c>
      <c r="EV76" s="179"/>
      <c r="EW76" s="179"/>
      <c r="EX76" s="179"/>
      <c r="EY76" s="162"/>
      <c r="EZ76" s="178" t="s">
        <v>103</v>
      </c>
      <c r="FA76" s="179"/>
      <c r="FB76" s="179"/>
      <c r="FC76" s="179"/>
      <c r="FD76" s="162"/>
      <c r="FE76" s="178" t="s">
        <v>111</v>
      </c>
      <c r="FF76" s="179"/>
      <c r="FG76" s="179"/>
      <c r="FH76" s="179"/>
      <c r="FI76" s="179"/>
      <c r="FJ76" s="179"/>
      <c r="FK76" s="179"/>
      <c r="FL76" s="179"/>
      <c r="FM76" s="179"/>
      <c r="FN76" s="162"/>
      <c r="FO76" s="179" t="s">
        <v>112</v>
      </c>
      <c r="FP76" s="179"/>
      <c r="FQ76" s="179"/>
      <c r="FR76" s="179"/>
      <c r="FS76" s="179"/>
      <c r="FT76" s="179"/>
      <c r="FU76" s="179"/>
      <c r="FV76" s="179"/>
      <c r="FW76" s="179"/>
      <c r="FX76" s="180"/>
      <c r="FY76" s="550" t="s">
        <v>91</v>
      </c>
      <c r="FZ76" s="550"/>
      <c r="GA76" s="550"/>
      <c r="GB76" s="550"/>
      <c r="GC76" s="550"/>
      <c r="GD76" s="551"/>
      <c r="GE76" s="549" t="s">
        <v>90</v>
      </c>
      <c r="GF76" s="550"/>
      <c r="GG76" s="550"/>
      <c r="GH76" s="550"/>
      <c r="GI76" s="550"/>
      <c r="GJ76" s="551"/>
      <c r="GK76" s="549" t="s">
        <v>106</v>
      </c>
      <c r="GL76" s="550"/>
      <c r="GM76" s="550"/>
      <c r="GN76" s="550"/>
      <c r="GO76" s="550"/>
      <c r="GP76" s="550"/>
      <c r="GQ76" s="551"/>
      <c r="GR76" s="549" t="s">
        <v>107</v>
      </c>
      <c r="GS76" s="550"/>
      <c r="GT76" s="550"/>
      <c r="GU76" s="550"/>
      <c r="GV76" s="550"/>
      <c r="GW76" s="550"/>
      <c r="GX76" s="551"/>
      <c r="GY76" s="549" t="s">
        <v>108</v>
      </c>
      <c r="GZ76" s="550"/>
      <c r="HA76" s="550"/>
      <c r="HB76" s="550"/>
      <c r="HC76" s="550"/>
      <c r="HD76" s="550"/>
      <c r="HE76" s="550"/>
      <c r="HF76" s="550"/>
      <c r="HG76" s="551"/>
      <c r="HH76" s="549" t="s">
        <v>109</v>
      </c>
      <c r="HI76" s="550"/>
      <c r="HJ76" s="550"/>
      <c r="HK76" s="550"/>
      <c r="HL76" s="550"/>
      <c r="HM76" s="550"/>
      <c r="HN76" s="550"/>
      <c r="HO76" s="550"/>
      <c r="HP76" s="551"/>
      <c r="HQ76" s="1"/>
    </row>
    <row r="77" spans="1:225" ht="16.5" customHeight="1" thickBot="1">
      <c r="A77" s="594" t="s">
        <v>225</v>
      </c>
      <c r="B77" s="595"/>
      <c r="C77" s="595"/>
      <c r="D77" s="595"/>
      <c r="E77" s="595"/>
      <c r="F77" s="472">
        <f>F5</f>
        <v>0</v>
      </c>
      <c r="G77" s="474"/>
      <c r="H77" s="624" t="s">
        <v>11</v>
      </c>
      <c r="I77" s="625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CS77" s="164">
        <f t="shared" si="40"/>
        <v>0</v>
      </c>
      <c r="CT77" s="164">
        <f t="shared" si="40"/>
        <v>0</v>
      </c>
      <c r="CU77" s="164">
        <f t="shared" si="40"/>
        <v>0</v>
      </c>
      <c r="CV77" s="164">
        <f t="shared" si="40"/>
        <v>0</v>
      </c>
      <c r="CW77" s="164">
        <f t="shared" si="40"/>
        <v>0</v>
      </c>
      <c r="CX77" s="164">
        <f t="shared" si="40"/>
        <v>0</v>
      </c>
      <c r="CY77" s="164">
        <f t="shared" si="40"/>
        <v>0</v>
      </c>
      <c r="CZ77" s="164">
        <f t="shared" si="40"/>
        <v>0</v>
      </c>
      <c r="DA77" s="164">
        <f t="shared" si="40"/>
        <v>0</v>
      </c>
      <c r="DB77" s="164">
        <f t="shared" si="40"/>
        <v>0</v>
      </c>
      <c r="DC77" s="164">
        <f t="shared" si="40"/>
        <v>0</v>
      </c>
      <c r="DD77" s="164">
        <f t="shared" si="40"/>
        <v>0</v>
      </c>
      <c r="DE77" s="164">
        <f t="shared" si="40"/>
        <v>0</v>
      </c>
      <c r="DF77" s="164">
        <f t="shared" si="40"/>
        <v>0</v>
      </c>
      <c r="DG77" s="164">
        <f t="shared" si="40"/>
        <v>0</v>
      </c>
      <c r="DH77" s="164">
        <f t="shared" si="40"/>
        <v>0</v>
      </c>
      <c r="DI77" s="164">
        <f t="shared" si="40"/>
        <v>0</v>
      </c>
      <c r="DJ77" s="164">
        <f t="shared" si="40"/>
        <v>0</v>
      </c>
      <c r="DK77" s="164">
        <f t="shared" si="40"/>
        <v>0</v>
      </c>
      <c r="DL77" s="164">
        <f t="shared" si="40"/>
        <v>0</v>
      </c>
      <c r="DM77" s="164">
        <f t="shared" si="40"/>
        <v>0</v>
      </c>
      <c r="DN77" s="164">
        <f t="shared" si="40"/>
        <v>0</v>
      </c>
      <c r="DO77" s="164">
        <f t="shared" si="40"/>
        <v>0</v>
      </c>
      <c r="DP77" s="164">
        <f t="shared" si="40"/>
        <v>0</v>
      </c>
      <c r="DQ77" s="164">
        <f t="shared" si="40"/>
        <v>0</v>
      </c>
      <c r="DR77" s="164">
        <f t="shared" si="40"/>
        <v>0</v>
      </c>
      <c r="DS77" s="164">
        <f t="shared" si="40"/>
        <v>0</v>
      </c>
      <c r="DT77" s="164">
        <f t="shared" si="40"/>
        <v>0</v>
      </c>
      <c r="DU77" s="164">
        <f t="shared" si="40"/>
        <v>0</v>
      </c>
      <c r="DV77" s="164">
        <f t="shared" si="40"/>
        <v>0</v>
      </c>
      <c r="DW77" s="164">
        <f t="shared" si="40"/>
        <v>0</v>
      </c>
      <c r="DX77" s="164">
        <f t="shared" si="40"/>
        <v>0</v>
      </c>
      <c r="DY77" s="164">
        <f t="shared" si="40"/>
        <v>0</v>
      </c>
      <c r="DZ77" s="164">
        <f t="shared" si="40"/>
        <v>0</v>
      </c>
      <c r="EA77" s="164">
        <f t="shared" si="40"/>
        <v>0</v>
      </c>
      <c r="EB77" s="164">
        <f t="shared" si="40"/>
        <v>0</v>
      </c>
      <c r="EC77" s="164">
        <f t="shared" si="40"/>
        <v>0</v>
      </c>
      <c r="ED77" s="164">
        <f t="shared" si="40"/>
        <v>0</v>
      </c>
      <c r="EE77" s="164">
        <f t="shared" si="40"/>
        <v>0</v>
      </c>
      <c r="EF77" s="164">
        <f t="shared" si="40"/>
        <v>0</v>
      </c>
      <c r="EG77" s="547"/>
      <c r="EH77" s="120"/>
      <c r="EI77" s="548"/>
      <c r="EJ77" s="297" t="s">
        <v>96</v>
      </c>
      <c r="EK77" s="296" t="s">
        <v>71</v>
      </c>
      <c r="EL77" s="161"/>
      <c r="EM77" s="290" t="s">
        <v>43</v>
      </c>
      <c r="EN77" s="125" t="s">
        <v>44</v>
      </c>
      <c r="EO77" s="126" t="s">
        <v>45</v>
      </c>
      <c r="EP77" s="349" t="s">
        <v>83</v>
      </c>
      <c r="EQ77" s="127" t="s">
        <v>43</v>
      </c>
      <c r="ER77" s="125" t="s">
        <v>44</v>
      </c>
      <c r="ES77" s="126" t="s">
        <v>45</v>
      </c>
      <c r="ET77" s="126" t="s">
        <v>83</v>
      </c>
      <c r="EU77" s="127" t="s">
        <v>43</v>
      </c>
      <c r="EV77" s="125" t="s">
        <v>44</v>
      </c>
      <c r="EW77" s="125" t="s">
        <v>45</v>
      </c>
      <c r="EX77" s="125" t="s">
        <v>83</v>
      </c>
      <c r="EY77" s="125" t="s">
        <v>84</v>
      </c>
      <c r="EZ77" s="127" t="s">
        <v>43</v>
      </c>
      <c r="FA77" s="125" t="s">
        <v>44</v>
      </c>
      <c r="FB77" s="126" t="s">
        <v>45</v>
      </c>
      <c r="FC77" s="126" t="s">
        <v>83</v>
      </c>
      <c r="FD77" s="126" t="s">
        <v>84</v>
      </c>
      <c r="FE77" s="126" t="s">
        <v>44</v>
      </c>
      <c r="FF77" s="126" t="s">
        <v>45</v>
      </c>
      <c r="FG77" s="126" t="s">
        <v>83</v>
      </c>
      <c r="FH77" s="126" t="s">
        <v>164</v>
      </c>
      <c r="FI77" s="126" t="s">
        <v>165</v>
      </c>
      <c r="FJ77" s="126" t="s">
        <v>331</v>
      </c>
      <c r="FK77" s="126" t="s">
        <v>104</v>
      </c>
      <c r="FL77" s="126" t="s">
        <v>74</v>
      </c>
      <c r="FM77" s="126" t="s">
        <v>75</v>
      </c>
      <c r="FN77" s="126" t="s">
        <v>76</v>
      </c>
      <c r="FO77" s="126" t="s">
        <v>44</v>
      </c>
      <c r="FP77" s="126" t="s">
        <v>45</v>
      </c>
      <c r="FQ77" s="126" t="s">
        <v>83</v>
      </c>
      <c r="FR77" s="126" t="s">
        <v>164</v>
      </c>
      <c r="FS77" s="126" t="s">
        <v>165</v>
      </c>
      <c r="FT77" s="126" t="s">
        <v>331</v>
      </c>
      <c r="FU77" s="126" t="s">
        <v>104</v>
      </c>
      <c r="FV77" s="126" t="s">
        <v>74</v>
      </c>
      <c r="FW77" s="126" t="s">
        <v>75</v>
      </c>
      <c r="FX77" s="189" t="s">
        <v>76</v>
      </c>
      <c r="FY77" s="129" t="s">
        <v>77</v>
      </c>
      <c r="FZ77" s="128" t="s">
        <v>99</v>
      </c>
      <c r="GA77" s="128" t="s">
        <v>100</v>
      </c>
      <c r="GB77" s="128" t="s">
        <v>44</v>
      </c>
      <c r="GC77" s="128" t="s">
        <v>45</v>
      </c>
      <c r="GD77" s="128" t="s">
        <v>83</v>
      </c>
      <c r="GE77" s="128" t="s">
        <v>77</v>
      </c>
      <c r="GF77" s="128" t="s">
        <v>99</v>
      </c>
      <c r="GG77" s="128" t="s">
        <v>100</v>
      </c>
      <c r="GH77" s="128" t="s">
        <v>44</v>
      </c>
      <c r="GI77" s="128" t="s">
        <v>45</v>
      </c>
      <c r="GJ77" s="128" t="s">
        <v>83</v>
      </c>
      <c r="GK77" s="128" t="s">
        <v>77</v>
      </c>
      <c r="GL77" s="128" t="s">
        <v>99</v>
      </c>
      <c r="GM77" s="128" t="s">
        <v>100</v>
      </c>
      <c r="GN77" s="128" t="s">
        <v>44</v>
      </c>
      <c r="GO77" s="128" t="s">
        <v>45</v>
      </c>
      <c r="GP77" s="128" t="s">
        <v>83</v>
      </c>
      <c r="GQ77" s="128" t="s">
        <v>84</v>
      </c>
      <c r="GR77" s="128" t="s">
        <v>77</v>
      </c>
      <c r="GS77" s="128" t="s">
        <v>99</v>
      </c>
      <c r="GT77" s="128" t="s">
        <v>100</v>
      </c>
      <c r="GU77" s="128" t="s">
        <v>44</v>
      </c>
      <c r="GV77" s="128" t="s">
        <v>45</v>
      </c>
      <c r="GW77" s="128" t="s">
        <v>83</v>
      </c>
      <c r="GX77" s="128" t="s">
        <v>84</v>
      </c>
      <c r="GY77" s="128" t="s">
        <v>44</v>
      </c>
      <c r="GZ77" s="128" t="s">
        <v>45</v>
      </c>
      <c r="HA77" s="128" t="s">
        <v>164</v>
      </c>
      <c r="HB77" s="128" t="s">
        <v>165</v>
      </c>
      <c r="HC77" s="128" t="s">
        <v>83</v>
      </c>
      <c r="HD77" s="128" t="s">
        <v>104</v>
      </c>
      <c r="HE77" s="128" t="s">
        <v>74</v>
      </c>
      <c r="HF77" s="128" t="s">
        <v>75</v>
      </c>
      <c r="HG77" s="128" t="s">
        <v>76</v>
      </c>
      <c r="HH77" s="128" t="s">
        <v>44</v>
      </c>
      <c r="HI77" s="128" t="s">
        <v>45</v>
      </c>
      <c r="HJ77" s="128" t="s">
        <v>164</v>
      </c>
      <c r="HK77" s="128" t="s">
        <v>165</v>
      </c>
      <c r="HL77" s="128" t="s">
        <v>83</v>
      </c>
      <c r="HM77" s="128" t="s">
        <v>104</v>
      </c>
      <c r="HN77" s="128" t="s">
        <v>74</v>
      </c>
      <c r="HO77" s="128" t="s">
        <v>75</v>
      </c>
      <c r="HP77" s="128" t="s">
        <v>76</v>
      </c>
      <c r="HQ77" s="1"/>
    </row>
    <row r="78" spans="1:225" ht="12" customHeight="1">
      <c r="A78" s="15">
        <v>22</v>
      </c>
      <c r="B78" s="69"/>
      <c r="C78" s="539" t="str">
        <f t="shared" ref="C78:C116" si="41">IF(B78&gt;0,VLOOKUP(B78,RE,2,FALSE),"")</f>
        <v/>
      </c>
      <c r="D78" s="540"/>
      <c r="E78" s="540"/>
      <c r="F78" s="540"/>
      <c r="G78" s="541"/>
      <c r="H78" s="111" t="str">
        <f t="shared" ref="H78:H121" si="42">IF(B78=0,"",IF(VLOOKUP(B78,RE,7,FALSE)&gt;0,VLOOKUP(B78,RE,7,FALSE),VLOOKUP(B78,RE,3,FALSE)))</f>
        <v/>
      </c>
      <c r="I78" s="22">
        <f t="shared" ref="I78:I116" si="43">IF($B78="",0,VLOOKUP($B78,RE,20,FALSE))</f>
        <v>0</v>
      </c>
      <c r="J78" s="22">
        <f t="shared" ref="J78:J121" si="44">IF($B78="",0,VLOOKUP($B78,RE,21,FALSE))</f>
        <v>0</v>
      </c>
      <c r="K78" s="22">
        <f t="shared" ref="K78:K121" si="45">IF($B78="",0,VLOOKUP($B78,RE,22,FALSE))</f>
        <v>0</v>
      </c>
      <c r="L78" s="113"/>
      <c r="M78" s="22">
        <f t="shared" ref="M78:M121" si="46">IF($B78="",0,VLOOKUP($B78,RE,23,FALSE))</f>
        <v>0</v>
      </c>
      <c r="N78" s="22">
        <f t="shared" ref="N78:N121" si="47">IF($B78="",0,VLOOKUP($B78,RE,19,FALSE))</f>
        <v>0</v>
      </c>
      <c r="O78" s="83">
        <f t="shared" ref="O78:O121" si="48">SUM(P78:BC78)</f>
        <v>0</v>
      </c>
      <c r="P78" s="68">
        <f>IF((SUM(P$19:P$39)+SUM(P$117:P$121))&gt;=REGISTER!$DD$24,0,IF(CS$70=1,0,IF(AND(CS78=1,$J78=1,CS$43&gt;=REGISTER!$DD$28,CS$40&gt;0,SUM(CS$54:CS$60)&gt;0),1,0)))</f>
        <v>0</v>
      </c>
      <c r="Q78" s="68">
        <f>IF((SUM(Q$19:Q$39)+SUM(Q$117:Q$121))&gt;=REGISTER!$DD$24,0,IF(CT$70=1,0,IF(AND(CT78=1,$J78=1,CT$43&gt;=REGISTER!$DD$28,CT$40&gt;0,SUM(CT$54:CT$60)&gt;0),1,0)))</f>
        <v>0</v>
      </c>
      <c r="R78" s="68">
        <f>IF((SUM(R$19:R$39)+SUM(R$117:R$121))&gt;=REGISTER!$DD$24,0,IF(CU$70=1,0,IF(AND(CU78=1,$J78=1,CU$43&gt;=REGISTER!$DD$28,CU$40&gt;0,SUM(CU$54:CU$60)&gt;0),1,0)))</f>
        <v>0</v>
      </c>
      <c r="S78" s="68">
        <f>IF((SUM(S$19:S$39)+SUM(S$117:S$121))&gt;=REGISTER!$DD$24,0,IF(CV$70=1,0,IF(AND(CV78=1,$J78=1,CV$43&gt;=REGISTER!$DD$28,CV$40&gt;0,SUM(CV$54:CV$60)&gt;0),1,0)))</f>
        <v>0</v>
      </c>
      <c r="T78" s="68">
        <f>IF((SUM(T$19:T$39)+SUM(T$117:T$121))&gt;=REGISTER!$DD$24,0,IF(CW$70=1,0,IF(AND(CW78=1,$J78=1,CW$43&gt;=REGISTER!$DD$28,CW$40&gt;0,SUM(CW$54:CW$60)&gt;0),1,0)))</f>
        <v>0</v>
      </c>
      <c r="U78" s="68">
        <f>IF((SUM(U$19:U$39)+SUM(U$117:U$121))&gt;=REGISTER!$DD$24,0,IF(CX$70=1,0,IF(AND(CX78=1,$J78=1,CX$43&gt;=REGISTER!$DD$28,CX$40&gt;0,SUM(CX$54:CX$60)&gt;0),1,0)))</f>
        <v>0</v>
      </c>
      <c r="V78" s="68">
        <f>IF((SUM(V$19:V$39)+SUM(V$117:V$121))&gt;=REGISTER!$DD$24,0,IF(CY$70=1,0,IF(AND(CY78=1,$J78=1,CY$43&gt;=REGISTER!$DD$28,CY$40&gt;0,SUM(CY$54:CY$60)&gt;0),1,0)))</f>
        <v>0</v>
      </c>
      <c r="W78" s="68">
        <f>IF((SUM(W$19:W$39)+SUM(W$117:W$121))&gt;=REGISTER!$DD$24,0,IF(CZ$70=1,0,IF(AND(CZ78=1,$J78=1,CZ$43&gt;=REGISTER!$DD$28,CZ$40&gt;0,SUM(CZ$54:CZ$60)&gt;0),1,0)))</f>
        <v>0</v>
      </c>
      <c r="X78" s="68">
        <f>IF((SUM(X$19:X$39)+SUM(X$117:X$121))&gt;=REGISTER!$DD$24,0,IF(DA$70=1,0,IF(AND(DA78=1,$J78=1,DA$43&gt;=REGISTER!$DD$28,DA$40&gt;0,SUM(DA$54:DA$60)&gt;0),1,0)))</f>
        <v>0</v>
      </c>
      <c r="Y78" s="68">
        <f>IF((SUM(Y$19:Y$39)+SUM(Y$117:Y$121))&gt;=REGISTER!$DD$24,0,IF(DB$70=1,0,IF(AND(DB78=1,$J78=1,DB$43&gt;=REGISTER!$DD$28,DB$40&gt;0,SUM(DB$54:DB$60)&gt;0),1,0)))</f>
        <v>0</v>
      </c>
      <c r="Z78" s="68">
        <f>IF((SUM(Z$19:Z$39)+SUM(Z$117:Z$121))&gt;=REGISTER!$DD$24,0,IF(DC$70=1,0,IF(AND(DC78=1,$J78=1,DC$43&gt;=REGISTER!$DD$28,DC$40&gt;0,SUM(DC$54:DC$60)&gt;0),1,0)))</f>
        <v>0</v>
      </c>
      <c r="AA78" s="68">
        <f>IF((SUM(AA$19:AA$39)+SUM(AA$117:AA$121))&gt;=REGISTER!$DD$24,0,IF(DD$70=1,0,IF(AND(DD78=1,$J78=1,DD$43&gt;=REGISTER!$DD$28,DD$40&gt;0,SUM(DD$54:DD$60)&gt;0),1,0)))</f>
        <v>0</v>
      </c>
      <c r="AB78" s="68">
        <f>IF((SUM(AB$19:AB$39)+SUM(AB$117:AB$121))&gt;=REGISTER!$DD$24,0,IF(DE$70=1,0,IF(AND(DE78=1,$J78=1,DE$43&gt;=REGISTER!$DD$28,DE$40&gt;0,SUM(DE$54:DE$60)&gt;0),1,0)))</f>
        <v>0</v>
      </c>
      <c r="AC78" s="68">
        <f>IF((SUM(AC$19:AC$39)+SUM(AC$117:AC$121))&gt;=REGISTER!$DD$24,0,IF(DF$70=1,0,IF(AND(DF78=1,$J78=1,DF$43&gt;=REGISTER!$DD$28,DF$40&gt;0,SUM(DF$54:DF$60)&gt;0),1,0)))</f>
        <v>0</v>
      </c>
      <c r="AD78" s="68">
        <f>IF((SUM(AD$19:AD$39)+SUM(AD$117:AD$121))&gt;=REGISTER!$DD$24,0,IF(DG$70=1,0,IF(AND(DG78=1,$J78=1,DG$43&gt;=REGISTER!$DD$28,DG$40&gt;0,SUM(DG$54:DG$60)&gt;0),1,0)))</f>
        <v>0</v>
      </c>
      <c r="AE78" s="68">
        <f>IF((SUM(AE$19:AE$39)+SUM(AE$117:AE$121))&gt;=REGISTER!$DD$24,0,IF(DH$70=1,0,IF(AND(DH78=1,$J78=1,DH$43&gt;=REGISTER!$DD$28,DH$40&gt;0,SUM(DH$54:DH$60)&gt;0),1,0)))</f>
        <v>0</v>
      </c>
      <c r="AF78" s="68">
        <f>IF((SUM(AF$19:AF$39)+SUM(AF$117:AF$121))&gt;=REGISTER!$DD$24,0,IF(DI$70=1,0,IF(AND(DI78=1,$J78=1,DI$43&gt;=REGISTER!$DD$28,DI$40&gt;0,SUM(DI$54:DI$60)&gt;0),1,0)))</f>
        <v>0</v>
      </c>
      <c r="AG78" s="68">
        <f>IF((SUM(AG$19:AG$39)+SUM(AG$117:AG$121))&gt;=REGISTER!$DD$24,0,IF(DJ$70=1,0,IF(AND(DJ78=1,$J78=1,DJ$43&gt;=REGISTER!$DD$28,DJ$40&gt;0,SUM(DJ$54:DJ$60)&gt;0),1,0)))</f>
        <v>0</v>
      </c>
      <c r="AH78" s="68">
        <f>IF((SUM(AH$19:AH$39)+SUM(AH$117:AH$121))&gt;=REGISTER!$DD$24,0,IF(DK$70=1,0,IF(AND(DK78=1,$J78=1,DK$43&gt;=REGISTER!$DD$28,DK$40&gt;0,SUM(DK$54:DK$60)&gt;0),1,0)))</f>
        <v>0</v>
      </c>
      <c r="AI78" s="68">
        <f>IF((SUM(AI$19:AI$39)+SUM(AI$117:AI$121))&gt;=REGISTER!$DD$24,0,IF(DL$70=1,0,IF(AND(DL78=1,$J78=1,DL$43&gt;=REGISTER!$DD$28,DL$40&gt;0,SUM(DL$54:DL$60)&gt;0),1,0)))</f>
        <v>0</v>
      </c>
      <c r="AJ78" s="68">
        <f>IF((SUM(AJ$19:AJ$39)+SUM(AJ$117:AJ$121))&gt;=REGISTER!$DD$24,0,IF(DM$70=1,0,IF(AND(DM78=1,$J78=1,DM$43&gt;=REGISTER!$DD$28,DM$40&gt;0,SUM(DM$54:DM$60)&gt;0),1,0)))</f>
        <v>0</v>
      </c>
      <c r="AK78" s="68">
        <f>IF((SUM(AK$19:AK$39)+SUM(AK$117:AK$121))&gt;=REGISTER!$DD$24,0,IF(DN$70=1,0,IF(AND(DN78=1,$J78=1,DN$43&gt;=REGISTER!$DD$28,DN$40&gt;0,SUM(DN$54:DN$60)&gt;0),1,0)))</f>
        <v>0</v>
      </c>
      <c r="AL78" s="68">
        <f>IF((SUM(AL$19:AL$39)+SUM(AL$117:AL$121))&gt;=REGISTER!$DD$24,0,IF(DO$70=1,0,IF(AND(DO78=1,$J78=1,DO$43&gt;=REGISTER!$DD$28,DO$40&gt;0,SUM(DO$54:DO$60)&gt;0),1,0)))</f>
        <v>0</v>
      </c>
      <c r="AM78" s="68">
        <f>IF((SUM(AM$19:AM$39)+SUM(AM$117:AM$121))&gt;=REGISTER!$DD$24,0,IF(DP$70=1,0,IF(AND(DP78=1,$J78=1,DP$43&gt;=REGISTER!$DD$28,DP$40&gt;0,SUM(DP$54:DP$60)&gt;0),1,0)))</f>
        <v>0</v>
      </c>
      <c r="AN78" s="68">
        <f>IF((SUM(AN$19:AN$39)+SUM(AN$117:AN$121))&gt;=REGISTER!$DD$24,0,IF(DQ$70=1,0,IF(AND(DQ78=1,$J78=1,DQ$43&gt;=REGISTER!$DD$28,DQ$40&gt;0,SUM(DQ$54:DQ$60)&gt;0),1,0)))</f>
        <v>0</v>
      </c>
      <c r="AO78" s="68">
        <f>IF((SUM(AO$19:AO$39)+SUM(AO$117:AO$121))&gt;=REGISTER!$DD$24,0,IF(DR$70=1,0,IF(AND(DR78=1,$J78=1,DR$43&gt;=REGISTER!$DD$28,DR$40&gt;0,SUM(DR$54:DR$60)&gt;0),1,0)))</f>
        <v>0</v>
      </c>
      <c r="AP78" s="68">
        <f>IF((SUM(AP$19:AP$39)+SUM(AP$117:AP$121))&gt;=REGISTER!$DD$24,0,IF(DS$70=1,0,IF(AND(DS78=1,$J78=1,DS$43&gt;=REGISTER!$DD$28,DS$40&gt;0,SUM(DS$54:DS$60)&gt;0),1,0)))</f>
        <v>0</v>
      </c>
      <c r="AQ78" s="68">
        <f>IF((SUM(AQ$19:AQ$39)+SUM(AQ$117:AQ$121))&gt;=REGISTER!$DD$24,0,IF(DT$70=1,0,IF(AND(DT78=1,$J78=1,DT$43&gt;=REGISTER!$DD$28,DT$40&gt;0,SUM(DT$54:DT$60)&gt;0),1,0)))</f>
        <v>0</v>
      </c>
      <c r="AR78" s="68">
        <f>IF((SUM(AR$19:AR$39)+SUM(AR$117:AR$121))&gt;=REGISTER!$DD$24,0,IF(DU$70=1,0,IF(AND(DU78=1,$J78=1,DU$43&gt;=REGISTER!$DD$28,DU$40&gt;0,SUM(DU$54:DU$60)&gt;0),1,0)))</f>
        <v>0</v>
      </c>
      <c r="AS78" s="68">
        <f>IF((SUM(AS$19:AS$39)+SUM(AS$117:AS$121))&gt;=REGISTER!$DD$24,0,IF(DV$70=1,0,IF(AND(DV78=1,$J78=1,DV$43&gt;=REGISTER!$DD$28,DV$40&gt;0,SUM(DV$54:DV$60)&gt;0),1,0)))</f>
        <v>0</v>
      </c>
      <c r="AT78" s="68">
        <f>IF((SUM(AT$19:AT$39)+SUM(AT$117:AT$121))&gt;=REGISTER!$DD$24,0,IF(DW$70=1,0,IF(AND(DW78=1,$J78=1,DW$43&gt;=REGISTER!$DD$28,DW$40&gt;0,SUM(DW$54:DW$60)&gt;0),1,0)))</f>
        <v>0</v>
      </c>
      <c r="AU78" s="68">
        <f>IF((SUM(AU$19:AU$39)+SUM(AU$117:AU$121))&gt;=REGISTER!$DD$24,0,IF(DX$70=1,0,IF(AND(DX78=1,$J78=1,DX$43&gt;=REGISTER!$DD$28,DX$40&gt;0,SUM(DX$54:DX$60)&gt;0),1,0)))</f>
        <v>0</v>
      </c>
      <c r="AV78" s="68">
        <f>IF((SUM(AV$19:AV$39)+SUM(AV$117:AV$121))&gt;=REGISTER!$DD$24,0,IF(DY$70=1,0,IF(AND(DY78=1,$J78=1,DY$43&gt;=REGISTER!$DD$28,DY$40&gt;0,SUM(DY$54:DY$60)&gt;0),1,0)))</f>
        <v>0</v>
      </c>
      <c r="AW78" s="68">
        <f>IF((SUM(AW$19:AW$39)+SUM(AW$117:AW$121))&gt;=REGISTER!$DD$24,0,IF(DZ$70=1,0,IF(AND(DZ78=1,$J78=1,DZ$43&gt;=REGISTER!$DD$28,DZ$40&gt;0,SUM(DZ$54:DZ$60)&gt;0),1,0)))</f>
        <v>0</v>
      </c>
      <c r="AX78" s="68">
        <f>IF((SUM(AX$19:AX$39)+SUM(AX$117:AX$121))&gt;=REGISTER!$DD$24,0,IF(EA$70=1,0,IF(AND(EA78=1,$J78=1,EA$43&gt;=REGISTER!$DD$28,EA$40&gt;0,SUM(EA$54:EA$60)&gt;0),1,0)))</f>
        <v>0</v>
      </c>
      <c r="AY78" s="68">
        <f>IF((SUM(AY$19:AY$39)+SUM(AY$117:AY$121))&gt;=REGISTER!$DD$24,0,IF(EB$70=1,0,IF(AND(EB78=1,$J78=1,EB$43&gt;=REGISTER!$DD$28,EB$40&gt;0,SUM(EB$54:EB$60)&gt;0),1,0)))</f>
        <v>0</v>
      </c>
      <c r="AZ78" s="68">
        <f>IF((SUM(AZ$19:AZ$39)+SUM(AZ$117:AZ$121))&gt;=REGISTER!$DD$24,0,IF(EC$70=1,0,IF(AND(EC78=1,$J78=1,EC$43&gt;=REGISTER!$DD$28,EC$40&gt;0,SUM(EC$54:EC$60)&gt;0),1,0)))</f>
        <v>0</v>
      </c>
      <c r="BA78" s="68">
        <f>IF((SUM(BA$19:BA$39)+SUM(BA$117:BA$121))&gt;=REGISTER!$DD$24,0,IF(ED$70=1,0,IF(AND(ED78=1,$J78=1,ED$43&gt;=REGISTER!$DD$28,ED$40&gt;0,SUM(ED$54:ED$60)&gt;0),1,0)))</f>
        <v>0</v>
      </c>
      <c r="BB78" s="68">
        <f>IF((SUM(BB$19:BB$39)+SUM(BB$117:BB$121))&gt;=REGISTER!$DD$24,0,IF(EE$70=1,0,IF(AND(EE78=1,$J78=1,EE$43&gt;=REGISTER!$DD$28,EE$40&gt;0,SUM(EE$54:EE$60)&gt;0),1,0)))</f>
        <v>0</v>
      </c>
      <c r="BC78" s="68">
        <f>IF((SUM(BC$19:BC$39)+SUM(BC$117:BC$121))&gt;=REGISTER!$DD$24,0,IF(EF$70=1,0,IF(AND(EF78=1,$J78=1,EF$43&gt;=REGISTER!$DD$28,EF$40&gt;0,SUM(EF$54:EF$60)&gt;0),1,0)))</f>
        <v>0</v>
      </c>
      <c r="BD78" s="83">
        <f t="shared" ref="BD78:BD89" si="49">SUM(BE78:CR78)</f>
        <v>0</v>
      </c>
      <c r="BE78" s="68">
        <f>IF((SUM(BE$19:BE$37)+SUM(BE77:BE77))&gt;=20,0,SUM(IF(AND($I78=1,CS78=1,CS$41&gt;2,CS$40&gt;0,SUM(CS$47:CS$53)&gt;0),1,0)))</f>
        <v>0</v>
      </c>
      <c r="BF78" s="68">
        <f t="shared" ref="BF78:CR78" si="50">IF((SUM(BF$19:BF$37)+SUM(BF77:BF77))&gt;=20,0,SUM(IF(AND($I78=1,CT78=1,CT$41&gt;2,CT$40&gt;0,SUM(CT$47:CT$53)&gt;0),1,0)))</f>
        <v>0</v>
      </c>
      <c r="BG78" s="68">
        <f t="shared" si="50"/>
        <v>0</v>
      </c>
      <c r="BH78" s="68">
        <f t="shared" si="50"/>
        <v>0</v>
      </c>
      <c r="BI78" s="68">
        <f t="shared" si="50"/>
        <v>0</v>
      </c>
      <c r="BJ78" s="68">
        <f t="shared" si="50"/>
        <v>0</v>
      </c>
      <c r="BK78" s="68">
        <f t="shared" si="50"/>
        <v>0</v>
      </c>
      <c r="BL78" s="68">
        <f t="shared" si="50"/>
        <v>0</v>
      </c>
      <c r="BM78" s="68">
        <f t="shared" si="50"/>
        <v>0</v>
      </c>
      <c r="BN78" s="68">
        <f t="shared" si="50"/>
        <v>0</v>
      </c>
      <c r="BO78" s="68">
        <f t="shared" si="50"/>
        <v>0</v>
      </c>
      <c r="BP78" s="68">
        <f t="shared" si="50"/>
        <v>0</v>
      </c>
      <c r="BQ78" s="68">
        <f t="shared" si="50"/>
        <v>0</v>
      </c>
      <c r="BR78" s="68">
        <f t="shared" si="50"/>
        <v>0</v>
      </c>
      <c r="BS78" s="68">
        <f t="shared" si="50"/>
        <v>0</v>
      </c>
      <c r="BT78" s="68">
        <f t="shared" si="50"/>
        <v>0</v>
      </c>
      <c r="BU78" s="68">
        <f t="shared" si="50"/>
        <v>0</v>
      </c>
      <c r="BV78" s="68">
        <f t="shared" si="50"/>
        <v>0</v>
      </c>
      <c r="BW78" s="68">
        <f t="shared" si="50"/>
        <v>0</v>
      </c>
      <c r="BX78" s="68">
        <f t="shared" si="50"/>
        <v>0</v>
      </c>
      <c r="BY78" s="68">
        <f t="shared" si="50"/>
        <v>0</v>
      </c>
      <c r="BZ78" s="68">
        <f t="shared" si="50"/>
        <v>0</v>
      </c>
      <c r="CA78" s="68">
        <f t="shared" si="50"/>
        <v>0</v>
      </c>
      <c r="CB78" s="68">
        <f t="shared" si="50"/>
        <v>0</v>
      </c>
      <c r="CC78" s="68">
        <f t="shared" si="50"/>
        <v>0</v>
      </c>
      <c r="CD78" s="68">
        <f t="shared" si="50"/>
        <v>0</v>
      </c>
      <c r="CE78" s="68">
        <f t="shared" si="50"/>
        <v>0</v>
      </c>
      <c r="CF78" s="68">
        <f t="shared" si="50"/>
        <v>0</v>
      </c>
      <c r="CG78" s="68">
        <f t="shared" si="50"/>
        <v>0</v>
      </c>
      <c r="CH78" s="68">
        <f t="shared" si="50"/>
        <v>0</v>
      </c>
      <c r="CI78" s="68">
        <f t="shared" si="50"/>
        <v>0</v>
      </c>
      <c r="CJ78" s="68">
        <f t="shared" si="50"/>
        <v>0</v>
      </c>
      <c r="CK78" s="68">
        <f t="shared" si="50"/>
        <v>0</v>
      </c>
      <c r="CL78" s="68">
        <f t="shared" si="50"/>
        <v>0</v>
      </c>
      <c r="CM78" s="68">
        <f t="shared" si="50"/>
        <v>0</v>
      </c>
      <c r="CN78" s="68">
        <f t="shared" si="50"/>
        <v>0</v>
      </c>
      <c r="CO78" s="68">
        <f t="shared" si="50"/>
        <v>0</v>
      </c>
      <c r="CP78" s="68">
        <f t="shared" si="50"/>
        <v>0</v>
      </c>
      <c r="CQ78" s="68">
        <f t="shared" si="50"/>
        <v>0</v>
      </c>
      <c r="CR78" s="68">
        <f t="shared" si="50"/>
        <v>0</v>
      </c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M78" s="53"/>
      <c r="DN78" s="53"/>
      <c r="DO78" s="53"/>
      <c r="DP78" s="53"/>
      <c r="DQ78" s="53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  <c r="ED78" s="53"/>
      <c r="EE78" s="53"/>
      <c r="EF78" s="53"/>
      <c r="EG78" s="46">
        <f t="shared" ref="EG78:EG116" si="51">SUM(EM78:FD78)+SUM(FE78:FI78)+SUM(FO78:FS78)</f>
        <v>0</v>
      </c>
      <c r="EH78" s="159"/>
      <c r="EI78" s="82">
        <f t="shared" ref="EI78:EI116" si="52">SUM(FY78:GX78)</f>
        <v>0</v>
      </c>
      <c r="EJ78" s="295" t="str">
        <f t="shared" ref="EJ78:EJ121" si="53">IF(OR(B78=0,H78=0),"",IF(AND(VLOOKUP(B78,RE,5,FALSE)=1,VLOOKUP(B78,RE,4,FALSE)=1),"KV FN",IF(AND(VLOOKUP(B78,RE,5,FALSE)=1,VLOOKUP(B78,RE,4,FALSE)=2),"M FN",IF(VLOOKUP(B78,RE,4,FALSE)=1,"KV",IF(VLOOKUP(B78,RE,4,FALSE)=2,"M")))))</f>
        <v/>
      </c>
      <c r="EK78" s="296">
        <f t="shared" ref="EK78:EK121" si="54">IF(B78=0,0,N78)</f>
        <v>0</v>
      </c>
      <c r="EL78" s="161"/>
      <c r="EM78" s="354">
        <f>SUMIF($K78,REGISTER!$CY$7,'KORT 2'!$BD78)</f>
        <v>0</v>
      </c>
      <c r="EN78" s="355">
        <f>SUMIF($K78,REGISTER!$CY$8,'KORT 2'!$BD78)</f>
        <v>0</v>
      </c>
      <c r="EO78" s="356">
        <f>SUMIF($K78,REGISTER!$CY$9,'KORT 2'!$BD78)</f>
        <v>0</v>
      </c>
      <c r="EP78" s="356">
        <f>SUMIF($K78,REGISTER!$CY$10,'KORT 2'!$BD78)</f>
        <v>0</v>
      </c>
      <c r="EQ78" s="357">
        <f>SUMIF($K78,REGISTER!$CY$23,'KORT 2'!$BD78)</f>
        <v>0</v>
      </c>
      <c r="ER78" s="355">
        <f>SUMIF($K78,REGISTER!$CY$24,'KORT 2'!$BD78)</f>
        <v>0</v>
      </c>
      <c r="ES78" s="356">
        <f>SUMIF($K78,REGISTER!$CY$25,'KORT 2'!$BD78)</f>
        <v>0</v>
      </c>
      <c r="ET78" s="356">
        <f>SUMIF($K78,REGISTER!$CY$26,'KORT 2'!$BD78)</f>
        <v>0</v>
      </c>
      <c r="EU78" s="357">
        <f>SUMIF($K78,REGISTER!$CY$15,'KORT 2'!$BD78)</f>
        <v>0</v>
      </c>
      <c r="EV78" s="355">
        <f>SUMIF($K78,REGISTER!$CY$16,'KORT 2'!$BD78)</f>
        <v>0</v>
      </c>
      <c r="EW78" s="355">
        <f>SUMIF($K78,REGISTER!$CY$17,'KORT 2'!$BD78)</f>
        <v>0</v>
      </c>
      <c r="EX78" s="355">
        <f>SUMIF($K78,REGISTER!$CY$18,'KORT 2'!$BD78)</f>
        <v>0</v>
      </c>
      <c r="EY78" s="358">
        <f>SUMIF($K78,REGISTER!$CY$19,'KORT 2'!$BD78)+SUMIF($K78,REGISTER!$CY$20,'KORT 2'!$BD78)+SUMIF($K78,REGISTER!$CY$21,'KORT 2'!$BD78)+SUMIF($K78,REGISTER!$CY$22,'KORT 2'!$BD78)</f>
        <v>0</v>
      </c>
      <c r="EZ78" s="359">
        <f>SUMIF($K78,REGISTER!$CY$31,'KORT 2'!$BD78)</f>
        <v>0</v>
      </c>
      <c r="FA78" s="355">
        <f>SUMIF($K78,REGISTER!$CY$32,'KORT 2'!$BD78)</f>
        <v>0</v>
      </c>
      <c r="FB78" s="355">
        <f>SUMIF($K78,REGISTER!$CY$33,'KORT 2'!$BD78)</f>
        <v>0</v>
      </c>
      <c r="FC78" s="355">
        <f>SUMIF($K78,REGISTER!$CY$34,'KORT 2'!$BD78)</f>
        <v>0</v>
      </c>
      <c r="FD78" s="358">
        <f>SUMIF($K78,REGISTER!$CY$35,'KORT 2'!$BD78)+SUMIF($K78,REGISTER!$CY$36,'KORT 2'!$BD78)+SUMIF($K78,REGISTER!$CY$37,'KORT 2'!$BD78)+SUMIF($K78,REGISTER!$CY$38,'KORT 2'!$BD78)</f>
        <v>0</v>
      </c>
      <c r="FE78" s="376"/>
      <c r="FF78" s="377"/>
      <c r="FG78" s="378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9"/>
      <c r="FY78" s="84">
        <f>SUMIF($M78,REGISTER!$CY$40,'KORT 2'!$O78)</f>
        <v>0</v>
      </c>
      <c r="FZ78" s="17">
        <f>SUMIF($M78,REGISTER!$CY$41,'KORT 2'!$O78)</f>
        <v>0</v>
      </c>
      <c r="GA78" s="17">
        <f>SUMIF($M78,REGISTER!$CY$42,'KORT 2'!$O78)</f>
        <v>0</v>
      </c>
      <c r="GB78" s="17">
        <f>SUMIF($M78,REGISTER!$CY$43,'KORT 2'!$O78)</f>
        <v>0</v>
      </c>
      <c r="GC78" s="17">
        <f>SUMIF($M78,REGISTER!$CY$44,'KORT 2'!$O78)</f>
        <v>0</v>
      </c>
      <c r="GD78" s="17">
        <f>SUMIF($M78,REGISTER!$CY$45,'KORT 2'!$O78)</f>
        <v>0</v>
      </c>
      <c r="GE78" s="17">
        <f>SUMIF($M78,REGISTER!$CY$60,'KORT 2'!$O78)</f>
        <v>0</v>
      </c>
      <c r="GF78" s="17">
        <f>SUMIF($M78,REGISTER!$CY$61,'KORT 2'!$O78)</f>
        <v>0</v>
      </c>
      <c r="GG78" s="17">
        <f>SUMIF($M78,REGISTER!$CY$62,'KORT 2'!$O78)</f>
        <v>0</v>
      </c>
      <c r="GH78" s="17">
        <f>SUMIF($M78,REGISTER!$CY$63,'KORT 2'!$O78)</f>
        <v>0</v>
      </c>
      <c r="GI78" s="17">
        <f>SUMIF($M78,REGISTER!$CY$64,'KORT 2'!$O78)</f>
        <v>0</v>
      </c>
      <c r="GJ78" s="17">
        <f>SUMIF($M78,REGISTER!$CY$65,'KORT 2'!$O78)</f>
        <v>0</v>
      </c>
      <c r="GK78" s="17">
        <f>SUMIF($M78,REGISTER!$CY$50,'KORT 2'!$O78)</f>
        <v>0</v>
      </c>
      <c r="GL78" s="17">
        <f>SUMIF($M78,REGISTER!$CY$51,'KORT 2'!$O78)</f>
        <v>0</v>
      </c>
      <c r="GM78" s="17">
        <f>SUMIF($M78,REGISTER!$CY$52,'KORT 2'!$O78)</f>
        <v>0</v>
      </c>
      <c r="GN78" s="17">
        <f>SUMIF($M78,REGISTER!$CY$53,'KORT 2'!$O78)</f>
        <v>0</v>
      </c>
      <c r="GO78" s="17">
        <f>SUMIF($M78,REGISTER!$CY$54,'KORT 2'!$O78)</f>
        <v>0</v>
      </c>
      <c r="GP78" s="17">
        <f>SUMIF($M78,REGISTER!$CY$55,'KORT 2'!$O78)</f>
        <v>0</v>
      </c>
      <c r="GQ78" s="16">
        <f>SUMIF($M78,REGISTER!$CY$56,'KORT 2'!$O78)+SUMIF($M78,REGISTER!$CY$57,'KORT 2'!$O78)+SUMIF($M78,REGISTER!$CY$58,'KORT 2'!$O78)+SUMIF($M78,REGISTER!$CY$59,'KORT 2'!$O78)</f>
        <v>0</v>
      </c>
      <c r="GR78" s="17">
        <f>SUMIF($M78,REGISTER!$CY$70,'KORT 2'!$O78)</f>
        <v>0</v>
      </c>
      <c r="GS78" s="17">
        <f>SUMIF($M78,REGISTER!$CY$71,'KORT 2'!$O78)</f>
        <v>0</v>
      </c>
      <c r="GT78" s="17">
        <f>SUMIF($M78,REGISTER!$CY$72,'KORT 2'!$O78)</f>
        <v>0</v>
      </c>
      <c r="GU78" s="17">
        <f>SUMIF($M78,REGISTER!$CY$73,'KORT 2'!$O78)</f>
        <v>0</v>
      </c>
      <c r="GV78" s="17">
        <f>SUMIF($M78,REGISTER!$CY$74,'KORT 2'!$O78)</f>
        <v>0</v>
      </c>
      <c r="GW78" s="17">
        <f>SUMIF($M78,REGISTER!$CY$75,'KORT 2'!$O78)</f>
        <v>0</v>
      </c>
      <c r="GX78" s="16">
        <f>SUMIF($M78,REGISTER!$CY$76,'KORT 2'!$O78)+SUMIF($M78,REGISTER!$CY$77,'KORT 2'!$O78)+SUMIF($M78,REGISTER!$CY$78,'KORT 2'!$O78)+SUMIF($M78,REGISTER!$CY$79,'KORT 2'!$O78)</f>
        <v>0</v>
      </c>
      <c r="GY78" s="255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5"/>
      <c r="HQ78" s="1"/>
    </row>
    <row r="79" spans="1:225" ht="12" customHeight="1">
      <c r="A79" s="15">
        <v>23</v>
      </c>
      <c r="B79" s="69"/>
      <c r="C79" s="539" t="str">
        <f t="shared" si="41"/>
        <v/>
      </c>
      <c r="D79" s="540"/>
      <c r="E79" s="540"/>
      <c r="F79" s="540"/>
      <c r="G79" s="541"/>
      <c r="H79" s="111" t="str">
        <f t="shared" si="42"/>
        <v/>
      </c>
      <c r="I79" s="22">
        <f t="shared" si="43"/>
        <v>0</v>
      </c>
      <c r="J79" s="22">
        <f t="shared" si="44"/>
        <v>0</v>
      </c>
      <c r="K79" s="22">
        <f t="shared" si="45"/>
        <v>0</v>
      </c>
      <c r="L79" s="114"/>
      <c r="M79" s="22">
        <f t="shared" si="46"/>
        <v>0</v>
      </c>
      <c r="N79" s="22">
        <f t="shared" si="47"/>
        <v>0</v>
      </c>
      <c r="O79" s="83">
        <f t="shared" si="48"/>
        <v>0</v>
      </c>
      <c r="P79" s="68">
        <f>IF((SUM(P$19:P$39)+SUM(P$78:P78)+SUM(P$117:P$121))&gt;=REGISTER!$DD$24,0,IF(CS$70=1,0,IF(AND(CS79=1,$J79=1,CS$43&gt;=REGISTER!$DD$28,CS$40&gt;0,SUM(CS$54:CS$60)&gt;0),1,0)))</f>
        <v>0</v>
      </c>
      <c r="Q79" s="68">
        <f>IF((SUM(Q$19:Q$39)+SUM(Q$78:Q78)+SUM(Q$117:Q$121))&gt;=REGISTER!$DD$24,0,IF(CT$70=1,0,IF(AND(CT79=1,$J79=1,CT$43&gt;=REGISTER!$DD$28,CT$40&gt;0,SUM(CT$54:CT$60)&gt;0),1,0)))</f>
        <v>0</v>
      </c>
      <c r="R79" s="68">
        <f>IF((SUM(R$19:R$39)+SUM(R$78:R78)+SUM(R$117:R$121))&gt;=REGISTER!$DD$24,0,IF(CU$70=1,0,IF(AND(CU79=1,$J79=1,CU$43&gt;=REGISTER!$DD$28,CU$40&gt;0,SUM(CU$54:CU$60)&gt;0),1,0)))</f>
        <v>0</v>
      </c>
      <c r="S79" s="68">
        <f>IF((SUM(S$19:S$39)+SUM(S$78:S78)+SUM(S$117:S$121))&gt;=REGISTER!$DD$24,0,IF(CV$70=1,0,IF(AND(CV79=1,$J79=1,CV$43&gt;=REGISTER!$DD$28,CV$40&gt;0,SUM(CV$54:CV$60)&gt;0),1,0)))</f>
        <v>0</v>
      </c>
      <c r="T79" s="68">
        <f>IF((SUM(T$19:T$39)+SUM(T$78:T78)+SUM(T$117:T$121))&gt;=REGISTER!$DD$24,0,IF(CW$70=1,0,IF(AND(CW79=1,$J79=1,CW$43&gt;=REGISTER!$DD$28,CW$40&gt;0,SUM(CW$54:CW$60)&gt;0),1,0)))</f>
        <v>0</v>
      </c>
      <c r="U79" s="68">
        <f>IF((SUM(U$19:U$39)+SUM(U$78:U78)+SUM(U$117:U$121))&gt;=REGISTER!$DD$24,0,IF(CX$70=1,0,IF(AND(CX79=1,$J79=1,CX$43&gt;=REGISTER!$DD$28,CX$40&gt;0,SUM(CX$54:CX$60)&gt;0),1,0)))</f>
        <v>0</v>
      </c>
      <c r="V79" s="68">
        <f>IF((SUM(V$19:V$39)+SUM(V$78:V78)+SUM(V$117:V$121))&gt;=REGISTER!$DD$24,0,IF(CY$70=1,0,IF(AND(CY79=1,$J79=1,CY$43&gt;=REGISTER!$DD$28,CY$40&gt;0,SUM(CY$54:CY$60)&gt;0),1,0)))</f>
        <v>0</v>
      </c>
      <c r="W79" s="68">
        <f>IF((SUM(W$19:W$39)+SUM(W$78:W78)+SUM(W$117:W$121))&gt;=REGISTER!$DD$24,0,IF(CZ$70=1,0,IF(AND(CZ79=1,$J79=1,CZ$43&gt;=REGISTER!$DD$28,CZ$40&gt;0,SUM(CZ$54:CZ$60)&gt;0),1,0)))</f>
        <v>0</v>
      </c>
      <c r="X79" s="68">
        <f>IF((SUM(X$19:X$39)+SUM(X$78:X78)+SUM(X$117:X$121))&gt;=REGISTER!$DD$24,0,IF(DA$70=1,0,IF(AND(DA79=1,$J79=1,DA$43&gt;=REGISTER!$DD$28,DA$40&gt;0,SUM(DA$54:DA$60)&gt;0),1,0)))</f>
        <v>0</v>
      </c>
      <c r="Y79" s="68">
        <f>IF((SUM(Y$19:Y$39)+SUM(Y$78:Y78)+SUM(Y$117:Y$121))&gt;=REGISTER!$DD$24,0,IF(DB$70=1,0,IF(AND(DB79=1,$J79=1,DB$43&gt;=REGISTER!$DD$28,DB$40&gt;0,SUM(DB$54:DB$60)&gt;0),1,0)))</f>
        <v>0</v>
      </c>
      <c r="Z79" s="68">
        <f>IF((SUM(Z$19:Z$39)+SUM(Z$78:Z78)+SUM(Z$117:Z$121))&gt;=REGISTER!$DD$24,0,IF(DC$70=1,0,IF(AND(DC79=1,$J79=1,DC$43&gt;=REGISTER!$DD$28,DC$40&gt;0,SUM(DC$54:DC$60)&gt;0),1,0)))</f>
        <v>0</v>
      </c>
      <c r="AA79" s="68">
        <f>IF((SUM(AA$19:AA$39)+SUM(AA$78:AA78)+SUM(AA$117:AA$121))&gt;=REGISTER!$DD$24,0,IF(DD$70=1,0,IF(AND(DD79=1,$J79=1,DD$43&gt;=REGISTER!$DD$28,DD$40&gt;0,SUM(DD$54:DD$60)&gt;0),1,0)))</f>
        <v>0</v>
      </c>
      <c r="AB79" s="68">
        <f>IF((SUM(AB$19:AB$39)+SUM(AB$78:AB78)+SUM(AB$117:AB$121))&gt;=REGISTER!$DD$24,0,IF(DE$70=1,0,IF(AND(DE79=1,$J79=1,DE$43&gt;=REGISTER!$DD$28,DE$40&gt;0,SUM(DE$54:DE$60)&gt;0),1,0)))</f>
        <v>0</v>
      </c>
      <c r="AC79" s="68">
        <f>IF((SUM(AC$19:AC$39)+SUM(AC$78:AC78)+SUM(AC$117:AC$121))&gt;=REGISTER!$DD$24,0,IF(DF$70=1,0,IF(AND(DF79=1,$J79=1,DF$43&gt;=REGISTER!$DD$28,DF$40&gt;0,SUM(DF$54:DF$60)&gt;0),1,0)))</f>
        <v>0</v>
      </c>
      <c r="AD79" s="68">
        <f>IF((SUM(AD$19:AD$39)+SUM(AD$78:AD78)+SUM(AD$117:AD$121))&gt;=REGISTER!$DD$24,0,IF(DG$70=1,0,IF(AND(DG79=1,$J79=1,DG$43&gt;=REGISTER!$DD$28,DG$40&gt;0,SUM(DG$54:DG$60)&gt;0),1,0)))</f>
        <v>0</v>
      </c>
      <c r="AE79" s="68">
        <f>IF((SUM(AE$19:AE$39)+SUM(AE$78:AE78)+SUM(AE$117:AE$121))&gt;=REGISTER!$DD$24,0,IF(DH$70=1,0,IF(AND(DH79=1,$J79=1,DH$43&gt;=REGISTER!$DD$28,DH$40&gt;0,SUM(DH$54:DH$60)&gt;0),1,0)))</f>
        <v>0</v>
      </c>
      <c r="AF79" s="68">
        <f>IF((SUM(AF$19:AF$39)+SUM(AF$78:AF78)+SUM(AF$117:AF$121))&gt;=REGISTER!$DD$24,0,IF(DI$70=1,0,IF(AND(DI79=1,$J79=1,DI$43&gt;=REGISTER!$DD$28,DI$40&gt;0,SUM(DI$54:DI$60)&gt;0),1,0)))</f>
        <v>0</v>
      </c>
      <c r="AG79" s="68">
        <f>IF((SUM(AG$19:AG$39)+SUM(AG$78:AG78)+SUM(AG$117:AG$121))&gt;=REGISTER!$DD$24,0,IF(DJ$70=1,0,IF(AND(DJ79=1,$J79=1,DJ$43&gt;=REGISTER!$DD$28,DJ$40&gt;0,SUM(DJ$54:DJ$60)&gt;0),1,0)))</f>
        <v>0</v>
      </c>
      <c r="AH79" s="68">
        <f>IF((SUM(AH$19:AH$39)+SUM(AH$78:AH78)+SUM(AH$117:AH$121))&gt;=REGISTER!$DD$24,0,IF(DK$70=1,0,IF(AND(DK79=1,$J79=1,DK$43&gt;=REGISTER!$DD$28,DK$40&gt;0,SUM(DK$54:DK$60)&gt;0),1,0)))</f>
        <v>0</v>
      </c>
      <c r="AI79" s="68">
        <f>IF((SUM(AI$19:AI$39)+SUM(AI$78:AI78)+SUM(AI$117:AI$121))&gt;=REGISTER!$DD$24,0,IF(DL$70=1,0,IF(AND(DL79=1,$J79=1,DL$43&gt;=REGISTER!$DD$28,DL$40&gt;0,SUM(DL$54:DL$60)&gt;0),1,0)))</f>
        <v>0</v>
      </c>
      <c r="AJ79" s="68">
        <f>IF((SUM(AJ$19:AJ$39)+SUM(AJ$78:AJ78)+SUM(AJ$117:AJ$121))&gt;=REGISTER!$DD$24,0,IF(DM$70=1,0,IF(AND(DM79=1,$J79=1,DM$43&gt;=REGISTER!$DD$28,DM$40&gt;0,SUM(DM$54:DM$60)&gt;0),1,0)))</f>
        <v>0</v>
      </c>
      <c r="AK79" s="68">
        <f>IF((SUM(AK$19:AK$39)+SUM(AK$78:AK78)+SUM(AK$117:AK$121))&gt;=REGISTER!$DD$24,0,IF(DN$70=1,0,IF(AND(DN79=1,$J79=1,DN$43&gt;=REGISTER!$DD$28,DN$40&gt;0,SUM(DN$54:DN$60)&gt;0),1,0)))</f>
        <v>0</v>
      </c>
      <c r="AL79" s="68">
        <f>IF((SUM(AL$19:AL$39)+SUM(AL$78:AL78)+SUM(AL$117:AL$121))&gt;=REGISTER!$DD$24,0,IF(DO$70=1,0,IF(AND(DO79=1,$J79=1,DO$43&gt;=REGISTER!$DD$28,DO$40&gt;0,SUM(DO$54:DO$60)&gt;0),1,0)))</f>
        <v>0</v>
      </c>
      <c r="AM79" s="68">
        <f>IF((SUM(AM$19:AM$39)+SUM(AM$78:AM78)+SUM(AM$117:AM$121))&gt;=REGISTER!$DD$24,0,IF(DP$70=1,0,IF(AND(DP79=1,$J79=1,DP$43&gt;=REGISTER!$DD$28,DP$40&gt;0,SUM(DP$54:DP$60)&gt;0),1,0)))</f>
        <v>0</v>
      </c>
      <c r="AN79" s="68">
        <f>IF((SUM(AN$19:AN$39)+SUM(AN$78:AN78)+SUM(AN$117:AN$121))&gt;=REGISTER!$DD$24,0,IF(DQ$70=1,0,IF(AND(DQ79=1,$J79=1,DQ$43&gt;=REGISTER!$DD$28,DQ$40&gt;0,SUM(DQ$54:DQ$60)&gt;0),1,0)))</f>
        <v>0</v>
      </c>
      <c r="AO79" s="68">
        <f>IF((SUM(AO$19:AO$39)+SUM(AO$78:AO78)+SUM(AO$117:AO$121))&gt;=REGISTER!$DD$24,0,IF(DR$70=1,0,IF(AND(DR79=1,$J79=1,DR$43&gt;=REGISTER!$DD$28,DR$40&gt;0,SUM(DR$54:DR$60)&gt;0),1,0)))</f>
        <v>0</v>
      </c>
      <c r="AP79" s="68">
        <f>IF((SUM(AP$19:AP$39)+SUM(AP$78:AP78)+SUM(AP$117:AP$121))&gt;=REGISTER!$DD$24,0,IF(DS$70=1,0,IF(AND(DS79=1,$J79=1,DS$43&gt;=REGISTER!$DD$28,DS$40&gt;0,SUM(DS$54:DS$60)&gt;0),1,0)))</f>
        <v>0</v>
      </c>
      <c r="AQ79" s="68">
        <f>IF((SUM(AQ$19:AQ$39)+SUM(AQ$78:AQ78)+SUM(AQ$117:AQ$121))&gt;=REGISTER!$DD$24,0,IF(DT$70=1,0,IF(AND(DT79=1,$J79=1,DT$43&gt;=REGISTER!$DD$28,DT$40&gt;0,SUM(DT$54:DT$60)&gt;0),1,0)))</f>
        <v>0</v>
      </c>
      <c r="AR79" s="68">
        <f>IF((SUM(AR$19:AR$39)+SUM(AR$78:AR78)+SUM(AR$117:AR$121))&gt;=REGISTER!$DD$24,0,IF(DU$70=1,0,IF(AND(DU79=1,$J79=1,DU$43&gt;=REGISTER!$DD$28,DU$40&gt;0,SUM(DU$54:DU$60)&gt;0),1,0)))</f>
        <v>0</v>
      </c>
      <c r="AS79" s="68">
        <f>IF((SUM(AS$19:AS$39)+SUM(AS$78:AS78)+SUM(AS$117:AS$121))&gt;=REGISTER!$DD$24,0,IF(DV$70=1,0,IF(AND(DV79=1,$J79=1,DV$43&gt;=REGISTER!$DD$28,DV$40&gt;0,SUM(DV$54:DV$60)&gt;0),1,0)))</f>
        <v>0</v>
      </c>
      <c r="AT79" s="68">
        <f>IF((SUM(AT$19:AT$39)+SUM(AT$78:AT78)+SUM(AT$117:AT$121))&gt;=REGISTER!$DD$24,0,IF(DW$70=1,0,IF(AND(DW79=1,$J79=1,DW$43&gt;=REGISTER!$DD$28,DW$40&gt;0,SUM(DW$54:DW$60)&gt;0),1,0)))</f>
        <v>0</v>
      </c>
      <c r="AU79" s="68">
        <f>IF((SUM(AU$19:AU$39)+SUM(AU$78:AU78)+SUM(AU$117:AU$121))&gt;=REGISTER!$DD$24,0,IF(DX$70=1,0,IF(AND(DX79=1,$J79=1,DX$43&gt;=REGISTER!$DD$28,DX$40&gt;0,SUM(DX$54:DX$60)&gt;0),1,0)))</f>
        <v>0</v>
      </c>
      <c r="AV79" s="68">
        <f>IF((SUM(AV$19:AV$39)+SUM(AV$78:AV78)+SUM(AV$117:AV$121))&gt;=REGISTER!$DD$24,0,IF(DY$70=1,0,IF(AND(DY79=1,$J79=1,DY$43&gt;=REGISTER!$DD$28,DY$40&gt;0,SUM(DY$54:DY$60)&gt;0),1,0)))</f>
        <v>0</v>
      </c>
      <c r="AW79" s="68">
        <f>IF((SUM(AW$19:AW$39)+SUM(AW$78:AW78)+SUM(AW$117:AW$121))&gt;=REGISTER!$DD$24,0,IF(DZ$70=1,0,IF(AND(DZ79=1,$J79=1,DZ$43&gt;=REGISTER!$DD$28,DZ$40&gt;0,SUM(DZ$54:DZ$60)&gt;0),1,0)))</f>
        <v>0</v>
      </c>
      <c r="AX79" s="68">
        <f>IF((SUM(AX$19:AX$39)+SUM(AX$78:AX78)+SUM(AX$117:AX$121))&gt;=REGISTER!$DD$24,0,IF(EA$70=1,0,IF(AND(EA79=1,$J79=1,EA$43&gt;=REGISTER!$DD$28,EA$40&gt;0,SUM(EA$54:EA$60)&gt;0),1,0)))</f>
        <v>0</v>
      </c>
      <c r="AY79" s="68">
        <f>IF((SUM(AY$19:AY$39)+SUM(AY$78:AY78)+SUM(AY$117:AY$121))&gt;=REGISTER!$DD$24,0,IF(EB$70=1,0,IF(AND(EB79=1,$J79=1,EB$43&gt;=REGISTER!$DD$28,EB$40&gt;0,SUM(EB$54:EB$60)&gt;0),1,0)))</f>
        <v>0</v>
      </c>
      <c r="AZ79" s="68">
        <f>IF((SUM(AZ$19:AZ$39)+SUM(AZ$78:AZ78)+SUM(AZ$117:AZ$121))&gt;=REGISTER!$DD$24,0,IF(EC$70=1,0,IF(AND(EC79=1,$J79=1,EC$43&gt;=REGISTER!$DD$28,EC$40&gt;0,SUM(EC$54:EC$60)&gt;0),1,0)))</f>
        <v>0</v>
      </c>
      <c r="BA79" s="68">
        <f>IF((SUM(BA$19:BA$39)+SUM(BA$78:BA78)+SUM(BA$117:BA$121))&gt;=REGISTER!$DD$24,0,IF(ED$70=1,0,IF(AND(ED79=1,$J79=1,ED$43&gt;=REGISTER!$DD$28,ED$40&gt;0,SUM(ED$54:ED$60)&gt;0),1,0)))</f>
        <v>0</v>
      </c>
      <c r="BB79" s="68">
        <f>IF((SUM(BB$19:BB$39)+SUM(BB$78:BB78)+SUM(BB$117:BB$121))&gt;=REGISTER!$DD$24,0,IF(EE$70=1,0,IF(AND(EE79=1,$J79=1,EE$43&gt;=REGISTER!$DD$28,EE$40&gt;0,SUM(EE$54:EE$60)&gt;0),1,0)))</f>
        <v>0</v>
      </c>
      <c r="BC79" s="68">
        <f>IF((SUM(BC$19:BC$39)+SUM(BC$78:BC78)+SUM(BC$117:BC$121))&gt;=REGISTER!$DD$24,0,IF(EF$70=1,0,IF(AND(EF79=1,$J79=1,EF$43&gt;=REGISTER!$DD$28,EF$40&gt;0,SUM(EF$54:EF$60)&gt;0),1,0)))</f>
        <v>0</v>
      </c>
      <c r="BD79" s="83">
        <f t="shared" si="49"/>
        <v>0</v>
      </c>
      <c r="BE79" s="68">
        <f>IF((SUM(BE$19:BE$37)+SUM(BE$78:BE78))&gt;=20,0,SUM(IF(AND($I79=1,CS79=1,CS$41&gt;2,CS$40&gt;0,SUM(CS$47:CS$53)&gt;0),1,0)))</f>
        <v>0</v>
      </c>
      <c r="BF79" s="68">
        <f>IF((SUM(BF$19:BF$37)+SUM(BF$78:BF78))&gt;=20,0,SUM(IF(AND($I79=1,CT79=1,CT$41&gt;2,CT$40&gt;0,SUM(CT$47:CT$53)&gt;0),1,0)))</f>
        <v>0</v>
      </c>
      <c r="BG79" s="68">
        <f>IF((SUM(BG$19:BG$37)+SUM(BG$78:BG78))&gt;=20,0,SUM(IF(AND($I79=1,CU79=1,CU$41&gt;2,CU$40&gt;0,SUM(CU$47:CU$53)&gt;0),1,0)))</f>
        <v>0</v>
      </c>
      <c r="BH79" s="68">
        <f>IF((SUM(BH$19:BH$37)+SUM(BH$78:BH78))&gt;=20,0,SUM(IF(AND($I79=1,CV79=1,CV$41&gt;2,CV$40&gt;0,SUM(CV$47:CV$53)&gt;0),1,0)))</f>
        <v>0</v>
      </c>
      <c r="BI79" s="68">
        <f>IF((SUM(BI$19:BI$37)+SUM(BI$78:BI78))&gt;=20,0,SUM(IF(AND($I79=1,CW79=1,CW$41&gt;2,CW$40&gt;0,SUM(CW$47:CW$53)&gt;0),1,0)))</f>
        <v>0</v>
      </c>
      <c r="BJ79" s="68">
        <f>IF((SUM(BJ$19:BJ$37)+SUM(BJ$78:BJ78))&gt;=20,0,SUM(IF(AND($I79=1,CX79=1,CX$41&gt;2,CX$40&gt;0,SUM(CX$47:CX$53)&gt;0),1,0)))</f>
        <v>0</v>
      </c>
      <c r="BK79" s="68">
        <f>IF((SUM(BK$19:BK$37)+SUM(BK$78:BK78))&gt;=20,0,SUM(IF(AND($I79=1,CY79=1,CY$41&gt;2,CY$40&gt;0,SUM(CY$47:CY$53)&gt;0),1,0)))</f>
        <v>0</v>
      </c>
      <c r="BL79" s="68">
        <f>IF((SUM(BL$19:BL$37)+SUM(BL$78:BL78))&gt;=20,0,SUM(IF(AND($I79=1,CZ79=1,CZ$41&gt;2,CZ$40&gt;0,SUM(CZ$47:CZ$53)&gt;0),1,0)))</f>
        <v>0</v>
      </c>
      <c r="BM79" s="68">
        <f>IF((SUM(BM$19:BM$37)+SUM(BM$78:BM78))&gt;=20,0,SUM(IF(AND($I79=1,DA79=1,DA$41&gt;2,DA$40&gt;0,SUM(DA$47:DA$53)&gt;0),1,0)))</f>
        <v>0</v>
      </c>
      <c r="BN79" s="68">
        <f>IF((SUM(BN$19:BN$37)+SUM(BN$78:BN78))&gt;=20,0,SUM(IF(AND($I79=1,DB79=1,DB$41&gt;2,DB$40&gt;0,SUM(DB$47:DB$53)&gt;0),1,0)))</f>
        <v>0</v>
      </c>
      <c r="BO79" s="68">
        <f>IF((SUM(BO$19:BO$37)+SUM(BO$78:BO78))&gt;=20,0,SUM(IF(AND($I79=1,DC79=1,DC$41&gt;2,DC$40&gt;0,SUM(DC$47:DC$53)&gt;0),1,0)))</f>
        <v>0</v>
      </c>
      <c r="BP79" s="68">
        <f>IF((SUM(BP$19:BP$37)+SUM(BP$78:BP78))&gt;=20,0,SUM(IF(AND($I79=1,DD79=1,DD$41&gt;2,DD$40&gt;0,SUM(DD$47:DD$53)&gt;0),1,0)))</f>
        <v>0</v>
      </c>
      <c r="BQ79" s="68">
        <f>IF((SUM(BQ$19:BQ$37)+SUM(BQ$78:BQ78))&gt;=20,0,SUM(IF(AND($I79=1,DE79=1,DE$41&gt;2,DE$40&gt;0,SUM(DE$47:DE$53)&gt;0),1,0)))</f>
        <v>0</v>
      </c>
      <c r="BR79" s="68">
        <f>IF((SUM(BR$19:BR$37)+SUM(BR$78:BR78))&gt;=20,0,SUM(IF(AND($I79=1,DF79=1,DF$41&gt;2,DF$40&gt;0,SUM(DF$47:DF$53)&gt;0),1,0)))</f>
        <v>0</v>
      </c>
      <c r="BS79" s="68">
        <f>IF((SUM(BS$19:BS$37)+SUM(BS$78:BS78))&gt;=20,0,SUM(IF(AND($I79=1,DG79=1,DG$41&gt;2,DG$40&gt;0,SUM(DG$47:DG$53)&gt;0),1,0)))</f>
        <v>0</v>
      </c>
      <c r="BT79" s="68">
        <f>IF((SUM(BT$19:BT$37)+SUM(BT$78:BT78))&gt;=20,0,SUM(IF(AND($I79=1,DH79=1,DH$41&gt;2,DH$40&gt;0,SUM(DH$47:DH$53)&gt;0),1,0)))</f>
        <v>0</v>
      </c>
      <c r="BU79" s="68">
        <f>IF((SUM(BU$19:BU$37)+SUM(BU$78:BU78))&gt;=20,0,SUM(IF(AND($I79=1,DI79=1,DI$41&gt;2,DI$40&gt;0,SUM(DI$47:DI$53)&gt;0),1,0)))</f>
        <v>0</v>
      </c>
      <c r="BV79" s="68">
        <f>IF((SUM(BV$19:BV$37)+SUM(BV$78:BV78))&gt;=20,0,SUM(IF(AND($I79=1,DJ79=1,DJ$41&gt;2,DJ$40&gt;0,SUM(DJ$47:DJ$53)&gt;0),1,0)))</f>
        <v>0</v>
      </c>
      <c r="BW79" s="68">
        <f>IF((SUM(BW$19:BW$37)+SUM(BW$78:BW78))&gt;=20,0,SUM(IF(AND($I79=1,DK79=1,DK$41&gt;2,DK$40&gt;0,SUM(DK$47:DK$53)&gt;0),1,0)))</f>
        <v>0</v>
      </c>
      <c r="BX79" s="68">
        <f>IF((SUM(BX$19:BX$37)+SUM(BX$78:BX78))&gt;=20,0,SUM(IF(AND($I79=1,DL79=1,DL$41&gt;2,DL$40&gt;0,SUM(DL$47:DL$53)&gt;0),1,0)))</f>
        <v>0</v>
      </c>
      <c r="BY79" s="68">
        <f>IF((SUM(BY$19:BY$37)+SUM(BY$78:BY78))&gt;=20,0,SUM(IF(AND($I79=1,DM79=1,DM$41&gt;2,DM$40&gt;0,SUM(DM$47:DM$53)&gt;0),1,0)))</f>
        <v>0</v>
      </c>
      <c r="BZ79" s="68">
        <f>IF((SUM(BZ$19:BZ$37)+SUM(BZ$78:BZ78))&gt;=20,0,SUM(IF(AND($I79=1,DN79=1,DN$41&gt;2,DN$40&gt;0,SUM(DN$47:DN$53)&gt;0),1,0)))</f>
        <v>0</v>
      </c>
      <c r="CA79" s="68">
        <f>IF((SUM(CA$19:CA$37)+SUM(CA$78:CA78))&gt;=20,0,SUM(IF(AND($I79=1,DO79=1,DO$41&gt;2,DO$40&gt;0,SUM(DO$47:DO$53)&gt;0),1,0)))</f>
        <v>0</v>
      </c>
      <c r="CB79" s="68">
        <f>IF((SUM(CB$19:CB$37)+SUM(CB$78:CB78))&gt;=20,0,SUM(IF(AND($I79=1,DP79=1,DP$41&gt;2,DP$40&gt;0,SUM(DP$47:DP$53)&gt;0),1,0)))</f>
        <v>0</v>
      </c>
      <c r="CC79" s="68">
        <f>IF((SUM(CC$19:CC$37)+SUM(CC$78:CC78))&gt;=20,0,SUM(IF(AND($I79=1,DQ79=1,DQ$41&gt;2,DQ$40&gt;0,SUM(DQ$47:DQ$53)&gt;0),1,0)))</f>
        <v>0</v>
      </c>
      <c r="CD79" s="68">
        <f>IF((SUM(CD$19:CD$37)+SUM(CD$78:CD78))&gt;=20,0,SUM(IF(AND($I79=1,DR79=1,DR$41&gt;2,DR$40&gt;0,SUM(DR$47:DR$53)&gt;0),1,0)))</f>
        <v>0</v>
      </c>
      <c r="CE79" s="68">
        <f>IF((SUM(CE$19:CE$37)+SUM(CE$78:CE78))&gt;=20,0,SUM(IF(AND($I79=1,DS79=1,DS$41&gt;2,DS$40&gt;0,SUM(DS$47:DS$53)&gt;0),1,0)))</f>
        <v>0</v>
      </c>
      <c r="CF79" s="68">
        <f>IF((SUM(CF$19:CF$37)+SUM(CF$78:CF78))&gt;=20,0,SUM(IF(AND($I79=1,DT79=1,DT$41&gt;2,DT$40&gt;0,SUM(DT$47:DT$53)&gt;0),1,0)))</f>
        <v>0</v>
      </c>
      <c r="CG79" s="68">
        <f>IF((SUM(CG$19:CG$37)+SUM(CG$78:CG78))&gt;=20,0,SUM(IF(AND($I79=1,DU79=1,DU$41&gt;2,DU$40&gt;0,SUM(DU$47:DU$53)&gt;0),1,0)))</f>
        <v>0</v>
      </c>
      <c r="CH79" s="68">
        <f>IF((SUM(CH$19:CH$37)+SUM(CH$78:CH78))&gt;=20,0,SUM(IF(AND($I79=1,DV79=1,DV$41&gt;2,DV$40&gt;0,SUM(DV$47:DV$53)&gt;0),1,0)))</f>
        <v>0</v>
      </c>
      <c r="CI79" s="68">
        <f>IF((SUM(CI$19:CI$37)+SUM(CI$78:CI78))&gt;=20,0,SUM(IF(AND($I79=1,DW79=1,DW$41&gt;2,DW$40&gt;0,SUM(DW$47:DW$53)&gt;0),1,0)))</f>
        <v>0</v>
      </c>
      <c r="CJ79" s="68">
        <f>IF((SUM(CJ$19:CJ$37)+SUM(CJ$78:CJ78))&gt;=20,0,SUM(IF(AND($I79=1,DX79=1,DX$41&gt;2,DX$40&gt;0,SUM(DX$47:DX$53)&gt;0),1,0)))</f>
        <v>0</v>
      </c>
      <c r="CK79" s="68">
        <f>IF((SUM(CK$19:CK$37)+SUM(CK$78:CK78))&gt;=20,0,SUM(IF(AND($I79=1,DY79=1,DY$41&gt;2,DY$40&gt;0,SUM(DY$47:DY$53)&gt;0),1,0)))</f>
        <v>0</v>
      </c>
      <c r="CL79" s="68">
        <f>IF((SUM(CL$19:CL$37)+SUM(CL$78:CL78))&gt;=20,0,SUM(IF(AND($I79=1,DZ79=1,DZ$41&gt;2,DZ$40&gt;0,SUM(DZ$47:DZ$53)&gt;0),1,0)))</f>
        <v>0</v>
      </c>
      <c r="CM79" s="68">
        <f>IF((SUM(CM$19:CM$37)+SUM(CM$78:CM78))&gt;=20,0,SUM(IF(AND($I79=1,EA79=1,EA$41&gt;2,EA$40&gt;0,SUM(EA$47:EA$53)&gt;0),1,0)))</f>
        <v>0</v>
      </c>
      <c r="CN79" s="68">
        <f>IF((SUM(CN$19:CN$37)+SUM(CN$78:CN78))&gt;=20,0,SUM(IF(AND($I79=1,EB79=1,EB$41&gt;2,EB$40&gt;0,SUM(EB$47:EB$53)&gt;0),1,0)))</f>
        <v>0</v>
      </c>
      <c r="CO79" s="68">
        <f>IF((SUM(CO$19:CO$37)+SUM(CO$78:CO78))&gt;=20,0,SUM(IF(AND($I79=1,EC79=1,EC$41&gt;2,EC$40&gt;0,SUM(EC$47:EC$53)&gt;0),1,0)))</f>
        <v>0</v>
      </c>
      <c r="CP79" s="68">
        <f>IF((SUM(CP$19:CP$37)+SUM(CP$78:CP78))&gt;=20,0,SUM(IF(AND($I79=1,ED79=1,ED$41&gt;2,ED$40&gt;0,SUM(ED$47:ED$53)&gt;0),1,0)))</f>
        <v>0</v>
      </c>
      <c r="CQ79" s="68">
        <f>IF((SUM(CQ$19:CQ$37)+SUM(CQ$78:CQ78))&gt;=20,0,SUM(IF(AND($I79=1,EE79=1,EE$41&gt;2,EE$40&gt;0,SUM(EE$47:EE$53)&gt;0),1,0)))</f>
        <v>0</v>
      </c>
      <c r="CR79" s="68">
        <f>IF((SUM(CR$19:CR$37)+SUM(CR$78:CR78))&gt;=20,0,SUM(IF(AND($I79=1,EF79=1,EF$41&gt;2,EF$40&gt;0,SUM(EF$47:EF$53)&gt;0),1,0)))</f>
        <v>0</v>
      </c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  <c r="ED79" s="53"/>
      <c r="EE79" s="53"/>
      <c r="EF79" s="53"/>
      <c r="EG79" s="46">
        <f t="shared" si="51"/>
        <v>0</v>
      </c>
      <c r="EH79" s="116"/>
      <c r="EI79" s="82">
        <f t="shared" si="52"/>
        <v>0</v>
      </c>
      <c r="EJ79" s="295" t="str">
        <f t="shared" si="53"/>
        <v/>
      </c>
      <c r="EK79" s="296">
        <f t="shared" si="54"/>
        <v>0</v>
      </c>
      <c r="EL79" s="161"/>
      <c r="EM79" s="354">
        <f>SUMIF($K79,REGISTER!$CY$7,'KORT 2'!$BD79)</f>
        <v>0</v>
      </c>
      <c r="EN79" s="355">
        <f>SUMIF($K79,REGISTER!$CY$8,'KORT 2'!$BD79)</f>
        <v>0</v>
      </c>
      <c r="EO79" s="356">
        <f>SUMIF($K79,REGISTER!$CY$9,'KORT 2'!$BD79)</f>
        <v>0</v>
      </c>
      <c r="EP79" s="356">
        <f>SUMIF($K79,REGISTER!$CY$10,'KORT 2'!$BD79)</f>
        <v>0</v>
      </c>
      <c r="EQ79" s="357">
        <f>SUMIF($K79,REGISTER!$CY$23,'KORT 2'!$BD79)</f>
        <v>0</v>
      </c>
      <c r="ER79" s="355">
        <f>SUMIF($K79,REGISTER!$CY$24,'KORT 2'!$BD79)</f>
        <v>0</v>
      </c>
      <c r="ES79" s="356">
        <f>SUMIF($K79,REGISTER!$CY$25,'KORT 2'!$BD79)</f>
        <v>0</v>
      </c>
      <c r="ET79" s="356">
        <f>SUMIF($K79,REGISTER!$CY$26,'KORT 2'!$BD79)</f>
        <v>0</v>
      </c>
      <c r="EU79" s="357">
        <f>SUMIF($K79,REGISTER!$CY$15,'KORT 2'!$BD79)</f>
        <v>0</v>
      </c>
      <c r="EV79" s="355">
        <f>SUMIF($K79,REGISTER!$CY$16,'KORT 2'!$BD79)</f>
        <v>0</v>
      </c>
      <c r="EW79" s="355">
        <f>SUMIF($K79,REGISTER!$CY$17,'KORT 2'!$BD79)</f>
        <v>0</v>
      </c>
      <c r="EX79" s="355">
        <f>SUMIF($K79,REGISTER!$CY$18,'KORT 2'!$BD79)</f>
        <v>0</v>
      </c>
      <c r="EY79" s="358">
        <f>SUMIF($K79,REGISTER!$CY$19,'KORT 2'!$BD79)+SUMIF($K79,REGISTER!$CY$20,'KORT 2'!$BD79)+SUMIF($K79,REGISTER!$CY$21,'KORT 2'!$BD79)+SUMIF($K79,REGISTER!$CY$22,'KORT 2'!$BD79)</f>
        <v>0</v>
      </c>
      <c r="EZ79" s="359">
        <f>SUMIF($K79,REGISTER!$CY$31,'KORT 2'!$BD79)</f>
        <v>0</v>
      </c>
      <c r="FA79" s="355">
        <f>SUMIF($K79,REGISTER!$CY$32,'KORT 2'!$BD79)</f>
        <v>0</v>
      </c>
      <c r="FB79" s="355">
        <f>SUMIF($K79,REGISTER!$CY$33,'KORT 2'!$BD79)</f>
        <v>0</v>
      </c>
      <c r="FC79" s="355">
        <f>SUMIF($K79,REGISTER!$CY$34,'KORT 2'!$BD79)</f>
        <v>0</v>
      </c>
      <c r="FD79" s="358">
        <f>SUMIF($K79,REGISTER!$CY$35,'KORT 2'!$BD79)+SUMIF($K79,REGISTER!$CY$36,'KORT 2'!$BD79)+SUMIF($K79,REGISTER!$CY$37,'KORT 2'!$BD79)+SUMIF($K79,REGISTER!$CY$38,'KORT 2'!$BD79)</f>
        <v>0</v>
      </c>
      <c r="FE79" s="376"/>
      <c r="FF79" s="377"/>
      <c r="FG79" s="378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9"/>
      <c r="FY79" s="84">
        <f>SUMIF($M79,REGISTER!$CY$40,'KORT 2'!$O79)</f>
        <v>0</v>
      </c>
      <c r="FZ79" s="17">
        <f>SUMIF($M79,REGISTER!$CY$41,'KORT 2'!$O79)</f>
        <v>0</v>
      </c>
      <c r="GA79" s="17">
        <f>SUMIF($M79,REGISTER!$CY$42,'KORT 2'!$O79)</f>
        <v>0</v>
      </c>
      <c r="GB79" s="17">
        <f>SUMIF($M79,REGISTER!$CY$43,'KORT 2'!$O79)</f>
        <v>0</v>
      </c>
      <c r="GC79" s="17">
        <f>SUMIF($M79,REGISTER!$CY$44,'KORT 2'!$O79)</f>
        <v>0</v>
      </c>
      <c r="GD79" s="17">
        <f>SUMIF($M79,REGISTER!$CY$45,'KORT 2'!$O79)</f>
        <v>0</v>
      </c>
      <c r="GE79" s="17">
        <f>SUMIF($M79,REGISTER!$CY$60,'KORT 2'!$O79)</f>
        <v>0</v>
      </c>
      <c r="GF79" s="17">
        <f>SUMIF($M79,REGISTER!$CY$61,'KORT 2'!$O79)</f>
        <v>0</v>
      </c>
      <c r="GG79" s="17">
        <f>SUMIF($M79,REGISTER!$CY$62,'KORT 2'!$O79)</f>
        <v>0</v>
      </c>
      <c r="GH79" s="17">
        <f>SUMIF($M79,REGISTER!$CY$63,'KORT 2'!$O79)</f>
        <v>0</v>
      </c>
      <c r="GI79" s="17">
        <f>SUMIF($M79,REGISTER!$CY$64,'KORT 2'!$O79)</f>
        <v>0</v>
      </c>
      <c r="GJ79" s="17">
        <f>SUMIF($M79,REGISTER!$CY$65,'KORT 2'!$O79)</f>
        <v>0</v>
      </c>
      <c r="GK79" s="17">
        <f>SUMIF($M79,REGISTER!$CY$50,'KORT 2'!$O79)</f>
        <v>0</v>
      </c>
      <c r="GL79" s="17">
        <f>SUMIF($M79,REGISTER!$CY$51,'KORT 2'!$O79)</f>
        <v>0</v>
      </c>
      <c r="GM79" s="17">
        <f>SUMIF($M79,REGISTER!$CY$52,'KORT 2'!$O79)</f>
        <v>0</v>
      </c>
      <c r="GN79" s="17">
        <f>SUMIF($M79,REGISTER!$CY$53,'KORT 2'!$O79)</f>
        <v>0</v>
      </c>
      <c r="GO79" s="17">
        <f>SUMIF($M79,REGISTER!$CY$54,'KORT 2'!$O79)</f>
        <v>0</v>
      </c>
      <c r="GP79" s="17">
        <f>SUMIF($M79,REGISTER!$CY$55,'KORT 2'!$O79)</f>
        <v>0</v>
      </c>
      <c r="GQ79" s="16">
        <f>SUMIF($M79,REGISTER!$CY$56,'KORT 2'!$O79)+SUMIF($M79,REGISTER!$CY$57,'KORT 2'!$O79)+SUMIF($M79,REGISTER!$CY$58,'KORT 2'!$O79)+SUMIF($M79,REGISTER!$CY$59,'KORT 2'!$O79)</f>
        <v>0</v>
      </c>
      <c r="GR79" s="17">
        <f>SUMIF($M79,REGISTER!$CY$70,'KORT 2'!$O79)</f>
        <v>0</v>
      </c>
      <c r="GS79" s="17">
        <f>SUMIF($M79,REGISTER!$CY$71,'KORT 2'!$O79)</f>
        <v>0</v>
      </c>
      <c r="GT79" s="17">
        <f>SUMIF($M79,REGISTER!$CY$72,'KORT 2'!$O79)</f>
        <v>0</v>
      </c>
      <c r="GU79" s="17">
        <f>SUMIF($M79,REGISTER!$CY$73,'KORT 2'!$O79)</f>
        <v>0</v>
      </c>
      <c r="GV79" s="17">
        <f>SUMIF($M79,REGISTER!$CY$74,'KORT 2'!$O79)</f>
        <v>0</v>
      </c>
      <c r="GW79" s="17">
        <f>SUMIF($M79,REGISTER!$CY$75,'KORT 2'!$O79)</f>
        <v>0</v>
      </c>
      <c r="GX79" s="16">
        <f>SUMIF($M79,REGISTER!$CY$76,'KORT 2'!$O79)+SUMIF($M79,REGISTER!$CY$77,'KORT 2'!$O79)+SUMIF($M79,REGISTER!$CY$78,'KORT 2'!$O79)+SUMIF($M79,REGISTER!$CY$79,'KORT 2'!$O79)</f>
        <v>0</v>
      </c>
      <c r="GY79" s="116"/>
      <c r="GZ79" s="116"/>
      <c r="HA79" s="116"/>
      <c r="HB79" s="116"/>
      <c r="HC79" s="116"/>
      <c r="HD79" s="116"/>
      <c r="HE79" s="116"/>
      <c r="HF79" s="116"/>
      <c r="HG79" s="116"/>
      <c r="HH79" s="116"/>
      <c r="HI79" s="116"/>
      <c r="HJ79" s="116"/>
      <c r="HK79" s="116"/>
      <c r="HL79" s="116"/>
      <c r="HM79" s="116"/>
      <c r="HN79" s="116"/>
      <c r="HO79" s="116"/>
      <c r="HP79" s="106"/>
      <c r="HQ79" s="1"/>
    </row>
    <row r="80" spans="1:225" ht="12" customHeight="1">
      <c r="A80" s="15">
        <v>24</v>
      </c>
      <c r="B80" s="69"/>
      <c r="C80" s="539" t="str">
        <f t="shared" si="41"/>
        <v/>
      </c>
      <c r="D80" s="540"/>
      <c r="E80" s="540"/>
      <c r="F80" s="540"/>
      <c r="G80" s="541"/>
      <c r="H80" s="111" t="str">
        <f t="shared" si="42"/>
        <v/>
      </c>
      <c r="I80" s="22">
        <f t="shared" si="43"/>
        <v>0</v>
      </c>
      <c r="J80" s="22">
        <f t="shared" si="44"/>
        <v>0</v>
      </c>
      <c r="K80" s="22">
        <f t="shared" si="45"/>
        <v>0</v>
      </c>
      <c r="L80" s="114"/>
      <c r="M80" s="22">
        <f t="shared" si="46"/>
        <v>0</v>
      </c>
      <c r="N80" s="22">
        <f t="shared" si="47"/>
        <v>0</v>
      </c>
      <c r="O80" s="83">
        <f t="shared" si="48"/>
        <v>0</v>
      </c>
      <c r="P80" s="68">
        <f>IF((SUM(P$19:P$39)+SUM(P$78:P79)+SUM(P$117:P$121))&gt;=REGISTER!$DD$24,0,IF(CS$70=1,0,IF(AND(CS80=1,$J80=1,CS$43&gt;=REGISTER!$DD$28,CS$40&gt;0,SUM(CS$54:CS$60)&gt;0),1,0)))</f>
        <v>0</v>
      </c>
      <c r="Q80" s="68">
        <f>IF((SUM(Q$19:Q$39)+SUM(Q$78:Q79)+SUM(Q$117:Q$121))&gt;=REGISTER!$DD$24,0,IF(CT$70=1,0,IF(AND(CT80=1,$J80=1,CT$43&gt;=REGISTER!$DD$28,CT$40&gt;0,SUM(CT$54:CT$60)&gt;0),1,0)))</f>
        <v>0</v>
      </c>
      <c r="R80" s="68">
        <f>IF((SUM(R$19:R$39)+SUM(R$78:R79)+SUM(R$117:R$121))&gt;=REGISTER!$DD$24,0,IF(CU$70=1,0,IF(AND(CU80=1,$J80=1,CU$43&gt;=REGISTER!$DD$28,CU$40&gt;0,SUM(CU$54:CU$60)&gt;0),1,0)))</f>
        <v>0</v>
      </c>
      <c r="S80" s="68">
        <f>IF((SUM(S$19:S$39)+SUM(S$78:S79)+SUM(S$117:S$121))&gt;=REGISTER!$DD$24,0,IF(CV$70=1,0,IF(AND(CV80=1,$J80=1,CV$43&gt;=REGISTER!$DD$28,CV$40&gt;0,SUM(CV$54:CV$60)&gt;0),1,0)))</f>
        <v>0</v>
      </c>
      <c r="T80" s="68">
        <f>IF((SUM(T$19:T$39)+SUM(T$78:T79)+SUM(T$117:T$121))&gt;=REGISTER!$DD$24,0,IF(CW$70=1,0,IF(AND(CW80=1,$J80=1,CW$43&gt;=REGISTER!$DD$28,CW$40&gt;0,SUM(CW$54:CW$60)&gt;0),1,0)))</f>
        <v>0</v>
      </c>
      <c r="U80" s="68">
        <f>IF((SUM(U$19:U$39)+SUM(U$78:U79)+SUM(U$117:U$121))&gt;=REGISTER!$DD$24,0,IF(CX$70=1,0,IF(AND(CX80=1,$J80=1,CX$43&gt;=REGISTER!$DD$28,CX$40&gt;0,SUM(CX$54:CX$60)&gt;0),1,0)))</f>
        <v>0</v>
      </c>
      <c r="V80" s="68">
        <f>IF((SUM(V$19:V$39)+SUM(V$78:V79)+SUM(V$117:V$121))&gt;=REGISTER!$DD$24,0,IF(CY$70=1,0,IF(AND(CY80=1,$J80=1,CY$43&gt;=REGISTER!$DD$28,CY$40&gt;0,SUM(CY$54:CY$60)&gt;0),1,0)))</f>
        <v>0</v>
      </c>
      <c r="W80" s="68">
        <f>IF((SUM(W$19:W$39)+SUM(W$78:W79)+SUM(W$117:W$121))&gt;=REGISTER!$DD$24,0,IF(CZ$70=1,0,IF(AND(CZ80=1,$J80=1,CZ$43&gt;=REGISTER!$DD$28,CZ$40&gt;0,SUM(CZ$54:CZ$60)&gt;0),1,0)))</f>
        <v>0</v>
      </c>
      <c r="X80" s="68">
        <f>IF((SUM(X$19:X$39)+SUM(X$78:X79)+SUM(X$117:X$121))&gt;=REGISTER!$DD$24,0,IF(DA$70=1,0,IF(AND(DA80=1,$J80=1,DA$43&gt;=REGISTER!$DD$28,DA$40&gt;0,SUM(DA$54:DA$60)&gt;0),1,0)))</f>
        <v>0</v>
      </c>
      <c r="Y80" s="68">
        <f>IF((SUM(Y$19:Y$39)+SUM(Y$78:Y79)+SUM(Y$117:Y$121))&gt;=REGISTER!$DD$24,0,IF(DB$70=1,0,IF(AND(DB80=1,$J80=1,DB$43&gt;=REGISTER!$DD$28,DB$40&gt;0,SUM(DB$54:DB$60)&gt;0),1,0)))</f>
        <v>0</v>
      </c>
      <c r="Z80" s="68">
        <f>IF((SUM(Z$19:Z$39)+SUM(Z$78:Z79)+SUM(Z$117:Z$121))&gt;=REGISTER!$DD$24,0,IF(DC$70=1,0,IF(AND(DC80=1,$J80=1,DC$43&gt;=REGISTER!$DD$28,DC$40&gt;0,SUM(DC$54:DC$60)&gt;0),1,0)))</f>
        <v>0</v>
      </c>
      <c r="AA80" s="68">
        <f>IF((SUM(AA$19:AA$39)+SUM(AA$78:AA79)+SUM(AA$117:AA$121))&gt;=REGISTER!$DD$24,0,IF(DD$70=1,0,IF(AND(DD80=1,$J80=1,DD$43&gt;=REGISTER!$DD$28,DD$40&gt;0,SUM(DD$54:DD$60)&gt;0),1,0)))</f>
        <v>0</v>
      </c>
      <c r="AB80" s="68">
        <f>IF((SUM(AB$19:AB$39)+SUM(AB$78:AB79)+SUM(AB$117:AB$121))&gt;=REGISTER!$DD$24,0,IF(DE$70=1,0,IF(AND(DE80=1,$J80=1,DE$43&gt;=REGISTER!$DD$28,DE$40&gt;0,SUM(DE$54:DE$60)&gt;0),1,0)))</f>
        <v>0</v>
      </c>
      <c r="AC80" s="68">
        <f>IF((SUM(AC$19:AC$39)+SUM(AC$78:AC79)+SUM(AC$117:AC$121))&gt;=REGISTER!$DD$24,0,IF(DF$70=1,0,IF(AND(DF80=1,$J80=1,DF$43&gt;=REGISTER!$DD$28,DF$40&gt;0,SUM(DF$54:DF$60)&gt;0),1,0)))</f>
        <v>0</v>
      </c>
      <c r="AD80" s="68">
        <f>IF((SUM(AD$19:AD$39)+SUM(AD$78:AD79)+SUM(AD$117:AD$121))&gt;=REGISTER!$DD$24,0,IF(DG$70=1,0,IF(AND(DG80=1,$J80=1,DG$43&gt;=REGISTER!$DD$28,DG$40&gt;0,SUM(DG$54:DG$60)&gt;0),1,0)))</f>
        <v>0</v>
      </c>
      <c r="AE80" s="68">
        <f>IF((SUM(AE$19:AE$39)+SUM(AE$78:AE79)+SUM(AE$117:AE$121))&gt;=REGISTER!$DD$24,0,IF(DH$70=1,0,IF(AND(DH80=1,$J80=1,DH$43&gt;=REGISTER!$DD$28,DH$40&gt;0,SUM(DH$54:DH$60)&gt;0),1,0)))</f>
        <v>0</v>
      </c>
      <c r="AF80" s="68">
        <f>IF((SUM(AF$19:AF$39)+SUM(AF$78:AF79)+SUM(AF$117:AF$121))&gt;=REGISTER!$DD$24,0,IF(DI$70=1,0,IF(AND(DI80=1,$J80=1,DI$43&gt;=REGISTER!$DD$28,DI$40&gt;0,SUM(DI$54:DI$60)&gt;0),1,0)))</f>
        <v>0</v>
      </c>
      <c r="AG80" s="68">
        <f>IF((SUM(AG$19:AG$39)+SUM(AG$78:AG79)+SUM(AG$117:AG$121))&gt;=REGISTER!$DD$24,0,IF(DJ$70=1,0,IF(AND(DJ80=1,$J80=1,DJ$43&gt;=REGISTER!$DD$28,DJ$40&gt;0,SUM(DJ$54:DJ$60)&gt;0),1,0)))</f>
        <v>0</v>
      </c>
      <c r="AH80" s="68">
        <f>IF((SUM(AH$19:AH$39)+SUM(AH$78:AH79)+SUM(AH$117:AH$121))&gt;=REGISTER!$DD$24,0,IF(DK$70=1,0,IF(AND(DK80=1,$J80=1,DK$43&gt;=REGISTER!$DD$28,DK$40&gt;0,SUM(DK$54:DK$60)&gt;0),1,0)))</f>
        <v>0</v>
      </c>
      <c r="AI80" s="68">
        <f>IF((SUM(AI$19:AI$39)+SUM(AI$78:AI79)+SUM(AI$117:AI$121))&gt;=REGISTER!$DD$24,0,IF(DL$70=1,0,IF(AND(DL80=1,$J80=1,DL$43&gt;=REGISTER!$DD$28,DL$40&gt;0,SUM(DL$54:DL$60)&gt;0),1,0)))</f>
        <v>0</v>
      </c>
      <c r="AJ80" s="68">
        <f>IF((SUM(AJ$19:AJ$39)+SUM(AJ$78:AJ79)+SUM(AJ$117:AJ$121))&gt;=REGISTER!$DD$24,0,IF(DM$70=1,0,IF(AND(DM80=1,$J80=1,DM$43&gt;=REGISTER!$DD$28,DM$40&gt;0,SUM(DM$54:DM$60)&gt;0),1,0)))</f>
        <v>0</v>
      </c>
      <c r="AK80" s="68">
        <f>IF((SUM(AK$19:AK$39)+SUM(AK$78:AK79)+SUM(AK$117:AK$121))&gt;=REGISTER!$DD$24,0,IF(DN$70=1,0,IF(AND(DN80=1,$J80=1,DN$43&gt;=REGISTER!$DD$28,DN$40&gt;0,SUM(DN$54:DN$60)&gt;0),1,0)))</f>
        <v>0</v>
      </c>
      <c r="AL80" s="68">
        <f>IF((SUM(AL$19:AL$39)+SUM(AL$78:AL79)+SUM(AL$117:AL$121))&gt;=REGISTER!$DD$24,0,IF(DO$70=1,0,IF(AND(DO80=1,$J80=1,DO$43&gt;=REGISTER!$DD$28,DO$40&gt;0,SUM(DO$54:DO$60)&gt;0),1,0)))</f>
        <v>0</v>
      </c>
      <c r="AM80" s="68">
        <f>IF((SUM(AM$19:AM$39)+SUM(AM$78:AM79)+SUM(AM$117:AM$121))&gt;=REGISTER!$DD$24,0,IF(DP$70=1,0,IF(AND(DP80=1,$J80=1,DP$43&gt;=REGISTER!$DD$28,DP$40&gt;0,SUM(DP$54:DP$60)&gt;0),1,0)))</f>
        <v>0</v>
      </c>
      <c r="AN80" s="68">
        <f>IF((SUM(AN$19:AN$39)+SUM(AN$78:AN79)+SUM(AN$117:AN$121))&gt;=REGISTER!$DD$24,0,IF(DQ$70=1,0,IF(AND(DQ80=1,$J80=1,DQ$43&gt;=REGISTER!$DD$28,DQ$40&gt;0,SUM(DQ$54:DQ$60)&gt;0),1,0)))</f>
        <v>0</v>
      </c>
      <c r="AO80" s="68">
        <f>IF((SUM(AO$19:AO$39)+SUM(AO$78:AO79)+SUM(AO$117:AO$121))&gt;=REGISTER!$DD$24,0,IF(DR$70=1,0,IF(AND(DR80=1,$J80=1,DR$43&gt;=REGISTER!$DD$28,DR$40&gt;0,SUM(DR$54:DR$60)&gt;0),1,0)))</f>
        <v>0</v>
      </c>
      <c r="AP80" s="68">
        <f>IF((SUM(AP$19:AP$39)+SUM(AP$78:AP79)+SUM(AP$117:AP$121))&gt;=REGISTER!$DD$24,0,IF(DS$70=1,0,IF(AND(DS80=1,$J80=1,DS$43&gt;=REGISTER!$DD$28,DS$40&gt;0,SUM(DS$54:DS$60)&gt;0),1,0)))</f>
        <v>0</v>
      </c>
      <c r="AQ80" s="68">
        <f>IF((SUM(AQ$19:AQ$39)+SUM(AQ$78:AQ79)+SUM(AQ$117:AQ$121))&gt;=REGISTER!$DD$24,0,IF(DT$70=1,0,IF(AND(DT80=1,$J80=1,DT$43&gt;=REGISTER!$DD$28,DT$40&gt;0,SUM(DT$54:DT$60)&gt;0),1,0)))</f>
        <v>0</v>
      </c>
      <c r="AR80" s="68">
        <f>IF((SUM(AR$19:AR$39)+SUM(AR$78:AR79)+SUM(AR$117:AR$121))&gt;=REGISTER!$DD$24,0,IF(DU$70=1,0,IF(AND(DU80=1,$J80=1,DU$43&gt;=REGISTER!$DD$28,DU$40&gt;0,SUM(DU$54:DU$60)&gt;0),1,0)))</f>
        <v>0</v>
      </c>
      <c r="AS80" s="68">
        <f>IF((SUM(AS$19:AS$39)+SUM(AS$78:AS79)+SUM(AS$117:AS$121))&gt;=REGISTER!$DD$24,0,IF(DV$70=1,0,IF(AND(DV80=1,$J80=1,DV$43&gt;=REGISTER!$DD$28,DV$40&gt;0,SUM(DV$54:DV$60)&gt;0),1,0)))</f>
        <v>0</v>
      </c>
      <c r="AT80" s="68">
        <f>IF((SUM(AT$19:AT$39)+SUM(AT$78:AT79)+SUM(AT$117:AT$121))&gt;=REGISTER!$DD$24,0,IF(DW$70=1,0,IF(AND(DW80=1,$J80=1,DW$43&gt;=REGISTER!$DD$28,DW$40&gt;0,SUM(DW$54:DW$60)&gt;0),1,0)))</f>
        <v>0</v>
      </c>
      <c r="AU80" s="68">
        <f>IF((SUM(AU$19:AU$39)+SUM(AU$78:AU79)+SUM(AU$117:AU$121))&gt;=REGISTER!$DD$24,0,IF(DX$70=1,0,IF(AND(DX80=1,$J80=1,DX$43&gt;=REGISTER!$DD$28,DX$40&gt;0,SUM(DX$54:DX$60)&gt;0),1,0)))</f>
        <v>0</v>
      </c>
      <c r="AV80" s="68">
        <f>IF((SUM(AV$19:AV$39)+SUM(AV$78:AV79)+SUM(AV$117:AV$121))&gt;=REGISTER!$DD$24,0,IF(DY$70=1,0,IF(AND(DY80=1,$J80=1,DY$43&gt;=REGISTER!$DD$28,DY$40&gt;0,SUM(DY$54:DY$60)&gt;0),1,0)))</f>
        <v>0</v>
      </c>
      <c r="AW80" s="68">
        <f>IF((SUM(AW$19:AW$39)+SUM(AW$78:AW79)+SUM(AW$117:AW$121))&gt;=REGISTER!$DD$24,0,IF(DZ$70=1,0,IF(AND(DZ80=1,$J80=1,DZ$43&gt;=REGISTER!$DD$28,DZ$40&gt;0,SUM(DZ$54:DZ$60)&gt;0),1,0)))</f>
        <v>0</v>
      </c>
      <c r="AX80" s="68">
        <f>IF((SUM(AX$19:AX$39)+SUM(AX$78:AX79)+SUM(AX$117:AX$121))&gt;=REGISTER!$DD$24,0,IF(EA$70=1,0,IF(AND(EA80=1,$J80=1,EA$43&gt;=REGISTER!$DD$28,EA$40&gt;0,SUM(EA$54:EA$60)&gt;0),1,0)))</f>
        <v>0</v>
      </c>
      <c r="AY80" s="68">
        <f>IF((SUM(AY$19:AY$39)+SUM(AY$78:AY79)+SUM(AY$117:AY$121))&gt;=REGISTER!$DD$24,0,IF(EB$70=1,0,IF(AND(EB80=1,$J80=1,EB$43&gt;=REGISTER!$DD$28,EB$40&gt;0,SUM(EB$54:EB$60)&gt;0),1,0)))</f>
        <v>0</v>
      </c>
      <c r="AZ80" s="68">
        <f>IF((SUM(AZ$19:AZ$39)+SUM(AZ$78:AZ79)+SUM(AZ$117:AZ$121))&gt;=REGISTER!$DD$24,0,IF(EC$70=1,0,IF(AND(EC80=1,$J80=1,EC$43&gt;=REGISTER!$DD$28,EC$40&gt;0,SUM(EC$54:EC$60)&gt;0),1,0)))</f>
        <v>0</v>
      </c>
      <c r="BA80" s="68">
        <f>IF((SUM(BA$19:BA$39)+SUM(BA$78:BA79)+SUM(BA$117:BA$121))&gt;=REGISTER!$DD$24,0,IF(ED$70=1,0,IF(AND(ED80=1,$J80=1,ED$43&gt;=REGISTER!$DD$28,ED$40&gt;0,SUM(ED$54:ED$60)&gt;0),1,0)))</f>
        <v>0</v>
      </c>
      <c r="BB80" s="68">
        <f>IF((SUM(BB$19:BB$39)+SUM(BB$78:BB79)+SUM(BB$117:BB$121))&gt;=REGISTER!$DD$24,0,IF(EE$70=1,0,IF(AND(EE80=1,$J80=1,EE$43&gt;=REGISTER!$DD$28,EE$40&gt;0,SUM(EE$54:EE$60)&gt;0),1,0)))</f>
        <v>0</v>
      </c>
      <c r="BC80" s="68">
        <f>IF((SUM(BC$19:BC$39)+SUM(BC$78:BC79)+SUM(BC$117:BC$121))&gt;=REGISTER!$DD$24,0,IF(EF$70=1,0,IF(AND(EF80=1,$J80=1,EF$43&gt;=REGISTER!$DD$28,EF$40&gt;0,SUM(EF$54:EF$60)&gt;0),1,0)))</f>
        <v>0</v>
      </c>
      <c r="BD80" s="83">
        <f t="shared" si="49"/>
        <v>0</v>
      </c>
      <c r="BE80" s="68">
        <f>IF((SUM(BE$19:BE$37)+SUM(BE$78:BE79))&gt;=20,0,SUM(IF(AND($I80=1,CS80=1,CS$41&gt;2,CS$40&gt;0,SUM(CS$47:CS$53)&gt;0),1,0)))</f>
        <v>0</v>
      </c>
      <c r="BF80" s="68">
        <f>IF((SUM(BF$19:BF$37)+SUM(BF$78:BF79))&gt;=20,0,SUM(IF(AND($I80=1,CT80=1,CT$41&gt;2,CT$40&gt;0,SUM(CT$47:CT$53)&gt;0),1,0)))</f>
        <v>0</v>
      </c>
      <c r="BG80" s="68">
        <f>IF((SUM(BG$19:BG$37)+SUM(BG$78:BG79))&gt;=20,0,SUM(IF(AND($I80=1,CU80=1,CU$41&gt;2,CU$40&gt;0,SUM(CU$47:CU$53)&gt;0),1,0)))</f>
        <v>0</v>
      </c>
      <c r="BH80" s="68">
        <f>IF((SUM(BH$19:BH$37)+SUM(BH$78:BH79))&gt;=20,0,SUM(IF(AND($I80=1,CV80=1,CV$41&gt;2,CV$40&gt;0,SUM(CV$47:CV$53)&gt;0),1,0)))</f>
        <v>0</v>
      </c>
      <c r="BI80" s="68">
        <f>IF((SUM(BI$19:BI$37)+SUM(BI$78:BI79))&gt;=20,0,SUM(IF(AND($I80=1,CW80=1,CW$41&gt;2,CW$40&gt;0,SUM(CW$47:CW$53)&gt;0),1,0)))</f>
        <v>0</v>
      </c>
      <c r="BJ80" s="68">
        <f>IF((SUM(BJ$19:BJ$37)+SUM(BJ$78:BJ79))&gt;=20,0,SUM(IF(AND($I80=1,CX80=1,CX$41&gt;2,CX$40&gt;0,SUM(CX$47:CX$53)&gt;0),1,0)))</f>
        <v>0</v>
      </c>
      <c r="BK80" s="68">
        <f>IF((SUM(BK$19:BK$37)+SUM(BK$78:BK79))&gt;=20,0,SUM(IF(AND($I80=1,CY80=1,CY$41&gt;2,CY$40&gt;0,SUM(CY$47:CY$53)&gt;0),1,0)))</f>
        <v>0</v>
      </c>
      <c r="BL80" s="68">
        <f>IF((SUM(BL$19:BL$37)+SUM(BL$78:BL79))&gt;=20,0,SUM(IF(AND($I80=1,CZ80=1,CZ$41&gt;2,CZ$40&gt;0,SUM(CZ$47:CZ$53)&gt;0),1,0)))</f>
        <v>0</v>
      </c>
      <c r="BM80" s="68">
        <f>IF((SUM(BM$19:BM$37)+SUM(BM$78:BM79))&gt;=20,0,SUM(IF(AND($I80=1,DA80=1,DA$41&gt;2,DA$40&gt;0,SUM(DA$47:DA$53)&gt;0),1,0)))</f>
        <v>0</v>
      </c>
      <c r="BN80" s="68">
        <f>IF((SUM(BN$19:BN$37)+SUM(BN$78:BN79))&gt;=20,0,SUM(IF(AND($I80=1,DB80=1,DB$41&gt;2,DB$40&gt;0,SUM(DB$47:DB$53)&gt;0),1,0)))</f>
        <v>0</v>
      </c>
      <c r="BO80" s="68">
        <f>IF((SUM(BO$19:BO$37)+SUM(BO$78:BO79))&gt;=20,0,SUM(IF(AND($I80=1,DC80=1,DC$41&gt;2,DC$40&gt;0,SUM(DC$47:DC$53)&gt;0),1,0)))</f>
        <v>0</v>
      </c>
      <c r="BP80" s="68">
        <f>IF((SUM(BP$19:BP$37)+SUM(BP$78:BP79))&gt;=20,0,SUM(IF(AND($I80=1,DD80=1,DD$41&gt;2,DD$40&gt;0,SUM(DD$47:DD$53)&gt;0),1,0)))</f>
        <v>0</v>
      </c>
      <c r="BQ80" s="68">
        <f>IF((SUM(BQ$19:BQ$37)+SUM(BQ$78:BQ79))&gt;=20,0,SUM(IF(AND($I80=1,DE80=1,DE$41&gt;2,DE$40&gt;0,SUM(DE$47:DE$53)&gt;0),1,0)))</f>
        <v>0</v>
      </c>
      <c r="BR80" s="68">
        <f>IF((SUM(BR$19:BR$37)+SUM(BR$78:BR79))&gt;=20,0,SUM(IF(AND($I80=1,DF80=1,DF$41&gt;2,DF$40&gt;0,SUM(DF$47:DF$53)&gt;0),1,0)))</f>
        <v>0</v>
      </c>
      <c r="BS80" s="68">
        <f>IF((SUM(BS$19:BS$37)+SUM(BS$78:BS79))&gt;=20,0,SUM(IF(AND($I80=1,DG80=1,DG$41&gt;2,DG$40&gt;0,SUM(DG$47:DG$53)&gt;0),1,0)))</f>
        <v>0</v>
      </c>
      <c r="BT80" s="68">
        <f>IF((SUM(BT$19:BT$37)+SUM(BT$78:BT79))&gt;=20,0,SUM(IF(AND($I80=1,DH80=1,DH$41&gt;2,DH$40&gt;0,SUM(DH$47:DH$53)&gt;0),1,0)))</f>
        <v>0</v>
      </c>
      <c r="BU80" s="68">
        <f>IF((SUM(BU$19:BU$37)+SUM(BU$78:BU79))&gt;=20,0,SUM(IF(AND($I80=1,DI80=1,DI$41&gt;2,DI$40&gt;0,SUM(DI$47:DI$53)&gt;0),1,0)))</f>
        <v>0</v>
      </c>
      <c r="BV80" s="68">
        <f>IF((SUM(BV$19:BV$37)+SUM(BV$78:BV79))&gt;=20,0,SUM(IF(AND($I80=1,DJ80=1,DJ$41&gt;2,DJ$40&gt;0,SUM(DJ$47:DJ$53)&gt;0),1,0)))</f>
        <v>0</v>
      </c>
      <c r="BW80" s="68">
        <f>IF((SUM(BW$19:BW$37)+SUM(BW$78:BW79))&gt;=20,0,SUM(IF(AND($I80=1,DK80=1,DK$41&gt;2,DK$40&gt;0,SUM(DK$47:DK$53)&gt;0),1,0)))</f>
        <v>0</v>
      </c>
      <c r="BX80" s="68">
        <f>IF((SUM(BX$19:BX$37)+SUM(BX$78:BX79))&gt;=20,0,SUM(IF(AND($I80=1,DL80=1,DL$41&gt;2,DL$40&gt;0,SUM(DL$47:DL$53)&gt;0),1,0)))</f>
        <v>0</v>
      </c>
      <c r="BY80" s="68">
        <f>IF((SUM(BY$19:BY$37)+SUM(BY$78:BY79))&gt;=20,0,SUM(IF(AND($I80=1,DM80=1,DM$41&gt;2,DM$40&gt;0,SUM(DM$47:DM$53)&gt;0),1,0)))</f>
        <v>0</v>
      </c>
      <c r="BZ80" s="68">
        <f>IF((SUM(BZ$19:BZ$37)+SUM(BZ$78:BZ79))&gt;=20,0,SUM(IF(AND($I80=1,DN80=1,DN$41&gt;2,DN$40&gt;0,SUM(DN$47:DN$53)&gt;0),1,0)))</f>
        <v>0</v>
      </c>
      <c r="CA80" s="68">
        <f>IF((SUM(CA$19:CA$37)+SUM(CA$78:CA79))&gt;=20,0,SUM(IF(AND($I80=1,DO80=1,DO$41&gt;2,DO$40&gt;0,SUM(DO$47:DO$53)&gt;0),1,0)))</f>
        <v>0</v>
      </c>
      <c r="CB80" s="68">
        <f>IF((SUM(CB$19:CB$37)+SUM(CB$78:CB79))&gt;=20,0,SUM(IF(AND($I80=1,DP80=1,DP$41&gt;2,DP$40&gt;0,SUM(DP$47:DP$53)&gt;0),1,0)))</f>
        <v>0</v>
      </c>
      <c r="CC80" s="68">
        <f>IF((SUM(CC$19:CC$37)+SUM(CC$78:CC79))&gt;=20,0,SUM(IF(AND($I80=1,DQ80=1,DQ$41&gt;2,DQ$40&gt;0,SUM(DQ$47:DQ$53)&gt;0),1,0)))</f>
        <v>0</v>
      </c>
      <c r="CD80" s="68">
        <f>IF((SUM(CD$19:CD$37)+SUM(CD$78:CD79))&gt;=20,0,SUM(IF(AND($I80=1,DR80=1,DR$41&gt;2,DR$40&gt;0,SUM(DR$47:DR$53)&gt;0),1,0)))</f>
        <v>0</v>
      </c>
      <c r="CE80" s="68">
        <f>IF((SUM(CE$19:CE$37)+SUM(CE$78:CE79))&gt;=20,0,SUM(IF(AND($I80=1,DS80=1,DS$41&gt;2,DS$40&gt;0,SUM(DS$47:DS$53)&gt;0),1,0)))</f>
        <v>0</v>
      </c>
      <c r="CF80" s="68">
        <f>IF((SUM(CF$19:CF$37)+SUM(CF$78:CF79))&gt;=20,0,SUM(IF(AND($I80=1,DT80=1,DT$41&gt;2,DT$40&gt;0,SUM(DT$47:DT$53)&gt;0),1,0)))</f>
        <v>0</v>
      </c>
      <c r="CG80" s="68">
        <f>IF((SUM(CG$19:CG$37)+SUM(CG$78:CG79))&gt;=20,0,SUM(IF(AND($I80=1,DU80=1,DU$41&gt;2,DU$40&gt;0,SUM(DU$47:DU$53)&gt;0),1,0)))</f>
        <v>0</v>
      </c>
      <c r="CH80" s="68">
        <f>IF((SUM(CH$19:CH$37)+SUM(CH$78:CH79))&gt;=20,0,SUM(IF(AND($I80=1,DV80=1,DV$41&gt;2,DV$40&gt;0,SUM(DV$47:DV$53)&gt;0),1,0)))</f>
        <v>0</v>
      </c>
      <c r="CI80" s="68">
        <f>IF((SUM(CI$19:CI$37)+SUM(CI$78:CI79))&gt;=20,0,SUM(IF(AND($I80=1,DW80=1,DW$41&gt;2,DW$40&gt;0,SUM(DW$47:DW$53)&gt;0),1,0)))</f>
        <v>0</v>
      </c>
      <c r="CJ80" s="68">
        <f>IF((SUM(CJ$19:CJ$37)+SUM(CJ$78:CJ79))&gt;=20,0,SUM(IF(AND($I80=1,DX80=1,DX$41&gt;2,DX$40&gt;0,SUM(DX$47:DX$53)&gt;0),1,0)))</f>
        <v>0</v>
      </c>
      <c r="CK80" s="68">
        <f>IF((SUM(CK$19:CK$37)+SUM(CK$78:CK79))&gt;=20,0,SUM(IF(AND($I80=1,DY80=1,DY$41&gt;2,DY$40&gt;0,SUM(DY$47:DY$53)&gt;0),1,0)))</f>
        <v>0</v>
      </c>
      <c r="CL80" s="68">
        <f>IF((SUM(CL$19:CL$37)+SUM(CL$78:CL79))&gt;=20,0,SUM(IF(AND($I80=1,DZ80=1,DZ$41&gt;2,DZ$40&gt;0,SUM(DZ$47:DZ$53)&gt;0),1,0)))</f>
        <v>0</v>
      </c>
      <c r="CM80" s="68">
        <f>IF((SUM(CM$19:CM$37)+SUM(CM$78:CM79))&gt;=20,0,SUM(IF(AND($I80=1,EA80=1,EA$41&gt;2,EA$40&gt;0,SUM(EA$47:EA$53)&gt;0),1,0)))</f>
        <v>0</v>
      </c>
      <c r="CN80" s="68">
        <f>IF((SUM(CN$19:CN$37)+SUM(CN$78:CN79))&gt;=20,0,SUM(IF(AND($I80=1,EB80=1,EB$41&gt;2,EB$40&gt;0,SUM(EB$47:EB$53)&gt;0),1,0)))</f>
        <v>0</v>
      </c>
      <c r="CO80" s="68">
        <f>IF((SUM(CO$19:CO$37)+SUM(CO$78:CO79))&gt;=20,0,SUM(IF(AND($I80=1,EC80=1,EC$41&gt;2,EC$40&gt;0,SUM(EC$47:EC$53)&gt;0),1,0)))</f>
        <v>0</v>
      </c>
      <c r="CP80" s="68">
        <f>IF((SUM(CP$19:CP$37)+SUM(CP$78:CP79))&gt;=20,0,SUM(IF(AND($I80=1,ED80=1,ED$41&gt;2,ED$40&gt;0,SUM(ED$47:ED$53)&gt;0),1,0)))</f>
        <v>0</v>
      </c>
      <c r="CQ80" s="68">
        <f>IF((SUM(CQ$19:CQ$37)+SUM(CQ$78:CQ79))&gt;=20,0,SUM(IF(AND($I80=1,EE80=1,EE$41&gt;2,EE$40&gt;0,SUM(EE$47:EE$53)&gt;0),1,0)))</f>
        <v>0</v>
      </c>
      <c r="CR80" s="68">
        <f>IF((SUM(CR$19:CR$37)+SUM(CR$78:CR79))&gt;=20,0,SUM(IF(AND($I80=1,EF80=1,EF$41&gt;2,EF$40&gt;0,SUM(EF$47:EF$53)&gt;0),1,0)))</f>
        <v>0</v>
      </c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46">
        <f t="shared" si="51"/>
        <v>0</v>
      </c>
      <c r="EH80" s="116"/>
      <c r="EI80" s="82">
        <f t="shared" si="52"/>
        <v>0</v>
      </c>
      <c r="EJ80" s="295" t="str">
        <f t="shared" si="53"/>
        <v/>
      </c>
      <c r="EK80" s="296">
        <f t="shared" si="54"/>
        <v>0</v>
      </c>
      <c r="EL80" s="161"/>
      <c r="EM80" s="354">
        <f>SUMIF($K80,REGISTER!$CY$7,'KORT 2'!$BD80)</f>
        <v>0</v>
      </c>
      <c r="EN80" s="355">
        <f>SUMIF($K80,REGISTER!$CY$8,'KORT 2'!$BD80)</f>
        <v>0</v>
      </c>
      <c r="EO80" s="356">
        <f>SUMIF($K80,REGISTER!$CY$9,'KORT 2'!$BD80)</f>
        <v>0</v>
      </c>
      <c r="EP80" s="356">
        <f>SUMIF($K80,REGISTER!$CY$10,'KORT 2'!$BD80)</f>
        <v>0</v>
      </c>
      <c r="EQ80" s="357">
        <f>SUMIF($K80,REGISTER!$CY$23,'KORT 2'!$BD80)</f>
        <v>0</v>
      </c>
      <c r="ER80" s="355">
        <f>SUMIF($K80,REGISTER!$CY$24,'KORT 2'!$BD80)</f>
        <v>0</v>
      </c>
      <c r="ES80" s="356">
        <f>SUMIF($K80,REGISTER!$CY$25,'KORT 2'!$BD80)</f>
        <v>0</v>
      </c>
      <c r="ET80" s="356">
        <f>SUMIF($K80,REGISTER!$CY$26,'KORT 2'!$BD80)</f>
        <v>0</v>
      </c>
      <c r="EU80" s="357">
        <f>SUMIF($K80,REGISTER!$CY$15,'KORT 2'!$BD80)</f>
        <v>0</v>
      </c>
      <c r="EV80" s="355">
        <f>SUMIF($K80,REGISTER!$CY$16,'KORT 2'!$BD80)</f>
        <v>0</v>
      </c>
      <c r="EW80" s="355">
        <f>SUMIF($K80,REGISTER!$CY$17,'KORT 2'!$BD80)</f>
        <v>0</v>
      </c>
      <c r="EX80" s="355">
        <f>SUMIF($K80,REGISTER!$CY$18,'KORT 2'!$BD80)</f>
        <v>0</v>
      </c>
      <c r="EY80" s="358">
        <f>SUMIF($K80,REGISTER!$CY$19,'KORT 2'!$BD80)+SUMIF($K80,REGISTER!$CY$20,'KORT 2'!$BD80)+SUMIF($K80,REGISTER!$CY$21,'KORT 2'!$BD80)+SUMIF($K80,REGISTER!$CY$22,'KORT 2'!$BD80)</f>
        <v>0</v>
      </c>
      <c r="EZ80" s="359">
        <f>SUMIF($K80,REGISTER!$CY$31,'KORT 2'!$BD80)</f>
        <v>0</v>
      </c>
      <c r="FA80" s="355">
        <f>SUMIF($K80,REGISTER!$CY$32,'KORT 2'!$BD80)</f>
        <v>0</v>
      </c>
      <c r="FB80" s="355">
        <f>SUMIF($K80,REGISTER!$CY$33,'KORT 2'!$BD80)</f>
        <v>0</v>
      </c>
      <c r="FC80" s="355">
        <f>SUMIF($K80,REGISTER!$CY$34,'KORT 2'!$BD80)</f>
        <v>0</v>
      </c>
      <c r="FD80" s="358">
        <f>SUMIF($K80,REGISTER!$CY$35,'KORT 2'!$BD80)+SUMIF($K80,REGISTER!$CY$36,'KORT 2'!$BD80)+SUMIF($K80,REGISTER!$CY$37,'KORT 2'!$BD80)+SUMIF($K80,REGISTER!$CY$38,'KORT 2'!$BD80)</f>
        <v>0</v>
      </c>
      <c r="FE80" s="376"/>
      <c r="FF80" s="377"/>
      <c r="FG80" s="378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9"/>
      <c r="FY80" s="84">
        <f>SUMIF($M80,REGISTER!$CY$40,'KORT 2'!$O80)</f>
        <v>0</v>
      </c>
      <c r="FZ80" s="17">
        <f>SUMIF($M80,REGISTER!$CY$41,'KORT 2'!$O80)</f>
        <v>0</v>
      </c>
      <c r="GA80" s="17">
        <f>SUMIF($M80,REGISTER!$CY$42,'KORT 2'!$O80)</f>
        <v>0</v>
      </c>
      <c r="GB80" s="17">
        <f>SUMIF($M80,REGISTER!$CY$43,'KORT 2'!$O80)</f>
        <v>0</v>
      </c>
      <c r="GC80" s="17">
        <f>SUMIF($M80,REGISTER!$CY$44,'KORT 2'!$O80)</f>
        <v>0</v>
      </c>
      <c r="GD80" s="17">
        <f>SUMIF($M80,REGISTER!$CY$45,'KORT 2'!$O80)</f>
        <v>0</v>
      </c>
      <c r="GE80" s="17">
        <f>SUMIF($M80,REGISTER!$CY$60,'KORT 2'!$O80)</f>
        <v>0</v>
      </c>
      <c r="GF80" s="17">
        <f>SUMIF($M80,REGISTER!$CY$61,'KORT 2'!$O80)</f>
        <v>0</v>
      </c>
      <c r="GG80" s="17">
        <f>SUMIF($M80,REGISTER!$CY$62,'KORT 2'!$O80)</f>
        <v>0</v>
      </c>
      <c r="GH80" s="17">
        <f>SUMIF($M80,REGISTER!$CY$63,'KORT 2'!$O80)</f>
        <v>0</v>
      </c>
      <c r="GI80" s="17">
        <f>SUMIF($M80,REGISTER!$CY$64,'KORT 2'!$O80)</f>
        <v>0</v>
      </c>
      <c r="GJ80" s="17">
        <f>SUMIF($M80,REGISTER!$CY$65,'KORT 2'!$O80)</f>
        <v>0</v>
      </c>
      <c r="GK80" s="17">
        <f>SUMIF($M80,REGISTER!$CY$50,'KORT 2'!$O80)</f>
        <v>0</v>
      </c>
      <c r="GL80" s="17">
        <f>SUMIF($M80,REGISTER!$CY$51,'KORT 2'!$O80)</f>
        <v>0</v>
      </c>
      <c r="GM80" s="17">
        <f>SUMIF($M80,REGISTER!$CY$52,'KORT 2'!$O80)</f>
        <v>0</v>
      </c>
      <c r="GN80" s="17">
        <f>SUMIF($M80,REGISTER!$CY$53,'KORT 2'!$O80)</f>
        <v>0</v>
      </c>
      <c r="GO80" s="17">
        <f>SUMIF($M80,REGISTER!$CY$54,'KORT 2'!$O80)</f>
        <v>0</v>
      </c>
      <c r="GP80" s="17">
        <f>SUMIF($M80,REGISTER!$CY$55,'KORT 2'!$O80)</f>
        <v>0</v>
      </c>
      <c r="GQ80" s="16">
        <f>SUMIF($M80,REGISTER!$CY$56,'KORT 2'!$O80)+SUMIF($M80,REGISTER!$CY$57,'KORT 2'!$O80)+SUMIF($M80,REGISTER!$CY$58,'KORT 2'!$O80)+SUMIF($M80,REGISTER!$CY$59,'KORT 2'!$O80)</f>
        <v>0</v>
      </c>
      <c r="GR80" s="17">
        <f>SUMIF($M80,REGISTER!$CY$70,'KORT 2'!$O80)</f>
        <v>0</v>
      </c>
      <c r="GS80" s="17">
        <f>SUMIF($M80,REGISTER!$CY$71,'KORT 2'!$O80)</f>
        <v>0</v>
      </c>
      <c r="GT80" s="17">
        <f>SUMIF($M80,REGISTER!$CY$72,'KORT 2'!$O80)</f>
        <v>0</v>
      </c>
      <c r="GU80" s="17">
        <f>SUMIF($M80,REGISTER!$CY$73,'KORT 2'!$O80)</f>
        <v>0</v>
      </c>
      <c r="GV80" s="17">
        <f>SUMIF($M80,REGISTER!$CY$74,'KORT 2'!$O80)</f>
        <v>0</v>
      </c>
      <c r="GW80" s="17">
        <f>SUMIF($M80,REGISTER!$CY$75,'KORT 2'!$O80)</f>
        <v>0</v>
      </c>
      <c r="GX80" s="16">
        <f>SUMIF($M80,REGISTER!$CY$76,'KORT 2'!$O80)+SUMIF($M80,REGISTER!$CY$77,'KORT 2'!$O80)+SUMIF($M80,REGISTER!$CY$78,'KORT 2'!$O80)+SUMIF($M80,REGISTER!$CY$79,'KORT 2'!$O80)</f>
        <v>0</v>
      </c>
      <c r="GY80" s="116"/>
      <c r="GZ80" s="116"/>
      <c r="HA80" s="116"/>
      <c r="HB80" s="116"/>
      <c r="HC80" s="116"/>
      <c r="HD80" s="116"/>
      <c r="HE80" s="116"/>
      <c r="HF80" s="116"/>
      <c r="HG80" s="116"/>
      <c r="HH80" s="116"/>
      <c r="HI80" s="116"/>
      <c r="HJ80" s="116"/>
      <c r="HK80" s="116"/>
      <c r="HL80" s="116"/>
      <c r="HM80" s="116"/>
      <c r="HN80" s="116"/>
      <c r="HO80" s="116"/>
      <c r="HP80" s="106"/>
      <c r="HQ80" s="1"/>
    </row>
    <row r="81" spans="1:225" ht="12" customHeight="1">
      <c r="A81" s="15">
        <v>25</v>
      </c>
      <c r="B81" s="69"/>
      <c r="C81" s="539" t="str">
        <f t="shared" si="41"/>
        <v/>
      </c>
      <c r="D81" s="540"/>
      <c r="E81" s="540"/>
      <c r="F81" s="540"/>
      <c r="G81" s="541"/>
      <c r="H81" s="111" t="str">
        <f t="shared" si="42"/>
        <v/>
      </c>
      <c r="I81" s="22">
        <f t="shared" si="43"/>
        <v>0</v>
      </c>
      <c r="J81" s="22">
        <f t="shared" si="44"/>
        <v>0</v>
      </c>
      <c r="K81" s="22">
        <f t="shared" si="45"/>
        <v>0</v>
      </c>
      <c r="L81" s="114"/>
      <c r="M81" s="22">
        <f t="shared" si="46"/>
        <v>0</v>
      </c>
      <c r="N81" s="22">
        <f t="shared" si="47"/>
        <v>0</v>
      </c>
      <c r="O81" s="83">
        <f t="shared" si="48"/>
        <v>0</v>
      </c>
      <c r="P81" s="68">
        <f>IF((SUM(P$19:P$39)+SUM(P$78:P80)+SUM(P$117:P$121))&gt;=REGISTER!$DD$24,0,IF(CS$70=1,0,IF(AND(CS81=1,$J81=1,CS$43&gt;=REGISTER!$DD$28,CS$40&gt;0,SUM(CS$54:CS$60)&gt;0),1,0)))</f>
        <v>0</v>
      </c>
      <c r="Q81" s="68">
        <f>IF((SUM(Q$19:Q$39)+SUM(Q$78:Q80)+SUM(Q$117:Q$121))&gt;=REGISTER!$DD$24,0,IF(CT$70=1,0,IF(AND(CT81=1,$J81=1,CT$43&gt;=REGISTER!$DD$28,CT$40&gt;0,SUM(CT$54:CT$60)&gt;0),1,0)))</f>
        <v>0</v>
      </c>
      <c r="R81" s="68">
        <f>IF((SUM(R$19:R$39)+SUM(R$78:R80)+SUM(R$117:R$121))&gt;=REGISTER!$DD$24,0,IF(CU$70=1,0,IF(AND(CU81=1,$J81=1,CU$43&gt;=REGISTER!$DD$28,CU$40&gt;0,SUM(CU$54:CU$60)&gt;0),1,0)))</f>
        <v>0</v>
      </c>
      <c r="S81" s="68">
        <f>IF((SUM(S$19:S$39)+SUM(S$78:S80)+SUM(S$117:S$121))&gt;=REGISTER!$DD$24,0,IF(CV$70=1,0,IF(AND(CV81=1,$J81=1,CV$43&gt;=REGISTER!$DD$28,CV$40&gt;0,SUM(CV$54:CV$60)&gt;0),1,0)))</f>
        <v>0</v>
      </c>
      <c r="T81" s="68">
        <f>IF((SUM(T$19:T$39)+SUM(T$78:T80)+SUM(T$117:T$121))&gt;=REGISTER!$DD$24,0,IF(CW$70=1,0,IF(AND(CW81=1,$J81=1,CW$43&gt;=REGISTER!$DD$28,CW$40&gt;0,SUM(CW$54:CW$60)&gt;0),1,0)))</f>
        <v>0</v>
      </c>
      <c r="U81" s="68">
        <f>IF((SUM(U$19:U$39)+SUM(U$78:U80)+SUM(U$117:U$121))&gt;=REGISTER!$DD$24,0,IF(CX$70=1,0,IF(AND(CX81=1,$J81=1,CX$43&gt;=REGISTER!$DD$28,CX$40&gt;0,SUM(CX$54:CX$60)&gt;0),1,0)))</f>
        <v>0</v>
      </c>
      <c r="V81" s="68">
        <f>IF((SUM(V$19:V$39)+SUM(V$78:V80)+SUM(V$117:V$121))&gt;=REGISTER!$DD$24,0,IF(CY$70=1,0,IF(AND(CY81=1,$J81=1,CY$43&gt;=REGISTER!$DD$28,CY$40&gt;0,SUM(CY$54:CY$60)&gt;0),1,0)))</f>
        <v>0</v>
      </c>
      <c r="W81" s="68">
        <f>IF((SUM(W$19:W$39)+SUM(W$78:W80)+SUM(W$117:W$121))&gt;=REGISTER!$DD$24,0,IF(CZ$70=1,0,IF(AND(CZ81=1,$J81=1,CZ$43&gt;=REGISTER!$DD$28,CZ$40&gt;0,SUM(CZ$54:CZ$60)&gt;0),1,0)))</f>
        <v>0</v>
      </c>
      <c r="X81" s="68">
        <f>IF((SUM(X$19:X$39)+SUM(X$78:X80)+SUM(X$117:X$121))&gt;=REGISTER!$DD$24,0,IF(DA$70=1,0,IF(AND(DA81=1,$J81=1,DA$43&gt;=REGISTER!$DD$28,DA$40&gt;0,SUM(DA$54:DA$60)&gt;0),1,0)))</f>
        <v>0</v>
      </c>
      <c r="Y81" s="68">
        <f>IF((SUM(Y$19:Y$39)+SUM(Y$78:Y80)+SUM(Y$117:Y$121))&gt;=REGISTER!$DD$24,0,IF(DB$70=1,0,IF(AND(DB81=1,$J81=1,DB$43&gt;=REGISTER!$DD$28,DB$40&gt;0,SUM(DB$54:DB$60)&gt;0),1,0)))</f>
        <v>0</v>
      </c>
      <c r="Z81" s="68">
        <f>IF((SUM(Z$19:Z$39)+SUM(Z$78:Z80)+SUM(Z$117:Z$121))&gt;=REGISTER!$DD$24,0,IF(DC$70=1,0,IF(AND(DC81=1,$J81=1,DC$43&gt;=REGISTER!$DD$28,DC$40&gt;0,SUM(DC$54:DC$60)&gt;0),1,0)))</f>
        <v>0</v>
      </c>
      <c r="AA81" s="68">
        <f>IF((SUM(AA$19:AA$39)+SUM(AA$78:AA80)+SUM(AA$117:AA$121))&gt;=REGISTER!$DD$24,0,IF(DD$70=1,0,IF(AND(DD81=1,$J81=1,DD$43&gt;=REGISTER!$DD$28,DD$40&gt;0,SUM(DD$54:DD$60)&gt;0),1,0)))</f>
        <v>0</v>
      </c>
      <c r="AB81" s="68">
        <f>IF((SUM(AB$19:AB$39)+SUM(AB$78:AB80)+SUM(AB$117:AB$121))&gt;=REGISTER!$DD$24,0,IF(DE$70=1,0,IF(AND(DE81=1,$J81=1,DE$43&gt;=REGISTER!$DD$28,DE$40&gt;0,SUM(DE$54:DE$60)&gt;0),1,0)))</f>
        <v>0</v>
      </c>
      <c r="AC81" s="68">
        <f>IF((SUM(AC$19:AC$39)+SUM(AC$78:AC80)+SUM(AC$117:AC$121))&gt;=REGISTER!$DD$24,0,IF(DF$70=1,0,IF(AND(DF81=1,$J81=1,DF$43&gt;=REGISTER!$DD$28,DF$40&gt;0,SUM(DF$54:DF$60)&gt;0),1,0)))</f>
        <v>0</v>
      </c>
      <c r="AD81" s="68">
        <f>IF((SUM(AD$19:AD$39)+SUM(AD$78:AD80)+SUM(AD$117:AD$121))&gt;=REGISTER!$DD$24,0,IF(DG$70=1,0,IF(AND(DG81=1,$J81=1,DG$43&gt;=REGISTER!$DD$28,DG$40&gt;0,SUM(DG$54:DG$60)&gt;0),1,0)))</f>
        <v>0</v>
      </c>
      <c r="AE81" s="68">
        <f>IF((SUM(AE$19:AE$39)+SUM(AE$78:AE80)+SUM(AE$117:AE$121))&gt;=REGISTER!$DD$24,0,IF(DH$70=1,0,IF(AND(DH81=1,$J81=1,DH$43&gt;=REGISTER!$DD$28,DH$40&gt;0,SUM(DH$54:DH$60)&gt;0),1,0)))</f>
        <v>0</v>
      </c>
      <c r="AF81" s="68">
        <f>IF((SUM(AF$19:AF$39)+SUM(AF$78:AF80)+SUM(AF$117:AF$121))&gt;=REGISTER!$DD$24,0,IF(DI$70=1,0,IF(AND(DI81=1,$J81=1,DI$43&gt;=REGISTER!$DD$28,DI$40&gt;0,SUM(DI$54:DI$60)&gt;0),1,0)))</f>
        <v>0</v>
      </c>
      <c r="AG81" s="68">
        <f>IF((SUM(AG$19:AG$39)+SUM(AG$78:AG80)+SUM(AG$117:AG$121))&gt;=REGISTER!$DD$24,0,IF(DJ$70=1,0,IF(AND(DJ81=1,$J81=1,DJ$43&gt;=REGISTER!$DD$28,DJ$40&gt;0,SUM(DJ$54:DJ$60)&gt;0),1,0)))</f>
        <v>0</v>
      </c>
      <c r="AH81" s="68">
        <f>IF((SUM(AH$19:AH$39)+SUM(AH$78:AH80)+SUM(AH$117:AH$121))&gt;=REGISTER!$DD$24,0,IF(DK$70=1,0,IF(AND(DK81=1,$J81=1,DK$43&gt;=REGISTER!$DD$28,DK$40&gt;0,SUM(DK$54:DK$60)&gt;0),1,0)))</f>
        <v>0</v>
      </c>
      <c r="AI81" s="68">
        <f>IF((SUM(AI$19:AI$39)+SUM(AI$78:AI80)+SUM(AI$117:AI$121))&gt;=REGISTER!$DD$24,0,IF(DL$70=1,0,IF(AND(DL81=1,$J81=1,DL$43&gt;=REGISTER!$DD$28,DL$40&gt;0,SUM(DL$54:DL$60)&gt;0),1,0)))</f>
        <v>0</v>
      </c>
      <c r="AJ81" s="68">
        <f>IF((SUM(AJ$19:AJ$39)+SUM(AJ$78:AJ80)+SUM(AJ$117:AJ$121))&gt;=REGISTER!$DD$24,0,IF(DM$70=1,0,IF(AND(DM81=1,$J81=1,DM$43&gt;=REGISTER!$DD$28,DM$40&gt;0,SUM(DM$54:DM$60)&gt;0),1,0)))</f>
        <v>0</v>
      </c>
      <c r="AK81" s="68">
        <f>IF((SUM(AK$19:AK$39)+SUM(AK$78:AK80)+SUM(AK$117:AK$121))&gt;=REGISTER!$DD$24,0,IF(DN$70=1,0,IF(AND(DN81=1,$J81=1,DN$43&gt;=REGISTER!$DD$28,DN$40&gt;0,SUM(DN$54:DN$60)&gt;0),1,0)))</f>
        <v>0</v>
      </c>
      <c r="AL81" s="68">
        <f>IF((SUM(AL$19:AL$39)+SUM(AL$78:AL80)+SUM(AL$117:AL$121))&gt;=REGISTER!$DD$24,0,IF(DO$70=1,0,IF(AND(DO81=1,$J81=1,DO$43&gt;=REGISTER!$DD$28,DO$40&gt;0,SUM(DO$54:DO$60)&gt;0),1,0)))</f>
        <v>0</v>
      </c>
      <c r="AM81" s="68">
        <f>IF((SUM(AM$19:AM$39)+SUM(AM$78:AM80)+SUM(AM$117:AM$121))&gt;=REGISTER!$DD$24,0,IF(DP$70=1,0,IF(AND(DP81=1,$J81=1,DP$43&gt;=REGISTER!$DD$28,DP$40&gt;0,SUM(DP$54:DP$60)&gt;0),1,0)))</f>
        <v>0</v>
      </c>
      <c r="AN81" s="68">
        <f>IF((SUM(AN$19:AN$39)+SUM(AN$78:AN80)+SUM(AN$117:AN$121))&gt;=REGISTER!$DD$24,0,IF(DQ$70=1,0,IF(AND(DQ81=1,$J81=1,DQ$43&gt;=REGISTER!$DD$28,DQ$40&gt;0,SUM(DQ$54:DQ$60)&gt;0),1,0)))</f>
        <v>0</v>
      </c>
      <c r="AO81" s="68">
        <f>IF((SUM(AO$19:AO$39)+SUM(AO$78:AO80)+SUM(AO$117:AO$121))&gt;=REGISTER!$DD$24,0,IF(DR$70=1,0,IF(AND(DR81=1,$J81=1,DR$43&gt;=REGISTER!$DD$28,DR$40&gt;0,SUM(DR$54:DR$60)&gt;0),1,0)))</f>
        <v>0</v>
      </c>
      <c r="AP81" s="68">
        <f>IF((SUM(AP$19:AP$39)+SUM(AP$78:AP80)+SUM(AP$117:AP$121))&gt;=REGISTER!$DD$24,0,IF(DS$70=1,0,IF(AND(DS81=1,$J81=1,DS$43&gt;=REGISTER!$DD$28,DS$40&gt;0,SUM(DS$54:DS$60)&gt;0),1,0)))</f>
        <v>0</v>
      </c>
      <c r="AQ81" s="68">
        <f>IF((SUM(AQ$19:AQ$39)+SUM(AQ$78:AQ80)+SUM(AQ$117:AQ$121))&gt;=REGISTER!$DD$24,0,IF(DT$70=1,0,IF(AND(DT81=1,$J81=1,DT$43&gt;=REGISTER!$DD$28,DT$40&gt;0,SUM(DT$54:DT$60)&gt;0),1,0)))</f>
        <v>0</v>
      </c>
      <c r="AR81" s="68">
        <f>IF((SUM(AR$19:AR$39)+SUM(AR$78:AR80)+SUM(AR$117:AR$121))&gt;=REGISTER!$DD$24,0,IF(DU$70=1,0,IF(AND(DU81=1,$J81=1,DU$43&gt;=REGISTER!$DD$28,DU$40&gt;0,SUM(DU$54:DU$60)&gt;0),1,0)))</f>
        <v>0</v>
      </c>
      <c r="AS81" s="68">
        <f>IF((SUM(AS$19:AS$39)+SUM(AS$78:AS80)+SUM(AS$117:AS$121))&gt;=REGISTER!$DD$24,0,IF(DV$70=1,0,IF(AND(DV81=1,$J81=1,DV$43&gt;=REGISTER!$DD$28,DV$40&gt;0,SUM(DV$54:DV$60)&gt;0),1,0)))</f>
        <v>0</v>
      </c>
      <c r="AT81" s="68">
        <f>IF((SUM(AT$19:AT$39)+SUM(AT$78:AT80)+SUM(AT$117:AT$121))&gt;=REGISTER!$DD$24,0,IF(DW$70=1,0,IF(AND(DW81=1,$J81=1,DW$43&gt;=REGISTER!$DD$28,DW$40&gt;0,SUM(DW$54:DW$60)&gt;0),1,0)))</f>
        <v>0</v>
      </c>
      <c r="AU81" s="68">
        <f>IF((SUM(AU$19:AU$39)+SUM(AU$78:AU80)+SUM(AU$117:AU$121))&gt;=REGISTER!$DD$24,0,IF(DX$70=1,0,IF(AND(DX81=1,$J81=1,DX$43&gt;=REGISTER!$DD$28,DX$40&gt;0,SUM(DX$54:DX$60)&gt;0),1,0)))</f>
        <v>0</v>
      </c>
      <c r="AV81" s="68">
        <f>IF((SUM(AV$19:AV$39)+SUM(AV$78:AV80)+SUM(AV$117:AV$121))&gt;=REGISTER!$DD$24,0,IF(DY$70=1,0,IF(AND(DY81=1,$J81=1,DY$43&gt;=REGISTER!$DD$28,DY$40&gt;0,SUM(DY$54:DY$60)&gt;0),1,0)))</f>
        <v>0</v>
      </c>
      <c r="AW81" s="68">
        <f>IF((SUM(AW$19:AW$39)+SUM(AW$78:AW80)+SUM(AW$117:AW$121))&gt;=REGISTER!$DD$24,0,IF(DZ$70=1,0,IF(AND(DZ81=1,$J81=1,DZ$43&gt;=REGISTER!$DD$28,DZ$40&gt;0,SUM(DZ$54:DZ$60)&gt;0),1,0)))</f>
        <v>0</v>
      </c>
      <c r="AX81" s="68">
        <f>IF((SUM(AX$19:AX$39)+SUM(AX$78:AX80)+SUM(AX$117:AX$121))&gt;=REGISTER!$DD$24,0,IF(EA$70=1,0,IF(AND(EA81=1,$J81=1,EA$43&gt;=REGISTER!$DD$28,EA$40&gt;0,SUM(EA$54:EA$60)&gt;0),1,0)))</f>
        <v>0</v>
      </c>
      <c r="AY81" s="68">
        <f>IF((SUM(AY$19:AY$39)+SUM(AY$78:AY80)+SUM(AY$117:AY$121))&gt;=REGISTER!$DD$24,0,IF(EB$70=1,0,IF(AND(EB81=1,$J81=1,EB$43&gt;=REGISTER!$DD$28,EB$40&gt;0,SUM(EB$54:EB$60)&gt;0),1,0)))</f>
        <v>0</v>
      </c>
      <c r="AZ81" s="68">
        <f>IF((SUM(AZ$19:AZ$39)+SUM(AZ$78:AZ80)+SUM(AZ$117:AZ$121))&gt;=REGISTER!$DD$24,0,IF(EC$70=1,0,IF(AND(EC81=1,$J81=1,EC$43&gt;=REGISTER!$DD$28,EC$40&gt;0,SUM(EC$54:EC$60)&gt;0),1,0)))</f>
        <v>0</v>
      </c>
      <c r="BA81" s="68">
        <f>IF((SUM(BA$19:BA$39)+SUM(BA$78:BA80)+SUM(BA$117:BA$121))&gt;=REGISTER!$DD$24,0,IF(ED$70=1,0,IF(AND(ED81=1,$J81=1,ED$43&gt;=REGISTER!$DD$28,ED$40&gt;0,SUM(ED$54:ED$60)&gt;0),1,0)))</f>
        <v>0</v>
      </c>
      <c r="BB81" s="68">
        <f>IF((SUM(BB$19:BB$39)+SUM(BB$78:BB80)+SUM(BB$117:BB$121))&gt;=REGISTER!$DD$24,0,IF(EE$70=1,0,IF(AND(EE81=1,$J81=1,EE$43&gt;=REGISTER!$DD$28,EE$40&gt;0,SUM(EE$54:EE$60)&gt;0),1,0)))</f>
        <v>0</v>
      </c>
      <c r="BC81" s="68">
        <f>IF((SUM(BC$19:BC$39)+SUM(BC$78:BC80)+SUM(BC$117:BC$121))&gt;=REGISTER!$DD$24,0,IF(EF$70=1,0,IF(AND(EF81=1,$J81=1,EF$43&gt;=REGISTER!$DD$28,EF$40&gt;0,SUM(EF$54:EF$60)&gt;0),1,0)))</f>
        <v>0</v>
      </c>
      <c r="BD81" s="83">
        <f t="shared" si="49"/>
        <v>0</v>
      </c>
      <c r="BE81" s="68">
        <f>IF((SUM(BE$19:BE$37)+SUM(BE$78:BE80))&gt;=20,0,SUM(IF(AND($I81=1,CS81=1,CS$41&gt;2,CS$40&gt;0,SUM(CS$47:CS$53)&gt;0),1,0)))</f>
        <v>0</v>
      </c>
      <c r="BF81" s="68">
        <f>IF((SUM(BF$19:BF$37)+SUM(BF$78:BF80))&gt;=20,0,SUM(IF(AND($I81=1,CT81=1,CT$41&gt;2,CT$40&gt;0,SUM(CT$47:CT$53)&gt;0),1,0)))</f>
        <v>0</v>
      </c>
      <c r="BG81" s="68">
        <f>IF((SUM(BG$19:BG$37)+SUM(BG$78:BG80))&gt;=20,0,SUM(IF(AND($I81=1,CU81=1,CU$41&gt;2,CU$40&gt;0,SUM(CU$47:CU$53)&gt;0),1,0)))</f>
        <v>0</v>
      </c>
      <c r="BH81" s="68">
        <f>IF((SUM(BH$19:BH$37)+SUM(BH$78:BH80))&gt;=20,0,SUM(IF(AND($I81=1,CV81=1,CV$41&gt;2,CV$40&gt;0,SUM(CV$47:CV$53)&gt;0),1,0)))</f>
        <v>0</v>
      </c>
      <c r="BI81" s="68">
        <f>IF((SUM(BI$19:BI$37)+SUM(BI$78:BI80))&gt;=20,0,SUM(IF(AND($I81=1,CW81=1,CW$41&gt;2,CW$40&gt;0,SUM(CW$47:CW$53)&gt;0),1,0)))</f>
        <v>0</v>
      </c>
      <c r="BJ81" s="68">
        <f>IF((SUM(BJ$19:BJ$37)+SUM(BJ$78:BJ80))&gt;=20,0,SUM(IF(AND($I81=1,CX81=1,CX$41&gt;2,CX$40&gt;0,SUM(CX$47:CX$53)&gt;0),1,0)))</f>
        <v>0</v>
      </c>
      <c r="BK81" s="68">
        <f>IF((SUM(BK$19:BK$37)+SUM(BK$78:BK80))&gt;=20,0,SUM(IF(AND($I81=1,CY81=1,CY$41&gt;2,CY$40&gt;0,SUM(CY$47:CY$53)&gt;0),1,0)))</f>
        <v>0</v>
      </c>
      <c r="BL81" s="68">
        <f>IF((SUM(BL$19:BL$37)+SUM(BL$78:BL80))&gt;=20,0,SUM(IF(AND($I81=1,CZ81=1,CZ$41&gt;2,CZ$40&gt;0,SUM(CZ$47:CZ$53)&gt;0),1,0)))</f>
        <v>0</v>
      </c>
      <c r="BM81" s="68">
        <f>IF((SUM(BM$19:BM$37)+SUM(BM$78:BM80))&gt;=20,0,SUM(IF(AND($I81=1,DA81=1,DA$41&gt;2,DA$40&gt;0,SUM(DA$47:DA$53)&gt;0),1,0)))</f>
        <v>0</v>
      </c>
      <c r="BN81" s="68">
        <f>IF((SUM(BN$19:BN$37)+SUM(BN$78:BN80))&gt;=20,0,SUM(IF(AND($I81=1,DB81=1,DB$41&gt;2,DB$40&gt;0,SUM(DB$47:DB$53)&gt;0),1,0)))</f>
        <v>0</v>
      </c>
      <c r="BO81" s="68">
        <f>IF((SUM(BO$19:BO$37)+SUM(BO$78:BO80))&gt;=20,0,SUM(IF(AND($I81=1,DC81=1,DC$41&gt;2,DC$40&gt;0,SUM(DC$47:DC$53)&gt;0),1,0)))</f>
        <v>0</v>
      </c>
      <c r="BP81" s="68">
        <f>IF((SUM(BP$19:BP$37)+SUM(BP$78:BP80))&gt;=20,0,SUM(IF(AND($I81=1,DD81=1,DD$41&gt;2,DD$40&gt;0,SUM(DD$47:DD$53)&gt;0),1,0)))</f>
        <v>0</v>
      </c>
      <c r="BQ81" s="68">
        <f>IF((SUM(BQ$19:BQ$37)+SUM(BQ$78:BQ80))&gt;=20,0,SUM(IF(AND($I81=1,DE81=1,DE$41&gt;2,DE$40&gt;0,SUM(DE$47:DE$53)&gt;0),1,0)))</f>
        <v>0</v>
      </c>
      <c r="BR81" s="68">
        <f>IF((SUM(BR$19:BR$37)+SUM(BR$78:BR80))&gt;=20,0,SUM(IF(AND($I81=1,DF81=1,DF$41&gt;2,DF$40&gt;0,SUM(DF$47:DF$53)&gt;0),1,0)))</f>
        <v>0</v>
      </c>
      <c r="BS81" s="68">
        <f>IF((SUM(BS$19:BS$37)+SUM(BS$78:BS80))&gt;=20,0,SUM(IF(AND($I81=1,DG81=1,DG$41&gt;2,DG$40&gt;0,SUM(DG$47:DG$53)&gt;0),1,0)))</f>
        <v>0</v>
      </c>
      <c r="BT81" s="68">
        <f>IF((SUM(BT$19:BT$37)+SUM(BT$78:BT80))&gt;=20,0,SUM(IF(AND($I81=1,DH81=1,DH$41&gt;2,DH$40&gt;0,SUM(DH$47:DH$53)&gt;0),1,0)))</f>
        <v>0</v>
      </c>
      <c r="BU81" s="68">
        <f>IF((SUM(BU$19:BU$37)+SUM(BU$78:BU80))&gt;=20,0,SUM(IF(AND($I81=1,DI81=1,DI$41&gt;2,DI$40&gt;0,SUM(DI$47:DI$53)&gt;0),1,0)))</f>
        <v>0</v>
      </c>
      <c r="BV81" s="68">
        <f>IF((SUM(BV$19:BV$37)+SUM(BV$78:BV80))&gt;=20,0,SUM(IF(AND($I81=1,DJ81=1,DJ$41&gt;2,DJ$40&gt;0,SUM(DJ$47:DJ$53)&gt;0),1,0)))</f>
        <v>0</v>
      </c>
      <c r="BW81" s="68">
        <f>IF((SUM(BW$19:BW$37)+SUM(BW$78:BW80))&gt;=20,0,SUM(IF(AND($I81=1,DK81=1,DK$41&gt;2,DK$40&gt;0,SUM(DK$47:DK$53)&gt;0),1,0)))</f>
        <v>0</v>
      </c>
      <c r="BX81" s="68">
        <f>IF((SUM(BX$19:BX$37)+SUM(BX$78:BX80))&gt;=20,0,SUM(IF(AND($I81=1,DL81=1,DL$41&gt;2,DL$40&gt;0,SUM(DL$47:DL$53)&gt;0),1,0)))</f>
        <v>0</v>
      </c>
      <c r="BY81" s="68">
        <f>IF((SUM(BY$19:BY$37)+SUM(BY$78:BY80))&gt;=20,0,SUM(IF(AND($I81=1,DM81=1,DM$41&gt;2,DM$40&gt;0,SUM(DM$47:DM$53)&gt;0),1,0)))</f>
        <v>0</v>
      </c>
      <c r="BZ81" s="68">
        <f>IF((SUM(BZ$19:BZ$37)+SUM(BZ$78:BZ80))&gt;=20,0,SUM(IF(AND($I81=1,DN81=1,DN$41&gt;2,DN$40&gt;0,SUM(DN$47:DN$53)&gt;0),1,0)))</f>
        <v>0</v>
      </c>
      <c r="CA81" s="68">
        <f>IF((SUM(CA$19:CA$37)+SUM(CA$78:CA80))&gt;=20,0,SUM(IF(AND($I81=1,DO81=1,DO$41&gt;2,DO$40&gt;0,SUM(DO$47:DO$53)&gt;0),1,0)))</f>
        <v>0</v>
      </c>
      <c r="CB81" s="68">
        <f>IF((SUM(CB$19:CB$37)+SUM(CB$78:CB80))&gt;=20,0,SUM(IF(AND($I81=1,DP81=1,DP$41&gt;2,DP$40&gt;0,SUM(DP$47:DP$53)&gt;0),1,0)))</f>
        <v>0</v>
      </c>
      <c r="CC81" s="68">
        <f>IF((SUM(CC$19:CC$37)+SUM(CC$78:CC80))&gt;=20,0,SUM(IF(AND($I81=1,DQ81=1,DQ$41&gt;2,DQ$40&gt;0,SUM(DQ$47:DQ$53)&gt;0),1,0)))</f>
        <v>0</v>
      </c>
      <c r="CD81" s="68">
        <f>IF((SUM(CD$19:CD$37)+SUM(CD$78:CD80))&gt;=20,0,SUM(IF(AND($I81=1,DR81=1,DR$41&gt;2,DR$40&gt;0,SUM(DR$47:DR$53)&gt;0),1,0)))</f>
        <v>0</v>
      </c>
      <c r="CE81" s="68">
        <f>IF((SUM(CE$19:CE$37)+SUM(CE$78:CE80))&gt;=20,0,SUM(IF(AND($I81=1,DS81=1,DS$41&gt;2,DS$40&gt;0,SUM(DS$47:DS$53)&gt;0),1,0)))</f>
        <v>0</v>
      </c>
      <c r="CF81" s="68">
        <f>IF((SUM(CF$19:CF$37)+SUM(CF$78:CF80))&gt;=20,0,SUM(IF(AND($I81=1,DT81=1,DT$41&gt;2,DT$40&gt;0,SUM(DT$47:DT$53)&gt;0),1,0)))</f>
        <v>0</v>
      </c>
      <c r="CG81" s="68">
        <f>IF((SUM(CG$19:CG$37)+SUM(CG$78:CG80))&gt;=20,0,SUM(IF(AND($I81=1,DU81=1,DU$41&gt;2,DU$40&gt;0,SUM(DU$47:DU$53)&gt;0),1,0)))</f>
        <v>0</v>
      </c>
      <c r="CH81" s="68">
        <f>IF((SUM(CH$19:CH$37)+SUM(CH$78:CH80))&gt;=20,0,SUM(IF(AND($I81=1,DV81=1,DV$41&gt;2,DV$40&gt;0,SUM(DV$47:DV$53)&gt;0),1,0)))</f>
        <v>0</v>
      </c>
      <c r="CI81" s="68">
        <f>IF((SUM(CI$19:CI$37)+SUM(CI$78:CI80))&gt;=20,0,SUM(IF(AND($I81=1,DW81=1,DW$41&gt;2,DW$40&gt;0,SUM(DW$47:DW$53)&gt;0),1,0)))</f>
        <v>0</v>
      </c>
      <c r="CJ81" s="68">
        <f>IF((SUM(CJ$19:CJ$37)+SUM(CJ$78:CJ80))&gt;=20,0,SUM(IF(AND($I81=1,DX81=1,DX$41&gt;2,DX$40&gt;0,SUM(DX$47:DX$53)&gt;0),1,0)))</f>
        <v>0</v>
      </c>
      <c r="CK81" s="68">
        <f>IF((SUM(CK$19:CK$37)+SUM(CK$78:CK80))&gt;=20,0,SUM(IF(AND($I81=1,DY81=1,DY$41&gt;2,DY$40&gt;0,SUM(DY$47:DY$53)&gt;0),1,0)))</f>
        <v>0</v>
      </c>
      <c r="CL81" s="68">
        <f>IF((SUM(CL$19:CL$37)+SUM(CL$78:CL80))&gt;=20,0,SUM(IF(AND($I81=1,DZ81=1,DZ$41&gt;2,DZ$40&gt;0,SUM(DZ$47:DZ$53)&gt;0),1,0)))</f>
        <v>0</v>
      </c>
      <c r="CM81" s="68">
        <f>IF((SUM(CM$19:CM$37)+SUM(CM$78:CM80))&gt;=20,0,SUM(IF(AND($I81=1,EA81=1,EA$41&gt;2,EA$40&gt;0,SUM(EA$47:EA$53)&gt;0),1,0)))</f>
        <v>0</v>
      </c>
      <c r="CN81" s="68">
        <f>IF((SUM(CN$19:CN$37)+SUM(CN$78:CN80))&gt;=20,0,SUM(IF(AND($I81=1,EB81=1,EB$41&gt;2,EB$40&gt;0,SUM(EB$47:EB$53)&gt;0),1,0)))</f>
        <v>0</v>
      </c>
      <c r="CO81" s="68">
        <f>IF((SUM(CO$19:CO$37)+SUM(CO$78:CO80))&gt;=20,0,SUM(IF(AND($I81=1,EC81=1,EC$41&gt;2,EC$40&gt;0,SUM(EC$47:EC$53)&gt;0),1,0)))</f>
        <v>0</v>
      </c>
      <c r="CP81" s="68">
        <f>IF((SUM(CP$19:CP$37)+SUM(CP$78:CP80))&gt;=20,0,SUM(IF(AND($I81=1,ED81=1,ED$41&gt;2,ED$40&gt;0,SUM(ED$47:ED$53)&gt;0),1,0)))</f>
        <v>0</v>
      </c>
      <c r="CQ81" s="68">
        <f>IF((SUM(CQ$19:CQ$37)+SUM(CQ$78:CQ80))&gt;=20,0,SUM(IF(AND($I81=1,EE81=1,EE$41&gt;2,EE$40&gt;0,SUM(EE$47:EE$53)&gt;0),1,0)))</f>
        <v>0</v>
      </c>
      <c r="CR81" s="68">
        <f>IF((SUM(CR$19:CR$37)+SUM(CR$78:CR80))&gt;=20,0,SUM(IF(AND($I81=1,EF81=1,EF$41&gt;2,EF$40&gt;0,SUM(EF$47:EF$53)&gt;0),1,0)))</f>
        <v>0</v>
      </c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  <c r="ED81" s="53"/>
      <c r="EE81" s="53"/>
      <c r="EF81" s="53"/>
      <c r="EG81" s="46">
        <f t="shared" si="51"/>
        <v>0</v>
      </c>
      <c r="EH81" s="116"/>
      <c r="EI81" s="82">
        <f t="shared" si="52"/>
        <v>0</v>
      </c>
      <c r="EJ81" s="295" t="str">
        <f t="shared" si="53"/>
        <v/>
      </c>
      <c r="EK81" s="296">
        <f t="shared" si="54"/>
        <v>0</v>
      </c>
      <c r="EL81" s="161"/>
      <c r="EM81" s="354">
        <f>SUMIF($K81,REGISTER!$CY$7,'KORT 2'!$BD81)</f>
        <v>0</v>
      </c>
      <c r="EN81" s="355">
        <f>SUMIF($K81,REGISTER!$CY$8,'KORT 2'!$BD81)</f>
        <v>0</v>
      </c>
      <c r="EO81" s="356">
        <f>SUMIF($K81,REGISTER!$CY$9,'KORT 2'!$BD81)</f>
        <v>0</v>
      </c>
      <c r="EP81" s="356">
        <f>SUMIF($K81,REGISTER!$CY$10,'KORT 2'!$BD81)</f>
        <v>0</v>
      </c>
      <c r="EQ81" s="357">
        <f>SUMIF($K81,REGISTER!$CY$23,'KORT 2'!$BD81)</f>
        <v>0</v>
      </c>
      <c r="ER81" s="355">
        <f>SUMIF($K81,REGISTER!$CY$24,'KORT 2'!$BD81)</f>
        <v>0</v>
      </c>
      <c r="ES81" s="356">
        <f>SUMIF($K81,REGISTER!$CY$25,'KORT 2'!$BD81)</f>
        <v>0</v>
      </c>
      <c r="ET81" s="356">
        <f>SUMIF($K81,REGISTER!$CY$26,'KORT 2'!$BD81)</f>
        <v>0</v>
      </c>
      <c r="EU81" s="357">
        <f>SUMIF($K81,REGISTER!$CY$15,'KORT 2'!$BD81)</f>
        <v>0</v>
      </c>
      <c r="EV81" s="355">
        <f>SUMIF($K81,REGISTER!$CY$16,'KORT 2'!$BD81)</f>
        <v>0</v>
      </c>
      <c r="EW81" s="355">
        <f>SUMIF($K81,REGISTER!$CY$17,'KORT 2'!$BD81)</f>
        <v>0</v>
      </c>
      <c r="EX81" s="355">
        <f>SUMIF($K81,REGISTER!$CY$18,'KORT 2'!$BD81)</f>
        <v>0</v>
      </c>
      <c r="EY81" s="358">
        <f>SUMIF($K81,REGISTER!$CY$19,'KORT 2'!$BD81)+SUMIF($K81,REGISTER!$CY$20,'KORT 2'!$BD81)+SUMIF($K81,REGISTER!$CY$21,'KORT 2'!$BD81)+SUMIF($K81,REGISTER!$CY$22,'KORT 2'!$BD81)</f>
        <v>0</v>
      </c>
      <c r="EZ81" s="359">
        <f>SUMIF($K81,REGISTER!$CY$31,'KORT 2'!$BD81)</f>
        <v>0</v>
      </c>
      <c r="FA81" s="355">
        <f>SUMIF($K81,REGISTER!$CY$32,'KORT 2'!$BD81)</f>
        <v>0</v>
      </c>
      <c r="FB81" s="355">
        <f>SUMIF($K81,REGISTER!$CY$33,'KORT 2'!$BD81)</f>
        <v>0</v>
      </c>
      <c r="FC81" s="355">
        <f>SUMIF($K81,REGISTER!$CY$34,'KORT 2'!$BD81)</f>
        <v>0</v>
      </c>
      <c r="FD81" s="358">
        <f>SUMIF($K81,REGISTER!$CY$35,'KORT 2'!$BD81)+SUMIF($K81,REGISTER!$CY$36,'KORT 2'!$BD81)+SUMIF($K81,REGISTER!$CY$37,'KORT 2'!$BD81)+SUMIF($K81,REGISTER!$CY$38,'KORT 2'!$BD81)</f>
        <v>0</v>
      </c>
      <c r="FE81" s="376"/>
      <c r="FF81" s="377"/>
      <c r="FG81" s="378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9"/>
      <c r="FY81" s="84">
        <f>SUMIF($M81,REGISTER!$CY$40,'KORT 2'!$O81)</f>
        <v>0</v>
      </c>
      <c r="FZ81" s="17">
        <f>SUMIF($M81,REGISTER!$CY$41,'KORT 2'!$O81)</f>
        <v>0</v>
      </c>
      <c r="GA81" s="17">
        <f>SUMIF($M81,REGISTER!$CY$42,'KORT 2'!$O81)</f>
        <v>0</v>
      </c>
      <c r="GB81" s="17">
        <f>SUMIF($M81,REGISTER!$CY$43,'KORT 2'!$O81)</f>
        <v>0</v>
      </c>
      <c r="GC81" s="17">
        <f>SUMIF($M81,REGISTER!$CY$44,'KORT 2'!$O81)</f>
        <v>0</v>
      </c>
      <c r="GD81" s="17">
        <f>SUMIF($M81,REGISTER!$CY$45,'KORT 2'!$O81)</f>
        <v>0</v>
      </c>
      <c r="GE81" s="17">
        <f>SUMIF($M81,REGISTER!$CY$60,'KORT 2'!$O81)</f>
        <v>0</v>
      </c>
      <c r="GF81" s="17">
        <f>SUMIF($M81,REGISTER!$CY$61,'KORT 2'!$O81)</f>
        <v>0</v>
      </c>
      <c r="GG81" s="17">
        <f>SUMIF($M81,REGISTER!$CY$62,'KORT 2'!$O81)</f>
        <v>0</v>
      </c>
      <c r="GH81" s="17">
        <f>SUMIF($M81,REGISTER!$CY$63,'KORT 2'!$O81)</f>
        <v>0</v>
      </c>
      <c r="GI81" s="17">
        <f>SUMIF($M81,REGISTER!$CY$64,'KORT 2'!$O81)</f>
        <v>0</v>
      </c>
      <c r="GJ81" s="17">
        <f>SUMIF($M81,REGISTER!$CY$65,'KORT 2'!$O81)</f>
        <v>0</v>
      </c>
      <c r="GK81" s="17">
        <f>SUMIF($M81,REGISTER!$CY$50,'KORT 2'!$O81)</f>
        <v>0</v>
      </c>
      <c r="GL81" s="17">
        <f>SUMIF($M81,REGISTER!$CY$51,'KORT 2'!$O81)</f>
        <v>0</v>
      </c>
      <c r="GM81" s="17">
        <f>SUMIF($M81,REGISTER!$CY$52,'KORT 2'!$O81)</f>
        <v>0</v>
      </c>
      <c r="GN81" s="17">
        <f>SUMIF($M81,REGISTER!$CY$53,'KORT 2'!$O81)</f>
        <v>0</v>
      </c>
      <c r="GO81" s="17">
        <f>SUMIF($M81,REGISTER!$CY$54,'KORT 2'!$O81)</f>
        <v>0</v>
      </c>
      <c r="GP81" s="17">
        <f>SUMIF($M81,REGISTER!$CY$55,'KORT 2'!$O81)</f>
        <v>0</v>
      </c>
      <c r="GQ81" s="16">
        <f>SUMIF($M81,REGISTER!$CY$56,'KORT 2'!$O81)+SUMIF($M81,REGISTER!$CY$57,'KORT 2'!$O81)+SUMIF($M81,REGISTER!$CY$58,'KORT 2'!$O81)+SUMIF($M81,REGISTER!$CY$59,'KORT 2'!$O81)</f>
        <v>0</v>
      </c>
      <c r="GR81" s="17">
        <f>SUMIF($M81,REGISTER!$CY$70,'KORT 2'!$O81)</f>
        <v>0</v>
      </c>
      <c r="GS81" s="17">
        <f>SUMIF($M81,REGISTER!$CY$71,'KORT 2'!$O81)</f>
        <v>0</v>
      </c>
      <c r="GT81" s="17">
        <f>SUMIF($M81,REGISTER!$CY$72,'KORT 2'!$O81)</f>
        <v>0</v>
      </c>
      <c r="GU81" s="17">
        <f>SUMIF($M81,REGISTER!$CY$73,'KORT 2'!$O81)</f>
        <v>0</v>
      </c>
      <c r="GV81" s="17">
        <f>SUMIF($M81,REGISTER!$CY$74,'KORT 2'!$O81)</f>
        <v>0</v>
      </c>
      <c r="GW81" s="17">
        <f>SUMIF($M81,REGISTER!$CY$75,'KORT 2'!$O81)</f>
        <v>0</v>
      </c>
      <c r="GX81" s="16">
        <f>SUMIF($M81,REGISTER!$CY$76,'KORT 2'!$O81)+SUMIF($M81,REGISTER!$CY$77,'KORT 2'!$O81)+SUMIF($M81,REGISTER!$CY$78,'KORT 2'!$O81)+SUMIF($M81,REGISTER!$CY$79,'KORT 2'!$O81)</f>
        <v>0</v>
      </c>
      <c r="GY81" s="116"/>
      <c r="GZ81" s="116"/>
      <c r="HA81" s="116"/>
      <c r="HB81" s="116"/>
      <c r="HC81" s="116"/>
      <c r="HD81" s="116"/>
      <c r="HE81" s="116"/>
      <c r="HF81" s="116"/>
      <c r="HG81" s="116"/>
      <c r="HH81" s="116"/>
      <c r="HI81" s="116"/>
      <c r="HJ81" s="116"/>
      <c r="HK81" s="116"/>
      <c r="HL81" s="116"/>
      <c r="HM81" s="116"/>
      <c r="HN81" s="116"/>
      <c r="HO81" s="116"/>
      <c r="HP81" s="106"/>
      <c r="HQ81" s="1"/>
    </row>
    <row r="82" spans="1:225" ht="12" customHeight="1">
      <c r="A82" s="15">
        <v>26</v>
      </c>
      <c r="B82" s="69"/>
      <c r="C82" s="539" t="str">
        <f t="shared" si="41"/>
        <v/>
      </c>
      <c r="D82" s="540"/>
      <c r="E82" s="540"/>
      <c r="F82" s="540"/>
      <c r="G82" s="541"/>
      <c r="H82" s="111" t="str">
        <f t="shared" si="42"/>
        <v/>
      </c>
      <c r="I82" s="22">
        <f t="shared" si="43"/>
        <v>0</v>
      </c>
      <c r="J82" s="22">
        <f t="shared" si="44"/>
        <v>0</v>
      </c>
      <c r="K82" s="22">
        <f t="shared" si="45"/>
        <v>0</v>
      </c>
      <c r="L82" s="114"/>
      <c r="M82" s="22">
        <f t="shared" si="46"/>
        <v>0</v>
      </c>
      <c r="N82" s="22">
        <f t="shared" si="47"/>
        <v>0</v>
      </c>
      <c r="O82" s="83">
        <f t="shared" si="48"/>
        <v>0</v>
      </c>
      <c r="P82" s="68">
        <f>IF((SUM(P$19:P$39)+SUM(P$78:P81)+SUM(P$117:P$121))&gt;=REGISTER!$DD$24,0,IF(CS$70=1,0,IF(AND(CS82=1,$J82=1,CS$43&gt;=REGISTER!$DD$28,CS$40&gt;0,SUM(CS$54:CS$60)&gt;0),1,0)))</f>
        <v>0</v>
      </c>
      <c r="Q82" s="68">
        <f>IF((SUM(Q$19:Q$39)+SUM(Q$78:Q81)+SUM(Q$117:Q$121))&gt;=REGISTER!$DD$24,0,IF(CT$70=1,0,IF(AND(CT82=1,$J82=1,CT$43&gt;=REGISTER!$DD$28,CT$40&gt;0,SUM(CT$54:CT$60)&gt;0),1,0)))</f>
        <v>0</v>
      </c>
      <c r="R82" s="68">
        <f>IF((SUM(R$19:R$39)+SUM(R$78:R81)+SUM(R$117:R$121))&gt;=REGISTER!$DD$24,0,IF(CU$70=1,0,IF(AND(CU82=1,$J82=1,CU$43&gt;=REGISTER!$DD$28,CU$40&gt;0,SUM(CU$54:CU$60)&gt;0),1,0)))</f>
        <v>0</v>
      </c>
      <c r="S82" s="68">
        <f>IF((SUM(S$19:S$39)+SUM(S$78:S81)+SUM(S$117:S$121))&gt;=REGISTER!$DD$24,0,IF(CV$70=1,0,IF(AND(CV82=1,$J82=1,CV$43&gt;=REGISTER!$DD$28,CV$40&gt;0,SUM(CV$54:CV$60)&gt;0),1,0)))</f>
        <v>0</v>
      </c>
      <c r="T82" s="68">
        <f>IF((SUM(T$19:T$39)+SUM(T$78:T81)+SUM(T$117:T$121))&gt;=REGISTER!$DD$24,0,IF(CW$70=1,0,IF(AND(CW82=1,$J82=1,CW$43&gt;=REGISTER!$DD$28,CW$40&gt;0,SUM(CW$54:CW$60)&gt;0),1,0)))</f>
        <v>0</v>
      </c>
      <c r="U82" s="68">
        <f>IF((SUM(U$19:U$39)+SUM(U$78:U81)+SUM(U$117:U$121))&gt;=REGISTER!$DD$24,0,IF(CX$70=1,0,IF(AND(CX82=1,$J82=1,CX$43&gt;=REGISTER!$DD$28,CX$40&gt;0,SUM(CX$54:CX$60)&gt;0),1,0)))</f>
        <v>0</v>
      </c>
      <c r="V82" s="68">
        <f>IF((SUM(V$19:V$39)+SUM(V$78:V81)+SUM(V$117:V$121))&gt;=REGISTER!$DD$24,0,IF(CY$70=1,0,IF(AND(CY82=1,$J82=1,CY$43&gt;=REGISTER!$DD$28,CY$40&gt;0,SUM(CY$54:CY$60)&gt;0),1,0)))</f>
        <v>0</v>
      </c>
      <c r="W82" s="68">
        <f>IF((SUM(W$19:W$39)+SUM(W$78:W81)+SUM(W$117:W$121))&gt;=REGISTER!$DD$24,0,IF(CZ$70=1,0,IF(AND(CZ82=1,$J82=1,CZ$43&gt;=REGISTER!$DD$28,CZ$40&gt;0,SUM(CZ$54:CZ$60)&gt;0),1,0)))</f>
        <v>0</v>
      </c>
      <c r="X82" s="68">
        <f>IF((SUM(X$19:X$39)+SUM(X$78:X81)+SUM(X$117:X$121))&gt;=REGISTER!$DD$24,0,IF(DA$70=1,0,IF(AND(DA82=1,$J82=1,DA$43&gt;=REGISTER!$DD$28,DA$40&gt;0,SUM(DA$54:DA$60)&gt;0),1,0)))</f>
        <v>0</v>
      </c>
      <c r="Y82" s="68">
        <f>IF((SUM(Y$19:Y$39)+SUM(Y$78:Y81)+SUM(Y$117:Y$121))&gt;=REGISTER!$DD$24,0,IF(DB$70=1,0,IF(AND(DB82=1,$J82=1,DB$43&gt;=REGISTER!$DD$28,DB$40&gt;0,SUM(DB$54:DB$60)&gt;0),1,0)))</f>
        <v>0</v>
      </c>
      <c r="Z82" s="68">
        <f>IF((SUM(Z$19:Z$39)+SUM(Z$78:Z81)+SUM(Z$117:Z$121))&gt;=REGISTER!$DD$24,0,IF(DC$70=1,0,IF(AND(DC82=1,$J82=1,DC$43&gt;=REGISTER!$DD$28,DC$40&gt;0,SUM(DC$54:DC$60)&gt;0),1,0)))</f>
        <v>0</v>
      </c>
      <c r="AA82" s="68">
        <f>IF((SUM(AA$19:AA$39)+SUM(AA$78:AA81)+SUM(AA$117:AA$121))&gt;=REGISTER!$DD$24,0,IF(DD$70=1,0,IF(AND(DD82=1,$J82=1,DD$43&gt;=REGISTER!$DD$28,DD$40&gt;0,SUM(DD$54:DD$60)&gt;0),1,0)))</f>
        <v>0</v>
      </c>
      <c r="AB82" s="68">
        <f>IF((SUM(AB$19:AB$39)+SUM(AB$78:AB81)+SUM(AB$117:AB$121))&gt;=REGISTER!$DD$24,0,IF(DE$70=1,0,IF(AND(DE82=1,$J82=1,DE$43&gt;=REGISTER!$DD$28,DE$40&gt;0,SUM(DE$54:DE$60)&gt;0),1,0)))</f>
        <v>0</v>
      </c>
      <c r="AC82" s="68">
        <f>IF((SUM(AC$19:AC$39)+SUM(AC$78:AC81)+SUM(AC$117:AC$121))&gt;=REGISTER!$DD$24,0,IF(DF$70=1,0,IF(AND(DF82=1,$J82=1,DF$43&gt;=REGISTER!$DD$28,DF$40&gt;0,SUM(DF$54:DF$60)&gt;0),1,0)))</f>
        <v>0</v>
      </c>
      <c r="AD82" s="68">
        <f>IF((SUM(AD$19:AD$39)+SUM(AD$78:AD81)+SUM(AD$117:AD$121))&gt;=REGISTER!$DD$24,0,IF(DG$70=1,0,IF(AND(DG82=1,$J82=1,DG$43&gt;=REGISTER!$DD$28,DG$40&gt;0,SUM(DG$54:DG$60)&gt;0),1,0)))</f>
        <v>0</v>
      </c>
      <c r="AE82" s="68">
        <f>IF((SUM(AE$19:AE$39)+SUM(AE$78:AE81)+SUM(AE$117:AE$121))&gt;=REGISTER!$DD$24,0,IF(DH$70=1,0,IF(AND(DH82=1,$J82=1,DH$43&gt;=REGISTER!$DD$28,DH$40&gt;0,SUM(DH$54:DH$60)&gt;0),1,0)))</f>
        <v>0</v>
      </c>
      <c r="AF82" s="68">
        <f>IF((SUM(AF$19:AF$39)+SUM(AF$78:AF81)+SUM(AF$117:AF$121))&gt;=REGISTER!$DD$24,0,IF(DI$70=1,0,IF(AND(DI82=1,$J82=1,DI$43&gt;=REGISTER!$DD$28,DI$40&gt;0,SUM(DI$54:DI$60)&gt;0),1,0)))</f>
        <v>0</v>
      </c>
      <c r="AG82" s="68">
        <f>IF((SUM(AG$19:AG$39)+SUM(AG$78:AG81)+SUM(AG$117:AG$121))&gt;=REGISTER!$DD$24,0,IF(DJ$70=1,0,IF(AND(DJ82=1,$J82=1,DJ$43&gt;=REGISTER!$DD$28,DJ$40&gt;0,SUM(DJ$54:DJ$60)&gt;0),1,0)))</f>
        <v>0</v>
      </c>
      <c r="AH82" s="68">
        <f>IF((SUM(AH$19:AH$39)+SUM(AH$78:AH81)+SUM(AH$117:AH$121))&gt;=REGISTER!$DD$24,0,IF(DK$70=1,0,IF(AND(DK82=1,$J82=1,DK$43&gt;=REGISTER!$DD$28,DK$40&gt;0,SUM(DK$54:DK$60)&gt;0),1,0)))</f>
        <v>0</v>
      </c>
      <c r="AI82" s="68">
        <f>IF((SUM(AI$19:AI$39)+SUM(AI$78:AI81)+SUM(AI$117:AI$121))&gt;=REGISTER!$DD$24,0,IF(DL$70=1,0,IF(AND(DL82=1,$J82=1,DL$43&gt;=REGISTER!$DD$28,DL$40&gt;0,SUM(DL$54:DL$60)&gt;0),1,0)))</f>
        <v>0</v>
      </c>
      <c r="AJ82" s="68">
        <f>IF((SUM(AJ$19:AJ$39)+SUM(AJ$78:AJ81)+SUM(AJ$117:AJ$121))&gt;=REGISTER!$DD$24,0,IF(DM$70=1,0,IF(AND(DM82=1,$J82=1,DM$43&gt;=REGISTER!$DD$28,DM$40&gt;0,SUM(DM$54:DM$60)&gt;0),1,0)))</f>
        <v>0</v>
      </c>
      <c r="AK82" s="68">
        <f>IF((SUM(AK$19:AK$39)+SUM(AK$78:AK81)+SUM(AK$117:AK$121))&gt;=REGISTER!$DD$24,0,IF(DN$70=1,0,IF(AND(DN82=1,$J82=1,DN$43&gt;=REGISTER!$DD$28,DN$40&gt;0,SUM(DN$54:DN$60)&gt;0),1,0)))</f>
        <v>0</v>
      </c>
      <c r="AL82" s="68">
        <f>IF((SUM(AL$19:AL$39)+SUM(AL$78:AL81)+SUM(AL$117:AL$121))&gt;=REGISTER!$DD$24,0,IF(DO$70=1,0,IF(AND(DO82=1,$J82=1,DO$43&gt;=REGISTER!$DD$28,DO$40&gt;0,SUM(DO$54:DO$60)&gt;0),1,0)))</f>
        <v>0</v>
      </c>
      <c r="AM82" s="68">
        <f>IF((SUM(AM$19:AM$39)+SUM(AM$78:AM81)+SUM(AM$117:AM$121))&gt;=REGISTER!$DD$24,0,IF(DP$70=1,0,IF(AND(DP82=1,$J82=1,DP$43&gt;=REGISTER!$DD$28,DP$40&gt;0,SUM(DP$54:DP$60)&gt;0),1,0)))</f>
        <v>0</v>
      </c>
      <c r="AN82" s="68">
        <f>IF((SUM(AN$19:AN$39)+SUM(AN$78:AN81)+SUM(AN$117:AN$121))&gt;=REGISTER!$DD$24,0,IF(DQ$70=1,0,IF(AND(DQ82=1,$J82=1,DQ$43&gt;=REGISTER!$DD$28,DQ$40&gt;0,SUM(DQ$54:DQ$60)&gt;0),1,0)))</f>
        <v>0</v>
      </c>
      <c r="AO82" s="68">
        <f>IF((SUM(AO$19:AO$39)+SUM(AO$78:AO81)+SUM(AO$117:AO$121))&gt;=REGISTER!$DD$24,0,IF(DR$70=1,0,IF(AND(DR82=1,$J82=1,DR$43&gt;=REGISTER!$DD$28,DR$40&gt;0,SUM(DR$54:DR$60)&gt;0),1,0)))</f>
        <v>0</v>
      </c>
      <c r="AP82" s="68">
        <f>IF((SUM(AP$19:AP$39)+SUM(AP$78:AP81)+SUM(AP$117:AP$121))&gt;=REGISTER!$DD$24,0,IF(DS$70=1,0,IF(AND(DS82=1,$J82=1,DS$43&gt;=REGISTER!$DD$28,DS$40&gt;0,SUM(DS$54:DS$60)&gt;0),1,0)))</f>
        <v>0</v>
      </c>
      <c r="AQ82" s="68">
        <f>IF((SUM(AQ$19:AQ$39)+SUM(AQ$78:AQ81)+SUM(AQ$117:AQ$121))&gt;=REGISTER!$DD$24,0,IF(DT$70=1,0,IF(AND(DT82=1,$J82=1,DT$43&gt;=REGISTER!$DD$28,DT$40&gt;0,SUM(DT$54:DT$60)&gt;0),1,0)))</f>
        <v>0</v>
      </c>
      <c r="AR82" s="68">
        <f>IF((SUM(AR$19:AR$39)+SUM(AR$78:AR81)+SUM(AR$117:AR$121))&gt;=REGISTER!$DD$24,0,IF(DU$70=1,0,IF(AND(DU82=1,$J82=1,DU$43&gt;=REGISTER!$DD$28,DU$40&gt;0,SUM(DU$54:DU$60)&gt;0),1,0)))</f>
        <v>0</v>
      </c>
      <c r="AS82" s="68">
        <f>IF((SUM(AS$19:AS$39)+SUM(AS$78:AS81)+SUM(AS$117:AS$121))&gt;=REGISTER!$DD$24,0,IF(DV$70=1,0,IF(AND(DV82=1,$J82=1,DV$43&gt;=REGISTER!$DD$28,DV$40&gt;0,SUM(DV$54:DV$60)&gt;0),1,0)))</f>
        <v>0</v>
      </c>
      <c r="AT82" s="68">
        <f>IF((SUM(AT$19:AT$39)+SUM(AT$78:AT81)+SUM(AT$117:AT$121))&gt;=REGISTER!$DD$24,0,IF(DW$70=1,0,IF(AND(DW82=1,$J82=1,DW$43&gt;=REGISTER!$DD$28,DW$40&gt;0,SUM(DW$54:DW$60)&gt;0),1,0)))</f>
        <v>0</v>
      </c>
      <c r="AU82" s="68">
        <f>IF((SUM(AU$19:AU$39)+SUM(AU$78:AU81)+SUM(AU$117:AU$121))&gt;=REGISTER!$DD$24,0,IF(DX$70=1,0,IF(AND(DX82=1,$J82=1,DX$43&gt;=REGISTER!$DD$28,DX$40&gt;0,SUM(DX$54:DX$60)&gt;0),1,0)))</f>
        <v>0</v>
      </c>
      <c r="AV82" s="68">
        <f>IF((SUM(AV$19:AV$39)+SUM(AV$78:AV81)+SUM(AV$117:AV$121))&gt;=REGISTER!$DD$24,0,IF(DY$70=1,0,IF(AND(DY82=1,$J82=1,DY$43&gt;=REGISTER!$DD$28,DY$40&gt;0,SUM(DY$54:DY$60)&gt;0),1,0)))</f>
        <v>0</v>
      </c>
      <c r="AW82" s="68">
        <f>IF((SUM(AW$19:AW$39)+SUM(AW$78:AW81)+SUM(AW$117:AW$121))&gt;=REGISTER!$DD$24,0,IF(DZ$70=1,0,IF(AND(DZ82=1,$J82=1,DZ$43&gt;=REGISTER!$DD$28,DZ$40&gt;0,SUM(DZ$54:DZ$60)&gt;0),1,0)))</f>
        <v>0</v>
      </c>
      <c r="AX82" s="68">
        <f>IF((SUM(AX$19:AX$39)+SUM(AX$78:AX81)+SUM(AX$117:AX$121))&gt;=REGISTER!$DD$24,0,IF(EA$70=1,0,IF(AND(EA82=1,$J82=1,EA$43&gt;=REGISTER!$DD$28,EA$40&gt;0,SUM(EA$54:EA$60)&gt;0),1,0)))</f>
        <v>0</v>
      </c>
      <c r="AY82" s="68">
        <f>IF((SUM(AY$19:AY$39)+SUM(AY$78:AY81)+SUM(AY$117:AY$121))&gt;=REGISTER!$DD$24,0,IF(EB$70=1,0,IF(AND(EB82=1,$J82=1,EB$43&gt;=REGISTER!$DD$28,EB$40&gt;0,SUM(EB$54:EB$60)&gt;0),1,0)))</f>
        <v>0</v>
      </c>
      <c r="AZ82" s="68">
        <f>IF((SUM(AZ$19:AZ$39)+SUM(AZ$78:AZ81)+SUM(AZ$117:AZ$121))&gt;=REGISTER!$DD$24,0,IF(EC$70=1,0,IF(AND(EC82=1,$J82=1,EC$43&gt;=REGISTER!$DD$28,EC$40&gt;0,SUM(EC$54:EC$60)&gt;0),1,0)))</f>
        <v>0</v>
      </c>
      <c r="BA82" s="68">
        <f>IF((SUM(BA$19:BA$39)+SUM(BA$78:BA81)+SUM(BA$117:BA$121))&gt;=REGISTER!$DD$24,0,IF(ED$70=1,0,IF(AND(ED82=1,$J82=1,ED$43&gt;=REGISTER!$DD$28,ED$40&gt;0,SUM(ED$54:ED$60)&gt;0),1,0)))</f>
        <v>0</v>
      </c>
      <c r="BB82" s="68">
        <f>IF((SUM(BB$19:BB$39)+SUM(BB$78:BB81)+SUM(BB$117:BB$121))&gt;=REGISTER!$DD$24,0,IF(EE$70=1,0,IF(AND(EE82=1,$J82=1,EE$43&gt;=REGISTER!$DD$28,EE$40&gt;0,SUM(EE$54:EE$60)&gt;0),1,0)))</f>
        <v>0</v>
      </c>
      <c r="BC82" s="68">
        <f>IF((SUM(BC$19:BC$39)+SUM(BC$78:BC81)+SUM(BC$117:BC$121))&gt;=REGISTER!$DD$24,0,IF(EF$70=1,0,IF(AND(EF82=1,$J82=1,EF$43&gt;=REGISTER!$DD$28,EF$40&gt;0,SUM(EF$54:EF$60)&gt;0),1,0)))</f>
        <v>0</v>
      </c>
      <c r="BD82" s="83">
        <f t="shared" si="49"/>
        <v>0</v>
      </c>
      <c r="BE82" s="68">
        <f>IF((SUM(BE$19:BE$37)+SUM(BE$78:BE81))&gt;=20,0,SUM(IF(AND($I82=1,CS82=1,CS$41&gt;2,CS$40&gt;0,SUM(CS$47:CS$53)&gt;0),1,0)))</f>
        <v>0</v>
      </c>
      <c r="BF82" s="68">
        <f>IF((SUM(BF$19:BF$37)+SUM(BF$78:BF81))&gt;=20,0,SUM(IF(AND($I82=1,CT82=1,CT$41&gt;2,CT$40&gt;0,SUM(CT$47:CT$53)&gt;0),1,0)))</f>
        <v>0</v>
      </c>
      <c r="BG82" s="68">
        <f>IF((SUM(BG$19:BG$37)+SUM(BG$78:BG81))&gt;=20,0,SUM(IF(AND($I82=1,CU82=1,CU$41&gt;2,CU$40&gt;0,SUM(CU$47:CU$53)&gt;0),1,0)))</f>
        <v>0</v>
      </c>
      <c r="BH82" s="68">
        <f>IF((SUM(BH$19:BH$37)+SUM(BH$78:BH81))&gt;=20,0,SUM(IF(AND($I82=1,CV82=1,CV$41&gt;2,CV$40&gt;0,SUM(CV$47:CV$53)&gt;0),1,0)))</f>
        <v>0</v>
      </c>
      <c r="BI82" s="68">
        <f>IF((SUM(BI$19:BI$37)+SUM(BI$78:BI81))&gt;=20,0,SUM(IF(AND($I82=1,CW82=1,CW$41&gt;2,CW$40&gt;0,SUM(CW$47:CW$53)&gt;0),1,0)))</f>
        <v>0</v>
      </c>
      <c r="BJ82" s="68">
        <f>IF((SUM(BJ$19:BJ$37)+SUM(BJ$78:BJ81))&gt;=20,0,SUM(IF(AND($I82=1,CX82=1,CX$41&gt;2,CX$40&gt;0,SUM(CX$47:CX$53)&gt;0),1,0)))</f>
        <v>0</v>
      </c>
      <c r="BK82" s="68">
        <f>IF((SUM(BK$19:BK$37)+SUM(BK$78:BK81))&gt;=20,0,SUM(IF(AND($I82=1,CY82=1,CY$41&gt;2,CY$40&gt;0,SUM(CY$47:CY$53)&gt;0),1,0)))</f>
        <v>0</v>
      </c>
      <c r="BL82" s="68">
        <f>IF((SUM(BL$19:BL$37)+SUM(BL$78:BL81))&gt;=20,0,SUM(IF(AND($I82=1,CZ82=1,CZ$41&gt;2,CZ$40&gt;0,SUM(CZ$47:CZ$53)&gt;0),1,0)))</f>
        <v>0</v>
      </c>
      <c r="BM82" s="68">
        <f>IF((SUM(BM$19:BM$37)+SUM(BM$78:BM81))&gt;=20,0,SUM(IF(AND($I82=1,DA82=1,DA$41&gt;2,DA$40&gt;0,SUM(DA$47:DA$53)&gt;0),1,0)))</f>
        <v>0</v>
      </c>
      <c r="BN82" s="68">
        <f>IF((SUM(BN$19:BN$37)+SUM(BN$78:BN81))&gt;=20,0,SUM(IF(AND($I82=1,DB82=1,DB$41&gt;2,DB$40&gt;0,SUM(DB$47:DB$53)&gt;0),1,0)))</f>
        <v>0</v>
      </c>
      <c r="BO82" s="68">
        <f>IF((SUM(BO$19:BO$37)+SUM(BO$78:BO81))&gt;=20,0,SUM(IF(AND($I82=1,DC82=1,DC$41&gt;2,DC$40&gt;0,SUM(DC$47:DC$53)&gt;0),1,0)))</f>
        <v>0</v>
      </c>
      <c r="BP82" s="68">
        <f>IF((SUM(BP$19:BP$37)+SUM(BP$78:BP81))&gt;=20,0,SUM(IF(AND($I82=1,DD82=1,DD$41&gt;2,DD$40&gt;0,SUM(DD$47:DD$53)&gt;0),1,0)))</f>
        <v>0</v>
      </c>
      <c r="BQ82" s="68">
        <f>IF((SUM(BQ$19:BQ$37)+SUM(BQ$78:BQ81))&gt;=20,0,SUM(IF(AND($I82=1,DE82=1,DE$41&gt;2,DE$40&gt;0,SUM(DE$47:DE$53)&gt;0),1,0)))</f>
        <v>0</v>
      </c>
      <c r="BR82" s="68">
        <f>IF((SUM(BR$19:BR$37)+SUM(BR$78:BR81))&gt;=20,0,SUM(IF(AND($I82=1,DF82=1,DF$41&gt;2,DF$40&gt;0,SUM(DF$47:DF$53)&gt;0),1,0)))</f>
        <v>0</v>
      </c>
      <c r="BS82" s="68">
        <f>IF((SUM(BS$19:BS$37)+SUM(BS$78:BS81))&gt;=20,0,SUM(IF(AND($I82=1,DG82=1,DG$41&gt;2,DG$40&gt;0,SUM(DG$47:DG$53)&gt;0),1,0)))</f>
        <v>0</v>
      </c>
      <c r="BT82" s="68">
        <f>IF((SUM(BT$19:BT$37)+SUM(BT$78:BT81))&gt;=20,0,SUM(IF(AND($I82=1,DH82=1,DH$41&gt;2,DH$40&gt;0,SUM(DH$47:DH$53)&gt;0),1,0)))</f>
        <v>0</v>
      </c>
      <c r="BU82" s="68">
        <f>IF((SUM(BU$19:BU$37)+SUM(BU$78:BU81))&gt;=20,0,SUM(IF(AND($I82=1,DI82=1,DI$41&gt;2,DI$40&gt;0,SUM(DI$47:DI$53)&gt;0),1,0)))</f>
        <v>0</v>
      </c>
      <c r="BV82" s="68">
        <f>IF((SUM(BV$19:BV$37)+SUM(BV$78:BV81))&gt;=20,0,SUM(IF(AND($I82=1,DJ82=1,DJ$41&gt;2,DJ$40&gt;0,SUM(DJ$47:DJ$53)&gt;0),1,0)))</f>
        <v>0</v>
      </c>
      <c r="BW82" s="68">
        <f>IF((SUM(BW$19:BW$37)+SUM(BW$78:BW81))&gt;=20,0,SUM(IF(AND($I82=1,DK82=1,DK$41&gt;2,DK$40&gt;0,SUM(DK$47:DK$53)&gt;0),1,0)))</f>
        <v>0</v>
      </c>
      <c r="BX82" s="68">
        <f>IF((SUM(BX$19:BX$37)+SUM(BX$78:BX81))&gt;=20,0,SUM(IF(AND($I82=1,DL82=1,DL$41&gt;2,DL$40&gt;0,SUM(DL$47:DL$53)&gt;0),1,0)))</f>
        <v>0</v>
      </c>
      <c r="BY82" s="68">
        <f>IF((SUM(BY$19:BY$37)+SUM(BY$78:BY81))&gt;=20,0,SUM(IF(AND($I82=1,DM82=1,DM$41&gt;2,DM$40&gt;0,SUM(DM$47:DM$53)&gt;0),1,0)))</f>
        <v>0</v>
      </c>
      <c r="BZ82" s="68">
        <f>IF((SUM(BZ$19:BZ$37)+SUM(BZ$78:BZ81))&gt;=20,0,SUM(IF(AND($I82=1,DN82=1,DN$41&gt;2,DN$40&gt;0,SUM(DN$47:DN$53)&gt;0),1,0)))</f>
        <v>0</v>
      </c>
      <c r="CA82" s="68">
        <f>IF((SUM(CA$19:CA$37)+SUM(CA$78:CA81))&gt;=20,0,SUM(IF(AND($I82=1,DO82=1,DO$41&gt;2,DO$40&gt;0,SUM(DO$47:DO$53)&gt;0),1,0)))</f>
        <v>0</v>
      </c>
      <c r="CB82" s="68">
        <f>IF((SUM(CB$19:CB$37)+SUM(CB$78:CB81))&gt;=20,0,SUM(IF(AND($I82=1,DP82=1,DP$41&gt;2,DP$40&gt;0,SUM(DP$47:DP$53)&gt;0),1,0)))</f>
        <v>0</v>
      </c>
      <c r="CC82" s="68">
        <f>IF((SUM(CC$19:CC$37)+SUM(CC$78:CC81))&gt;=20,0,SUM(IF(AND($I82=1,DQ82=1,DQ$41&gt;2,DQ$40&gt;0,SUM(DQ$47:DQ$53)&gt;0),1,0)))</f>
        <v>0</v>
      </c>
      <c r="CD82" s="68">
        <f>IF((SUM(CD$19:CD$37)+SUM(CD$78:CD81))&gt;=20,0,SUM(IF(AND($I82=1,DR82=1,DR$41&gt;2,DR$40&gt;0,SUM(DR$47:DR$53)&gt;0),1,0)))</f>
        <v>0</v>
      </c>
      <c r="CE82" s="68">
        <f>IF((SUM(CE$19:CE$37)+SUM(CE$78:CE81))&gt;=20,0,SUM(IF(AND($I82=1,DS82=1,DS$41&gt;2,DS$40&gt;0,SUM(DS$47:DS$53)&gt;0),1,0)))</f>
        <v>0</v>
      </c>
      <c r="CF82" s="68">
        <f>IF((SUM(CF$19:CF$37)+SUM(CF$78:CF81))&gt;=20,0,SUM(IF(AND($I82=1,DT82=1,DT$41&gt;2,DT$40&gt;0,SUM(DT$47:DT$53)&gt;0),1,0)))</f>
        <v>0</v>
      </c>
      <c r="CG82" s="68">
        <f>IF((SUM(CG$19:CG$37)+SUM(CG$78:CG81))&gt;=20,0,SUM(IF(AND($I82=1,DU82=1,DU$41&gt;2,DU$40&gt;0,SUM(DU$47:DU$53)&gt;0),1,0)))</f>
        <v>0</v>
      </c>
      <c r="CH82" s="68">
        <f>IF((SUM(CH$19:CH$37)+SUM(CH$78:CH81))&gt;=20,0,SUM(IF(AND($I82=1,DV82=1,DV$41&gt;2,DV$40&gt;0,SUM(DV$47:DV$53)&gt;0),1,0)))</f>
        <v>0</v>
      </c>
      <c r="CI82" s="68">
        <f>IF((SUM(CI$19:CI$37)+SUM(CI$78:CI81))&gt;=20,0,SUM(IF(AND($I82=1,DW82=1,DW$41&gt;2,DW$40&gt;0,SUM(DW$47:DW$53)&gt;0),1,0)))</f>
        <v>0</v>
      </c>
      <c r="CJ82" s="68">
        <f>IF((SUM(CJ$19:CJ$37)+SUM(CJ$78:CJ81))&gt;=20,0,SUM(IF(AND($I82=1,DX82=1,DX$41&gt;2,DX$40&gt;0,SUM(DX$47:DX$53)&gt;0),1,0)))</f>
        <v>0</v>
      </c>
      <c r="CK82" s="68">
        <f>IF((SUM(CK$19:CK$37)+SUM(CK$78:CK81))&gt;=20,0,SUM(IF(AND($I82=1,DY82=1,DY$41&gt;2,DY$40&gt;0,SUM(DY$47:DY$53)&gt;0),1,0)))</f>
        <v>0</v>
      </c>
      <c r="CL82" s="68">
        <f>IF((SUM(CL$19:CL$37)+SUM(CL$78:CL81))&gt;=20,0,SUM(IF(AND($I82=1,DZ82=1,DZ$41&gt;2,DZ$40&gt;0,SUM(DZ$47:DZ$53)&gt;0),1,0)))</f>
        <v>0</v>
      </c>
      <c r="CM82" s="68">
        <f>IF((SUM(CM$19:CM$37)+SUM(CM$78:CM81))&gt;=20,0,SUM(IF(AND($I82=1,EA82=1,EA$41&gt;2,EA$40&gt;0,SUM(EA$47:EA$53)&gt;0),1,0)))</f>
        <v>0</v>
      </c>
      <c r="CN82" s="68">
        <f>IF((SUM(CN$19:CN$37)+SUM(CN$78:CN81))&gt;=20,0,SUM(IF(AND($I82=1,EB82=1,EB$41&gt;2,EB$40&gt;0,SUM(EB$47:EB$53)&gt;0),1,0)))</f>
        <v>0</v>
      </c>
      <c r="CO82" s="68">
        <f>IF((SUM(CO$19:CO$37)+SUM(CO$78:CO81))&gt;=20,0,SUM(IF(AND($I82=1,EC82=1,EC$41&gt;2,EC$40&gt;0,SUM(EC$47:EC$53)&gt;0),1,0)))</f>
        <v>0</v>
      </c>
      <c r="CP82" s="68">
        <f>IF((SUM(CP$19:CP$37)+SUM(CP$78:CP81))&gt;=20,0,SUM(IF(AND($I82=1,ED82=1,ED$41&gt;2,ED$40&gt;0,SUM(ED$47:ED$53)&gt;0),1,0)))</f>
        <v>0</v>
      </c>
      <c r="CQ82" s="68">
        <f>IF((SUM(CQ$19:CQ$37)+SUM(CQ$78:CQ81))&gt;=20,0,SUM(IF(AND($I82=1,EE82=1,EE$41&gt;2,EE$40&gt;0,SUM(EE$47:EE$53)&gt;0),1,0)))</f>
        <v>0</v>
      </c>
      <c r="CR82" s="68">
        <f>IF((SUM(CR$19:CR$37)+SUM(CR$78:CR81))&gt;=20,0,SUM(IF(AND($I82=1,EF82=1,EF$41&gt;2,EF$40&gt;0,SUM(EF$47:EF$53)&gt;0),1,0)))</f>
        <v>0</v>
      </c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  <c r="DM82" s="53"/>
      <c r="DN82" s="53"/>
      <c r="DO82" s="53"/>
      <c r="DP82" s="53"/>
      <c r="DQ82" s="53"/>
      <c r="DR82" s="53"/>
      <c r="DS82" s="53"/>
      <c r="DT82" s="53"/>
      <c r="DU82" s="53"/>
      <c r="DV82" s="53"/>
      <c r="DW82" s="53"/>
      <c r="DX82" s="53"/>
      <c r="DY82" s="53"/>
      <c r="DZ82" s="53"/>
      <c r="EA82" s="53"/>
      <c r="EB82" s="53"/>
      <c r="EC82" s="53"/>
      <c r="ED82" s="53"/>
      <c r="EE82" s="53"/>
      <c r="EF82" s="53"/>
      <c r="EG82" s="46">
        <f t="shared" si="51"/>
        <v>0</v>
      </c>
      <c r="EH82" s="116"/>
      <c r="EI82" s="82">
        <f t="shared" si="52"/>
        <v>0</v>
      </c>
      <c r="EJ82" s="295" t="str">
        <f t="shared" si="53"/>
        <v/>
      </c>
      <c r="EK82" s="296">
        <f t="shared" si="54"/>
        <v>0</v>
      </c>
      <c r="EL82" s="161"/>
      <c r="EM82" s="354">
        <f>SUMIF($K82,REGISTER!$CY$7,'KORT 2'!$BD82)</f>
        <v>0</v>
      </c>
      <c r="EN82" s="355">
        <f>SUMIF($K82,REGISTER!$CY$8,'KORT 2'!$BD82)</f>
        <v>0</v>
      </c>
      <c r="EO82" s="356">
        <f>SUMIF($K82,REGISTER!$CY$9,'KORT 2'!$BD82)</f>
        <v>0</v>
      </c>
      <c r="EP82" s="356">
        <f>SUMIF($K82,REGISTER!$CY$10,'KORT 2'!$BD82)</f>
        <v>0</v>
      </c>
      <c r="EQ82" s="357">
        <f>SUMIF($K82,REGISTER!$CY$23,'KORT 2'!$BD82)</f>
        <v>0</v>
      </c>
      <c r="ER82" s="355">
        <f>SUMIF($K82,REGISTER!$CY$24,'KORT 2'!$BD82)</f>
        <v>0</v>
      </c>
      <c r="ES82" s="356">
        <f>SUMIF($K82,REGISTER!$CY$25,'KORT 2'!$BD82)</f>
        <v>0</v>
      </c>
      <c r="ET82" s="356">
        <f>SUMIF($K82,REGISTER!$CY$26,'KORT 2'!$BD82)</f>
        <v>0</v>
      </c>
      <c r="EU82" s="357">
        <f>SUMIF($K82,REGISTER!$CY$15,'KORT 2'!$BD82)</f>
        <v>0</v>
      </c>
      <c r="EV82" s="355">
        <f>SUMIF($K82,REGISTER!$CY$16,'KORT 2'!$BD82)</f>
        <v>0</v>
      </c>
      <c r="EW82" s="355">
        <f>SUMIF($K82,REGISTER!$CY$17,'KORT 2'!$BD82)</f>
        <v>0</v>
      </c>
      <c r="EX82" s="355">
        <f>SUMIF($K82,REGISTER!$CY$18,'KORT 2'!$BD82)</f>
        <v>0</v>
      </c>
      <c r="EY82" s="358">
        <f>SUMIF($K82,REGISTER!$CY$19,'KORT 2'!$BD82)+SUMIF($K82,REGISTER!$CY$20,'KORT 2'!$BD82)+SUMIF($K82,REGISTER!$CY$21,'KORT 2'!$BD82)+SUMIF($K82,REGISTER!$CY$22,'KORT 2'!$BD82)</f>
        <v>0</v>
      </c>
      <c r="EZ82" s="359">
        <f>SUMIF($K82,REGISTER!$CY$31,'KORT 2'!$BD82)</f>
        <v>0</v>
      </c>
      <c r="FA82" s="355">
        <f>SUMIF($K82,REGISTER!$CY$32,'KORT 2'!$BD82)</f>
        <v>0</v>
      </c>
      <c r="FB82" s="355">
        <f>SUMIF($K82,REGISTER!$CY$33,'KORT 2'!$BD82)</f>
        <v>0</v>
      </c>
      <c r="FC82" s="355">
        <f>SUMIF($K82,REGISTER!$CY$34,'KORT 2'!$BD82)</f>
        <v>0</v>
      </c>
      <c r="FD82" s="358">
        <f>SUMIF($K82,REGISTER!$CY$35,'KORT 2'!$BD82)+SUMIF($K82,REGISTER!$CY$36,'KORT 2'!$BD82)+SUMIF($K82,REGISTER!$CY$37,'KORT 2'!$BD82)+SUMIF($K82,REGISTER!$CY$38,'KORT 2'!$BD82)</f>
        <v>0</v>
      </c>
      <c r="FE82" s="376"/>
      <c r="FF82" s="377"/>
      <c r="FG82" s="378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9"/>
      <c r="FY82" s="84">
        <f>SUMIF($M82,REGISTER!$CY$40,'KORT 2'!$O82)</f>
        <v>0</v>
      </c>
      <c r="FZ82" s="17">
        <f>SUMIF($M82,REGISTER!$CY$41,'KORT 2'!$O82)</f>
        <v>0</v>
      </c>
      <c r="GA82" s="17">
        <f>SUMIF($M82,REGISTER!$CY$42,'KORT 2'!$O82)</f>
        <v>0</v>
      </c>
      <c r="GB82" s="17">
        <f>SUMIF($M82,REGISTER!$CY$43,'KORT 2'!$O82)</f>
        <v>0</v>
      </c>
      <c r="GC82" s="17">
        <f>SUMIF($M82,REGISTER!$CY$44,'KORT 2'!$O82)</f>
        <v>0</v>
      </c>
      <c r="GD82" s="17">
        <f>SUMIF($M82,REGISTER!$CY$45,'KORT 2'!$O82)</f>
        <v>0</v>
      </c>
      <c r="GE82" s="17">
        <f>SUMIF($M82,REGISTER!$CY$60,'KORT 2'!$O82)</f>
        <v>0</v>
      </c>
      <c r="GF82" s="17">
        <f>SUMIF($M82,REGISTER!$CY$61,'KORT 2'!$O82)</f>
        <v>0</v>
      </c>
      <c r="GG82" s="17">
        <f>SUMIF($M82,REGISTER!$CY$62,'KORT 2'!$O82)</f>
        <v>0</v>
      </c>
      <c r="GH82" s="17">
        <f>SUMIF($M82,REGISTER!$CY$63,'KORT 2'!$O82)</f>
        <v>0</v>
      </c>
      <c r="GI82" s="17">
        <f>SUMIF($M82,REGISTER!$CY$64,'KORT 2'!$O82)</f>
        <v>0</v>
      </c>
      <c r="GJ82" s="17">
        <f>SUMIF($M82,REGISTER!$CY$65,'KORT 2'!$O82)</f>
        <v>0</v>
      </c>
      <c r="GK82" s="17">
        <f>SUMIF($M82,REGISTER!$CY$50,'KORT 2'!$O82)</f>
        <v>0</v>
      </c>
      <c r="GL82" s="17">
        <f>SUMIF($M82,REGISTER!$CY$51,'KORT 2'!$O82)</f>
        <v>0</v>
      </c>
      <c r="GM82" s="17">
        <f>SUMIF($M82,REGISTER!$CY$52,'KORT 2'!$O82)</f>
        <v>0</v>
      </c>
      <c r="GN82" s="17">
        <f>SUMIF($M82,REGISTER!$CY$53,'KORT 2'!$O82)</f>
        <v>0</v>
      </c>
      <c r="GO82" s="17">
        <f>SUMIF($M82,REGISTER!$CY$54,'KORT 2'!$O82)</f>
        <v>0</v>
      </c>
      <c r="GP82" s="17">
        <f>SUMIF($M82,REGISTER!$CY$55,'KORT 2'!$O82)</f>
        <v>0</v>
      </c>
      <c r="GQ82" s="16">
        <f>SUMIF($M82,REGISTER!$CY$56,'KORT 2'!$O82)+SUMIF($M82,REGISTER!$CY$57,'KORT 2'!$O82)+SUMIF($M82,REGISTER!$CY$58,'KORT 2'!$O82)+SUMIF($M82,REGISTER!$CY$59,'KORT 2'!$O82)</f>
        <v>0</v>
      </c>
      <c r="GR82" s="17">
        <f>SUMIF($M82,REGISTER!$CY$70,'KORT 2'!$O82)</f>
        <v>0</v>
      </c>
      <c r="GS82" s="17">
        <f>SUMIF($M82,REGISTER!$CY$71,'KORT 2'!$O82)</f>
        <v>0</v>
      </c>
      <c r="GT82" s="17">
        <f>SUMIF($M82,REGISTER!$CY$72,'KORT 2'!$O82)</f>
        <v>0</v>
      </c>
      <c r="GU82" s="17">
        <f>SUMIF($M82,REGISTER!$CY$73,'KORT 2'!$O82)</f>
        <v>0</v>
      </c>
      <c r="GV82" s="17">
        <f>SUMIF($M82,REGISTER!$CY$74,'KORT 2'!$O82)</f>
        <v>0</v>
      </c>
      <c r="GW82" s="17">
        <f>SUMIF($M82,REGISTER!$CY$75,'KORT 2'!$O82)</f>
        <v>0</v>
      </c>
      <c r="GX82" s="16">
        <f>SUMIF($M82,REGISTER!$CY$76,'KORT 2'!$O82)+SUMIF($M82,REGISTER!$CY$77,'KORT 2'!$O82)+SUMIF($M82,REGISTER!$CY$78,'KORT 2'!$O82)+SUMIF($M82,REGISTER!$CY$79,'KORT 2'!$O82)</f>
        <v>0</v>
      </c>
      <c r="GY82" s="116"/>
      <c r="GZ82" s="116"/>
      <c r="HA82" s="116"/>
      <c r="HB82" s="116"/>
      <c r="HC82" s="116"/>
      <c r="HD82" s="116"/>
      <c r="HE82" s="116"/>
      <c r="HF82" s="116"/>
      <c r="HG82" s="116"/>
      <c r="HH82" s="116"/>
      <c r="HI82" s="116"/>
      <c r="HJ82" s="116"/>
      <c r="HK82" s="116"/>
      <c r="HL82" s="116"/>
      <c r="HM82" s="116"/>
      <c r="HN82" s="116"/>
      <c r="HO82" s="116"/>
      <c r="HP82" s="106"/>
      <c r="HQ82" s="1"/>
    </row>
    <row r="83" spans="1:225" ht="12" customHeight="1">
      <c r="A83" s="15">
        <v>27</v>
      </c>
      <c r="B83" s="69"/>
      <c r="C83" s="539" t="str">
        <f t="shared" si="41"/>
        <v/>
      </c>
      <c r="D83" s="540"/>
      <c r="E83" s="540"/>
      <c r="F83" s="540"/>
      <c r="G83" s="541"/>
      <c r="H83" s="111" t="str">
        <f t="shared" si="42"/>
        <v/>
      </c>
      <c r="I83" s="22">
        <f t="shared" si="43"/>
        <v>0</v>
      </c>
      <c r="J83" s="22">
        <f t="shared" si="44"/>
        <v>0</v>
      </c>
      <c r="K83" s="22">
        <f t="shared" si="45"/>
        <v>0</v>
      </c>
      <c r="L83" s="114"/>
      <c r="M83" s="22">
        <f t="shared" si="46"/>
        <v>0</v>
      </c>
      <c r="N83" s="22">
        <f t="shared" si="47"/>
        <v>0</v>
      </c>
      <c r="O83" s="83">
        <f t="shared" si="48"/>
        <v>0</v>
      </c>
      <c r="P83" s="68">
        <f>IF((SUM(P$19:P$39)+SUM(P$78:P82)+SUM(P$117:P$121))&gt;=REGISTER!$DD$24,0,IF(CS$70=1,0,IF(AND(CS83=1,$J83=1,CS$43&gt;=REGISTER!$DD$28,CS$40&gt;0,SUM(CS$54:CS$60)&gt;0),1,0)))</f>
        <v>0</v>
      </c>
      <c r="Q83" s="68">
        <f>IF((SUM(Q$19:Q$39)+SUM(Q$78:Q82)+SUM(Q$117:Q$121))&gt;=REGISTER!$DD$24,0,IF(CT$70=1,0,IF(AND(CT83=1,$J83=1,CT$43&gt;=REGISTER!$DD$28,CT$40&gt;0,SUM(CT$54:CT$60)&gt;0),1,0)))</f>
        <v>0</v>
      </c>
      <c r="R83" s="68">
        <f>IF((SUM(R$19:R$39)+SUM(R$78:R82)+SUM(R$117:R$121))&gt;=REGISTER!$DD$24,0,IF(CU$70=1,0,IF(AND(CU83=1,$J83=1,CU$43&gt;=REGISTER!$DD$28,CU$40&gt;0,SUM(CU$54:CU$60)&gt;0),1,0)))</f>
        <v>0</v>
      </c>
      <c r="S83" s="68">
        <f>IF((SUM(S$19:S$39)+SUM(S$78:S82)+SUM(S$117:S$121))&gt;=REGISTER!$DD$24,0,IF(CV$70=1,0,IF(AND(CV83=1,$J83=1,CV$43&gt;=REGISTER!$DD$28,CV$40&gt;0,SUM(CV$54:CV$60)&gt;0),1,0)))</f>
        <v>0</v>
      </c>
      <c r="T83" s="68">
        <f>IF((SUM(T$19:T$39)+SUM(T$78:T82)+SUM(T$117:T$121))&gt;=REGISTER!$DD$24,0,IF(CW$70=1,0,IF(AND(CW83=1,$J83=1,CW$43&gt;=REGISTER!$DD$28,CW$40&gt;0,SUM(CW$54:CW$60)&gt;0),1,0)))</f>
        <v>0</v>
      </c>
      <c r="U83" s="68">
        <f>IF((SUM(U$19:U$39)+SUM(U$78:U82)+SUM(U$117:U$121))&gt;=REGISTER!$DD$24,0,IF(CX$70=1,0,IF(AND(CX83=1,$J83=1,CX$43&gt;=REGISTER!$DD$28,CX$40&gt;0,SUM(CX$54:CX$60)&gt;0),1,0)))</f>
        <v>0</v>
      </c>
      <c r="V83" s="68">
        <f>IF((SUM(V$19:V$39)+SUM(V$78:V82)+SUM(V$117:V$121))&gt;=REGISTER!$DD$24,0,IF(CY$70=1,0,IF(AND(CY83=1,$J83=1,CY$43&gt;=REGISTER!$DD$28,CY$40&gt;0,SUM(CY$54:CY$60)&gt;0),1,0)))</f>
        <v>0</v>
      </c>
      <c r="W83" s="68">
        <f>IF((SUM(W$19:W$39)+SUM(W$78:W82)+SUM(W$117:W$121))&gt;=REGISTER!$DD$24,0,IF(CZ$70=1,0,IF(AND(CZ83=1,$J83=1,CZ$43&gt;=REGISTER!$DD$28,CZ$40&gt;0,SUM(CZ$54:CZ$60)&gt;0),1,0)))</f>
        <v>0</v>
      </c>
      <c r="X83" s="68">
        <f>IF((SUM(X$19:X$39)+SUM(X$78:X82)+SUM(X$117:X$121))&gt;=REGISTER!$DD$24,0,IF(DA$70=1,0,IF(AND(DA83=1,$J83=1,DA$43&gt;=REGISTER!$DD$28,DA$40&gt;0,SUM(DA$54:DA$60)&gt;0),1,0)))</f>
        <v>0</v>
      </c>
      <c r="Y83" s="68">
        <f>IF((SUM(Y$19:Y$39)+SUM(Y$78:Y82)+SUM(Y$117:Y$121))&gt;=REGISTER!$DD$24,0,IF(DB$70=1,0,IF(AND(DB83=1,$J83=1,DB$43&gt;=REGISTER!$DD$28,DB$40&gt;0,SUM(DB$54:DB$60)&gt;0),1,0)))</f>
        <v>0</v>
      </c>
      <c r="Z83" s="68">
        <f>IF((SUM(Z$19:Z$39)+SUM(Z$78:Z82)+SUM(Z$117:Z$121))&gt;=REGISTER!$DD$24,0,IF(DC$70=1,0,IF(AND(DC83=1,$J83=1,DC$43&gt;=REGISTER!$DD$28,DC$40&gt;0,SUM(DC$54:DC$60)&gt;0),1,0)))</f>
        <v>0</v>
      </c>
      <c r="AA83" s="68">
        <f>IF((SUM(AA$19:AA$39)+SUM(AA$78:AA82)+SUM(AA$117:AA$121))&gt;=REGISTER!$DD$24,0,IF(DD$70=1,0,IF(AND(DD83=1,$J83=1,DD$43&gt;=REGISTER!$DD$28,DD$40&gt;0,SUM(DD$54:DD$60)&gt;0),1,0)))</f>
        <v>0</v>
      </c>
      <c r="AB83" s="68">
        <f>IF((SUM(AB$19:AB$39)+SUM(AB$78:AB82)+SUM(AB$117:AB$121))&gt;=REGISTER!$DD$24,0,IF(DE$70=1,0,IF(AND(DE83=1,$J83=1,DE$43&gt;=REGISTER!$DD$28,DE$40&gt;0,SUM(DE$54:DE$60)&gt;0),1,0)))</f>
        <v>0</v>
      </c>
      <c r="AC83" s="68">
        <f>IF((SUM(AC$19:AC$39)+SUM(AC$78:AC82)+SUM(AC$117:AC$121))&gt;=REGISTER!$DD$24,0,IF(DF$70=1,0,IF(AND(DF83=1,$J83=1,DF$43&gt;=REGISTER!$DD$28,DF$40&gt;0,SUM(DF$54:DF$60)&gt;0),1,0)))</f>
        <v>0</v>
      </c>
      <c r="AD83" s="68">
        <f>IF((SUM(AD$19:AD$39)+SUM(AD$78:AD82)+SUM(AD$117:AD$121))&gt;=REGISTER!$DD$24,0,IF(DG$70=1,0,IF(AND(DG83=1,$J83=1,DG$43&gt;=REGISTER!$DD$28,DG$40&gt;0,SUM(DG$54:DG$60)&gt;0),1,0)))</f>
        <v>0</v>
      </c>
      <c r="AE83" s="68">
        <f>IF((SUM(AE$19:AE$39)+SUM(AE$78:AE82)+SUM(AE$117:AE$121))&gt;=REGISTER!$DD$24,0,IF(DH$70=1,0,IF(AND(DH83=1,$J83=1,DH$43&gt;=REGISTER!$DD$28,DH$40&gt;0,SUM(DH$54:DH$60)&gt;0),1,0)))</f>
        <v>0</v>
      </c>
      <c r="AF83" s="68">
        <f>IF((SUM(AF$19:AF$39)+SUM(AF$78:AF82)+SUM(AF$117:AF$121))&gt;=REGISTER!$DD$24,0,IF(DI$70=1,0,IF(AND(DI83=1,$J83=1,DI$43&gt;=REGISTER!$DD$28,DI$40&gt;0,SUM(DI$54:DI$60)&gt;0),1,0)))</f>
        <v>0</v>
      </c>
      <c r="AG83" s="68">
        <f>IF((SUM(AG$19:AG$39)+SUM(AG$78:AG82)+SUM(AG$117:AG$121))&gt;=REGISTER!$DD$24,0,IF(DJ$70=1,0,IF(AND(DJ83=1,$J83=1,DJ$43&gt;=REGISTER!$DD$28,DJ$40&gt;0,SUM(DJ$54:DJ$60)&gt;0),1,0)))</f>
        <v>0</v>
      </c>
      <c r="AH83" s="68">
        <f>IF((SUM(AH$19:AH$39)+SUM(AH$78:AH82)+SUM(AH$117:AH$121))&gt;=REGISTER!$DD$24,0,IF(DK$70=1,0,IF(AND(DK83=1,$J83=1,DK$43&gt;=REGISTER!$DD$28,DK$40&gt;0,SUM(DK$54:DK$60)&gt;0),1,0)))</f>
        <v>0</v>
      </c>
      <c r="AI83" s="68">
        <f>IF((SUM(AI$19:AI$39)+SUM(AI$78:AI82)+SUM(AI$117:AI$121))&gt;=REGISTER!$DD$24,0,IF(DL$70=1,0,IF(AND(DL83=1,$J83=1,DL$43&gt;=REGISTER!$DD$28,DL$40&gt;0,SUM(DL$54:DL$60)&gt;0),1,0)))</f>
        <v>0</v>
      </c>
      <c r="AJ83" s="68">
        <f>IF((SUM(AJ$19:AJ$39)+SUM(AJ$78:AJ82)+SUM(AJ$117:AJ$121))&gt;=REGISTER!$DD$24,0,IF(DM$70=1,0,IF(AND(DM83=1,$J83=1,DM$43&gt;=REGISTER!$DD$28,DM$40&gt;0,SUM(DM$54:DM$60)&gt;0),1,0)))</f>
        <v>0</v>
      </c>
      <c r="AK83" s="68">
        <f>IF((SUM(AK$19:AK$39)+SUM(AK$78:AK82)+SUM(AK$117:AK$121))&gt;=REGISTER!$DD$24,0,IF(DN$70=1,0,IF(AND(DN83=1,$J83=1,DN$43&gt;=REGISTER!$DD$28,DN$40&gt;0,SUM(DN$54:DN$60)&gt;0),1,0)))</f>
        <v>0</v>
      </c>
      <c r="AL83" s="68">
        <f>IF((SUM(AL$19:AL$39)+SUM(AL$78:AL82)+SUM(AL$117:AL$121))&gt;=REGISTER!$DD$24,0,IF(DO$70=1,0,IF(AND(DO83=1,$J83=1,DO$43&gt;=REGISTER!$DD$28,DO$40&gt;0,SUM(DO$54:DO$60)&gt;0),1,0)))</f>
        <v>0</v>
      </c>
      <c r="AM83" s="68">
        <f>IF((SUM(AM$19:AM$39)+SUM(AM$78:AM82)+SUM(AM$117:AM$121))&gt;=REGISTER!$DD$24,0,IF(DP$70=1,0,IF(AND(DP83=1,$J83=1,DP$43&gt;=REGISTER!$DD$28,DP$40&gt;0,SUM(DP$54:DP$60)&gt;0),1,0)))</f>
        <v>0</v>
      </c>
      <c r="AN83" s="68">
        <f>IF((SUM(AN$19:AN$39)+SUM(AN$78:AN82)+SUM(AN$117:AN$121))&gt;=REGISTER!$DD$24,0,IF(DQ$70=1,0,IF(AND(DQ83=1,$J83=1,DQ$43&gt;=REGISTER!$DD$28,DQ$40&gt;0,SUM(DQ$54:DQ$60)&gt;0),1,0)))</f>
        <v>0</v>
      </c>
      <c r="AO83" s="68">
        <f>IF((SUM(AO$19:AO$39)+SUM(AO$78:AO82)+SUM(AO$117:AO$121))&gt;=REGISTER!$DD$24,0,IF(DR$70=1,0,IF(AND(DR83=1,$J83=1,DR$43&gt;=REGISTER!$DD$28,DR$40&gt;0,SUM(DR$54:DR$60)&gt;0),1,0)))</f>
        <v>0</v>
      </c>
      <c r="AP83" s="68">
        <f>IF((SUM(AP$19:AP$39)+SUM(AP$78:AP82)+SUM(AP$117:AP$121))&gt;=REGISTER!$DD$24,0,IF(DS$70=1,0,IF(AND(DS83=1,$J83=1,DS$43&gt;=REGISTER!$DD$28,DS$40&gt;0,SUM(DS$54:DS$60)&gt;0),1,0)))</f>
        <v>0</v>
      </c>
      <c r="AQ83" s="68">
        <f>IF((SUM(AQ$19:AQ$39)+SUM(AQ$78:AQ82)+SUM(AQ$117:AQ$121))&gt;=REGISTER!$DD$24,0,IF(DT$70=1,0,IF(AND(DT83=1,$J83=1,DT$43&gt;=REGISTER!$DD$28,DT$40&gt;0,SUM(DT$54:DT$60)&gt;0),1,0)))</f>
        <v>0</v>
      </c>
      <c r="AR83" s="68">
        <f>IF((SUM(AR$19:AR$39)+SUM(AR$78:AR82)+SUM(AR$117:AR$121))&gt;=REGISTER!$DD$24,0,IF(DU$70=1,0,IF(AND(DU83=1,$J83=1,DU$43&gt;=REGISTER!$DD$28,DU$40&gt;0,SUM(DU$54:DU$60)&gt;0),1,0)))</f>
        <v>0</v>
      </c>
      <c r="AS83" s="68">
        <f>IF((SUM(AS$19:AS$39)+SUM(AS$78:AS82)+SUM(AS$117:AS$121))&gt;=REGISTER!$DD$24,0,IF(DV$70=1,0,IF(AND(DV83=1,$J83=1,DV$43&gt;=REGISTER!$DD$28,DV$40&gt;0,SUM(DV$54:DV$60)&gt;0),1,0)))</f>
        <v>0</v>
      </c>
      <c r="AT83" s="68">
        <f>IF((SUM(AT$19:AT$39)+SUM(AT$78:AT82)+SUM(AT$117:AT$121))&gt;=REGISTER!$DD$24,0,IF(DW$70=1,0,IF(AND(DW83=1,$J83=1,DW$43&gt;=REGISTER!$DD$28,DW$40&gt;0,SUM(DW$54:DW$60)&gt;0),1,0)))</f>
        <v>0</v>
      </c>
      <c r="AU83" s="68">
        <f>IF((SUM(AU$19:AU$39)+SUM(AU$78:AU82)+SUM(AU$117:AU$121))&gt;=REGISTER!$DD$24,0,IF(DX$70=1,0,IF(AND(DX83=1,$J83=1,DX$43&gt;=REGISTER!$DD$28,DX$40&gt;0,SUM(DX$54:DX$60)&gt;0),1,0)))</f>
        <v>0</v>
      </c>
      <c r="AV83" s="68">
        <f>IF((SUM(AV$19:AV$39)+SUM(AV$78:AV82)+SUM(AV$117:AV$121))&gt;=REGISTER!$DD$24,0,IF(DY$70=1,0,IF(AND(DY83=1,$J83=1,DY$43&gt;=REGISTER!$DD$28,DY$40&gt;0,SUM(DY$54:DY$60)&gt;0),1,0)))</f>
        <v>0</v>
      </c>
      <c r="AW83" s="68">
        <f>IF((SUM(AW$19:AW$39)+SUM(AW$78:AW82)+SUM(AW$117:AW$121))&gt;=REGISTER!$DD$24,0,IF(DZ$70=1,0,IF(AND(DZ83=1,$J83=1,DZ$43&gt;=REGISTER!$DD$28,DZ$40&gt;0,SUM(DZ$54:DZ$60)&gt;0),1,0)))</f>
        <v>0</v>
      </c>
      <c r="AX83" s="68">
        <f>IF((SUM(AX$19:AX$39)+SUM(AX$78:AX82)+SUM(AX$117:AX$121))&gt;=REGISTER!$DD$24,0,IF(EA$70=1,0,IF(AND(EA83=1,$J83=1,EA$43&gt;=REGISTER!$DD$28,EA$40&gt;0,SUM(EA$54:EA$60)&gt;0),1,0)))</f>
        <v>0</v>
      </c>
      <c r="AY83" s="68">
        <f>IF((SUM(AY$19:AY$39)+SUM(AY$78:AY82)+SUM(AY$117:AY$121))&gt;=REGISTER!$DD$24,0,IF(EB$70=1,0,IF(AND(EB83=1,$J83=1,EB$43&gt;=REGISTER!$DD$28,EB$40&gt;0,SUM(EB$54:EB$60)&gt;0),1,0)))</f>
        <v>0</v>
      </c>
      <c r="AZ83" s="68">
        <f>IF((SUM(AZ$19:AZ$39)+SUM(AZ$78:AZ82)+SUM(AZ$117:AZ$121))&gt;=REGISTER!$DD$24,0,IF(EC$70=1,0,IF(AND(EC83=1,$J83=1,EC$43&gt;=REGISTER!$DD$28,EC$40&gt;0,SUM(EC$54:EC$60)&gt;0),1,0)))</f>
        <v>0</v>
      </c>
      <c r="BA83" s="68">
        <f>IF((SUM(BA$19:BA$39)+SUM(BA$78:BA82)+SUM(BA$117:BA$121))&gt;=REGISTER!$DD$24,0,IF(ED$70=1,0,IF(AND(ED83=1,$J83=1,ED$43&gt;=REGISTER!$DD$28,ED$40&gt;0,SUM(ED$54:ED$60)&gt;0),1,0)))</f>
        <v>0</v>
      </c>
      <c r="BB83" s="68">
        <f>IF((SUM(BB$19:BB$39)+SUM(BB$78:BB82)+SUM(BB$117:BB$121))&gt;=REGISTER!$DD$24,0,IF(EE$70=1,0,IF(AND(EE83=1,$J83=1,EE$43&gt;=REGISTER!$DD$28,EE$40&gt;0,SUM(EE$54:EE$60)&gt;0),1,0)))</f>
        <v>0</v>
      </c>
      <c r="BC83" s="68">
        <f>IF((SUM(BC$19:BC$39)+SUM(BC$78:BC82)+SUM(BC$117:BC$121))&gt;=REGISTER!$DD$24,0,IF(EF$70=1,0,IF(AND(EF83=1,$J83=1,EF$43&gt;=REGISTER!$DD$28,EF$40&gt;0,SUM(EF$54:EF$60)&gt;0),1,0)))</f>
        <v>0</v>
      </c>
      <c r="BD83" s="83">
        <f t="shared" si="49"/>
        <v>0</v>
      </c>
      <c r="BE83" s="68">
        <f>IF((SUM(BE$19:BE$37)+SUM(BE$78:BE82))&gt;=20,0,SUM(IF(AND($I83=1,CS83=1,CS$41&gt;2,CS$40&gt;0,SUM(CS$47:CS$53)&gt;0),1,0)))</f>
        <v>0</v>
      </c>
      <c r="BF83" s="68">
        <f>IF((SUM(BF$19:BF$37)+SUM(BF$78:BF82))&gt;=20,0,SUM(IF(AND($I83=1,CT83=1,CT$41&gt;2,CT$40&gt;0,SUM(CT$47:CT$53)&gt;0),1,0)))</f>
        <v>0</v>
      </c>
      <c r="BG83" s="68">
        <f>IF((SUM(BG$19:BG$37)+SUM(BG$78:BG82))&gt;=20,0,SUM(IF(AND($I83=1,CU83=1,CU$41&gt;2,CU$40&gt;0,SUM(CU$47:CU$53)&gt;0),1,0)))</f>
        <v>0</v>
      </c>
      <c r="BH83" s="68">
        <f>IF((SUM(BH$19:BH$37)+SUM(BH$78:BH82))&gt;=20,0,SUM(IF(AND($I83=1,CV83=1,CV$41&gt;2,CV$40&gt;0,SUM(CV$47:CV$53)&gt;0),1,0)))</f>
        <v>0</v>
      </c>
      <c r="BI83" s="68">
        <f>IF((SUM(BI$19:BI$37)+SUM(BI$78:BI82))&gt;=20,0,SUM(IF(AND($I83=1,CW83=1,CW$41&gt;2,CW$40&gt;0,SUM(CW$47:CW$53)&gt;0),1,0)))</f>
        <v>0</v>
      </c>
      <c r="BJ83" s="68">
        <f>IF((SUM(BJ$19:BJ$37)+SUM(BJ$78:BJ82))&gt;=20,0,SUM(IF(AND($I83=1,CX83=1,CX$41&gt;2,CX$40&gt;0,SUM(CX$47:CX$53)&gt;0),1,0)))</f>
        <v>0</v>
      </c>
      <c r="BK83" s="68">
        <f>IF((SUM(BK$19:BK$37)+SUM(BK$78:BK82))&gt;=20,0,SUM(IF(AND($I83=1,CY83=1,CY$41&gt;2,CY$40&gt;0,SUM(CY$47:CY$53)&gt;0),1,0)))</f>
        <v>0</v>
      </c>
      <c r="BL83" s="68">
        <f>IF((SUM(BL$19:BL$37)+SUM(BL$78:BL82))&gt;=20,0,SUM(IF(AND($I83=1,CZ83=1,CZ$41&gt;2,CZ$40&gt;0,SUM(CZ$47:CZ$53)&gt;0),1,0)))</f>
        <v>0</v>
      </c>
      <c r="BM83" s="68">
        <f>IF((SUM(BM$19:BM$37)+SUM(BM$78:BM82))&gt;=20,0,SUM(IF(AND($I83=1,DA83=1,DA$41&gt;2,DA$40&gt;0,SUM(DA$47:DA$53)&gt;0),1,0)))</f>
        <v>0</v>
      </c>
      <c r="BN83" s="68">
        <f>IF((SUM(BN$19:BN$37)+SUM(BN$78:BN82))&gt;=20,0,SUM(IF(AND($I83=1,DB83=1,DB$41&gt;2,DB$40&gt;0,SUM(DB$47:DB$53)&gt;0),1,0)))</f>
        <v>0</v>
      </c>
      <c r="BO83" s="68">
        <f>IF((SUM(BO$19:BO$37)+SUM(BO$78:BO82))&gt;=20,0,SUM(IF(AND($I83=1,DC83=1,DC$41&gt;2,DC$40&gt;0,SUM(DC$47:DC$53)&gt;0),1,0)))</f>
        <v>0</v>
      </c>
      <c r="BP83" s="68">
        <f>IF((SUM(BP$19:BP$37)+SUM(BP$78:BP82))&gt;=20,0,SUM(IF(AND($I83=1,DD83=1,DD$41&gt;2,DD$40&gt;0,SUM(DD$47:DD$53)&gt;0),1,0)))</f>
        <v>0</v>
      </c>
      <c r="BQ83" s="68">
        <f>IF((SUM(BQ$19:BQ$37)+SUM(BQ$78:BQ82))&gt;=20,0,SUM(IF(AND($I83=1,DE83=1,DE$41&gt;2,DE$40&gt;0,SUM(DE$47:DE$53)&gt;0),1,0)))</f>
        <v>0</v>
      </c>
      <c r="BR83" s="68">
        <f>IF((SUM(BR$19:BR$37)+SUM(BR$78:BR82))&gt;=20,0,SUM(IF(AND($I83=1,DF83=1,DF$41&gt;2,DF$40&gt;0,SUM(DF$47:DF$53)&gt;0),1,0)))</f>
        <v>0</v>
      </c>
      <c r="BS83" s="68">
        <f>IF((SUM(BS$19:BS$37)+SUM(BS$78:BS82))&gt;=20,0,SUM(IF(AND($I83=1,DG83=1,DG$41&gt;2,DG$40&gt;0,SUM(DG$47:DG$53)&gt;0),1,0)))</f>
        <v>0</v>
      </c>
      <c r="BT83" s="68">
        <f>IF((SUM(BT$19:BT$37)+SUM(BT$78:BT82))&gt;=20,0,SUM(IF(AND($I83=1,DH83=1,DH$41&gt;2,DH$40&gt;0,SUM(DH$47:DH$53)&gt;0),1,0)))</f>
        <v>0</v>
      </c>
      <c r="BU83" s="68">
        <f>IF((SUM(BU$19:BU$37)+SUM(BU$78:BU82))&gt;=20,0,SUM(IF(AND($I83=1,DI83=1,DI$41&gt;2,DI$40&gt;0,SUM(DI$47:DI$53)&gt;0),1,0)))</f>
        <v>0</v>
      </c>
      <c r="BV83" s="68">
        <f>IF((SUM(BV$19:BV$37)+SUM(BV$78:BV82))&gt;=20,0,SUM(IF(AND($I83=1,DJ83=1,DJ$41&gt;2,DJ$40&gt;0,SUM(DJ$47:DJ$53)&gt;0),1,0)))</f>
        <v>0</v>
      </c>
      <c r="BW83" s="68">
        <f>IF((SUM(BW$19:BW$37)+SUM(BW$78:BW82))&gt;=20,0,SUM(IF(AND($I83=1,DK83=1,DK$41&gt;2,DK$40&gt;0,SUM(DK$47:DK$53)&gt;0),1,0)))</f>
        <v>0</v>
      </c>
      <c r="BX83" s="68">
        <f>IF((SUM(BX$19:BX$37)+SUM(BX$78:BX82))&gt;=20,0,SUM(IF(AND($I83=1,DL83=1,DL$41&gt;2,DL$40&gt;0,SUM(DL$47:DL$53)&gt;0),1,0)))</f>
        <v>0</v>
      </c>
      <c r="BY83" s="68">
        <f>IF((SUM(BY$19:BY$37)+SUM(BY$78:BY82))&gt;=20,0,SUM(IF(AND($I83=1,DM83=1,DM$41&gt;2,DM$40&gt;0,SUM(DM$47:DM$53)&gt;0),1,0)))</f>
        <v>0</v>
      </c>
      <c r="BZ83" s="68">
        <f>IF((SUM(BZ$19:BZ$37)+SUM(BZ$78:BZ82))&gt;=20,0,SUM(IF(AND($I83=1,DN83=1,DN$41&gt;2,DN$40&gt;0,SUM(DN$47:DN$53)&gt;0),1,0)))</f>
        <v>0</v>
      </c>
      <c r="CA83" s="68">
        <f>IF((SUM(CA$19:CA$37)+SUM(CA$78:CA82))&gt;=20,0,SUM(IF(AND($I83=1,DO83=1,DO$41&gt;2,DO$40&gt;0,SUM(DO$47:DO$53)&gt;0),1,0)))</f>
        <v>0</v>
      </c>
      <c r="CB83" s="68">
        <f>IF((SUM(CB$19:CB$37)+SUM(CB$78:CB82))&gt;=20,0,SUM(IF(AND($I83=1,DP83=1,DP$41&gt;2,DP$40&gt;0,SUM(DP$47:DP$53)&gt;0),1,0)))</f>
        <v>0</v>
      </c>
      <c r="CC83" s="68">
        <f>IF((SUM(CC$19:CC$37)+SUM(CC$78:CC82))&gt;=20,0,SUM(IF(AND($I83=1,DQ83=1,DQ$41&gt;2,DQ$40&gt;0,SUM(DQ$47:DQ$53)&gt;0),1,0)))</f>
        <v>0</v>
      </c>
      <c r="CD83" s="68">
        <f>IF((SUM(CD$19:CD$37)+SUM(CD$78:CD82))&gt;=20,0,SUM(IF(AND($I83=1,DR83=1,DR$41&gt;2,DR$40&gt;0,SUM(DR$47:DR$53)&gt;0),1,0)))</f>
        <v>0</v>
      </c>
      <c r="CE83" s="68">
        <f>IF((SUM(CE$19:CE$37)+SUM(CE$78:CE82))&gt;=20,0,SUM(IF(AND($I83=1,DS83=1,DS$41&gt;2,DS$40&gt;0,SUM(DS$47:DS$53)&gt;0),1,0)))</f>
        <v>0</v>
      </c>
      <c r="CF83" s="68">
        <f>IF((SUM(CF$19:CF$37)+SUM(CF$78:CF82))&gt;=20,0,SUM(IF(AND($I83=1,DT83=1,DT$41&gt;2,DT$40&gt;0,SUM(DT$47:DT$53)&gt;0),1,0)))</f>
        <v>0</v>
      </c>
      <c r="CG83" s="68">
        <f>IF((SUM(CG$19:CG$37)+SUM(CG$78:CG82))&gt;=20,0,SUM(IF(AND($I83=1,DU83=1,DU$41&gt;2,DU$40&gt;0,SUM(DU$47:DU$53)&gt;0),1,0)))</f>
        <v>0</v>
      </c>
      <c r="CH83" s="68">
        <f>IF((SUM(CH$19:CH$37)+SUM(CH$78:CH82))&gt;=20,0,SUM(IF(AND($I83=1,DV83=1,DV$41&gt;2,DV$40&gt;0,SUM(DV$47:DV$53)&gt;0),1,0)))</f>
        <v>0</v>
      </c>
      <c r="CI83" s="68">
        <f>IF((SUM(CI$19:CI$37)+SUM(CI$78:CI82))&gt;=20,0,SUM(IF(AND($I83=1,DW83=1,DW$41&gt;2,DW$40&gt;0,SUM(DW$47:DW$53)&gt;0),1,0)))</f>
        <v>0</v>
      </c>
      <c r="CJ83" s="68">
        <f>IF((SUM(CJ$19:CJ$37)+SUM(CJ$78:CJ82))&gt;=20,0,SUM(IF(AND($I83=1,DX83=1,DX$41&gt;2,DX$40&gt;0,SUM(DX$47:DX$53)&gt;0),1,0)))</f>
        <v>0</v>
      </c>
      <c r="CK83" s="68">
        <f>IF((SUM(CK$19:CK$37)+SUM(CK$78:CK82))&gt;=20,0,SUM(IF(AND($I83=1,DY83=1,DY$41&gt;2,DY$40&gt;0,SUM(DY$47:DY$53)&gt;0),1,0)))</f>
        <v>0</v>
      </c>
      <c r="CL83" s="68">
        <f>IF((SUM(CL$19:CL$37)+SUM(CL$78:CL82))&gt;=20,0,SUM(IF(AND($I83=1,DZ83=1,DZ$41&gt;2,DZ$40&gt;0,SUM(DZ$47:DZ$53)&gt;0),1,0)))</f>
        <v>0</v>
      </c>
      <c r="CM83" s="68">
        <f>IF((SUM(CM$19:CM$37)+SUM(CM$78:CM82))&gt;=20,0,SUM(IF(AND($I83=1,EA83=1,EA$41&gt;2,EA$40&gt;0,SUM(EA$47:EA$53)&gt;0),1,0)))</f>
        <v>0</v>
      </c>
      <c r="CN83" s="68">
        <f>IF((SUM(CN$19:CN$37)+SUM(CN$78:CN82))&gt;=20,0,SUM(IF(AND($I83=1,EB83=1,EB$41&gt;2,EB$40&gt;0,SUM(EB$47:EB$53)&gt;0),1,0)))</f>
        <v>0</v>
      </c>
      <c r="CO83" s="68">
        <f>IF((SUM(CO$19:CO$37)+SUM(CO$78:CO82))&gt;=20,0,SUM(IF(AND($I83=1,EC83=1,EC$41&gt;2,EC$40&gt;0,SUM(EC$47:EC$53)&gt;0),1,0)))</f>
        <v>0</v>
      </c>
      <c r="CP83" s="68">
        <f>IF((SUM(CP$19:CP$37)+SUM(CP$78:CP82))&gt;=20,0,SUM(IF(AND($I83=1,ED83=1,ED$41&gt;2,ED$40&gt;0,SUM(ED$47:ED$53)&gt;0),1,0)))</f>
        <v>0</v>
      </c>
      <c r="CQ83" s="68">
        <f>IF((SUM(CQ$19:CQ$37)+SUM(CQ$78:CQ82))&gt;=20,0,SUM(IF(AND($I83=1,EE83=1,EE$41&gt;2,EE$40&gt;0,SUM(EE$47:EE$53)&gt;0),1,0)))</f>
        <v>0</v>
      </c>
      <c r="CR83" s="68">
        <f>IF((SUM(CR$19:CR$37)+SUM(CR$78:CR82))&gt;=20,0,SUM(IF(AND($I83=1,EF83=1,EF$41&gt;2,EF$40&gt;0,SUM(EF$47:EF$53)&gt;0),1,0)))</f>
        <v>0</v>
      </c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M83" s="53"/>
      <c r="DN83" s="53"/>
      <c r="DO83" s="53"/>
      <c r="DP83" s="53"/>
      <c r="DQ83" s="53"/>
      <c r="DR83" s="53"/>
      <c r="DS83" s="53"/>
      <c r="DT83" s="53"/>
      <c r="DU83" s="53"/>
      <c r="DV83" s="53"/>
      <c r="DW83" s="53"/>
      <c r="DX83" s="53"/>
      <c r="DY83" s="53"/>
      <c r="DZ83" s="53"/>
      <c r="EA83" s="53"/>
      <c r="EB83" s="53"/>
      <c r="EC83" s="53"/>
      <c r="ED83" s="53"/>
      <c r="EE83" s="53"/>
      <c r="EF83" s="53"/>
      <c r="EG83" s="46">
        <f t="shared" si="51"/>
        <v>0</v>
      </c>
      <c r="EH83" s="116"/>
      <c r="EI83" s="82">
        <f t="shared" si="52"/>
        <v>0</v>
      </c>
      <c r="EJ83" s="295" t="str">
        <f t="shared" si="53"/>
        <v/>
      </c>
      <c r="EK83" s="296">
        <f t="shared" si="54"/>
        <v>0</v>
      </c>
      <c r="EL83" s="161"/>
      <c r="EM83" s="354">
        <f>SUMIF($K83,REGISTER!$CY$7,'KORT 2'!$BD83)</f>
        <v>0</v>
      </c>
      <c r="EN83" s="355">
        <f>SUMIF($K83,REGISTER!$CY$8,'KORT 2'!$BD83)</f>
        <v>0</v>
      </c>
      <c r="EO83" s="356">
        <f>SUMIF($K83,REGISTER!$CY$9,'KORT 2'!$BD83)</f>
        <v>0</v>
      </c>
      <c r="EP83" s="356">
        <f>SUMIF($K83,REGISTER!$CY$10,'KORT 2'!$BD83)</f>
        <v>0</v>
      </c>
      <c r="EQ83" s="357">
        <f>SUMIF($K83,REGISTER!$CY$23,'KORT 2'!$BD83)</f>
        <v>0</v>
      </c>
      <c r="ER83" s="355">
        <f>SUMIF($K83,REGISTER!$CY$24,'KORT 2'!$BD83)</f>
        <v>0</v>
      </c>
      <c r="ES83" s="356">
        <f>SUMIF($K83,REGISTER!$CY$25,'KORT 2'!$BD83)</f>
        <v>0</v>
      </c>
      <c r="ET83" s="356">
        <f>SUMIF($K83,REGISTER!$CY$26,'KORT 2'!$BD83)</f>
        <v>0</v>
      </c>
      <c r="EU83" s="357">
        <f>SUMIF($K83,REGISTER!$CY$15,'KORT 2'!$BD83)</f>
        <v>0</v>
      </c>
      <c r="EV83" s="355">
        <f>SUMIF($K83,REGISTER!$CY$16,'KORT 2'!$BD83)</f>
        <v>0</v>
      </c>
      <c r="EW83" s="355">
        <f>SUMIF($K83,REGISTER!$CY$17,'KORT 2'!$BD83)</f>
        <v>0</v>
      </c>
      <c r="EX83" s="355">
        <f>SUMIF($K83,REGISTER!$CY$18,'KORT 2'!$BD83)</f>
        <v>0</v>
      </c>
      <c r="EY83" s="358">
        <f>SUMIF($K83,REGISTER!$CY$19,'KORT 2'!$BD83)+SUMIF($K83,REGISTER!$CY$20,'KORT 2'!$BD83)+SUMIF($K83,REGISTER!$CY$21,'KORT 2'!$BD83)+SUMIF($K83,REGISTER!$CY$22,'KORT 2'!$BD83)</f>
        <v>0</v>
      </c>
      <c r="EZ83" s="359">
        <f>SUMIF($K83,REGISTER!$CY$31,'KORT 2'!$BD83)</f>
        <v>0</v>
      </c>
      <c r="FA83" s="355">
        <f>SUMIF($K83,REGISTER!$CY$32,'KORT 2'!$BD83)</f>
        <v>0</v>
      </c>
      <c r="FB83" s="355">
        <f>SUMIF($K83,REGISTER!$CY$33,'KORT 2'!$BD83)</f>
        <v>0</v>
      </c>
      <c r="FC83" s="355">
        <f>SUMIF($K83,REGISTER!$CY$34,'KORT 2'!$BD83)</f>
        <v>0</v>
      </c>
      <c r="FD83" s="358">
        <f>SUMIF($K83,REGISTER!$CY$35,'KORT 2'!$BD83)+SUMIF($K83,REGISTER!$CY$36,'KORT 2'!$BD83)+SUMIF($K83,REGISTER!$CY$37,'KORT 2'!$BD83)+SUMIF($K83,REGISTER!$CY$38,'KORT 2'!$BD83)</f>
        <v>0</v>
      </c>
      <c r="FE83" s="376"/>
      <c r="FF83" s="377"/>
      <c r="FG83" s="378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9"/>
      <c r="FY83" s="84">
        <f>SUMIF($M83,REGISTER!$CY$40,'KORT 2'!$O83)</f>
        <v>0</v>
      </c>
      <c r="FZ83" s="17">
        <f>SUMIF($M83,REGISTER!$CY$41,'KORT 2'!$O83)</f>
        <v>0</v>
      </c>
      <c r="GA83" s="17">
        <f>SUMIF($M83,REGISTER!$CY$42,'KORT 2'!$O83)</f>
        <v>0</v>
      </c>
      <c r="GB83" s="17">
        <f>SUMIF($M83,REGISTER!$CY$43,'KORT 2'!$O83)</f>
        <v>0</v>
      </c>
      <c r="GC83" s="17">
        <f>SUMIF($M83,REGISTER!$CY$44,'KORT 2'!$O83)</f>
        <v>0</v>
      </c>
      <c r="GD83" s="17">
        <f>SUMIF($M83,REGISTER!$CY$45,'KORT 2'!$O83)</f>
        <v>0</v>
      </c>
      <c r="GE83" s="17">
        <f>SUMIF($M83,REGISTER!$CY$60,'KORT 2'!$O83)</f>
        <v>0</v>
      </c>
      <c r="GF83" s="17">
        <f>SUMIF($M83,REGISTER!$CY$61,'KORT 2'!$O83)</f>
        <v>0</v>
      </c>
      <c r="GG83" s="17">
        <f>SUMIF($M83,REGISTER!$CY$62,'KORT 2'!$O83)</f>
        <v>0</v>
      </c>
      <c r="GH83" s="17">
        <f>SUMIF($M83,REGISTER!$CY$63,'KORT 2'!$O83)</f>
        <v>0</v>
      </c>
      <c r="GI83" s="17">
        <f>SUMIF($M83,REGISTER!$CY$64,'KORT 2'!$O83)</f>
        <v>0</v>
      </c>
      <c r="GJ83" s="17">
        <f>SUMIF($M83,REGISTER!$CY$65,'KORT 2'!$O83)</f>
        <v>0</v>
      </c>
      <c r="GK83" s="17">
        <f>SUMIF($M83,REGISTER!$CY$50,'KORT 2'!$O83)</f>
        <v>0</v>
      </c>
      <c r="GL83" s="17">
        <f>SUMIF($M83,REGISTER!$CY$51,'KORT 2'!$O83)</f>
        <v>0</v>
      </c>
      <c r="GM83" s="17">
        <f>SUMIF($M83,REGISTER!$CY$52,'KORT 2'!$O83)</f>
        <v>0</v>
      </c>
      <c r="GN83" s="17">
        <f>SUMIF($M83,REGISTER!$CY$53,'KORT 2'!$O83)</f>
        <v>0</v>
      </c>
      <c r="GO83" s="17">
        <f>SUMIF($M83,REGISTER!$CY$54,'KORT 2'!$O83)</f>
        <v>0</v>
      </c>
      <c r="GP83" s="17">
        <f>SUMIF($M83,REGISTER!$CY$55,'KORT 2'!$O83)</f>
        <v>0</v>
      </c>
      <c r="GQ83" s="16">
        <f>SUMIF($M83,REGISTER!$CY$56,'KORT 2'!$O83)+SUMIF($M83,REGISTER!$CY$57,'KORT 2'!$O83)+SUMIF($M83,REGISTER!$CY$58,'KORT 2'!$O83)+SUMIF($M83,REGISTER!$CY$59,'KORT 2'!$O83)</f>
        <v>0</v>
      </c>
      <c r="GR83" s="17">
        <f>SUMIF($M83,REGISTER!$CY$70,'KORT 2'!$O83)</f>
        <v>0</v>
      </c>
      <c r="GS83" s="17">
        <f>SUMIF($M83,REGISTER!$CY$71,'KORT 2'!$O83)</f>
        <v>0</v>
      </c>
      <c r="GT83" s="17">
        <f>SUMIF($M83,REGISTER!$CY$72,'KORT 2'!$O83)</f>
        <v>0</v>
      </c>
      <c r="GU83" s="17">
        <f>SUMIF($M83,REGISTER!$CY$73,'KORT 2'!$O83)</f>
        <v>0</v>
      </c>
      <c r="GV83" s="17">
        <f>SUMIF($M83,REGISTER!$CY$74,'KORT 2'!$O83)</f>
        <v>0</v>
      </c>
      <c r="GW83" s="17">
        <f>SUMIF($M83,REGISTER!$CY$75,'KORT 2'!$O83)</f>
        <v>0</v>
      </c>
      <c r="GX83" s="16">
        <f>SUMIF($M83,REGISTER!$CY$76,'KORT 2'!$O83)+SUMIF($M83,REGISTER!$CY$77,'KORT 2'!$O83)+SUMIF($M83,REGISTER!$CY$78,'KORT 2'!$O83)+SUMIF($M83,REGISTER!$CY$79,'KORT 2'!$O83)</f>
        <v>0</v>
      </c>
      <c r="GY83" s="116"/>
      <c r="GZ83" s="116"/>
      <c r="HA83" s="116"/>
      <c r="HB83" s="116"/>
      <c r="HC83" s="116"/>
      <c r="HD83" s="116"/>
      <c r="HE83" s="116"/>
      <c r="HF83" s="116"/>
      <c r="HG83" s="116"/>
      <c r="HH83" s="116"/>
      <c r="HI83" s="116"/>
      <c r="HJ83" s="116"/>
      <c r="HK83" s="116"/>
      <c r="HL83" s="116"/>
      <c r="HM83" s="116"/>
      <c r="HN83" s="116"/>
      <c r="HO83" s="116"/>
      <c r="HP83" s="106"/>
      <c r="HQ83" s="1"/>
    </row>
    <row r="84" spans="1:225" ht="12" customHeight="1">
      <c r="A84" s="15">
        <v>28</v>
      </c>
      <c r="B84" s="69"/>
      <c r="C84" s="539" t="str">
        <f t="shared" si="41"/>
        <v/>
      </c>
      <c r="D84" s="540"/>
      <c r="E84" s="540"/>
      <c r="F84" s="540"/>
      <c r="G84" s="541"/>
      <c r="H84" s="111" t="str">
        <f t="shared" si="42"/>
        <v/>
      </c>
      <c r="I84" s="22">
        <f t="shared" si="43"/>
        <v>0</v>
      </c>
      <c r="J84" s="22">
        <f t="shared" si="44"/>
        <v>0</v>
      </c>
      <c r="K84" s="22">
        <f t="shared" si="45"/>
        <v>0</v>
      </c>
      <c r="L84" s="114"/>
      <c r="M84" s="22">
        <f t="shared" si="46"/>
        <v>0</v>
      </c>
      <c r="N84" s="22">
        <f t="shared" si="47"/>
        <v>0</v>
      </c>
      <c r="O84" s="83">
        <f t="shared" si="48"/>
        <v>0</v>
      </c>
      <c r="P84" s="68">
        <f>IF((SUM(P$19:P$39)+SUM(P$78:P83)+SUM(P$117:P$121))&gt;=REGISTER!$DD$24,0,IF(CS$70=1,0,IF(AND(CS84=1,$J84=1,CS$43&gt;=REGISTER!$DD$28,CS$40&gt;0,SUM(CS$54:CS$60)&gt;0),1,0)))</f>
        <v>0</v>
      </c>
      <c r="Q84" s="68">
        <f>IF((SUM(Q$19:Q$39)+SUM(Q$78:Q83)+SUM(Q$117:Q$121))&gt;=REGISTER!$DD$24,0,IF(CT$70=1,0,IF(AND(CT84=1,$J84=1,CT$43&gt;=REGISTER!$DD$28,CT$40&gt;0,SUM(CT$54:CT$60)&gt;0),1,0)))</f>
        <v>0</v>
      </c>
      <c r="R84" s="68">
        <f>IF((SUM(R$19:R$39)+SUM(R$78:R83)+SUM(R$117:R$121))&gt;=REGISTER!$DD$24,0,IF(CU$70=1,0,IF(AND(CU84=1,$J84=1,CU$43&gt;=REGISTER!$DD$28,CU$40&gt;0,SUM(CU$54:CU$60)&gt;0),1,0)))</f>
        <v>0</v>
      </c>
      <c r="S84" s="68">
        <f>IF((SUM(S$19:S$39)+SUM(S$78:S83)+SUM(S$117:S$121))&gt;=REGISTER!$DD$24,0,IF(CV$70=1,0,IF(AND(CV84=1,$J84=1,CV$43&gt;=REGISTER!$DD$28,CV$40&gt;0,SUM(CV$54:CV$60)&gt;0),1,0)))</f>
        <v>0</v>
      </c>
      <c r="T84" s="68">
        <f>IF((SUM(T$19:T$39)+SUM(T$78:T83)+SUM(T$117:T$121))&gt;=REGISTER!$DD$24,0,IF(CW$70=1,0,IF(AND(CW84=1,$J84=1,CW$43&gt;=REGISTER!$DD$28,CW$40&gt;0,SUM(CW$54:CW$60)&gt;0),1,0)))</f>
        <v>0</v>
      </c>
      <c r="U84" s="68">
        <f>IF((SUM(U$19:U$39)+SUM(U$78:U83)+SUM(U$117:U$121))&gt;=REGISTER!$DD$24,0,IF(CX$70=1,0,IF(AND(CX84=1,$J84=1,CX$43&gt;=REGISTER!$DD$28,CX$40&gt;0,SUM(CX$54:CX$60)&gt;0),1,0)))</f>
        <v>0</v>
      </c>
      <c r="V84" s="68">
        <f>IF((SUM(V$19:V$39)+SUM(V$78:V83)+SUM(V$117:V$121))&gt;=REGISTER!$DD$24,0,IF(CY$70=1,0,IF(AND(CY84=1,$J84=1,CY$43&gt;=REGISTER!$DD$28,CY$40&gt;0,SUM(CY$54:CY$60)&gt;0),1,0)))</f>
        <v>0</v>
      </c>
      <c r="W84" s="68">
        <f>IF((SUM(W$19:W$39)+SUM(W$78:W83)+SUM(W$117:W$121))&gt;=REGISTER!$DD$24,0,IF(CZ$70=1,0,IF(AND(CZ84=1,$J84=1,CZ$43&gt;=REGISTER!$DD$28,CZ$40&gt;0,SUM(CZ$54:CZ$60)&gt;0),1,0)))</f>
        <v>0</v>
      </c>
      <c r="X84" s="68">
        <f>IF((SUM(X$19:X$39)+SUM(X$78:X83)+SUM(X$117:X$121))&gt;=REGISTER!$DD$24,0,IF(DA$70=1,0,IF(AND(DA84=1,$J84=1,DA$43&gt;=REGISTER!$DD$28,DA$40&gt;0,SUM(DA$54:DA$60)&gt;0),1,0)))</f>
        <v>0</v>
      </c>
      <c r="Y84" s="68">
        <f>IF((SUM(Y$19:Y$39)+SUM(Y$78:Y83)+SUM(Y$117:Y$121))&gt;=REGISTER!$DD$24,0,IF(DB$70=1,0,IF(AND(DB84=1,$J84=1,DB$43&gt;=REGISTER!$DD$28,DB$40&gt;0,SUM(DB$54:DB$60)&gt;0),1,0)))</f>
        <v>0</v>
      </c>
      <c r="Z84" s="68">
        <f>IF((SUM(Z$19:Z$39)+SUM(Z$78:Z83)+SUM(Z$117:Z$121))&gt;=REGISTER!$DD$24,0,IF(DC$70=1,0,IF(AND(DC84=1,$J84=1,DC$43&gt;=REGISTER!$DD$28,DC$40&gt;0,SUM(DC$54:DC$60)&gt;0),1,0)))</f>
        <v>0</v>
      </c>
      <c r="AA84" s="68">
        <f>IF((SUM(AA$19:AA$39)+SUM(AA$78:AA83)+SUM(AA$117:AA$121))&gt;=REGISTER!$DD$24,0,IF(DD$70=1,0,IF(AND(DD84=1,$J84=1,DD$43&gt;=REGISTER!$DD$28,DD$40&gt;0,SUM(DD$54:DD$60)&gt;0),1,0)))</f>
        <v>0</v>
      </c>
      <c r="AB84" s="68">
        <f>IF((SUM(AB$19:AB$39)+SUM(AB$78:AB83)+SUM(AB$117:AB$121))&gt;=REGISTER!$DD$24,0,IF(DE$70=1,0,IF(AND(DE84=1,$J84=1,DE$43&gt;=REGISTER!$DD$28,DE$40&gt;0,SUM(DE$54:DE$60)&gt;0),1,0)))</f>
        <v>0</v>
      </c>
      <c r="AC84" s="68">
        <f>IF((SUM(AC$19:AC$39)+SUM(AC$78:AC83)+SUM(AC$117:AC$121))&gt;=REGISTER!$DD$24,0,IF(DF$70=1,0,IF(AND(DF84=1,$J84=1,DF$43&gt;=REGISTER!$DD$28,DF$40&gt;0,SUM(DF$54:DF$60)&gt;0),1,0)))</f>
        <v>0</v>
      </c>
      <c r="AD84" s="68">
        <f>IF((SUM(AD$19:AD$39)+SUM(AD$78:AD83)+SUM(AD$117:AD$121))&gt;=REGISTER!$DD$24,0,IF(DG$70=1,0,IF(AND(DG84=1,$J84=1,DG$43&gt;=REGISTER!$DD$28,DG$40&gt;0,SUM(DG$54:DG$60)&gt;0),1,0)))</f>
        <v>0</v>
      </c>
      <c r="AE84" s="68">
        <f>IF((SUM(AE$19:AE$39)+SUM(AE$78:AE83)+SUM(AE$117:AE$121))&gt;=REGISTER!$DD$24,0,IF(DH$70=1,0,IF(AND(DH84=1,$J84=1,DH$43&gt;=REGISTER!$DD$28,DH$40&gt;0,SUM(DH$54:DH$60)&gt;0),1,0)))</f>
        <v>0</v>
      </c>
      <c r="AF84" s="68">
        <f>IF((SUM(AF$19:AF$39)+SUM(AF$78:AF83)+SUM(AF$117:AF$121))&gt;=REGISTER!$DD$24,0,IF(DI$70=1,0,IF(AND(DI84=1,$J84=1,DI$43&gt;=REGISTER!$DD$28,DI$40&gt;0,SUM(DI$54:DI$60)&gt;0),1,0)))</f>
        <v>0</v>
      </c>
      <c r="AG84" s="68">
        <f>IF((SUM(AG$19:AG$39)+SUM(AG$78:AG83)+SUM(AG$117:AG$121))&gt;=REGISTER!$DD$24,0,IF(DJ$70=1,0,IF(AND(DJ84=1,$J84=1,DJ$43&gt;=REGISTER!$DD$28,DJ$40&gt;0,SUM(DJ$54:DJ$60)&gt;0),1,0)))</f>
        <v>0</v>
      </c>
      <c r="AH84" s="68">
        <f>IF((SUM(AH$19:AH$39)+SUM(AH$78:AH83)+SUM(AH$117:AH$121))&gt;=REGISTER!$DD$24,0,IF(DK$70=1,0,IF(AND(DK84=1,$J84=1,DK$43&gt;=REGISTER!$DD$28,DK$40&gt;0,SUM(DK$54:DK$60)&gt;0),1,0)))</f>
        <v>0</v>
      </c>
      <c r="AI84" s="68">
        <f>IF((SUM(AI$19:AI$39)+SUM(AI$78:AI83)+SUM(AI$117:AI$121))&gt;=REGISTER!$DD$24,0,IF(DL$70=1,0,IF(AND(DL84=1,$J84=1,DL$43&gt;=REGISTER!$DD$28,DL$40&gt;0,SUM(DL$54:DL$60)&gt;0),1,0)))</f>
        <v>0</v>
      </c>
      <c r="AJ84" s="68">
        <f>IF((SUM(AJ$19:AJ$39)+SUM(AJ$78:AJ83)+SUM(AJ$117:AJ$121))&gt;=REGISTER!$DD$24,0,IF(DM$70=1,0,IF(AND(DM84=1,$J84=1,DM$43&gt;=REGISTER!$DD$28,DM$40&gt;0,SUM(DM$54:DM$60)&gt;0),1,0)))</f>
        <v>0</v>
      </c>
      <c r="AK84" s="68">
        <f>IF((SUM(AK$19:AK$39)+SUM(AK$78:AK83)+SUM(AK$117:AK$121))&gt;=REGISTER!$DD$24,0,IF(DN$70=1,0,IF(AND(DN84=1,$J84=1,DN$43&gt;=REGISTER!$DD$28,DN$40&gt;0,SUM(DN$54:DN$60)&gt;0),1,0)))</f>
        <v>0</v>
      </c>
      <c r="AL84" s="68">
        <f>IF((SUM(AL$19:AL$39)+SUM(AL$78:AL83)+SUM(AL$117:AL$121))&gt;=REGISTER!$DD$24,0,IF(DO$70=1,0,IF(AND(DO84=1,$J84=1,DO$43&gt;=REGISTER!$DD$28,DO$40&gt;0,SUM(DO$54:DO$60)&gt;0),1,0)))</f>
        <v>0</v>
      </c>
      <c r="AM84" s="68">
        <f>IF((SUM(AM$19:AM$39)+SUM(AM$78:AM83)+SUM(AM$117:AM$121))&gt;=REGISTER!$DD$24,0,IF(DP$70=1,0,IF(AND(DP84=1,$J84=1,DP$43&gt;=REGISTER!$DD$28,DP$40&gt;0,SUM(DP$54:DP$60)&gt;0),1,0)))</f>
        <v>0</v>
      </c>
      <c r="AN84" s="68">
        <f>IF((SUM(AN$19:AN$39)+SUM(AN$78:AN83)+SUM(AN$117:AN$121))&gt;=REGISTER!$DD$24,0,IF(DQ$70=1,0,IF(AND(DQ84=1,$J84=1,DQ$43&gt;=REGISTER!$DD$28,DQ$40&gt;0,SUM(DQ$54:DQ$60)&gt;0),1,0)))</f>
        <v>0</v>
      </c>
      <c r="AO84" s="68">
        <f>IF((SUM(AO$19:AO$39)+SUM(AO$78:AO83)+SUM(AO$117:AO$121))&gt;=REGISTER!$DD$24,0,IF(DR$70=1,0,IF(AND(DR84=1,$J84=1,DR$43&gt;=REGISTER!$DD$28,DR$40&gt;0,SUM(DR$54:DR$60)&gt;0),1,0)))</f>
        <v>0</v>
      </c>
      <c r="AP84" s="68">
        <f>IF((SUM(AP$19:AP$39)+SUM(AP$78:AP83)+SUM(AP$117:AP$121))&gt;=REGISTER!$DD$24,0,IF(DS$70=1,0,IF(AND(DS84=1,$J84=1,DS$43&gt;=REGISTER!$DD$28,DS$40&gt;0,SUM(DS$54:DS$60)&gt;0),1,0)))</f>
        <v>0</v>
      </c>
      <c r="AQ84" s="68">
        <f>IF((SUM(AQ$19:AQ$39)+SUM(AQ$78:AQ83)+SUM(AQ$117:AQ$121))&gt;=REGISTER!$DD$24,0,IF(DT$70=1,0,IF(AND(DT84=1,$J84=1,DT$43&gt;=REGISTER!$DD$28,DT$40&gt;0,SUM(DT$54:DT$60)&gt;0),1,0)))</f>
        <v>0</v>
      </c>
      <c r="AR84" s="68">
        <f>IF((SUM(AR$19:AR$39)+SUM(AR$78:AR83)+SUM(AR$117:AR$121))&gt;=REGISTER!$DD$24,0,IF(DU$70=1,0,IF(AND(DU84=1,$J84=1,DU$43&gt;=REGISTER!$DD$28,DU$40&gt;0,SUM(DU$54:DU$60)&gt;0),1,0)))</f>
        <v>0</v>
      </c>
      <c r="AS84" s="68">
        <f>IF((SUM(AS$19:AS$39)+SUM(AS$78:AS83)+SUM(AS$117:AS$121))&gt;=REGISTER!$DD$24,0,IF(DV$70=1,0,IF(AND(DV84=1,$J84=1,DV$43&gt;=REGISTER!$DD$28,DV$40&gt;0,SUM(DV$54:DV$60)&gt;0),1,0)))</f>
        <v>0</v>
      </c>
      <c r="AT84" s="68">
        <f>IF((SUM(AT$19:AT$39)+SUM(AT$78:AT83)+SUM(AT$117:AT$121))&gt;=REGISTER!$DD$24,0,IF(DW$70=1,0,IF(AND(DW84=1,$J84=1,DW$43&gt;=REGISTER!$DD$28,DW$40&gt;0,SUM(DW$54:DW$60)&gt;0),1,0)))</f>
        <v>0</v>
      </c>
      <c r="AU84" s="68">
        <f>IF((SUM(AU$19:AU$39)+SUM(AU$78:AU83)+SUM(AU$117:AU$121))&gt;=REGISTER!$DD$24,0,IF(DX$70=1,0,IF(AND(DX84=1,$J84=1,DX$43&gt;=REGISTER!$DD$28,DX$40&gt;0,SUM(DX$54:DX$60)&gt;0),1,0)))</f>
        <v>0</v>
      </c>
      <c r="AV84" s="68">
        <f>IF((SUM(AV$19:AV$39)+SUM(AV$78:AV83)+SUM(AV$117:AV$121))&gt;=REGISTER!$DD$24,0,IF(DY$70=1,0,IF(AND(DY84=1,$J84=1,DY$43&gt;=REGISTER!$DD$28,DY$40&gt;0,SUM(DY$54:DY$60)&gt;0),1,0)))</f>
        <v>0</v>
      </c>
      <c r="AW84" s="68">
        <f>IF((SUM(AW$19:AW$39)+SUM(AW$78:AW83)+SUM(AW$117:AW$121))&gt;=REGISTER!$DD$24,0,IF(DZ$70=1,0,IF(AND(DZ84=1,$J84=1,DZ$43&gt;=REGISTER!$DD$28,DZ$40&gt;0,SUM(DZ$54:DZ$60)&gt;0),1,0)))</f>
        <v>0</v>
      </c>
      <c r="AX84" s="68">
        <f>IF((SUM(AX$19:AX$39)+SUM(AX$78:AX83)+SUM(AX$117:AX$121))&gt;=REGISTER!$DD$24,0,IF(EA$70=1,0,IF(AND(EA84=1,$J84=1,EA$43&gt;=REGISTER!$DD$28,EA$40&gt;0,SUM(EA$54:EA$60)&gt;0),1,0)))</f>
        <v>0</v>
      </c>
      <c r="AY84" s="68">
        <f>IF((SUM(AY$19:AY$39)+SUM(AY$78:AY83)+SUM(AY$117:AY$121))&gt;=REGISTER!$DD$24,0,IF(EB$70=1,0,IF(AND(EB84=1,$J84=1,EB$43&gt;=REGISTER!$DD$28,EB$40&gt;0,SUM(EB$54:EB$60)&gt;0),1,0)))</f>
        <v>0</v>
      </c>
      <c r="AZ84" s="68">
        <f>IF((SUM(AZ$19:AZ$39)+SUM(AZ$78:AZ83)+SUM(AZ$117:AZ$121))&gt;=REGISTER!$DD$24,0,IF(EC$70=1,0,IF(AND(EC84=1,$J84=1,EC$43&gt;=REGISTER!$DD$28,EC$40&gt;0,SUM(EC$54:EC$60)&gt;0),1,0)))</f>
        <v>0</v>
      </c>
      <c r="BA84" s="68">
        <f>IF((SUM(BA$19:BA$39)+SUM(BA$78:BA83)+SUM(BA$117:BA$121))&gt;=REGISTER!$DD$24,0,IF(ED$70=1,0,IF(AND(ED84=1,$J84=1,ED$43&gt;=REGISTER!$DD$28,ED$40&gt;0,SUM(ED$54:ED$60)&gt;0),1,0)))</f>
        <v>0</v>
      </c>
      <c r="BB84" s="68">
        <f>IF((SUM(BB$19:BB$39)+SUM(BB$78:BB83)+SUM(BB$117:BB$121))&gt;=REGISTER!$DD$24,0,IF(EE$70=1,0,IF(AND(EE84=1,$J84=1,EE$43&gt;=REGISTER!$DD$28,EE$40&gt;0,SUM(EE$54:EE$60)&gt;0),1,0)))</f>
        <v>0</v>
      </c>
      <c r="BC84" s="68">
        <f>IF((SUM(BC$19:BC$39)+SUM(BC$78:BC83)+SUM(BC$117:BC$121))&gt;=REGISTER!$DD$24,0,IF(EF$70=1,0,IF(AND(EF84=1,$J84=1,EF$43&gt;=REGISTER!$DD$28,EF$40&gt;0,SUM(EF$54:EF$60)&gt;0),1,0)))</f>
        <v>0</v>
      </c>
      <c r="BD84" s="83">
        <f t="shared" si="49"/>
        <v>0</v>
      </c>
      <c r="BE84" s="68">
        <f>IF((SUM(BE$19:BE$37)+SUM(BE$78:BE83))&gt;=20,0,SUM(IF(AND($I84=1,CS84=1,CS$41&gt;2,CS$40&gt;0,SUM(CS$47:CS$53)&gt;0),1,0)))</f>
        <v>0</v>
      </c>
      <c r="BF84" s="68">
        <f>IF((SUM(BF$19:BF$37)+SUM(BF$78:BF83))&gt;=20,0,SUM(IF(AND($I84=1,CT84=1,CT$41&gt;2,CT$40&gt;0,SUM(CT$47:CT$53)&gt;0),1,0)))</f>
        <v>0</v>
      </c>
      <c r="BG84" s="68">
        <f>IF((SUM(BG$19:BG$37)+SUM(BG$78:BG83))&gt;=20,0,SUM(IF(AND($I84=1,CU84=1,CU$41&gt;2,CU$40&gt;0,SUM(CU$47:CU$53)&gt;0),1,0)))</f>
        <v>0</v>
      </c>
      <c r="BH84" s="68">
        <f>IF((SUM(BH$19:BH$37)+SUM(BH$78:BH83))&gt;=20,0,SUM(IF(AND($I84=1,CV84=1,CV$41&gt;2,CV$40&gt;0,SUM(CV$47:CV$53)&gt;0),1,0)))</f>
        <v>0</v>
      </c>
      <c r="BI84" s="68">
        <f>IF((SUM(BI$19:BI$37)+SUM(BI$78:BI83))&gt;=20,0,SUM(IF(AND($I84=1,CW84=1,CW$41&gt;2,CW$40&gt;0,SUM(CW$47:CW$53)&gt;0),1,0)))</f>
        <v>0</v>
      </c>
      <c r="BJ84" s="68">
        <f>IF((SUM(BJ$19:BJ$37)+SUM(BJ$78:BJ83))&gt;=20,0,SUM(IF(AND($I84=1,CX84=1,CX$41&gt;2,CX$40&gt;0,SUM(CX$47:CX$53)&gt;0),1,0)))</f>
        <v>0</v>
      </c>
      <c r="BK84" s="68">
        <f>IF((SUM(BK$19:BK$37)+SUM(BK$78:BK83))&gt;=20,0,SUM(IF(AND($I84=1,CY84=1,CY$41&gt;2,CY$40&gt;0,SUM(CY$47:CY$53)&gt;0),1,0)))</f>
        <v>0</v>
      </c>
      <c r="BL84" s="68">
        <f>IF((SUM(BL$19:BL$37)+SUM(BL$78:BL83))&gt;=20,0,SUM(IF(AND($I84=1,CZ84=1,CZ$41&gt;2,CZ$40&gt;0,SUM(CZ$47:CZ$53)&gt;0),1,0)))</f>
        <v>0</v>
      </c>
      <c r="BM84" s="68">
        <f>IF((SUM(BM$19:BM$37)+SUM(BM$78:BM83))&gt;=20,0,SUM(IF(AND($I84=1,DA84=1,DA$41&gt;2,DA$40&gt;0,SUM(DA$47:DA$53)&gt;0),1,0)))</f>
        <v>0</v>
      </c>
      <c r="BN84" s="68">
        <f>IF((SUM(BN$19:BN$37)+SUM(BN$78:BN83))&gt;=20,0,SUM(IF(AND($I84=1,DB84=1,DB$41&gt;2,DB$40&gt;0,SUM(DB$47:DB$53)&gt;0),1,0)))</f>
        <v>0</v>
      </c>
      <c r="BO84" s="68">
        <f>IF((SUM(BO$19:BO$37)+SUM(BO$78:BO83))&gt;=20,0,SUM(IF(AND($I84=1,DC84=1,DC$41&gt;2,DC$40&gt;0,SUM(DC$47:DC$53)&gt;0),1,0)))</f>
        <v>0</v>
      </c>
      <c r="BP84" s="68">
        <f>IF((SUM(BP$19:BP$37)+SUM(BP$78:BP83))&gt;=20,0,SUM(IF(AND($I84=1,DD84=1,DD$41&gt;2,DD$40&gt;0,SUM(DD$47:DD$53)&gt;0),1,0)))</f>
        <v>0</v>
      </c>
      <c r="BQ84" s="68">
        <f>IF((SUM(BQ$19:BQ$37)+SUM(BQ$78:BQ83))&gt;=20,0,SUM(IF(AND($I84=1,DE84=1,DE$41&gt;2,DE$40&gt;0,SUM(DE$47:DE$53)&gt;0),1,0)))</f>
        <v>0</v>
      </c>
      <c r="BR84" s="68">
        <f>IF((SUM(BR$19:BR$37)+SUM(BR$78:BR83))&gt;=20,0,SUM(IF(AND($I84=1,DF84=1,DF$41&gt;2,DF$40&gt;0,SUM(DF$47:DF$53)&gt;0),1,0)))</f>
        <v>0</v>
      </c>
      <c r="BS84" s="68">
        <f>IF((SUM(BS$19:BS$37)+SUM(BS$78:BS83))&gt;=20,0,SUM(IF(AND($I84=1,DG84=1,DG$41&gt;2,DG$40&gt;0,SUM(DG$47:DG$53)&gt;0),1,0)))</f>
        <v>0</v>
      </c>
      <c r="BT84" s="68">
        <f>IF((SUM(BT$19:BT$37)+SUM(BT$78:BT83))&gt;=20,0,SUM(IF(AND($I84=1,DH84=1,DH$41&gt;2,DH$40&gt;0,SUM(DH$47:DH$53)&gt;0),1,0)))</f>
        <v>0</v>
      </c>
      <c r="BU84" s="68">
        <f>IF((SUM(BU$19:BU$37)+SUM(BU$78:BU83))&gt;=20,0,SUM(IF(AND($I84=1,DI84=1,DI$41&gt;2,DI$40&gt;0,SUM(DI$47:DI$53)&gt;0),1,0)))</f>
        <v>0</v>
      </c>
      <c r="BV84" s="68">
        <f>IF((SUM(BV$19:BV$37)+SUM(BV$78:BV83))&gt;=20,0,SUM(IF(AND($I84=1,DJ84=1,DJ$41&gt;2,DJ$40&gt;0,SUM(DJ$47:DJ$53)&gt;0),1,0)))</f>
        <v>0</v>
      </c>
      <c r="BW84" s="68">
        <f>IF((SUM(BW$19:BW$37)+SUM(BW$78:BW83))&gt;=20,0,SUM(IF(AND($I84=1,DK84=1,DK$41&gt;2,DK$40&gt;0,SUM(DK$47:DK$53)&gt;0),1,0)))</f>
        <v>0</v>
      </c>
      <c r="BX84" s="68">
        <f>IF((SUM(BX$19:BX$37)+SUM(BX$78:BX83))&gt;=20,0,SUM(IF(AND($I84=1,DL84=1,DL$41&gt;2,DL$40&gt;0,SUM(DL$47:DL$53)&gt;0),1,0)))</f>
        <v>0</v>
      </c>
      <c r="BY84" s="68">
        <f>IF((SUM(BY$19:BY$37)+SUM(BY$78:BY83))&gt;=20,0,SUM(IF(AND($I84=1,DM84=1,DM$41&gt;2,DM$40&gt;0,SUM(DM$47:DM$53)&gt;0),1,0)))</f>
        <v>0</v>
      </c>
      <c r="BZ84" s="68">
        <f>IF((SUM(BZ$19:BZ$37)+SUM(BZ$78:BZ83))&gt;=20,0,SUM(IF(AND($I84=1,DN84=1,DN$41&gt;2,DN$40&gt;0,SUM(DN$47:DN$53)&gt;0),1,0)))</f>
        <v>0</v>
      </c>
      <c r="CA84" s="68">
        <f>IF((SUM(CA$19:CA$37)+SUM(CA$78:CA83))&gt;=20,0,SUM(IF(AND($I84=1,DO84=1,DO$41&gt;2,DO$40&gt;0,SUM(DO$47:DO$53)&gt;0),1,0)))</f>
        <v>0</v>
      </c>
      <c r="CB84" s="68">
        <f>IF((SUM(CB$19:CB$37)+SUM(CB$78:CB83))&gt;=20,0,SUM(IF(AND($I84=1,DP84=1,DP$41&gt;2,DP$40&gt;0,SUM(DP$47:DP$53)&gt;0),1,0)))</f>
        <v>0</v>
      </c>
      <c r="CC84" s="68">
        <f>IF((SUM(CC$19:CC$37)+SUM(CC$78:CC83))&gt;=20,0,SUM(IF(AND($I84=1,DQ84=1,DQ$41&gt;2,DQ$40&gt;0,SUM(DQ$47:DQ$53)&gt;0),1,0)))</f>
        <v>0</v>
      </c>
      <c r="CD84" s="68">
        <f>IF((SUM(CD$19:CD$37)+SUM(CD$78:CD83))&gt;=20,0,SUM(IF(AND($I84=1,DR84=1,DR$41&gt;2,DR$40&gt;0,SUM(DR$47:DR$53)&gt;0),1,0)))</f>
        <v>0</v>
      </c>
      <c r="CE84" s="68">
        <f>IF((SUM(CE$19:CE$37)+SUM(CE$78:CE83))&gt;=20,0,SUM(IF(AND($I84=1,DS84=1,DS$41&gt;2,DS$40&gt;0,SUM(DS$47:DS$53)&gt;0),1,0)))</f>
        <v>0</v>
      </c>
      <c r="CF84" s="68">
        <f>IF((SUM(CF$19:CF$37)+SUM(CF$78:CF83))&gt;=20,0,SUM(IF(AND($I84=1,DT84=1,DT$41&gt;2,DT$40&gt;0,SUM(DT$47:DT$53)&gt;0),1,0)))</f>
        <v>0</v>
      </c>
      <c r="CG84" s="68">
        <f>IF((SUM(CG$19:CG$37)+SUM(CG$78:CG83))&gt;=20,0,SUM(IF(AND($I84=1,DU84=1,DU$41&gt;2,DU$40&gt;0,SUM(DU$47:DU$53)&gt;0),1,0)))</f>
        <v>0</v>
      </c>
      <c r="CH84" s="68">
        <f>IF((SUM(CH$19:CH$37)+SUM(CH$78:CH83))&gt;=20,0,SUM(IF(AND($I84=1,DV84=1,DV$41&gt;2,DV$40&gt;0,SUM(DV$47:DV$53)&gt;0),1,0)))</f>
        <v>0</v>
      </c>
      <c r="CI84" s="68">
        <f>IF((SUM(CI$19:CI$37)+SUM(CI$78:CI83))&gt;=20,0,SUM(IF(AND($I84=1,DW84=1,DW$41&gt;2,DW$40&gt;0,SUM(DW$47:DW$53)&gt;0),1,0)))</f>
        <v>0</v>
      </c>
      <c r="CJ84" s="68">
        <f>IF((SUM(CJ$19:CJ$37)+SUM(CJ$78:CJ83))&gt;=20,0,SUM(IF(AND($I84=1,DX84=1,DX$41&gt;2,DX$40&gt;0,SUM(DX$47:DX$53)&gt;0),1,0)))</f>
        <v>0</v>
      </c>
      <c r="CK84" s="68">
        <f>IF((SUM(CK$19:CK$37)+SUM(CK$78:CK83))&gt;=20,0,SUM(IF(AND($I84=1,DY84=1,DY$41&gt;2,DY$40&gt;0,SUM(DY$47:DY$53)&gt;0),1,0)))</f>
        <v>0</v>
      </c>
      <c r="CL84" s="68">
        <f>IF((SUM(CL$19:CL$37)+SUM(CL$78:CL83))&gt;=20,0,SUM(IF(AND($I84=1,DZ84=1,DZ$41&gt;2,DZ$40&gt;0,SUM(DZ$47:DZ$53)&gt;0),1,0)))</f>
        <v>0</v>
      </c>
      <c r="CM84" s="68">
        <f>IF((SUM(CM$19:CM$37)+SUM(CM$78:CM83))&gt;=20,0,SUM(IF(AND($I84=1,EA84=1,EA$41&gt;2,EA$40&gt;0,SUM(EA$47:EA$53)&gt;0),1,0)))</f>
        <v>0</v>
      </c>
      <c r="CN84" s="68">
        <f>IF((SUM(CN$19:CN$37)+SUM(CN$78:CN83))&gt;=20,0,SUM(IF(AND($I84=1,EB84=1,EB$41&gt;2,EB$40&gt;0,SUM(EB$47:EB$53)&gt;0),1,0)))</f>
        <v>0</v>
      </c>
      <c r="CO84" s="68">
        <f>IF((SUM(CO$19:CO$37)+SUM(CO$78:CO83))&gt;=20,0,SUM(IF(AND($I84=1,EC84=1,EC$41&gt;2,EC$40&gt;0,SUM(EC$47:EC$53)&gt;0),1,0)))</f>
        <v>0</v>
      </c>
      <c r="CP84" s="68">
        <f>IF((SUM(CP$19:CP$37)+SUM(CP$78:CP83))&gt;=20,0,SUM(IF(AND($I84=1,ED84=1,ED$41&gt;2,ED$40&gt;0,SUM(ED$47:ED$53)&gt;0),1,0)))</f>
        <v>0</v>
      </c>
      <c r="CQ84" s="68">
        <f>IF((SUM(CQ$19:CQ$37)+SUM(CQ$78:CQ83))&gt;=20,0,SUM(IF(AND($I84=1,EE84=1,EE$41&gt;2,EE$40&gt;0,SUM(EE$47:EE$53)&gt;0),1,0)))</f>
        <v>0</v>
      </c>
      <c r="CR84" s="68">
        <f>IF((SUM(CR$19:CR$37)+SUM(CR$78:CR83))&gt;=20,0,SUM(IF(AND($I84=1,EF84=1,EF$41&gt;2,EF$40&gt;0,SUM(EF$47:EF$53)&gt;0),1,0)))</f>
        <v>0</v>
      </c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  <c r="DL84" s="53"/>
      <c r="DM84" s="53"/>
      <c r="DN84" s="53"/>
      <c r="DO84" s="53"/>
      <c r="DP84" s="53"/>
      <c r="DQ84" s="53"/>
      <c r="DR84" s="53"/>
      <c r="DS84" s="53"/>
      <c r="DT84" s="53"/>
      <c r="DU84" s="53"/>
      <c r="DV84" s="53"/>
      <c r="DW84" s="53"/>
      <c r="DX84" s="53"/>
      <c r="DY84" s="53"/>
      <c r="DZ84" s="53"/>
      <c r="EA84" s="53"/>
      <c r="EB84" s="53"/>
      <c r="EC84" s="53"/>
      <c r="ED84" s="53"/>
      <c r="EE84" s="53"/>
      <c r="EF84" s="53"/>
      <c r="EG84" s="46">
        <f t="shared" si="51"/>
        <v>0</v>
      </c>
      <c r="EH84" s="116"/>
      <c r="EI84" s="82">
        <f t="shared" si="52"/>
        <v>0</v>
      </c>
      <c r="EJ84" s="295" t="str">
        <f t="shared" si="53"/>
        <v/>
      </c>
      <c r="EK84" s="296">
        <f t="shared" si="54"/>
        <v>0</v>
      </c>
      <c r="EL84" s="161"/>
      <c r="EM84" s="354">
        <f>SUMIF($K84,REGISTER!$CY$7,'KORT 2'!$BD84)</f>
        <v>0</v>
      </c>
      <c r="EN84" s="355">
        <f>SUMIF($K84,REGISTER!$CY$8,'KORT 2'!$BD84)</f>
        <v>0</v>
      </c>
      <c r="EO84" s="356">
        <f>SUMIF($K84,REGISTER!$CY$9,'KORT 2'!$BD84)</f>
        <v>0</v>
      </c>
      <c r="EP84" s="356">
        <f>SUMIF($K84,REGISTER!$CY$10,'KORT 2'!$BD84)</f>
        <v>0</v>
      </c>
      <c r="EQ84" s="357">
        <f>SUMIF($K84,REGISTER!$CY$23,'KORT 2'!$BD84)</f>
        <v>0</v>
      </c>
      <c r="ER84" s="355">
        <f>SUMIF($K84,REGISTER!$CY$24,'KORT 2'!$BD84)</f>
        <v>0</v>
      </c>
      <c r="ES84" s="356">
        <f>SUMIF($K84,REGISTER!$CY$25,'KORT 2'!$BD84)</f>
        <v>0</v>
      </c>
      <c r="ET84" s="356">
        <f>SUMIF($K84,REGISTER!$CY$26,'KORT 2'!$BD84)</f>
        <v>0</v>
      </c>
      <c r="EU84" s="357">
        <f>SUMIF($K84,REGISTER!$CY$15,'KORT 2'!$BD84)</f>
        <v>0</v>
      </c>
      <c r="EV84" s="355">
        <f>SUMIF($K84,REGISTER!$CY$16,'KORT 2'!$BD84)</f>
        <v>0</v>
      </c>
      <c r="EW84" s="355">
        <f>SUMIF($K84,REGISTER!$CY$17,'KORT 2'!$BD84)</f>
        <v>0</v>
      </c>
      <c r="EX84" s="355">
        <f>SUMIF($K84,REGISTER!$CY$18,'KORT 2'!$BD84)</f>
        <v>0</v>
      </c>
      <c r="EY84" s="358">
        <f>SUMIF($K84,REGISTER!$CY$19,'KORT 2'!$BD84)+SUMIF($K84,REGISTER!$CY$20,'KORT 2'!$BD84)+SUMIF($K84,REGISTER!$CY$21,'KORT 2'!$BD84)+SUMIF($K84,REGISTER!$CY$22,'KORT 2'!$BD84)</f>
        <v>0</v>
      </c>
      <c r="EZ84" s="359">
        <f>SUMIF($K84,REGISTER!$CY$31,'KORT 2'!$BD84)</f>
        <v>0</v>
      </c>
      <c r="FA84" s="355">
        <f>SUMIF($K84,REGISTER!$CY$32,'KORT 2'!$BD84)</f>
        <v>0</v>
      </c>
      <c r="FB84" s="355">
        <f>SUMIF($K84,REGISTER!$CY$33,'KORT 2'!$BD84)</f>
        <v>0</v>
      </c>
      <c r="FC84" s="355">
        <f>SUMIF($K84,REGISTER!$CY$34,'KORT 2'!$BD84)</f>
        <v>0</v>
      </c>
      <c r="FD84" s="358">
        <f>SUMIF($K84,REGISTER!$CY$35,'KORT 2'!$BD84)+SUMIF($K84,REGISTER!$CY$36,'KORT 2'!$BD84)+SUMIF($K84,REGISTER!$CY$37,'KORT 2'!$BD84)+SUMIF($K84,REGISTER!$CY$38,'KORT 2'!$BD84)</f>
        <v>0</v>
      </c>
      <c r="FE84" s="376"/>
      <c r="FF84" s="377"/>
      <c r="FG84" s="378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9"/>
      <c r="FY84" s="84">
        <f>SUMIF($M84,REGISTER!$CY$40,'KORT 2'!$O84)</f>
        <v>0</v>
      </c>
      <c r="FZ84" s="17">
        <f>SUMIF($M84,REGISTER!$CY$41,'KORT 2'!$O84)</f>
        <v>0</v>
      </c>
      <c r="GA84" s="17">
        <f>SUMIF($M84,REGISTER!$CY$42,'KORT 2'!$O84)</f>
        <v>0</v>
      </c>
      <c r="GB84" s="17">
        <f>SUMIF($M84,REGISTER!$CY$43,'KORT 2'!$O84)</f>
        <v>0</v>
      </c>
      <c r="GC84" s="17">
        <f>SUMIF($M84,REGISTER!$CY$44,'KORT 2'!$O84)</f>
        <v>0</v>
      </c>
      <c r="GD84" s="17">
        <f>SUMIF($M84,REGISTER!$CY$45,'KORT 2'!$O84)</f>
        <v>0</v>
      </c>
      <c r="GE84" s="17">
        <f>SUMIF($M84,REGISTER!$CY$60,'KORT 2'!$O84)</f>
        <v>0</v>
      </c>
      <c r="GF84" s="17">
        <f>SUMIF($M84,REGISTER!$CY$61,'KORT 2'!$O84)</f>
        <v>0</v>
      </c>
      <c r="GG84" s="17">
        <f>SUMIF($M84,REGISTER!$CY$62,'KORT 2'!$O84)</f>
        <v>0</v>
      </c>
      <c r="GH84" s="17">
        <f>SUMIF($M84,REGISTER!$CY$63,'KORT 2'!$O84)</f>
        <v>0</v>
      </c>
      <c r="GI84" s="17">
        <f>SUMIF($M84,REGISTER!$CY$64,'KORT 2'!$O84)</f>
        <v>0</v>
      </c>
      <c r="GJ84" s="17">
        <f>SUMIF($M84,REGISTER!$CY$65,'KORT 2'!$O84)</f>
        <v>0</v>
      </c>
      <c r="GK84" s="17">
        <f>SUMIF($M84,REGISTER!$CY$50,'KORT 2'!$O84)</f>
        <v>0</v>
      </c>
      <c r="GL84" s="17">
        <f>SUMIF($M84,REGISTER!$CY$51,'KORT 2'!$O84)</f>
        <v>0</v>
      </c>
      <c r="GM84" s="17">
        <f>SUMIF($M84,REGISTER!$CY$52,'KORT 2'!$O84)</f>
        <v>0</v>
      </c>
      <c r="GN84" s="17">
        <f>SUMIF($M84,REGISTER!$CY$53,'KORT 2'!$O84)</f>
        <v>0</v>
      </c>
      <c r="GO84" s="17">
        <f>SUMIF($M84,REGISTER!$CY$54,'KORT 2'!$O84)</f>
        <v>0</v>
      </c>
      <c r="GP84" s="17">
        <f>SUMIF($M84,REGISTER!$CY$55,'KORT 2'!$O84)</f>
        <v>0</v>
      </c>
      <c r="GQ84" s="16">
        <f>SUMIF($M84,REGISTER!$CY$56,'KORT 2'!$O84)+SUMIF($M84,REGISTER!$CY$57,'KORT 2'!$O84)+SUMIF($M84,REGISTER!$CY$58,'KORT 2'!$O84)+SUMIF($M84,REGISTER!$CY$59,'KORT 2'!$O84)</f>
        <v>0</v>
      </c>
      <c r="GR84" s="17">
        <f>SUMIF($M84,REGISTER!$CY$70,'KORT 2'!$O84)</f>
        <v>0</v>
      </c>
      <c r="GS84" s="17">
        <f>SUMIF($M84,REGISTER!$CY$71,'KORT 2'!$O84)</f>
        <v>0</v>
      </c>
      <c r="GT84" s="17">
        <f>SUMIF($M84,REGISTER!$CY$72,'KORT 2'!$O84)</f>
        <v>0</v>
      </c>
      <c r="GU84" s="17">
        <f>SUMIF($M84,REGISTER!$CY$73,'KORT 2'!$O84)</f>
        <v>0</v>
      </c>
      <c r="GV84" s="17">
        <f>SUMIF($M84,REGISTER!$CY$74,'KORT 2'!$O84)</f>
        <v>0</v>
      </c>
      <c r="GW84" s="17">
        <f>SUMIF($M84,REGISTER!$CY$75,'KORT 2'!$O84)</f>
        <v>0</v>
      </c>
      <c r="GX84" s="16">
        <f>SUMIF($M84,REGISTER!$CY$76,'KORT 2'!$O84)+SUMIF($M84,REGISTER!$CY$77,'KORT 2'!$O84)+SUMIF($M84,REGISTER!$CY$78,'KORT 2'!$O84)+SUMIF($M84,REGISTER!$CY$79,'KORT 2'!$O84)</f>
        <v>0</v>
      </c>
      <c r="GY84" s="116"/>
      <c r="GZ84" s="116"/>
      <c r="HA84" s="116"/>
      <c r="HB84" s="116"/>
      <c r="HC84" s="116"/>
      <c r="HD84" s="116"/>
      <c r="HE84" s="116"/>
      <c r="HF84" s="116"/>
      <c r="HG84" s="116"/>
      <c r="HH84" s="116"/>
      <c r="HI84" s="116"/>
      <c r="HJ84" s="116"/>
      <c r="HK84" s="116"/>
      <c r="HL84" s="116"/>
      <c r="HM84" s="116"/>
      <c r="HN84" s="116"/>
      <c r="HO84" s="116"/>
      <c r="HP84" s="106"/>
      <c r="HQ84" s="1"/>
    </row>
    <row r="85" spans="1:225" ht="12" customHeight="1">
      <c r="A85" s="15">
        <v>29</v>
      </c>
      <c r="B85" s="69"/>
      <c r="C85" s="539" t="str">
        <f t="shared" si="41"/>
        <v/>
      </c>
      <c r="D85" s="540"/>
      <c r="E85" s="540"/>
      <c r="F85" s="540"/>
      <c r="G85" s="541"/>
      <c r="H85" s="111" t="str">
        <f t="shared" si="42"/>
        <v/>
      </c>
      <c r="I85" s="22">
        <f t="shared" si="43"/>
        <v>0</v>
      </c>
      <c r="J85" s="22">
        <f t="shared" si="44"/>
        <v>0</v>
      </c>
      <c r="K85" s="22">
        <f t="shared" si="45"/>
        <v>0</v>
      </c>
      <c r="L85" s="114"/>
      <c r="M85" s="22">
        <f t="shared" si="46"/>
        <v>0</v>
      </c>
      <c r="N85" s="22">
        <f t="shared" si="47"/>
        <v>0</v>
      </c>
      <c r="O85" s="83">
        <f t="shared" si="48"/>
        <v>0</v>
      </c>
      <c r="P85" s="68">
        <f>IF((SUM(P$19:P$39)+SUM(P$78:P84)+SUM(P$117:P$121))&gt;=REGISTER!$DD$24,0,IF(CS$70=1,0,IF(AND(CS85=1,$J85=1,CS$43&gt;=REGISTER!$DD$28,CS$40&gt;0,SUM(CS$54:CS$60)&gt;0),1,0)))</f>
        <v>0</v>
      </c>
      <c r="Q85" s="68">
        <f>IF((SUM(Q$19:Q$39)+SUM(Q$78:Q84)+SUM(Q$117:Q$121))&gt;=REGISTER!$DD$24,0,IF(CT$70=1,0,IF(AND(CT85=1,$J85=1,CT$43&gt;=REGISTER!$DD$28,CT$40&gt;0,SUM(CT$54:CT$60)&gt;0),1,0)))</f>
        <v>0</v>
      </c>
      <c r="R85" s="68">
        <f>IF((SUM(R$19:R$39)+SUM(R$78:R84)+SUM(R$117:R$121))&gt;=REGISTER!$DD$24,0,IF(CU$70=1,0,IF(AND(CU85=1,$J85=1,CU$43&gt;=REGISTER!$DD$28,CU$40&gt;0,SUM(CU$54:CU$60)&gt;0),1,0)))</f>
        <v>0</v>
      </c>
      <c r="S85" s="68">
        <f>IF((SUM(S$19:S$39)+SUM(S$78:S84)+SUM(S$117:S$121))&gt;=REGISTER!$DD$24,0,IF(CV$70=1,0,IF(AND(CV85=1,$J85=1,CV$43&gt;=REGISTER!$DD$28,CV$40&gt;0,SUM(CV$54:CV$60)&gt;0),1,0)))</f>
        <v>0</v>
      </c>
      <c r="T85" s="68">
        <f>IF((SUM(T$19:T$39)+SUM(T$78:T84)+SUM(T$117:T$121))&gt;=REGISTER!$DD$24,0,IF(CW$70=1,0,IF(AND(CW85=1,$J85=1,CW$43&gt;=REGISTER!$DD$28,CW$40&gt;0,SUM(CW$54:CW$60)&gt;0),1,0)))</f>
        <v>0</v>
      </c>
      <c r="U85" s="68">
        <f>IF((SUM(U$19:U$39)+SUM(U$78:U84)+SUM(U$117:U$121))&gt;=REGISTER!$DD$24,0,IF(CX$70=1,0,IF(AND(CX85=1,$J85=1,CX$43&gt;=REGISTER!$DD$28,CX$40&gt;0,SUM(CX$54:CX$60)&gt;0),1,0)))</f>
        <v>0</v>
      </c>
      <c r="V85" s="68">
        <f>IF((SUM(V$19:V$39)+SUM(V$78:V84)+SUM(V$117:V$121))&gt;=REGISTER!$DD$24,0,IF(CY$70=1,0,IF(AND(CY85=1,$J85=1,CY$43&gt;=REGISTER!$DD$28,CY$40&gt;0,SUM(CY$54:CY$60)&gt;0),1,0)))</f>
        <v>0</v>
      </c>
      <c r="W85" s="68">
        <f>IF((SUM(W$19:W$39)+SUM(W$78:W84)+SUM(W$117:W$121))&gt;=REGISTER!$DD$24,0,IF(CZ$70=1,0,IF(AND(CZ85=1,$J85=1,CZ$43&gt;=REGISTER!$DD$28,CZ$40&gt;0,SUM(CZ$54:CZ$60)&gt;0),1,0)))</f>
        <v>0</v>
      </c>
      <c r="X85" s="68">
        <f>IF((SUM(X$19:X$39)+SUM(X$78:X84)+SUM(X$117:X$121))&gt;=REGISTER!$DD$24,0,IF(DA$70=1,0,IF(AND(DA85=1,$J85=1,DA$43&gt;=REGISTER!$DD$28,DA$40&gt;0,SUM(DA$54:DA$60)&gt;0),1,0)))</f>
        <v>0</v>
      </c>
      <c r="Y85" s="68">
        <f>IF((SUM(Y$19:Y$39)+SUM(Y$78:Y84)+SUM(Y$117:Y$121))&gt;=REGISTER!$DD$24,0,IF(DB$70=1,0,IF(AND(DB85=1,$J85=1,DB$43&gt;=REGISTER!$DD$28,DB$40&gt;0,SUM(DB$54:DB$60)&gt;0),1,0)))</f>
        <v>0</v>
      </c>
      <c r="Z85" s="68">
        <f>IF((SUM(Z$19:Z$39)+SUM(Z$78:Z84)+SUM(Z$117:Z$121))&gt;=REGISTER!$DD$24,0,IF(DC$70=1,0,IF(AND(DC85=1,$J85=1,DC$43&gt;=REGISTER!$DD$28,DC$40&gt;0,SUM(DC$54:DC$60)&gt;0),1,0)))</f>
        <v>0</v>
      </c>
      <c r="AA85" s="68">
        <f>IF((SUM(AA$19:AA$39)+SUM(AA$78:AA84)+SUM(AA$117:AA$121))&gt;=REGISTER!$DD$24,0,IF(DD$70=1,0,IF(AND(DD85=1,$J85=1,DD$43&gt;=REGISTER!$DD$28,DD$40&gt;0,SUM(DD$54:DD$60)&gt;0),1,0)))</f>
        <v>0</v>
      </c>
      <c r="AB85" s="68">
        <f>IF((SUM(AB$19:AB$39)+SUM(AB$78:AB84)+SUM(AB$117:AB$121))&gt;=REGISTER!$DD$24,0,IF(DE$70=1,0,IF(AND(DE85=1,$J85=1,DE$43&gt;=REGISTER!$DD$28,DE$40&gt;0,SUM(DE$54:DE$60)&gt;0),1,0)))</f>
        <v>0</v>
      </c>
      <c r="AC85" s="68">
        <f>IF((SUM(AC$19:AC$39)+SUM(AC$78:AC84)+SUM(AC$117:AC$121))&gt;=REGISTER!$DD$24,0,IF(DF$70=1,0,IF(AND(DF85=1,$J85=1,DF$43&gt;=REGISTER!$DD$28,DF$40&gt;0,SUM(DF$54:DF$60)&gt;0),1,0)))</f>
        <v>0</v>
      </c>
      <c r="AD85" s="68">
        <f>IF((SUM(AD$19:AD$39)+SUM(AD$78:AD84)+SUM(AD$117:AD$121))&gt;=REGISTER!$DD$24,0,IF(DG$70=1,0,IF(AND(DG85=1,$J85=1,DG$43&gt;=REGISTER!$DD$28,DG$40&gt;0,SUM(DG$54:DG$60)&gt;0),1,0)))</f>
        <v>0</v>
      </c>
      <c r="AE85" s="68">
        <f>IF((SUM(AE$19:AE$39)+SUM(AE$78:AE84)+SUM(AE$117:AE$121))&gt;=REGISTER!$DD$24,0,IF(DH$70=1,0,IF(AND(DH85=1,$J85=1,DH$43&gt;=REGISTER!$DD$28,DH$40&gt;0,SUM(DH$54:DH$60)&gt;0),1,0)))</f>
        <v>0</v>
      </c>
      <c r="AF85" s="68">
        <f>IF((SUM(AF$19:AF$39)+SUM(AF$78:AF84)+SUM(AF$117:AF$121))&gt;=REGISTER!$DD$24,0,IF(DI$70=1,0,IF(AND(DI85=1,$J85=1,DI$43&gt;=REGISTER!$DD$28,DI$40&gt;0,SUM(DI$54:DI$60)&gt;0),1,0)))</f>
        <v>0</v>
      </c>
      <c r="AG85" s="68">
        <f>IF((SUM(AG$19:AG$39)+SUM(AG$78:AG84)+SUM(AG$117:AG$121))&gt;=REGISTER!$DD$24,0,IF(DJ$70=1,0,IF(AND(DJ85=1,$J85=1,DJ$43&gt;=REGISTER!$DD$28,DJ$40&gt;0,SUM(DJ$54:DJ$60)&gt;0),1,0)))</f>
        <v>0</v>
      </c>
      <c r="AH85" s="68">
        <f>IF((SUM(AH$19:AH$39)+SUM(AH$78:AH84)+SUM(AH$117:AH$121))&gt;=REGISTER!$DD$24,0,IF(DK$70=1,0,IF(AND(DK85=1,$J85=1,DK$43&gt;=REGISTER!$DD$28,DK$40&gt;0,SUM(DK$54:DK$60)&gt;0),1,0)))</f>
        <v>0</v>
      </c>
      <c r="AI85" s="68">
        <f>IF((SUM(AI$19:AI$39)+SUM(AI$78:AI84)+SUM(AI$117:AI$121))&gt;=REGISTER!$DD$24,0,IF(DL$70=1,0,IF(AND(DL85=1,$J85=1,DL$43&gt;=REGISTER!$DD$28,DL$40&gt;0,SUM(DL$54:DL$60)&gt;0),1,0)))</f>
        <v>0</v>
      </c>
      <c r="AJ85" s="68">
        <f>IF((SUM(AJ$19:AJ$39)+SUM(AJ$78:AJ84)+SUM(AJ$117:AJ$121))&gt;=REGISTER!$DD$24,0,IF(DM$70=1,0,IF(AND(DM85=1,$J85=1,DM$43&gt;=REGISTER!$DD$28,DM$40&gt;0,SUM(DM$54:DM$60)&gt;0),1,0)))</f>
        <v>0</v>
      </c>
      <c r="AK85" s="68">
        <f>IF((SUM(AK$19:AK$39)+SUM(AK$78:AK84)+SUM(AK$117:AK$121))&gt;=REGISTER!$DD$24,0,IF(DN$70=1,0,IF(AND(DN85=1,$J85=1,DN$43&gt;=REGISTER!$DD$28,DN$40&gt;0,SUM(DN$54:DN$60)&gt;0),1,0)))</f>
        <v>0</v>
      </c>
      <c r="AL85" s="68">
        <f>IF((SUM(AL$19:AL$39)+SUM(AL$78:AL84)+SUM(AL$117:AL$121))&gt;=REGISTER!$DD$24,0,IF(DO$70=1,0,IF(AND(DO85=1,$J85=1,DO$43&gt;=REGISTER!$DD$28,DO$40&gt;0,SUM(DO$54:DO$60)&gt;0),1,0)))</f>
        <v>0</v>
      </c>
      <c r="AM85" s="68">
        <f>IF((SUM(AM$19:AM$39)+SUM(AM$78:AM84)+SUM(AM$117:AM$121))&gt;=REGISTER!$DD$24,0,IF(DP$70=1,0,IF(AND(DP85=1,$J85=1,DP$43&gt;=REGISTER!$DD$28,DP$40&gt;0,SUM(DP$54:DP$60)&gt;0),1,0)))</f>
        <v>0</v>
      </c>
      <c r="AN85" s="68">
        <f>IF((SUM(AN$19:AN$39)+SUM(AN$78:AN84)+SUM(AN$117:AN$121))&gt;=REGISTER!$DD$24,0,IF(DQ$70=1,0,IF(AND(DQ85=1,$J85=1,DQ$43&gt;=REGISTER!$DD$28,DQ$40&gt;0,SUM(DQ$54:DQ$60)&gt;0),1,0)))</f>
        <v>0</v>
      </c>
      <c r="AO85" s="68">
        <f>IF((SUM(AO$19:AO$39)+SUM(AO$78:AO84)+SUM(AO$117:AO$121))&gt;=REGISTER!$DD$24,0,IF(DR$70=1,0,IF(AND(DR85=1,$J85=1,DR$43&gt;=REGISTER!$DD$28,DR$40&gt;0,SUM(DR$54:DR$60)&gt;0),1,0)))</f>
        <v>0</v>
      </c>
      <c r="AP85" s="68">
        <f>IF((SUM(AP$19:AP$39)+SUM(AP$78:AP84)+SUM(AP$117:AP$121))&gt;=REGISTER!$DD$24,0,IF(DS$70=1,0,IF(AND(DS85=1,$J85=1,DS$43&gt;=REGISTER!$DD$28,DS$40&gt;0,SUM(DS$54:DS$60)&gt;0),1,0)))</f>
        <v>0</v>
      </c>
      <c r="AQ85" s="68">
        <f>IF((SUM(AQ$19:AQ$39)+SUM(AQ$78:AQ84)+SUM(AQ$117:AQ$121))&gt;=REGISTER!$DD$24,0,IF(DT$70=1,0,IF(AND(DT85=1,$J85=1,DT$43&gt;=REGISTER!$DD$28,DT$40&gt;0,SUM(DT$54:DT$60)&gt;0),1,0)))</f>
        <v>0</v>
      </c>
      <c r="AR85" s="68">
        <f>IF((SUM(AR$19:AR$39)+SUM(AR$78:AR84)+SUM(AR$117:AR$121))&gt;=REGISTER!$DD$24,0,IF(DU$70=1,0,IF(AND(DU85=1,$J85=1,DU$43&gt;=REGISTER!$DD$28,DU$40&gt;0,SUM(DU$54:DU$60)&gt;0),1,0)))</f>
        <v>0</v>
      </c>
      <c r="AS85" s="68">
        <f>IF((SUM(AS$19:AS$39)+SUM(AS$78:AS84)+SUM(AS$117:AS$121))&gt;=REGISTER!$DD$24,0,IF(DV$70=1,0,IF(AND(DV85=1,$J85=1,DV$43&gt;=REGISTER!$DD$28,DV$40&gt;0,SUM(DV$54:DV$60)&gt;0),1,0)))</f>
        <v>0</v>
      </c>
      <c r="AT85" s="68">
        <f>IF((SUM(AT$19:AT$39)+SUM(AT$78:AT84)+SUM(AT$117:AT$121))&gt;=REGISTER!$DD$24,0,IF(DW$70=1,0,IF(AND(DW85=1,$J85=1,DW$43&gt;=REGISTER!$DD$28,DW$40&gt;0,SUM(DW$54:DW$60)&gt;0),1,0)))</f>
        <v>0</v>
      </c>
      <c r="AU85" s="68">
        <f>IF((SUM(AU$19:AU$39)+SUM(AU$78:AU84)+SUM(AU$117:AU$121))&gt;=REGISTER!$DD$24,0,IF(DX$70=1,0,IF(AND(DX85=1,$J85=1,DX$43&gt;=REGISTER!$DD$28,DX$40&gt;0,SUM(DX$54:DX$60)&gt;0),1,0)))</f>
        <v>0</v>
      </c>
      <c r="AV85" s="68">
        <f>IF((SUM(AV$19:AV$39)+SUM(AV$78:AV84)+SUM(AV$117:AV$121))&gt;=REGISTER!$DD$24,0,IF(DY$70=1,0,IF(AND(DY85=1,$J85=1,DY$43&gt;=REGISTER!$DD$28,DY$40&gt;0,SUM(DY$54:DY$60)&gt;0),1,0)))</f>
        <v>0</v>
      </c>
      <c r="AW85" s="68">
        <f>IF((SUM(AW$19:AW$39)+SUM(AW$78:AW84)+SUM(AW$117:AW$121))&gt;=REGISTER!$DD$24,0,IF(DZ$70=1,0,IF(AND(DZ85=1,$J85=1,DZ$43&gt;=REGISTER!$DD$28,DZ$40&gt;0,SUM(DZ$54:DZ$60)&gt;0),1,0)))</f>
        <v>0</v>
      </c>
      <c r="AX85" s="68">
        <f>IF((SUM(AX$19:AX$39)+SUM(AX$78:AX84)+SUM(AX$117:AX$121))&gt;=REGISTER!$DD$24,0,IF(EA$70=1,0,IF(AND(EA85=1,$J85=1,EA$43&gt;=REGISTER!$DD$28,EA$40&gt;0,SUM(EA$54:EA$60)&gt;0),1,0)))</f>
        <v>0</v>
      </c>
      <c r="AY85" s="68">
        <f>IF((SUM(AY$19:AY$39)+SUM(AY$78:AY84)+SUM(AY$117:AY$121))&gt;=REGISTER!$DD$24,0,IF(EB$70=1,0,IF(AND(EB85=1,$J85=1,EB$43&gt;=REGISTER!$DD$28,EB$40&gt;0,SUM(EB$54:EB$60)&gt;0),1,0)))</f>
        <v>0</v>
      </c>
      <c r="AZ85" s="68">
        <f>IF((SUM(AZ$19:AZ$39)+SUM(AZ$78:AZ84)+SUM(AZ$117:AZ$121))&gt;=REGISTER!$DD$24,0,IF(EC$70=1,0,IF(AND(EC85=1,$J85=1,EC$43&gt;=REGISTER!$DD$28,EC$40&gt;0,SUM(EC$54:EC$60)&gt;0),1,0)))</f>
        <v>0</v>
      </c>
      <c r="BA85" s="68">
        <f>IF((SUM(BA$19:BA$39)+SUM(BA$78:BA84)+SUM(BA$117:BA$121))&gt;=REGISTER!$DD$24,0,IF(ED$70=1,0,IF(AND(ED85=1,$J85=1,ED$43&gt;=REGISTER!$DD$28,ED$40&gt;0,SUM(ED$54:ED$60)&gt;0),1,0)))</f>
        <v>0</v>
      </c>
      <c r="BB85" s="68">
        <f>IF((SUM(BB$19:BB$39)+SUM(BB$78:BB84)+SUM(BB$117:BB$121))&gt;=REGISTER!$DD$24,0,IF(EE$70=1,0,IF(AND(EE85=1,$J85=1,EE$43&gt;=REGISTER!$DD$28,EE$40&gt;0,SUM(EE$54:EE$60)&gt;0),1,0)))</f>
        <v>0</v>
      </c>
      <c r="BC85" s="68">
        <f>IF((SUM(BC$19:BC$39)+SUM(BC$78:BC84)+SUM(BC$117:BC$121))&gt;=REGISTER!$DD$24,0,IF(EF$70=1,0,IF(AND(EF85=1,$J85=1,EF$43&gt;=REGISTER!$DD$28,EF$40&gt;0,SUM(EF$54:EF$60)&gt;0),1,0)))</f>
        <v>0</v>
      </c>
      <c r="BD85" s="83">
        <f t="shared" si="49"/>
        <v>0</v>
      </c>
      <c r="BE85" s="68">
        <f>IF((SUM(BE$19:BE$37)+SUM(BE$78:BE84))&gt;=20,0,SUM(IF(AND($I85=1,CS85=1,CS$41&gt;2,CS$40&gt;0,SUM(CS$47:CS$53)&gt;0),1,0)))</f>
        <v>0</v>
      </c>
      <c r="BF85" s="68">
        <f>IF((SUM(BF$19:BF$37)+SUM(BF$78:BF84))&gt;=20,0,SUM(IF(AND($I85=1,CT85=1,CT$41&gt;2,CT$40&gt;0,SUM(CT$47:CT$53)&gt;0),1,0)))</f>
        <v>0</v>
      </c>
      <c r="BG85" s="68">
        <f>IF((SUM(BG$19:BG$37)+SUM(BG$78:BG84))&gt;=20,0,SUM(IF(AND($I85=1,CU85=1,CU$41&gt;2,CU$40&gt;0,SUM(CU$47:CU$53)&gt;0),1,0)))</f>
        <v>0</v>
      </c>
      <c r="BH85" s="68">
        <f>IF((SUM(BH$19:BH$37)+SUM(BH$78:BH84))&gt;=20,0,SUM(IF(AND($I85=1,CV85=1,CV$41&gt;2,CV$40&gt;0,SUM(CV$47:CV$53)&gt;0),1,0)))</f>
        <v>0</v>
      </c>
      <c r="BI85" s="68">
        <f>IF((SUM(BI$19:BI$37)+SUM(BI$78:BI84))&gt;=20,0,SUM(IF(AND($I85=1,CW85=1,CW$41&gt;2,CW$40&gt;0,SUM(CW$47:CW$53)&gt;0),1,0)))</f>
        <v>0</v>
      </c>
      <c r="BJ85" s="68">
        <f>IF((SUM(BJ$19:BJ$37)+SUM(BJ$78:BJ84))&gt;=20,0,SUM(IF(AND($I85=1,CX85=1,CX$41&gt;2,CX$40&gt;0,SUM(CX$47:CX$53)&gt;0),1,0)))</f>
        <v>0</v>
      </c>
      <c r="BK85" s="68">
        <f>IF((SUM(BK$19:BK$37)+SUM(BK$78:BK84))&gt;=20,0,SUM(IF(AND($I85=1,CY85=1,CY$41&gt;2,CY$40&gt;0,SUM(CY$47:CY$53)&gt;0),1,0)))</f>
        <v>0</v>
      </c>
      <c r="BL85" s="68">
        <f>IF((SUM(BL$19:BL$37)+SUM(BL$78:BL84))&gt;=20,0,SUM(IF(AND($I85=1,CZ85=1,CZ$41&gt;2,CZ$40&gt;0,SUM(CZ$47:CZ$53)&gt;0),1,0)))</f>
        <v>0</v>
      </c>
      <c r="BM85" s="68">
        <f>IF((SUM(BM$19:BM$37)+SUM(BM$78:BM84))&gt;=20,0,SUM(IF(AND($I85=1,DA85=1,DA$41&gt;2,DA$40&gt;0,SUM(DA$47:DA$53)&gt;0),1,0)))</f>
        <v>0</v>
      </c>
      <c r="BN85" s="68">
        <f>IF((SUM(BN$19:BN$37)+SUM(BN$78:BN84))&gt;=20,0,SUM(IF(AND($I85=1,DB85=1,DB$41&gt;2,DB$40&gt;0,SUM(DB$47:DB$53)&gt;0),1,0)))</f>
        <v>0</v>
      </c>
      <c r="BO85" s="68">
        <f>IF((SUM(BO$19:BO$37)+SUM(BO$78:BO84))&gt;=20,0,SUM(IF(AND($I85=1,DC85=1,DC$41&gt;2,DC$40&gt;0,SUM(DC$47:DC$53)&gt;0),1,0)))</f>
        <v>0</v>
      </c>
      <c r="BP85" s="68">
        <f>IF((SUM(BP$19:BP$37)+SUM(BP$78:BP84))&gt;=20,0,SUM(IF(AND($I85=1,DD85=1,DD$41&gt;2,DD$40&gt;0,SUM(DD$47:DD$53)&gt;0),1,0)))</f>
        <v>0</v>
      </c>
      <c r="BQ85" s="68">
        <f>IF((SUM(BQ$19:BQ$37)+SUM(BQ$78:BQ84))&gt;=20,0,SUM(IF(AND($I85=1,DE85=1,DE$41&gt;2,DE$40&gt;0,SUM(DE$47:DE$53)&gt;0),1,0)))</f>
        <v>0</v>
      </c>
      <c r="BR85" s="68">
        <f>IF((SUM(BR$19:BR$37)+SUM(BR$78:BR84))&gt;=20,0,SUM(IF(AND($I85=1,DF85=1,DF$41&gt;2,DF$40&gt;0,SUM(DF$47:DF$53)&gt;0),1,0)))</f>
        <v>0</v>
      </c>
      <c r="BS85" s="68">
        <f>IF((SUM(BS$19:BS$37)+SUM(BS$78:BS84))&gt;=20,0,SUM(IF(AND($I85=1,DG85=1,DG$41&gt;2,DG$40&gt;0,SUM(DG$47:DG$53)&gt;0),1,0)))</f>
        <v>0</v>
      </c>
      <c r="BT85" s="68">
        <f>IF((SUM(BT$19:BT$37)+SUM(BT$78:BT84))&gt;=20,0,SUM(IF(AND($I85=1,DH85=1,DH$41&gt;2,DH$40&gt;0,SUM(DH$47:DH$53)&gt;0),1,0)))</f>
        <v>0</v>
      </c>
      <c r="BU85" s="68">
        <f>IF((SUM(BU$19:BU$37)+SUM(BU$78:BU84))&gt;=20,0,SUM(IF(AND($I85=1,DI85=1,DI$41&gt;2,DI$40&gt;0,SUM(DI$47:DI$53)&gt;0),1,0)))</f>
        <v>0</v>
      </c>
      <c r="BV85" s="68">
        <f>IF((SUM(BV$19:BV$37)+SUM(BV$78:BV84))&gt;=20,0,SUM(IF(AND($I85=1,DJ85=1,DJ$41&gt;2,DJ$40&gt;0,SUM(DJ$47:DJ$53)&gt;0),1,0)))</f>
        <v>0</v>
      </c>
      <c r="BW85" s="68">
        <f>IF((SUM(BW$19:BW$37)+SUM(BW$78:BW84))&gt;=20,0,SUM(IF(AND($I85=1,DK85=1,DK$41&gt;2,DK$40&gt;0,SUM(DK$47:DK$53)&gt;0),1,0)))</f>
        <v>0</v>
      </c>
      <c r="BX85" s="68">
        <f>IF((SUM(BX$19:BX$37)+SUM(BX$78:BX84))&gt;=20,0,SUM(IF(AND($I85=1,DL85=1,DL$41&gt;2,DL$40&gt;0,SUM(DL$47:DL$53)&gt;0),1,0)))</f>
        <v>0</v>
      </c>
      <c r="BY85" s="68">
        <f>IF((SUM(BY$19:BY$37)+SUM(BY$78:BY84))&gt;=20,0,SUM(IF(AND($I85=1,DM85=1,DM$41&gt;2,DM$40&gt;0,SUM(DM$47:DM$53)&gt;0),1,0)))</f>
        <v>0</v>
      </c>
      <c r="BZ85" s="68">
        <f>IF((SUM(BZ$19:BZ$37)+SUM(BZ$78:BZ84))&gt;=20,0,SUM(IF(AND($I85=1,DN85=1,DN$41&gt;2,DN$40&gt;0,SUM(DN$47:DN$53)&gt;0),1,0)))</f>
        <v>0</v>
      </c>
      <c r="CA85" s="68">
        <f>IF((SUM(CA$19:CA$37)+SUM(CA$78:CA84))&gt;=20,0,SUM(IF(AND($I85=1,DO85=1,DO$41&gt;2,DO$40&gt;0,SUM(DO$47:DO$53)&gt;0),1,0)))</f>
        <v>0</v>
      </c>
      <c r="CB85" s="68">
        <f>IF((SUM(CB$19:CB$37)+SUM(CB$78:CB84))&gt;=20,0,SUM(IF(AND($I85=1,DP85=1,DP$41&gt;2,DP$40&gt;0,SUM(DP$47:DP$53)&gt;0),1,0)))</f>
        <v>0</v>
      </c>
      <c r="CC85" s="68">
        <f>IF((SUM(CC$19:CC$37)+SUM(CC$78:CC84))&gt;=20,0,SUM(IF(AND($I85=1,DQ85=1,DQ$41&gt;2,DQ$40&gt;0,SUM(DQ$47:DQ$53)&gt;0),1,0)))</f>
        <v>0</v>
      </c>
      <c r="CD85" s="68">
        <f>IF((SUM(CD$19:CD$37)+SUM(CD$78:CD84))&gt;=20,0,SUM(IF(AND($I85=1,DR85=1,DR$41&gt;2,DR$40&gt;0,SUM(DR$47:DR$53)&gt;0),1,0)))</f>
        <v>0</v>
      </c>
      <c r="CE85" s="68">
        <f>IF((SUM(CE$19:CE$37)+SUM(CE$78:CE84))&gt;=20,0,SUM(IF(AND($I85=1,DS85=1,DS$41&gt;2,DS$40&gt;0,SUM(DS$47:DS$53)&gt;0),1,0)))</f>
        <v>0</v>
      </c>
      <c r="CF85" s="68">
        <f>IF((SUM(CF$19:CF$37)+SUM(CF$78:CF84))&gt;=20,0,SUM(IF(AND($I85=1,DT85=1,DT$41&gt;2,DT$40&gt;0,SUM(DT$47:DT$53)&gt;0),1,0)))</f>
        <v>0</v>
      </c>
      <c r="CG85" s="68">
        <f>IF((SUM(CG$19:CG$37)+SUM(CG$78:CG84))&gt;=20,0,SUM(IF(AND($I85=1,DU85=1,DU$41&gt;2,DU$40&gt;0,SUM(DU$47:DU$53)&gt;0),1,0)))</f>
        <v>0</v>
      </c>
      <c r="CH85" s="68">
        <f>IF((SUM(CH$19:CH$37)+SUM(CH$78:CH84))&gt;=20,0,SUM(IF(AND($I85=1,DV85=1,DV$41&gt;2,DV$40&gt;0,SUM(DV$47:DV$53)&gt;0),1,0)))</f>
        <v>0</v>
      </c>
      <c r="CI85" s="68">
        <f>IF((SUM(CI$19:CI$37)+SUM(CI$78:CI84))&gt;=20,0,SUM(IF(AND($I85=1,DW85=1,DW$41&gt;2,DW$40&gt;0,SUM(DW$47:DW$53)&gt;0),1,0)))</f>
        <v>0</v>
      </c>
      <c r="CJ85" s="68">
        <f>IF((SUM(CJ$19:CJ$37)+SUM(CJ$78:CJ84))&gt;=20,0,SUM(IF(AND($I85=1,DX85=1,DX$41&gt;2,DX$40&gt;0,SUM(DX$47:DX$53)&gt;0),1,0)))</f>
        <v>0</v>
      </c>
      <c r="CK85" s="68">
        <f>IF((SUM(CK$19:CK$37)+SUM(CK$78:CK84))&gt;=20,0,SUM(IF(AND($I85=1,DY85=1,DY$41&gt;2,DY$40&gt;0,SUM(DY$47:DY$53)&gt;0),1,0)))</f>
        <v>0</v>
      </c>
      <c r="CL85" s="68">
        <f>IF((SUM(CL$19:CL$37)+SUM(CL$78:CL84))&gt;=20,0,SUM(IF(AND($I85=1,DZ85=1,DZ$41&gt;2,DZ$40&gt;0,SUM(DZ$47:DZ$53)&gt;0),1,0)))</f>
        <v>0</v>
      </c>
      <c r="CM85" s="68">
        <f>IF((SUM(CM$19:CM$37)+SUM(CM$78:CM84))&gt;=20,0,SUM(IF(AND($I85=1,EA85=1,EA$41&gt;2,EA$40&gt;0,SUM(EA$47:EA$53)&gt;0),1,0)))</f>
        <v>0</v>
      </c>
      <c r="CN85" s="68">
        <f>IF((SUM(CN$19:CN$37)+SUM(CN$78:CN84))&gt;=20,0,SUM(IF(AND($I85=1,EB85=1,EB$41&gt;2,EB$40&gt;0,SUM(EB$47:EB$53)&gt;0),1,0)))</f>
        <v>0</v>
      </c>
      <c r="CO85" s="68">
        <f>IF((SUM(CO$19:CO$37)+SUM(CO$78:CO84))&gt;=20,0,SUM(IF(AND($I85=1,EC85=1,EC$41&gt;2,EC$40&gt;0,SUM(EC$47:EC$53)&gt;0),1,0)))</f>
        <v>0</v>
      </c>
      <c r="CP85" s="68">
        <f>IF((SUM(CP$19:CP$37)+SUM(CP$78:CP84))&gt;=20,0,SUM(IF(AND($I85=1,ED85=1,ED$41&gt;2,ED$40&gt;0,SUM(ED$47:ED$53)&gt;0),1,0)))</f>
        <v>0</v>
      </c>
      <c r="CQ85" s="68">
        <f>IF((SUM(CQ$19:CQ$37)+SUM(CQ$78:CQ84))&gt;=20,0,SUM(IF(AND($I85=1,EE85=1,EE$41&gt;2,EE$40&gt;0,SUM(EE$47:EE$53)&gt;0),1,0)))</f>
        <v>0</v>
      </c>
      <c r="CR85" s="68">
        <f>IF((SUM(CR$19:CR$37)+SUM(CR$78:CR84))&gt;=20,0,SUM(IF(AND($I85=1,EF85=1,EF$41&gt;2,EF$40&gt;0,SUM(EF$47:EF$53)&gt;0),1,0)))</f>
        <v>0</v>
      </c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  <c r="DL85" s="53"/>
      <c r="DM85" s="53"/>
      <c r="DN85" s="53"/>
      <c r="DO85" s="53"/>
      <c r="DP85" s="53"/>
      <c r="DQ85" s="53"/>
      <c r="DR85" s="53"/>
      <c r="DS85" s="53"/>
      <c r="DT85" s="53"/>
      <c r="DU85" s="53"/>
      <c r="DV85" s="53"/>
      <c r="DW85" s="53"/>
      <c r="DX85" s="53"/>
      <c r="DY85" s="53"/>
      <c r="DZ85" s="53"/>
      <c r="EA85" s="53"/>
      <c r="EB85" s="53"/>
      <c r="EC85" s="53"/>
      <c r="ED85" s="53"/>
      <c r="EE85" s="53"/>
      <c r="EF85" s="53"/>
      <c r="EG85" s="46">
        <f t="shared" si="51"/>
        <v>0</v>
      </c>
      <c r="EH85" s="116"/>
      <c r="EI85" s="82">
        <f t="shared" si="52"/>
        <v>0</v>
      </c>
      <c r="EJ85" s="295" t="str">
        <f t="shared" si="53"/>
        <v/>
      </c>
      <c r="EK85" s="296">
        <f t="shared" si="54"/>
        <v>0</v>
      </c>
      <c r="EL85" s="161"/>
      <c r="EM85" s="354">
        <f>SUMIF($K85,REGISTER!$CY$7,'KORT 2'!$BD85)</f>
        <v>0</v>
      </c>
      <c r="EN85" s="355">
        <f>SUMIF($K85,REGISTER!$CY$8,'KORT 2'!$BD85)</f>
        <v>0</v>
      </c>
      <c r="EO85" s="356">
        <f>SUMIF($K85,REGISTER!$CY$9,'KORT 2'!$BD85)</f>
        <v>0</v>
      </c>
      <c r="EP85" s="356">
        <f>SUMIF($K85,REGISTER!$CY$10,'KORT 2'!$BD85)</f>
        <v>0</v>
      </c>
      <c r="EQ85" s="357">
        <f>SUMIF($K85,REGISTER!$CY$23,'KORT 2'!$BD85)</f>
        <v>0</v>
      </c>
      <c r="ER85" s="355">
        <f>SUMIF($K85,REGISTER!$CY$24,'KORT 2'!$BD85)</f>
        <v>0</v>
      </c>
      <c r="ES85" s="356">
        <f>SUMIF($K85,REGISTER!$CY$25,'KORT 2'!$BD85)</f>
        <v>0</v>
      </c>
      <c r="ET85" s="356">
        <f>SUMIF($K85,REGISTER!$CY$26,'KORT 2'!$BD85)</f>
        <v>0</v>
      </c>
      <c r="EU85" s="357">
        <f>SUMIF($K85,REGISTER!$CY$15,'KORT 2'!$BD85)</f>
        <v>0</v>
      </c>
      <c r="EV85" s="355">
        <f>SUMIF($K85,REGISTER!$CY$16,'KORT 2'!$BD85)</f>
        <v>0</v>
      </c>
      <c r="EW85" s="355">
        <f>SUMIF($K85,REGISTER!$CY$17,'KORT 2'!$BD85)</f>
        <v>0</v>
      </c>
      <c r="EX85" s="355">
        <f>SUMIF($K85,REGISTER!$CY$18,'KORT 2'!$BD85)</f>
        <v>0</v>
      </c>
      <c r="EY85" s="358">
        <f>SUMIF($K85,REGISTER!$CY$19,'KORT 2'!$BD85)+SUMIF($K85,REGISTER!$CY$20,'KORT 2'!$BD85)+SUMIF($K85,REGISTER!$CY$21,'KORT 2'!$BD85)+SUMIF($K85,REGISTER!$CY$22,'KORT 2'!$BD85)</f>
        <v>0</v>
      </c>
      <c r="EZ85" s="359">
        <f>SUMIF($K85,REGISTER!$CY$31,'KORT 2'!$BD85)</f>
        <v>0</v>
      </c>
      <c r="FA85" s="355">
        <f>SUMIF($K85,REGISTER!$CY$32,'KORT 2'!$BD85)</f>
        <v>0</v>
      </c>
      <c r="FB85" s="355">
        <f>SUMIF($K85,REGISTER!$CY$33,'KORT 2'!$BD85)</f>
        <v>0</v>
      </c>
      <c r="FC85" s="355">
        <f>SUMIF($K85,REGISTER!$CY$34,'KORT 2'!$BD85)</f>
        <v>0</v>
      </c>
      <c r="FD85" s="358">
        <f>SUMIF($K85,REGISTER!$CY$35,'KORT 2'!$BD85)+SUMIF($K85,REGISTER!$CY$36,'KORT 2'!$BD85)+SUMIF($K85,REGISTER!$CY$37,'KORT 2'!$BD85)+SUMIF($K85,REGISTER!$CY$38,'KORT 2'!$BD85)</f>
        <v>0</v>
      </c>
      <c r="FE85" s="376"/>
      <c r="FF85" s="377"/>
      <c r="FG85" s="378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9"/>
      <c r="FY85" s="84">
        <f>SUMIF($M85,REGISTER!$CY$40,'KORT 2'!$O85)</f>
        <v>0</v>
      </c>
      <c r="FZ85" s="17">
        <f>SUMIF($M85,REGISTER!$CY$41,'KORT 2'!$O85)</f>
        <v>0</v>
      </c>
      <c r="GA85" s="17">
        <f>SUMIF($M85,REGISTER!$CY$42,'KORT 2'!$O85)</f>
        <v>0</v>
      </c>
      <c r="GB85" s="17">
        <f>SUMIF($M85,REGISTER!$CY$43,'KORT 2'!$O85)</f>
        <v>0</v>
      </c>
      <c r="GC85" s="17">
        <f>SUMIF($M85,REGISTER!$CY$44,'KORT 2'!$O85)</f>
        <v>0</v>
      </c>
      <c r="GD85" s="17">
        <f>SUMIF($M85,REGISTER!$CY$45,'KORT 2'!$O85)</f>
        <v>0</v>
      </c>
      <c r="GE85" s="17">
        <f>SUMIF($M85,REGISTER!$CY$60,'KORT 2'!$O85)</f>
        <v>0</v>
      </c>
      <c r="GF85" s="17">
        <f>SUMIF($M85,REGISTER!$CY$61,'KORT 2'!$O85)</f>
        <v>0</v>
      </c>
      <c r="GG85" s="17">
        <f>SUMIF($M85,REGISTER!$CY$62,'KORT 2'!$O85)</f>
        <v>0</v>
      </c>
      <c r="GH85" s="17">
        <f>SUMIF($M85,REGISTER!$CY$63,'KORT 2'!$O85)</f>
        <v>0</v>
      </c>
      <c r="GI85" s="17">
        <f>SUMIF($M85,REGISTER!$CY$64,'KORT 2'!$O85)</f>
        <v>0</v>
      </c>
      <c r="GJ85" s="17">
        <f>SUMIF($M85,REGISTER!$CY$65,'KORT 2'!$O85)</f>
        <v>0</v>
      </c>
      <c r="GK85" s="17">
        <f>SUMIF($M85,REGISTER!$CY$50,'KORT 2'!$O85)</f>
        <v>0</v>
      </c>
      <c r="GL85" s="17">
        <f>SUMIF($M85,REGISTER!$CY$51,'KORT 2'!$O85)</f>
        <v>0</v>
      </c>
      <c r="GM85" s="17">
        <f>SUMIF($M85,REGISTER!$CY$52,'KORT 2'!$O85)</f>
        <v>0</v>
      </c>
      <c r="GN85" s="17">
        <f>SUMIF($M85,REGISTER!$CY$53,'KORT 2'!$O85)</f>
        <v>0</v>
      </c>
      <c r="GO85" s="17">
        <f>SUMIF($M85,REGISTER!$CY$54,'KORT 2'!$O85)</f>
        <v>0</v>
      </c>
      <c r="GP85" s="17">
        <f>SUMIF($M85,REGISTER!$CY$55,'KORT 2'!$O85)</f>
        <v>0</v>
      </c>
      <c r="GQ85" s="16">
        <f>SUMIF($M85,REGISTER!$CY$56,'KORT 2'!$O85)+SUMIF($M85,REGISTER!$CY$57,'KORT 2'!$O85)+SUMIF($M85,REGISTER!$CY$58,'KORT 2'!$O85)+SUMIF($M85,REGISTER!$CY$59,'KORT 2'!$O85)</f>
        <v>0</v>
      </c>
      <c r="GR85" s="17">
        <f>SUMIF($M85,REGISTER!$CY$70,'KORT 2'!$O85)</f>
        <v>0</v>
      </c>
      <c r="GS85" s="17">
        <f>SUMIF($M85,REGISTER!$CY$71,'KORT 2'!$O85)</f>
        <v>0</v>
      </c>
      <c r="GT85" s="17">
        <f>SUMIF($M85,REGISTER!$CY$72,'KORT 2'!$O85)</f>
        <v>0</v>
      </c>
      <c r="GU85" s="17">
        <f>SUMIF($M85,REGISTER!$CY$73,'KORT 2'!$O85)</f>
        <v>0</v>
      </c>
      <c r="GV85" s="17">
        <f>SUMIF($M85,REGISTER!$CY$74,'KORT 2'!$O85)</f>
        <v>0</v>
      </c>
      <c r="GW85" s="17">
        <f>SUMIF($M85,REGISTER!$CY$75,'KORT 2'!$O85)</f>
        <v>0</v>
      </c>
      <c r="GX85" s="16">
        <f>SUMIF($M85,REGISTER!$CY$76,'KORT 2'!$O85)+SUMIF($M85,REGISTER!$CY$77,'KORT 2'!$O85)+SUMIF($M85,REGISTER!$CY$78,'KORT 2'!$O85)+SUMIF($M85,REGISTER!$CY$79,'KORT 2'!$O85)</f>
        <v>0</v>
      </c>
      <c r="GY85" s="116"/>
      <c r="GZ85" s="116"/>
      <c r="HA85" s="116"/>
      <c r="HB85" s="116"/>
      <c r="HC85" s="116"/>
      <c r="HD85" s="116"/>
      <c r="HE85" s="116"/>
      <c r="HF85" s="116"/>
      <c r="HG85" s="116"/>
      <c r="HH85" s="116"/>
      <c r="HI85" s="116"/>
      <c r="HJ85" s="116"/>
      <c r="HK85" s="116"/>
      <c r="HL85" s="116"/>
      <c r="HM85" s="116"/>
      <c r="HN85" s="116"/>
      <c r="HO85" s="116"/>
      <c r="HP85" s="106"/>
      <c r="HQ85" s="1"/>
    </row>
    <row r="86" spans="1:225" ht="12" customHeight="1">
      <c r="A86" s="15">
        <v>30</v>
      </c>
      <c r="B86" s="69"/>
      <c r="C86" s="539" t="str">
        <f t="shared" si="41"/>
        <v/>
      </c>
      <c r="D86" s="540"/>
      <c r="E86" s="540"/>
      <c r="F86" s="540"/>
      <c r="G86" s="541"/>
      <c r="H86" s="111" t="str">
        <f t="shared" si="42"/>
        <v/>
      </c>
      <c r="I86" s="22">
        <f t="shared" si="43"/>
        <v>0</v>
      </c>
      <c r="J86" s="22">
        <f t="shared" si="44"/>
        <v>0</v>
      </c>
      <c r="K86" s="22">
        <f t="shared" si="45"/>
        <v>0</v>
      </c>
      <c r="L86" s="114"/>
      <c r="M86" s="22">
        <f t="shared" si="46"/>
        <v>0</v>
      </c>
      <c r="N86" s="22">
        <f t="shared" si="47"/>
        <v>0</v>
      </c>
      <c r="O86" s="83">
        <f t="shared" si="48"/>
        <v>0</v>
      </c>
      <c r="P86" s="68">
        <f>IF((SUM(P$19:P$39)+SUM(P$78:P85)+SUM(P$117:P$121))&gt;=REGISTER!$DD$24,0,IF(CS$70=1,0,IF(AND(CS86=1,$J86=1,CS$43&gt;=REGISTER!$DD$28,CS$40&gt;0,SUM(CS$54:CS$60)&gt;0),1,0)))</f>
        <v>0</v>
      </c>
      <c r="Q86" s="68">
        <f>IF((SUM(Q$19:Q$39)+SUM(Q$78:Q85)+SUM(Q$117:Q$121))&gt;=REGISTER!$DD$24,0,IF(CT$70=1,0,IF(AND(CT86=1,$J86=1,CT$43&gt;=REGISTER!$DD$28,CT$40&gt;0,SUM(CT$54:CT$60)&gt;0),1,0)))</f>
        <v>0</v>
      </c>
      <c r="R86" s="68">
        <f>IF((SUM(R$19:R$39)+SUM(R$78:R85)+SUM(R$117:R$121))&gt;=REGISTER!$DD$24,0,IF(CU$70=1,0,IF(AND(CU86=1,$J86=1,CU$43&gt;=REGISTER!$DD$28,CU$40&gt;0,SUM(CU$54:CU$60)&gt;0),1,0)))</f>
        <v>0</v>
      </c>
      <c r="S86" s="68">
        <f>IF((SUM(S$19:S$39)+SUM(S$78:S85)+SUM(S$117:S$121))&gt;=REGISTER!$DD$24,0,IF(CV$70=1,0,IF(AND(CV86=1,$J86=1,CV$43&gt;=REGISTER!$DD$28,CV$40&gt;0,SUM(CV$54:CV$60)&gt;0),1,0)))</f>
        <v>0</v>
      </c>
      <c r="T86" s="68">
        <f>IF((SUM(T$19:T$39)+SUM(T$78:T85)+SUM(T$117:T$121))&gt;=REGISTER!$DD$24,0,IF(CW$70=1,0,IF(AND(CW86=1,$J86=1,CW$43&gt;=REGISTER!$DD$28,CW$40&gt;0,SUM(CW$54:CW$60)&gt;0),1,0)))</f>
        <v>0</v>
      </c>
      <c r="U86" s="68">
        <f>IF((SUM(U$19:U$39)+SUM(U$78:U85)+SUM(U$117:U$121))&gt;=REGISTER!$DD$24,0,IF(CX$70=1,0,IF(AND(CX86=1,$J86=1,CX$43&gt;=REGISTER!$DD$28,CX$40&gt;0,SUM(CX$54:CX$60)&gt;0),1,0)))</f>
        <v>0</v>
      </c>
      <c r="V86" s="68">
        <f>IF((SUM(V$19:V$39)+SUM(V$78:V85)+SUM(V$117:V$121))&gt;=REGISTER!$DD$24,0,IF(CY$70=1,0,IF(AND(CY86=1,$J86=1,CY$43&gt;=REGISTER!$DD$28,CY$40&gt;0,SUM(CY$54:CY$60)&gt;0),1,0)))</f>
        <v>0</v>
      </c>
      <c r="W86" s="68">
        <f>IF((SUM(W$19:W$39)+SUM(W$78:W85)+SUM(W$117:W$121))&gt;=REGISTER!$DD$24,0,IF(CZ$70=1,0,IF(AND(CZ86=1,$J86=1,CZ$43&gt;=REGISTER!$DD$28,CZ$40&gt;0,SUM(CZ$54:CZ$60)&gt;0),1,0)))</f>
        <v>0</v>
      </c>
      <c r="X86" s="68">
        <f>IF((SUM(X$19:X$39)+SUM(X$78:X85)+SUM(X$117:X$121))&gt;=REGISTER!$DD$24,0,IF(DA$70=1,0,IF(AND(DA86=1,$J86=1,DA$43&gt;=REGISTER!$DD$28,DA$40&gt;0,SUM(DA$54:DA$60)&gt;0),1,0)))</f>
        <v>0</v>
      </c>
      <c r="Y86" s="68">
        <f>IF((SUM(Y$19:Y$39)+SUM(Y$78:Y85)+SUM(Y$117:Y$121))&gt;=REGISTER!$DD$24,0,IF(DB$70=1,0,IF(AND(DB86=1,$J86=1,DB$43&gt;=REGISTER!$DD$28,DB$40&gt;0,SUM(DB$54:DB$60)&gt;0),1,0)))</f>
        <v>0</v>
      </c>
      <c r="Z86" s="68">
        <f>IF((SUM(Z$19:Z$39)+SUM(Z$78:Z85)+SUM(Z$117:Z$121))&gt;=REGISTER!$DD$24,0,IF(DC$70=1,0,IF(AND(DC86=1,$J86=1,DC$43&gt;=REGISTER!$DD$28,DC$40&gt;0,SUM(DC$54:DC$60)&gt;0),1,0)))</f>
        <v>0</v>
      </c>
      <c r="AA86" s="68">
        <f>IF((SUM(AA$19:AA$39)+SUM(AA$78:AA85)+SUM(AA$117:AA$121))&gt;=REGISTER!$DD$24,0,IF(DD$70=1,0,IF(AND(DD86=1,$J86=1,DD$43&gt;=REGISTER!$DD$28,DD$40&gt;0,SUM(DD$54:DD$60)&gt;0),1,0)))</f>
        <v>0</v>
      </c>
      <c r="AB86" s="68">
        <f>IF((SUM(AB$19:AB$39)+SUM(AB$78:AB85)+SUM(AB$117:AB$121))&gt;=REGISTER!$DD$24,0,IF(DE$70=1,0,IF(AND(DE86=1,$J86=1,DE$43&gt;=REGISTER!$DD$28,DE$40&gt;0,SUM(DE$54:DE$60)&gt;0),1,0)))</f>
        <v>0</v>
      </c>
      <c r="AC86" s="68">
        <f>IF((SUM(AC$19:AC$39)+SUM(AC$78:AC85)+SUM(AC$117:AC$121))&gt;=REGISTER!$DD$24,0,IF(DF$70=1,0,IF(AND(DF86=1,$J86=1,DF$43&gt;=REGISTER!$DD$28,DF$40&gt;0,SUM(DF$54:DF$60)&gt;0),1,0)))</f>
        <v>0</v>
      </c>
      <c r="AD86" s="68">
        <f>IF((SUM(AD$19:AD$39)+SUM(AD$78:AD85)+SUM(AD$117:AD$121))&gt;=REGISTER!$DD$24,0,IF(DG$70=1,0,IF(AND(DG86=1,$J86=1,DG$43&gt;=REGISTER!$DD$28,DG$40&gt;0,SUM(DG$54:DG$60)&gt;0),1,0)))</f>
        <v>0</v>
      </c>
      <c r="AE86" s="68">
        <f>IF((SUM(AE$19:AE$39)+SUM(AE$78:AE85)+SUM(AE$117:AE$121))&gt;=REGISTER!$DD$24,0,IF(DH$70=1,0,IF(AND(DH86=1,$J86=1,DH$43&gt;=REGISTER!$DD$28,DH$40&gt;0,SUM(DH$54:DH$60)&gt;0),1,0)))</f>
        <v>0</v>
      </c>
      <c r="AF86" s="68">
        <f>IF((SUM(AF$19:AF$39)+SUM(AF$78:AF85)+SUM(AF$117:AF$121))&gt;=REGISTER!$DD$24,0,IF(DI$70=1,0,IF(AND(DI86=1,$J86=1,DI$43&gt;=REGISTER!$DD$28,DI$40&gt;0,SUM(DI$54:DI$60)&gt;0),1,0)))</f>
        <v>0</v>
      </c>
      <c r="AG86" s="68">
        <f>IF((SUM(AG$19:AG$39)+SUM(AG$78:AG85)+SUM(AG$117:AG$121))&gt;=REGISTER!$DD$24,0,IF(DJ$70=1,0,IF(AND(DJ86=1,$J86=1,DJ$43&gt;=REGISTER!$DD$28,DJ$40&gt;0,SUM(DJ$54:DJ$60)&gt;0),1,0)))</f>
        <v>0</v>
      </c>
      <c r="AH86" s="68">
        <f>IF((SUM(AH$19:AH$39)+SUM(AH$78:AH85)+SUM(AH$117:AH$121))&gt;=REGISTER!$DD$24,0,IF(DK$70=1,0,IF(AND(DK86=1,$J86=1,DK$43&gt;=REGISTER!$DD$28,DK$40&gt;0,SUM(DK$54:DK$60)&gt;0),1,0)))</f>
        <v>0</v>
      </c>
      <c r="AI86" s="68">
        <f>IF((SUM(AI$19:AI$39)+SUM(AI$78:AI85)+SUM(AI$117:AI$121))&gt;=REGISTER!$DD$24,0,IF(DL$70=1,0,IF(AND(DL86=1,$J86=1,DL$43&gt;=REGISTER!$DD$28,DL$40&gt;0,SUM(DL$54:DL$60)&gt;0),1,0)))</f>
        <v>0</v>
      </c>
      <c r="AJ86" s="68">
        <f>IF((SUM(AJ$19:AJ$39)+SUM(AJ$78:AJ85)+SUM(AJ$117:AJ$121))&gt;=REGISTER!$DD$24,0,IF(DM$70=1,0,IF(AND(DM86=1,$J86=1,DM$43&gt;=REGISTER!$DD$28,DM$40&gt;0,SUM(DM$54:DM$60)&gt;0),1,0)))</f>
        <v>0</v>
      </c>
      <c r="AK86" s="68">
        <f>IF((SUM(AK$19:AK$39)+SUM(AK$78:AK85)+SUM(AK$117:AK$121))&gt;=REGISTER!$DD$24,0,IF(DN$70=1,0,IF(AND(DN86=1,$J86=1,DN$43&gt;=REGISTER!$DD$28,DN$40&gt;0,SUM(DN$54:DN$60)&gt;0),1,0)))</f>
        <v>0</v>
      </c>
      <c r="AL86" s="68">
        <f>IF((SUM(AL$19:AL$39)+SUM(AL$78:AL85)+SUM(AL$117:AL$121))&gt;=REGISTER!$DD$24,0,IF(DO$70=1,0,IF(AND(DO86=1,$J86=1,DO$43&gt;=REGISTER!$DD$28,DO$40&gt;0,SUM(DO$54:DO$60)&gt;0),1,0)))</f>
        <v>0</v>
      </c>
      <c r="AM86" s="68">
        <f>IF((SUM(AM$19:AM$39)+SUM(AM$78:AM85)+SUM(AM$117:AM$121))&gt;=REGISTER!$DD$24,0,IF(DP$70=1,0,IF(AND(DP86=1,$J86=1,DP$43&gt;=REGISTER!$DD$28,DP$40&gt;0,SUM(DP$54:DP$60)&gt;0),1,0)))</f>
        <v>0</v>
      </c>
      <c r="AN86" s="68">
        <f>IF((SUM(AN$19:AN$39)+SUM(AN$78:AN85)+SUM(AN$117:AN$121))&gt;=REGISTER!$DD$24,0,IF(DQ$70=1,0,IF(AND(DQ86=1,$J86=1,DQ$43&gt;=REGISTER!$DD$28,DQ$40&gt;0,SUM(DQ$54:DQ$60)&gt;0),1,0)))</f>
        <v>0</v>
      </c>
      <c r="AO86" s="68">
        <f>IF((SUM(AO$19:AO$39)+SUM(AO$78:AO85)+SUM(AO$117:AO$121))&gt;=REGISTER!$DD$24,0,IF(DR$70=1,0,IF(AND(DR86=1,$J86=1,DR$43&gt;=REGISTER!$DD$28,DR$40&gt;0,SUM(DR$54:DR$60)&gt;0),1,0)))</f>
        <v>0</v>
      </c>
      <c r="AP86" s="68">
        <f>IF((SUM(AP$19:AP$39)+SUM(AP$78:AP85)+SUM(AP$117:AP$121))&gt;=REGISTER!$DD$24,0,IF(DS$70=1,0,IF(AND(DS86=1,$J86=1,DS$43&gt;=REGISTER!$DD$28,DS$40&gt;0,SUM(DS$54:DS$60)&gt;0),1,0)))</f>
        <v>0</v>
      </c>
      <c r="AQ86" s="68">
        <f>IF((SUM(AQ$19:AQ$39)+SUM(AQ$78:AQ85)+SUM(AQ$117:AQ$121))&gt;=REGISTER!$DD$24,0,IF(DT$70=1,0,IF(AND(DT86=1,$J86=1,DT$43&gt;=REGISTER!$DD$28,DT$40&gt;0,SUM(DT$54:DT$60)&gt;0),1,0)))</f>
        <v>0</v>
      </c>
      <c r="AR86" s="68">
        <f>IF((SUM(AR$19:AR$39)+SUM(AR$78:AR85)+SUM(AR$117:AR$121))&gt;=REGISTER!$DD$24,0,IF(DU$70=1,0,IF(AND(DU86=1,$J86=1,DU$43&gt;=REGISTER!$DD$28,DU$40&gt;0,SUM(DU$54:DU$60)&gt;0),1,0)))</f>
        <v>0</v>
      </c>
      <c r="AS86" s="68">
        <f>IF((SUM(AS$19:AS$39)+SUM(AS$78:AS85)+SUM(AS$117:AS$121))&gt;=REGISTER!$DD$24,0,IF(DV$70=1,0,IF(AND(DV86=1,$J86=1,DV$43&gt;=REGISTER!$DD$28,DV$40&gt;0,SUM(DV$54:DV$60)&gt;0),1,0)))</f>
        <v>0</v>
      </c>
      <c r="AT86" s="68">
        <f>IF((SUM(AT$19:AT$39)+SUM(AT$78:AT85)+SUM(AT$117:AT$121))&gt;=REGISTER!$DD$24,0,IF(DW$70=1,0,IF(AND(DW86=1,$J86=1,DW$43&gt;=REGISTER!$DD$28,DW$40&gt;0,SUM(DW$54:DW$60)&gt;0),1,0)))</f>
        <v>0</v>
      </c>
      <c r="AU86" s="68">
        <f>IF((SUM(AU$19:AU$39)+SUM(AU$78:AU85)+SUM(AU$117:AU$121))&gt;=REGISTER!$DD$24,0,IF(DX$70=1,0,IF(AND(DX86=1,$J86=1,DX$43&gt;=REGISTER!$DD$28,DX$40&gt;0,SUM(DX$54:DX$60)&gt;0),1,0)))</f>
        <v>0</v>
      </c>
      <c r="AV86" s="68">
        <f>IF((SUM(AV$19:AV$39)+SUM(AV$78:AV85)+SUM(AV$117:AV$121))&gt;=REGISTER!$DD$24,0,IF(DY$70=1,0,IF(AND(DY86=1,$J86=1,DY$43&gt;=REGISTER!$DD$28,DY$40&gt;0,SUM(DY$54:DY$60)&gt;0),1,0)))</f>
        <v>0</v>
      </c>
      <c r="AW86" s="68">
        <f>IF((SUM(AW$19:AW$39)+SUM(AW$78:AW85)+SUM(AW$117:AW$121))&gt;=REGISTER!$DD$24,0,IF(DZ$70=1,0,IF(AND(DZ86=1,$J86=1,DZ$43&gt;=REGISTER!$DD$28,DZ$40&gt;0,SUM(DZ$54:DZ$60)&gt;0),1,0)))</f>
        <v>0</v>
      </c>
      <c r="AX86" s="68">
        <f>IF((SUM(AX$19:AX$39)+SUM(AX$78:AX85)+SUM(AX$117:AX$121))&gt;=REGISTER!$DD$24,0,IF(EA$70=1,0,IF(AND(EA86=1,$J86=1,EA$43&gt;=REGISTER!$DD$28,EA$40&gt;0,SUM(EA$54:EA$60)&gt;0),1,0)))</f>
        <v>0</v>
      </c>
      <c r="AY86" s="68">
        <f>IF((SUM(AY$19:AY$39)+SUM(AY$78:AY85)+SUM(AY$117:AY$121))&gt;=REGISTER!$DD$24,0,IF(EB$70=1,0,IF(AND(EB86=1,$J86=1,EB$43&gt;=REGISTER!$DD$28,EB$40&gt;0,SUM(EB$54:EB$60)&gt;0),1,0)))</f>
        <v>0</v>
      </c>
      <c r="AZ86" s="68">
        <f>IF((SUM(AZ$19:AZ$39)+SUM(AZ$78:AZ85)+SUM(AZ$117:AZ$121))&gt;=REGISTER!$DD$24,0,IF(EC$70=1,0,IF(AND(EC86=1,$J86=1,EC$43&gt;=REGISTER!$DD$28,EC$40&gt;0,SUM(EC$54:EC$60)&gt;0),1,0)))</f>
        <v>0</v>
      </c>
      <c r="BA86" s="68">
        <f>IF((SUM(BA$19:BA$39)+SUM(BA$78:BA85)+SUM(BA$117:BA$121))&gt;=REGISTER!$DD$24,0,IF(ED$70=1,0,IF(AND(ED86=1,$J86=1,ED$43&gt;=REGISTER!$DD$28,ED$40&gt;0,SUM(ED$54:ED$60)&gt;0),1,0)))</f>
        <v>0</v>
      </c>
      <c r="BB86" s="68">
        <f>IF((SUM(BB$19:BB$39)+SUM(BB$78:BB85)+SUM(BB$117:BB$121))&gt;=REGISTER!$DD$24,0,IF(EE$70=1,0,IF(AND(EE86=1,$J86=1,EE$43&gt;=REGISTER!$DD$28,EE$40&gt;0,SUM(EE$54:EE$60)&gt;0),1,0)))</f>
        <v>0</v>
      </c>
      <c r="BC86" s="68">
        <f>IF((SUM(BC$19:BC$39)+SUM(BC$78:BC85)+SUM(BC$117:BC$121))&gt;=REGISTER!$DD$24,0,IF(EF$70=1,0,IF(AND(EF86=1,$J86=1,EF$43&gt;=REGISTER!$DD$28,EF$40&gt;0,SUM(EF$54:EF$60)&gt;0),1,0)))</f>
        <v>0</v>
      </c>
      <c r="BD86" s="83">
        <f t="shared" si="49"/>
        <v>0</v>
      </c>
      <c r="BE86" s="68">
        <f>IF((SUM(BE$19:BE$37)+SUM(BE$78:BE85))&gt;=20,0,SUM(IF(AND($I86=1,CS86=1,CS$41&gt;2,CS$40&gt;0,SUM(CS$47:CS$53)&gt;0),1,0)))</f>
        <v>0</v>
      </c>
      <c r="BF86" s="68">
        <f>IF((SUM(BF$19:BF$37)+SUM(BF$78:BF85))&gt;=20,0,SUM(IF(AND($I86=1,CT86=1,CT$41&gt;2,CT$40&gt;0,SUM(CT$47:CT$53)&gt;0),1,0)))</f>
        <v>0</v>
      </c>
      <c r="BG86" s="68">
        <f>IF((SUM(BG$19:BG$37)+SUM(BG$78:BG85))&gt;=20,0,SUM(IF(AND($I86=1,CU86=1,CU$41&gt;2,CU$40&gt;0,SUM(CU$47:CU$53)&gt;0),1,0)))</f>
        <v>0</v>
      </c>
      <c r="BH86" s="68">
        <f>IF((SUM(BH$19:BH$37)+SUM(BH$78:BH85))&gt;=20,0,SUM(IF(AND($I86=1,CV86=1,CV$41&gt;2,CV$40&gt;0,SUM(CV$47:CV$53)&gt;0),1,0)))</f>
        <v>0</v>
      </c>
      <c r="BI86" s="68">
        <f>IF((SUM(BI$19:BI$37)+SUM(BI$78:BI85))&gt;=20,0,SUM(IF(AND($I86=1,CW86=1,CW$41&gt;2,CW$40&gt;0,SUM(CW$47:CW$53)&gt;0),1,0)))</f>
        <v>0</v>
      </c>
      <c r="BJ86" s="68">
        <f>IF((SUM(BJ$19:BJ$37)+SUM(BJ$78:BJ85))&gt;=20,0,SUM(IF(AND($I86=1,CX86=1,CX$41&gt;2,CX$40&gt;0,SUM(CX$47:CX$53)&gt;0),1,0)))</f>
        <v>0</v>
      </c>
      <c r="BK86" s="68">
        <f>IF((SUM(BK$19:BK$37)+SUM(BK$78:BK85))&gt;=20,0,SUM(IF(AND($I86=1,CY86=1,CY$41&gt;2,CY$40&gt;0,SUM(CY$47:CY$53)&gt;0),1,0)))</f>
        <v>0</v>
      </c>
      <c r="BL86" s="68">
        <f>IF((SUM(BL$19:BL$37)+SUM(BL$78:BL85))&gt;=20,0,SUM(IF(AND($I86=1,CZ86=1,CZ$41&gt;2,CZ$40&gt;0,SUM(CZ$47:CZ$53)&gt;0),1,0)))</f>
        <v>0</v>
      </c>
      <c r="BM86" s="68">
        <f>IF((SUM(BM$19:BM$37)+SUM(BM$78:BM85))&gt;=20,0,SUM(IF(AND($I86=1,DA86=1,DA$41&gt;2,DA$40&gt;0,SUM(DA$47:DA$53)&gt;0),1,0)))</f>
        <v>0</v>
      </c>
      <c r="BN86" s="68">
        <f>IF((SUM(BN$19:BN$37)+SUM(BN$78:BN85))&gt;=20,0,SUM(IF(AND($I86=1,DB86=1,DB$41&gt;2,DB$40&gt;0,SUM(DB$47:DB$53)&gt;0),1,0)))</f>
        <v>0</v>
      </c>
      <c r="BO86" s="68">
        <f>IF((SUM(BO$19:BO$37)+SUM(BO$78:BO85))&gt;=20,0,SUM(IF(AND($I86=1,DC86=1,DC$41&gt;2,DC$40&gt;0,SUM(DC$47:DC$53)&gt;0),1,0)))</f>
        <v>0</v>
      </c>
      <c r="BP86" s="68">
        <f>IF((SUM(BP$19:BP$37)+SUM(BP$78:BP85))&gt;=20,0,SUM(IF(AND($I86=1,DD86=1,DD$41&gt;2,DD$40&gt;0,SUM(DD$47:DD$53)&gt;0),1,0)))</f>
        <v>0</v>
      </c>
      <c r="BQ86" s="68">
        <f>IF((SUM(BQ$19:BQ$37)+SUM(BQ$78:BQ85))&gt;=20,0,SUM(IF(AND($I86=1,DE86=1,DE$41&gt;2,DE$40&gt;0,SUM(DE$47:DE$53)&gt;0),1,0)))</f>
        <v>0</v>
      </c>
      <c r="BR86" s="68">
        <f>IF((SUM(BR$19:BR$37)+SUM(BR$78:BR85))&gt;=20,0,SUM(IF(AND($I86=1,DF86=1,DF$41&gt;2,DF$40&gt;0,SUM(DF$47:DF$53)&gt;0),1,0)))</f>
        <v>0</v>
      </c>
      <c r="BS86" s="68">
        <f>IF((SUM(BS$19:BS$37)+SUM(BS$78:BS85))&gt;=20,0,SUM(IF(AND($I86=1,DG86=1,DG$41&gt;2,DG$40&gt;0,SUM(DG$47:DG$53)&gt;0),1,0)))</f>
        <v>0</v>
      </c>
      <c r="BT86" s="68">
        <f>IF((SUM(BT$19:BT$37)+SUM(BT$78:BT85))&gt;=20,0,SUM(IF(AND($I86=1,DH86=1,DH$41&gt;2,DH$40&gt;0,SUM(DH$47:DH$53)&gt;0),1,0)))</f>
        <v>0</v>
      </c>
      <c r="BU86" s="68">
        <f>IF((SUM(BU$19:BU$37)+SUM(BU$78:BU85))&gt;=20,0,SUM(IF(AND($I86=1,DI86=1,DI$41&gt;2,DI$40&gt;0,SUM(DI$47:DI$53)&gt;0),1,0)))</f>
        <v>0</v>
      </c>
      <c r="BV86" s="68">
        <f>IF((SUM(BV$19:BV$37)+SUM(BV$78:BV85))&gt;=20,0,SUM(IF(AND($I86=1,DJ86=1,DJ$41&gt;2,DJ$40&gt;0,SUM(DJ$47:DJ$53)&gt;0),1,0)))</f>
        <v>0</v>
      </c>
      <c r="BW86" s="68">
        <f>IF((SUM(BW$19:BW$37)+SUM(BW$78:BW85))&gt;=20,0,SUM(IF(AND($I86=1,DK86=1,DK$41&gt;2,DK$40&gt;0,SUM(DK$47:DK$53)&gt;0),1,0)))</f>
        <v>0</v>
      </c>
      <c r="BX86" s="68">
        <f>IF((SUM(BX$19:BX$37)+SUM(BX$78:BX85))&gt;=20,0,SUM(IF(AND($I86=1,DL86=1,DL$41&gt;2,DL$40&gt;0,SUM(DL$47:DL$53)&gt;0),1,0)))</f>
        <v>0</v>
      </c>
      <c r="BY86" s="68">
        <f>IF((SUM(BY$19:BY$37)+SUM(BY$78:BY85))&gt;=20,0,SUM(IF(AND($I86=1,DM86=1,DM$41&gt;2,DM$40&gt;0,SUM(DM$47:DM$53)&gt;0),1,0)))</f>
        <v>0</v>
      </c>
      <c r="BZ86" s="68">
        <f>IF((SUM(BZ$19:BZ$37)+SUM(BZ$78:BZ85))&gt;=20,0,SUM(IF(AND($I86=1,DN86=1,DN$41&gt;2,DN$40&gt;0,SUM(DN$47:DN$53)&gt;0),1,0)))</f>
        <v>0</v>
      </c>
      <c r="CA86" s="68">
        <f>IF((SUM(CA$19:CA$37)+SUM(CA$78:CA85))&gt;=20,0,SUM(IF(AND($I86=1,DO86=1,DO$41&gt;2,DO$40&gt;0,SUM(DO$47:DO$53)&gt;0),1,0)))</f>
        <v>0</v>
      </c>
      <c r="CB86" s="68">
        <f>IF((SUM(CB$19:CB$37)+SUM(CB$78:CB85))&gt;=20,0,SUM(IF(AND($I86=1,DP86=1,DP$41&gt;2,DP$40&gt;0,SUM(DP$47:DP$53)&gt;0),1,0)))</f>
        <v>0</v>
      </c>
      <c r="CC86" s="68">
        <f>IF((SUM(CC$19:CC$37)+SUM(CC$78:CC85))&gt;=20,0,SUM(IF(AND($I86=1,DQ86=1,DQ$41&gt;2,DQ$40&gt;0,SUM(DQ$47:DQ$53)&gt;0),1,0)))</f>
        <v>0</v>
      </c>
      <c r="CD86" s="68">
        <f>IF((SUM(CD$19:CD$37)+SUM(CD$78:CD85))&gt;=20,0,SUM(IF(AND($I86=1,DR86=1,DR$41&gt;2,DR$40&gt;0,SUM(DR$47:DR$53)&gt;0),1,0)))</f>
        <v>0</v>
      </c>
      <c r="CE86" s="68">
        <f>IF((SUM(CE$19:CE$37)+SUM(CE$78:CE85))&gt;=20,0,SUM(IF(AND($I86=1,DS86=1,DS$41&gt;2,DS$40&gt;0,SUM(DS$47:DS$53)&gt;0),1,0)))</f>
        <v>0</v>
      </c>
      <c r="CF86" s="68">
        <f>IF((SUM(CF$19:CF$37)+SUM(CF$78:CF85))&gt;=20,0,SUM(IF(AND($I86=1,DT86=1,DT$41&gt;2,DT$40&gt;0,SUM(DT$47:DT$53)&gt;0),1,0)))</f>
        <v>0</v>
      </c>
      <c r="CG86" s="68">
        <f>IF((SUM(CG$19:CG$37)+SUM(CG$78:CG85))&gt;=20,0,SUM(IF(AND($I86=1,DU86=1,DU$41&gt;2,DU$40&gt;0,SUM(DU$47:DU$53)&gt;0),1,0)))</f>
        <v>0</v>
      </c>
      <c r="CH86" s="68">
        <f>IF((SUM(CH$19:CH$37)+SUM(CH$78:CH85))&gt;=20,0,SUM(IF(AND($I86=1,DV86=1,DV$41&gt;2,DV$40&gt;0,SUM(DV$47:DV$53)&gt;0),1,0)))</f>
        <v>0</v>
      </c>
      <c r="CI86" s="68">
        <f>IF((SUM(CI$19:CI$37)+SUM(CI$78:CI85))&gt;=20,0,SUM(IF(AND($I86=1,DW86=1,DW$41&gt;2,DW$40&gt;0,SUM(DW$47:DW$53)&gt;0),1,0)))</f>
        <v>0</v>
      </c>
      <c r="CJ86" s="68">
        <f>IF((SUM(CJ$19:CJ$37)+SUM(CJ$78:CJ85))&gt;=20,0,SUM(IF(AND($I86=1,DX86=1,DX$41&gt;2,DX$40&gt;0,SUM(DX$47:DX$53)&gt;0),1,0)))</f>
        <v>0</v>
      </c>
      <c r="CK86" s="68">
        <f>IF((SUM(CK$19:CK$37)+SUM(CK$78:CK85))&gt;=20,0,SUM(IF(AND($I86=1,DY86=1,DY$41&gt;2,DY$40&gt;0,SUM(DY$47:DY$53)&gt;0),1,0)))</f>
        <v>0</v>
      </c>
      <c r="CL86" s="68">
        <f>IF((SUM(CL$19:CL$37)+SUM(CL$78:CL85))&gt;=20,0,SUM(IF(AND($I86=1,DZ86=1,DZ$41&gt;2,DZ$40&gt;0,SUM(DZ$47:DZ$53)&gt;0),1,0)))</f>
        <v>0</v>
      </c>
      <c r="CM86" s="68">
        <f>IF((SUM(CM$19:CM$37)+SUM(CM$78:CM85))&gt;=20,0,SUM(IF(AND($I86=1,EA86=1,EA$41&gt;2,EA$40&gt;0,SUM(EA$47:EA$53)&gt;0),1,0)))</f>
        <v>0</v>
      </c>
      <c r="CN86" s="68">
        <f>IF((SUM(CN$19:CN$37)+SUM(CN$78:CN85))&gt;=20,0,SUM(IF(AND($I86=1,EB86=1,EB$41&gt;2,EB$40&gt;0,SUM(EB$47:EB$53)&gt;0),1,0)))</f>
        <v>0</v>
      </c>
      <c r="CO86" s="68">
        <f>IF((SUM(CO$19:CO$37)+SUM(CO$78:CO85))&gt;=20,0,SUM(IF(AND($I86=1,EC86=1,EC$41&gt;2,EC$40&gt;0,SUM(EC$47:EC$53)&gt;0),1,0)))</f>
        <v>0</v>
      </c>
      <c r="CP86" s="68">
        <f>IF((SUM(CP$19:CP$37)+SUM(CP$78:CP85))&gt;=20,0,SUM(IF(AND($I86=1,ED86=1,ED$41&gt;2,ED$40&gt;0,SUM(ED$47:ED$53)&gt;0),1,0)))</f>
        <v>0</v>
      </c>
      <c r="CQ86" s="68">
        <f>IF((SUM(CQ$19:CQ$37)+SUM(CQ$78:CQ85))&gt;=20,0,SUM(IF(AND($I86=1,EE86=1,EE$41&gt;2,EE$40&gt;0,SUM(EE$47:EE$53)&gt;0),1,0)))</f>
        <v>0</v>
      </c>
      <c r="CR86" s="68">
        <f>IF((SUM(CR$19:CR$37)+SUM(CR$78:CR85))&gt;=20,0,SUM(IF(AND($I86=1,EF86=1,EF$41&gt;2,EF$40&gt;0,SUM(EF$47:EF$53)&gt;0),1,0)))</f>
        <v>0</v>
      </c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  <c r="DM86" s="53"/>
      <c r="DN86" s="53"/>
      <c r="DO86" s="53"/>
      <c r="DP86" s="53"/>
      <c r="DQ86" s="53"/>
      <c r="DR86" s="53"/>
      <c r="DS86" s="53"/>
      <c r="DT86" s="53"/>
      <c r="DU86" s="53"/>
      <c r="DV86" s="53"/>
      <c r="DW86" s="53"/>
      <c r="DX86" s="53"/>
      <c r="DY86" s="53"/>
      <c r="DZ86" s="53"/>
      <c r="EA86" s="53"/>
      <c r="EB86" s="53"/>
      <c r="EC86" s="53"/>
      <c r="ED86" s="53"/>
      <c r="EE86" s="53"/>
      <c r="EF86" s="53"/>
      <c r="EG86" s="46">
        <f t="shared" si="51"/>
        <v>0</v>
      </c>
      <c r="EH86" s="116"/>
      <c r="EI86" s="82">
        <f t="shared" si="52"/>
        <v>0</v>
      </c>
      <c r="EJ86" s="295" t="str">
        <f t="shared" si="53"/>
        <v/>
      </c>
      <c r="EK86" s="296">
        <f t="shared" si="54"/>
        <v>0</v>
      </c>
      <c r="EL86" s="161"/>
      <c r="EM86" s="354">
        <f>SUMIF($K86,REGISTER!$CY$7,'KORT 2'!$BD86)</f>
        <v>0</v>
      </c>
      <c r="EN86" s="355">
        <f>SUMIF($K86,REGISTER!$CY$8,'KORT 2'!$BD86)</f>
        <v>0</v>
      </c>
      <c r="EO86" s="356">
        <f>SUMIF($K86,REGISTER!$CY$9,'KORT 2'!$BD86)</f>
        <v>0</v>
      </c>
      <c r="EP86" s="356">
        <f>SUMIF($K86,REGISTER!$CY$10,'KORT 2'!$BD86)</f>
        <v>0</v>
      </c>
      <c r="EQ86" s="357">
        <f>SUMIF($K86,REGISTER!$CY$23,'KORT 2'!$BD86)</f>
        <v>0</v>
      </c>
      <c r="ER86" s="355">
        <f>SUMIF($K86,REGISTER!$CY$24,'KORT 2'!$BD86)</f>
        <v>0</v>
      </c>
      <c r="ES86" s="356">
        <f>SUMIF($K86,REGISTER!$CY$25,'KORT 2'!$BD86)</f>
        <v>0</v>
      </c>
      <c r="ET86" s="356">
        <f>SUMIF($K86,REGISTER!$CY$26,'KORT 2'!$BD86)</f>
        <v>0</v>
      </c>
      <c r="EU86" s="357">
        <f>SUMIF($K86,REGISTER!$CY$15,'KORT 2'!$BD86)</f>
        <v>0</v>
      </c>
      <c r="EV86" s="355">
        <f>SUMIF($K86,REGISTER!$CY$16,'KORT 2'!$BD86)</f>
        <v>0</v>
      </c>
      <c r="EW86" s="355">
        <f>SUMIF($K86,REGISTER!$CY$17,'KORT 2'!$BD86)</f>
        <v>0</v>
      </c>
      <c r="EX86" s="355">
        <f>SUMIF($K86,REGISTER!$CY$18,'KORT 2'!$BD86)</f>
        <v>0</v>
      </c>
      <c r="EY86" s="358">
        <f>SUMIF($K86,REGISTER!$CY$19,'KORT 2'!$BD86)+SUMIF($K86,REGISTER!$CY$20,'KORT 2'!$BD86)+SUMIF($K86,REGISTER!$CY$21,'KORT 2'!$BD86)+SUMIF($K86,REGISTER!$CY$22,'KORT 2'!$BD86)</f>
        <v>0</v>
      </c>
      <c r="EZ86" s="359">
        <f>SUMIF($K86,REGISTER!$CY$31,'KORT 2'!$BD86)</f>
        <v>0</v>
      </c>
      <c r="FA86" s="355">
        <f>SUMIF($K86,REGISTER!$CY$32,'KORT 2'!$BD86)</f>
        <v>0</v>
      </c>
      <c r="FB86" s="355">
        <f>SUMIF($K86,REGISTER!$CY$33,'KORT 2'!$BD86)</f>
        <v>0</v>
      </c>
      <c r="FC86" s="355">
        <f>SUMIF($K86,REGISTER!$CY$34,'KORT 2'!$BD86)</f>
        <v>0</v>
      </c>
      <c r="FD86" s="358">
        <f>SUMIF($K86,REGISTER!$CY$35,'KORT 2'!$BD86)+SUMIF($K86,REGISTER!$CY$36,'KORT 2'!$BD86)+SUMIF($K86,REGISTER!$CY$37,'KORT 2'!$BD86)+SUMIF($K86,REGISTER!$CY$38,'KORT 2'!$BD86)</f>
        <v>0</v>
      </c>
      <c r="FE86" s="376"/>
      <c r="FF86" s="377"/>
      <c r="FG86" s="378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9"/>
      <c r="FY86" s="84">
        <f>SUMIF($M86,REGISTER!$CY$40,'KORT 2'!$O86)</f>
        <v>0</v>
      </c>
      <c r="FZ86" s="17">
        <f>SUMIF($M86,REGISTER!$CY$41,'KORT 2'!$O86)</f>
        <v>0</v>
      </c>
      <c r="GA86" s="17">
        <f>SUMIF($M86,REGISTER!$CY$42,'KORT 2'!$O86)</f>
        <v>0</v>
      </c>
      <c r="GB86" s="17">
        <f>SUMIF($M86,REGISTER!$CY$43,'KORT 2'!$O86)</f>
        <v>0</v>
      </c>
      <c r="GC86" s="17">
        <f>SUMIF($M86,REGISTER!$CY$44,'KORT 2'!$O86)</f>
        <v>0</v>
      </c>
      <c r="GD86" s="17">
        <f>SUMIF($M86,REGISTER!$CY$45,'KORT 2'!$O86)</f>
        <v>0</v>
      </c>
      <c r="GE86" s="17">
        <f>SUMIF($M86,REGISTER!$CY$60,'KORT 2'!$O86)</f>
        <v>0</v>
      </c>
      <c r="GF86" s="17">
        <f>SUMIF($M86,REGISTER!$CY$61,'KORT 2'!$O86)</f>
        <v>0</v>
      </c>
      <c r="GG86" s="17">
        <f>SUMIF($M86,REGISTER!$CY$62,'KORT 2'!$O86)</f>
        <v>0</v>
      </c>
      <c r="GH86" s="17">
        <f>SUMIF($M86,REGISTER!$CY$63,'KORT 2'!$O86)</f>
        <v>0</v>
      </c>
      <c r="GI86" s="17">
        <f>SUMIF($M86,REGISTER!$CY$64,'KORT 2'!$O86)</f>
        <v>0</v>
      </c>
      <c r="GJ86" s="17">
        <f>SUMIF($M86,REGISTER!$CY$65,'KORT 2'!$O86)</f>
        <v>0</v>
      </c>
      <c r="GK86" s="17">
        <f>SUMIF($M86,REGISTER!$CY$50,'KORT 2'!$O86)</f>
        <v>0</v>
      </c>
      <c r="GL86" s="17">
        <f>SUMIF($M86,REGISTER!$CY$51,'KORT 2'!$O86)</f>
        <v>0</v>
      </c>
      <c r="GM86" s="17">
        <f>SUMIF($M86,REGISTER!$CY$52,'KORT 2'!$O86)</f>
        <v>0</v>
      </c>
      <c r="GN86" s="17">
        <f>SUMIF($M86,REGISTER!$CY$53,'KORT 2'!$O86)</f>
        <v>0</v>
      </c>
      <c r="GO86" s="17">
        <f>SUMIF($M86,REGISTER!$CY$54,'KORT 2'!$O86)</f>
        <v>0</v>
      </c>
      <c r="GP86" s="17">
        <f>SUMIF($M86,REGISTER!$CY$55,'KORT 2'!$O86)</f>
        <v>0</v>
      </c>
      <c r="GQ86" s="16">
        <f>SUMIF($M86,REGISTER!$CY$56,'KORT 2'!$O86)+SUMIF($M86,REGISTER!$CY$57,'KORT 2'!$O86)+SUMIF($M86,REGISTER!$CY$58,'KORT 2'!$O86)+SUMIF($M86,REGISTER!$CY$59,'KORT 2'!$O86)</f>
        <v>0</v>
      </c>
      <c r="GR86" s="17">
        <f>SUMIF($M86,REGISTER!$CY$70,'KORT 2'!$O86)</f>
        <v>0</v>
      </c>
      <c r="GS86" s="17">
        <f>SUMIF($M86,REGISTER!$CY$71,'KORT 2'!$O86)</f>
        <v>0</v>
      </c>
      <c r="GT86" s="17">
        <f>SUMIF($M86,REGISTER!$CY$72,'KORT 2'!$O86)</f>
        <v>0</v>
      </c>
      <c r="GU86" s="17">
        <f>SUMIF($M86,REGISTER!$CY$73,'KORT 2'!$O86)</f>
        <v>0</v>
      </c>
      <c r="GV86" s="17">
        <f>SUMIF($M86,REGISTER!$CY$74,'KORT 2'!$O86)</f>
        <v>0</v>
      </c>
      <c r="GW86" s="17">
        <f>SUMIF($M86,REGISTER!$CY$75,'KORT 2'!$O86)</f>
        <v>0</v>
      </c>
      <c r="GX86" s="16">
        <f>SUMIF($M86,REGISTER!$CY$76,'KORT 2'!$O86)+SUMIF($M86,REGISTER!$CY$77,'KORT 2'!$O86)+SUMIF($M86,REGISTER!$CY$78,'KORT 2'!$O86)+SUMIF($M86,REGISTER!$CY$79,'KORT 2'!$O86)</f>
        <v>0</v>
      </c>
      <c r="GY86" s="116"/>
      <c r="GZ86" s="116"/>
      <c r="HA86" s="116"/>
      <c r="HB86" s="116"/>
      <c r="HC86" s="116"/>
      <c r="HD86" s="116"/>
      <c r="HE86" s="116"/>
      <c r="HF86" s="116"/>
      <c r="HG86" s="116"/>
      <c r="HH86" s="116"/>
      <c r="HI86" s="116"/>
      <c r="HJ86" s="116"/>
      <c r="HK86" s="116"/>
      <c r="HL86" s="116"/>
      <c r="HM86" s="116"/>
      <c r="HN86" s="116"/>
      <c r="HO86" s="116"/>
      <c r="HP86" s="106"/>
      <c r="HQ86" s="1"/>
    </row>
    <row r="87" spans="1:225" ht="12" customHeight="1">
      <c r="A87" s="15">
        <v>31</v>
      </c>
      <c r="B87" s="69"/>
      <c r="C87" s="539" t="str">
        <f t="shared" si="41"/>
        <v/>
      </c>
      <c r="D87" s="540"/>
      <c r="E87" s="540"/>
      <c r="F87" s="540"/>
      <c r="G87" s="541"/>
      <c r="H87" s="111" t="str">
        <f t="shared" si="42"/>
        <v/>
      </c>
      <c r="I87" s="22">
        <f t="shared" si="43"/>
        <v>0</v>
      </c>
      <c r="J87" s="22">
        <f t="shared" si="44"/>
        <v>0</v>
      </c>
      <c r="K87" s="22">
        <f t="shared" si="45"/>
        <v>0</v>
      </c>
      <c r="L87" s="114"/>
      <c r="M87" s="22">
        <f t="shared" si="46"/>
        <v>0</v>
      </c>
      <c r="N87" s="22">
        <f t="shared" si="47"/>
        <v>0</v>
      </c>
      <c r="O87" s="83">
        <f t="shared" si="48"/>
        <v>0</v>
      </c>
      <c r="P87" s="68">
        <f>IF((SUM(P$19:P$39)+SUM(P$78:P86)+SUM(P$117:P$121))&gt;=REGISTER!$DD$24,0,IF(CS$70=1,0,IF(AND(CS87=1,$J87=1,CS$43&gt;=REGISTER!$DD$28,CS$40&gt;0,SUM(CS$54:CS$60)&gt;0),1,0)))</f>
        <v>0</v>
      </c>
      <c r="Q87" s="68">
        <f>IF((SUM(Q$19:Q$39)+SUM(Q$78:Q86)+SUM(Q$117:Q$121))&gt;=REGISTER!$DD$24,0,IF(CT$70=1,0,IF(AND(CT87=1,$J87=1,CT$43&gt;=REGISTER!$DD$28,CT$40&gt;0,SUM(CT$54:CT$60)&gt;0),1,0)))</f>
        <v>0</v>
      </c>
      <c r="R87" s="68">
        <f>IF((SUM(R$19:R$39)+SUM(R$78:R86)+SUM(R$117:R$121))&gt;=REGISTER!$DD$24,0,IF(CU$70=1,0,IF(AND(CU87=1,$J87=1,CU$43&gt;=REGISTER!$DD$28,CU$40&gt;0,SUM(CU$54:CU$60)&gt;0),1,0)))</f>
        <v>0</v>
      </c>
      <c r="S87" s="68">
        <f>IF((SUM(S$19:S$39)+SUM(S$78:S86)+SUM(S$117:S$121))&gt;=REGISTER!$DD$24,0,IF(CV$70=1,0,IF(AND(CV87=1,$J87=1,CV$43&gt;=REGISTER!$DD$28,CV$40&gt;0,SUM(CV$54:CV$60)&gt;0),1,0)))</f>
        <v>0</v>
      </c>
      <c r="T87" s="68">
        <f>IF((SUM(T$19:T$39)+SUM(T$78:T86)+SUM(T$117:T$121))&gt;=REGISTER!$DD$24,0,IF(CW$70=1,0,IF(AND(CW87=1,$J87=1,CW$43&gt;=REGISTER!$DD$28,CW$40&gt;0,SUM(CW$54:CW$60)&gt;0),1,0)))</f>
        <v>0</v>
      </c>
      <c r="U87" s="68">
        <f>IF((SUM(U$19:U$39)+SUM(U$78:U86)+SUM(U$117:U$121))&gt;=REGISTER!$DD$24,0,IF(CX$70=1,0,IF(AND(CX87=1,$J87=1,CX$43&gt;=REGISTER!$DD$28,CX$40&gt;0,SUM(CX$54:CX$60)&gt;0),1,0)))</f>
        <v>0</v>
      </c>
      <c r="V87" s="68">
        <f>IF((SUM(V$19:V$39)+SUM(V$78:V86)+SUM(V$117:V$121))&gt;=REGISTER!$DD$24,0,IF(CY$70=1,0,IF(AND(CY87=1,$J87=1,CY$43&gt;=REGISTER!$DD$28,CY$40&gt;0,SUM(CY$54:CY$60)&gt;0),1,0)))</f>
        <v>0</v>
      </c>
      <c r="W87" s="68">
        <f>IF((SUM(W$19:W$39)+SUM(W$78:W86)+SUM(W$117:W$121))&gt;=REGISTER!$DD$24,0,IF(CZ$70=1,0,IF(AND(CZ87=1,$J87=1,CZ$43&gt;=REGISTER!$DD$28,CZ$40&gt;0,SUM(CZ$54:CZ$60)&gt;0),1,0)))</f>
        <v>0</v>
      </c>
      <c r="X87" s="68">
        <f>IF((SUM(X$19:X$39)+SUM(X$78:X86)+SUM(X$117:X$121))&gt;=REGISTER!$DD$24,0,IF(DA$70=1,0,IF(AND(DA87=1,$J87=1,DA$43&gt;=REGISTER!$DD$28,DA$40&gt;0,SUM(DA$54:DA$60)&gt;0),1,0)))</f>
        <v>0</v>
      </c>
      <c r="Y87" s="68">
        <f>IF((SUM(Y$19:Y$39)+SUM(Y$78:Y86)+SUM(Y$117:Y$121))&gt;=REGISTER!$DD$24,0,IF(DB$70=1,0,IF(AND(DB87=1,$J87=1,DB$43&gt;=REGISTER!$DD$28,DB$40&gt;0,SUM(DB$54:DB$60)&gt;0),1,0)))</f>
        <v>0</v>
      </c>
      <c r="Z87" s="68">
        <f>IF((SUM(Z$19:Z$39)+SUM(Z$78:Z86)+SUM(Z$117:Z$121))&gt;=REGISTER!$DD$24,0,IF(DC$70=1,0,IF(AND(DC87=1,$J87=1,DC$43&gt;=REGISTER!$DD$28,DC$40&gt;0,SUM(DC$54:DC$60)&gt;0),1,0)))</f>
        <v>0</v>
      </c>
      <c r="AA87" s="68">
        <f>IF((SUM(AA$19:AA$39)+SUM(AA$78:AA86)+SUM(AA$117:AA$121))&gt;=REGISTER!$DD$24,0,IF(DD$70=1,0,IF(AND(DD87=1,$J87=1,DD$43&gt;=REGISTER!$DD$28,DD$40&gt;0,SUM(DD$54:DD$60)&gt;0),1,0)))</f>
        <v>0</v>
      </c>
      <c r="AB87" s="68">
        <f>IF((SUM(AB$19:AB$39)+SUM(AB$78:AB86)+SUM(AB$117:AB$121))&gt;=REGISTER!$DD$24,0,IF(DE$70=1,0,IF(AND(DE87=1,$J87=1,DE$43&gt;=REGISTER!$DD$28,DE$40&gt;0,SUM(DE$54:DE$60)&gt;0),1,0)))</f>
        <v>0</v>
      </c>
      <c r="AC87" s="68">
        <f>IF((SUM(AC$19:AC$39)+SUM(AC$78:AC86)+SUM(AC$117:AC$121))&gt;=REGISTER!$DD$24,0,IF(DF$70=1,0,IF(AND(DF87=1,$J87=1,DF$43&gt;=REGISTER!$DD$28,DF$40&gt;0,SUM(DF$54:DF$60)&gt;0),1,0)))</f>
        <v>0</v>
      </c>
      <c r="AD87" s="68">
        <f>IF((SUM(AD$19:AD$39)+SUM(AD$78:AD86)+SUM(AD$117:AD$121))&gt;=REGISTER!$DD$24,0,IF(DG$70=1,0,IF(AND(DG87=1,$J87=1,DG$43&gt;=REGISTER!$DD$28,DG$40&gt;0,SUM(DG$54:DG$60)&gt;0),1,0)))</f>
        <v>0</v>
      </c>
      <c r="AE87" s="68">
        <f>IF((SUM(AE$19:AE$39)+SUM(AE$78:AE86)+SUM(AE$117:AE$121))&gt;=REGISTER!$DD$24,0,IF(DH$70=1,0,IF(AND(DH87=1,$J87=1,DH$43&gt;=REGISTER!$DD$28,DH$40&gt;0,SUM(DH$54:DH$60)&gt;0),1,0)))</f>
        <v>0</v>
      </c>
      <c r="AF87" s="68">
        <f>IF((SUM(AF$19:AF$39)+SUM(AF$78:AF86)+SUM(AF$117:AF$121))&gt;=REGISTER!$DD$24,0,IF(DI$70=1,0,IF(AND(DI87=1,$J87=1,DI$43&gt;=REGISTER!$DD$28,DI$40&gt;0,SUM(DI$54:DI$60)&gt;0),1,0)))</f>
        <v>0</v>
      </c>
      <c r="AG87" s="68">
        <f>IF((SUM(AG$19:AG$39)+SUM(AG$78:AG86)+SUM(AG$117:AG$121))&gt;=REGISTER!$DD$24,0,IF(DJ$70=1,0,IF(AND(DJ87=1,$J87=1,DJ$43&gt;=REGISTER!$DD$28,DJ$40&gt;0,SUM(DJ$54:DJ$60)&gt;0),1,0)))</f>
        <v>0</v>
      </c>
      <c r="AH87" s="68">
        <f>IF((SUM(AH$19:AH$39)+SUM(AH$78:AH86)+SUM(AH$117:AH$121))&gt;=REGISTER!$DD$24,0,IF(DK$70=1,0,IF(AND(DK87=1,$J87=1,DK$43&gt;=REGISTER!$DD$28,DK$40&gt;0,SUM(DK$54:DK$60)&gt;0),1,0)))</f>
        <v>0</v>
      </c>
      <c r="AI87" s="68">
        <f>IF((SUM(AI$19:AI$39)+SUM(AI$78:AI86)+SUM(AI$117:AI$121))&gt;=REGISTER!$DD$24,0,IF(DL$70=1,0,IF(AND(DL87=1,$J87=1,DL$43&gt;=REGISTER!$DD$28,DL$40&gt;0,SUM(DL$54:DL$60)&gt;0),1,0)))</f>
        <v>0</v>
      </c>
      <c r="AJ87" s="68">
        <f>IF((SUM(AJ$19:AJ$39)+SUM(AJ$78:AJ86)+SUM(AJ$117:AJ$121))&gt;=REGISTER!$DD$24,0,IF(DM$70=1,0,IF(AND(DM87=1,$J87=1,DM$43&gt;=REGISTER!$DD$28,DM$40&gt;0,SUM(DM$54:DM$60)&gt;0),1,0)))</f>
        <v>0</v>
      </c>
      <c r="AK87" s="68">
        <f>IF((SUM(AK$19:AK$39)+SUM(AK$78:AK86)+SUM(AK$117:AK$121))&gt;=REGISTER!$DD$24,0,IF(DN$70=1,0,IF(AND(DN87=1,$J87=1,DN$43&gt;=REGISTER!$DD$28,DN$40&gt;0,SUM(DN$54:DN$60)&gt;0),1,0)))</f>
        <v>0</v>
      </c>
      <c r="AL87" s="68">
        <f>IF((SUM(AL$19:AL$39)+SUM(AL$78:AL86)+SUM(AL$117:AL$121))&gt;=REGISTER!$DD$24,0,IF(DO$70=1,0,IF(AND(DO87=1,$J87=1,DO$43&gt;=REGISTER!$DD$28,DO$40&gt;0,SUM(DO$54:DO$60)&gt;0),1,0)))</f>
        <v>0</v>
      </c>
      <c r="AM87" s="68">
        <f>IF((SUM(AM$19:AM$39)+SUM(AM$78:AM86)+SUM(AM$117:AM$121))&gt;=REGISTER!$DD$24,0,IF(DP$70=1,0,IF(AND(DP87=1,$J87=1,DP$43&gt;=REGISTER!$DD$28,DP$40&gt;0,SUM(DP$54:DP$60)&gt;0),1,0)))</f>
        <v>0</v>
      </c>
      <c r="AN87" s="68">
        <f>IF((SUM(AN$19:AN$39)+SUM(AN$78:AN86)+SUM(AN$117:AN$121))&gt;=REGISTER!$DD$24,0,IF(DQ$70=1,0,IF(AND(DQ87=1,$J87=1,DQ$43&gt;=REGISTER!$DD$28,DQ$40&gt;0,SUM(DQ$54:DQ$60)&gt;0),1,0)))</f>
        <v>0</v>
      </c>
      <c r="AO87" s="68">
        <f>IF((SUM(AO$19:AO$39)+SUM(AO$78:AO86)+SUM(AO$117:AO$121))&gt;=REGISTER!$DD$24,0,IF(DR$70=1,0,IF(AND(DR87=1,$J87=1,DR$43&gt;=REGISTER!$DD$28,DR$40&gt;0,SUM(DR$54:DR$60)&gt;0),1,0)))</f>
        <v>0</v>
      </c>
      <c r="AP87" s="68">
        <f>IF((SUM(AP$19:AP$39)+SUM(AP$78:AP86)+SUM(AP$117:AP$121))&gt;=REGISTER!$DD$24,0,IF(DS$70=1,0,IF(AND(DS87=1,$J87=1,DS$43&gt;=REGISTER!$DD$28,DS$40&gt;0,SUM(DS$54:DS$60)&gt;0),1,0)))</f>
        <v>0</v>
      </c>
      <c r="AQ87" s="68">
        <f>IF((SUM(AQ$19:AQ$39)+SUM(AQ$78:AQ86)+SUM(AQ$117:AQ$121))&gt;=REGISTER!$DD$24,0,IF(DT$70=1,0,IF(AND(DT87=1,$J87=1,DT$43&gt;=REGISTER!$DD$28,DT$40&gt;0,SUM(DT$54:DT$60)&gt;0),1,0)))</f>
        <v>0</v>
      </c>
      <c r="AR87" s="68">
        <f>IF((SUM(AR$19:AR$39)+SUM(AR$78:AR86)+SUM(AR$117:AR$121))&gt;=REGISTER!$DD$24,0,IF(DU$70=1,0,IF(AND(DU87=1,$J87=1,DU$43&gt;=REGISTER!$DD$28,DU$40&gt;0,SUM(DU$54:DU$60)&gt;0),1,0)))</f>
        <v>0</v>
      </c>
      <c r="AS87" s="68">
        <f>IF((SUM(AS$19:AS$39)+SUM(AS$78:AS86)+SUM(AS$117:AS$121))&gt;=REGISTER!$DD$24,0,IF(DV$70=1,0,IF(AND(DV87=1,$J87=1,DV$43&gt;=REGISTER!$DD$28,DV$40&gt;0,SUM(DV$54:DV$60)&gt;0),1,0)))</f>
        <v>0</v>
      </c>
      <c r="AT87" s="68">
        <f>IF((SUM(AT$19:AT$39)+SUM(AT$78:AT86)+SUM(AT$117:AT$121))&gt;=REGISTER!$DD$24,0,IF(DW$70=1,0,IF(AND(DW87=1,$J87=1,DW$43&gt;=REGISTER!$DD$28,DW$40&gt;0,SUM(DW$54:DW$60)&gt;0),1,0)))</f>
        <v>0</v>
      </c>
      <c r="AU87" s="68">
        <f>IF((SUM(AU$19:AU$39)+SUM(AU$78:AU86)+SUM(AU$117:AU$121))&gt;=REGISTER!$DD$24,0,IF(DX$70=1,0,IF(AND(DX87=1,$J87=1,DX$43&gt;=REGISTER!$DD$28,DX$40&gt;0,SUM(DX$54:DX$60)&gt;0),1,0)))</f>
        <v>0</v>
      </c>
      <c r="AV87" s="68">
        <f>IF((SUM(AV$19:AV$39)+SUM(AV$78:AV86)+SUM(AV$117:AV$121))&gt;=REGISTER!$DD$24,0,IF(DY$70=1,0,IF(AND(DY87=1,$J87=1,DY$43&gt;=REGISTER!$DD$28,DY$40&gt;0,SUM(DY$54:DY$60)&gt;0),1,0)))</f>
        <v>0</v>
      </c>
      <c r="AW87" s="68">
        <f>IF((SUM(AW$19:AW$39)+SUM(AW$78:AW86)+SUM(AW$117:AW$121))&gt;=REGISTER!$DD$24,0,IF(DZ$70=1,0,IF(AND(DZ87=1,$J87=1,DZ$43&gt;=REGISTER!$DD$28,DZ$40&gt;0,SUM(DZ$54:DZ$60)&gt;0),1,0)))</f>
        <v>0</v>
      </c>
      <c r="AX87" s="68">
        <f>IF((SUM(AX$19:AX$39)+SUM(AX$78:AX86)+SUM(AX$117:AX$121))&gt;=REGISTER!$DD$24,0,IF(EA$70=1,0,IF(AND(EA87=1,$J87=1,EA$43&gt;=REGISTER!$DD$28,EA$40&gt;0,SUM(EA$54:EA$60)&gt;0),1,0)))</f>
        <v>0</v>
      </c>
      <c r="AY87" s="68">
        <f>IF((SUM(AY$19:AY$39)+SUM(AY$78:AY86)+SUM(AY$117:AY$121))&gt;=REGISTER!$DD$24,0,IF(EB$70=1,0,IF(AND(EB87=1,$J87=1,EB$43&gt;=REGISTER!$DD$28,EB$40&gt;0,SUM(EB$54:EB$60)&gt;0),1,0)))</f>
        <v>0</v>
      </c>
      <c r="AZ87" s="68">
        <f>IF((SUM(AZ$19:AZ$39)+SUM(AZ$78:AZ86)+SUM(AZ$117:AZ$121))&gt;=REGISTER!$DD$24,0,IF(EC$70=1,0,IF(AND(EC87=1,$J87=1,EC$43&gt;=REGISTER!$DD$28,EC$40&gt;0,SUM(EC$54:EC$60)&gt;0),1,0)))</f>
        <v>0</v>
      </c>
      <c r="BA87" s="68">
        <f>IF((SUM(BA$19:BA$39)+SUM(BA$78:BA86)+SUM(BA$117:BA$121))&gt;=REGISTER!$DD$24,0,IF(ED$70=1,0,IF(AND(ED87=1,$J87=1,ED$43&gt;=REGISTER!$DD$28,ED$40&gt;0,SUM(ED$54:ED$60)&gt;0),1,0)))</f>
        <v>0</v>
      </c>
      <c r="BB87" s="68">
        <f>IF((SUM(BB$19:BB$39)+SUM(BB$78:BB86)+SUM(BB$117:BB$121))&gt;=REGISTER!$DD$24,0,IF(EE$70=1,0,IF(AND(EE87=1,$J87=1,EE$43&gt;=REGISTER!$DD$28,EE$40&gt;0,SUM(EE$54:EE$60)&gt;0),1,0)))</f>
        <v>0</v>
      </c>
      <c r="BC87" s="68">
        <f>IF((SUM(BC$19:BC$39)+SUM(BC$78:BC86)+SUM(BC$117:BC$121))&gt;=REGISTER!$DD$24,0,IF(EF$70=1,0,IF(AND(EF87=1,$J87=1,EF$43&gt;=REGISTER!$DD$28,EF$40&gt;0,SUM(EF$54:EF$60)&gt;0),1,0)))</f>
        <v>0</v>
      </c>
      <c r="BD87" s="83">
        <f t="shared" si="49"/>
        <v>0</v>
      </c>
      <c r="BE87" s="68">
        <f>IF((SUM(BE$19:BE$37)+SUM(BE$78:BE86))&gt;=20,0,SUM(IF(AND($I87=1,CS87=1,CS$41&gt;2,CS$40&gt;0,SUM(CS$47:CS$53)&gt;0),1,0)))</f>
        <v>0</v>
      </c>
      <c r="BF87" s="68">
        <f>IF((SUM(BF$19:BF$37)+SUM(BF$78:BF86))&gt;=20,0,SUM(IF(AND($I87=1,CT87=1,CT$41&gt;2,CT$40&gt;0,SUM(CT$47:CT$53)&gt;0),1,0)))</f>
        <v>0</v>
      </c>
      <c r="BG87" s="68">
        <f>IF((SUM(BG$19:BG$37)+SUM(BG$78:BG86))&gt;=20,0,SUM(IF(AND($I87=1,CU87=1,CU$41&gt;2,CU$40&gt;0,SUM(CU$47:CU$53)&gt;0),1,0)))</f>
        <v>0</v>
      </c>
      <c r="BH87" s="68">
        <f>IF((SUM(BH$19:BH$37)+SUM(BH$78:BH86))&gt;=20,0,SUM(IF(AND($I87=1,CV87=1,CV$41&gt;2,CV$40&gt;0,SUM(CV$47:CV$53)&gt;0),1,0)))</f>
        <v>0</v>
      </c>
      <c r="BI87" s="68">
        <f>IF((SUM(BI$19:BI$37)+SUM(BI$78:BI86))&gt;=20,0,SUM(IF(AND($I87=1,CW87=1,CW$41&gt;2,CW$40&gt;0,SUM(CW$47:CW$53)&gt;0),1,0)))</f>
        <v>0</v>
      </c>
      <c r="BJ87" s="68">
        <f>IF((SUM(BJ$19:BJ$37)+SUM(BJ$78:BJ86))&gt;=20,0,SUM(IF(AND($I87=1,CX87=1,CX$41&gt;2,CX$40&gt;0,SUM(CX$47:CX$53)&gt;0),1,0)))</f>
        <v>0</v>
      </c>
      <c r="BK87" s="68">
        <f>IF((SUM(BK$19:BK$37)+SUM(BK$78:BK86))&gt;=20,0,SUM(IF(AND($I87=1,CY87=1,CY$41&gt;2,CY$40&gt;0,SUM(CY$47:CY$53)&gt;0),1,0)))</f>
        <v>0</v>
      </c>
      <c r="BL87" s="68">
        <f>IF((SUM(BL$19:BL$37)+SUM(BL$78:BL86))&gt;=20,0,SUM(IF(AND($I87=1,CZ87=1,CZ$41&gt;2,CZ$40&gt;0,SUM(CZ$47:CZ$53)&gt;0),1,0)))</f>
        <v>0</v>
      </c>
      <c r="BM87" s="68">
        <f>IF((SUM(BM$19:BM$37)+SUM(BM$78:BM86))&gt;=20,0,SUM(IF(AND($I87=1,DA87=1,DA$41&gt;2,DA$40&gt;0,SUM(DA$47:DA$53)&gt;0),1,0)))</f>
        <v>0</v>
      </c>
      <c r="BN87" s="68">
        <f>IF((SUM(BN$19:BN$37)+SUM(BN$78:BN86))&gt;=20,0,SUM(IF(AND($I87=1,DB87=1,DB$41&gt;2,DB$40&gt;0,SUM(DB$47:DB$53)&gt;0),1,0)))</f>
        <v>0</v>
      </c>
      <c r="BO87" s="68">
        <f>IF((SUM(BO$19:BO$37)+SUM(BO$78:BO86))&gt;=20,0,SUM(IF(AND($I87=1,DC87=1,DC$41&gt;2,DC$40&gt;0,SUM(DC$47:DC$53)&gt;0),1,0)))</f>
        <v>0</v>
      </c>
      <c r="BP87" s="68">
        <f>IF((SUM(BP$19:BP$37)+SUM(BP$78:BP86))&gt;=20,0,SUM(IF(AND($I87=1,DD87=1,DD$41&gt;2,DD$40&gt;0,SUM(DD$47:DD$53)&gt;0),1,0)))</f>
        <v>0</v>
      </c>
      <c r="BQ87" s="68">
        <f>IF((SUM(BQ$19:BQ$37)+SUM(BQ$78:BQ86))&gt;=20,0,SUM(IF(AND($I87=1,DE87=1,DE$41&gt;2,DE$40&gt;0,SUM(DE$47:DE$53)&gt;0),1,0)))</f>
        <v>0</v>
      </c>
      <c r="BR87" s="68">
        <f>IF((SUM(BR$19:BR$37)+SUM(BR$78:BR86))&gt;=20,0,SUM(IF(AND($I87=1,DF87=1,DF$41&gt;2,DF$40&gt;0,SUM(DF$47:DF$53)&gt;0),1,0)))</f>
        <v>0</v>
      </c>
      <c r="BS87" s="68">
        <f>IF((SUM(BS$19:BS$37)+SUM(BS$78:BS86))&gt;=20,0,SUM(IF(AND($I87=1,DG87=1,DG$41&gt;2,DG$40&gt;0,SUM(DG$47:DG$53)&gt;0),1,0)))</f>
        <v>0</v>
      </c>
      <c r="BT87" s="68">
        <f>IF((SUM(BT$19:BT$37)+SUM(BT$78:BT86))&gt;=20,0,SUM(IF(AND($I87=1,DH87=1,DH$41&gt;2,DH$40&gt;0,SUM(DH$47:DH$53)&gt;0),1,0)))</f>
        <v>0</v>
      </c>
      <c r="BU87" s="68">
        <f>IF((SUM(BU$19:BU$37)+SUM(BU$78:BU86))&gt;=20,0,SUM(IF(AND($I87=1,DI87=1,DI$41&gt;2,DI$40&gt;0,SUM(DI$47:DI$53)&gt;0),1,0)))</f>
        <v>0</v>
      </c>
      <c r="BV87" s="68">
        <f>IF((SUM(BV$19:BV$37)+SUM(BV$78:BV86))&gt;=20,0,SUM(IF(AND($I87=1,DJ87=1,DJ$41&gt;2,DJ$40&gt;0,SUM(DJ$47:DJ$53)&gt;0),1,0)))</f>
        <v>0</v>
      </c>
      <c r="BW87" s="68">
        <f>IF((SUM(BW$19:BW$37)+SUM(BW$78:BW86))&gt;=20,0,SUM(IF(AND($I87=1,DK87=1,DK$41&gt;2,DK$40&gt;0,SUM(DK$47:DK$53)&gt;0),1,0)))</f>
        <v>0</v>
      </c>
      <c r="BX87" s="68">
        <f>IF((SUM(BX$19:BX$37)+SUM(BX$78:BX86))&gt;=20,0,SUM(IF(AND($I87=1,DL87=1,DL$41&gt;2,DL$40&gt;0,SUM(DL$47:DL$53)&gt;0),1,0)))</f>
        <v>0</v>
      </c>
      <c r="BY87" s="68">
        <f>IF((SUM(BY$19:BY$37)+SUM(BY$78:BY86))&gt;=20,0,SUM(IF(AND($I87=1,DM87=1,DM$41&gt;2,DM$40&gt;0,SUM(DM$47:DM$53)&gt;0),1,0)))</f>
        <v>0</v>
      </c>
      <c r="BZ87" s="68">
        <f>IF((SUM(BZ$19:BZ$37)+SUM(BZ$78:BZ86))&gt;=20,0,SUM(IF(AND($I87=1,DN87=1,DN$41&gt;2,DN$40&gt;0,SUM(DN$47:DN$53)&gt;0),1,0)))</f>
        <v>0</v>
      </c>
      <c r="CA87" s="68">
        <f>IF((SUM(CA$19:CA$37)+SUM(CA$78:CA86))&gt;=20,0,SUM(IF(AND($I87=1,DO87=1,DO$41&gt;2,DO$40&gt;0,SUM(DO$47:DO$53)&gt;0),1,0)))</f>
        <v>0</v>
      </c>
      <c r="CB87" s="68">
        <f>IF((SUM(CB$19:CB$37)+SUM(CB$78:CB86))&gt;=20,0,SUM(IF(AND($I87=1,DP87=1,DP$41&gt;2,DP$40&gt;0,SUM(DP$47:DP$53)&gt;0),1,0)))</f>
        <v>0</v>
      </c>
      <c r="CC87" s="68">
        <f>IF((SUM(CC$19:CC$37)+SUM(CC$78:CC86))&gt;=20,0,SUM(IF(AND($I87=1,DQ87=1,DQ$41&gt;2,DQ$40&gt;0,SUM(DQ$47:DQ$53)&gt;0),1,0)))</f>
        <v>0</v>
      </c>
      <c r="CD87" s="68">
        <f>IF((SUM(CD$19:CD$37)+SUM(CD$78:CD86))&gt;=20,0,SUM(IF(AND($I87=1,DR87=1,DR$41&gt;2,DR$40&gt;0,SUM(DR$47:DR$53)&gt;0),1,0)))</f>
        <v>0</v>
      </c>
      <c r="CE87" s="68">
        <f>IF((SUM(CE$19:CE$37)+SUM(CE$78:CE86))&gt;=20,0,SUM(IF(AND($I87=1,DS87=1,DS$41&gt;2,DS$40&gt;0,SUM(DS$47:DS$53)&gt;0),1,0)))</f>
        <v>0</v>
      </c>
      <c r="CF87" s="68">
        <f>IF((SUM(CF$19:CF$37)+SUM(CF$78:CF86))&gt;=20,0,SUM(IF(AND($I87=1,DT87=1,DT$41&gt;2,DT$40&gt;0,SUM(DT$47:DT$53)&gt;0),1,0)))</f>
        <v>0</v>
      </c>
      <c r="CG87" s="68">
        <f>IF((SUM(CG$19:CG$37)+SUM(CG$78:CG86))&gt;=20,0,SUM(IF(AND($I87=1,DU87=1,DU$41&gt;2,DU$40&gt;0,SUM(DU$47:DU$53)&gt;0),1,0)))</f>
        <v>0</v>
      </c>
      <c r="CH87" s="68">
        <f>IF((SUM(CH$19:CH$37)+SUM(CH$78:CH86))&gt;=20,0,SUM(IF(AND($I87=1,DV87=1,DV$41&gt;2,DV$40&gt;0,SUM(DV$47:DV$53)&gt;0),1,0)))</f>
        <v>0</v>
      </c>
      <c r="CI87" s="68">
        <f>IF((SUM(CI$19:CI$37)+SUM(CI$78:CI86))&gt;=20,0,SUM(IF(AND($I87=1,DW87=1,DW$41&gt;2,DW$40&gt;0,SUM(DW$47:DW$53)&gt;0),1,0)))</f>
        <v>0</v>
      </c>
      <c r="CJ87" s="68">
        <f>IF((SUM(CJ$19:CJ$37)+SUM(CJ$78:CJ86))&gt;=20,0,SUM(IF(AND($I87=1,DX87=1,DX$41&gt;2,DX$40&gt;0,SUM(DX$47:DX$53)&gt;0),1,0)))</f>
        <v>0</v>
      </c>
      <c r="CK87" s="68">
        <f>IF((SUM(CK$19:CK$37)+SUM(CK$78:CK86))&gt;=20,0,SUM(IF(AND($I87=1,DY87=1,DY$41&gt;2,DY$40&gt;0,SUM(DY$47:DY$53)&gt;0),1,0)))</f>
        <v>0</v>
      </c>
      <c r="CL87" s="68">
        <f>IF((SUM(CL$19:CL$37)+SUM(CL$78:CL86))&gt;=20,0,SUM(IF(AND($I87=1,DZ87=1,DZ$41&gt;2,DZ$40&gt;0,SUM(DZ$47:DZ$53)&gt;0),1,0)))</f>
        <v>0</v>
      </c>
      <c r="CM87" s="68">
        <f>IF((SUM(CM$19:CM$37)+SUM(CM$78:CM86))&gt;=20,0,SUM(IF(AND($I87=1,EA87=1,EA$41&gt;2,EA$40&gt;0,SUM(EA$47:EA$53)&gt;0),1,0)))</f>
        <v>0</v>
      </c>
      <c r="CN87" s="68">
        <f>IF((SUM(CN$19:CN$37)+SUM(CN$78:CN86))&gt;=20,0,SUM(IF(AND($I87=1,EB87=1,EB$41&gt;2,EB$40&gt;0,SUM(EB$47:EB$53)&gt;0),1,0)))</f>
        <v>0</v>
      </c>
      <c r="CO87" s="68">
        <f>IF((SUM(CO$19:CO$37)+SUM(CO$78:CO86))&gt;=20,0,SUM(IF(AND($I87=1,EC87=1,EC$41&gt;2,EC$40&gt;0,SUM(EC$47:EC$53)&gt;0),1,0)))</f>
        <v>0</v>
      </c>
      <c r="CP87" s="68">
        <f>IF((SUM(CP$19:CP$37)+SUM(CP$78:CP86))&gt;=20,0,SUM(IF(AND($I87=1,ED87=1,ED$41&gt;2,ED$40&gt;0,SUM(ED$47:ED$53)&gt;0),1,0)))</f>
        <v>0</v>
      </c>
      <c r="CQ87" s="68">
        <f>IF((SUM(CQ$19:CQ$37)+SUM(CQ$78:CQ86))&gt;=20,0,SUM(IF(AND($I87=1,EE87=1,EE$41&gt;2,EE$40&gt;0,SUM(EE$47:EE$53)&gt;0),1,0)))</f>
        <v>0</v>
      </c>
      <c r="CR87" s="68">
        <f>IF((SUM(CR$19:CR$37)+SUM(CR$78:CR86))&gt;=20,0,SUM(IF(AND($I87=1,EF87=1,EF$41&gt;2,EF$40&gt;0,SUM(EF$47:EF$53)&gt;0),1,0)))</f>
        <v>0</v>
      </c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  <c r="DL87" s="53"/>
      <c r="DM87" s="53"/>
      <c r="DN87" s="53"/>
      <c r="DO87" s="53"/>
      <c r="DP87" s="53"/>
      <c r="DQ87" s="53"/>
      <c r="DR87" s="53"/>
      <c r="DS87" s="53"/>
      <c r="DT87" s="53"/>
      <c r="DU87" s="53"/>
      <c r="DV87" s="53"/>
      <c r="DW87" s="53"/>
      <c r="DX87" s="53"/>
      <c r="DY87" s="53"/>
      <c r="DZ87" s="53"/>
      <c r="EA87" s="53"/>
      <c r="EB87" s="53"/>
      <c r="EC87" s="53"/>
      <c r="ED87" s="53"/>
      <c r="EE87" s="53"/>
      <c r="EF87" s="53"/>
      <c r="EG87" s="46">
        <f t="shared" si="51"/>
        <v>0</v>
      </c>
      <c r="EH87" s="116"/>
      <c r="EI87" s="82">
        <f t="shared" si="52"/>
        <v>0</v>
      </c>
      <c r="EJ87" s="295" t="str">
        <f t="shared" si="53"/>
        <v/>
      </c>
      <c r="EK87" s="296">
        <f t="shared" si="54"/>
        <v>0</v>
      </c>
      <c r="EL87" s="161"/>
      <c r="EM87" s="354">
        <f>SUMIF($K87,REGISTER!$CY$7,'KORT 2'!$BD87)</f>
        <v>0</v>
      </c>
      <c r="EN87" s="355">
        <f>SUMIF($K87,REGISTER!$CY$8,'KORT 2'!$BD87)</f>
        <v>0</v>
      </c>
      <c r="EO87" s="356">
        <f>SUMIF($K87,REGISTER!$CY$9,'KORT 2'!$BD87)</f>
        <v>0</v>
      </c>
      <c r="EP87" s="356">
        <f>SUMIF($K87,REGISTER!$CY$10,'KORT 2'!$BD87)</f>
        <v>0</v>
      </c>
      <c r="EQ87" s="357">
        <f>SUMIF($K87,REGISTER!$CY$23,'KORT 2'!$BD87)</f>
        <v>0</v>
      </c>
      <c r="ER87" s="355">
        <f>SUMIF($K87,REGISTER!$CY$24,'KORT 2'!$BD87)</f>
        <v>0</v>
      </c>
      <c r="ES87" s="356">
        <f>SUMIF($K87,REGISTER!$CY$25,'KORT 2'!$BD87)</f>
        <v>0</v>
      </c>
      <c r="ET87" s="356">
        <f>SUMIF($K87,REGISTER!$CY$26,'KORT 2'!$BD87)</f>
        <v>0</v>
      </c>
      <c r="EU87" s="357">
        <f>SUMIF($K87,REGISTER!$CY$15,'KORT 2'!$BD87)</f>
        <v>0</v>
      </c>
      <c r="EV87" s="355">
        <f>SUMIF($K87,REGISTER!$CY$16,'KORT 2'!$BD87)</f>
        <v>0</v>
      </c>
      <c r="EW87" s="355">
        <f>SUMIF($K87,REGISTER!$CY$17,'KORT 2'!$BD87)</f>
        <v>0</v>
      </c>
      <c r="EX87" s="355">
        <f>SUMIF($K87,REGISTER!$CY$18,'KORT 2'!$BD87)</f>
        <v>0</v>
      </c>
      <c r="EY87" s="358">
        <f>SUMIF($K87,REGISTER!$CY$19,'KORT 2'!$BD87)+SUMIF($K87,REGISTER!$CY$20,'KORT 2'!$BD87)+SUMIF($K87,REGISTER!$CY$21,'KORT 2'!$BD87)+SUMIF($K87,REGISTER!$CY$22,'KORT 2'!$BD87)</f>
        <v>0</v>
      </c>
      <c r="EZ87" s="359">
        <f>SUMIF($K87,REGISTER!$CY$31,'KORT 2'!$BD87)</f>
        <v>0</v>
      </c>
      <c r="FA87" s="355">
        <f>SUMIF($K87,REGISTER!$CY$32,'KORT 2'!$BD87)</f>
        <v>0</v>
      </c>
      <c r="FB87" s="355">
        <f>SUMIF($K87,REGISTER!$CY$33,'KORT 2'!$BD87)</f>
        <v>0</v>
      </c>
      <c r="FC87" s="355">
        <f>SUMIF($K87,REGISTER!$CY$34,'KORT 2'!$BD87)</f>
        <v>0</v>
      </c>
      <c r="FD87" s="358">
        <f>SUMIF($K87,REGISTER!$CY$35,'KORT 2'!$BD87)+SUMIF($K87,REGISTER!$CY$36,'KORT 2'!$BD87)+SUMIF($K87,REGISTER!$CY$37,'KORT 2'!$BD87)+SUMIF($K87,REGISTER!$CY$38,'KORT 2'!$BD87)</f>
        <v>0</v>
      </c>
      <c r="FE87" s="376"/>
      <c r="FF87" s="377"/>
      <c r="FG87" s="378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9"/>
      <c r="FY87" s="84">
        <f>SUMIF($M87,REGISTER!$CY$40,'KORT 2'!$O87)</f>
        <v>0</v>
      </c>
      <c r="FZ87" s="17">
        <f>SUMIF($M87,REGISTER!$CY$41,'KORT 2'!$O87)</f>
        <v>0</v>
      </c>
      <c r="GA87" s="17">
        <f>SUMIF($M87,REGISTER!$CY$42,'KORT 2'!$O87)</f>
        <v>0</v>
      </c>
      <c r="GB87" s="17">
        <f>SUMIF($M87,REGISTER!$CY$43,'KORT 2'!$O87)</f>
        <v>0</v>
      </c>
      <c r="GC87" s="17">
        <f>SUMIF($M87,REGISTER!$CY$44,'KORT 2'!$O87)</f>
        <v>0</v>
      </c>
      <c r="GD87" s="17">
        <f>SUMIF($M87,REGISTER!$CY$45,'KORT 2'!$O87)</f>
        <v>0</v>
      </c>
      <c r="GE87" s="17">
        <f>SUMIF($M87,REGISTER!$CY$60,'KORT 2'!$O87)</f>
        <v>0</v>
      </c>
      <c r="GF87" s="17">
        <f>SUMIF($M87,REGISTER!$CY$61,'KORT 2'!$O87)</f>
        <v>0</v>
      </c>
      <c r="GG87" s="17">
        <f>SUMIF($M87,REGISTER!$CY$62,'KORT 2'!$O87)</f>
        <v>0</v>
      </c>
      <c r="GH87" s="17">
        <f>SUMIF($M87,REGISTER!$CY$63,'KORT 2'!$O87)</f>
        <v>0</v>
      </c>
      <c r="GI87" s="17">
        <f>SUMIF($M87,REGISTER!$CY$64,'KORT 2'!$O87)</f>
        <v>0</v>
      </c>
      <c r="GJ87" s="17">
        <f>SUMIF($M87,REGISTER!$CY$65,'KORT 2'!$O87)</f>
        <v>0</v>
      </c>
      <c r="GK87" s="17">
        <f>SUMIF($M87,REGISTER!$CY$50,'KORT 2'!$O87)</f>
        <v>0</v>
      </c>
      <c r="GL87" s="17">
        <f>SUMIF($M87,REGISTER!$CY$51,'KORT 2'!$O87)</f>
        <v>0</v>
      </c>
      <c r="GM87" s="17">
        <f>SUMIF($M87,REGISTER!$CY$52,'KORT 2'!$O87)</f>
        <v>0</v>
      </c>
      <c r="GN87" s="17">
        <f>SUMIF($M87,REGISTER!$CY$53,'KORT 2'!$O87)</f>
        <v>0</v>
      </c>
      <c r="GO87" s="17">
        <f>SUMIF($M87,REGISTER!$CY$54,'KORT 2'!$O87)</f>
        <v>0</v>
      </c>
      <c r="GP87" s="17">
        <f>SUMIF($M87,REGISTER!$CY$55,'KORT 2'!$O87)</f>
        <v>0</v>
      </c>
      <c r="GQ87" s="16">
        <f>SUMIF($M87,REGISTER!$CY$56,'KORT 2'!$O87)+SUMIF($M87,REGISTER!$CY$57,'KORT 2'!$O87)+SUMIF($M87,REGISTER!$CY$58,'KORT 2'!$O87)+SUMIF($M87,REGISTER!$CY$59,'KORT 2'!$O87)</f>
        <v>0</v>
      </c>
      <c r="GR87" s="17">
        <f>SUMIF($M87,REGISTER!$CY$70,'KORT 2'!$O87)</f>
        <v>0</v>
      </c>
      <c r="GS87" s="17">
        <f>SUMIF($M87,REGISTER!$CY$71,'KORT 2'!$O87)</f>
        <v>0</v>
      </c>
      <c r="GT87" s="17">
        <f>SUMIF($M87,REGISTER!$CY$72,'KORT 2'!$O87)</f>
        <v>0</v>
      </c>
      <c r="GU87" s="17">
        <f>SUMIF($M87,REGISTER!$CY$73,'KORT 2'!$O87)</f>
        <v>0</v>
      </c>
      <c r="GV87" s="17">
        <f>SUMIF($M87,REGISTER!$CY$74,'KORT 2'!$O87)</f>
        <v>0</v>
      </c>
      <c r="GW87" s="17">
        <f>SUMIF($M87,REGISTER!$CY$75,'KORT 2'!$O87)</f>
        <v>0</v>
      </c>
      <c r="GX87" s="16">
        <f>SUMIF($M87,REGISTER!$CY$76,'KORT 2'!$O87)+SUMIF($M87,REGISTER!$CY$77,'KORT 2'!$O87)+SUMIF($M87,REGISTER!$CY$78,'KORT 2'!$O87)+SUMIF($M87,REGISTER!$CY$79,'KORT 2'!$O87)</f>
        <v>0</v>
      </c>
      <c r="GY87" s="116"/>
      <c r="GZ87" s="116"/>
      <c r="HA87" s="116"/>
      <c r="HB87" s="116"/>
      <c r="HC87" s="116"/>
      <c r="HD87" s="116"/>
      <c r="HE87" s="116"/>
      <c r="HF87" s="116"/>
      <c r="HG87" s="116"/>
      <c r="HH87" s="116"/>
      <c r="HI87" s="116"/>
      <c r="HJ87" s="116"/>
      <c r="HK87" s="116"/>
      <c r="HL87" s="116"/>
      <c r="HM87" s="116"/>
      <c r="HN87" s="116"/>
      <c r="HO87" s="116"/>
      <c r="HP87" s="106"/>
      <c r="HQ87" s="1"/>
    </row>
    <row r="88" spans="1:225" ht="12" customHeight="1">
      <c r="A88" s="15">
        <v>32</v>
      </c>
      <c r="B88" s="69"/>
      <c r="C88" s="539" t="str">
        <f t="shared" si="41"/>
        <v/>
      </c>
      <c r="D88" s="540"/>
      <c r="E88" s="540"/>
      <c r="F88" s="540"/>
      <c r="G88" s="541"/>
      <c r="H88" s="111" t="str">
        <f t="shared" si="42"/>
        <v/>
      </c>
      <c r="I88" s="22">
        <f t="shared" si="43"/>
        <v>0</v>
      </c>
      <c r="J88" s="22">
        <f t="shared" si="44"/>
        <v>0</v>
      </c>
      <c r="K88" s="22">
        <f t="shared" si="45"/>
        <v>0</v>
      </c>
      <c r="L88" s="114"/>
      <c r="M88" s="22">
        <f t="shared" si="46"/>
        <v>0</v>
      </c>
      <c r="N88" s="22">
        <f t="shared" si="47"/>
        <v>0</v>
      </c>
      <c r="O88" s="83">
        <f t="shared" si="48"/>
        <v>0</v>
      </c>
      <c r="P88" s="68">
        <f>IF((SUM(P$19:P$39)+SUM(P$78:P87)+SUM(P$117:P$121))&gt;=REGISTER!$DD$24,0,IF(CS$70=1,0,IF(AND(CS88=1,$J88=1,CS$43&gt;=REGISTER!$DD$28,CS$40&gt;0,SUM(CS$54:CS$60)&gt;0),1,0)))</f>
        <v>0</v>
      </c>
      <c r="Q88" s="68">
        <f>IF((SUM(Q$19:Q$39)+SUM(Q$78:Q87)+SUM(Q$117:Q$121))&gt;=REGISTER!$DD$24,0,IF(CT$70=1,0,IF(AND(CT88=1,$J88=1,CT$43&gt;=REGISTER!$DD$28,CT$40&gt;0,SUM(CT$54:CT$60)&gt;0),1,0)))</f>
        <v>0</v>
      </c>
      <c r="R88" s="68">
        <f>IF((SUM(R$19:R$39)+SUM(R$78:R87)+SUM(R$117:R$121))&gt;=REGISTER!$DD$24,0,IF(CU$70=1,0,IF(AND(CU88=1,$J88=1,CU$43&gt;=REGISTER!$DD$28,CU$40&gt;0,SUM(CU$54:CU$60)&gt;0),1,0)))</f>
        <v>0</v>
      </c>
      <c r="S88" s="68">
        <f>IF((SUM(S$19:S$39)+SUM(S$78:S87)+SUM(S$117:S$121))&gt;=REGISTER!$DD$24,0,IF(CV$70=1,0,IF(AND(CV88=1,$J88=1,CV$43&gt;=REGISTER!$DD$28,CV$40&gt;0,SUM(CV$54:CV$60)&gt;0),1,0)))</f>
        <v>0</v>
      </c>
      <c r="T88" s="68">
        <f>IF((SUM(T$19:T$39)+SUM(T$78:T87)+SUM(T$117:T$121))&gt;=REGISTER!$DD$24,0,IF(CW$70=1,0,IF(AND(CW88=1,$J88=1,CW$43&gt;=REGISTER!$DD$28,CW$40&gt;0,SUM(CW$54:CW$60)&gt;0),1,0)))</f>
        <v>0</v>
      </c>
      <c r="U88" s="68">
        <f>IF((SUM(U$19:U$39)+SUM(U$78:U87)+SUM(U$117:U$121))&gt;=REGISTER!$DD$24,0,IF(CX$70=1,0,IF(AND(CX88=1,$J88=1,CX$43&gt;=REGISTER!$DD$28,CX$40&gt;0,SUM(CX$54:CX$60)&gt;0),1,0)))</f>
        <v>0</v>
      </c>
      <c r="V88" s="68">
        <f>IF((SUM(V$19:V$39)+SUM(V$78:V87)+SUM(V$117:V$121))&gt;=REGISTER!$DD$24,0,IF(CY$70=1,0,IF(AND(CY88=1,$J88=1,CY$43&gt;=REGISTER!$DD$28,CY$40&gt;0,SUM(CY$54:CY$60)&gt;0),1,0)))</f>
        <v>0</v>
      </c>
      <c r="W88" s="68">
        <f>IF((SUM(W$19:W$39)+SUM(W$78:W87)+SUM(W$117:W$121))&gt;=REGISTER!$DD$24,0,IF(CZ$70=1,0,IF(AND(CZ88=1,$J88=1,CZ$43&gt;=REGISTER!$DD$28,CZ$40&gt;0,SUM(CZ$54:CZ$60)&gt;0),1,0)))</f>
        <v>0</v>
      </c>
      <c r="X88" s="68">
        <f>IF((SUM(X$19:X$39)+SUM(X$78:X87)+SUM(X$117:X$121))&gt;=REGISTER!$DD$24,0,IF(DA$70=1,0,IF(AND(DA88=1,$J88=1,DA$43&gt;=REGISTER!$DD$28,DA$40&gt;0,SUM(DA$54:DA$60)&gt;0),1,0)))</f>
        <v>0</v>
      </c>
      <c r="Y88" s="68">
        <f>IF((SUM(Y$19:Y$39)+SUM(Y$78:Y87)+SUM(Y$117:Y$121))&gt;=REGISTER!$DD$24,0,IF(DB$70=1,0,IF(AND(DB88=1,$J88=1,DB$43&gt;=REGISTER!$DD$28,DB$40&gt;0,SUM(DB$54:DB$60)&gt;0),1,0)))</f>
        <v>0</v>
      </c>
      <c r="Z88" s="68">
        <f>IF((SUM(Z$19:Z$39)+SUM(Z$78:Z87)+SUM(Z$117:Z$121))&gt;=REGISTER!$DD$24,0,IF(DC$70=1,0,IF(AND(DC88=1,$J88=1,DC$43&gt;=REGISTER!$DD$28,DC$40&gt;0,SUM(DC$54:DC$60)&gt;0),1,0)))</f>
        <v>0</v>
      </c>
      <c r="AA88" s="68">
        <f>IF((SUM(AA$19:AA$39)+SUM(AA$78:AA87)+SUM(AA$117:AA$121))&gt;=REGISTER!$DD$24,0,IF(DD$70=1,0,IF(AND(DD88=1,$J88=1,DD$43&gt;=REGISTER!$DD$28,DD$40&gt;0,SUM(DD$54:DD$60)&gt;0),1,0)))</f>
        <v>0</v>
      </c>
      <c r="AB88" s="68">
        <f>IF((SUM(AB$19:AB$39)+SUM(AB$78:AB87)+SUM(AB$117:AB$121))&gt;=REGISTER!$DD$24,0,IF(DE$70=1,0,IF(AND(DE88=1,$J88=1,DE$43&gt;=REGISTER!$DD$28,DE$40&gt;0,SUM(DE$54:DE$60)&gt;0),1,0)))</f>
        <v>0</v>
      </c>
      <c r="AC88" s="68">
        <f>IF((SUM(AC$19:AC$39)+SUM(AC$78:AC87)+SUM(AC$117:AC$121))&gt;=REGISTER!$DD$24,0,IF(DF$70=1,0,IF(AND(DF88=1,$J88=1,DF$43&gt;=REGISTER!$DD$28,DF$40&gt;0,SUM(DF$54:DF$60)&gt;0),1,0)))</f>
        <v>0</v>
      </c>
      <c r="AD88" s="68">
        <f>IF((SUM(AD$19:AD$39)+SUM(AD$78:AD87)+SUM(AD$117:AD$121))&gt;=REGISTER!$DD$24,0,IF(DG$70=1,0,IF(AND(DG88=1,$J88=1,DG$43&gt;=REGISTER!$DD$28,DG$40&gt;0,SUM(DG$54:DG$60)&gt;0),1,0)))</f>
        <v>0</v>
      </c>
      <c r="AE88" s="68">
        <f>IF((SUM(AE$19:AE$39)+SUM(AE$78:AE87)+SUM(AE$117:AE$121))&gt;=REGISTER!$DD$24,0,IF(DH$70=1,0,IF(AND(DH88=1,$J88=1,DH$43&gt;=REGISTER!$DD$28,DH$40&gt;0,SUM(DH$54:DH$60)&gt;0),1,0)))</f>
        <v>0</v>
      </c>
      <c r="AF88" s="68">
        <f>IF((SUM(AF$19:AF$39)+SUM(AF$78:AF87)+SUM(AF$117:AF$121))&gt;=REGISTER!$DD$24,0,IF(DI$70=1,0,IF(AND(DI88=1,$J88=1,DI$43&gt;=REGISTER!$DD$28,DI$40&gt;0,SUM(DI$54:DI$60)&gt;0),1,0)))</f>
        <v>0</v>
      </c>
      <c r="AG88" s="68">
        <f>IF((SUM(AG$19:AG$39)+SUM(AG$78:AG87)+SUM(AG$117:AG$121))&gt;=REGISTER!$DD$24,0,IF(DJ$70=1,0,IF(AND(DJ88=1,$J88=1,DJ$43&gt;=REGISTER!$DD$28,DJ$40&gt;0,SUM(DJ$54:DJ$60)&gt;0),1,0)))</f>
        <v>0</v>
      </c>
      <c r="AH88" s="68">
        <f>IF((SUM(AH$19:AH$39)+SUM(AH$78:AH87)+SUM(AH$117:AH$121))&gt;=REGISTER!$DD$24,0,IF(DK$70=1,0,IF(AND(DK88=1,$J88=1,DK$43&gt;=REGISTER!$DD$28,DK$40&gt;0,SUM(DK$54:DK$60)&gt;0),1,0)))</f>
        <v>0</v>
      </c>
      <c r="AI88" s="68">
        <f>IF((SUM(AI$19:AI$39)+SUM(AI$78:AI87)+SUM(AI$117:AI$121))&gt;=REGISTER!$DD$24,0,IF(DL$70=1,0,IF(AND(DL88=1,$J88=1,DL$43&gt;=REGISTER!$DD$28,DL$40&gt;0,SUM(DL$54:DL$60)&gt;0),1,0)))</f>
        <v>0</v>
      </c>
      <c r="AJ88" s="68">
        <f>IF((SUM(AJ$19:AJ$39)+SUM(AJ$78:AJ87)+SUM(AJ$117:AJ$121))&gt;=REGISTER!$DD$24,0,IF(DM$70=1,0,IF(AND(DM88=1,$J88=1,DM$43&gt;=REGISTER!$DD$28,DM$40&gt;0,SUM(DM$54:DM$60)&gt;0),1,0)))</f>
        <v>0</v>
      </c>
      <c r="AK88" s="68">
        <f>IF((SUM(AK$19:AK$39)+SUM(AK$78:AK87)+SUM(AK$117:AK$121))&gt;=REGISTER!$DD$24,0,IF(DN$70=1,0,IF(AND(DN88=1,$J88=1,DN$43&gt;=REGISTER!$DD$28,DN$40&gt;0,SUM(DN$54:DN$60)&gt;0),1,0)))</f>
        <v>0</v>
      </c>
      <c r="AL88" s="68">
        <f>IF((SUM(AL$19:AL$39)+SUM(AL$78:AL87)+SUM(AL$117:AL$121))&gt;=REGISTER!$DD$24,0,IF(DO$70=1,0,IF(AND(DO88=1,$J88=1,DO$43&gt;=REGISTER!$DD$28,DO$40&gt;0,SUM(DO$54:DO$60)&gt;0),1,0)))</f>
        <v>0</v>
      </c>
      <c r="AM88" s="68">
        <f>IF((SUM(AM$19:AM$39)+SUM(AM$78:AM87)+SUM(AM$117:AM$121))&gt;=REGISTER!$DD$24,0,IF(DP$70=1,0,IF(AND(DP88=1,$J88=1,DP$43&gt;=REGISTER!$DD$28,DP$40&gt;0,SUM(DP$54:DP$60)&gt;0),1,0)))</f>
        <v>0</v>
      </c>
      <c r="AN88" s="68">
        <f>IF((SUM(AN$19:AN$39)+SUM(AN$78:AN87)+SUM(AN$117:AN$121))&gt;=REGISTER!$DD$24,0,IF(DQ$70=1,0,IF(AND(DQ88=1,$J88=1,DQ$43&gt;=REGISTER!$DD$28,DQ$40&gt;0,SUM(DQ$54:DQ$60)&gt;0),1,0)))</f>
        <v>0</v>
      </c>
      <c r="AO88" s="68">
        <f>IF((SUM(AO$19:AO$39)+SUM(AO$78:AO87)+SUM(AO$117:AO$121))&gt;=REGISTER!$DD$24,0,IF(DR$70=1,0,IF(AND(DR88=1,$J88=1,DR$43&gt;=REGISTER!$DD$28,DR$40&gt;0,SUM(DR$54:DR$60)&gt;0),1,0)))</f>
        <v>0</v>
      </c>
      <c r="AP88" s="68">
        <f>IF((SUM(AP$19:AP$39)+SUM(AP$78:AP87)+SUM(AP$117:AP$121))&gt;=REGISTER!$DD$24,0,IF(DS$70=1,0,IF(AND(DS88=1,$J88=1,DS$43&gt;=REGISTER!$DD$28,DS$40&gt;0,SUM(DS$54:DS$60)&gt;0),1,0)))</f>
        <v>0</v>
      </c>
      <c r="AQ88" s="68">
        <f>IF((SUM(AQ$19:AQ$39)+SUM(AQ$78:AQ87)+SUM(AQ$117:AQ$121))&gt;=REGISTER!$DD$24,0,IF(DT$70=1,0,IF(AND(DT88=1,$J88=1,DT$43&gt;=REGISTER!$DD$28,DT$40&gt;0,SUM(DT$54:DT$60)&gt;0),1,0)))</f>
        <v>0</v>
      </c>
      <c r="AR88" s="68">
        <f>IF((SUM(AR$19:AR$39)+SUM(AR$78:AR87)+SUM(AR$117:AR$121))&gt;=REGISTER!$DD$24,0,IF(DU$70=1,0,IF(AND(DU88=1,$J88=1,DU$43&gt;=REGISTER!$DD$28,DU$40&gt;0,SUM(DU$54:DU$60)&gt;0),1,0)))</f>
        <v>0</v>
      </c>
      <c r="AS88" s="68">
        <f>IF((SUM(AS$19:AS$39)+SUM(AS$78:AS87)+SUM(AS$117:AS$121))&gt;=REGISTER!$DD$24,0,IF(DV$70=1,0,IF(AND(DV88=1,$J88=1,DV$43&gt;=REGISTER!$DD$28,DV$40&gt;0,SUM(DV$54:DV$60)&gt;0),1,0)))</f>
        <v>0</v>
      </c>
      <c r="AT88" s="68">
        <f>IF((SUM(AT$19:AT$39)+SUM(AT$78:AT87)+SUM(AT$117:AT$121))&gt;=REGISTER!$DD$24,0,IF(DW$70=1,0,IF(AND(DW88=1,$J88=1,DW$43&gt;=REGISTER!$DD$28,DW$40&gt;0,SUM(DW$54:DW$60)&gt;0),1,0)))</f>
        <v>0</v>
      </c>
      <c r="AU88" s="68">
        <f>IF((SUM(AU$19:AU$39)+SUM(AU$78:AU87)+SUM(AU$117:AU$121))&gt;=REGISTER!$DD$24,0,IF(DX$70=1,0,IF(AND(DX88=1,$J88=1,DX$43&gt;=REGISTER!$DD$28,DX$40&gt;0,SUM(DX$54:DX$60)&gt;0),1,0)))</f>
        <v>0</v>
      </c>
      <c r="AV88" s="68">
        <f>IF((SUM(AV$19:AV$39)+SUM(AV$78:AV87)+SUM(AV$117:AV$121))&gt;=REGISTER!$DD$24,0,IF(DY$70=1,0,IF(AND(DY88=1,$J88=1,DY$43&gt;=REGISTER!$DD$28,DY$40&gt;0,SUM(DY$54:DY$60)&gt;0),1,0)))</f>
        <v>0</v>
      </c>
      <c r="AW88" s="68">
        <f>IF((SUM(AW$19:AW$39)+SUM(AW$78:AW87)+SUM(AW$117:AW$121))&gt;=REGISTER!$DD$24,0,IF(DZ$70=1,0,IF(AND(DZ88=1,$J88=1,DZ$43&gt;=REGISTER!$DD$28,DZ$40&gt;0,SUM(DZ$54:DZ$60)&gt;0),1,0)))</f>
        <v>0</v>
      </c>
      <c r="AX88" s="68">
        <f>IF((SUM(AX$19:AX$39)+SUM(AX$78:AX87)+SUM(AX$117:AX$121))&gt;=REGISTER!$DD$24,0,IF(EA$70=1,0,IF(AND(EA88=1,$J88=1,EA$43&gt;=REGISTER!$DD$28,EA$40&gt;0,SUM(EA$54:EA$60)&gt;0),1,0)))</f>
        <v>0</v>
      </c>
      <c r="AY88" s="68">
        <f>IF((SUM(AY$19:AY$39)+SUM(AY$78:AY87)+SUM(AY$117:AY$121))&gt;=REGISTER!$DD$24,0,IF(EB$70=1,0,IF(AND(EB88=1,$J88=1,EB$43&gt;=REGISTER!$DD$28,EB$40&gt;0,SUM(EB$54:EB$60)&gt;0),1,0)))</f>
        <v>0</v>
      </c>
      <c r="AZ88" s="68">
        <f>IF((SUM(AZ$19:AZ$39)+SUM(AZ$78:AZ87)+SUM(AZ$117:AZ$121))&gt;=REGISTER!$DD$24,0,IF(EC$70=1,0,IF(AND(EC88=1,$J88=1,EC$43&gt;=REGISTER!$DD$28,EC$40&gt;0,SUM(EC$54:EC$60)&gt;0),1,0)))</f>
        <v>0</v>
      </c>
      <c r="BA88" s="68">
        <f>IF((SUM(BA$19:BA$39)+SUM(BA$78:BA87)+SUM(BA$117:BA$121))&gt;=REGISTER!$DD$24,0,IF(ED$70=1,0,IF(AND(ED88=1,$J88=1,ED$43&gt;=REGISTER!$DD$28,ED$40&gt;0,SUM(ED$54:ED$60)&gt;0),1,0)))</f>
        <v>0</v>
      </c>
      <c r="BB88" s="68">
        <f>IF((SUM(BB$19:BB$39)+SUM(BB$78:BB87)+SUM(BB$117:BB$121))&gt;=REGISTER!$DD$24,0,IF(EE$70=1,0,IF(AND(EE88=1,$J88=1,EE$43&gt;=REGISTER!$DD$28,EE$40&gt;0,SUM(EE$54:EE$60)&gt;0),1,0)))</f>
        <v>0</v>
      </c>
      <c r="BC88" s="68">
        <f>IF((SUM(BC$19:BC$39)+SUM(BC$78:BC87)+SUM(BC$117:BC$121))&gt;=REGISTER!$DD$24,0,IF(EF$70=1,0,IF(AND(EF88=1,$J88=1,EF$43&gt;=REGISTER!$DD$28,EF$40&gt;0,SUM(EF$54:EF$60)&gt;0),1,0)))</f>
        <v>0</v>
      </c>
      <c r="BD88" s="83">
        <f t="shared" si="49"/>
        <v>0</v>
      </c>
      <c r="BE88" s="68">
        <f>IF((SUM(BE$19:BE$37)+SUM(BE$78:BE87))&gt;=20,0,SUM(IF(AND($I88=1,CS88=1,CS$41&gt;2,CS$40&gt;0,SUM(CS$47:CS$53)&gt;0),1,0)))</f>
        <v>0</v>
      </c>
      <c r="BF88" s="68">
        <f>IF((SUM(BF$19:BF$37)+SUM(BF$78:BF87))&gt;=20,0,SUM(IF(AND($I88=1,CT88=1,CT$41&gt;2,CT$40&gt;0,SUM(CT$47:CT$53)&gt;0),1,0)))</f>
        <v>0</v>
      </c>
      <c r="BG88" s="68">
        <f>IF((SUM(BG$19:BG$37)+SUM(BG$78:BG87))&gt;=20,0,SUM(IF(AND($I88=1,CU88=1,CU$41&gt;2,CU$40&gt;0,SUM(CU$47:CU$53)&gt;0),1,0)))</f>
        <v>0</v>
      </c>
      <c r="BH88" s="68">
        <f>IF((SUM(BH$19:BH$37)+SUM(BH$78:BH87))&gt;=20,0,SUM(IF(AND($I88=1,CV88=1,CV$41&gt;2,CV$40&gt;0,SUM(CV$47:CV$53)&gt;0),1,0)))</f>
        <v>0</v>
      </c>
      <c r="BI88" s="68">
        <f>IF((SUM(BI$19:BI$37)+SUM(BI$78:BI87))&gt;=20,0,SUM(IF(AND($I88=1,CW88=1,CW$41&gt;2,CW$40&gt;0,SUM(CW$47:CW$53)&gt;0),1,0)))</f>
        <v>0</v>
      </c>
      <c r="BJ88" s="68">
        <f>IF((SUM(BJ$19:BJ$37)+SUM(BJ$78:BJ87))&gt;=20,0,SUM(IF(AND($I88=1,CX88=1,CX$41&gt;2,CX$40&gt;0,SUM(CX$47:CX$53)&gt;0),1,0)))</f>
        <v>0</v>
      </c>
      <c r="BK88" s="68">
        <f>IF((SUM(BK$19:BK$37)+SUM(BK$78:BK87))&gt;=20,0,SUM(IF(AND($I88=1,CY88=1,CY$41&gt;2,CY$40&gt;0,SUM(CY$47:CY$53)&gt;0),1,0)))</f>
        <v>0</v>
      </c>
      <c r="BL88" s="68">
        <f>IF((SUM(BL$19:BL$37)+SUM(BL$78:BL87))&gt;=20,0,SUM(IF(AND($I88=1,CZ88=1,CZ$41&gt;2,CZ$40&gt;0,SUM(CZ$47:CZ$53)&gt;0),1,0)))</f>
        <v>0</v>
      </c>
      <c r="BM88" s="68">
        <f>IF((SUM(BM$19:BM$37)+SUM(BM$78:BM87))&gt;=20,0,SUM(IF(AND($I88=1,DA88=1,DA$41&gt;2,DA$40&gt;0,SUM(DA$47:DA$53)&gt;0),1,0)))</f>
        <v>0</v>
      </c>
      <c r="BN88" s="68">
        <f>IF((SUM(BN$19:BN$37)+SUM(BN$78:BN87))&gt;=20,0,SUM(IF(AND($I88=1,DB88=1,DB$41&gt;2,DB$40&gt;0,SUM(DB$47:DB$53)&gt;0),1,0)))</f>
        <v>0</v>
      </c>
      <c r="BO88" s="68">
        <f>IF((SUM(BO$19:BO$37)+SUM(BO$78:BO87))&gt;=20,0,SUM(IF(AND($I88=1,DC88=1,DC$41&gt;2,DC$40&gt;0,SUM(DC$47:DC$53)&gt;0),1,0)))</f>
        <v>0</v>
      </c>
      <c r="BP88" s="68">
        <f>IF((SUM(BP$19:BP$37)+SUM(BP$78:BP87))&gt;=20,0,SUM(IF(AND($I88=1,DD88=1,DD$41&gt;2,DD$40&gt;0,SUM(DD$47:DD$53)&gt;0),1,0)))</f>
        <v>0</v>
      </c>
      <c r="BQ88" s="68">
        <f>IF((SUM(BQ$19:BQ$37)+SUM(BQ$78:BQ87))&gt;=20,0,SUM(IF(AND($I88=1,DE88=1,DE$41&gt;2,DE$40&gt;0,SUM(DE$47:DE$53)&gt;0),1,0)))</f>
        <v>0</v>
      </c>
      <c r="BR88" s="68">
        <f>IF((SUM(BR$19:BR$37)+SUM(BR$78:BR87))&gt;=20,0,SUM(IF(AND($I88=1,DF88=1,DF$41&gt;2,DF$40&gt;0,SUM(DF$47:DF$53)&gt;0),1,0)))</f>
        <v>0</v>
      </c>
      <c r="BS88" s="68">
        <f>IF((SUM(BS$19:BS$37)+SUM(BS$78:BS87))&gt;=20,0,SUM(IF(AND($I88=1,DG88=1,DG$41&gt;2,DG$40&gt;0,SUM(DG$47:DG$53)&gt;0),1,0)))</f>
        <v>0</v>
      </c>
      <c r="BT88" s="68">
        <f>IF((SUM(BT$19:BT$37)+SUM(BT$78:BT87))&gt;=20,0,SUM(IF(AND($I88=1,DH88=1,DH$41&gt;2,DH$40&gt;0,SUM(DH$47:DH$53)&gt;0),1,0)))</f>
        <v>0</v>
      </c>
      <c r="BU88" s="68">
        <f>IF((SUM(BU$19:BU$37)+SUM(BU$78:BU87))&gt;=20,0,SUM(IF(AND($I88=1,DI88=1,DI$41&gt;2,DI$40&gt;0,SUM(DI$47:DI$53)&gt;0),1,0)))</f>
        <v>0</v>
      </c>
      <c r="BV88" s="68">
        <f>IF((SUM(BV$19:BV$37)+SUM(BV$78:BV87))&gt;=20,0,SUM(IF(AND($I88=1,DJ88=1,DJ$41&gt;2,DJ$40&gt;0,SUM(DJ$47:DJ$53)&gt;0),1,0)))</f>
        <v>0</v>
      </c>
      <c r="BW88" s="68">
        <f>IF((SUM(BW$19:BW$37)+SUM(BW$78:BW87))&gt;=20,0,SUM(IF(AND($I88=1,DK88=1,DK$41&gt;2,DK$40&gt;0,SUM(DK$47:DK$53)&gt;0),1,0)))</f>
        <v>0</v>
      </c>
      <c r="BX88" s="68">
        <f>IF((SUM(BX$19:BX$37)+SUM(BX$78:BX87))&gt;=20,0,SUM(IF(AND($I88=1,DL88=1,DL$41&gt;2,DL$40&gt;0,SUM(DL$47:DL$53)&gt;0),1,0)))</f>
        <v>0</v>
      </c>
      <c r="BY88" s="68">
        <f>IF((SUM(BY$19:BY$37)+SUM(BY$78:BY87))&gt;=20,0,SUM(IF(AND($I88=1,DM88=1,DM$41&gt;2,DM$40&gt;0,SUM(DM$47:DM$53)&gt;0),1,0)))</f>
        <v>0</v>
      </c>
      <c r="BZ88" s="68">
        <f>IF((SUM(BZ$19:BZ$37)+SUM(BZ$78:BZ87))&gt;=20,0,SUM(IF(AND($I88=1,DN88=1,DN$41&gt;2,DN$40&gt;0,SUM(DN$47:DN$53)&gt;0),1,0)))</f>
        <v>0</v>
      </c>
      <c r="CA88" s="68">
        <f>IF((SUM(CA$19:CA$37)+SUM(CA$78:CA87))&gt;=20,0,SUM(IF(AND($I88=1,DO88=1,DO$41&gt;2,DO$40&gt;0,SUM(DO$47:DO$53)&gt;0),1,0)))</f>
        <v>0</v>
      </c>
      <c r="CB88" s="68">
        <f>IF((SUM(CB$19:CB$37)+SUM(CB$78:CB87))&gt;=20,0,SUM(IF(AND($I88=1,DP88=1,DP$41&gt;2,DP$40&gt;0,SUM(DP$47:DP$53)&gt;0),1,0)))</f>
        <v>0</v>
      </c>
      <c r="CC88" s="68">
        <f>IF((SUM(CC$19:CC$37)+SUM(CC$78:CC87))&gt;=20,0,SUM(IF(AND($I88=1,DQ88=1,DQ$41&gt;2,DQ$40&gt;0,SUM(DQ$47:DQ$53)&gt;0),1,0)))</f>
        <v>0</v>
      </c>
      <c r="CD88" s="68">
        <f>IF((SUM(CD$19:CD$37)+SUM(CD$78:CD87))&gt;=20,0,SUM(IF(AND($I88=1,DR88=1,DR$41&gt;2,DR$40&gt;0,SUM(DR$47:DR$53)&gt;0),1,0)))</f>
        <v>0</v>
      </c>
      <c r="CE88" s="68">
        <f>IF((SUM(CE$19:CE$37)+SUM(CE$78:CE87))&gt;=20,0,SUM(IF(AND($I88=1,DS88=1,DS$41&gt;2,DS$40&gt;0,SUM(DS$47:DS$53)&gt;0),1,0)))</f>
        <v>0</v>
      </c>
      <c r="CF88" s="68">
        <f>IF((SUM(CF$19:CF$37)+SUM(CF$78:CF87))&gt;=20,0,SUM(IF(AND($I88=1,DT88=1,DT$41&gt;2,DT$40&gt;0,SUM(DT$47:DT$53)&gt;0),1,0)))</f>
        <v>0</v>
      </c>
      <c r="CG88" s="68">
        <f>IF((SUM(CG$19:CG$37)+SUM(CG$78:CG87))&gt;=20,0,SUM(IF(AND($I88=1,DU88=1,DU$41&gt;2,DU$40&gt;0,SUM(DU$47:DU$53)&gt;0),1,0)))</f>
        <v>0</v>
      </c>
      <c r="CH88" s="68">
        <f>IF((SUM(CH$19:CH$37)+SUM(CH$78:CH87))&gt;=20,0,SUM(IF(AND($I88=1,DV88=1,DV$41&gt;2,DV$40&gt;0,SUM(DV$47:DV$53)&gt;0),1,0)))</f>
        <v>0</v>
      </c>
      <c r="CI88" s="68">
        <f>IF((SUM(CI$19:CI$37)+SUM(CI$78:CI87))&gt;=20,0,SUM(IF(AND($I88=1,DW88=1,DW$41&gt;2,DW$40&gt;0,SUM(DW$47:DW$53)&gt;0),1,0)))</f>
        <v>0</v>
      </c>
      <c r="CJ88" s="68">
        <f>IF((SUM(CJ$19:CJ$37)+SUM(CJ$78:CJ87))&gt;=20,0,SUM(IF(AND($I88=1,DX88=1,DX$41&gt;2,DX$40&gt;0,SUM(DX$47:DX$53)&gt;0),1,0)))</f>
        <v>0</v>
      </c>
      <c r="CK88" s="68">
        <f>IF((SUM(CK$19:CK$37)+SUM(CK$78:CK87))&gt;=20,0,SUM(IF(AND($I88=1,DY88=1,DY$41&gt;2,DY$40&gt;0,SUM(DY$47:DY$53)&gt;0),1,0)))</f>
        <v>0</v>
      </c>
      <c r="CL88" s="68">
        <f>IF((SUM(CL$19:CL$37)+SUM(CL$78:CL87))&gt;=20,0,SUM(IF(AND($I88=1,DZ88=1,DZ$41&gt;2,DZ$40&gt;0,SUM(DZ$47:DZ$53)&gt;0),1,0)))</f>
        <v>0</v>
      </c>
      <c r="CM88" s="68">
        <f>IF((SUM(CM$19:CM$37)+SUM(CM$78:CM87))&gt;=20,0,SUM(IF(AND($I88=1,EA88=1,EA$41&gt;2,EA$40&gt;0,SUM(EA$47:EA$53)&gt;0),1,0)))</f>
        <v>0</v>
      </c>
      <c r="CN88" s="68">
        <f>IF((SUM(CN$19:CN$37)+SUM(CN$78:CN87))&gt;=20,0,SUM(IF(AND($I88=1,EB88=1,EB$41&gt;2,EB$40&gt;0,SUM(EB$47:EB$53)&gt;0),1,0)))</f>
        <v>0</v>
      </c>
      <c r="CO88" s="68">
        <f>IF((SUM(CO$19:CO$37)+SUM(CO$78:CO87))&gt;=20,0,SUM(IF(AND($I88=1,EC88=1,EC$41&gt;2,EC$40&gt;0,SUM(EC$47:EC$53)&gt;0),1,0)))</f>
        <v>0</v>
      </c>
      <c r="CP88" s="68">
        <f>IF((SUM(CP$19:CP$37)+SUM(CP$78:CP87))&gt;=20,0,SUM(IF(AND($I88=1,ED88=1,ED$41&gt;2,ED$40&gt;0,SUM(ED$47:ED$53)&gt;0),1,0)))</f>
        <v>0</v>
      </c>
      <c r="CQ88" s="68">
        <f>IF((SUM(CQ$19:CQ$37)+SUM(CQ$78:CQ87))&gt;=20,0,SUM(IF(AND($I88=1,EE88=1,EE$41&gt;2,EE$40&gt;0,SUM(EE$47:EE$53)&gt;0),1,0)))</f>
        <v>0</v>
      </c>
      <c r="CR88" s="68">
        <f>IF((SUM(CR$19:CR$37)+SUM(CR$78:CR87))&gt;=20,0,SUM(IF(AND($I88=1,EF88=1,EF$41&gt;2,EF$40&gt;0,SUM(EF$47:EF$53)&gt;0),1,0)))</f>
        <v>0</v>
      </c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  <c r="DM88" s="53"/>
      <c r="DN88" s="53"/>
      <c r="DO88" s="53"/>
      <c r="DP88" s="53"/>
      <c r="DQ88" s="53"/>
      <c r="DR88" s="53"/>
      <c r="DS88" s="53"/>
      <c r="DT88" s="53"/>
      <c r="DU88" s="53"/>
      <c r="DV88" s="53"/>
      <c r="DW88" s="53"/>
      <c r="DX88" s="53"/>
      <c r="DY88" s="53"/>
      <c r="DZ88" s="53"/>
      <c r="EA88" s="53"/>
      <c r="EB88" s="53"/>
      <c r="EC88" s="53"/>
      <c r="ED88" s="53"/>
      <c r="EE88" s="53"/>
      <c r="EF88" s="53"/>
      <c r="EG88" s="46">
        <f t="shared" si="51"/>
        <v>0</v>
      </c>
      <c r="EH88" s="116"/>
      <c r="EI88" s="82">
        <f t="shared" si="52"/>
        <v>0</v>
      </c>
      <c r="EJ88" s="295" t="str">
        <f t="shared" si="53"/>
        <v/>
      </c>
      <c r="EK88" s="296">
        <f t="shared" si="54"/>
        <v>0</v>
      </c>
      <c r="EL88" s="161"/>
      <c r="EM88" s="354">
        <f>SUMIF($K88,REGISTER!$CY$7,'KORT 2'!$BD88)</f>
        <v>0</v>
      </c>
      <c r="EN88" s="355">
        <f>SUMIF($K88,REGISTER!$CY$8,'KORT 2'!$BD88)</f>
        <v>0</v>
      </c>
      <c r="EO88" s="356">
        <f>SUMIF($K88,REGISTER!$CY$9,'KORT 2'!$BD88)</f>
        <v>0</v>
      </c>
      <c r="EP88" s="356">
        <f>SUMIF($K88,REGISTER!$CY$10,'KORT 2'!$BD88)</f>
        <v>0</v>
      </c>
      <c r="EQ88" s="357">
        <f>SUMIF($K88,REGISTER!$CY$23,'KORT 2'!$BD88)</f>
        <v>0</v>
      </c>
      <c r="ER88" s="355">
        <f>SUMIF($K88,REGISTER!$CY$24,'KORT 2'!$BD88)</f>
        <v>0</v>
      </c>
      <c r="ES88" s="356">
        <f>SUMIF($K88,REGISTER!$CY$25,'KORT 2'!$BD88)</f>
        <v>0</v>
      </c>
      <c r="ET88" s="356">
        <f>SUMIF($K88,REGISTER!$CY$26,'KORT 2'!$BD88)</f>
        <v>0</v>
      </c>
      <c r="EU88" s="357">
        <f>SUMIF($K88,REGISTER!$CY$15,'KORT 2'!$BD88)</f>
        <v>0</v>
      </c>
      <c r="EV88" s="355">
        <f>SUMIF($K88,REGISTER!$CY$16,'KORT 2'!$BD88)</f>
        <v>0</v>
      </c>
      <c r="EW88" s="355">
        <f>SUMIF($K88,REGISTER!$CY$17,'KORT 2'!$BD88)</f>
        <v>0</v>
      </c>
      <c r="EX88" s="355">
        <f>SUMIF($K88,REGISTER!$CY$18,'KORT 2'!$BD88)</f>
        <v>0</v>
      </c>
      <c r="EY88" s="358">
        <f>SUMIF($K88,REGISTER!$CY$19,'KORT 2'!$BD88)+SUMIF($K88,REGISTER!$CY$20,'KORT 2'!$BD88)+SUMIF($K88,REGISTER!$CY$21,'KORT 2'!$BD88)+SUMIF($K88,REGISTER!$CY$22,'KORT 2'!$BD88)</f>
        <v>0</v>
      </c>
      <c r="EZ88" s="359">
        <f>SUMIF($K88,REGISTER!$CY$31,'KORT 2'!$BD88)</f>
        <v>0</v>
      </c>
      <c r="FA88" s="355">
        <f>SUMIF($K88,REGISTER!$CY$32,'KORT 2'!$BD88)</f>
        <v>0</v>
      </c>
      <c r="FB88" s="355">
        <f>SUMIF($K88,REGISTER!$CY$33,'KORT 2'!$BD88)</f>
        <v>0</v>
      </c>
      <c r="FC88" s="355">
        <f>SUMIF($K88,REGISTER!$CY$34,'KORT 2'!$BD88)</f>
        <v>0</v>
      </c>
      <c r="FD88" s="358">
        <f>SUMIF($K88,REGISTER!$CY$35,'KORT 2'!$BD88)+SUMIF($K88,REGISTER!$CY$36,'KORT 2'!$BD88)+SUMIF($K88,REGISTER!$CY$37,'KORT 2'!$BD88)+SUMIF($K88,REGISTER!$CY$38,'KORT 2'!$BD88)</f>
        <v>0</v>
      </c>
      <c r="FE88" s="376"/>
      <c r="FF88" s="377"/>
      <c r="FG88" s="378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9"/>
      <c r="FY88" s="84">
        <f>SUMIF($M88,REGISTER!$CY$40,'KORT 2'!$O88)</f>
        <v>0</v>
      </c>
      <c r="FZ88" s="17">
        <f>SUMIF($M88,REGISTER!$CY$41,'KORT 2'!$O88)</f>
        <v>0</v>
      </c>
      <c r="GA88" s="17">
        <f>SUMIF($M88,REGISTER!$CY$42,'KORT 2'!$O88)</f>
        <v>0</v>
      </c>
      <c r="GB88" s="17">
        <f>SUMIF($M88,REGISTER!$CY$43,'KORT 2'!$O88)</f>
        <v>0</v>
      </c>
      <c r="GC88" s="17">
        <f>SUMIF($M88,REGISTER!$CY$44,'KORT 2'!$O88)</f>
        <v>0</v>
      </c>
      <c r="GD88" s="17">
        <f>SUMIF($M88,REGISTER!$CY$45,'KORT 2'!$O88)</f>
        <v>0</v>
      </c>
      <c r="GE88" s="17">
        <f>SUMIF($M88,REGISTER!$CY$60,'KORT 2'!$O88)</f>
        <v>0</v>
      </c>
      <c r="GF88" s="17">
        <f>SUMIF($M88,REGISTER!$CY$61,'KORT 2'!$O88)</f>
        <v>0</v>
      </c>
      <c r="GG88" s="17">
        <f>SUMIF($M88,REGISTER!$CY$62,'KORT 2'!$O88)</f>
        <v>0</v>
      </c>
      <c r="GH88" s="17">
        <f>SUMIF($M88,REGISTER!$CY$63,'KORT 2'!$O88)</f>
        <v>0</v>
      </c>
      <c r="GI88" s="17">
        <f>SUMIF($M88,REGISTER!$CY$64,'KORT 2'!$O88)</f>
        <v>0</v>
      </c>
      <c r="GJ88" s="17">
        <f>SUMIF($M88,REGISTER!$CY$65,'KORT 2'!$O88)</f>
        <v>0</v>
      </c>
      <c r="GK88" s="17">
        <f>SUMIF($M88,REGISTER!$CY$50,'KORT 2'!$O88)</f>
        <v>0</v>
      </c>
      <c r="GL88" s="17">
        <f>SUMIF($M88,REGISTER!$CY$51,'KORT 2'!$O88)</f>
        <v>0</v>
      </c>
      <c r="GM88" s="17">
        <f>SUMIF($M88,REGISTER!$CY$52,'KORT 2'!$O88)</f>
        <v>0</v>
      </c>
      <c r="GN88" s="17">
        <f>SUMIF($M88,REGISTER!$CY$53,'KORT 2'!$O88)</f>
        <v>0</v>
      </c>
      <c r="GO88" s="17">
        <f>SUMIF($M88,REGISTER!$CY$54,'KORT 2'!$O88)</f>
        <v>0</v>
      </c>
      <c r="GP88" s="17">
        <f>SUMIF($M88,REGISTER!$CY$55,'KORT 2'!$O88)</f>
        <v>0</v>
      </c>
      <c r="GQ88" s="16">
        <f>SUMIF($M88,REGISTER!$CY$56,'KORT 2'!$O88)+SUMIF($M88,REGISTER!$CY$57,'KORT 2'!$O88)+SUMIF($M88,REGISTER!$CY$58,'KORT 2'!$O88)+SUMIF($M88,REGISTER!$CY$59,'KORT 2'!$O88)</f>
        <v>0</v>
      </c>
      <c r="GR88" s="17">
        <f>SUMIF($M88,REGISTER!$CY$70,'KORT 2'!$O88)</f>
        <v>0</v>
      </c>
      <c r="GS88" s="17">
        <f>SUMIF($M88,REGISTER!$CY$71,'KORT 2'!$O88)</f>
        <v>0</v>
      </c>
      <c r="GT88" s="17">
        <f>SUMIF($M88,REGISTER!$CY$72,'KORT 2'!$O88)</f>
        <v>0</v>
      </c>
      <c r="GU88" s="17">
        <f>SUMIF($M88,REGISTER!$CY$73,'KORT 2'!$O88)</f>
        <v>0</v>
      </c>
      <c r="GV88" s="17">
        <f>SUMIF($M88,REGISTER!$CY$74,'KORT 2'!$O88)</f>
        <v>0</v>
      </c>
      <c r="GW88" s="17">
        <f>SUMIF($M88,REGISTER!$CY$75,'KORT 2'!$O88)</f>
        <v>0</v>
      </c>
      <c r="GX88" s="16">
        <f>SUMIF($M88,REGISTER!$CY$76,'KORT 2'!$O88)+SUMIF($M88,REGISTER!$CY$77,'KORT 2'!$O88)+SUMIF($M88,REGISTER!$CY$78,'KORT 2'!$O88)+SUMIF($M88,REGISTER!$CY$79,'KORT 2'!$O88)</f>
        <v>0</v>
      </c>
      <c r="GY88" s="116"/>
      <c r="GZ88" s="116"/>
      <c r="HA88" s="116"/>
      <c r="HB88" s="116"/>
      <c r="HC88" s="116"/>
      <c r="HD88" s="116"/>
      <c r="HE88" s="116"/>
      <c r="HF88" s="116"/>
      <c r="HG88" s="116"/>
      <c r="HH88" s="116"/>
      <c r="HI88" s="116"/>
      <c r="HJ88" s="116"/>
      <c r="HK88" s="116"/>
      <c r="HL88" s="116"/>
      <c r="HM88" s="116"/>
      <c r="HN88" s="116"/>
      <c r="HO88" s="116"/>
      <c r="HP88" s="106"/>
      <c r="HQ88" s="1"/>
    </row>
    <row r="89" spans="1:225" ht="12" customHeight="1">
      <c r="A89" s="15">
        <v>33</v>
      </c>
      <c r="B89" s="69"/>
      <c r="C89" s="539" t="str">
        <f t="shared" si="41"/>
        <v/>
      </c>
      <c r="D89" s="540"/>
      <c r="E89" s="540"/>
      <c r="F89" s="540"/>
      <c r="G89" s="541"/>
      <c r="H89" s="111" t="str">
        <f t="shared" si="42"/>
        <v/>
      </c>
      <c r="I89" s="22">
        <f t="shared" si="43"/>
        <v>0</v>
      </c>
      <c r="J89" s="22">
        <f t="shared" si="44"/>
        <v>0</v>
      </c>
      <c r="K89" s="22">
        <f t="shared" si="45"/>
        <v>0</v>
      </c>
      <c r="L89" s="114"/>
      <c r="M89" s="22">
        <f t="shared" si="46"/>
        <v>0</v>
      </c>
      <c r="N89" s="22">
        <f t="shared" si="47"/>
        <v>0</v>
      </c>
      <c r="O89" s="83">
        <f t="shared" si="48"/>
        <v>0</v>
      </c>
      <c r="P89" s="68">
        <f>IF((SUM(P$19:P$39)+SUM(P$78:P88)+SUM(P$117:P$121))&gt;=REGISTER!$DD$24,0,IF(CS$70=1,0,IF(AND(CS89=1,$J89=1,CS$43&gt;=REGISTER!$DD$28,CS$40&gt;0,SUM(CS$54:CS$60)&gt;0),1,0)))</f>
        <v>0</v>
      </c>
      <c r="Q89" s="68">
        <f>IF((SUM(Q$19:Q$39)+SUM(Q$78:Q88)+SUM(Q$117:Q$121))&gt;=REGISTER!$DD$24,0,IF(CT$70=1,0,IF(AND(CT89=1,$J89=1,CT$43&gt;=REGISTER!$DD$28,CT$40&gt;0,SUM(CT$54:CT$60)&gt;0),1,0)))</f>
        <v>0</v>
      </c>
      <c r="R89" s="68">
        <f>IF((SUM(R$19:R$39)+SUM(R$78:R88)+SUM(R$117:R$121))&gt;=REGISTER!$DD$24,0,IF(CU$70=1,0,IF(AND(CU89=1,$J89=1,CU$43&gt;=REGISTER!$DD$28,CU$40&gt;0,SUM(CU$54:CU$60)&gt;0),1,0)))</f>
        <v>0</v>
      </c>
      <c r="S89" s="68">
        <f>IF((SUM(S$19:S$39)+SUM(S$78:S88)+SUM(S$117:S$121))&gt;=REGISTER!$DD$24,0,IF(CV$70=1,0,IF(AND(CV89=1,$J89=1,CV$43&gt;=REGISTER!$DD$28,CV$40&gt;0,SUM(CV$54:CV$60)&gt;0),1,0)))</f>
        <v>0</v>
      </c>
      <c r="T89" s="68">
        <f>IF((SUM(T$19:T$39)+SUM(T$78:T88)+SUM(T$117:T$121))&gt;=REGISTER!$DD$24,0,IF(CW$70=1,0,IF(AND(CW89=1,$J89=1,CW$43&gt;=REGISTER!$DD$28,CW$40&gt;0,SUM(CW$54:CW$60)&gt;0),1,0)))</f>
        <v>0</v>
      </c>
      <c r="U89" s="68">
        <f>IF((SUM(U$19:U$39)+SUM(U$78:U88)+SUM(U$117:U$121))&gt;=REGISTER!$DD$24,0,IF(CX$70=1,0,IF(AND(CX89=1,$J89=1,CX$43&gt;=REGISTER!$DD$28,CX$40&gt;0,SUM(CX$54:CX$60)&gt;0),1,0)))</f>
        <v>0</v>
      </c>
      <c r="V89" s="68">
        <f>IF((SUM(V$19:V$39)+SUM(V$78:V88)+SUM(V$117:V$121))&gt;=REGISTER!$DD$24,0,IF(CY$70=1,0,IF(AND(CY89=1,$J89=1,CY$43&gt;=REGISTER!$DD$28,CY$40&gt;0,SUM(CY$54:CY$60)&gt;0),1,0)))</f>
        <v>0</v>
      </c>
      <c r="W89" s="68">
        <f>IF((SUM(W$19:W$39)+SUM(W$78:W88)+SUM(W$117:W$121))&gt;=REGISTER!$DD$24,0,IF(CZ$70=1,0,IF(AND(CZ89=1,$J89=1,CZ$43&gt;=REGISTER!$DD$28,CZ$40&gt;0,SUM(CZ$54:CZ$60)&gt;0),1,0)))</f>
        <v>0</v>
      </c>
      <c r="X89" s="68">
        <f>IF((SUM(X$19:X$39)+SUM(X$78:X88)+SUM(X$117:X$121))&gt;=REGISTER!$DD$24,0,IF(DA$70=1,0,IF(AND(DA89=1,$J89=1,DA$43&gt;=REGISTER!$DD$28,DA$40&gt;0,SUM(DA$54:DA$60)&gt;0),1,0)))</f>
        <v>0</v>
      </c>
      <c r="Y89" s="68">
        <f>IF((SUM(Y$19:Y$39)+SUM(Y$78:Y88)+SUM(Y$117:Y$121))&gt;=REGISTER!$DD$24,0,IF(DB$70=1,0,IF(AND(DB89=1,$J89=1,DB$43&gt;=REGISTER!$DD$28,DB$40&gt;0,SUM(DB$54:DB$60)&gt;0),1,0)))</f>
        <v>0</v>
      </c>
      <c r="Z89" s="68">
        <f>IF((SUM(Z$19:Z$39)+SUM(Z$78:Z88)+SUM(Z$117:Z$121))&gt;=REGISTER!$DD$24,0,IF(DC$70=1,0,IF(AND(DC89=1,$J89=1,DC$43&gt;=REGISTER!$DD$28,DC$40&gt;0,SUM(DC$54:DC$60)&gt;0),1,0)))</f>
        <v>0</v>
      </c>
      <c r="AA89" s="68">
        <f>IF((SUM(AA$19:AA$39)+SUM(AA$78:AA88)+SUM(AA$117:AA$121))&gt;=REGISTER!$DD$24,0,IF(DD$70=1,0,IF(AND(DD89=1,$J89=1,DD$43&gt;=REGISTER!$DD$28,DD$40&gt;0,SUM(DD$54:DD$60)&gt;0),1,0)))</f>
        <v>0</v>
      </c>
      <c r="AB89" s="68">
        <f>IF((SUM(AB$19:AB$39)+SUM(AB$78:AB88)+SUM(AB$117:AB$121))&gt;=REGISTER!$DD$24,0,IF(DE$70=1,0,IF(AND(DE89=1,$J89=1,DE$43&gt;=REGISTER!$DD$28,DE$40&gt;0,SUM(DE$54:DE$60)&gt;0),1,0)))</f>
        <v>0</v>
      </c>
      <c r="AC89" s="68">
        <f>IF((SUM(AC$19:AC$39)+SUM(AC$78:AC88)+SUM(AC$117:AC$121))&gt;=REGISTER!$DD$24,0,IF(DF$70=1,0,IF(AND(DF89=1,$J89=1,DF$43&gt;=REGISTER!$DD$28,DF$40&gt;0,SUM(DF$54:DF$60)&gt;0),1,0)))</f>
        <v>0</v>
      </c>
      <c r="AD89" s="68">
        <f>IF((SUM(AD$19:AD$39)+SUM(AD$78:AD88)+SUM(AD$117:AD$121))&gt;=REGISTER!$DD$24,0,IF(DG$70=1,0,IF(AND(DG89=1,$J89=1,DG$43&gt;=REGISTER!$DD$28,DG$40&gt;0,SUM(DG$54:DG$60)&gt;0),1,0)))</f>
        <v>0</v>
      </c>
      <c r="AE89" s="68">
        <f>IF((SUM(AE$19:AE$39)+SUM(AE$78:AE88)+SUM(AE$117:AE$121))&gt;=REGISTER!$DD$24,0,IF(DH$70=1,0,IF(AND(DH89=1,$J89=1,DH$43&gt;=REGISTER!$DD$28,DH$40&gt;0,SUM(DH$54:DH$60)&gt;0),1,0)))</f>
        <v>0</v>
      </c>
      <c r="AF89" s="68">
        <f>IF((SUM(AF$19:AF$39)+SUM(AF$78:AF88)+SUM(AF$117:AF$121))&gt;=REGISTER!$DD$24,0,IF(DI$70=1,0,IF(AND(DI89=1,$J89=1,DI$43&gt;=REGISTER!$DD$28,DI$40&gt;0,SUM(DI$54:DI$60)&gt;0),1,0)))</f>
        <v>0</v>
      </c>
      <c r="AG89" s="68">
        <f>IF((SUM(AG$19:AG$39)+SUM(AG$78:AG88)+SUM(AG$117:AG$121))&gt;=REGISTER!$DD$24,0,IF(DJ$70=1,0,IF(AND(DJ89=1,$J89=1,DJ$43&gt;=REGISTER!$DD$28,DJ$40&gt;0,SUM(DJ$54:DJ$60)&gt;0),1,0)))</f>
        <v>0</v>
      </c>
      <c r="AH89" s="68">
        <f>IF((SUM(AH$19:AH$39)+SUM(AH$78:AH88)+SUM(AH$117:AH$121))&gt;=REGISTER!$DD$24,0,IF(DK$70=1,0,IF(AND(DK89=1,$J89=1,DK$43&gt;=REGISTER!$DD$28,DK$40&gt;0,SUM(DK$54:DK$60)&gt;0),1,0)))</f>
        <v>0</v>
      </c>
      <c r="AI89" s="68">
        <f>IF((SUM(AI$19:AI$39)+SUM(AI$78:AI88)+SUM(AI$117:AI$121))&gt;=REGISTER!$DD$24,0,IF(DL$70=1,0,IF(AND(DL89=1,$J89=1,DL$43&gt;=REGISTER!$DD$28,DL$40&gt;0,SUM(DL$54:DL$60)&gt;0),1,0)))</f>
        <v>0</v>
      </c>
      <c r="AJ89" s="68">
        <f>IF((SUM(AJ$19:AJ$39)+SUM(AJ$78:AJ88)+SUM(AJ$117:AJ$121))&gt;=REGISTER!$DD$24,0,IF(DM$70=1,0,IF(AND(DM89=1,$J89=1,DM$43&gt;=REGISTER!$DD$28,DM$40&gt;0,SUM(DM$54:DM$60)&gt;0),1,0)))</f>
        <v>0</v>
      </c>
      <c r="AK89" s="68">
        <f>IF((SUM(AK$19:AK$39)+SUM(AK$78:AK88)+SUM(AK$117:AK$121))&gt;=REGISTER!$DD$24,0,IF(DN$70=1,0,IF(AND(DN89=1,$J89=1,DN$43&gt;=REGISTER!$DD$28,DN$40&gt;0,SUM(DN$54:DN$60)&gt;0),1,0)))</f>
        <v>0</v>
      </c>
      <c r="AL89" s="68">
        <f>IF((SUM(AL$19:AL$39)+SUM(AL$78:AL88)+SUM(AL$117:AL$121))&gt;=REGISTER!$DD$24,0,IF(DO$70=1,0,IF(AND(DO89=1,$J89=1,DO$43&gt;=REGISTER!$DD$28,DO$40&gt;0,SUM(DO$54:DO$60)&gt;0),1,0)))</f>
        <v>0</v>
      </c>
      <c r="AM89" s="68">
        <f>IF((SUM(AM$19:AM$39)+SUM(AM$78:AM88)+SUM(AM$117:AM$121))&gt;=REGISTER!$DD$24,0,IF(DP$70=1,0,IF(AND(DP89=1,$J89=1,DP$43&gt;=REGISTER!$DD$28,DP$40&gt;0,SUM(DP$54:DP$60)&gt;0),1,0)))</f>
        <v>0</v>
      </c>
      <c r="AN89" s="68">
        <f>IF((SUM(AN$19:AN$39)+SUM(AN$78:AN88)+SUM(AN$117:AN$121))&gt;=REGISTER!$DD$24,0,IF(DQ$70=1,0,IF(AND(DQ89=1,$J89=1,DQ$43&gt;=REGISTER!$DD$28,DQ$40&gt;0,SUM(DQ$54:DQ$60)&gt;0),1,0)))</f>
        <v>0</v>
      </c>
      <c r="AO89" s="68">
        <f>IF((SUM(AO$19:AO$39)+SUM(AO$78:AO88)+SUM(AO$117:AO$121))&gt;=REGISTER!$DD$24,0,IF(DR$70=1,0,IF(AND(DR89=1,$J89=1,DR$43&gt;=REGISTER!$DD$28,DR$40&gt;0,SUM(DR$54:DR$60)&gt;0),1,0)))</f>
        <v>0</v>
      </c>
      <c r="AP89" s="68">
        <f>IF((SUM(AP$19:AP$39)+SUM(AP$78:AP88)+SUM(AP$117:AP$121))&gt;=REGISTER!$DD$24,0,IF(DS$70=1,0,IF(AND(DS89=1,$J89=1,DS$43&gt;=REGISTER!$DD$28,DS$40&gt;0,SUM(DS$54:DS$60)&gt;0),1,0)))</f>
        <v>0</v>
      </c>
      <c r="AQ89" s="68">
        <f>IF((SUM(AQ$19:AQ$39)+SUM(AQ$78:AQ88)+SUM(AQ$117:AQ$121))&gt;=REGISTER!$DD$24,0,IF(DT$70=1,0,IF(AND(DT89=1,$J89=1,DT$43&gt;=REGISTER!$DD$28,DT$40&gt;0,SUM(DT$54:DT$60)&gt;0),1,0)))</f>
        <v>0</v>
      </c>
      <c r="AR89" s="68">
        <f>IF((SUM(AR$19:AR$39)+SUM(AR$78:AR88)+SUM(AR$117:AR$121))&gt;=REGISTER!$DD$24,0,IF(DU$70=1,0,IF(AND(DU89=1,$J89=1,DU$43&gt;=REGISTER!$DD$28,DU$40&gt;0,SUM(DU$54:DU$60)&gt;0),1,0)))</f>
        <v>0</v>
      </c>
      <c r="AS89" s="68">
        <f>IF((SUM(AS$19:AS$39)+SUM(AS$78:AS88)+SUM(AS$117:AS$121))&gt;=REGISTER!$DD$24,0,IF(DV$70=1,0,IF(AND(DV89=1,$J89=1,DV$43&gt;=REGISTER!$DD$28,DV$40&gt;0,SUM(DV$54:DV$60)&gt;0),1,0)))</f>
        <v>0</v>
      </c>
      <c r="AT89" s="68">
        <f>IF((SUM(AT$19:AT$39)+SUM(AT$78:AT88)+SUM(AT$117:AT$121))&gt;=REGISTER!$DD$24,0,IF(DW$70=1,0,IF(AND(DW89=1,$J89=1,DW$43&gt;=REGISTER!$DD$28,DW$40&gt;0,SUM(DW$54:DW$60)&gt;0),1,0)))</f>
        <v>0</v>
      </c>
      <c r="AU89" s="68">
        <f>IF((SUM(AU$19:AU$39)+SUM(AU$78:AU88)+SUM(AU$117:AU$121))&gt;=REGISTER!$DD$24,0,IF(DX$70=1,0,IF(AND(DX89=1,$J89=1,DX$43&gt;=REGISTER!$DD$28,DX$40&gt;0,SUM(DX$54:DX$60)&gt;0),1,0)))</f>
        <v>0</v>
      </c>
      <c r="AV89" s="68">
        <f>IF((SUM(AV$19:AV$39)+SUM(AV$78:AV88)+SUM(AV$117:AV$121))&gt;=REGISTER!$DD$24,0,IF(DY$70=1,0,IF(AND(DY89=1,$J89=1,DY$43&gt;=REGISTER!$DD$28,DY$40&gt;0,SUM(DY$54:DY$60)&gt;0),1,0)))</f>
        <v>0</v>
      </c>
      <c r="AW89" s="68">
        <f>IF((SUM(AW$19:AW$39)+SUM(AW$78:AW88)+SUM(AW$117:AW$121))&gt;=REGISTER!$DD$24,0,IF(DZ$70=1,0,IF(AND(DZ89=1,$J89=1,DZ$43&gt;=REGISTER!$DD$28,DZ$40&gt;0,SUM(DZ$54:DZ$60)&gt;0),1,0)))</f>
        <v>0</v>
      </c>
      <c r="AX89" s="68">
        <f>IF((SUM(AX$19:AX$39)+SUM(AX$78:AX88)+SUM(AX$117:AX$121))&gt;=REGISTER!$DD$24,0,IF(EA$70=1,0,IF(AND(EA89=1,$J89=1,EA$43&gt;=REGISTER!$DD$28,EA$40&gt;0,SUM(EA$54:EA$60)&gt;0),1,0)))</f>
        <v>0</v>
      </c>
      <c r="AY89" s="68">
        <f>IF((SUM(AY$19:AY$39)+SUM(AY$78:AY88)+SUM(AY$117:AY$121))&gt;=REGISTER!$DD$24,0,IF(EB$70=1,0,IF(AND(EB89=1,$J89=1,EB$43&gt;=REGISTER!$DD$28,EB$40&gt;0,SUM(EB$54:EB$60)&gt;0),1,0)))</f>
        <v>0</v>
      </c>
      <c r="AZ89" s="68">
        <f>IF((SUM(AZ$19:AZ$39)+SUM(AZ$78:AZ88)+SUM(AZ$117:AZ$121))&gt;=REGISTER!$DD$24,0,IF(EC$70=1,0,IF(AND(EC89=1,$J89=1,EC$43&gt;=REGISTER!$DD$28,EC$40&gt;0,SUM(EC$54:EC$60)&gt;0),1,0)))</f>
        <v>0</v>
      </c>
      <c r="BA89" s="68">
        <f>IF((SUM(BA$19:BA$39)+SUM(BA$78:BA88)+SUM(BA$117:BA$121))&gt;=REGISTER!$DD$24,0,IF(ED$70=1,0,IF(AND(ED89=1,$J89=1,ED$43&gt;=REGISTER!$DD$28,ED$40&gt;0,SUM(ED$54:ED$60)&gt;0),1,0)))</f>
        <v>0</v>
      </c>
      <c r="BB89" s="68">
        <f>IF((SUM(BB$19:BB$39)+SUM(BB$78:BB88)+SUM(BB$117:BB$121))&gt;=REGISTER!$DD$24,0,IF(EE$70=1,0,IF(AND(EE89=1,$J89=1,EE$43&gt;=REGISTER!$DD$28,EE$40&gt;0,SUM(EE$54:EE$60)&gt;0),1,0)))</f>
        <v>0</v>
      </c>
      <c r="BC89" s="68">
        <f>IF((SUM(BC$19:BC$39)+SUM(BC$78:BC88)+SUM(BC$117:BC$121))&gt;=REGISTER!$DD$24,0,IF(EF$70=1,0,IF(AND(EF89=1,$J89=1,EF$43&gt;=REGISTER!$DD$28,EF$40&gt;0,SUM(EF$54:EF$60)&gt;0),1,0)))</f>
        <v>0</v>
      </c>
      <c r="BD89" s="83">
        <f t="shared" si="49"/>
        <v>0</v>
      </c>
      <c r="BE89" s="68">
        <f>IF((SUM(BE$19:BE$37)+SUM(BE$78:BE88))&gt;=20,0,SUM(IF(AND($I89=1,CS89=1,CS$41&gt;2,CS$40&gt;0,SUM(CS$47:CS$53)&gt;0),1,0)))</f>
        <v>0</v>
      </c>
      <c r="BF89" s="68">
        <f>IF((SUM(BF$19:BF$37)+SUM(BF$78:BF88))&gt;=20,0,SUM(IF(AND($I89=1,CT89=1,CT$41&gt;2,CT$40&gt;0,SUM(CT$47:CT$53)&gt;0),1,0)))</f>
        <v>0</v>
      </c>
      <c r="BG89" s="68">
        <f>IF((SUM(BG$19:BG$37)+SUM(BG$78:BG88))&gt;=20,0,SUM(IF(AND($I89=1,CU89=1,CU$41&gt;2,CU$40&gt;0,SUM(CU$47:CU$53)&gt;0),1,0)))</f>
        <v>0</v>
      </c>
      <c r="BH89" s="68">
        <f>IF((SUM(BH$19:BH$37)+SUM(BH$78:BH88))&gt;=20,0,SUM(IF(AND($I89=1,CV89=1,CV$41&gt;2,CV$40&gt;0,SUM(CV$47:CV$53)&gt;0),1,0)))</f>
        <v>0</v>
      </c>
      <c r="BI89" s="68">
        <f>IF((SUM(BI$19:BI$37)+SUM(BI$78:BI88))&gt;=20,0,SUM(IF(AND($I89=1,CW89=1,CW$41&gt;2,CW$40&gt;0,SUM(CW$47:CW$53)&gt;0),1,0)))</f>
        <v>0</v>
      </c>
      <c r="BJ89" s="68">
        <f>IF((SUM(BJ$19:BJ$37)+SUM(BJ$78:BJ88))&gt;=20,0,SUM(IF(AND($I89=1,CX89=1,CX$41&gt;2,CX$40&gt;0,SUM(CX$47:CX$53)&gt;0),1,0)))</f>
        <v>0</v>
      </c>
      <c r="BK89" s="68">
        <f>IF((SUM(BK$19:BK$37)+SUM(BK$78:BK88))&gt;=20,0,SUM(IF(AND($I89=1,CY89=1,CY$41&gt;2,CY$40&gt;0,SUM(CY$47:CY$53)&gt;0),1,0)))</f>
        <v>0</v>
      </c>
      <c r="BL89" s="68">
        <f>IF((SUM(BL$19:BL$37)+SUM(BL$78:BL88))&gt;=20,0,SUM(IF(AND($I89=1,CZ89=1,CZ$41&gt;2,CZ$40&gt;0,SUM(CZ$47:CZ$53)&gt;0),1,0)))</f>
        <v>0</v>
      </c>
      <c r="BM89" s="68">
        <f>IF((SUM(BM$19:BM$37)+SUM(BM$78:BM88))&gt;=20,0,SUM(IF(AND($I89=1,DA89=1,DA$41&gt;2,DA$40&gt;0,SUM(DA$47:DA$53)&gt;0),1,0)))</f>
        <v>0</v>
      </c>
      <c r="BN89" s="68">
        <f>IF((SUM(BN$19:BN$37)+SUM(BN$78:BN88))&gt;=20,0,SUM(IF(AND($I89=1,DB89=1,DB$41&gt;2,DB$40&gt;0,SUM(DB$47:DB$53)&gt;0),1,0)))</f>
        <v>0</v>
      </c>
      <c r="BO89" s="68">
        <f>IF((SUM(BO$19:BO$37)+SUM(BO$78:BO88))&gt;=20,0,SUM(IF(AND($I89=1,DC89=1,DC$41&gt;2,DC$40&gt;0,SUM(DC$47:DC$53)&gt;0),1,0)))</f>
        <v>0</v>
      </c>
      <c r="BP89" s="68">
        <f>IF((SUM(BP$19:BP$37)+SUM(BP$78:BP88))&gt;=20,0,SUM(IF(AND($I89=1,DD89=1,DD$41&gt;2,DD$40&gt;0,SUM(DD$47:DD$53)&gt;0),1,0)))</f>
        <v>0</v>
      </c>
      <c r="BQ89" s="68">
        <f>IF((SUM(BQ$19:BQ$37)+SUM(BQ$78:BQ88))&gt;=20,0,SUM(IF(AND($I89=1,DE89=1,DE$41&gt;2,DE$40&gt;0,SUM(DE$47:DE$53)&gt;0),1,0)))</f>
        <v>0</v>
      </c>
      <c r="BR89" s="68">
        <f>IF((SUM(BR$19:BR$37)+SUM(BR$78:BR88))&gt;=20,0,SUM(IF(AND($I89=1,DF89=1,DF$41&gt;2,DF$40&gt;0,SUM(DF$47:DF$53)&gt;0),1,0)))</f>
        <v>0</v>
      </c>
      <c r="BS89" s="68">
        <f>IF((SUM(BS$19:BS$37)+SUM(BS$78:BS88))&gt;=20,0,SUM(IF(AND($I89=1,DG89=1,DG$41&gt;2,DG$40&gt;0,SUM(DG$47:DG$53)&gt;0),1,0)))</f>
        <v>0</v>
      </c>
      <c r="BT89" s="68">
        <f>IF((SUM(BT$19:BT$37)+SUM(BT$78:BT88))&gt;=20,0,SUM(IF(AND($I89=1,DH89=1,DH$41&gt;2,DH$40&gt;0,SUM(DH$47:DH$53)&gt;0),1,0)))</f>
        <v>0</v>
      </c>
      <c r="BU89" s="68">
        <f>IF((SUM(BU$19:BU$37)+SUM(BU$78:BU88))&gt;=20,0,SUM(IF(AND($I89=1,DI89=1,DI$41&gt;2,DI$40&gt;0,SUM(DI$47:DI$53)&gt;0),1,0)))</f>
        <v>0</v>
      </c>
      <c r="BV89" s="68">
        <f>IF((SUM(BV$19:BV$37)+SUM(BV$78:BV88))&gt;=20,0,SUM(IF(AND($I89=1,DJ89=1,DJ$41&gt;2,DJ$40&gt;0,SUM(DJ$47:DJ$53)&gt;0),1,0)))</f>
        <v>0</v>
      </c>
      <c r="BW89" s="68">
        <f>IF((SUM(BW$19:BW$37)+SUM(BW$78:BW88))&gt;=20,0,SUM(IF(AND($I89=1,DK89=1,DK$41&gt;2,DK$40&gt;0,SUM(DK$47:DK$53)&gt;0),1,0)))</f>
        <v>0</v>
      </c>
      <c r="BX89" s="68">
        <f>IF((SUM(BX$19:BX$37)+SUM(BX$78:BX88))&gt;=20,0,SUM(IF(AND($I89=1,DL89=1,DL$41&gt;2,DL$40&gt;0,SUM(DL$47:DL$53)&gt;0),1,0)))</f>
        <v>0</v>
      </c>
      <c r="BY89" s="68">
        <f>IF((SUM(BY$19:BY$37)+SUM(BY$78:BY88))&gt;=20,0,SUM(IF(AND($I89=1,DM89=1,DM$41&gt;2,DM$40&gt;0,SUM(DM$47:DM$53)&gt;0),1,0)))</f>
        <v>0</v>
      </c>
      <c r="BZ89" s="68">
        <f>IF((SUM(BZ$19:BZ$37)+SUM(BZ$78:BZ88))&gt;=20,0,SUM(IF(AND($I89=1,DN89=1,DN$41&gt;2,DN$40&gt;0,SUM(DN$47:DN$53)&gt;0),1,0)))</f>
        <v>0</v>
      </c>
      <c r="CA89" s="68">
        <f>IF((SUM(CA$19:CA$37)+SUM(CA$78:CA88))&gt;=20,0,SUM(IF(AND($I89=1,DO89=1,DO$41&gt;2,DO$40&gt;0,SUM(DO$47:DO$53)&gt;0),1,0)))</f>
        <v>0</v>
      </c>
      <c r="CB89" s="68">
        <f>IF((SUM(CB$19:CB$37)+SUM(CB$78:CB88))&gt;=20,0,SUM(IF(AND($I89=1,DP89=1,DP$41&gt;2,DP$40&gt;0,SUM(DP$47:DP$53)&gt;0),1,0)))</f>
        <v>0</v>
      </c>
      <c r="CC89" s="68">
        <f>IF((SUM(CC$19:CC$37)+SUM(CC$78:CC88))&gt;=20,0,SUM(IF(AND($I89=1,DQ89=1,DQ$41&gt;2,DQ$40&gt;0,SUM(DQ$47:DQ$53)&gt;0),1,0)))</f>
        <v>0</v>
      </c>
      <c r="CD89" s="68">
        <f>IF((SUM(CD$19:CD$37)+SUM(CD$78:CD88))&gt;=20,0,SUM(IF(AND($I89=1,DR89=1,DR$41&gt;2,DR$40&gt;0,SUM(DR$47:DR$53)&gt;0),1,0)))</f>
        <v>0</v>
      </c>
      <c r="CE89" s="68">
        <f>IF((SUM(CE$19:CE$37)+SUM(CE$78:CE88))&gt;=20,0,SUM(IF(AND($I89=1,DS89=1,DS$41&gt;2,DS$40&gt;0,SUM(DS$47:DS$53)&gt;0),1,0)))</f>
        <v>0</v>
      </c>
      <c r="CF89" s="68">
        <f>IF((SUM(CF$19:CF$37)+SUM(CF$78:CF88))&gt;=20,0,SUM(IF(AND($I89=1,DT89=1,DT$41&gt;2,DT$40&gt;0,SUM(DT$47:DT$53)&gt;0),1,0)))</f>
        <v>0</v>
      </c>
      <c r="CG89" s="68">
        <f>IF((SUM(CG$19:CG$37)+SUM(CG$78:CG88))&gt;=20,0,SUM(IF(AND($I89=1,DU89=1,DU$41&gt;2,DU$40&gt;0,SUM(DU$47:DU$53)&gt;0),1,0)))</f>
        <v>0</v>
      </c>
      <c r="CH89" s="68">
        <f>IF((SUM(CH$19:CH$37)+SUM(CH$78:CH88))&gt;=20,0,SUM(IF(AND($I89=1,DV89=1,DV$41&gt;2,DV$40&gt;0,SUM(DV$47:DV$53)&gt;0),1,0)))</f>
        <v>0</v>
      </c>
      <c r="CI89" s="68">
        <f>IF((SUM(CI$19:CI$37)+SUM(CI$78:CI88))&gt;=20,0,SUM(IF(AND($I89=1,DW89=1,DW$41&gt;2,DW$40&gt;0,SUM(DW$47:DW$53)&gt;0),1,0)))</f>
        <v>0</v>
      </c>
      <c r="CJ89" s="68">
        <f>IF((SUM(CJ$19:CJ$37)+SUM(CJ$78:CJ88))&gt;=20,0,SUM(IF(AND($I89=1,DX89=1,DX$41&gt;2,DX$40&gt;0,SUM(DX$47:DX$53)&gt;0),1,0)))</f>
        <v>0</v>
      </c>
      <c r="CK89" s="68">
        <f>IF((SUM(CK$19:CK$37)+SUM(CK$78:CK88))&gt;=20,0,SUM(IF(AND($I89=1,DY89=1,DY$41&gt;2,DY$40&gt;0,SUM(DY$47:DY$53)&gt;0),1,0)))</f>
        <v>0</v>
      </c>
      <c r="CL89" s="68">
        <f>IF((SUM(CL$19:CL$37)+SUM(CL$78:CL88))&gt;=20,0,SUM(IF(AND($I89=1,DZ89=1,DZ$41&gt;2,DZ$40&gt;0,SUM(DZ$47:DZ$53)&gt;0),1,0)))</f>
        <v>0</v>
      </c>
      <c r="CM89" s="68">
        <f>IF((SUM(CM$19:CM$37)+SUM(CM$78:CM88))&gt;=20,0,SUM(IF(AND($I89=1,EA89=1,EA$41&gt;2,EA$40&gt;0,SUM(EA$47:EA$53)&gt;0),1,0)))</f>
        <v>0</v>
      </c>
      <c r="CN89" s="68">
        <f>IF((SUM(CN$19:CN$37)+SUM(CN$78:CN88))&gt;=20,0,SUM(IF(AND($I89=1,EB89=1,EB$41&gt;2,EB$40&gt;0,SUM(EB$47:EB$53)&gt;0),1,0)))</f>
        <v>0</v>
      </c>
      <c r="CO89" s="68">
        <f>IF((SUM(CO$19:CO$37)+SUM(CO$78:CO88))&gt;=20,0,SUM(IF(AND($I89=1,EC89=1,EC$41&gt;2,EC$40&gt;0,SUM(EC$47:EC$53)&gt;0),1,0)))</f>
        <v>0</v>
      </c>
      <c r="CP89" s="68">
        <f>IF((SUM(CP$19:CP$37)+SUM(CP$78:CP88))&gt;=20,0,SUM(IF(AND($I89=1,ED89=1,ED$41&gt;2,ED$40&gt;0,SUM(ED$47:ED$53)&gt;0),1,0)))</f>
        <v>0</v>
      </c>
      <c r="CQ89" s="68">
        <f>IF((SUM(CQ$19:CQ$37)+SUM(CQ$78:CQ88))&gt;=20,0,SUM(IF(AND($I89=1,EE89=1,EE$41&gt;2,EE$40&gt;0,SUM(EE$47:EE$53)&gt;0),1,0)))</f>
        <v>0</v>
      </c>
      <c r="CR89" s="68">
        <f>IF((SUM(CR$19:CR$37)+SUM(CR$78:CR88))&gt;=20,0,SUM(IF(AND($I89=1,EF89=1,EF$41&gt;2,EF$40&gt;0,SUM(EF$47:EF$53)&gt;0),1,0)))</f>
        <v>0</v>
      </c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  <c r="DL89" s="53"/>
      <c r="DM89" s="53"/>
      <c r="DN89" s="53"/>
      <c r="DO89" s="53"/>
      <c r="DP89" s="53"/>
      <c r="DQ89" s="53"/>
      <c r="DR89" s="53"/>
      <c r="DS89" s="53"/>
      <c r="DT89" s="53"/>
      <c r="DU89" s="53"/>
      <c r="DV89" s="53"/>
      <c r="DW89" s="53"/>
      <c r="DX89" s="53"/>
      <c r="DY89" s="53"/>
      <c r="DZ89" s="53"/>
      <c r="EA89" s="53"/>
      <c r="EB89" s="53"/>
      <c r="EC89" s="53"/>
      <c r="ED89" s="53"/>
      <c r="EE89" s="53"/>
      <c r="EF89" s="53"/>
      <c r="EG89" s="46">
        <f t="shared" si="51"/>
        <v>0</v>
      </c>
      <c r="EH89" s="116"/>
      <c r="EI89" s="82">
        <f t="shared" si="52"/>
        <v>0</v>
      </c>
      <c r="EJ89" s="295" t="str">
        <f t="shared" si="53"/>
        <v/>
      </c>
      <c r="EK89" s="296">
        <f t="shared" si="54"/>
        <v>0</v>
      </c>
      <c r="EL89" s="161"/>
      <c r="EM89" s="354">
        <f>SUMIF($K89,REGISTER!$CY$7,'KORT 2'!$BD89)</f>
        <v>0</v>
      </c>
      <c r="EN89" s="355">
        <f>SUMIF($K89,REGISTER!$CY$8,'KORT 2'!$BD89)</f>
        <v>0</v>
      </c>
      <c r="EO89" s="356">
        <f>SUMIF($K89,REGISTER!$CY$9,'KORT 2'!$BD89)</f>
        <v>0</v>
      </c>
      <c r="EP89" s="356">
        <f>SUMIF($K89,REGISTER!$CY$10,'KORT 2'!$BD89)</f>
        <v>0</v>
      </c>
      <c r="EQ89" s="357">
        <f>SUMIF($K89,REGISTER!$CY$23,'KORT 2'!$BD89)</f>
        <v>0</v>
      </c>
      <c r="ER89" s="355">
        <f>SUMIF($K89,REGISTER!$CY$24,'KORT 2'!$BD89)</f>
        <v>0</v>
      </c>
      <c r="ES89" s="356">
        <f>SUMIF($K89,REGISTER!$CY$25,'KORT 2'!$BD89)</f>
        <v>0</v>
      </c>
      <c r="ET89" s="356">
        <f>SUMIF($K89,REGISTER!$CY$26,'KORT 2'!$BD89)</f>
        <v>0</v>
      </c>
      <c r="EU89" s="357">
        <f>SUMIF($K89,REGISTER!$CY$15,'KORT 2'!$BD89)</f>
        <v>0</v>
      </c>
      <c r="EV89" s="355">
        <f>SUMIF($K89,REGISTER!$CY$16,'KORT 2'!$BD89)</f>
        <v>0</v>
      </c>
      <c r="EW89" s="355">
        <f>SUMIF($K89,REGISTER!$CY$17,'KORT 2'!$BD89)</f>
        <v>0</v>
      </c>
      <c r="EX89" s="355">
        <f>SUMIF($K89,REGISTER!$CY$18,'KORT 2'!$BD89)</f>
        <v>0</v>
      </c>
      <c r="EY89" s="358">
        <f>SUMIF($K89,REGISTER!$CY$19,'KORT 2'!$BD89)+SUMIF($K89,REGISTER!$CY$20,'KORT 2'!$BD89)+SUMIF($K89,REGISTER!$CY$21,'KORT 2'!$BD89)+SUMIF($K89,REGISTER!$CY$22,'KORT 2'!$BD89)</f>
        <v>0</v>
      </c>
      <c r="EZ89" s="359">
        <f>SUMIF($K89,REGISTER!$CY$31,'KORT 2'!$BD89)</f>
        <v>0</v>
      </c>
      <c r="FA89" s="355">
        <f>SUMIF($K89,REGISTER!$CY$32,'KORT 2'!$BD89)</f>
        <v>0</v>
      </c>
      <c r="FB89" s="355">
        <f>SUMIF($K89,REGISTER!$CY$33,'KORT 2'!$BD89)</f>
        <v>0</v>
      </c>
      <c r="FC89" s="355">
        <f>SUMIF($K89,REGISTER!$CY$34,'KORT 2'!$BD89)</f>
        <v>0</v>
      </c>
      <c r="FD89" s="358">
        <f>SUMIF($K89,REGISTER!$CY$35,'KORT 2'!$BD89)+SUMIF($K89,REGISTER!$CY$36,'KORT 2'!$BD89)+SUMIF($K89,REGISTER!$CY$37,'KORT 2'!$BD89)+SUMIF($K89,REGISTER!$CY$38,'KORT 2'!$BD89)</f>
        <v>0</v>
      </c>
      <c r="FE89" s="376"/>
      <c r="FF89" s="377"/>
      <c r="FG89" s="378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9"/>
      <c r="FY89" s="84">
        <f>SUMIF($M89,REGISTER!$CY$40,'KORT 2'!$O89)</f>
        <v>0</v>
      </c>
      <c r="FZ89" s="17">
        <f>SUMIF($M89,REGISTER!$CY$41,'KORT 2'!$O89)</f>
        <v>0</v>
      </c>
      <c r="GA89" s="17">
        <f>SUMIF($M89,REGISTER!$CY$42,'KORT 2'!$O89)</f>
        <v>0</v>
      </c>
      <c r="GB89" s="17">
        <f>SUMIF($M89,REGISTER!$CY$43,'KORT 2'!$O89)</f>
        <v>0</v>
      </c>
      <c r="GC89" s="17">
        <f>SUMIF($M89,REGISTER!$CY$44,'KORT 2'!$O89)</f>
        <v>0</v>
      </c>
      <c r="GD89" s="17">
        <f>SUMIF($M89,REGISTER!$CY$45,'KORT 2'!$O89)</f>
        <v>0</v>
      </c>
      <c r="GE89" s="17">
        <f>SUMIF($M89,REGISTER!$CY$60,'KORT 2'!$O89)</f>
        <v>0</v>
      </c>
      <c r="GF89" s="17">
        <f>SUMIF($M89,REGISTER!$CY$61,'KORT 2'!$O89)</f>
        <v>0</v>
      </c>
      <c r="GG89" s="17">
        <f>SUMIF($M89,REGISTER!$CY$62,'KORT 2'!$O89)</f>
        <v>0</v>
      </c>
      <c r="GH89" s="17">
        <f>SUMIF($M89,REGISTER!$CY$63,'KORT 2'!$O89)</f>
        <v>0</v>
      </c>
      <c r="GI89" s="17">
        <f>SUMIF($M89,REGISTER!$CY$64,'KORT 2'!$O89)</f>
        <v>0</v>
      </c>
      <c r="GJ89" s="17">
        <f>SUMIF($M89,REGISTER!$CY$65,'KORT 2'!$O89)</f>
        <v>0</v>
      </c>
      <c r="GK89" s="17">
        <f>SUMIF($M89,REGISTER!$CY$50,'KORT 2'!$O89)</f>
        <v>0</v>
      </c>
      <c r="GL89" s="17">
        <f>SUMIF($M89,REGISTER!$CY$51,'KORT 2'!$O89)</f>
        <v>0</v>
      </c>
      <c r="GM89" s="17">
        <f>SUMIF($M89,REGISTER!$CY$52,'KORT 2'!$O89)</f>
        <v>0</v>
      </c>
      <c r="GN89" s="17">
        <f>SUMIF($M89,REGISTER!$CY$53,'KORT 2'!$O89)</f>
        <v>0</v>
      </c>
      <c r="GO89" s="17">
        <f>SUMIF($M89,REGISTER!$CY$54,'KORT 2'!$O89)</f>
        <v>0</v>
      </c>
      <c r="GP89" s="17">
        <f>SUMIF($M89,REGISTER!$CY$55,'KORT 2'!$O89)</f>
        <v>0</v>
      </c>
      <c r="GQ89" s="16">
        <f>SUMIF($M89,REGISTER!$CY$56,'KORT 2'!$O89)+SUMIF($M89,REGISTER!$CY$57,'KORT 2'!$O89)+SUMIF($M89,REGISTER!$CY$58,'KORT 2'!$O89)+SUMIF($M89,REGISTER!$CY$59,'KORT 2'!$O89)</f>
        <v>0</v>
      </c>
      <c r="GR89" s="17">
        <f>SUMIF($M89,REGISTER!$CY$70,'KORT 2'!$O89)</f>
        <v>0</v>
      </c>
      <c r="GS89" s="17">
        <f>SUMIF($M89,REGISTER!$CY$71,'KORT 2'!$O89)</f>
        <v>0</v>
      </c>
      <c r="GT89" s="17">
        <f>SUMIF($M89,REGISTER!$CY$72,'KORT 2'!$O89)</f>
        <v>0</v>
      </c>
      <c r="GU89" s="17">
        <f>SUMIF($M89,REGISTER!$CY$73,'KORT 2'!$O89)</f>
        <v>0</v>
      </c>
      <c r="GV89" s="17">
        <f>SUMIF($M89,REGISTER!$CY$74,'KORT 2'!$O89)</f>
        <v>0</v>
      </c>
      <c r="GW89" s="17">
        <f>SUMIF($M89,REGISTER!$CY$75,'KORT 2'!$O89)</f>
        <v>0</v>
      </c>
      <c r="GX89" s="16">
        <f>SUMIF($M89,REGISTER!$CY$76,'KORT 2'!$O89)+SUMIF($M89,REGISTER!$CY$77,'KORT 2'!$O89)+SUMIF($M89,REGISTER!$CY$78,'KORT 2'!$O89)+SUMIF($M89,REGISTER!$CY$79,'KORT 2'!$O89)</f>
        <v>0</v>
      </c>
      <c r="GY89" s="116"/>
      <c r="GZ89" s="116"/>
      <c r="HA89" s="116"/>
      <c r="HB89" s="116"/>
      <c r="HC89" s="116"/>
      <c r="HD89" s="116"/>
      <c r="HE89" s="116"/>
      <c r="HF89" s="116"/>
      <c r="HG89" s="116"/>
      <c r="HH89" s="116"/>
      <c r="HI89" s="116"/>
      <c r="HJ89" s="116"/>
      <c r="HK89" s="116"/>
      <c r="HL89" s="116"/>
      <c r="HM89" s="116"/>
      <c r="HN89" s="116"/>
      <c r="HO89" s="116"/>
      <c r="HP89" s="106"/>
      <c r="HQ89" s="1"/>
    </row>
    <row r="90" spans="1:225" ht="12" customHeight="1">
      <c r="A90" s="15">
        <v>34</v>
      </c>
      <c r="B90" s="69"/>
      <c r="C90" s="539" t="str">
        <f t="shared" si="41"/>
        <v/>
      </c>
      <c r="D90" s="540"/>
      <c r="E90" s="540"/>
      <c r="F90" s="540"/>
      <c r="G90" s="541"/>
      <c r="H90" s="111" t="str">
        <f t="shared" si="42"/>
        <v/>
      </c>
      <c r="I90" s="22">
        <f t="shared" si="43"/>
        <v>0</v>
      </c>
      <c r="J90" s="22">
        <f t="shared" si="44"/>
        <v>0</v>
      </c>
      <c r="K90" s="22">
        <f t="shared" si="45"/>
        <v>0</v>
      </c>
      <c r="L90" s="114"/>
      <c r="M90" s="22">
        <f t="shared" si="46"/>
        <v>0</v>
      </c>
      <c r="N90" s="22">
        <f t="shared" si="47"/>
        <v>0</v>
      </c>
      <c r="O90" s="83">
        <f t="shared" si="48"/>
        <v>0</v>
      </c>
      <c r="P90" s="68">
        <f>IF((SUM(P$19:P$39)+SUM(P$78:P89)+SUM(P$117:P$121))&gt;=REGISTER!$DD$24,0,IF(CS$70=1,0,IF(AND(CS90=1,$J90=1,CS$43&gt;=REGISTER!$DD$28,CS$40&gt;0,SUM(CS$54:CS$60)&gt;0),1,0)))</f>
        <v>0</v>
      </c>
      <c r="Q90" s="68">
        <f>IF((SUM(Q$19:Q$39)+SUM(Q$78:Q89)+SUM(Q$117:Q$121))&gt;=REGISTER!$DD$24,0,IF(CT$70=1,0,IF(AND(CT90=1,$J90=1,CT$43&gt;=REGISTER!$DD$28,CT$40&gt;0,SUM(CT$54:CT$60)&gt;0),1,0)))</f>
        <v>0</v>
      </c>
      <c r="R90" s="68">
        <f>IF((SUM(R$19:R$39)+SUM(R$78:R89)+SUM(R$117:R$121))&gt;=REGISTER!$DD$24,0,IF(CU$70=1,0,IF(AND(CU90=1,$J90=1,CU$43&gt;=REGISTER!$DD$28,CU$40&gt;0,SUM(CU$54:CU$60)&gt;0),1,0)))</f>
        <v>0</v>
      </c>
      <c r="S90" s="68">
        <f>IF((SUM(S$19:S$39)+SUM(S$78:S89)+SUM(S$117:S$121))&gt;=REGISTER!$DD$24,0,IF(CV$70=1,0,IF(AND(CV90=1,$J90=1,CV$43&gt;=REGISTER!$DD$28,CV$40&gt;0,SUM(CV$54:CV$60)&gt;0),1,0)))</f>
        <v>0</v>
      </c>
      <c r="T90" s="68">
        <f>IF((SUM(T$19:T$39)+SUM(T$78:T89)+SUM(T$117:T$121))&gt;=REGISTER!$DD$24,0,IF(CW$70=1,0,IF(AND(CW90=1,$J90=1,CW$43&gt;=REGISTER!$DD$28,CW$40&gt;0,SUM(CW$54:CW$60)&gt;0),1,0)))</f>
        <v>0</v>
      </c>
      <c r="U90" s="68">
        <f>IF((SUM(U$19:U$39)+SUM(U$78:U89)+SUM(U$117:U$121))&gt;=REGISTER!$DD$24,0,IF(CX$70=1,0,IF(AND(CX90=1,$J90=1,CX$43&gt;=REGISTER!$DD$28,CX$40&gt;0,SUM(CX$54:CX$60)&gt;0),1,0)))</f>
        <v>0</v>
      </c>
      <c r="V90" s="68">
        <f>IF((SUM(V$19:V$39)+SUM(V$78:V89)+SUM(V$117:V$121))&gt;=REGISTER!$DD$24,0,IF(CY$70=1,0,IF(AND(CY90=1,$J90=1,CY$43&gt;=REGISTER!$DD$28,CY$40&gt;0,SUM(CY$54:CY$60)&gt;0),1,0)))</f>
        <v>0</v>
      </c>
      <c r="W90" s="68">
        <f>IF((SUM(W$19:W$39)+SUM(W$78:W89)+SUM(W$117:W$121))&gt;=REGISTER!$DD$24,0,IF(CZ$70=1,0,IF(AND(CZ90=1,$J90=1,CZ$43&gt;=REGISTER!$DD$28,CZ$40&gt;0,SUM(CZ$54:CZ$60)&gt;0),1,0)))</f>
        <v>0</v>
      </c>
      <c r="X90" s="68">
        <f>IF((SUM(X$19:X$39)+SUM(X$78:X89)+SUM(X$117:X$121))&gt;=REGISTER!$DD$24,0,IF(DA$70=1,0,IF(AND(DA90=1,$J90=1,DA$43&gt;=REGISTER!$DD$28,DA$40&gt;0,SUM(DA$54:DA$60)&gt;0),1,0)))</f>
        <v>0</v>
      </c>
      <c r="Y90" s="68">
        <f>IF((SUM(Y$19:Y$39)+SUM(Y$78:Y89)+SUM(Y$117:Y$121))&gt;=REGISTER!$DD$24,0,IF(DB$70=1,0,IF(AND(DB90=1,$J90=1,DB$43&gt;=REGISTER!$DD$28,DB$40&gt;0,SUM(DB$54:DB$60)&gt;0),1,0)))</f>
        <v>0</v>
      </c>
      <c r="Z90" s="68">
        <f>IF((SUM(Z$19:Z$39)+SUM(Z$78:Z89)+SUM(Z$117:Z$121))&gt;=REGISTER!$DD$24,0,IF(DC$70=1,0,IF(AND(DC90=1,$J90=1,DC$43&gt;=REGISTER!$DD$28,DC$40&gt;0,SUM(DC$54:DC$60)&gt;0),1,0)))</f>
        <v>0</v>
      </c>
      <c r="AA90" s="68">
        <f>IF((SUM(AA$19:AA$39)+SUM(AA$78:AA89)+SUM(AA$117:AA$121))&gt;=REGISTER!$DD$24,0,IF(DD$70=1,0,IF(AND(DD90=1,$J90=1,DD$43&gt;=REGISTER!$DD$28,DD$40&gt;0,SUM(DD$54:DD$60)&gt;0),1,0)))</f>
        <v>0</v>
      </c>
      <c r="AB90" s="68">
        <f>IF((SUM(AB$19:AB$39)+SUM(AB$78:AB89)+SUM(AB$117:AB$121))&gt;=REGISTER!$DD$24,0,IF(DE$70=1,0,IF(AND(DE90=1,$J90=1,DE$43&gt;=REGISTER!$DD$28,DE$40&gt;0,SUM(DE$54:DE$60)&gt;0),1,0)))</f>
        <v>0</v>
      </c>
      <c r="AC90" s="68">
        <f>IF((SUM(AC$19:AC$39)+SUM(AC$78:AC89)+SUM(AC$117:AC$121))&gt;=REGISTER!$DD$24,0,IF(DF$70=1,0,IF(AND(DF90=1,$J90=1,DF$43&gt;=REGISTER!$DD$28,DF$40&gt;0,SUM(DF$54:DF$60)&gt;0),1,0)))</f>
        <v>0</v>
      </c>
      <c r="AD90" s="68">
        <f>IF((SUM(AD$19:AD$39)+SUM(AD$78:AD89)+SUM(AD$117:AD$121))&gt;=REGISTER!$DD$24,0,IF(DG$70=1,0,IF(AND(DG90=1,$J90=1,DG$43&gt;=REGISTER!$DD$28,DG$40&gt;0,SUM(DG$54:DG$60)&gt;0),1,0)))</f>
        <v>0</v>
      </c>
      <c r="AE90" s="68">
        <f>IF((SUM(AE$19:AE$39)+SUM(AE$78:AE89)+SUM(AE$117:AE$121))&gt;=REGISTER!$DD$24,0,IF(DH$70=1,0,IF(AND(DH90=1,$J90=1,DH$43&gt;=REGISTER!$DD$28,DH$40&gt;0,SUM(DH$54:DH$60)&gt;0),1,0)))</f>
        <v>0</v>
      </c>
      <c r="AF90" s="68">
        <f>IF((SUM(AF$19:AF$39)+SUM(AF$78:AF89)+SUM(AF$117:AF$121))&gt;=REGISTER!$DD$24,0,IF(DI$70=1,0,IF(AND(DI90=1,$J90=1,DI$43&gt;=REGISTER!$DD$28,DI$40&gt;0,SUM(DI$54:DI$60)&gt;0),1,0)))</f>
        <v>0</v>
      </c>
      <c r="AG90" s="68">
        <f>IF((SUM(AG$19:AG$39)+SUM(AG$78:AG89)+SUM(AG$117:AG$121))&gt;=REGISTER!$DD$24,0,IF(DJ$70=1,0,IF(AND(DJ90=1,$J90=1,DJ$43&gt;=REGISTER!$DD$28,DJ$40&gt;0,SUM(DJ$54:DJ$60)&gt;0),1,0)))</f>
        <v>0</v>
      </c>
      <c r="AH90" s="68">
        <f>IF((SUM(AH$19:AH$39)+SUM(AH$78:AH89)+SUM(AH$117:AH$121))&gt;=REGISTER!$DD$24,0,IF(DK$70=1,0,IF(AND(DK90=1,$J90=1,DK$43&gt;=REGISTER!$DD$28,DK$40&gt;0,SUM(DK$54:DK$60)&gt;0),1,0)))</f>
        <v>0</v>
      </c>
      <c r="AI90" s="68">
        <f>IF((SUM(AI$19:AI$39)+SUM(AI$78:AI89)+SUM(AI$117:AI$121))&gt;=REGISTER!$DD$24,0,IF(DL$70=1,0,IF(AND(DL90=1,$J90=1,DL$43&gt;=REGISTER!$DD$28,DL$40&gt;0,SUM(DL$54:DL$60)&gt;0),1,0)))</f>
        <v>0</v>
      </c>
      <c r="AJ90" s="68">
        <f>IF((SUM(AJ$19:AJ$39)+SUM(AJ$78:AJ89)+SUM(AJ$117:AJ$121))&gt;=REGISTER!$DD$24,0,IF(DM$70=1,0,IF(AND(DM90=1,$J90=1,DM$43&gt;=REGISTER!$DD$28,DM$40&gt;0,SUM(DM$54:DM$60)&gt;0),1,0)))</f>
        <v>0</v>
      </c>
      <c r="AK90" s="68">
        <f>IF((SUM(AK$19:AK$39)+SUM(AK$78:AK89)+SUM(AK$117:AK$121))&gt;=REGISTER!$DD$24,0,IF(DN$70=1,0,IF(AND(DN90=1,$J90=1,DN$43&gt;=REGISTER!$DD$28,DN$40&gt;0,SUM(DN$54:DN$60)&gt;0),1,0)))</f>
        <v>0</v>
      </c>
      <c r="AL90" s="68">
        <f>IF((SUM(AL$19:AL$39)+SUM(AL$78:AL89)+SUM(AL$117:AL$121))&gt;=REGISTER!$DD$24,0,IF(DO$70=1,0,IF(AND(DO90=1,$J90=1,DO$43&gt;=REGISTER!$DD$28,DO$40&gt;0,SUM(DO$54:DO$60)&gt;0),1,0)))</f>
        <v>0</v>
      </c>
      <c r="AM90" s="68">
        <f>IF((SUM(AM$19:AM$39)+SUM(AM$78:AM89)+SUM(AM$117:AM$121))&gt;=REGISTER!$DD$24,0,IF(DP$70=1,0,IF(AND(DP90=1,$J90=1,DP$43&gt;=REGISTER!$DD$28,DP$40&gt;0,SUM(DP$54:DP$60)&gt;0),1,0)))</f>
        <v>0</v>
      </c>
      <c r="AN90" s="68">
        <f>IF((SUM(AN$19:AN$39)+SUM(AN$78:AN89)+SUM(AN$117:AN$121))&gt;=REGISTER!$DD$24,0,IF(DQ$70=1,0,IF(AND(DQ90=1,$J90=1,DQ$43&gt;=REGISTER!$DD$28,DQ$40&gt;0,SUM(DQ$54:DQ$60)&gt;0),1,0)))</f>
        <v>0</v>
      </c>
      <c r="AO90" s="68">
        <f>IF((SUM(AO$19:AO$39)+SUM(AO$78:AO89)+SUM(AO$117:AO$121))&gt;=REGISTER!$DD$24,0,IF(DR$70=1,0,IF(AND(DR90=1,$J90=1,DR$43&gt;=REGISTER!$DD$28,DR$40&gt;0,SUM(DR$54:DR$60)&gt;0),1,0)))</f>
        <v>0</v>
      </c>
      <c r="AP90" s="68">
        <f>IF((SUM(AP$19:AP$39)+SUM(AP$78:AP89)+SUM(AP$117:AP$121))&gt;=REGISTER!$DD$24,0,IF(DS$70=1,0,IF(AND(DS90=1,$J90=1,DS$43&gt;=REGISTER!$DD$28,DS$40&gt;0,SUM(DS$54:DS$60)&gt;0),1,0)))</f>
        <v>0</v>
      </c>
      <c r="AQ90" s="68">
        <f>IF((SUM(AQ$19:AQ$39)+SUM(AQ$78:AQ89)+SUM(AQ$117:AQ$121))&gt;=REGISTER!$DD$24,0,IF(DT$70=1,0,IF(AND(DT90=1,$J90=1,DT$43&gt;=REGISTER!$DD$28,DT$40&gt;0,SUM(DT$54:DT$60)&gt;0),1,0)))</f>
        <v>0</v>
      </c>
      <c r="AR90" s="68">
        <f>IF((SUM(AR$19:AR$39)+SUM(AR$78:AR89)+SUM(AR$117:AR$121))&gt;=REGISTER!$DD$24,0,IF(DU$70=1,0,IF(AND(DU90=1,$J90=1,DU$43&gt;=REGISTER!$DD$28,DU$40&gt;0,SUM(DU$54:DU$60)&gt;0),1,0)))</f>
        <v>0</v>
      </c>
      <c r="AS90" s="68">
        <f>IF((SUM(AS$19:AS$39)+SUM(AS$78:AS89)+SUM(AS$117:AS$121))&gt;=REGISTER!$DD$24,0,IF(DV$70=1,0,IF(AND(DV90=1,$J90=1,DV$43&gt;=REGISTER!$DD$28,DV$40&gt;0,SUM(DV$54:DV$60)&gt;0),1,0)))</f>
        <v>0</v>
      </c>
      <c r="AT90" s="68">
        <f>IF((SUM(AT$19:AT$39)+SUM(AT$78:AT89)+SUM(AT$117:AT$121))&gt;=REGISTER!$DD$24,0,IF(DW$70=1,0,IF(AND(DW90=1,$J90=1,DW$43&gt;=REGISTER!$DD$28,DW$40&gt;0,SUM(DW$54:DW$60)&gt;0),1,0)))</f>
        <v>0</v>
      </c>
      <c r="AU90" s="68">
        <f>IF((SUM(AU$19:AU$39)+SUM(AU$78:AU89)+SUM(AU$117:AU$121))&gt;=REGISTER!$DD$24,0,IF(DX$70=1,0,IF(AND(DX90=1,$J90=1,DX$43&gt;=REGISTER!$DD$28,DX$40&gt;0,SUM(DX$54:DX$60)&gt;0),1,0)))</f>
        <v>0</v>
      </c>
      <c r="AV90" s="68">
        <f>IF((SUM(AV$19:AV$39)+SUM(AV$78:AV89)+SUM(AV$117:AV$121))&gt;=REGISTER!$DD$24,0,IF(DY$70=1,0,IF(AND(DY90=1,$J90=1,DY$43&gt;=REGISTER!$DD$28,DY$40&gt;0,SUM(DY$54:DY$60)&gt;0),1,0)))</f>
        <v>0</v>
      </c>
      <c r="AW90" s="68">
        <f>IF((SUM(AW$19:AW$39)+SUM(AW$78:AW89)+SUM(AW$117:AW$121))&gt;=REGISTER!$DD$24,0,IF(DZ$70=1,0,IF(AND(DZ90=1,$J90=1,DZ$43&gt;=REGISTER!$DD$28,DZ$40&gt;0,SUM(DZ$54:DZ$60)&gt;0),1,0)))</f>
        <v>0</v>
      </c>
      <c r="AX90" s="68">
        <f>IF((SUM(AX$19:AX$39)+SUM(AX$78:AX89)+SUM(AX$117:AX$121))&gt;=REGISTER!$DD$24,0,IF(EA$70=1,0,IF(AND(EA90=1,$J90=1,EA$43&gt;=REGISTER!$DD$28,EA$40&gt;0,SUM(EA$54:EA$60)&gt;0),1,0)))</f>
        <v>0</v>
      </c>
      <c r="AY90" s="68">
        <f>IF((SUM(AY$19:AY$39)+SUM(AY$78:AY89)+SUM(AY$117:AY$121))&gt;=REGISTER!$DD$24,0,IF(EB$70=1,0,IF(AND(EB90=1,$J90=1,EB$43&gt;=REGISTER!$DD$28,EB$40&gt;0,SUM(EB$54:EB$60)&gt;0),1,0)))</f>
        <v>0</v>
      </c>
      <c r="AZ90" s="68">
        <f>IF((SUM(AZ$19:AZ$39)+SUM(AZ$78:AZ89)+SUM(AZ$117:AZ$121))&gt;=REGISTER!$DD$24,0,IF(EC$70=1,0,IF(AND(EC90=1,$J90=1,EC$43&gt;=REGISTER!$DD$28,EC$40&gt;0,SUM(EC$54:EC$60)&gt;0),1,0)))</f>
        <v>0</v>
      </c>
      <c r="BA90" s="68">
        <f>IF((SUM(BA$19:BA$39)+SUM(BA$78:BA89)+SUM(BA$117:BA$121))&gt;=REGISTER!$DD$24,0,IF(ED$70=1,0,IF(AND(ED90=1,$J90=1,ED$43&gt;=REGISTER!$DD$28,ED$40&gt;0,SUM(ED$54:ED$60)&gt;0),1,0)))</f>
        <v>0</v>
      </c>
      <c r="BB90" s="68">
        <f>IF((SUM(BB$19:BB$39)+SUM(BB$78:BB89)+SUM(BB$117:BB$121))&gt;=REGISTER!$DD$24,0,IF(EE$70=1,0,IF(AND(EE90=1,$J90=1,EE$43&gt;=REGISTER!$DD$28,EE$40&gt;0,SUM(EE$54:EE$60)&gt;0),1,0)))</f>
        <v>0</v>
      </c>
      <c r="BC90" s="68">
        <f>IF((SUM(BC$19:BC$39)+SUM(BC$78:BC89)+SUM(BC$117:BC$121))&gt;=REGISTER!$DD$24,0,IF(EF$70=1,0,IF(AND(EF90=1,$J90=1,EF$43&gt;=REGISTER!$DD$28,EF$40&gt;0,SUM(EF$54:EF$60)&gt;0),1,0)))</f>
        <v>0</v>
      </c>
      <c r="BD90" s="83">
        <f t="shared" ref="BD90:BD121" si="55">SUM(BE90:CR90)</f>
        <v>0</v>
      </c>
      <c r="BE90" s="68">
        <f>IF((SUM(BE$19:BE$37)+SUM(BE$78:BE89))&gt;=20,0,SUM(IF(AND($I90=1,CS90=1,CS$41&gt;2,CS$40&gt;0,SUM(CS$47:CS$53)&gt;0),1,0)))</f>
        <v>0</v>
      </c>
      <c r="BF90" s="68">
        <f>IF((SUM(BF$19:BF$37)+SUM(BF$78:BF89))&gt;=20,0,SUM(IF(AND($I90=1,CT90=1,CT$41&gt;2,CT$40&gt;0,SUM(CT$47:CT$53)&gt;0),1,0)))</f>
        <v>0</v>
      </c>
      <c r="BG90" s="68">
        <f>IF((SUM(BG$19:BG$37)+SUM(BG$78:BG89))&gt;=20,0,SUM(IF(AND($I90=1,CU90=1,CU$41&gt;2,CU$40&gt;0,SUM(CU$47:CU$53)&gt;0),1,0)))</f>
        <v>0</v>
      </c>
      <c r="BH90" s="68">
        <f>IF((SUM(BH$19:BH$37)+SUM(BH$78:BH89))&gt;=20,0,SUM(IF(AND($I90=1,CV90=1,CV$41&gt;2,CV$40&gt;0,SUM(CV$47:CV$53)&gt;0),1,0)))</f>
        <v>0</v>
      </c>
      <c r="BI90" s="68">
        <f>IF((SUM(BI$19:BI$37)+SUM(BI$78:BI89))&gt;=20,0,SUM(IF(AND($I90=1,CW90=1,CW$41&gt;2,CW$40&gt;0,SUM(CW$47:CW$53)&gt;0),1,0)))</f>
        <v>0</v>
      </c>
      <c r="BJ90" s="68">
        <f>IF((SUM(BJ$19:BJ$37)+SUM(BJ$78:BJ89))&gt;=20,0,SUM(IF(AND($I90=1,CX90=1,CX$41&gt;2,CX$40&gt;0,SUM(CX$47:CX$53)&gt;0),1,0)))</f>
        <v>0</v>
      </c>
      <c r="BK90" s="68">
        <f>IF((SUM(BK$19:BK$37)+SUM(BK$78:BK89))&gt;=20,0,SUM(IF(AND($I90=1,CY90=1,CY$41&gt;2,CY$40&gt;0,SUM(CY$47:CY$53)&gt;0),1,0)))</f>
        <v>0</v>
      </c>
      <c r="BL90" s="68">
        <f>IF((SUM(BL$19:BL$37)+SUM(BL$78:BL89))&gt;=20,0,SUM(IF(AND($I90=1,CZ90=1,CZ$41&gt;2,CZ$40&gt;0,SUM(CZ$47:CZ$53)&gt;0),1,0)))</f>
        <v>0</v>
      </c>
      <c r="BM90" s="68">
        <f>IF((SUM(BM$19:BM$37)+SUM(BM$78:BM89))&gt;=20,0,SUM(IF(AND($I90=1,DA90=1,DA$41&gt;2,DA$40&gt;0,SUM(DA$47:DA$53)&gt;0),1,0)))</f>
        <v>0</v>
      </c>
      <c r="BN90" s="68">
        <f>IF((SUM(BN$19:BN$37)+SUM(BN$78:BN89))&gt;=20,0,SUM(IF(AND($I90=1,DB90=1,DB$41&gt;2,DB$40&gt;0,SUM(DB$47:DB$53)&gt;0),1,0)))</f>
        <v>0</v>
      </c>
      <c r="BO90" s="68">
        <f>IF((SUM(BO$19:BO$37)+SUM(BO$78:BO89))&gt;=20,0,SUM(IF(AND($I90=1,DC90=1,DC$41&gt;2,DC$40&gt;0,SUM(DC$47:DC$53)&gt;0),1,0)))</f>
        <v>0</v>
      </c>
      <c r="BP90" s="68">
        <f>IF((SUM(BP$19:BP$37)+SUM(BP$78:BP89))&gt;=20,0,SUM(IF(AND($I90=1,DD90=1,DD$41&gt;2,DD$40&gt;0,SUM(DD$47:DD$53)&gt;0),1,0)))</f>
        <v>0</v>
      </c>
      <c r="BQ90" s="68">
        <f>IF((SUM(BQ$19:BQ$37)+SUM(BQ$78:BQ89))&gt;=20,0,SUM(IF(AND($I90=1,DE90=1,DE$41&gt;2,DE$40&gt;0,SUM(DE$47:DE$53)&gt;0),1,0)))</f>
        <v>0</v>
      </c>
      <c r="BR90" s="68">
        <f>IF((SUM(BR$19:BR$37)+SUM(BR$78:BR89))&gt;=20,0,SUM(IF(AND($I90=1,DF90=1,DF$41&gt;2,DF$40&gt;0,SUM(DF$47:DF$53)&gt;0),1,0)))</f>
        <v>0</v>
      </c>
      <c r="BS90" s="68">
        <f>IF((SUM(BS$19:BS$37)+SUM(BS$78:BS89))&gt;=20,0,SUM(IF(AND($I90=1,DG90=1,DG$41&gt;2,DG$40&gt;0,SUM(DG$47:DG$53)&gt;0),1,0)))</f>
        <v>0</v>
      </c>
      <c r="BT90" s="68">
        <f>IF((SUM(BT$19:BT$37)+SUM(BT$78:BT89))&gt;=20,0,SUM(IF(AND($I90=1,DH90=1,DH$41&gt;2,DH$40&gt;0,SUM(DH$47:DH$53)&gt;0),1,0)))</f>
        <v>0</v>
      </c>
      <c r="BU90" s="68">
        <f>IF((SUM(BU$19:BU$37)+SUM(BU$78:BU89))&gt;=20,0,SUM(IF(AND($I90=1,DI90=1,DI$41&gt;2,DI$40&gt;0,SUM(DI$47:DI$53)&gt;0),1,0)))</f>
        <v>0</v>
      </c>
      <c r="BV90" s="68">
        <f>IF((SUM(BV$19:BV$37)+SUM(BV$78:BV89))&gt;=20,0,SUM(IF(AND($I90=1,DJ90=1,DJ$41&gt;2,DJ$40&gt;0,SUM(DJ$47:DJ$53)&gt;0),1,0)))</f>
        <v>0</v>
      </c>
      <c r="BW90" s="68">
        <f>IF((SUM(BW$19:BW$37)+SUM(BW$78:BW89))&gt;=20,0,SUM(IF(AND($I90=1,DK90=1,DK$41&gt;2,DK$40&gt;0,SUM(DK$47:DK$53)&gt;0),1,0)))</f>
        <v>0</v>
      </c>
      <c r="BX90" s="68">
        <f>IF((SUM(BX$19:BX$37)+SUM(BX$78:BX89))&gt;=20,0,SUM(IF(AND($I90=1,DL90=1,DL$41&gt;2,DL$40&gt;0,SUM(DL$47:DL$53)&gt;0),1,0)))</f>
        <v>0</v>
      </c>
      <c r="BY90" s="68">
        <f>IF((SUM(BY$19:BY$37)+SUM(BY$78:BY89))&gt;=20,0,SUM(IF(AND($I90=1,DM90=1,DM$41&gt;2,DM$40&gt;0,SUM(DM$47:DM$53)&gt;0),1,0)))</f>
        <v>0</v>
      </c>
      <c r="BZ90" s="68">
        <f>IF((SUM(BZ$19:BZ$37)+SUM(BZ$78:BZ89))&gt;=20,0,SUM(IF(AND($I90=1,DN90=1,DN$41&gt;2,DN$40&gt;0,SUM(DN$47:DN$53)&gt;0),1,0)))</f>
        <v>0</v>
      </c>
      <c r="CA90" s="68">
        <f>IF((SUM(CA$19:CA$37)+SUM(CA$78:CA89))&gt;=20,0,SUM(IF(AND($I90=1,DO90=1,DO$41&gt;2,DO$40&gt;0,SUM(DO$47:DO$53)&gt;0),1,0)))</f>
        <v>0</v>
      </c>
      <c r="CB90" s="68">
        <f>IF((SUM(CB$19:CB$37)+SUM(CB$78:CB89))&gt;=20,0,SUM(IF(AND($I90=1,DP90=1,DP$41&gt;2,DP$40&gt;0,SUM(DP$47:DP$53)&gt;0),1,0)))</f>
        <v>0</v>
      </c>
      <c r="CC90" s="68">
        <f>IF((SUM(CC$19:CC$37)+SUM(CC$78:CC89))&gt;=20,0,SUM(IF(AND($I90=1,DQ90=1,DQ$41&gt;2,DQ$40&gt;0,SUM(DQ$47:DQ$53)&gt;0),1,0)))</f>
        <v>0</v>
      </c>
      <c r="CD90" s="68">
        <f>IF((SUM(CD$19:CD$37)+SUM(CD$78:CD89))&gt;=20,0,SUM(IF(AND($I90=1,DR90=1,DR$41&gt;2,DR$40&gt;0,SUM(DR$47:DR$53)&gt;0),1,0)))</f>
        <v>0</v>
      </c>
      <c r="CE90" s="68">
        <f>IF((SUM(CE$19:CE$37)+SUM(CE$78:CE89))&gt;=20,0,SUM(IF(AND($I90=1,DS90=1,DS$41&gt;2,DS$40&gt;0,SUM(DS$47:DS$53)&gt;0),1,0)))</f>
        <v>0</v>
      </c>
      <c r="CF90" s="68">
        <f>IF((SUM(CF$19:CF$37)+SUM(CF$78:CF89))&gt;=20,0,SUM(IF(AND($I90=1,DT90=1,DT$41&gt;2,DT$40&gt;0,SUM(DT$47:DT$53)&gt;0),1,0)))</f>
        <v>0</v>
      </c>
      <c r="CG90" s="68">
        <f>IF((SUM(CG$19:CG$37)+SUM(CG$78:CG89))&gt;=20,0,SUM(IF(AND($I90=1,DU90=1,DU$41&gt;2,DU$40&gt;0,SUM(DU$47:DU$53)&gt;0),1,0)))</f>
        <v>0</v>
      </c>
      <c r="CH90" s="68">
        <f>IF((SUM(CH$19:CH$37)+SUM(CH$78:CH89))&gt;=20,0,SUM(IF(AND($I90=1,DV90=1,DV$41&gt;2,DV$40&gt;0,SUM(DV$47:DV$53)&gt;0),1,0)))</f>
        <v>0</v>
      </c>
      <c r="CI90" s="68">
        <f>IF((SUM(CI$19:CI$37)+SUM(CI$78:CI89))&gt;=20,0,SUM(IF(AND($I90=1,DW90=1,DW$41&gt;2,DW$40&gt;0,SUM(DW$47:DW$53)&gt;0),1,0)))</f>
        <v>0</v>
      </c>
      <c r="CJ90" s="68">
        <f>IF((SUM(CJ$19:CJ$37)+SUM(CJ$78:CJ89))&gt;=20,0,SUM(IF(AND($I90=1,DX90=1,DX$41&gt;2,DX$40&gt;0,SUM(DX$47:DX$53)&gt;0),1,0)))</f>
        <v>0</v>
      </c>
      <c r="CK90" s="68">
        <f>IF((SUM(CK$19:CK$37)+SUM(CK$78:CK89))&gt;=20,0,SUM(IF(AND($I90=1,DY90=1,DY$41&gt;2,DY$40&gt;0,SUM(DY$47:DY$53)&gt;0),1,0)))</f>
        <v>0</v>
      </c>
      <c r="CL90" s="68">
        <f>IF((SUM(CL$19:CL$37)+SUM(CL$78:CL89))&gt;=20,0,SUM(IF(AND($I90=1,DZ90=1,DZ$41&gt;2,DZ$40&gt;0,SUM(DZ$47:DZ$53)&gt;0),1,0)))</f>
        <v>0</v>
      </c>
      <c r="CM90" s="68">
        <f>IF((SUM(CM$19:CM$37)+SUM(CM$78:CM89))&gt;=20,0,SUM(IF(AND($I90=1,EA90=1,EA$41&gt;2,EA$40&gt;0,SUM(EA$47:EA$53)&gt;0),1,0)))</f>
        <v>0</v>
      </c>
      <c r="CN90" s="68">
        <f>IF((SUM(CN$19:CN$37)+SUM(CN$78:CN89))&gt;=20,0,SUM(IF(AND($I90=1,EB90=1,EB$41&gt;2,EB$40&gt;0,SUM(EB$47:EB$53)&gt;0),1,0)))</f>
        <v>0</v>
      </c>
      <c r="CO90" s="68">
        <f>IF((SUM(CO$19:CO$37)+SUM(CO$78:CO89))&gt;=20,0,SUM(IF(AND($I90=1,EC90=1,EC$41&gt;2,EC$40&gt;0,SUM(EC$47:EC$53)&gt;0),1,0)))</f>
        <v>0</v>
      </c>
      <c r="CP90" s="68">
        <f>IF((SUM(CP$19:CP$37)+SUM(CP$78:CP89))&gt;=20,0,SUM(IF(AND($I90=1,ED90=1,ED$41&gt;2,ED$40&gt;0,SUM(ED$47:ED$53)&gt;0),1,0)))</f>
        <v>0</v>
      </c>
      <c r="CQ90" s="68">
        <f>IF((SUM(CQ$19:CQ$37)+SUM(CQ$78:CQ89))&gt;=20,0,SUM(IF(AND($I90=1,EE90=1,EE$41&gt;2,EE$40&gt;0,SUM(EE$47:EE$53)&gt;0),1,0)))</f>
        <v>0</v>
      </c>
      <c r="CR90" s="68">
        <f>IF((SUM(CR$19:CR$37)+SUM(CR$78:CR89))&gt;=20,0,SUM(IF(AND($I90=1,EF90=1,EF$41&gt;2,EF$40&gt;0,SUM(EF$47:EF$53)&gt;0),1,0)))</f>
        <v>0</v>
      </c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  <c r="DL90" s="53"/>
      <c r="DM90" s="53"/>
      <c r="DN90" s="53"/>
      <c r="DO90" s="53"/>
      <c r="DP90" s="53"/>
      <c r="DQ90" s="53"/>
      <c r="DR90" s="53"/>
      <c r="DS90" s="53"/>
      <c r="DT90" s="53"/>
      <c r="DU90" s="53"/>
      <c r="DV90" s="53"/>
      <c r="DW90" s="53"/>
      <c r="DX90" s="53"/>
      <c r="DY90" s="53"/>
      <c r="DZ90" s="53"/>
      <c r="EA90" s="53"/>
      <c r="EB90" s="53"/>
      <c r="EC90" s="53"/>
      <c r="ED90" s="53"/>
      <c r="EE90" s="53"/>
      <c r="EF90" s="53"/>
      <c r="EG90" s="46">
        <f t="shared" si="51"/>
        <v>0</v>
      </c>
      <c r="EH90" s="116"/>
      <c r="EI90" s="82">
        <f t="shared" si="52"/>
        <v>0</v>
      </c>
      <c r="EJ90" s="295" t="str">
        <f t="shared" si="53"/>
        <v/>
      </c>
      <c r="EK90" s="296">
        <f t="shared" si="54"/>
        <v>0</v>
      </c>
      <c r="EL90" s="161"/>
      <c r="EM90" s="354">
        <f>SUMIF($K90,REGISTER!$CY$7,'KORT 2'!$BD90)</f>
        <v>0</v>
      </c>
      <c r="EN90" s="355">
        <f>SUMIF($K90,REGISTER!$CY$8,'KORT 2'!$BD90)</f>
        <v>0</v>
      </c>
      <c r="EO90" s="356">
        <f>SUMIF($K90,REGISTER!$CY$9,'KORT 2'!$BD90)</f>
        <v>0</v>
      </c>
      <c r="EP90" s="356">
        <f>SUMIF($K90,REGISTER!$CY$10,'KORT 2'!$BD90)</f>
        <v>0</v>
      </c>
      <c r="EQ90" s="357">
        <f>SUMIF($K90,REGISTER!$CY$23,'KORT 2'!$BD90)</f>
        <v>0</v>
      </c>
      <c r="ER90" s="355">
        <f>SUMIF($K90,REGISTER!$CY$24,'KORT 2'!$BD90)</f>
        <v>0</v>
      </c>
      <c r="ES90" s="356">
        <f>SUMIF($K90,REGISTER!$CY$25,'KORT 2'!$BD90)</f>
        <v>0</v>
      </c>
      <c r="ET90" s="356">
        <f>SUMIF($K90,REGISTER!$CY$26,'KORT 2'!$BD90)</f>
        <v>0</v>
      </c>
      <c r="EU90" s="357">
        <f>SUMIF($K90,REGISTER!$CY$15,'KORT 2'!$BD90)</f>
        <v>0</v>
      </c>
      <c r="EV90" s="355">
        <f>SUMIF($K90,REGISTER!$CY$16,'KORT 2'!$BD90)</f>
        <v>0</v>
      </c>
      <c r="EW90" s="355">
        <f>SUMIF($K90,REGISTER!$CY$17,'KORT 2'!$BD90)</f>
        <v>0</v>
      </c>
      <c r="EX90" s="355">
        <f>SUMIF($K90,REGISTER!$CY$18,'KORT 2'!$BD90)</f>
        <v>0</v>
      </c>
      <c r="EY90" s="358">
        <f>SUMIF($K90,REGISTER!$CY$19,'KORT 2'!$BD90)+SUMIF($K90,REGISTER!$CY$20,'KORT 2'!$BD90)+SUMIF($K90,REGISTER!$CY$21,'KORT 2'!$BD90)+SUMIF($K90,REGISTER!$CY$22,'KORT 2'!$BD90)</f>
        <v>0</v>
      </c>
      <c r="EZ90" s="359">
        <f>SUMIF($K90,REGISTER!$CY$31,'KORT 2'!$BD90)</f>
        <v>0</v>
      </c>
      <c r="FA90" s="355">
        <f>SUMIF($K90,REGISTER!$CY$32,'KORT 2'!$BD90)</f>
        <v>0</v>
      </c>
      <c r="FB90" s="355">
        <f>SUMIF($K90,REGISTER!$CY$33,'KORT 2'!$BD90)</f>
        <v>0</v>
      </c>
      <c r="FC90" s="355">
        <f>SUMIF($K90,REGISTER!$CY$34,'KORT 2'!$BD90)</f>
        <v>0</v>
      </c>
      <c r="FD90" s="358">
        <f>SUMIF($K90,REGISTER!$CY$35,'KORT 2'!$BD90)+SUMIF($K90,REGISTER!$CY$36,'KORT 2'!$BD90)+SUMIF($K90,REGISTER!$CY$37,'KORT 2'!$BD90)+SUMIF($K90,REGISTER!$CY$38,'KORT 2'!$BD90)</f>
        <v>0</v>
      </c>
      <c r="FE90" s="376"/>
      <c r="FF90" s="377"/>
      <c r="FG90" s="378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9"/>
      <c r="FY90" s="84">
        <f>SUMIF($M90,REGISTER!$CY$40,'KORT 2'!$O90)</f>
        <v>0</v>
      </c>
      <c r="FZ90" s="17">
        <f>SUMIF($M90,REGISTER!$CY$41,'KORT 2'!$O90)</f>
        <v>0</v>
      </c>
      <c r="GA90" s="17">
        <f>SUMIF($M90,REGISTER!$CY$42,'KORT 2'!$O90)</f>
        <v>0</v>
      </c>
      <c r="GB90" s="17">
        <f>SUMIF($M90,REGISTER!$CY$43,'KORT 2'!$O90)</f>
        <v>0</v>
      </c>
      <c r="GC90" s="17">
        <f>SUMIF($M90,REGISTER!$CY$44,'KORT 2'!$O90)</f>
        <v>0</v>
      </c>
      <c r="GD90" s="17">
        <f>SUMIF($M90,REGISTER!$CY$45,'KORT 2'!$O90)</f>
        <v>0</v>
      </c>
      <c r="GE90" s="17">
        <f>SUMIF($M90,REGISTER!$CY$60,'KORT 2'!$O90)</f>
        <v>0</v>
      </c>
      <c r="GF90" s="17">
        <f>SUMIF($M90,REGISTER!$CY$61,'KORT 2'!$O90)</f>
        <v>0</v>
      </c>
      <c r="GG90" s="17">
        <f>SUMIF($M90,REGISTER!$CY$62,'KORT 2'!$O90)</f>
        <v>0</v>
      </c>
      <c r="GH90" s="17">
        <f>SUMIF($M90,REGISTER!$CY$63,'KORT 2'!$O90)</f>
        <v>0</v>
      </c>
      <c r="GI90" s="17">
        <f>SUMIF($M90,REGISTER!$CY$64,'KORT 2'!$O90)</f>
        <v>0</v>
      </c>
      <c r="GJ90" s="17">
        <f>SUMIF($M90,REGISTER!$CY$65,'KORT 2'!$O90)</f>
        <v>0</v>
      </c>
      <c r="GK90" s="17">
        <f>SUMIF($M90,REGISTER!$CY$50,'KORT 2'!$O90)</f>
        <v>0</v>
      </c>
      <c r="GL90" s="17">
        <f>SUMIF($M90,REGISTER!$CY$51,'KORT 2'!$O90)</f>
        <v>0</v>
      </c>
      <c r="GM90" s="17">
        <f>SUMIF($M90,REGISTER!$CY$52,'KORT 2'!$O90)</f>
        <v>0</v>
      </c>
      <c r="GN90" s="17">
        <f>SUMIF($M90,REGISTER!$CY$53,'KORT 2'!$O90)</f>
        <v>0</v>
      </c>
      <c r="GO90" s="17">
        <f>SUMIF($M90,REGISTER!$CY$54,'KORT 2'!$O90)</f>
        <v>0</v>
      </c>
      <c r="GP90" s="17">
        <f>SUMIF($M90,REGISTER!$CY$55,'KORT 2'!$O90)</f>
        <v>0</v>
      </c>
      <c r="GQ90" s="16">
        <f>SUMIF($M90,REGISTER!$CY$56,'KORT 2'!$O90)+SUMIF($M90,REGISTER!$CY$57,'KORT 2'!$O90)+SUMIF($M90,REGISTER!$CY$58,'KORT 2'!$O90)+SUMIF($M90,REGISTER!$CY$59,'KORT 2'!$O90)</f>
        <v>0</v>
      </c>
      <c r="GR90" s="17">
        <f>SUMIF($M90,REGISTER!$CY$70,'KORT 2'!$O90)</f>
        <v>0</v>
      </c>
      <c r="GS90" s="17">
        <f>SUMIF($M90,REGISTER!$CY$71,'KORT 2'!$O90)</f>
        <v>0</v>
      </c>
      <c r="GT90" s="17">
        <f>SUMIF($M90,REGISTER!$CY$72,'KORT 2'!$O90)</f>
        <v>0</v>
      </c>
      <c r="GU90" s="17">
        <f>SUMIF($M90,REGISTER!$CY$73,'KORT 2'!$O90)</f>
        <v>0</v>
      </c>
      <c r="GV90" s="17">
        <f>SUMIF($M90,REGISTER!$CY$74,'KORT 2'!$O90)</f>
        <v>0</v>
      </c>
      <c r="GW90" s="17">
        <f>SUMIF($M90,REGISTER!$CY$75,'KORT 2'!$O90)</f>
        <v>0</v>
      </c>
      <c r="GX90" s="16">
        <f>SUMIF($M90,REGISTER!$CY$76,'KORT 2'!$O90)+SUMIF($M90,REGISTER!$CY$77,'KORT 2'!$O90)+SUMIF($M90,REGISTER!$CY$78,'KORT 2'!$O90)+SUMIF($M90,REGISTER!$CY$79,'KORT 2'!$O90)</f>
        <v>0</v>
      </c>
      <c r="GY90" s="116"/>
      <c r="GZ90" s="116"/>
      <c r="HA90" s="116"/>
      <c r="HB90" s="116"/>
      <c r="HC90" s="116"/>
      <c r="HD90" s="116"/>
      <c r="HE90" s="116"/>
      <c r="HF90" s="116"/>
      <c r="HG90" s="116"/>
      <c r="HH90" s="116"/>
      <c r="HI90" s="116"/>
      <c r="HJ90" s="116"/>
      <c r="HK90" s="116"/>
      <c r="HL90" s="116"/>
      <c r="HM90" s="116"/>
      <c r="HN90" s="116"/>
      <c r="HO90" s="116"/>
      <c r="HP90" s="106"/>
      <c r="HQ90" s="1"/>
    </row>
    <row r="91" spans="1:225" ht="12" customHeight="1">
      <c r="A91" s="15">
        <v>35</v>
      </c>
      <c r="B91" s="69"/>
      <c r="C91" s="539" t="str">
        <f t="shared" si="41"/>
        <v/>
      </c>
      <c r="D91" s="540"/>
      <c r="E91" s="540"/>
      <c r="F91" s="540"/>
      <c r="G91" s="541"/>
      <c r="H91" s="111" t="str">
        <f t="shared" si="42"/>
        <v/>
      </c>
      <c r="I91" s="22">
        <f t="shared" si="43"/>
        <v>0</v>
      </c>
      <c r="J91" s="22">
        <f t="shared" si="44"/>
        <v>0</v>
      </c>
      <c r="K91" s="22">
        <f t="shared" si="45"/>
        <v>0</v>
      </c>
      <c r="L91" s="114"/>
      <c r="M91" s="22">
        <f t="shared" si="46"/>
        <v>0</v>
      </c>
      <c r="N91" s="22">
        <f t="shared" si="47"/>
        <v>0</v>
      </c>
      <c r="O91" s="83">
        <f t="shared" si="48"/>
        <v>0</v>
      </c>
      <c r="P91" s="68">
        <f>IF((SUM(P$19:P$39)+SUM(P$78:P90)+SUM(P$117:P$121))&gt;=REGISTER!$DD$24,0,IF(CS$70=1,0,IF(AND(CS91=1,$J91=1,CS$43&gt;=REGISTER!$DD$28,CS$40&gt;0,SUM(CS$54:CS$60)&gt;0),1,0)))</f>
        <v>0</v>
      </c>
      <c r="Q91" s="68">
        <f>IF((SUM(Q$19:Q$39)+SUM(Q$78:Q90)+SUM(Q$117:Q$121))&gt;=REGISTER!$DD$24,0,IF(CT$70=1,0,IF(AND(CT91=1,$J91=1,CT$43&gt;=REGISTER!$DD$28,CT$40&gt;0,SUM(CT$54:CT$60)&gt;0),1,0)))</f>
        <v>0</v>
      </c>
      <c r="R91" s="68">
        <f>IF((SUM(R$19:R$39)+SUM(R$78:R90)+SUM(R$117:R$121))&gt;=REGISTER!$DD$24,0,IF(CU$70=1,0,IF(AND(CU91=1,$J91=1,CU$43&gt;=REGISTER!$DD$28,CU$40&gt;0,SUM(CU$54:CU$60)&gt;0),1,0)))</f>
        <v>0</v>
      </c>
      <c r="S91" s="68">
        <f>IF((SUM(S$19:S$39)+SUM(S$78:S90)+SUM(S$117:S$121))&gt;=REGISTER!$DD$24,0,IF(CV$70=1,0,IF(AND(CV91=1,$J91=1,CV$43&gt;=REGISTER!$DD$28,CV$40&gt;0,SUM(CV$54:CV$60)&gt;0),1,0)))</f>
        <v>0</v>
      </c>
      <c r="T91" s="68">
        <f>IF((SUM(T$19:T$39)+SUM(T$78:T90)+SUM(T$117:T$121))&gt;=REGISTER!$DD$24,0,IF(CW$70=1,0,IF(AND(CW91=1,$J91=1,CW$43&gt;=REGISTER!$DD$28,CW$40&gt;0,SUM(CW$54:CW$60)&gt;0),1,0)))</f>
        <v>0</v>
      </c>
      <c r="U91" s="68">
        <f>IF((SUM(U$19:U$39)+SUM(U$78:U90)+SUM(U$117:U$121))&gt;=REGISTER!$DD$24,0,IF(CX$70=1,0,IF(AND(CX91=1,$J91=1,CX$43&gt;=REGISTER!$DD$28,CX$40&gt;0,SUM(CX$54:CX$60)&gt;0),1,0)))</f>
        <v>0</v>
      </c>
      <c r="V91" s="68">
        <f>IF((SUM(V$19:V$39)+SUM(V$78:V90)+SUM(V$117:V$121))&gt;=REGISTER!$DD$24,0,IF(CY$70=1,0,IF(AND(CY91=1,$J91=1,CY$43&gt;=REGISTER!$DD$28,CY$40&gt;0,SUM(CY$54:CY$60)&gt;0),1,0)))</f>
        <v>0</v>
      </c>
      <c r="W91" s="68">
        <f>IF((SUM(W$19:W$39)+SUM(W$78:W90)+SUM(W$117:W$121))&gt;=REGISTER!$DD$24,0,IF(CZ$70=1,0,IF(AND(CZ91=1,$J91=1,CZ$43&gt;=REGISTER!$DD$28,CZ$40&gt;0,SUM(CZ$54:CZ$60)&gt;0),1,0)))</f>
        <v>0</v>
      </c>
      <c r="X91" s="68">
        <f>IF((SUM(X$19:X$39)+SUM(X$78:X90)+SUM(X$117:X$121))&gt;=REGISTER!$DD$24,0,IF(DA$70=1,0,IF(AND(DA91=1,$J91=1,DA$43&gt;=REGISTER!$DD$28,DA$40&gt;0,SUM(DA$54:DA$60)&gt;0),1,0)))</f>
        <v>0</v>
      </c>
      <c r="Y91" s="68">
        <f>IF((SUM(Y$19:Y$39)+SUM(Y$78:Y90)+SUM(Y$117:Y$121))&gt;=REGISTER!$DD$24,0,IF(DB$70=1,0,IF(AND(DB91=1,$J91=1,DB$43&gt;=REGISTER!$DD$28,DB$40&gt;0,SUM(DB$54:DB$60)&gt;0),1,0)))</f>
        <v>0</v>
      </c>
      <c r="Z91" s="68">
        <f>IF((SUM(Z$19:Z$39)+SUM(Z$78:Z90)+SUM(Z$117:Z$121))&gt;=REGISTER!$DD$24,0,IF(DC$70=1,0,IF(AND(DC91=1,$J91=1,DC$43&gt;=REGISTER!$DD$28,DC$40&gt;0,SUM(DC$54:DC$60)&gt;0),1,0)))</f>
        <v>0</v>
      </c>
      <c r="AA91" s="68">
        <f>IF((SUM(AA$19:AA$39)+SUM(AA$78:AA90)+SUM(AA$117:AA$121))&gt;=REGISTER!$DD$24,0,IF(DD$70=1,0,IF(AND(DD91=1,$J91=1,DD$43&gt;=REGISTER!$DD$28,DD$40&gt;0,SUM(DD$54:DD$60)&gt;0),1,0)))</f>
        <v>0</v>
      </c>
      <c r="AB91" s="68">
        <f>IF((SUM(AB$19:AB$39)+SUM(AB$78:AB90)+SUM(AB$117:AB$121))&gt;=REGISTER!$DD$24,0,IF(DE$70=1,0,IF(AND(DE91=1,$J91=1,DE$43&gt;=REGISTER!$DD$28,DE$40&gt;0,SUM(DE$54:DE$60)&gt;0),1,0)))</f>
        <v>0</v>
      </c>
      <c r="AC91" s="68">
        <f>IF((SUM(AC$19:AC$39)+SUM(AC$78:AC90)+SUM(AC$117:AC$121))&gt;=REGISTER!$DD$24,0,IF(DF$70=1,0,IF(AND(DF91=1,$J91=1,DF$43&gt;=REGISTER!$DD$28,DF$40&gt;0,SUM(DF$54:DF$60)&gt;0),1,0)))</f>
        <v>0</v>
      </c>
      <c r="AD91" s="68">
        <f>IF((SUM(AD$19:AD$39)+SUM(AD$78:AD90)+SUM(AD$117:AD$121))&gt;=REGISTER!$DD$24,0,IF(DG$70=1,0,IF(AND(DG91=1,$J91=1,DG$43&gt;=REGISTER!$DD$28,DG$40&gt;0,SUM(DG$54:DG$60)&gt;0),1,0)))</f>
        <v>0</v>
      </c>
      <c r="AE91" s="68">
        <f>IF((SUM(AE$19:AE$39)+SUM(AE$78:AE90)+SUM(AE$117:AE$121))&gt;=REGISTER!$DD$24,0,IF(DH$70=1,0,IF(AND(DH91=1,$J91=1,DH$43&gt;=REGISTER!$DD$28,DH$40&gt;0,SUM(DH$54:DH$60)&gt;0),1,0)))</f>
        <v>0</v>
      </c>
      <c r="AF91" s="68">
        <f>IF((SUM(AF$19:AF$39)+SUM(AF$78:AF90)+SUM(AF$117:AF$121))&gt;=REGISTER!$DD$24,0,IF(DI$70=1,0,IF(AND(DI91=1,$J91=1,DI$43&gt;=REGISTER!$DD$28,DI$40&gt;0,SUM(DI$54:DI$60)&gt;0),1,0)))</f>
        <v>0</v>
      </c>
      <c r="AG91" s="68">
        <f>IF((SUM(AG$19:AG$39)+SUM(AG$78:AG90)+SUM(AG$117:AG$121))&gt;=REGISTER!$DD$24,0,IF(DJ$70=1,0,IF(AND(DJ91=1,$J91=1,DJ$43&gt;=REGISTER!$DD$28,DJ$40&gt;0,SUM(DJ$54:DJ$60)&gt;0),1,0)))</f>
        <v>0</v>
      </c>
      <c r="AH91" s="68">
        <f>IF((SUM(AH$19:AH$39)+SUM(AH$78:AH90)+SUM(AH$117:AH$121))&gt;=REGISTER!$DD$24,0,IF(DK$70=1,0,IF(AND(DK91=1,$J91=1,DK$43&gt;=REGISTER!$DD$28,DK$40&gt;0,SUM(DK$54:DK$60)&gt;0),1,0)))</f>
        <v>0</v>
      </c>
      <c r="AI91" s="68">
        <f>IF((SUM(AI$19:AI$39)+SUM(AI$78:AI90)+SUM(AI$117:AI$121))&gt;=REGISTER!$DD$24,0,IF(DL$70=1,0,IF(AND(DL91=1,$J91=1,DL$43&gt;=REGISTER!$DD$28,DL$40&gt;0,SUM(DL$54:DL$60)&gt;0),1,0)))</f>
        <v>0</v>
      </c>
      <c r="AJ91" s="68">
        <f>IF((SUM(AJ$19:AJ$39)+SUM(AJ$78:AJ90)+SUM(AJ$117:AJ$121))&gt;=REGISTER!$DD$24,0,IF(DM$70=1,0,IF(AND(DM91=1,$J91=1,DM$43&gt;=REGISTER!$DD$28,DM$40&gt;0,SUM(DM$54:DM$60)&gt;0),1,0)))</f>
        <v>0</v>
      </c>
      <c r="AK91" s="68">
        <f>IF((SUM(AK$19:AK$39)+SUM(AK$78:AK90)+SUM(AK$117:AK$121))&gt;=REGISTER!$DD$24,0,IF(DN$70=1,0,IF(AND(DN91=1,$J91=1,DN$43&gt;=REGISTER!$DD$28,DN$40&gt;0,SUM(DN$54:DN$60)&gt;0),1,0)))</f>
        <v>0</v>
      </c>
      <c r="AL91" s="68">
        <f>IF((SUM(AL$19:AL$39)+SUM(AL$78:AL90)+SUM(AL$117:AL$121))&gt;=REGISTER!$DD$24,0,IF(DO$70=1,0,IF(AND(DO91=1,$J91=1,DO$43&gt;=REGISTER!$DD$28,DO$40&gt;0,SUM(DO$54:DO$60)&gt;0),1,0)))</f>
        <v>0</v>
      </c>
      <c r="AM91" s="68">
        <f>IF((SUM(AM$19:AM$39)+SUM(AM$78:AM90)+SUM(AM$117:AM$121))&gt;=REGISTER!$DD$24,0,IF(DP$70=1,0,IF(AND(DP91=1,$J91=1,DP$43&gt;=REGISTER!$DD$28,DP$40&gt;0,SUM(DP$54:DP$60)&gt;0),1,0)))</f>
        <v>0</v>
      </c>
      <c r="AN91" s="68">
        <f>IF((SUM(AN$19:AN$39)+SUM(AN$78:AN90)+SUM(AN$117:AN$121))&gt;=REGISTER!$DD$24,0,IF(DQ$70=1,0,IF(AND(DQ91=1,$J91=1,DQ$43&gt;=REGISTER!$DD$28,DQ$40&gt;0,SUM(DQ$54:DQ$60)&gt;0),1,0)))</f>
        <v>0</v>
      </c>
      <c r="AO91" s="68">
        <f>IF((SUM(AO$19:AO$39)+SUM(AO$78:AO90)+SUM(AO$117:AO$121))&gt;=REGISTER!$DD$24,0,IF(DR$70=1,0,IF(AND(DR91=1,$J91=1,DR$43&gt;=REGISTER!$DD$28,DR$40&gt;0,SUM(DR$54:DR$60)&gt;0),1,0)))</f>
        <v>0</v>
      </c>
      <c r="AP91" s="68">
        <f>IF((SUM(AP$19:AP$39)+SUM(AP$78:AP90)+SUM(AP$117:AP$121))&gt;=REGISTER!$DD$24,0,IF(DS$70=1,0,IF(AND(DS91=1,$J91=1,DS$43&gt;=REGISTER!$DD$28,DS$40&gt;0,SUM(DS$54:DS$60)&gt;0),1,0)))</f>
        <v>0</v>
      </c>
      <c r="AQ91" s="68">
        <f>IF((SUM(AQ$19:AQ$39)+SUM(AQ$78:AQ90)+SUM(AQ$117:AQ$121))&gt;=REGISTER!$DD$24,0,IF(DT$70=1,0,IF(AND(DT91=1,$J91=1,DT$43&gt;=REGISTER!$DD$28,DT$40&gt;0,SUM(DT$54:DT$60)&gt;0),1,0)))</f>
        <v>0</v>
      </c>
      <c r="AR91" s="68">
        <f>IF((SUM(AR$19:AR$39)+SUM(AR$78:AR90)+SUM(AR$117:AR$121))&gt;=REGISTER!$DD$24,0,IF(DU$70=1,0,IF(AND(DU91=1,$J91=1,DU$43&gt;=REGISTER!$DD$28,DU$40&gt;0,SUM(DU$54:DU$60)&gt;0),1,0)))</f>
        <v>0</v>
      </c>
      <c r="AS91" s="68">
        <f>IF((SUM(AS$19:AS$39)+SUM(AS$78:AS90)+SUM(AS$117:AS$121))&gt;=REGISTER!$DD$24,0,IF(DV$70=1,0,IF(AND(DV91=1,$J91=1,DV$43&gt;=REGISTER!$DD$28,DV$40&gt;0,SUM(DV$54:DV$60)&gt;0),1,0)))</f>
        <v>0</v>
      </c>
      <c r="AT91" s="68">
        <f>IF((SUM(AT$19:AT$39)+SUM(AT$78:AT90)+SUM(AT$117:AT$121))&gt;=REGISTER!$DD$24,0,IF(DW$70=1,0,IF(AND(DW91=1,$J91=1,DW$43&gt;=REGISTER!$DD$28,DW$40&gt;0,SUM(DW$54:DW$60)&gt;0),1,0)))</f>
        <v>0</v>
      </c>
      <c r="AU91" s="68">
        <f>IF((SUM(AU$19:AU$39)+SUM(AU$78:AU90)+SUM(AU$117:AU$121))&gt;=REGISTER!$DD$24,0,IF(DX$70=1,0,IF(AND(DX91=1,$J91=1,DX$43&gt;=REGISTER!$DD$28,DX$40&gt;0,SUM(DX$54:DX$60)&gt;0),1,0)))</f>
        <v>0</v>
      </c>
      <c r="AV91" s="68">
        <f>IF((SUM(AV$19:AV$39)+SUM(AV$78:AV90)+SUM(AV$117:AV$121))&gt;=REGISTER!$DD$24,0,IF(DY$70=1,0,IF(AND(DY91=1,$J91=1,DY$43&gt;=REGISTER!$DD$28,DY$40&gt;0,SUM(DY$54:DY$60)&gt;0),1,0)))</f>
        <v>0</v>
      </c>
      <c r="AW91" s="68">
        <f>IF((SUM(AW$19:AW$39)+SUM(AW$78:AW90)+SUM(AW$117:AW$121))&gt;=REGISTER!$DD$24,0,IF(DZ$70=1,0,IF(AND(DZ91=1,$J91=1,DZ$43&gt;=REGISTER!$DD$28,DZ$40&gt;0,SUM(DZ$54:DZ$60)&gt;0),1,0)))</f>
        <v>0</v>
      </c>
      <c r="AX91" s="68">
        <f>IF((SUM(AX$19:AX$39)+SUM(AX$78:AX90)+SUM(AX$117:AX$121))&gt;=REGISTER!$DD$24,0,IF(EA$70=1,0,IF(AND(EA91=1,$J91=1,EA$43&gt;=REGISTER!$DD$28,EA$40&gt;0,SUM(EA$54:EA$60)&gt;0),1,0)))</f>
        <v>0</v>
      </c>
      <c r="AY91" s="68">
        <f>IF((SUM(AY$19:AY$39)+SUM(AY$78:AY90)+SUM(AY$117:AY$121))&gt;=REGISTER!$DD$24,0,IF(EB$70=1,0,IF(AND(EB91=1,$J91=1,EB$43&gt;=REGISTER!$DD$28,EB$40&gt;0,SUM(EB$54:EB$60)&gt;0),1,0)))</f>
        <v>0</v>
      </c>
      <c r="AZ91" s="68">
        <f>IF((SUM(AZ$19:AZ$39)+SUM(AZ$78:AZ90)+SUM(AZ$117:AZ$121))&gt;=REGISTER!$DD$24,0,IF(EC$70=1,0,IF(AND(EC91=1,$J91=1,EC$43&gt;=REGISTER!$DD$28,EC$40&gt;0,SUM(EC$54:EC$60)&gt;0),1,0)))</f>
        <v>0</v>
      </c>
      <c r="BA91" s="68">
        <f>IF((SUM(BA$19:BA$39)+SUM(BA$78:BA90)+SUM(BA$117:BA$121))&gt;=REGISTER!$DD$24,0,IF(ED$70=1,0,IF(AND(ED91=1,$J91=1,ED$43&gt;=REGISTER!$DD$28,ED$40&gt;0,SUM(ED$54:ED$60)&gt;0),1,0)))</f>
        <v>0</v>
      </c>
      <c r="BB91" s="68">
        <f>IF((SUM(BB$19:BB$39)+SUM(BB$78:BB90)+SUM(BB$117:BB$121))&gt;=REGISTER!$DD$24,0,IF(EE$70=1,0,IF(AND(EE91=1,$J91=1,EE$43&gt;=REGISTER!$DD$28,EE$40&gt;0,SUM(EE$54:EE$60)&gt;0),1,0)))</f>
        <v>0</v>
      </c>
      <c r="BC91" s="68">
        <f>IF((SUM(BC$19:BC$39)+SUM(BC$78:BC90)+SUM(BC$117:BC$121))&gt;=REGISTER!$DD$24,0,IF(EF$70=1,0,IF(AND(EF91=1,$J91=1,EF$43&gt;=REGISTER!$DD$28,EF$40&gt;0,SUM(EF$54:EF$60)&gt;0),1,0)))</f>
        <v>0</v>
      </c>
      <c r="BD91" s="83">
        <f t="shared" si="55"/>
        <v>0</v>
      </c>
      <c r="BE91" s="68">
        <f>IF((SUM(BE$19:BE$37)+SUM(BE$78:BE90))&gt;=20,0,SUM(IF(AND($I91=1,CS91=1,CS$41&gt;2,CS$40&gt;0,SUM(CS$47:CS$53)&gt;0),1,0)))</f>
        <v>0</v>
      </c>
      <c r="BF91" s="68">
        <f>IF((SUM(BF$19:BF$37)+SUM(BF$78:BF90))&gt;=20,0,SUM(IF(AND($I91=1,CT91=1,CT$41&gt;2,CT$40&gt;0,SUM(CT$47:CT$53)&gt;0),1,0)))</f>
        <v>0</v>
      </c>
      <c r="BG91" s="68">
        <f>IF((SUM(BG$19:BG$37)+SUM(BG$78:BG90))&gt;=20,0,SUM(IF(AND($I91=1,CU91=1,CU$41&gt;2,CU$40&gt;0,SUM(CU$47:CU$53)&gt;0),1,0)))</f>
        <v>0</v>
      </c>
      <c r="BH91" s="68">
        <f>IF((SUM(BH$19:BH$37)+SUM(BH$78:BH90))&gt;=20,0,SUM(IF(AND($I91=1,CV91=1,CV$41&gt;2,CV$40&gt;0,SUM(CV$47:CV$53)&gt;0),1,0)))</f>
        <v>0</v>
      </c>
      <c r="BI91" s="68">
        <f>IF((SUM(BI$19:BI$37)+SUM(BI$78:BI90))&gt;=20,0,SUM(IF(AND($I91=1,CW91=1,CW$41&gt;2,CW$40&gt;0,SUM(CW$47:CW$53)&gt;0),1,0)))</f>
        <v>0</v>
      </c>
      <c r="BJ91" s="68">
        <f>IF((SUM(BJ$19:BJ$37)+SUM(BJ$78:BJ90))&gt;=20,0,SUM(IF(AND($I91=1,CX91=1,CX$41&gt;2,CX$40&gt;0,SUM(CX$47:CX$53)&gt;0),1,0)))</f>
        <v>0</v>
      </c>
      <c r="BK91" s="68">
        <f>IF((SUM(BK$19:BK$37)+SUM(BK$78:BK90))&gt;=20,0,SUM(IF(AND($I91=1,CY91=1,CY$41&gt;2,CY$40&gt;0,SUM(CY$47:CY$53)&gt;0),1,0)))</f>
        <v>0</v>
      </c>
      <c r="BL91" s="68">
        <f>IF((SUM(BL$19:BL$37)+SUM(BL$78:BL90))&gt;=20,0,SUM(IF(AND($I91=1,CZ91=1,CZ$41&gt;2,CZ$40&gt;0,SUM(CZ$47:CZ$53)&gt;0),1,0)))</f>
        <v>0</v>
      </c>
      <c r="BM91" s="68">
        <f>IF((SUM(BM$19:BM$37)+SUM(BM$78:BM90))&gt;=20,0,SUM(IF(AND($I91=1,DA91=1,DA$41&gt;2,DA$40&gt;0,SUM(DA$47:DA$53)&gt;0),1,0)))</f>
        <v>0</v>
      </c>
      <c r="BN91" s="68">
        <f>IF((SUM(BN$19:BN$37)+SUM(BN$78:BN90))&gt;=20,0,SUM(IF(AND($I91=1,DB91=1,DB$41&gt;2,DB$40&gt;0,SUM(DB$47:DB$53)&gt;0),1,0)))</f>
        <v>0</v>
      </c>
      <c r="BO91" s="68">
        <f>IF((SUM(BO$19:BO$37)+SUM(BO$78:BO90))&gt;=20,0,SUM(IF(AND($I91=1,DC91=1,DC$41&gt;2,DC$40&gt;0,SUM(DC$47:DC$53)&gt;0),1,0)))</f>
        <v>0</v>
      </c>
      <c r="BP91" s="68">
        <f>IF((SUM(BP$19:BP$37)+SUM(BP$78:BP90))&gt;=20,0,SUM(IF(AND($I91=1,DD91=1,DD$41&gt;2,DD$40&gt;0,SUM(DD$47:DD$53)&gt;0),1,0)))</f>
        <v>0</v>
      </c>
      <c r="BQ91" s="68">
        <f>IF((SUM(BQ$19:BQ$37)+SUM(BQ$78:BQ90))&gt;=20,0,SUM(IF(AND($I91=1,DE91=1,DE$41&gt;2,DE$40&gt;0,SUM(DE$47:DE$53)&gt;0),1,0)))</f>
        <v>0</v>
      </c>
      <c r="BR91" s="68">
        <f>IF((SUM(BR$19:BR$37)+SUM(BR$78:BR90))&gt;=20,0,SUM(IF(AND($I91=1,DF91=1,DF$41&gt;2,DF$40&gt;0,SUM(DF$47:DF$53)&gt;0),1,0)))</f>
        <v>0</v>
      </c>
      <c r="BS91" s="68">
        <f>IF((SUM(BS$19:BS$37)+SUM(BS$78:BS90))&gt;=20,0,SUM(IF(AND($I91=1,DG91=1,DG$41&gt;2,DG$40&gt;0,SUM(DG$47:DG$53)&gt;0),1,0)))</f>
        <v>0</v>
      </c>
      <c r="BT91" s="68">
        <f>IF((SUM(BT$19:BT$37)+SUM(BT$78:BT90))&gt;=20,0,SUM(IF(AND($I91=1,DH91=1,DH$41&gt;2,DH$40&gt;0,SUM(DH$47:DH$53)&gt;0),1,0)))</f>
        <v>0</v>
      </c>
      <c r="BU91" s="68">
        <f>IF((SUM(BU$19:BU$37)+SUM(BU$78:BU90))&gt;=20,0,SUM(IF(AND($I91=1,DI91=1,DI$41&gt;2,DI$40&gt;0,SUM(DI$47:DI$53)&gt;0),1,0)))</f>
        <v>0</v>
      </c>
      <c r="BV91" s="68">
        <f>IF((SUM(BV$19:BV$37)+SUM(BV$78:BV90))&gt;=20,0,SUM(IF(AND($I91=1,DJ91=1,DJ$41&gt;2,DJ$40&gt;0,SUM(DJ$47:DJ$53)&gt;0),1,0)))</f>
        <v>0</v>
      </c>
      <c r="BW91" s="68">
        <f>IF((SUM(BW$19:BW$37)+SUM(BW$78:BW90))&gt;=20,0,SUM(IF(AND($I91=1,DK91=1,DK$41&gt;2,DK$40&gt;0,SUM(DK$47:DK$53)&gt;0),1,0)))</f>
        <v>0</v>
      </c>
      <c r="BX91" s="68">
        <f>IF((SUM(BX$19:BX$37)+SUM(BX$78:BX90))&gt;=20,0,SUM(IF(AND($I91=1,DL91=1,DL$41&gt;2,DL$40&gt;0,SUM(DL$47:DL$53)&gt;0),1,0)))</f>
        <v>0</v>
      </c>
      <c r="BY91" s="68">
        <f>IF((SUM(BY$19:BY$37)+SUM(BY$78:BY90))&gt;=20,0,SUM(IF(AND($I91=1,DM91=1,DM$41&gt;2,DM$40&gt;0,SUM(DM$47:DM$53)&gt;0),1,0)))</f>
        <v>0</v>
      </c>
      <c r="BZ91" s="68">
        <f>IF((SUM(BZ$19:BZ$37)+SUM(BZ$78:BZ90))&gt;=20,0,SUM(IF(AND($I91=1,DN91=1,DN$41&gt;2,DN$40&gt;0,SUM(DN$47:DN$53)&gt;0),1,0)))</f>
        <v>0</v>
      </c>
      <c r="CA91" s="68">
        <f>IF((SUM(CA$19:CA$37)+SUM(CA$78:CA90))&gt;=20,0,SUM(IF(AND($I91=1,DO91=1,DO$41&gt;2,DO$40&gt;0,SUM(DO$47:DO$53)&gt;0),1,0)))</f>
        <v>0</v>
      </c>
      <c r="CB91" s="68">
        <f>IF((SUM(CB$19:CB$37)+SUM(CB$78:CB90))&gt;=20,0,SUM(IF(AND($I91=1,DP91=1,DP$41&gt;2,DP$40&gt;0,SUM(DP$47:DP$53)&gt;0),1,0)))</f>
        <v>0</v>
      </c>
      <c r="CC91" s="68">
        <f>IF((SUM(CC$19:CC$37)+SUM(CC$78:CC90))&gt;=20,0,SUM(IF(AND($I91=1,DQ91=1,DQ$41&gt;2,DQ$40&gt;0,SUM(DQ$47:DQ$53)&gt;0),1,0)))</f>
        <v>0</v>
      </c>
      <c r="CD91" s="68">
        <f>IF((SUM(CD$19:CD$37)+SUM(CD$78:CD90))&gt;=20,0,SUM(IF(AND($I91=1,DR91=1,DR$41&gt;2,DR$40&gt;0,SUM(DR$47:DR$53)&gt;0),1,0)))</f>
        <v>0</v>
      </c>
      <c r="CE91" s="68">
        <f>IF((SUM(CE$19:CE$37)+SUM(CE$78:CE90))&gt;=20,0,SUM(IF(AND($I91=1,DS91=1,DS$41&gt;2,DS$40&gt;0,SUM(DS$47:DS$53)&gt;0),1,0)))</f>
        <v>0</v>
      </c>
      <c r="CF91" s="68">
        <f>IF((SUM(CF$19:CF$37)+SUM(CF$78:CF90))&gt;=20,0,SUM(IF(AND($I91=1,DT91=1,DT$41&gt;2,DT$40&gt;0,SUM(DT$47:DT$53)&gt;0),1,0)))</f>
        <v>0</v>
      </c>
      <c r="CG91" s="68">
        <f>IF((SUM(CG$19:CG$37)+SUM(CG$78:CG90))&gt;=20,0,SUM(IF(AND($I91=1,DU91=1,DU$41&gt;2,DU$40&gt;0,SUM(DU$47:DU$53)&gt;0),1,0)))</f>
        <v>0</v>
      </c>
      <c r="CH91" s="68">
        <f>IF((SUM(CH$19:CH$37)+SUM(CH$78:CH90))&gt;=20,0,SUM(IF(AND($I91=1,DV91=1,DV$41&gt;2,DV$40&gt;0,SUM(DV$47:DV$53)&gt;0),1,0)))</f>
        <v>0</v>
      </c>
      <c r="CI91" s="68">
        <f>IF((SUM(CI$19:CI$37)+SUM(CI$78:CI90))&gt;=20,0,SUM(IF(AND($I91=1,DW91=1,DW$41&gt;2,DW$40&gt;0,SUM(DW$47:DW$53)&gt;0),1,0)))</f>
        <v>0</v>
      </c>
      <c r="CJ91" s="68">
        <f>IF((SUM(CJ$19:CJ$37)+SUM(CJ$78:CJ90))&gt;=20,0,SUM(IF(AND($I91=1,DX91=1,DX$41&gt;2,DX$40&gt;0,SUM(DX$47:DX$53)&gt;0),1,0)))</f>
        <v>0</v>
      </c>
      <c r="CK91" s="68">
        <f>IF((SUM(CK$19:CK$37)+SUM(CK$78:CK90))&gt;=20,0,SUM(IF(AND($I91=1,DY91=1,DY$41&gt;2,DY$40&gt;0,SUM(DY$47:DY$53)&gt;0),1,0)))</f>
        <v>0</v>
      </c>
      <c r="CL91" s="68">
        <f>IF((SUM(CL$19:CL$37)+SUM(CL$78:CL90))&gt;=20,0,SUM(IF(AND($I91=1,DZ91=1,DZ$41&gt;2,DZ$40&gt;0,SUM(DZ$47:DZ$53)&gt;0),1,0)))</f>
        <v>0</v>
      </c>
      <c r="CM91" s="68">
        <f>IF((SUM(CM$19:CM$37)+SUM(CM$78:CM90))&gt;=20,0,SUM(IF(AND($I91=1,EA91=1,EA$41&gt;2,EA$40&gt;0,SUM(EA$47:EA$53)&gt;0),1,0)))</f>
        <v>0</v>
      </c>
      <c r="CN91" s="68">
        <f>IF((SUM(CN$19:CN$37)+SUM(CN$78:CN90))&gt;=20,0,SUM(IF(AND($I91=1,EB91=1,EB$41&gt;2,EB$40&gt;0,SUM(EB$47:EB$53)&gt;0),1,0)))</f>
        <v>0</v>
      </c>
      <c r="CO91" s="68">
        <f>IF((SUM(CO$19:CO$37)+SUM(CO$78:CO90))&gt;=20,0,SUM(IF(AND($I91=1,EC91=1,EC$41&gt;2,EC$40&gt;0,SUM(EC$47:EC$53)&gt;0),1,0)))</f>
        <v>0</v>
      </c>
      <c r="CP91" s="68">
        <f>IF((SUM(CP$19:CP$37)+SUM(CP$78:CP90))&gt;=20,0,SUM(IF(AND($I91=1,ED91=1,ED$41&gt;2,ED$40&gt;0,SUM(ED$47:ED$53)&gt;0),1,0)))</f>
        <v>0</v>
      </c>
      <c r="CQ91" s="68">
        <f>IF((SUM(CQ$19:CQ$37)+SUM(CQ$78:CQ90))&gt;=20,0,SUM(IF(AND($I91=1,EE91=1,EE$41&gt;2,EE$40&gt;0,SUM(EE$47:EE$53)&gt;0),1,0)))</f>
        <v>0</v>
      </c>
      <c r="CR91" s="68">
        <f>IF((SUM(CR$19:CR$37)+SUM(CR$78:CR90))&gt;=20,0,SUM(IF(AND($I91=1,EF91=1,EF$41&gt;2,EF$40&gt;0,SUM(EF$47:EF$53)&gt;0),1,0)))</f>
        <v>0</v>
      </c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  <c r="DL91" s="53"/>
      <c r="DM91" s="53"/>
      <c r="DN91" s="53"/>
      <c r="DO91" s="53"/>
      <c r="DP91" s="53"/>
      <c r="DQ91" s="53"/>
      <c r="DR91" s="53"/>
      <c r="DS91" s="53"/>
      <c r="DT91" s="53"/>
      <c r="DU91" s="53"/>
      <c r="DV91" s="53"/>
      <c r="DW91" s="53"/>
      <c r="DX91" s="53"/>
      <c r="DY91" s="53"/>
      <c r="DZ91" s="53"/>
      <c r="EA91" s="53"/>
      <c r="EB91" s="53"/>
      <c r="EC91" s="53"/>
      <c r="ED91" s="53"/>
      <c r="EE91" s="53"/>
      <c r="EF91" s="53"/>
      <c r="EG91" s="46">
        <f t="shared" si="51"/>
        <v>0</v>
      </c>
      <c r="EH91" s="116"/>
      <c r="EI91" s="82">
        <f t="shared" si="52"/>
        <v>0</v>
      </c>
      <c r="EJ91" s="295" t="str">
        <f t="shared" si="53"/>
        <v/>
      </c>
      <c r="EK91" s="296">
        <f t="shared" si="54"/>
        <v>0</v>
      </c>
      <c r="EL91" s="161"/>
      <c r="EM91" s="354">
        <f>SUMIF($K91,REGISTER!$CY$7,'KORT 2'!$BD91)</f>
        <v>0</v>
      </c>
      <c r="EN91" s="355">
        <f>SUMIF($K91,REGISTER!$CY$8,'KORT 2'!$BD91)</f>
        <v>0</v>
      </c>
      <c r="EO91" s="356">
        <f>SUMIF($K91,REGISTER!$CY$9,'KORT 2'!$BD91)</f>
        <v>0</v>
      </c>
      <c r="EP91" s="356">
        <f>SUMIF($K91,REGISTER!$CY$10,'KORT 2'!$BD91)</f>
        <v>0</v>
      </c>
      <c r="EQ91" s="357">
        <f>SUMIF($K91,REGISTER!$CY$23,'KORT 2'!$BD91)</f>
        <v>0</v>
      </c>
      <c r="ER91" s="355">
        <f>SUMIF($K91,REGISTER!$CY$24,'KORT 2'!$BD91)</f>
        <v>0</v>
      </c>
      <c r="ES91" s="356">
        <f>SUMIF($K91,REGISTER!$CY$25,'KORT 2'!$BD91)</f>
        <v>0</v>
      </c>
      <c r="ET91" s="356">
        <f>SUMIF($K91,REGISTER!$CY$26,'KORT 2'!$BD91)</f>
        <v>0</v>
      </c>
      <c r="EU91" s="357">
        <f>SUMIF($K91,REGISTER!$CY$15,'KORT 2'!$BD91)</f>
        <v>0</v>
      </c>
      <c r="EV91" s="355">
        <f>SUMIF($K91,REGISTER!$CY$16,'KORT 2'!$BD91)</f>
        <v>0</v>
      </c>
      <c r="EW91" s="355">
        <f>SUMIF($K91,REGISTER!$CY$17,'KORT 2'!$BD91)</f>
        <v>0</v>
      </c>
      <c r="EX91" s="355">
        <f>SUMIF($K91,REGISTER!$CY$18,'KORT 2'!$BD91)</f>
        <v>0</v>
      </c>
      <c r="EY91" s="358">
        <f>SUMIF($K91,REGISTER!$CY$19,'KORT 2'!$BD91)+SUMIF($K91,REGISTER!$CY$20,'KORT 2'!$BD91)+SUMIF($K91,REGISTER!$CY$21,'KORT 2'!$BD91)+SUMIF($K91,REGISTER!$CY$22,'KORT 2'!$BD91)</f>
        <v>0</v>
      </c>
      <c r="EZ91" s="359">
        <f>SUMIF($K91,REGISTER!$CY$31,'KORT 2'!$BD91)</f>
        <v>0</v>
      </c>
      <c r="FA91" s="355">
        <f>SUMIF($K91,REGISTER!$CY$32,'KORT 2'!$BD91)</f>
        <v>0</v>
      </c>
      <c r="FB91" s="355">
        <f>SUMIF($K91,REGISTER!$CY$33,'KORT 2'!$BD91)</f>
        <v>0</v>
      </c>
      <c r="FC91" s="355">
        <f>SUMIF($K91,REGISTER!$CY$34,'KORT 2'!$BD91)</f>
        <v>0</v>
      </c>
      <c r="FD91" s="358">
        <f>SUMIF($K91,REGISTER!$CY$35,'KORT 2'!$BD91)+SUMIF($K91,REGISTER!$CY$36,'KORT 2'!$BD91)+SUMIF($K91,REGISTER!$CY$37,'KORT 2'!$BD91)+SUMIF($K91,REGISTER!$CY$38,'KORT 2'!$BD91)</f>
        <v>0</v>
      </c>
      <c r="FE91" s="376"/>
      <c r="FF91" s="377"/>
      <c r="FG91" s="378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9"/>
      <c r="FY91" s="84">
        <f>SUMIF($M91,REGISTER!$CY$40,'KORT 2'!$O91)</f>
        <v>0</v>
      </c>
      <c r="FZ91" s="17">
        <f>SUMIF($M91,REGISTER!$CY$41,'KORT 2'!$O91)</f>
        <v>0</v>
      </c>
      <c r="GA91" s="17">
        <f>SUMIF($M91,REGISTER!$CY$42,'KORT 2'!$O91)</f>
        <v>0</v>
      </c>
      <c r="GB91" s="17">
        <f>SUMIF($M91,REGISTER!$CY$43,'KORT 2'!$O91)</f>
        <v>0</v>
      </c>
      <c r="GC91" s="17">
        <f>SUMIF($M91,REGISTER!$CY$44,'KORT 2'!$O91)</f>
        <v>0</v>
      </c>
      <c r="GD91" s="17">
        <f>SUMIF($M91,REGISTER!$CY$45,'KORT 2'!$O91)</f>
        <v>0</v>
      </c>
      <c r="GE91" s="17">
        <f>SUMIF($M91,REGISTER!$CY$60,'KORT 2'!$O91)</f>
        <v>0</v>
      </c>
      <c r="GF91" s="17">
        <f>SUMIF($M91,REGISTER!$CY$61,'KORT 2'!$O91)</f>
        <v>0</v>
      </c>
      <c r="GG91" s="17">
        <f>SUMIF($M91,REGISTER!$CY$62,'KORT 2'!$O91)</f>
        <v>0</v>
      </c>
      <c r="GH91" s="17">
        <f>SUMIF($M91,REGISTER!$CY$63,'KORT 2'!$O91)</f>
        <v>0</v>
      </c>
      <c r="GI91" s="17">
        <f>SUMIF($M91,REGISTER!$CY$64,'KORT 2'!$O91)</f>
        <v>0</v>
      </c>
      <c r="GJ91" s="17">
        <f>SUMIF($M91,REGISTER!$CY$65,'KORT 2'!$O91)</f>
        <v>0</v>
      </c>
      <c r="GK91" s="17">
        <f>SUMIF($M91,REGISTER!$CY$50,'KORT 2'!$O91)</f>
        <v>0</v>
      </c>
      <c r="GL91" s="17">
        <f>SUMIF($M91,REGISTER!$CY$51,'KORT 2'!$O91)</f>
        <v>0</v>
      </c>
      <c r="GM91" s="17">
        <f>SUMIF($M91,REGISTER!$CY$52,'KORT 2'!$O91)</f>
        <v>0</v>
      </c>
      <c r="GN91" s="17">
        <f>SUMIF($M91,REGISTER!$CY$53,'KORT 2'!$O91)</f>
        <v>0</v>
      </c>
      <c r="GO91" s="17">
        <f>SUMIF($M91,REGISTER!$CY$54,'KORT 2'!$O91)</f>
        <v>0</v>
      </c>
      <c r="GP91" s="17">
        <f>SUMIF($M91,REGISTER!$CY$55,'KORT 2'!$O91)</f>
        <v>0</v>
      </c>
      <c r="GQ91" s="16">
        <f>SUMIF($M91,REGISTER!$CY$56,'KORT 2'!$O91)+SUMIF($M91,REGISTER!$CY$57,'KORT 2'!$O91)+SUMIF($M91,REGISTER!$CY$58,'KORT 2'!$O91)+SUMIF($M91,REGISTER!$CY$59,'KORT 2'!$O91)</f>
        <v>0</v>
      </c>
      <c r="GR91" s="17">
        <f>SUMIF($M91,REGISTER!$CY$70,'KORT 2'!$O91)</f>
        <v>0</v>
      </c>
      <c r="GS91" s="17">
        <f>SUMIF($M91,REGISTER!$CY$71,'KORT 2'!$O91)</f>
        <v>0</v>
      </c>
      <c r="GT91" s="17">
        <f>SUMIF($M91,REGISTER!$CY$72,'KORT 2'!$O91)</f>
        <v>0</v>
      </c>
      <c r="GU91" s="17">
        <f>SUMIF($M91,REGISTER!$CY$73,'KORT 2'!$O91)</f>
        <v>0</v>
      </c>
      <c r="GV91" s="17">
        <f>SUMIF($M91,REGISTER!$CY$74,'KORT 2'!$O91)</f>
        <v>0</v>
      </c>
      <c r="GW91" s="17">
        <f>SUMIF($M91,REGISTER!$CY$75,'KORT 2'!$O91)</f>
        <v>0</v>
      </c>
      <c r="GX91" s="16">
        <f>SUMIF($M91,REGISTER!$CY$76,'KORT 2'!$O91)+SUMIF($M91,REGISTER!$CY$77,'KORT 2'!$O91)+SUMIF($M91,REGISTER!$CY$78,'KORT 2'!$O91)+SUMIF($M91,REGISTER!$CY$79,'KORT 2'!$O91)</f>
        <v>0</v>
      </c>
      <c r="GY91" s="116"/>
      <c r="GZ91" s="116"/>
      <c r="HA91" s="116"/>
      <c r="HB91" s="116"/>
      <c r="HC91" s="116"/>
      <c r="HD91" s="116"/>
      <c r="HE91" s="116"/>
      <c r="HF91" s="116"/>
      <c r="HG91" s="116"/>
      <c r="HH91" s="116"/>
      <c r="HI91" s="116"/>
      <c r="HJ91" s="116"/>
      <c r="HK91" s="116"/>
      <c r="HL91" s="116"/>
      <c r="HM91" s="116"/>
      <c r="HN91" s="116"/>
      <c r="HO91" s="116"/>
      <c r="HP91" s="106"/>
      <c r="HQ91" s="1"/>
    </row>
    <row r="92" spans="1:225" ht="12" customHeight="1">
      <c r="A92" s="15">
        <v>36</v>
      </c>
      <c r="B92" s="69"/>
      <c r="C92" s="539" t="str">
        <f t="shared" si="41"/>
        <v/>
      </c>
      <c r="D92" s="540"/>
      <c r="E92" s="540"/>
      <c r="F92" s="540"/>
      <c r="G92" s="541"/>
      <c r="H92" s="111" t="str">
        <f t="shared" si="42"/>
        <v/>
      </c>
      <c r="I92" s="22">
        <f t="shared" si="43"/>
        <v>0</v>
      </c>
      <c r="J92" s="22">
        <f t="shared" si="44"/>
        <v>0</v>
      </c>
      <c r="K92" s="22">
        <f t="shared" si="45"/>
        <v>0</v>
      </c>
      <c r="L92" s="114"/>
      <c r="M92" s="22">
        <f t="shared" si="46"/>
        <v>0</v>
      </c>
      <c r="N92" s="22">
        <f t="shared" si="47"/>
        <v>0</v>
      </c>
      <c r="O92" s="83">
        <f t="shared" si="48"/>
        <v>0</v>
      </c>
      <c r="P92" s="68">
        <f>IF((SUM(P$19:P$39)+SUM(P$78:P91)+SUM(P$117:P$121))&gt;=REGISTER!$DD$24,0,IF(CS$70=1,0,IF(AND(CS92=1,$J92=1,CS$43&gt;=REGISTER!$DD$28,CS$40&gt;0,SUM(CS$54:CS$60)&gt;0),1,0)))</f>
        <v>0</v>
      </c>
      <c r="Q92" s="68">
        <f>IF((SUM(Q$19:Q$39)+SUM(Q$78:Q91)+SUM(Q$117:Q$121))&gt;=REGISTER!$DD$24,0,IF(CT$70=1,0,IF(AND(CT92=1,$J92=1,CT$43&gt;=REGISTER!$DD$28,CT$40&gt;0,SUM(CT$54:CT$60)&gt;0),1,0)))</f>
        <v>0</v>
      </c>
      <c r="R92" s="68">
        <f>IF((SUM(R$19:R$39)+SUM(R$78:R91)+SUM(R$117:R$121))&gt;=REGISTER!$DD$24,0,IF(CU$70=1,0,IF(AND(CU92=1,$J92=1,CU$43&gt;=REGISTER!$DD$28,CU$40&gt;0,SUM(CU$54:CU$60)&gt;0),1,0)))</f>
        <v>0</v>
      </c>
      <c r="S92" s="68">
        <f>IF((SUM(S$19:S$39)+SUM(S$78:S91)+SUM(S$117:S$121))&gt;=REGISTER!$DD$24,0,IF(CV$70=1,0,IF(AND(CV92=1,$J92=1,CV$43&gt;=REGISTER!$DD$28,CV$40&gt;0,SUM(CV$54:CV$60)&gt;0),1,0)))</f>
        <v>0</v>
      </c>
      <c r="T92" s="68">
        <f>IF((SUM(T$19:T$39)+SUM(T$78:T91)+SUM(T$117:T$121))&gt;=REGISTER!$DD$24,0,IF(CW$70=1,0,IF(AND(CW92=1,$J92=1,CW$43&gt;=REGISTER!$DD$28,CW$40&gt;0,SUM(CW$54:CW$60)&gt;0),1,0)))</f>
        <v>0</v>
      </c>
      <c r="U92" s="68">
        <f>IF((SUM(U$19:U$39)+SUM(U$78:U91)+SUM(U$117:U$121))&gt;=REGISTER!$DD$24,0,IF(CX$70=1,0,IF(AND(CX92=1,$J92=1,CX$43&gt;=REGISTER!$DD$28,CX$40&gt;0,SUM(CX$54:CX$60)&gt;0),1,0)))</f>
        <v>0</v>
      </c>
      <c r="V92" s="68">
        <f>IF((SUM(V$19:V$39)+SUM(V$78:V91)+SUM(V$117:V$121))&gt;=REGISTER!$DD$24,0,IF(CY$70=1,0,IF(AND(CY92=1,$J92=1,CY$43&gt;=REGISTER!$DD$28,CY$40&gt;0,SUM(CY$54:CY$60)&gt;0),1,0)))</f>
        <v>0</v>
      </c>
      <c r="W92" s="68">
        <f>IF((SUM(W$19:W$39)+SUM(W$78:W91)+SUM(W$117:W$121))&gt;=REGISTER!$DD$24,0,IF(CZ$70=1,0,IF(AND(CZ92=1,$J92=1,CZ$43&gt;=REGISTER!$DD$28,CZ$40&gt;0,SUM(CZ$54:CZ$60)&gt;0),1,0)))</f>
        <v>0</v>
      </c>
      <c r="X92" s="68">
        <f>IF((SUM(X$19:X$39)+SUM(X$78:X91)+SUM(X$117:X$121))&gt;=REGISTER!$DD$24,0,IF(DA$70=1,0,IF(AND(DA92=1,$J92=1,DA$43&gt;=REGISTER!$DD$28,DA$40&gt;0,SUM(DA$54:DA$60)&gt;0),1,0)))</f>
        <v>0</v>
      </c>
      <c r="Y92" s="68">
        <f>IF((SUM(Y$19:Y$39)+SUM(Y$78:Y91)+SUM(Y$117:Y$121))&gt;=REGISTER!$DD$24,0,IF(DB$70=1,0,IF(AND(DB92=1,$J92=1,DB$43&gt;=REGISTER!$DD$28,DB$40&gt;0,SUM(DB$54:DB$60)&gt;0),1,0)))</f>
        <v>0</v>
      </c>
      <c r="Z92" s="68">
        <f>IF((SUM(Z$19:Z$39)+SUM(Z$78:Z91)+SUM(Z$117:Z$121))&gt;=REGISTER!$DD$24,0,IF(DC$70=1,0,IF(AND(DC92=1,$J92=1,DC$43&gt;=REGISTER!$DD$28,DC$40&gt;0,SUM(DC$54:DC$60)&gt;0),1,0)))</f>
        <v>0</v>
      </c>
      <c r="AA92" s="68">
        <f>IF((SUM(AA$19:AA$39)+SUM(AA$78:AA91)+SUM(AA$117:AA$121))&gt;=REGISTER!$DD$24,0,IF(DD$70=1,0,IF(AND(DD92=1,$J92=1,DD$43&gt;=REGISTER!$DD$28,DD$40&gt;0,SUM(DD$54:DD$60)&gt;0),1,0)))</f>
        <v>0</v>
      </c>
      <c r="AB92" s="68">
        <f>IF((SUM(AB$19:AB$39)+SUM(AB$78:AB91)+SUM(AB$117:AB$121))&gt;=REGISTER!$DD$24,0,IF(DE$70=1,0,IF(AND(DE92=1,$J92=1,DE$43&gt;=REGISTER!$DD$28,DE$40&gt;0,SUM(DE$54:DE$60)&gt;0),1,0)))</f>
        <v>0</v>
      </c>
      <c r="AC92" s="68">
        <f>IF((SUM(AC$19:AC$39)+SUM(AC$78:AC91)+SUM(AC$117:AC$121))&gt;=REGISTER!$DD$24,0,IF(DF$70=1,0,IF(AND(DF92=1,$J92=1,DF$43&gt;=REGISTER!$DD$28,DF$40&gt;0,SUM(DF$54:DF$60)&gt;0),1,0)))</f>
        <v>0</v>
      </c>
      <c r="AD92" s="68">
        <f>IF((SUM(AD$19:AD$39)+SUM(AD$78:AD91)+SUM(AD$117:AD$121))&gt;=REGISTER!$DD$24,0,IF(DG$70=1,0,IF(AND(DG92=1,$J92=1,DG$43&gt;=REGISTER!$DD$28,DG$40&gt;0,SUM(DG$54:DG$60)&gt;0),1,0)))</f>
        <v>0</v>
      </c>
      <c r="AE92" s="68">
        <f>IF((SUM(AE$19:AE$39)+SUM(AE$78:AE91)+SUM(AE$117:AE$121))&gt;=REGISTER!$DD$24,0,IF(DH$70=1,0,IF(AND(DH92=1,$J92=1,DH$43&gt;=REGISTER!$DD$28,DH$40&gt;0,SUM(DH$54:DH$60)&gt;0),1,0)))</f>
        <v>0</v>
      </c>
      <c r="AF92" s="68">
        <f>IF((SUM(AF$19:AF$39)+SUM(AF$78:AF91)+SUM(AF$117:AF$121))&gt;=REGISTER!$DD$24,0,IF(DI$70=1,0,IF(AND(DI92=1,$J92=1,DI$43&gt;=REGISTER!$DD$28,DI$40&gt;0,SUM(DI$54:DI$60)&gt;0),1,0)))</f>
        <v>0</v>
      </c>
      <c r="AG92" s="68">
        <f>IF((SUM(AG$19:AG$39)+SUM(AG$78:AG91)+SUM(AG$117:AG$121))&gt;=REGISTER!$DD$24,0,IF(DJ$70=1,0,IF(AND(DJ92=1,$J92=1,DJ$43&gt;=REGISTER!$DD$28,DJ$40&gt;0,SUM(DJ$54:DJ$60)&gt;0),1,0)))</f>
        <v>0</v>
      </c>
      <c r="AH92" s="68">
        <f>IF((SUM(AH$19:AH$39)+SUM(AH$78:AH91)+SUM(AH$117:AH$121))&gt;=REGISTER!$DD$24,0,IF(DK$70=1,0,IF(AND(DK92=1,$J92=1,DK$43&gt;=REGISTER!$DD$28,DK$40&gt;0,SUM(DK$54:DK$60)&gt;0),1,0)))</f>
        <v>0</v>
      </c>
      <c r="AI92" s="68">
        <f>IF((SUM(AI$19:AI$39)+SUM(AI$78:AI91)+SUM(AI$117:AI$121))&gt;=REGISTER!$DD$24,0,IF(DL$70=1,0,IF(AND(DL92=1,$J92=1,DL$43&gt;=REGISTER!$DD$28,DL$40&gt;0,SUM(DL$54:DL$60)&gt;0),1,0)))</f>
        <v>0</v>
      </c>
      <c r="AJ92" s="68">
        <f>IF((SUM(AJ$19:AJ$39)+SUM(AJ$78:AJ91)+SUM(AJ$117:AJ$121))&gt;=REGISTER!$DD$24,0,IF(DM$70=1,0,IF(AND(DM92=1,$J92=1,DM$43&gt;=REGISTER!$DD$28,DM$40&gt;0,SUM(DM$54:DM$60)&gt;0),1,0)))</f>
        <v>0</v>
      </c>
      <c r="AK92" s="68">
        <f>IF((SUM(AK$19:AK$39)+SUM(AK$78:AK91)+SUM(AK$117:AK$121))&gt;=REGISTER!$DD$24,0,IF(DN$70=1,0,IF(AND(DN92=1,$J92=1,DN$43&gt;=REGISTER!$DD$28,DN$40&gt;0,SUM(DN$54:DN$60)&gt;0),1,0)))</f>
        <v>0</v>
      </c>
      <c r="AL92" s="68">
        <f>IF((SUM(AL$19:AL$39)+SUM(AL$78:AL91)+SUM(AL$117:AL$121))&gt;=REGISTER!$DD$24,0,IF(DO$70=1,0,IF(AND(DO92=1,$J92=1,DO$43&gt;=REGISTER!$DD$28,DO$40&gt;0,SUM(DO$54:DO$60)&gt;0),1,0)))</f>
        <v>0</v>
      </c>
      <c r="AM92" s="68">
        <f>IF((SUM(AM$19:AM$39)+SUM(AM$78:AM91)+SUM(AM$117:AM$121))&gt;=REGISTER!$DD$24,0,IF(DP$70=1,0,IF(AND(DP92=1,$J92=1,DP$43&gt;=REGISTER!$DD$28,DP$40&gt;0,SUM(DP$54:DP$60)&gt;0),1,0)))</f>
        <v>0</v>
      </c>
      <c r="AN92" s="68">
        <f>IF((SUM(AN$19:AN$39)+SUM(AN$78:AN91)+SUM(AN$117:AN$121))&gt;=REGISTER!$DD$24,0,IF(DQ$70=1,0,IF(AND(DQ92=1,$J92=1,DQ$43&gt;=REGISTER!$DD$28,DQ$40&gt;0,SUM(DQ$54:DQ$60)&gt;0),1,0)))</f>
        <v>0</v>
      </c>
      <c r="AO92" s="68">
        <f>IF((SUM(AO$19:AO$39)+SUM(AO$78:AO91)+SUM(AO$117:AO$121))&gt;=REGISTER!$DD$24,0,IF(DR$70=1,0,IF(AND(DR92=1,$J92=1,DR$43&gt;=REGISTER!$DD$28,DR$40&gt;0,SUM(DR$54:DR$60)&gt;0),1,0)))</f>
        <v>0</v>
      </c>
      <c r="AP92" s="68">
        <f>IF((SUM(AP$19:AP$39)+SUM(AP$78:AP91)+SUM(AP$117:AP$121))&gt;=REGISTER!$DD$24,0,IF(DS$70=1,0,IF(AND(DS92=1,$J92=1,DS$43&gt;=REGISTER!$DD$28,DS$40&gt;0,SUM(DS$54:DS$60)&gt;0),1,0)))</f>
        <v>0</v>
      </c>
      <c r="AQ92" s="68">
        <f>IF((SUM(AQ$19:AQ$39)+SUM(AQ$78:AQ91)+SUM(AQ$117:AQ$121))&gt;=REGISTER!$DD$24,0,IF(DT$70=1,0,IF(AND(DT92=1,$J92=1,DT$43&gt;=REGISTER!$DD$28,DT$40&gt;0,SUM(DT$54:DT$60)&gt;0),1,0)))</f>
        <v>0</v>
      </c>
      <c r="AR92" s="68">
        <f>IF((SUM(AR$19:AR$39)+SUM(AR$78:AR91)+SUM(AR$117:AR$121))&gt;=REGISTER!$DD$24,0,IF(DU$70=1,0,IF(AND(DU92=1,$J92=1,DU$43&gt;=REGISTER!$DD$28,DU$40&gt;0,SUM(DU$54:DU$60)&gt;0),1,0)))</f>
        <v>0</v>
      </c>
      <c r="AS92" s="68">
        <f>IF((SUM(AS$19:AS$39)+SUM(AS$78:AS91)+SUM(AS$117:AS$121))&gt;=REGISTER!$DD$24,0,IF(DV$70=1,0,IF(AND(DV92=1,$J92=1,DV$43&gt;=REGISTER!$DD$28,DV$40&gt;0,SUM(DV$54:DV$60)&gt;0),1,0)))</f>
        <v>0</v>
      </c>
      <c r="AT92" s="68">
        <f>IF((SUM(AT$19:AT$39)+SUM(AT$78:AT91)+SUM(AT$117:AT$121))&gt;=REGISTER!$DD$24,0,IF(DW$70=1,0,IF(AND(DW92=1,$J92=1,DW$43&gt;=REGISTER!$DD$28,DW$40&gt;0,SUM(DW$54:DW$60)&gt;0),1,0)))</f>
        <v>0</v>
      </c>
      <c r="AU92" s="68">
        <f>IF((SUM(AU$19:AU$39)+SUM(AU$78:AU91)+SUM(AU$117:AU$121))&gt;=REGISTER!$DD$24,0,IF(DX$70=1,0,IF(AND(DX92=1,$J92=1,DX$43&gt;=REGISTER!$DD$28,DX$40&gt;0,SUM(DX$54:DX$60)&gt;0),1,0)))</f>
        <v>0</v>
      </c>
      <c r="AV92" s="68">
        <f>IF((SUM(AV$19:AV$39)+SUM(AV$78:AV91)+SUM(AV$117:AV$121))&gt;=REGISTER!$DD$24,0,IF(DY$70=1,0,IF(AND(DY92=1,$J92=1,DY$43&gt;=REGISTER!$DD$28,DY$40&gt;0,SUM(DY$54:DY$60)&gt;0),1,0)))</f>
        <v>0</v>
      </c>
      <c r="AW92" s="68">
        <f>IF((SUM(AW$19:AW$39)+SUM(AW$78:AW91)+SUM(AW$117:AW$121))&gt;=REGISTER!$DD$24,0,IF(DZ$70=1,0,IF(AND(DZ92=1,$J92=1,DZ$43&gt;=REGISTER!$DD$28,DZ$40&gt;0,SUM(DZ$54:DZ$60)&gt;0),1,0)))</f>
        <v>0</v>
      </c>
      <c r="AX92" s="68">
        <f>IF((SUM(AX$19:AX$39)+SUM(AX$78:AX91)+SUM(AX$117:AX$121))&gt;=REGISTER!$DD$24,0,IF(EA$70=1,0,IF(AND(EA92=1,$J92=1,EA$43&gt;=REGISTER!$DD$28,EA$40&gt;0,SUM(EA$54:EA$60)&gt;0),1,0)))</f>
        <v>0</v>
      </c>
      <c r="AY92" s="68">
        <f>IF((SUM(AY$19:AY$39)+SUM(AY$78:AY91)+SUM(AY$117:AY$121))&gt;=REGISTER!$DD$24,0,IF(EB$70=1,0,IF(AND(EB92=1,$J92=1,EB$43&gt;=REGISTER!$DD$28,EB$40&gt;0,SUM(EB$54:EB$60)&gt;0),1,0)))</f>
        <v>0</v>
      </c>
      <c r="AZ92" s="68">
        <f>IF((SUM(AZ$19:AZ$39)+SUM(AZ$78:AZ91)+SUM(AZ$117:AZ$121))&gt;=REGISTER!$DD$24,0,IF(EC$70=1,0,IF(AND(EC92=1,$J92=1,EC$43&gt;=REGISTER!$DD$28,EC$40&gt;0,SUM(EC$54:EC$60)&gt;0),1,0)))</f>
        <v>0</v>
      </c>
      <c r="BA92" s="68">
        <f>IF((SUM(BA$19:BA$39)+SUM(BA$78:BA91)+SUM(BA$117:BA$121))&gt;=REGISTER!$DD$24,0,IF(ED$70=1,0,IF(AND(ED92=1,$J92=1,ED$43&gt;=REGISTER!$DD$28,ED$40&gt;0,SUM(ED$54:ED$60)&gt;0),1,0)))</f>
        <v>0</v>
      </c>
      <c r="BB92" s="68">
        <f>IF((SUM(BB$19:BB$39)+SUM(BB$78:BB91)+SUM(BB$117:BB$121))&gt;=REGISTER!$DD$24,0,IF(EE$70=1,0,IF(AND(EE92=1,$J92=1,EE$43&gt;=REGISTER!$DD$28,EE$40&gt;0,SUM(EE$54:EE$60)&gt;0),1,0)))</f>
        <v>0</v>
      </c>
      <c r="BC92" s="68">
        <f>IF((SUM(BC$19:BC$39)+SUM(BC$78:BC91)+SUM(BC$117:BC$121))&gt;=REGISTER!$DD$24,0,IF(EF$70=1,0,IF(AND(EF92=1,$J92=1,EF$43&gt;=REGISTER!$DD$28,EF$40&gt;0,SUM(EF$54:EF$60)&gt;0),1,0)))</f>
        <v>0</v>
      </c>
      <c r="BD92" s="83">
        <f t="shared" si="55"/>
        <v>0</v>
      </c>
      <c r="BE92" s="68">
        <f>IF((SUM(BE$19:BE$37)+SUM(BE$78:BE91))&gt;=20,0,SUM(IF(AND($I92=1,CS92=1,CS$41&gt;2,CS$40&gt;0,SUM(CS$47:CS$53)&gt;0),1,0)))</f>
        <v>0</v>
      </c>
      <c r="BF92" s="68">
        <f>IF((SUM(BF$19:BF$37)+SUM(BF$78:BF91))&gt;=20,0,SUM(IF(AND($I92=1,CT92=1,CT$41&gt;2,CT$40&gt;0,SUM(CT$47:CT$53)&gt;0),1,0)))</f>
        <v>0</v>
      </c>
      <c r="BG92" s="68">
        <f>IF((SUM(BG$19:BG$37)+SUM(BG$78:BG91))&gt;=20,0,SUM(IF(AND($I92=1,CU92=1,CU$41&gt;2,CU$40&gt;0,SUM(CU$47:CU$53)&gt;0),1,0)))</f>
        <v>0</v>
      </c>
      <c r="BH92" s="68">
        <f>IF((SUM(BH$19:BH$37)+SUM(BH$78:BH91))&gt;=20,0,SUM(IF(AND($I92=1,CV92=1,CV$41&gt;2,CV$40&gt;0,SUM(CV$47:CV$53)&gt;0),1,0)))</f>
        <v>0</v>
      </c>
      <c r="BI92" s="68">
        <f>IF((SUM(BI$19:BI$37)+SUM(BI$78:BI91))&gt;=20,0,SUM(IF(AND($I92=1,CW92=1,CW$41&gt;2,CW$40&gt;0,SUM(CW$47:CW$53)&gt;0),1,0)))</f>
        <v>0</v>
      </c>
      <c r="BJ92" s="68">
        <f>IF((SUM(BJ$19:BJ$37)+SUM(BJ$78:BJ91))&gt;=20,0,SUM(IF(AND($I92=1,CX92=1,CX$41&gt;2,CX$40&gt;0,SUM(CX$47:CX$53)&gt;0),1,0)))</f>
        <v>0</v>
      </c>
      <c r="BK92" s="68">
        <f>IF((SUM(BK$19:BK$37)+SUM(BK$78:BK91))&gt;=20,0,SUM(IF(AND($I92=1,CY92=1,CY$41&gt;2,CY$40&gt;0,SUM(CY$47:CY$53)&gt;0),1,0)))</f>
        <v>0</v>
      </c>
      <c r="BL92" s="68">
        <f>IF((SUM(BL$19:BL$37)+SUM(BL$78:BL91))&gt;=20,0,SUM(IF(AND($I92=1,CZ92=1,CZ$41&gt;2,CZ$40&gt;0,SUM(CZ$47:CZ$53)&gt;0),1,0)))</f>
        <v>0</v>
      </c>
      <c r="BM92" s="68">
        <f>IF((SUM(BM$19:BM$37)+SUM(BM$78:BM91))&gt;=20,0,SUM(IF(AND($I92=1,DA92=1,DA$41&gt;2,DA$40&gt;0,SUM(DA$47:DA$53)&gt;0),1,0)))</f>
        <v>0</v>
      </c>
      <c r="BN92" s="68">
        <f>IF((SUM(BN$19:BN$37)+SUM(BN$78:BN91))&gt;=20,0,SUM(IF(AND($I92=1,DB92=1,DB$41&gt;2,DB$40&gt;0,SUM(DB$47:DB$53)&gt;0),1,0)))</f>
        <v>0</v>
      </c>
      <c r="BO92" s="68">
        <f>IF((SUM(BO$19:BO$37)+SUM(BO$78:BO91))&gt;=20,0,SUM(IF(AND($I92=1,DC92=1,DC$41&gt;2,DC$40&gt;0,SUM(DC$47:DC$53)&gt;0),1,0)))</f>
        <v>0</v>
      </c>
      <c r="BP92" s="68">
        <f>IF((SUM(BP$19:BP$37)+SUM(BP$78:BP91))&gt;=20,0,SUM(IF(AND($I92=1,DD92=1,DD$41&gt;2,DD$40&gt;0,SUM(DD$47:DD$53)&gt;0),1,0)))</f>
        <v>0</v>
      </c>
      <c r="BQ92" s="68">
        <f>IF((SUM(BQ$19:BQ$37)+SUM(BQ$78:BQ91))&gt;=20,0,SUM(IF(AND($I92=1,DE92=1,DE$41&gt;2,DE$40&gt;0,SUM(DE$47:DE$53)&gt;0),1,0)))</f>
        <v>0</v>
      </c>
      <c r="BR92" s="68">
        <f>IF((SUM(BR$19:BR$37)+SUM(BR$78:BR91))&gt;=20,0,SUM(IF(AND($I92=1,DF92=1,DF$41&gt;2,DF$40&gt;0,SUM(DF$47:DF$53)&gt;0),1,0)))</f>
        <v>0</v>
      </c>
      <c r="BS92" s="68">
        <f>IF((SUM(BS$19:BS$37)+SUM(BS$78:BS91))&gt;=20,0,SUM(IF(AND($I92=1,DG92=1,DG$41&gt;2,DG$40&gt;0,SUM(DG$47:DG$53)&gt;0),1,0)))</f>
        <v>0</v>
      </c>
      <c r="BT92" s="68">
        <f>IF((SUM(BT$19:BT$37)+SUM(BT$78:BT91))&gt;=20,0,SUM(IF(AND($I92=1,DH92=1,DH$41&gt;2,DH$40&gt;0,SUM(DH$47:DH$53)&gt;0),1,0)))</f>
        <v>0</v>
      </c>
      <c r="BU92" s="68">
        <f>IF((SUM(BU$19:BU$37)+SUM(BU$78:BU91))&gt;=20,0,SUM(IF(AND($I92=1,DI92=1,DI$41&gt;2,DI$40&gt;0,SUM(DI$47:DI$53)&gt;0),1,0)))</f>
        <v>0</v>
      </c>
      <c r="BV92" s="68">
        <f>IF((SUM(BV$19:BV$37)+SUM(BV$78:BV91))&gt;=20,0,SUM(IF(AND($I92=1,DJ92=1,DJ$41&gt;2,DJ$40&gt;0,SUM(DJ$47:DJ$53)&gt;0),1,0)))</f>
        <v>0</v>
      </c>
      <c r="BW92" s="68">
        <f>IF((SUM(BW$19:BW$37)+SUM(BW$78:BW91))&gt;=20,0,SUM(IF(AND($I92=1,DK92=1,DK$41&gt;2,DK$40&gt;0,SUM(DK$47:DK$53)&gt;0),1,0)))</f>
        <v>0</v>
      </c>
      <c r="BX92" s="68">
        <f>IF((SUM(BX$19:BX$37)+SUM(BX$78:BX91))&gt;=20,0,SUM(IF(AND($I92=1,DL92=1,DL$41&gt;2,DL$40&gt;0,SUM(DL$47:DL$53)&gt;0),1,0)))</f>
        <v>0</v>
      </c>
      <c r="BY92" s="68">
        <f>IF((SUM(BY$19:BY$37)+SUM(BY$78:BY91))&gt;=20,0,SUM(IF(AND($I92=1,DM92=1,DM$41&gt;2,DM$40&gt;0,SUM(DM$47:DM$53)&gt;0),1,0)))</f>
        <v>0</v>
      </c>
      <c r="BZ92" s="68">
        <f>IF((SUM(BZ$19:BZ$37)+SUM(BZ$78:BZ91))&gt;=20,0,SUM(IF(AND($I92=1,DN92=1,DN$41&gt;2,DN$40&gt;0,SUM(DN$47:DN$53)&gt;0),1,0)))</f>
        <v>0</v>
      </c>
      <c r="CA92" s="68">
        <f>IF((SUM(CA$19:CA$37)+SUM(CA$78:CA91))&gt;=20,0,SUM(IF(AND($I92=1,DO92=1,DO$41&gt;2,DO$40&gt;0,SUM(DO$47:DO$53)&gt;0),1,0)))</f>
        <v>0</v>
      </c>
      <c r="CB92" s="68">
        <f>IF((SUM(CB$19:CB$37)+SUM(CB$78:CB91))&gt;=20,0,SUM(IF(AND($I92=1,DP92=1,DP$41&gt;2,DP$40&gt;0,SUM(DP$47:DP$53)&gt;0),1,0)))</f>
        <v>0</v>
      </c>
      <c r="CC92" s="68">
        <f>IF((SUM(CC$19:CC$37)+SUM(CC$78:CC91))&gt;=20,0,SUM(IF(AND($I92=1,DQ92=1,DQ$41&gt;2,DQ$40&gt;0,SUM(DQ$47:DQ$53)&gt;0),1,0)))</f>
        <v>0</v>
      </c>
      <c r="CD92" s="68">
        <f>IF((SUM(CD$19:CD$37)+SUM(CD$78:CD91))&gt;=20,0,SUM(IF(AND($I92=1,DR92=1,DR$41&gt;2,DR$40&gt;0,SUM(DR$47:DR$53)&gt;0),1,0)))</f>
        <v>0</v>
      </c>
      <c r="CE92" s="68">
        <f>IF((SUM(CE$19:CE$37)+SUM(CE$78:CE91))&gt;=20,0,SUM(IF(AND($I92=1,DS92=1,DS$41&gt;2,DS$40&gt;0,SUM(DS$47:DS$53)&gt;0),1,0)))</f>
        <v>0</v>
      </c>
      <c r="CF92" s="68">
        <f>IF((SUM(CF$19:CF$37)+SUM(CF$78:CF91))&gt;=20,0,SUM(IF(AND($I92=1,DT92=1,DT$41&gt;2,DT$40&gt;0,SUM(DT$47:DT$53)&gt;0),1,0)))</f>
        <v>0</v>
      </c>
      <c r="CG92" s="68">
        <f>IF((SUM(CG$19:CG$37)+SUM(CG$78:CG91))&gt;=20,0,SUM(IF(AND($I92=1,DU92=1,DU$41&gt;2,DU$40&gt;0,SUM(DU$47:DU$53)&gt;0),1,0)))</f>
        <v>0</v>
      </c>
      <c r="CH92" s="68">
        <f>IF((SUM(CH$19:CH$37)+SUM(CH$78:CH91))&gt;=20,0,SUM(IF(AND($I92=1,DV92=1,DV$41&gt;2,DV$40&gt;0,SUM(DV$47:DV$53)&gt;0),1,0)))</f>
        <v>0</v>
      </c>
      <c r="CI92" s="68">
        <f>IF((SUM(CI$19:CI$37)+SUM(CI$78:CI91))&gt;=20,0,SUM(IF(AND($I92=1,DW92=1,DW$41&gt;2,DW$40&gt;0,SUM(DW$47:DW$53)&gt;0),1,0)))</f>
        <v>0</v>
      </c>
      <c r="CJ92" s="68">
        <f>IF((SUM(CJ$19:CJ$37)+SUM(CJ$78:CJ91))&gt;=20,0,SUM(IF(AND($I92=1,DX92=1,DX$41&gt;2,DX$40&gt;0,SUM(DX$47:DX$53)&gt;0),1,0)))</f>
        <v>0</v>
      </c>
      <c r="CK92" s="68">
        <f>IF((SUM(CK$19:CK$37)+SUM(CK$78:CK91))&gt;=20,0,SUM(IF(AND($I92=1,DY92=1,DY$41&gt;2,DY$40&gt;0,SUM(DY$47:DY$53)&gt;0),1,0)))</f>
        <v>0</v>
      </c>
      <c r="CL92" s="68">
        <f>IF((SUM(CL$19:CL$37)+SUM(CL$78:CL91))&gt;=20,0,SUM(IF(AND($I92=1,DZ92=1,DZ$41&gt;2,DZ$40&gt;0,SUM(DZ$47:DZ$53)&gt;0),1,0)))</f>
        <v>0</v>
      </c>
      <c r="CM92" s="68">
        <f>IF((SUM(CM$19:CM$37)+SUM(CM$78:CM91))&gt;=20,0,SUM(IF(AND($I92=1,EA92=1,EA$41&gt;2,EA$40&gt;0,SUM(EA$47:EA$53)&gt;0),1,0)))</f>
        <v>0</v>
      </c>
      <c r="CN92" s="68">
        <f>IF((SUM(CN$19:CN$37)+SUM(CN$78:CN91))&gt;=20,0,SUM(IF(AND($I92=1,EB92=1,EB$41&gt;2,EB$40&gt;0,SUM(EB$47:EB$53)&gt;0),1,0)))</f>
        <v>0</v>
      </c>
      <c r="CO92" s="68">
        <f>IF((SUM(CO$19:CO$37)+SUM(CO$78:CO91))&gt;=20,0,SUM(IF(AND($I92=1,EC92=1,EC$41&gt;2,EC$40&gt;0,SUM(EC$47:EC$53)&gt;0),1,0)))</f>
        <v>0</v>
      </c>
      <c r="CP92" s="68">
        <f>IF((SUM(CP$19:CP$37)+SUM(CP$78:CP91))&gt;=20,0,SUM(IF(AND($I92=1,ED92=1,ED$41&gt;2,ED$40&gt;0,SUM(ED$47:ED$53)&gt;0),1,0)))</f>
        <v>0</v>
      </c>
      <c r="CQ92" s="68">
        <f>IF((SUM(CQ$19:CQ$37)+SUM(CQ$78:CQ91))&gt;=20,0,SUM(IF(AND($I92=1,EE92=1,EE$41&gt;2,EE$40&gt;0,SUM(EE$47:EE$53)&gt;0),1,0)))</f>
        <v>0</v>
      </c>
      <c r="CR92" s="68">
        <f>IF((SUM(CR$19:CR$37)+SUM(CR$78:CR91))&gt;=20,0,SUM(IF(AND($I92=1,EF92=1,EF$41&gt;2,EF$40&gt;0,SUM(EF$47:EF$53)&gt;0),1,0)))</f>
        <v>0</v>
      </c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M92" s="53"/>
      <c r="DN92" s="53"/>
      <c r="DO92" s="53"/>
      <c r="DP92" s="53"/>
      <c r="DQ92" s="53"/>
      <c r="DR92" s="53"/>
      <c r="DS92" s="53"/>
      <c r="DT92" s="53"/>
      <c r="DU92" s="53"/>
      <c r="DV92" s="53"/>
      <c r="DW92" s="53"/>
      <c r="DX92" s="53"/>
      <c r="DY92" s="53"/>
      <c r="DZ92" s="53"/>
      <c r="EA92" s="53"/>
      <c r="EB92" s="53"/>
      <c r="EC92" s="53"/>
      <c r="ED92" s="53"/>
      <c r="EE92" s="53"/>
      <c r="EF92" s="53"/>
      <c r="EG92" s="46">
        <f t="shared" si="51"/>
        <v>0</v>
      </c>
      <c r="EH92" s="116"/>
      <c r="EI92" s="82">
        <f t="shared" si="52"/>
        <v>0</v>
      </c>
      <c r="EJ92" s="295" t="str">
        <f t="shared" si="53"/>
        <v/>
      </c>
      <c r="EK92" s="296">
        <f t="shared" si="54"/>
        <v>0</v>
      </c>
      <c r="EL92" s="161"/>
      <c r="EM92" s="354">
        <f>SUMIF($K92,REGISTER!$CY$7,'KORT 2'!$BD92)</f>
        <v>0</v>
      </c>
      <c r="EN92" s="355">
        <f>SUMIF($K92,REGISTER!$CY$8,'KORT 2'!$BD92)</f>
        <v>0</v>
      </c>
      <c r="EO92" s="356">
        <f>SUMIF($K92,REGISTER!$CY$9,'KORT 2'!$BD92)</f>
        <v>0</v>
      </c>
      <c r="EP92" s="356">
        <f>SUMIF($K92,REGISTER!$CY$10,'KORT 2'!$BD92)</f>
        <v>0</v>
      </c>
      <c r="EQ92" s="357">
        <f>SUMIF($K92,REGISTER!$CY$23,'KORT 2'!$BD92)</f>
        <v>0</v>
      </c>
      <c r="ER92" s="355">
        <f>SUMIF($K92,REGISTER!$CY$24,'KORT 2'!$BD92)</f>
        <v>0</v>
      </c>
      <c r="ES92" s="356">
        <f>SUMIF($K92,REGISTER!$CY$25,'KORT 2'!$BD92)</f>
        <v>0</v>
      </c>
      <c r="ET92" s="356">
        <f>SUMIF($K92,REGISTER!$CY$26,'KORT 2'!$BD92)</f>
        <v>0</v>
      </c>
      <c r="EU92" s="357">
        <f>SUMIF($K92,REGISTER!$CY$15,'KORT 2'!$BD92)</f>
        <v>0</v>
      </c>
      <c r="EV92" s="355">
        <f>SUMIF($K92,REGISTER!$CY$16,'KORT 2'!$BD92)</f>
        <v>0</v>
      </c>
      <c r="EW92" s="355">
        <f>SUMIF($K92,REGISTER!$CY$17,'KORT 2'!$BD92)</f>
        <v>0</v>
      </c>
      <c r="EX92" s="355">
        <f>SUMIF($K92,REGISTER!$CY$18,'KORT 2'!$BD92)</f>
        <v>0</v>
      </c>
      <c r="EY92" s="358">
        <f>SUMIF($K92,REGISTER!$CY$19,'KORT 2'!$BD92)+SUMIF($K92,REGISTER!$CY$20,'KORT 2'!$BD92)+SUMIF($K92,REGISTER!$CY$21,'KORT 2'!$BD92)+SUMIF($K92,REGISTER!$CY$22,'KORT 2'!$BD92)</f>
        <v>0</v>
      </c>
      <c r="EZ92" s="359">
        <f>SUMIF($K92,REGISTER!$CY$31,'KORT 2'!$BD92)</f>
        <v>0</v>
      </c>
      <c r="FA92" s="355">
        <f>SUMIF($K92,REGISTER!$CY$32,'KORT 2'!$BD92)</f>
        <v>0</v>
      </c>
      <c r="FB92" s="355">
        <f>SUMIF($K92,REGISTER!$CY$33,'KORT 2'!$BD92)</f>
        <v>0</v>
      </c>
      <c r="FC92" s="355">
        <f>SUMIF($K92,REGISTER!$CY$34,'KORT 2'!$BD92)</f>
        <v>0</v>
      </c>
      <c r="FD92" s="358">
        <f>SUMIF($K92,REGISTER!$CY$35,'KORT 2'!$BD92)+SUMIF($K92,REGISTER!$CY$36,'KORT 2'!$BD92)+SUMIF($K92,REGISTER!$CY$37,'KORT 2'!$BD92)+SUMIF($K92,REGISTER!$CY$38,'KORT 2'!$BD92)</f>
        <v>0</v>
      </c>
      <c r="FE92" s="376"/>
      <c r="FF92" s="377"/>
      <c r="FG92" s="378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9"/>
      <c r="FY92" s="84">
        <f>SUMIF($M92,REGISTER!$CY$40,'KORT 2'!$O92)</f>
        <v>0</v>
      </c>
      <c r="FZ92" s="17">
        <f>SUMIF($M92,REGISTER!$CY$41,'KORT 2'!$O92)</f>
        <v>0</v>
      </c>
      <c r="GA92" s="17">
        <f>SUMIF($M92,REGISTER!$CY$42,'KORT 2'!$O92)</f>
        <v>0</v>
      </c>
      <c r="GB92" s="17">
        <f>SUMIF($M92,REGISTER!$CY$43,'KORT 2'!$O92)</f>
        <v>0</v>
      </c>
      <c r="GC92" s="17">
        <f>SUMIF($M92,REGISTER!$CY$44,'KORT 2'!$O92)</f>
        <v>0</v>
      </c>
      <c r="GD92" s="17">
        <f>SUMIF($M92,REGISTER!$CY$45,'KORT 2'!$O92)</f>
        <v>0</v>
      </c>
      <c r="GE92" s="17">
        <f>SUMIF($M92,REGISTER!$CY$60,'KORT 2'!$O92)</f>
        <v>0</v>
      </c>
      <c r="GF92" s="17">
        <f>SUMIF($M92,REGISTER!$CY$61,'KORT 2'!$O92)</f>
        <v>0</v>
      </c>
      <c r="GG92" s="17">
        <f>SUMIF($M92,REGISTER!$CY$62,'KORT 2'!$O92)</f>
        <v>0</v>
      </c>
      <c r="GH92" s="17">
        <f>SUMIF($M92,REGISTER!$CY$63,'KORT 2'!$O92)</f>
        <v>0</v>
      </c>
      <c r="GI92" s="17">
        <f>SUMIF($M92,REGISTER!$CY$64,'KORT 2'!$O92)</f>
        <v>0</v>
      </c>
      <c r="GJ92" s="17">
        <f>SUMIF($M92,REGISTER!$CY$65,'KORT 2'!$O92)</f>
        <v>0</v>
      </c>
      <c r="GK92" s="17">
        <f>SUMIF($M92,REGISTER!$CY$50,'KORT 2'!$O92)</f>
        <v>0</v>
      </c>
      <c r="GL92" s="17">
        <f>SUMIF($M92,REGISTER!$CY$51,'KORT 2'!$O92)</f>
        <v>0</v>
      </c>
      <c r="GM92" s="17">
        <f>SUMIF($M92,REGISTER!$CY$52,'KORT 2'!$O92)</f>
        <v>0</v>
      </c>
      <c r="GN92" s="17">
        <f>SUMIF($M92,REGISTER!$CY$53,'KORT 2'!$O92)</f>
        <v>0</v>
      </c>
      <c r="GO92" s="17">
        <f>SUMIF($M92,REGISTER!$CY$54,'KORT 2'!$O92)</f>
        <v>0</v>
      </c>
      <c r="GP92" s="17">
        <f>SUMIF($M92,REGISTER!$CY$55,'KORT 2'!$O92)</f>
        <v>0</v>
      </c>
      <c r="GQ92" s="16">
        <f>SUMIF($M92,REGISTER!$CY$56,'KORT 2'!$O92)+SUMIF($M92,REGISTER!$CY$57,'KORT 2'!$O92)+SUMIF($M92,REGISTER!$CY$58,'KORT 2'!$O92)+SUMIF($M92,REGISTER!$CY$59,'KORT 2'!$O92)</f>
        <v>0</v>
      </c>
      <c r="GR92" s="17">
        <f>SUMIF($M92,REGISTER!$CY$70,'KORT 2'!$O92)</f>
        <v>0</v>
      </c>
      <c r="GS92" s="17">
        <f>SUMIF($M92,REGISTER!$CY$71,'KORT 2'!$O92)</f>
        <v>0</v>
      </c>
      <c r="GT92" s="17">
        <f>SUMIF($M92,REGISTER!$CY$72,'KORT 2'!$O92)</f>
        <v>0</v>
      </c>
      <c r="GU92" s="17">
        <f>SUMIF($M92,REGISTER!$CY$73,'KORT 2'!$O92)</f>
        <v>0</v>
      </c>
      <c r="GV92" s="17">
        <f>SUMIF($M92,REGISTER!$CY$74,'KORT 2'!$O92)</f>
        <v>0</v>
      </c>
      <c r="GW92" s="17">
        <f>SUMIF($M92,REGISTER!$CY$75,'KORT 2'!$O92)</f>
        <v>0</v>
      </c>
      <c r="GX92" s="16">
        <f>SUMIF($M92,REGISTER!$CY$76,'KORT 2'!$O92)+SUMIF($M92,REGISTER!$CY$77,'KORT 2'!$O92)+SUMIF($M92,REGISTER!$CY$78,'KORT 2'!$O92)+SUMIF($M92,REGISTER!$CY$79,'KORT 2'!$O92)</f>
        <v>0</v>
      </c>
      <c r="GY92" s="116"/>
      <c r="GZ92" s="116"/>
      <c r="HA92" s="116"/>
      <c r="HB92" s="116"/>
      <c r="HC92" s="116"/>
      <c r="HD92" s="116"/>
      <c r="HE92" s="116"/>
      <c r="HF92" s="116"/>
      <c r="HG92" s="116"/>
      <c r="HH92" s="116"/>
      <c r="HI92" s="116"/>
      <c r="HJ92" s="116"/>
      <c r="HK92" s="116"/>
      <c r="HL92" s="116"/>
      <c r="HM92" s="116"/>
      <c r="HN92" s="116"/>
      <c r="HO92" s="116"/>
      <c r="HP92" s="106"/>
      <c r="HQ92" s="1"/>
    </row>
    <row r="93" spans="1:225" ht="12" customHeight="1">
      <c r="A93" s="15">
        <v>37</v>
      </c>
      <c r="B93" s="69"/>
      <c r="C93" s="539" t="str">
        <f t="shared" si="41"/>
        <v/>
      </c>
      <c r="D93" s="540"/>
      <c r="E93" s="540"/>
      <c r="F93" s="540"/>
      <c r="G93" s="541"/>
      <c r="H93" s="111" t="str">
        <f t="shared" si="42"/>
        <v/>
      </c>
      <c r="I93" s="22">
        <f t="shared" si="43"/>
        <v>0</v>
      </c>
      <c r="J93" s="22">
        <f t="shared" si="44"/>
        <v>0</v>
      </c>
      <c r="K93" s="22">
        <f t="shared" si="45"/>
        <v>0</v>
      </c>
      <c r="L93" s="114"/>
      <c r="M93" s="22">
        <f t="shared" si="46"/>
        <v>0</v>
      </c>
      <c r="N93" s="22">
        <f t="shared" si="47"/>
        <v>0</v>
      </c>
      <c r="O93" s="83">
        <f t="shared" si="48"/>
        <v>0</v>
      </c>
      <c r="P93" s="68">
        <f>IF((SUM(P$19:P$39)+SUM(P$78:P92)+SUM(P$117:P$121))&gt;=REGISTER!$DD$24,0,IF(CS$70=1,0,IF(AND(CS93=1,$J93=1,CS$43&gt;=REGISTER!$DD$28,CS$40&gt;0,SUM(CS$54:CS$60)&gt;0),1,0)))</f>
        <v>0</v>
      </c>
      <c r="Q93" s="68">
        <f>IF((SUM(Q$19:Q$39)+SUM(Q$78:Q92)+SUM(Q$117:Q$121))&gt;=REGISTER!$DD$24,0,IF(CT$70=1,0,IF(AND(CT93=1,$J93=1,CT$43&gt;=REGISTER!$DD$28,CT$40&gt;0,SUM(CT$54:CT$60)&gt;0),1,0)))</f>
        <v>0</v>
      </c>
      <c r="R93" s="68">
        <f>IF((SUM(R$19:R$39)+SUM(R$78:R92)+SUM(R$117:R$121))&gt;=REGISTER!$DD$24,0,IF(CU$70=1,0,IF(AND(CU93=1,$J93=1,CU$43&gt;=REGISTER!$DD$28,CU$40&gt;0,SUM(CU$54:CU$60)&gt;0),1,0)))</f>
        <v>0</v>
      </c>
      <c r="S93" s="68">
        <f>IF((SUM(S$19:S$39)+SUM(S$78:S92)+SUM(S$117:S$121))&gt;=REGISTER!$DD$24,0,IF(CV$70=1,0,IF(AND(CV93=1,$J93=1,CV$43&gt;=REGISTER!$DD$28,CV$40&gt;0,SUM(CV$54:CV$60)&gt;0),1,0)))</f>
        <v>0</v>
      </c>
      <c r="T93" s="68">
        <f>IF((SUM(T$19:T$39)+SUM(T$78:T92)+SUM(T$117:T$121))&gt;=REGISTER!$DD$24,0,IF(CW$70=1,0,IF(AND(CW93=1,$J93=1,CW$43&gt;=REGISTER!$DD$28,CW$40&gt;0,SUM(CW$54:CW$60)&gt;0),1,0)))</f>
        <v>0</v>
      </c>
      <c r="U93" s="68">
        <f>IF((SUM(U$19:U$39)+SUM(U$78:U92)+SUM(U$117:U$121))&gt;=REGISTER!$DD$24,0,IF(CX$70=1,0,IF(AND(CX93=1,$J93=1,CX$43&gt;=REGISTER!$DD$28,CX$40&gt;0,SUM(CX$54:CX$60)&gt;0),1,0)))</f>
        <v>0</v>
      </c>
      <c r="V93" s="68">
        <f>IF((SUM(V$19:V$39)+SUM(V$78:V92)+SUM(V$117:V$121))&gt;=REGISTER!$DD$24,0,IF(CY$70=1,0,IF(AND(CY93=1,$J93=1,CY$43&gt;=REGISTER!$DD$28,CY$40&gt;0,SUM(CY$54:CY$60)&gt;0),1,0)))</f>
        <v>0</v>
      </c>
      <c r="W93" s="68">
        <f>IF((SUM(W$19:W$39)+SUM(W$78:W92)+SUM(W$117:W$121))&gt;=REGISTER!$DD$24,0,IF(CZ$70=1,0,IF(AND(CZ93=1,$J93=1,CZ$43&gt;=REGISTER!$DD$28,CZ$40&gt;0,SUM(CZ$54:CZ$60)&gt;0),1,0)))</f>
        <v>0</v>
      </c>
      <c r="X93" s="68">
        <f>IF((SUM(X$19:X$39)+SUM(X$78:X92)+SUM(X$117:X$121))&gt;=REGISTER!$DD$24,0,IF(DA$70=1,0,IF(AND(DA93=1,$J93=1,DA$43&gt;=REGISTER!$DD$28,DA$40&gt;0,SUM(DA$54:DA$60)&gt;0),1,0)))</f>
        <v>0</v>
      </c>
      <c r="Y93" s="68">
        <f>IF((SUM(Y$19:Y$39)+SUM(Y$78:Y92)+SUM(Y$117:Y$121))&gt;=REGISTER!$DD$24,0,IF(DB$70=1,0,IF(AND(DB93=1,$J93=1,DB$43&gt;=REGISTER!$DD$28,DB$40&gt;0,SUM(DB$54:DB$60)&gt;0),1,0)))</f>
        <v>0</v>
      </c>
      <c r="Z93" s="68">
        <f>IF((SUM(Z$19:Z$39)+SUM(Z$78:Z92)+SUM(Z$117:Z$121))&gt;=REGISTER!$DD$24,0,IF(DC$70=1,0,IF(AND(DC93=1,$J93=1,DC$43&gt;=REGISTER!$DD$28,DC$40&gt;0,SUM(DC$54:DC$60)&gt;0),1,0)))</f>
        <v>0</v>
      </c>
      <c r="AA93" s="68">
        <f>IF((SUM(AA$19:AA$39)+SUM(AA$78:AA92)+SUM(AA$117:AA$121))&gt;=REGISTER!$DD$24,0,IF(DD$70=1,0,IF(AND(DD93=1,$J93=1,DD$43&gt;=REGISTER!$DD$28,DD$40&gt;0,SUM(DD$54:DD$60)&gt;0),1,0)))</f>
        <v>0</v>
      </c>
      <c r="AB93" s="68">
        <f>IF((SUM(AB$19:AB$39)+SUM(AB$78:AB92)+SUM(AB$117:AB$121))&gt;=REGISTER!$DD$24,0,IF(DE$70=1,0,IF(AND(DE93=1,$J93=1,DE$43&gt;=REGISTER!$DD$28,DE$40&gt;0,SUM(DE$54:DE$60)&gt;0),1,0)))</f>
        <v>0</v>
      </c>
      <c r="AC93" s="68">
        <f>IF((SUM(AC$19:AC$39)+SUM(AC$78:AC92)+SUM(AC$117:AC$121))&gt;=REGISTER!$DD$24,0,IF(DF$70=1,0,IF(AND(DF93=1,$J93=1,DF$43&gt;=REGISTER!$DD$28,DF$40&gt;0,SUM(DF$54:DF$60)&gt;0),1,0)))</f>
        <v>0</v>
      </c>
      <c r="AD93" s="68">
        <f>IF((SUM(AD$19:AD$39)+SUM(AD$78:AD92)+SUM(AD$117:AD$121))&gt;=REGISTER!$DD$24,0,IF(DG$70=1,0,IF(AND(DG93=1,$J93=1,DG$43&gt;=REGISTER!$DD$28,DG$40&gt;0,SUM(DG$54:DG$60)&gt;0),1,0)))</f>
        <v>0</v>
      </c>
      <c r="AE93" s="68">
        <f>IF((SUM(AE$19:AE$39)+SUM(AE$78:AE92)+SUM(AE$117:AE$121))&gt;=REGISTER!$DD$24,0,IF(DH$70=1,0,IF(AND(DH93=1,$J93=1,DH$43&gt;=REGISTER!$DD$28,DH$40&gt;0,SUM(DH$54:DH$60)&gt;0),1,0)))</f>
        <v>0</v>
      </c>
      <c r="AF93" s="68">
        <f>IF((SUM(AF$19:AF$39)+SUM(AF$78:AF92)+SUM(AF$117:AF$121))&gt;=REGISTER!$DD$24,0,IF(DI$70=1,0,IF(AND(DI93=1,$J93=1,DI$43&gt;=REGISTER!$DD$28,DI$40&gt;0,SUM(DI$54:DI$60)&gt;0),1,0)))</f>
        <v>0</v>
      </c>
      <c r="AG93" s="68">
        <f>IF((SUM(AG$19:AG$39)+SUM(AG$78:AG92)+SUM(AG$117:AG$121))&gt;=REGISTER!$DD$24,0,IF(DJ$70=1,0,IF(AND(DJ93=1,$J93=1,DJ$43&gt;=REGISTER!$DD$28,DJ$40&gt;0,SUM(DJ$54:DJ$60)&gt;0),1,0)))</f>
        <v>0</v>
      </c>
      <c r="AH93" s="68">
        <f>IF((SUM(AH$19:AH$39)+SUM(AH$78:AH92)+SUM(AH$117:AH$121))&gt;=REGISTER!$DD$24,0,IF(DK$70=1,0,IF(AND(DK93=1,$J93=1,DK$43&gt;=REGISTER!$DD$28,DK$40&gt;0,SUM(DK$54:DK$60)&gt;0),1,0)))</f>
        <v>0</v>
      </c>
      <c r="AI93" s="68">
        <f>IF((SUM(AI$19:AI$39)+SUM(AI$78:AI92)+SUM(AI$117:AI$121))&gt;=REGISTER!$DD$24,0,IF(DL$70=1,0,IF(AND(DL93=1,$J93=1,DL$43&gt;=REGISTER!$DD$28,DL$40&gt;0,SUM(DL$54:DL$60)&gt;0),1,0)))</f>
        <v>0</v>
      </c>
      <c r="AJ93" s="68">
        <f>IF((SUM(AJ$19:AJ$39)+SUM(AJ$78:AJ92)+SUM(AJ$117:AJ$121))&gt;=REGISTER!$DD$24,0,IF(DM$70=1,0,IF(AND(DM93=1,$J93=1,DM$43&gt;=REGISTER!$DD$28,DM$40&gt;0,SUM(DM$54:DM$60)&gt;0),1,0)))</f>
        <v>0</v>
      </c>
      <c r="AK93" s="68">
        <f>IF((SUM(AK$19:AK$39)+SUM(AK$78:AK92)+SUM(AK$117:AK$121))&gt;=REGISTER!$DD$24,0,IF(DN$70=1,0,IF(AND(DN93=1,$J93=1,DN$43&gt;=REGISTER!$DD$28,DN$40&gt;0,SUM(DN$54:DN$60)&gt;0),1,0)))</f>
        <v>0</v>
      </c>
      <c r="AL93" s="68">
        <f>IF((SUM(AL$19:AL$39)+SUM(AL$78:AL92)+SUM(AL$117:AL$121))&gt;=REGISTER!$DD$24,0,IF(DO$70=1,0,IF(AND(DO93=1,$J93=1,DO$43&gt;=REGISTER!$DD$28,DO$40&gt;0,SUM(DO$54:DO$60)&gt;0),1,0)))</f>
        <v>0</v>
      </c>
      <c r="AM93" s="68">
        <f>IF((SUM(AM$19:AM$39)+SUM(AM$78:AM92)+SUM(AM$117:AM$121))&gt;=REGISTER!$DD$24,0,IF(DP$70=1,0,IF(AND(DP93=1,$J93=1,DP$43&gt;=REGISTER!$DD$28,DP$40&gt;0,SUM(DP$54:DP$60)&gt;0),1,0)))</f>
        <v>0</v>
      </c>
      <c r="AN93" s="68">
        <f>IF((SUM(AN$19:AN$39)+SUM(AN$78:AN92)+SUM(AN$117:AN$121))&gt;=REGISTER!$DD$24,0,IF(DQ$70=1,0,IF(AND(DQ93=1,$J93=1,DQ$43&gt;=REGISTER!$DD$28,DQ$40&gt;0,SUM(DQ$54:DQ$60)&gt;0),1,0)))</f>
        <v>0</v>
      </c>
      <c r="AO93" s="68">
        <f>IF((SUM(AO$19:AO$39)+SUM(AO$78:AO92)+SUM(AO$117:AO$121))&gt;=REGISTER!$DD$24,0,IF(DR$70=1,0,IF(AND(DR93=1,$J93=1,DR$43&gt;=REGISTER!$DD$28,DR$40&gt;0,SUM(DR$54:DR$60)&gt;0),1,0)))</f>
        <v>0</v>
      </c>
      <c r="AP93" s="68">
        <f>IF((SUM(AP$19:AP$39)+SUM(AP$78:AP92)+SUM(AP$117:AP$121))&gt;=REGISTER!$DD$24,0,IF(DS$70=1,0,IF(AND(DS93=1,$J93=1,DS$43&gt;=REGISTER!$DD$28,DS$40&gt;0,SUM(DS$54:DS$60)&gt;0),1,0)))</f>
        <v>0</v>
      </c>
      <c r="AQ93" s="68">
        <f>IF((SUM(AQ$19:AQ$39)+SUM(AQ$78:AQ92)+SUM(AQ$117:AQ$121))&gt;=REGISTER!$DD$24,0,IF(DT$70=1,0,IF(AND(DT93=1,$J93=1,DT$43&gt;=REGISTER!$DD$28,DT$40&gt;0,SUM(DT$54:DT$60)&gt;0),1,0)))</f>
        <v>0</v>
      </c>
      <c r="AR93" s="68">
        <f>IF((SUM(AR$19:AR$39)+SUM(AR$78:AR92)+SUM(AR$117:AR$121))&gt;=REGISTER!$DD$24,0,IF(DU$70=1,0,IF(AND(DU93=1,$J93=1,DU$43&gt;=REGISTER!$DD$28,DU$40&gt;0,SUM(DU$54:DU$60)&gt;0),1,0)))</f>
        <v>0</v>
      </c>
      <c r="AS93" s="68">
        <f>IF((SUM(AS$19:AS$39)+SUM(AS$78:AS92)+SUM(AS$117:AS$121))&gt;=REGISTER!$DD$24,0,IF(DV$70=1,0,IF(AND(DV93=1,$J93=1,DV$43&gt;=REGISTER!$DD$28,DV$40&gt;0,SUM(DV$54:DV$60)&gt;0),1,0)))</f>
        <v>0</v>
      </c>
      <c r="AT93" s="68">
        <f>IF((SUM(AT$19:AT$39)+SUM(AT$78:AT92)+SUM(AT$117:AT$121))&gt;=REGISTER!$DD$24,0,IF(DW$70=1,0,IF(AND(DW93=1,$J93=1,DW$43&gt;=REGISTER!$DD$28,DW$40&gt;0,SUM(DW$54:DW$60)&gt;0),1,0)))</f>
        <v>0</v>
      </c>
      <c r="AU93" s="68">
        <f>IF((SUM(AU$19:AU$39)+SUM(AU$78:AU92)+SUM(AU$117:AU$121))&gt;=REGISTER!$DD$24,0,IF(DX$70=1,0,IF(AND(DX93=1,$J93=1,DX$43&gt;=REGISTER!$DD$28,DX$40&gt;0,SUM(DX$54:DX$60)&gt;0),1,0)))</f>
        <v>0</v>
      </c>
      <c r="AV93" s="68">
        <f>IF((SUM(AV$19:AV$39)+SUM(AV$78:AV92)+SUM(AV$117:AV$121))&gt;=REGISTER!$DD$24,0,IF(DY$70=1,0,IF(AND(DY93=1,$J93=1,DY$43&gt;=REGISTER!$DD$28,DY$40&gt;0,SUM(DY$54:DY$60)&gt;0),1,0)))</f>
        <v>0</v>
      </c>
      <c r="AW93" s="68">
        <f>IF((SUM(AW$19:AW$39)+SUM(AW$78:AW92)+SUM(AW$117:AW$121))&gt;=REGISTER!$DD$24,0,IF(DZ$70=1,0,IF(AND(DZ93=1,$J93=1,DZ$43&gt;=REGISTER!$DD$28,DZ$40&gt;0,SUM(DZ$54:DZ$60)&gt;0),1,0)))</f>
        <v>0</v>
      </c>
      <c r="AX93" s="68">
        <f>IF((SUM(AX$19:AX$39)+SUM(AX$78:AX92)+SUM(AX$117:AX$121))&gt;=REGISTER!$DD$24,0,IF(EA$70=1,0,IF(AND(EA93=1,$J93=1,EA$43&gt;=REGISTER!$DD$28,EA$40&gt;0,SUM(EA$54:EA$60)&gt;0),1,0)))</f>
        <v>0</v>
      </c>
      <c r="AY93" s="68">
        <f>IF((SUM(AY$19:AY$39)+SUM(AY$78:AY92)+SUM(AY$117:AY$121))&gt;=REGISTER!$DD$24,0,IF(EB$70=1,0,IF(AND(EB93=1,$J93=1,EB$43&gt;=REGISTER!$DD$28,EB$40&gt;0,SUM(EB$54:EB$60)&gt;0),1,0)))</f>
        <v>0</v>
      </c>
      <c r="AZ93" s="68">
        <f>IF((SUM(AZ$19:AZ$39)+SUM(AZ$78:AZ92)+SUM(AZ$117:AZ$121))&gt;=REGISTER!$DD$24,0,IF(EC$70=1,0,IF(AND(EC93=1,$J93=1,EC$43&gt;=REGISTER!$DD$28,EC$40&gt;0,SUM(EC$54:EC$60)&gt;0),1,0)))</f>
        <v>0</v>
      </c>
      <c r="BA93" s="68">
        <f>IF((SUM(BA$19:BA$39)+SUM(BA$78:BA92)+SUM(BA$117:BA$121))&gt;=REGISTER!$DD$24,0,IF(ED$70=1,0,IF(AND(ED93=1,$J93=1,ED$43&gt;=REGISTER!$DD$28,ED$40&gt;0,SUM(ED$54:ED$60)&gt;0),1,0)))</f>
        <v>0</v>
      </c>
      <c r="BB93" s="68">
        <f>IF((SUM(BB$19:BB$39)+SUM(BB$78:BB92)+SUM(BB$117:BB$121))&gt;=REGISTER!$DD$24,0,IF(EE$70=1,0,IF(AND(EE93=1,$J93=1,EE$43&gt;=REGISTER!$DD$28,EE$40&gt;0,SUM(EE$54:EE$60)&gt;0),1,0)))</f>
        <v>0</v>
      </c>
      <c r="BC93" s="68">
        <f>IF((SUM(BC$19:BC$39)+SUM(BC$78:BC92)+SUM(BC$117:BC$121))&gt;=REGISTER!$DD$24,0,IF(EF$70=1,0,IF(AND(EF93=1,$J93=1,EF$43&gt;=REGISTER!$DD$28,EF$40&gt;0,SUM(EF$54:EF$60)&gt;0),1,0)))</f>
        <v>0</v>
      </c>
      <c r="BD93" s="83">
        <f t="shared" si="55"/>
        <v>0</v>
      </c>
      <c r="BE93" s="68">
        <f>IF((SUM(BE$19:BE$37)+SUM(BE$78:BE92))&gt;=20,0,SUM(IF(AND($I93=1,CS93=1,CS$41&gt;2,CS$40&gt;0,SUM(CS$47:CS$53)&gt;0),1,0)))</f>
        <v>0</v>
      </c>
      <c r="BF93" s="68">
        <f>IF((SUM(BF$19:BF$37)+SUM(BF$78:BF92))&gt;=20,0,SUM(IF(AND($I93=1,CT93=1,CT$41&gt;2,CT$40&gt;0,SUM(CT$47:CT$53)&gt;0),1,0)))</f>
        <v>0</v>
      </c>
      <c r="BG93" s="68">
        <f>IF((SUM(BG$19:BG$37)+SUM(BG$78:BG92))&gt;=20,0,SUM(IF(AND($I93=1,CU93=1,CU$41&gt;2,CU$40&gt;0,SUM(CU$47:CU$53)&gt;0),1,0)))</f>
        <v>0</v>
      </c>
      <c r="BH93" s="68">
        <f>IF((SUM(BH$19:BH$37)+SUM(BH$78:BH92))&gt;=20,0,SUM(IF(AND($I93=1,CV93=1,CV$41&gt;2,CV$40&gt;0,SUM(CV$47:CV$53)&gt;0),1,0)))</f>
        <v>0</v>
      </c>
      <c r="BI93" s="68">
        <f>IF((SUM(BI$19:BI$37)+SUM(BI$78:BI92))&gt;=20,0,SUM(IF(AND($I93=1,CW93=1,CW$41&gt;2,CW$40&gt;0,SUM(CW$47:CW$53)&gt;0),1,0)))</f>
        <v>0</v>
      </c>
      <c r="BJ93" s="68">
        <f>IF((SUM(BJ$19:BJ$37)+SUM(BJ$78:BJ92))&gt;=20,0,SUM(IF(AND($I93=1,CX93=1,CX$41&gt;2,CX$40&gt;0,SUM(CX$47:CX$53)&gt;0),1,0)))</f>
        <v>0</v>
      </c>
      <c r="BK93" s="68">
        <f>IF((SUM(BK$19:BK$37)+SUM(BK$78:BK92))&gt;=20,0,SUM(IF(AND($I93=1,CY93=1,CY$41&gt;2,CY$40&gt;0,SUM(CY$47:CY$53)&gt;0),1,0)))</f>
        <v>0</v>
      </c>
      <c r="BL93" s="68">
        <f>IF((SUM(BL$19:BL$37)+SUM(BL$78:BL92))&gt;=20,0,SUM(IF(AND($I93=1,CZ93=1,CZ$41&gt;2,CZ$40&gt;0,SUM(CZ$47:CZ$53)&gt;0),1,0)))</f>
        <v>0</v>
      </c>
      <c r="BM93" s="68">
        <f>IF((SUM(BM$19:BM$37)+SUM(BM$78:BM92))&gt;=20,0,SUM(IF(AND($I93=1,DA93=1,DA$41&gt;2,DA$40&gt;0,SUM(DA$47:DA$53)&gt;0),1,0)))</f>
        <v>0</v>
      </c>
      <c r="BN93" s="68">
        <f>IF((SUM(BN$19:BN$37)+SUM(BN$78:BN92))&gt;=20,0,SUM(IF(AND($I93=1,DB93=1,DB$41&gt;2,DB$40&gt;0,SUM(DB$47:DB$53)&gt;0),1,0)))</f>
        <v>0</v>
      </c>
      <c r="BO93" s="68">
        <f>IF((SUM(BO$19:BO$37)+SUM(BO$78:BO92))&gt;=20,0,SUM(IF(AND($I93=1,DC93=1,DC$41&gt;2,DC$40&gt;0,SUM(DC$47:DC$53)&gt;0),1,0)))</f>
        <v>0</v>
      </c>
      <c r="BP93" s="68">
        <f>IF((SUM(BP$19:BP$37)+SUM(BP$78:BP92))&gt;=20,0,SUM(IF(AND($I93=1,DD93=1,DD$41&gt;2,DD$40&gt;0,SUM(DD$47:DD$53)&gt;0),1,0)))</f>
        <v>0</v>
      </c>
      <c r="BQ93" s="68">
        <f>IF((SUM(BQ$19:BQ$37)+SUM(BQ$78:BQ92))&gt;=20,0,SUM(IF(AND($I93=1,DE93=1,DE$41&gt;2,DE$40&gt;0,SUM(DE$47:DE$53)&gt;0),1,0)))</f>
        <v>0</v>
      </c>
      <c r="BR93" s="68">
        <f>IF((SUM(BR$19:BR$37)+SUM(BR$78:BR92))&gt;=20,0,SUM(IF(AND($I93=1,DF93=1,DF$41&gt;2,DF$40&gt;0,SUM(DF$47:DF$53)&gt;0),1,0)))</f>
        <v>0</v>
      </c>
      <c r="BS93" s="68">
        <f>IF((SUM(BS$19:BS$37)+SUM(BS$78:BS92))&gt;=20,0,SUM(IF(AND($I93=1,DG93=1,DG$41&gt;2,DG$40&gt;0,SUM(DG$47:DG$53)&gt;0),1,0)))</f>
        <v>0</v>
      </c>
      <c r="BT93" s="68">
        <f>IF((SUM(BT$19:BT$37)+SUM(BT$78:BT92))&gt;=20,0,SUM(IF(AND($I93=1,DH93=1,DH$41&gt;2,DH$40&gt;0,SUM(DH$47:DH$53)&gt;0),1,0)))</f>
        <v>0</v>
      </c>
      <c r="BU93" s="68">
        <f>IF((SUM(BU$19:BU$37)+SUM(BU$78:BU92))&gt;=20,0,SUM(IF(AND($I93=1,DI93=1,DI$41&gt;2,DI$40&gt;0,SUM(DI$47:DI$53)&gt;0),1,0)))</f>
        <v>0</v>
      </c>
      <c r="BV93" s="68">
        <f>IF((SUM(BV$19:BV$37)+SUM(BV$78:BV92))&gt;=20,0,SUM(IF(AND($I93=1,DJ93=1,DJ$41&gt;2,DJ$40&gt;0,SUM(DJ$47:DJ$53)&gt;0),1,0)))</f>
        <v>0</v>
      </c>
      <c r="BW93" s="68">
        <f>IF((SUM(BW$19:BW$37)+SUM(BW$78:BW92))&gt;=20,0,SUM(IF(AND($I93=1,DK93=1,DK$41&gt;2,DK$40&gt;0,SUM(DK$47:DK$53)&gt;0),1,0)))</f>
        <v>0</v>
      </c>
      <c r="BX93" s="68">
        <f>IF((SUM(BX$19:BX$37)+SUM(BX$78:BX92))&gt;=20,0,SUM(IF(AND($I93=1,DL93=1,DL$41&gt;2,DL$40&gt;0,SUM(DL$47:DL$53)&gt;0),1,0)))</f>
        <v>0</v>
      </c>
      <c r="BY93" s="68">
        <f>IF((SUM(BY$19:BY$37)+SUM(BY$78:BY92))&gt;=20,0,SUM(IF(AND($I93=1,DM93=1,DM$41&gt;2,DM$40&gt;0,SUM(DM$47:DM$53)&gt;0),1,0)))</f>
        <v>0</v>
      </c>
      <c r="BZ93" s="68">
        <f>IF((SUM(BZ$19:BZ$37)+SUM(BZ$78:BZ92))&gt;=20,0,SUM(IF(AND($I93=1,DN93=1,DN$41&gt;2,DN$40&gt;0,SUM(DN$47:DN$53)&gt;0),1,0)))</f>
        <v>0</v>
      </c>
      <c r="CA93" s="68">
        <f>IF((SUM(CA$19:CA$37)+SUM(CA$78:CA92))&gt;=20,0,SUM(IF(AND($I93=1,DO93=1,DO$41&gt;2,DO$40&gt;0,SUM(DO$47:DO$53)&gt;0),1,0)))</f>
        <v>0</v>
      </c>
      <c r="CB93" s="68">
        <f>IF((SUM(CB$19:CB$37)+SUM(CB$78:CB92))&gt;=20,0,SUM(IF(AND($I93=1,DP93=1,DP$41&gt;2,DP$40&gt;0,SUM(DP$47:DP$53)&gt;0),1,0)))</f>
        <v>0</v>
      </c>
      <c r="CC93" s="68">
        <f>IF((SUM(CC$19:CC$37)+SUM(CC$78:CC92))&gt;=20,0,SUM(IF(AND($I93=1,DQ93=1,DQ$41&gt;2,DQ$40&gt;0,SUM(DQ$47:DQ$53)&gt;0),1,0)))</f>
        <v>0</v>
      </c>
      <c r="CD93" s="68">
        <f>IF((SUM(CD$19:CD$37)+SUM(CD$78:CD92))&gt;=20,0,SUM(IF(AND($I93=1,DR93=1,DR$41&gt;2,DR$40&gt;0,SUM(DR$47:DR$53)&gt;0),1,0)))</f>
        <v>0</v>
      </c>
      <c r="CE93" s="68">
        <f>IF((SUM(CE$19:CE$37)+SUM(CE$78:CE92))&gt;=20,0,SUM(IF(AND($I93=1,DS93=1,DS$41&gt;2,DS$40&gt;0,SUM(DS$47:DS$53)&gt;0),1,0)))</f>
        <v>0</v>
      </c>
      <c r="CF93" s="68">
        <f>IF((SUM(CF$19:CF$37)+SUM(CF$78:CF92))&gt;=20,0,SUM(IF(AND($I93=1,DT93=1,DT$41&gt;2,DT$40&gt;0,SUM(DT$47:DT$53)&gt;0),1,0)))</f>
        <v>0</v>
      </c>
      <c r="CG93" s="68">
        <f>IF((SUM(CG$19:CG$37)+SUM(CG$78:CG92))&gt;=20,0,SUM(IF(AND($I93=1,DU93=1,DU$41&gt;2,DU$40&gt;0,SUM(DU$47:DU$53)&gt;0),1,0)))</f>
        <v>0</v>
      </c>
      <c r="CH93" s="68">
        <f>IF((SUM(CH$19:CH$37)+SUM(CH$78:CH92))&gt;=20,0,SUM(IF(AND($I93=1,DV93=1,DV$41&gt;2,DV$40&gt;0,SUM(DV$47:DV$53)&gt;0),1,0)))</f>
        <v>0</v>
      </c>
      <c r="CI93" s="68">
        <f>IF((SUM(CI$19:CI$37)+SUM(CI$78:CI92))&gt;=20,0,SUM(IF(AND($I93=1,DW93=1,DW$41&gt;2,DW$40&gt;0,SUM(DW$47:DW$53)&gt;0),1,0)))</f>
        <v>0</v>
      </c>
      <c r="CJ93" s="68">
        <f>IF((SUM(CJ$19:CJ$37)+SUM(CJ$78:CJ92))&gt;=20,0,SUM(IF(AND($I93=1,DX93=1,DX$41&gt;2,DX$40&gt;0,SUM(DX$47:DX$53)&gt;0),1,0)))</f>
        <v>0</v>
      </c>
      <c r="CK93" s="68">
        <f>IF((SUM(CK$19:CK$37)+SUM(CK$78:CK92))&gt;=20,0,SUM(IF(AND($I93=1,DY93=1,DY$41&gt;2,DY$40&gt;0,SUM(DY$47:DY$53)&gt;0),1,0)))</f>
        <v>0</v>
      </c>
      <c r="CL93" s="68">
        <f>IF((SUM(CL$19:CL$37)+SUM(CL$78:CL92))&gt;=20,0,SUM(IF(AND($I93=1,DZ93=1,DZ$41&gt;2,DZ$40&gt;0,SUM(DZ$47:DZ$53)&gt;0),1,0)))</f>
        <v>0</v>
      </c>
      <c r="CM93" s="68">
        <f>IF((SUM(CM$19:CM$37)+SUM(CM$78:CM92))&gt;=20,0,SUM(IF(AND($I93=1,EA93=1,EA$41&gt;2,EA$40&gt;0,SUM(EA$47:EA$53)&gt;0),1,0)))</f>
        <v>0</v>
      </c>
      <c r="CN93" s="68">
        <f>IF((SUM(CN$19:CN$37)+SUM(CN$78:CN92))&gt;=20,0,SUM(IF(AND($I93=1,EB93=1,EB$41&gt;2,EB$40&gt;0,SUM(EB$47:EB$53)&gt;0),1,0)))</f>
        <v>0</v>
      </c>
      <c r="CO93" s="68">
        <f>IF((SUM(CO$19:CO$37)+SUM(CO$78:CO92))&gt;=20,0,SUM(IF(AND($I93=1,EC93=1,EC$41&gt;2,EC$40&gt;0,SUM(EC$47:EC$53)&gt;0),1,0)))</f>
        <v>0</v>
      </c>
      <c r="CP93" s="68">
        <f>IF((SUM(CP$19:CP$37)+SUM(CP$78:CP92))&gt;=20,0,SUM(IF(AND($I93=1,ED93=1,ED$41&gt;2,ED$40&gt;0,SUM(ED$47:ED$53)&gt;0),1,0)))</f>
        <v>0</v>
      </c>
      <c r="CQ93" s="68">
        <f>IF((SUM(CQ$19:CQ$37)+SUM(CQ$78:CQ92))&gt;=20,0,SUM(IF(AND($I93=1,EE93=1,EE$41&gt;2,EE$40&gt;0,SUM(EE$47:EE$53)&gt;0),1,0)))</f>
        <v>0</v>
      </c>
      <c r="CR93" s="68">
        <f>IF((SUM(CR$19:CR$37)+SUM(CR$78:CR92))&gt;=20,0,SUM(IF(AND($I93=1,EF93=1,EF$41&gt;2,EF$40&gt;0,SUM(EF$47:EF$53)&gt;0),1,0)))</f>
        <v>0</v>
      </c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3"/>
      <c r="DI93" s="53"/>
      <c r="DJ93" s="53"/>
      <c r="DK93" s="53"/>
      <c r="DL93" s="53"/>
      <c r="DM93" s="53"/>
      <c r="DN93" s="53"/>
      <c r="DO93" s="53"/>
      <c r="DP93" s="53"/>
      <c r="DQ93" s="53"/>
      <c r="DR93" s="53"/>
      <c r="DS93" s="53"/>
      <c r="DT93" s="53"/>
      <c r="DU93" s="53"/>
      <c r="DV93" s="53"/>
      <c r="DW93" s="53"/>
      <c r="DX93" s="53"/>
      <c r="DY93" s="53"/>
      <c r="DZ93" s="53"/>
      <c r="EA93" s="53"/>
      <c r="EB93" s="53"/>
      <c r="EC93" s="53"/>
      <c r="ED93" s="53"/>
      <c r="EE93" s="53"/>
      <c r="EF93" s="53"/>
      <c r="EG93" s="46">
        <f t="shared" si="51"/>
        <v>0</v>
      </c>
      <c r="EH93" s="116"/>
      <c r="EI93" s="82">
        <f t="shared" si="52"/>
        <v>0</v>
      </c>
      <c r="EJ93" s="295" t="str">
        <f t="shared" si="53"/>
        <v/>
      </c>
      <c r="EK93" s="296">
        <f t="shared" si="54"/>
        <v>0</v>
      </c>
      <c r="EL93" s="161"/>
      <c r="EM93" s="354">
        <f>SUMIF($K93,REGISTER!$CY$7,'KORT 2'!$BD93)</f>
        <v>0</v>
      </c>
      <c r="EN93" s="355">
        <f>SUMIF($K93,REGISTER!$CY$8,'KORT 2'!$BD93)</f>
        <v>0</v>
      </c>
      <c r="EO93" s="356">
        <f>SUMIF($K93,REGISTER!$CY$9,'KORT 2'!$BD93)</f>
        <v>0</v>
      </c>
      <c r="EP93" s="356">
        <f>SUMIF($K93,REGISTER!$CY$10,'KORT 2'!$BD93)</f>
        <v>0</v>
      </c>
      <c r="EQ93" s="357">
        <f>SUMIF($K93,REGISTER!$CY$23,'KORT 2'!$BD93)</f>
        <v>0</v>
      </c>
      <c r="ER93" s="355">
        <f>SUMIF($K93,REGISTER!$CY$24,'KORT 2'!$BD93)</f>
        <v>0</v>
      </c>
      <c r="ES93" s="356">
        <f>SUMIF($K93,REGISTER!$CY$25,'KORT 2'!$BD93)</f>
        <v>0</v>
      </c>
      <c r="ET93" s="356">
        <f>SUMIF($K93,REGISTER!$CY$26,'KORT 2'!$BD93)</f>
        <v>0</v>
      </c>
      <c r="EU93" s="357">
        <f>SUMIF($K93,REGISTER!$CY$15,'KORT 2'!$BD93)</f>
        <v>0</v>
      </c>
      <c r="EV93" s="355">
        <f>SUMIF($K93,REGISTER!$CY$16,'KORT 2'!$BD93)</f>
        <v>0</v>
      </c>
      <c r="EW93" s="355">
        <f>SUMIF($K93,REGISTER!$CY$17,'KORT 2'!$BD93)</f>
        <v>0</v>
      </c>
      <c r="EX93" s="355">
        <f>SUMIF($K93,REGISTER!$CY$18,'KORT 2'!$BD93)</f>
        <v>0</v>
      </c>
      <c r="EY93" s="358">
        <f>SUMIF($K93,REGISTER!$CY$19,'KORT 2'!$BD93)+SUMIF($K93,REGISTER!$CY$20,'KORT 2'!$BD93)+SUMIF($K93,REGISTER!$CY$21,'KORT 2'!$BD93)+SUMIF($K93,REGISTER!$CY$22,'KORT 2'!$BD93)</f>
        <v>0</v>
      </c>
      <c r="EZ93" s="359">
        <f>SUMIF($K93,REGISTER!$CY$31,'KORT 2'!$BD93)</f>
        <v>0</v>
      </c>
      <c r="FA93" s="355">
        <f>SUMIF($K93,REGISTER!$CY$32,'KORT 2'!$BD93)</f>
        <v>0</v>
      </c>
      <c r="FB93" s="355">
        <f>SUMIF($K93,REGISTER!$CY$33,'KORT 2'!$BD93)</f>
        <v>0</v>
      </c>
      <c r="FC93" s="355">
        <f>SUMIF($K93,REGISTER!$CY$34,'KORT 2'!$BD93)</f>
        <v>0</v>
      </c>
      <c r="FD93" s="358">
        <f>SUMIF($K93,REGISTER!$CY$35,'KORT 2'!$BD93)+SUMIF($K93,REGISTER!$CY$36,'KORT 2'!$BD93)+SUMIF($K93,REGISTER!$CY$37,'KORT 2'!$BD93)+SUMIF($K93,REGISTER!$CY$38,'KORT 2'!$BD93)</f>
        <v>0</v>
      </c>
      <c r="FE93" s="376"/>
      <c r="FF93" s="377"/>
      <c r="FG93" s="378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9"/>
      <c r="FY93" s="84">
        <f>SUMIF($M93,REGISTER!$CY$40,'KORT 2'!$O93)</f>
        <v>0</v>
      </c>
      <c r="FZ93" s="17">
        <f>SUMIF($M93,REGISTER!$CY$41,'KORT 2'!$O93)</f>
        <v>0</v>
      </c>
      <c r="GA93" s="17">
        <f>SUMIF($M93,REGISTER!$CY$42,'KORT 2'!$O93)</f>
        <v>0</v>
      </c>
      <c r="GB93" s="17">
        <f>SUMIF($M93,REGISTER!$CY$43,'KORT 2'!$O93)</f>
        <v>0</v>
      </c>
      <c r="GC93" s="17">
        <f>SUMIF($M93,REGISTER!$CY$44,'KORT 2'!$O93)</f>
        <v>0</v>
      </c>
      <c r="GD93" s="17">
        <f>SUMIF($M93,REGISTER!$CY$45,'KORT 2'!$O93)</f>
        <v>0</v>
      </c>
      <c r="GE93" s="17">
        <f>SUMIF($M93,REGISTER!$CY$60,'KORT 2'!$O93)</f>
        <v>0</v>
      </c>
      <c r="GF93" s="17">
        <f>SUMIF($M93,REGISTER!$CY$61,'KORT 2'!$O93)</f>
        <v>0</v>
      </c>
      <c r="GG93" s="17">
        <f>SUMIF($M93,REGISTER!$CY$62,'KORT 2'!$O93)</f>
        <v>0</v>
      </c>
      <c r="GH93" s="17">
        <f>SUMIF($M93,REGISTER!$CY$63,'KORT 2'!$O93)</f>
        <v>0</v>
      </c>
      <c r="GI93" s="17">
        <f>SUMIF($M93,REGISTER!$CY$64,'KORT 2'!$O93)</f>
        <v>0</v>
      </c>
      <c r="GJ93" s="17">
        <f>SUMIF($M93,REGISTER!$CY$65,'KORT 2'!$O93)</f>
        <v>0</v>
      </c>
      <c r="GK93" s="17">
        <f>SUMIF($M93,REGISTER!$CY$50,'KORT 2'!$O93)</f>
        <v>0</v>
      </c>
      <c r="GL93" s="17">
        <f>SUMIF($M93,REGISTER!$CY$51,'KORT 2'!$O93)</f>
        <v>0</v>
      </c>
      <c r="GM93" s="17">
        <f>SUMIF($M93,REGISTER!$CY$52,'KORT 2'!$O93)</f>
        <v>0</v>
      </c>
      <c r="GN93" s="17">
        <f>SUMIF($M93,REGISTER!$CY$53,'KORT 2'!$O93)</f>
        <v>0</v>
      </c>
      <c r="GO93" s="17">
        <f>SUMIF($M93,REGISTER!$CY$54,'KORT 2'!$O93)</f>
        <v>0</v>
      </c>
      <c r="GP93" s="17">
        <f>SUMIF($M93,REGISTER!$CY$55,'KORT 2'!$O93)</f>
        <v>0</v>
      </c>
      <c r="GQ93" s="16">
        <f>SUMIF($M93,REGISTER!$CY$56,'KORT 2'!$O93)+SUMIF($M93,REGISTER!$CY$57,'KORT 2'!$O93)+SUMIF($M93,REGISTER!$CY$58,'KORT 2'!$O93)+SUMIF($M93,REGISTER!$CY$59,'KORT 2'!$O93)</f>
        <v>0</v>
      </c>
      <c r="GR93" s="17">
        <f>SUMIF($M93,REGISTER!$CY$70,'KORT 2'!$O93)</f>
        <v>0</v>
      </c>
      <c r="GS93" s="17">
        <f>SUMIF($M93,REGISTER!$CY$71,'KORT 2'!$O93)</f>
        <v>0</v>
      </c>
      <c r="GT93" s="17">
        <f>SUMIF($M93,REGISTER!$CY$72,'KORT 2'!$O93)</f>
        <v>0</v>
      </c>
      <c r="GU93" s="17">
        <f>SUMIF($M93,REGISTER!$CY$73,'KORT 2'!$O93)</f>
        <v>0</v>
      </c>
      <c r="GV93" s="17">
        <f>SUMIF($M93,REGISTER!$CY$74,'KORT 2'!$O93)</f>
        <v>0</v>
      </c>
      <c r="GW93" s="17">
        <f>SUMIF($M93,REGISTER!$CY$75,'KORT 2'!$O93)</f>
        <v>0</v>
      </c>
      <c r="GX93" s="16">
        <f>SUMIF($M93,REGISTER!$CY$76,'KORT 2'!$O93)+SUMIF($M93,REGISTER!$CY$77,'KORT 2'!$O93)+SUMIF($M93,REGISTER!$CY$78,'KORT 2'!$O93)+SUMIF($M93,REGISTER!$CY$79,'KORT 2'!$O93)</f>
        <v>0</v>
      </c>
      <c r="GY93" s="116"/>
      <c r="GZ93" s="116"/>
      <c r="HA93" s="116"/>
      <c r="HB93" s="116"/>
      <c r="HC93" s="116"/>
      <c r="HD93" s="116"/>
      <c r="HE93" s="116"/>
      <c r="HF93" s="116"/>
      <c r="HG93" s="116"/>
      <c r="HH93" s="116"/>
      <c r="HI93" s="116"/>
      <c r="HJ93" s="116"/>
      <c r="HK93" s="116"/>
      <c r="HL93" s="116"/>
      <c r="HM93" s="116"/>
      <c r="HN93" s="116"/>
      <c r="HO93" s="116"/>
      <c r="HP93" s="106"/>
      <c r="HQ93" s="1"/>
    </row>
    <row r="94" spans="1:225" ht="12" customHeight="1">
      <c r="A94" s="15">
        <v>38</v>
      </c>
      <c r="B94" s="69"/>
      <c r="C94" s="539" t="str">
        <f t="shared" si="41"/>
        <v/>
      </c>
      <c r="D94" s="540"/>
      <c r="E94" s="540"/>
      <c r="F94" s="540"/>
      <c r="G94" s="541"/>
      <c r="H94" s="111" t="str">
        <f t="shared" si="42"/>
        <v/>
      </c>
      <c r="I94" s="22">
        <f t="shared" si="43"/>
        <v>0</v>
      </c>
      <c r="J94" s="22">
        <f t="shared" si="44"/>
        <v>0</v>
      </c>
      <c r="K94" s="22">
        <f t="shared" si="45"/>
        <v>0</v>
      </c>
      <c r="L94" s="114"/>
      <c r="M94" s="22">
        <f t="shared" si="46"/>
        <v>0</v>
      </c>
      <c r="N94" s="22">
        <f t="shared" si="47"/>
        <v>0</v>
      </c>
      <c r="O94" s="83">
        <f t="shared" si="48"/>
        <v>0</v>
      </c>
      <c r="P94" s="68">
        <f>IF((SUM(P$19:P$39)+SUM(P$78:P93)+SUM(P$117:P$121))&gt;=REGISTER!$DD$24,0,IF(CS$70=1,0,IF(AND(CS94=1,$J94=1,CS$43&gt;=REGISTER!$DD$28,CS$40&gt;0,SUM(CS$54:CS$60)&gt;0),1,0)))</f>
        <v>0</v>
      </c>
      <c r="Q94" s="68">
        <f>IF((SUM(Q$19:Q$39)+SUM(Q$78:Q93)+SUM(Q$117:Q$121))&gt;=REGISTER!$DD$24,0,IF(CT$70=1,0,IF(AND(CT94=1,$J94=1,CT$43&gt;=REGISTER!$DD$28,CT$40&gt;0,SUM(CT$54:CT$60)&gt;0),1,0)))</f>
        <v>0</v>
      </c>
      <c r="R94" s="68">
        <f>IF((SUM(R$19:R$39)+SUM(R$78:R93)+SUM(R$117:R$121))&gt;=REGISTER!$DD$24,0,IF(CU$70=1,0,IF(AND(CU94=1,$J94=1,CU$43&gt;=REGISTER!$DD$28,CU$40&gt;0,SUM(CU$54:CU$60)&gt;0),1,0)))</f>
        <v>0</v>
      </c>
      <c r="S94" s="68">
        <f>IF((SUM(S$19:S$39)+SUM(S$78:S93)+SUM(S$117:S$121))&gt;=REGISTER!$DD$24,0,IF(CV$70=1,0,IF(AND(CV94=1,$J94=1,CV$43&gt;=REGISTER!$DD$28,CV$40&gt;0,SUM(CV$54:CV$60)&gt;0),1,0)))</f>
        <v>0</v>
      </c>
      <c r="T94" s="68">
        <f>IF((SUM(T$19:T$39)+SUM(T$78:T93)+SUM(T$117:T$121))&gt;=REGISTER!$DD$24,0,IF(CW$70=1,0,IF(AND(CW94=1,$J94=1,CW$43&gt;=REGISTER!$DD$28,CW$40&gt;0,SUM(CW$54:CW$60)&gt;0),1,0)))</f>
        <v>0</v>
      </c>
      <c r="U94" s="68">
        <f>IF((SUM(U$19:U$39)+SUM(U$78:U93)+SUM(U$117:U$121))&gt;=REGISTER!$DD$24,0,IF(CX$70=1,0,IF(AND(CX94=1,$J94=1,CX$43&gt;=REGISTER!$DD$28,CX$40&gt;0,SUM(CX$54:CX$60)&gt;0),1,0)))</f>
        <v>0</v>
      </c>
      <c r="V94" s="68">
        <f>IF((SUM(V$19:V$39)+SUM(V$78:V93)+SUM(V$117:V$121))&gt;=REGISTER!$DD$24,0,IF(CY$70=1,0,IF(AND(CY94=1,$J94=1,CY$43&gt;=REGISTER!$DD$28,CY$40&gt;0,SUM(CY$54:CY$60)&gt;0),1,0)))</f>
        <v>0</v>
      </c>
      <c r="W94" s="68">
        <f>IF((SUM(W$19:W$39)+SUM(W$78:W93)+SUM(W$117:W$121))&gt;=REGISTER!$DD$24,0,IF(CZ$70=1,0,IF(AND(CZ94=1,$J94=1,CZ$43&gt;=REGISTER!$DD$28,CZ$40&gt;0,SUM(CZ$54:CZ$60)&gt;0),1,0)))</f>
        <v>0</v>
      </c>
      <c r="X94" s="68">
        <f>IF((SUM(X$19:X$39)+SUM(X$78:X93)+SUM(X$117:X$121))&gt;=REGISTER!$DD$24,0,IF(DA$70=1,0,IF(AND(DA94=1,$J94=1,DA$43&gt;=REGISTER!$DD$28,DA$40&gt;0,SUM(DA$54:DA$60)&gt;0),1,0)))</f>
        <v>0</v>
      </c>
      <c r="Y94" s="68">
        <f>IF((SUM(Y$19:Y$39)+SUM(Y$78:Y93)+SUM(Y$117:Y$121))&gt;=REGISTER!$DD$24,0,IF(DB$70=1,0,IF(AND(DB94=1,$J94=1,DB$43&gt;=REGISTER!$DD$28,DB$40&gt;0,SUM(DB$54:DB$60)&gt;0),1,0)))</f>
        <v>0</v>
      </c>
      <c r="Z94" s="68">
        <f>IF((SUM(Z$19:Z$39)+SUM(Z$78:Z93)+SUM(Z$117:Z$121))&gt;=REGISTER!$DD$24,0,IF(DC$70=1,0,IF(AND(DC94=1,$J94=1,DC$43&gt;=REGISTER!$DD$28,DC$40&gt;0,SUM(DC$54:DC$60)&gt;0),1,0)))</f>
        <v>0</v>
      </c>
      <c r="AA94" s="68">
        <f>IF((SUM(AA$19:AA$39)+SUM(AA$78:AA93)+SUM(AA$117:AA$121))&gt;=REGISTER!$DD$24,0,IF(DD$70=1,0,IF(AND(DD94=1,$J94=1,DD$43&gt;=REGISTER!$DD$28,DD$40&gt;0,SUM(DD$54:DD$60)&gt;0),1,0)))</f>
        <v>0</v>
      </c>
      <c r="AB94" s="68">
        <f>IF((SUM(AB$19:AB$39)+SUM(AB$78:AB93)+SUM(AB$117:AB$121))&gt;=REGISTER!$DD$24,0,IF(DE$70=1,0,IF(AND(DE94=1,$J94=1,DE$43&gt;=REGISTER!$DD$28,DE$40&gt;0,SUM(DE$54:DE$60)&gt;0),1,0)))</f>
        <v>0</v>
      </c>
      <c r="AC94" s="68">
        <f>IF((SUM(AC$19:AC$39)+SUM(AC$78:AC93)+SUM(AC$117:AC$121))&gt;=REGISTER!$DD$24,0,IF(DF$70=1,0,IF(AND(DF94=1,$J94=1,DF$43&gt;=REGISTER!$DD$28,DF$40&gt;0,SUM(DF$54:DF$60)&gt;0),1,0)))</f>
        <v>0</v>
      </c>
      <c r="AD94" s="68">
        <f>IF((SUM(AD$19:AD$39)+SUM(AD$78:AD93)+SUM(AD$117:AD$121))&gt;=REGISTER!$DD$24,0,IF(DG$70=1,0,IF(AND(DG94=1,$J94=1,DG$43&gt;=REGISTER!$DD$28,DG$40&gt;0,SUM(DG$54:DG$60)&gt;0),1,0)))</f>
        <v>0</v>
      </c>
      <c r="AE94" s="68">
        <f>IF((SUM(AE$19:AE$39)+SUM(AE$78:AE93)+SUM(AE$117:AE$121))&gt;=REGISTER!$DD$24,0,IF(DH$70=1,0,IF(AND(DH94=1,$J94=1,DH$43&gt;=REGISTER!$DD$28,DH$40&gt;0,SUM(DH$54:DH$60)&gt;0),1,0)))</f>
        <v>0</v>
      </c>
      <c r="AF94" s="68">
        <f>IF((SUM(AF$19:AF$39)+SUM(AF$78:AF93)+SUM(AF$117:AF$121))&gt;=REGISTER!$DD$24,0,IF(DI$70=1,0,IF(AND(DI94=1,$J94=1,DI$43&gt;=REGISTER!$DD$28,DI$40&gt;0,SUM(DI$54:DI$60)&gt;0),1,0)))</f>
        <v>0</v>
      </c>
      <c r="AG94" s="68">
        <f>IF((SUM(AG$19:AG$39)+SUM(AG$78:AG93)+SUM(AG$117:AG$121))&gt;=REGISTER!$DD$24,0,IF(DJ$70=1,0,IF(AND(DJ94=1,$J94=1,DJ$43&gt;=REGISTER!$DD$28,DJ$40&gt;0,SUM(DJ$54:DJ$60)&gt;0),1,0)))</f>
        <v>0</v>
      </c>
      <c r="AH94" s="68">
        <f>IF((SUM(AH$19:AH$39)+SUM(AH$78:AH93)+SUM(AH$117:AH$121))&gt;=REGISTER!$DD$24,0,IF(DK$70=1,0,IF(AND(DK94=1,$J94=1,DK$43&gt;=REGISTER!$DD$28,DK$40&gt;0,SUM(DK$54:DK$60)&gt;0),1,0)))</f>
        <v>0</v>
      </c>
      <c r="AI94" s="68">
        <f>IF((SUM(AI$19:AI$39)+SUM(AI$78:AI93)+SUM(AI$117:AI$121))&gt;=REGISTER!$DD$24,0,IF(DL$70=1,0,IF(AND(DL94=1,$J94=1,DL$43&gt;=REGISTER!$DD$28,DL$40&gt;0,SUM(DL$54:DL$60)&gt;0),1,0)))</f>
        <v>0</v>
      </c>
      <c r="AJ94" s="68">
        <f>IF((SUM(AJ$19:AJ$39)+SUM(AJ$78:AJ93)+SUM(AJ$117:AJ$121))&gt;=REGISTER!$DD$24,0,IF(DM$70=1,0,IF(AND(DM94=1,$J94=1,DM$43&gt;=REGISTER!$DD$28,DM$40&gt;0,SUM(DM$54:DM$60)&gt;0),1,0)))</f>
        <v>0</v>
      </c>
      <c r="AK94" s="68">
        <f>IF((SUM(AK$19:AK$39)+SUM(AK$78:AK93)+SUM(AK$117:AK$121))&gt;=REGISTER!$DD$24,0,IF(DN$70=1,0,IF(AND(DN94=1,$J94=1,DN$43&gt;=REGISTER!$DD$28,DN$40&gt;0,SUM(DN$54:DN$60)&gt;0),1,0)))</f>
        <v>0</v>
      </c>
      <c r="AL94" s="68">
        <f>IF((SUM(AL$19:AL$39)+SUM(AL$78:AL93)+SUM(AL$117:AL$121))&gt;=REGISTER!$DD$24,0,IF(DO$70=1,0,IF(AND(DO94=1,$J94=1,DO$43&gt;=REGISTER!$DD$28,DO$40&gt;0,SUM(DO$54:DO$60)&gt;0),1,0)))</f>
        <v>0</v>
      </c>
      <c r="AM94" s="68">
        <f>IF((SUM(AM$19:AM$39)+SUM(AM$78:AM93)+SUM(AM$117:AM$121))&gt;=REGISTER!$DD$24,0,IF(DP$70=1,0,IF(AND(DP94=1,$J94=1,DP$43&gt;=REGISTER!$DD$28,DP$40&gt;0,SUM(DP$54:DP$60)&gt;0),1,0)))</f>
        <v>0</v>
      </c>
      <c r="AN94" s="68">
        <f>IF((SUM(AN$19:AN$39)+SUM(AN$78:AN93)+SUM(AN$117:AN$121))&gt;=REGISTER!$DD$24,0,IF(DQ$70=1,0,IF(AND(DQ94=1,$J94=1,DQ$43&gt;=REGISTER!$DD$28,DQ$40&gt;0,SUM(DQ$54:DQ$60)&gt;0),1,0)))</f>
        <v>0</v>
      </c>
      <c r="AO94" s="68">
        <f>IF((SUM(AO$19:AO$39)+SUM(AO$78:AO93)+SUM(AO$117:AO$121))&gt;=REGISTER!$DD$24,0,IF(DR$70=1,0,IF(AND(DR94=1,$J94=1,DR$43&gt;=REGISTER!$DD$28,DR$40&gt;0,SUM(DR$54:DR$60)&gt;0),1,0)))</f>
        <v>0</v>
      </c>
      <c r="AP94" s="68">
        <f>IF((SUM(AP$19:AP$39)+SUM(AP$78:AP93)+SUM(AP$117:AP$121))&gt;=REGISTER!$DD$24,0,IF(DS$70=1,0,IF(AND(DS94=1,$J94=1,DS$43&gt;=REGISTER!$DD$28,DS$40&gt;0,SUM(DS$54:DS$60)&gt;0),1,0)))</f>
        <v>0</v>
      </c>
      <c r="AQ94" s="68">
        <f>IF((SUM(AQ$19:AQ$39)+SUM(AQ$78:AQ93)+SUM(AQ$117:AQ$121))&gt;=REGISTER!$DD$24,0,IF(DT$70=1,0,IF(AND(DT94=1,$J94=1,DT$43&gt;=REGISTER!$DD$28,DT$40&gt;0,SUM(DT$54:DT$60)&gt;0),1,0)))</f>
        <v>0</v>
      </c>
      <c r="AR94" s="68">
        <f>IF((SUM(AR$19:AR$39)+SUM(AR$78:AR93)+SUM(AR$117:AR$121))&gt;=REGISTER!$DD$24,0,IF(DU$70=1,0,IF(AND(DU94=1,$J94=1,DU$43&gt;=REGISTER!$DD$28,DU$40&gt;0,SUM(DU$54:DU$60)&gt;0),1,0)))</f>
        <v>0</v>
      </c>
      <c r="AS94" s="68">
        <f>IF((SUM(AS$19:AS$39)+SUM(AS$78:AS93)+SUM(AS$117:AS$121))&gt;=REGISTER!$DD$24,0,IF(DV$70=1,0,IF(AND(DV94=1,$J94=1,DV$43&gt;=REGISTER!$DD$28,DV$40&gt;0,SUM(DV$54:DV$60)&gt;0),1,0)))</f>
        <v>0</v>
      </c>
      <c r="AT94" s="68">
        <f>IF((SUM(AT$19:AT$39)+SUM(AT$78:AT93)+SUM(AT$117:AT$121))&gt;=REGISTER!$DD$24,0,IF(DW$70=1,0,IF(AND(DW94=1,$J94=1,DW$43&gt;=REGISTER!$DD$28,DW$40&gt;0,SUM(DW$54:DW$60)&gt;0),1,0)))</f>
        <v>0</v>
      </c>
      <c r="AU94" s="68">
        <f>IF((SUM(AU$19:AU$39)+SUM(AU$78:AU93)+SUM(AU$117:AU$121))&gt;=REGISTER!$DD$24,0,IF(DX$70=1,0,IF(AND(DX94=1,$J94=1,DX$43&gt;=REGISTER!$DD$28,DX$40&gt;0,SUM(DX$54:DX$60)&gt;0),1,0)))</f>
        <v>0</v>
      </c>
      <c r="AV94" s="68">
        <f>IF((SUM(AV$19:AV$39)+SUM(AV$78:AV93)+SUM(AV$117:AV$121))&gt;=REGISTER!$DD$24,0,IF(DY$70=1,0,IF(AND(DY94=1,$J94=1,DY$43&gt;=REGISTER!$DD$28,DY$40&gt;0,SUM(DY$54:DY$60)&gt;0),1,0)))</f>
        <v>0</v>
      </c>
      <c r="AW94" s="68">
        <f>IF((SUM(AW$19:AW$39)+SUM(AW$78:AW93)+SUM(AW$117:AW$121))&gt;=REGISTER!$DD$24,0,IF(DZ$70=1,0,IF(AND(DZ94=1,$J94=1,DZ$43&gt;=REGISTER!$DD$28,DZ$40&gt;0,SUM(DZ$54:DZ$60)&gt;0),1,0)))</f>
        <v>0</v>
      </c>
      <c r="AX94" s="68">
        <f>IF((SUM(AX$19:AX$39)+SUM(AX$78:AX93)+SUM(AX$117:AX$121))&gt;=REGISTER!$DD$24,0,IF(EA$70=1,0,IF(AND(EA94=1,$J94=1,EA$43&gt;=REGISTER!$DD$28,EA$40&gt;0,SUM(EA$54:EA$60)&gt;0),1,0)))</f>
        <v>0</v>
      </c>
      <c r="AY94" s="68">
        <f>IF((SUM(AY$19:AY$39)+SUM(AY$78:AY93)+SUM(AY$117:AY$121))&gt;=REGISTER!$DD$24,0,IF(EB$70=1,0,IF(AND(EB94=1,$J94=1,EB$43&gt;=REGISTER!$DD$28,EB$40&gt;0,SUM(EB$54:EB$60)&gt;0),1,0)))</f>
        <v>0</v>
      </c>
      <c r="AZ94" s="68">
        <f>IF((SUM(AZ$19:AZ$39)+SUM(AZ$78:AZ93)+SUM(AZ$117:AZ$121))&gt;=REGISTER!$DD$24,0,IF(EC$70=1,0,IF(AND(EC94=1,$J94=1,EC$43&gt;=REGISTER!$DD$28,EC$40&gt;0,SUM(EC$54:EC$60)&gt;0),1,0)))</f>
        <v>0</v>
      </c>
      <c r="BA94" s="68">
        <f>IF((SUM(BA$19:BA$39)+SUM(BA$78:BA93)+SUM(BA$117:BA$121))&gt;=REGISTER!$DD$24,0,IF(ED$70=1,0,IF(AND(ED94=1,$J94=1,ED$43&gt;=REGISTER!$DD$28,ED$40&gt;0,SUM(ED$54:ED$60)&gt;0),1,0)))</f>
        <v>0</v>
      </c>
      <c r="BB94" s="68">
        <f>IF((SUM(BB$19:BB$39)+SUM(BB$78:BB93)+SUM(BB$117:BB$121))&gt;=REGISTER!$DD$24,0,IF(EE$70=1,0,IF(AND(EE94=1,$J94=1,EE$43&gt;=REGISTER!$DD$28,EE$40&gt;0,SUM(EE$54:EE$60)&gt;0),1,0)))</f>
        <v>0</v>
      </c>
      <c r="BC94" s="68">
        <f>IF((SUM(BC$19:BC$39)+SUM(BC$78:BC93)+SUM(BC$117:BC$121))&gt;=REGISTER!$DD$24,0,IF(EF$70=1,0,IF(AND(EF94=1,$J94=1,EF$43&gt;=REGISTER!$DD$28,EF$40&gt;0,SUM(EF$54:EF$60)&gt;0),1,0)))</f>
        <v>0</v>
      </c>
      <c r="BD94" s="83">
        <f t="shared" si="55"/>
        <v>0</v>
      </c>
      <c r="BE94" s="68">
        <f>IF((SUM(BE$19:BE$37)+SUM(BE$78:BE93))&gt;=20,0,SUM(IF(AND($I94=1,CS94=1,CS$41&gt;2,CS$40&gt;0,SUM(CS$47:CS$53)&gt;0),1,0)))</f>
        <v>0</v>
      </c>
      <c r="BF94" s="68">
        <f>IF((SUM(BF$19:BF$37)+SUM(BF$78:BF93))&gt;=20,0,SUM(IF(AND($I94=1,CT94=1,CT$41&gt;2,CT$40&gt;0,SUM(CT$47:CT$53)&gt;0),1,0)))</f>
        <v>0</v>
      </c>
      <c r="BG94" s="68">
        <f>IF((SUM(BG$19:BG$37)+SUM(BG$78:BG93))&gt;=20,0,SUM(IF(AND($I94=1,CU94=1,CU$41&gt;2,CU$40&gt;0,SUM(CU$47:CU$53)&gt;0),1,0)))</f>
        <v>0</v>
      </c>
      <c r="BH94" s="68">
        <f>IF((SUM(BH$19:BH$37)+SUM(BH$78:BH93))&gt;=20,0,SUM(IF(AND($I94=1,CV94=1,CV$41&gt;2,CV$40&gt;0,SUM(CV$47:CV$53)&gt;0),1,0)))</f>
        <v>0</v>
      </c>
      <c r="BI94" s="68">
        <f>IF((SUM(BI$19:BI$37)+SUM(BI$78:BI93))&gt;=20,0,SUM(IF(AND($I94=1,CW94=1,CW$41&gt;2,CW$40&gt;0,SUM(CW$47:CW$53)&gt;0),1,0)))</f>
        <v>0</v>
      </c>
      <c r="BJ94" s="68">
        <f>IF((SUM(BJ$19:BJ$37)+SUM(BJ$78:BJ93))&gt;=20,0,SUM(IF(AND($I94=1,CX94=1,CX$41&gt;2,CX$40&gt;0,SUM(CX$47:CX$53)&gt;0),1,0)))</f>
        <v>0</v>
      </c>
      <c r="BK94" s="68">
        <f>IF((SUM(BK$19:BK$37)+SUM(BK$78:BK93))&gt;=20,0,SUM(IF(AND($I94=1,CY94=1,CY$41&gt;2,CY$40&gt;0,SUM(CY$47:CY$53)&gt;0),1,0)))</f>
        <v>0</v>
      </c>
      <c r="BL94" s="68">
        <f>IF((SUM(BL$19:BL$37)+SUM(BL$78:BL93))&gt;=20,0,SUM(IF(AND($I94=1,CZ94=1,CZ$41&gt;2,CZ$40&gt;0,SUM(CZ$47:CZ$53)&gt;0),1,0)))</f>
        <v>0</v>
      </c>
      <c r="BM94" s="68">
        <f>IF((SUM(BM$19:BM$37)+SUM(BM$78:BM93))&gt;=20,0,SUM(IF(AND($I94=1,DA94=1,DA$41&gt;2,DA$40&gt;0,SUM(DA$47:DA$53)&gt;0),1,0)))</f>
        <v>0</v>
      </c>
      <c r="BN94" s="68">
        <f>IF((SUM(BN$19:BN$37)+SUM(BN$78:BN93))&gt;=20,0,SUM(IF(AND($I94=1,DB94=1,DB$41&gt;2,DB$40&gt;0,SUM(DB$47:DB$53)&gt;0),1,0)))</f>
        <v>0</v>
      </c>
      <c r="BO94" s="68">
        <f>IF((SUM(BO$19:BO$37)+SUM(BO$78:BO93))&gt;=20,0,SUM(IF(AND($I94=1,DC94=1,DC$41&gt;2,DC$40&gt;0,SUM(DC$47:DC$53)&gt;0),1,0)))</f>
        <v>0</v>
      </c>
      <c r="BP94" s="68">
        <f>IF((SUM(BP$19:BP$37)+SUM(BP$78:BP93))&gt;=20,0,SUM(IF(AND($I94=1,DD94=1,DD$41&gt;2,DD$40&gt;0,SUM(DD$47:DD$53)&gt;0),1,0)))</f>
        <v>0</v>
      </c>
      <c r="BQ94" s="68">
        <f>IF((SUM(BQ$19:BQ$37)+SUM(BQ$78:BQ93))&gt;=20,0,SUM(IF(AND($I94=1,DE94=1,DE$41&gt;2,DE$40&gt;0,SUM(DE$47:DE$53)&gt;0),1,0)))</f>
        <v>0</v>
      </c>
      <c r="BR94" s="68">
        <f>IF((SUM(BR$19:BR$37)+SUM(BR$78:BR93))&gt;=20,0,SUM(IF(AND($I94=1,DF94=1,DF$41&gt;2,DF$40&gt;0,SUM(DF$47:DF$53)&gt;0),1,0)))</f>
        <v>0</v>
      </c>
      <c r="BS94" s="68">
        <f>IF((SUM(BS$19:BS$37)+SUM(BS$78:BS93))&gt;=20,0,SUM(IF(AND($I94=1,DG94=1,DG$41&gt;2,DG$40&gt;0,SUM(DG$47:DG$53)&gt;0),1,0)))</f>
        <v>0</v>
      </c>
      <c r="BT94" s="68">
        <f>IF((SUM(BT$19:BT$37)+SUM(BT$78:BT93))&gt;=20,0,SUM(IF(AND($I94=1,DH94=1,DH$41&gt;2,DH$40&gt;0,SUM(DH$47:DH$53)&gt;0),1,0)))</f>
        <v>0</v>
      </c>
      <c r="BU94" s="68">
        <f>IF((SUM(BU$19:BU$37)+SUM(BU$78:BU93))&gt;=20,0,SUM(IF(AND($I94=1,DI94=1,DI$41&gt;2,DI$40&gt;0,SUM(DI$47:DI$53)&gt;0),1,0)))</f>
        <v>0</v>
      </c>
      <c r="BV94" s="68">
        <f>IF((SUM(BV$19:BV$37)+SUM(BV$78:BV93))&gt;=20,0,SUM(IF(AND($I94=1,DJ94=1,DJ$41&gt;2,DJ$40&gt;0,SUM(DJ$47:DJ$53)&gt;0),1,0)))</f>
        <v>0</v>
      </c>
      <c r="BW94" s="68">
        <f>IF((SUM(BW$19:BW$37)+SUM(BW$78:BW93))&gt;=20,0,SUM(IF(AND($I94=1,DK94=1,DK$41&gt;2,DK$40&gt;0,SUM(DK$47:DK$53)&gt;0),1,0)))</f>
        <v>0</v>
      </c>
      <c r="BX94" s="68">
        <f>IF((SUM(BX$19:BX$37)+SUM(BX$78:BX93))&gt;=20,0,SUM(IF(AND($I94=1,DL94=1,DL$41&gt;2,DL$40&gt;0,SUM(DL$47:DL$53)&gt;0),1,0)))</f>
        <v>0</v>
      </c>
      <c r="BY94" s="68">
        <f>IF((SUM(BY$19:BY$37)+SUM(BY$78:BY93))&gt;=20,0,SUM(IF(AND($I94=1,DM94=1,DM$41&gt;2,DM$40&gt;0,SUM(DM$47:DM$53)&gt;0),1,0)))</f>
        <v>0</v>
      </c>
      <c r="BZ94" s="68">
        <f>IF((SUM(BZ$19:BZ$37)+SUM(BZ$78:BZ93))&gt;=20,0,SUM(IF(AND($I94=1,DN94=1,DN$41&gt;2,DN$40&gt;0,SUM(DN$47:DN$53)&gt;0),1,0)))</f>
        <v>0</v>
      </c>
      <c r="CA94" s="68">
        <f>IF((SUM(CA$19:CA$37)+SUM(CA$78:CA93))&gt;=20,0,SUM(IF(AND($I94=1,DO94=1,DO$41&gt;2,DO$40&gt;0,SUM(DO$47:DO$53)&gt;0),1,0)))</f>
        <v>0</v>
      </c>
      <c r="CB94" s="68">
        <f>IF((SUM(CB$19:CB$37)+SUM(CB$78:CB93))&gt;=20,0,SUM(IF(AND($I94=1,DP94=1,DP$41&gt;2,DP$40&gt;0,SUM(DP$47:DP$53)&gt;0),1,0)))</f>
        <v>0</v>
      </c>
      <c r="CC94" s="68">
        <f>IF((SUM(CC$19:CC$37)+SUM(CC$78:CC93))&gt;=20,0,SUM(IF(AND($I94=1,DQ94=1,DQ$41&gt;2,DQ$40&gt;0,SUM(DQ$47:DQ$53)&gt;0),1,0)))</f>
        <v>0</v>
      </c>
      <c r="CD94" s="68">
        <f>IF((SUM(CD$19:CD$37)+SUM(CD$78:CD93))&gt;=20,0,SUM(IF(AND($I94=1,DR94=1,DR$41&gt;2,DR$40&gt;0,SUM(DR$47:DR$53)&gt;0),1,0)))</f>
        <v>0</v>
      </c>
      <c r="CE94" s="68">
        <f>IF((SUM(CE$19:CE$37)+SUM(CE$78:CE93))&gt;=20,0,SUM(IF(AND($I94=1,DS94=1,DS$41&gt;2,DS$40&gt;0,SUM(DS$47:DS$53)&gt;0),1,0)))</f>
        <v>0</v>
      </c>
      <c r="CF94" s="68">
        <f>IF((SUM(CF$19:CF$37)+SUM(CF$78:CF93))&gt;=20,0,SUM(IF(AND($I94=1,DT94=1,DT$41&gt;2,DT$40&gt;0,SUM(DT$47:DT$53)&gt;0),1,0)))</f>
        <v>0</v>
      </c>
      <c r="CG94" s="68">
        <f>IF((SUM(CG$19:CG$37)+SUM(CG$78:CG93))&gt;=20,0,SUM(IF(AND($I94=1,DU94=1,DU$41&gt;2,DU$40&gt;0,SUM(DU$47:DU$53)&gt;0),1,0)))</f>
        <v>0</v>
      </c>
      <c r="CH94" s="68">
        <f>IF((SUM(CH$19:CH$37)+SUM(CH$78:CH93))&gt;=20,0,SUM(IF(AND($I94=1,DV94=1,DV$41&gt;2,DV$40&gt;0,SUM(DV$47:DV$53)&gt;0),1,0)))</f>
        <v>0</v>
      </c>
      <c r="CI94" s="68">
        <f>IF((SUM(CI$19:CI$37)+SUM(CI$78:CI93))&gt;=20,0,SUM(IF(AND($I94=1,DW94=1,DW$41&gt;2,DW$40&gt;0,SUM(DW$47:DW$53)&gt;0),1,0)))</f>
        <v>0</v>
      </c>
      <c r="CJ94" s="68">
        <f>IF((SUM(CJ$19:CJ$37)+SUM(CJ$78:CJ93))&gt;=20,0,SUM(IF(AND($I94=1,DX94=1,DX$41&gt;2,DX$40&gt;0,SUM(DX$47:DX$53)&gt;0),1,0)))</f>
        <v>0</v>
      </c>
      <c r="CK94" s="68">
        <f>IF((SUM(CK$19:CK$37)+SUM(CK$78:CK93))&gt;=20,0,SUM(IF(AND($I94=1,DY94=1,DY$41&gt;2,DY$40&gt;0,SUM(DY$47:DY$53)&gt;0),1,0)))</f>
        <v>0</v>
      </c>
      <c r="CL94" s="68">
        <f>IF((SUM(CL$19:CL$37)+SUM(CL$78:CL93))&gt;=20,0,SUM(IF(AND($I94=1,DZ94=1,DZ$41&gt;2,DZ$40&gt;0,SUM(DZ$47:DZ$53)&gt;0),1,0)))</f>
        <v>0</v>
      </c>
      <c r="CM94" s="68">
        <f>IF((SUM(CM$19:CM$37)+SUM(CM$78:CM93))&gt;=20,0,SUM(IF(AND($I94=1,EA94=1,EA$41&gt;2,EA$40&gt;0,SUM(EA$47:EA$53)&gt;0),1,0)))</f>
        <v>0</v>
      </c>
      <c r="CN94" s="68">
        <f>IF((SUM(CN$19:CN$37)+SUM(CN$78:CN93))&gt;=20,0,SUM(IF(AND($I94=1,EB94=1,EB$41&gt;2,EB$40&gt;0,SUM(EB$47:EB$53)&gt;0),1,0)))</f>
        <v>0</v>
      </c>
      <c r="CO94" s="68">
        <f>IF((SUM(CO$19:CO$37)+SUM(CO$78:CO93))&gt;=20,0,SUM(IF(AND($I94=1,EC94=1,EC$41&gt;2,EC$40&gt;0,SUM(EC$47:EC$53)&gt;0),1,0)))</f>
        <v>0</v>
      </c>
      <c r="CP94" s="68">
        <f>IF((SUM(CP$19:CP$37)+SUM(CP$78:CP93))&gt;=20,0,SUM(IF(AND($I94=1,ED94=1,ED$41&gt;2,ED$40&gt;0,SUM(ED$47:ED$53)&gt;0),1,0)))</f>
        <v>0</v>
      </c>
      <c r="CQ94" s="68">
        <f>IF((SUM(CQ$19:CQ$37)+SUM(CQ$78:CQ93))&gt;=20,0,SUM(IF(AND($I94=1,EE94=1,EE$41&gt;2,EE$40&gt;0,SUM(EE$47:EE$53)&gt;0),1,0)))</f>
        <v>0</v>
      </c>
      <c r="CR94" s="68">
        <f>IF((SUM(CR$19:CR$37)+SUM(CR$78:CR93))&gt;=20,0,SUM(IF(AND($I94=1,EF94=1,EF$41&gt;2,EF$40&gt;0,SUM(EF$47:EF$53)&gt;0),1,0)))</f>
        <v>0</v>
      </c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3"/>
      <c r="EE94" s="53"/>
      <c r="EF94" s="53"/>
      <c r="EG94" s="46">
        <f t="shared" si="51"/>
        <v>0</v>
      </c>
      <c r="EH94" s="116"/>
      <c r="EI94" s="82">
        <f t="shared" si="52"/>
        <v>0</v>
      </c>
      <c r="EJ94" s="295" t="str">
        <f t="shared" si="53"/>
        <v/>
      </c>
      <c r="EK94" s="296">
        <f t="shared" si="54"/>
        <v>0</v>
      </c>
      <c r="EL94" s="161"/>
      <c r="EM94" s="354">
        <f>SUMIF($K94,REGISTER!$CY$7,'KORT 2'!$BD94)</f>
        <v>0</v>
      </c>
      <c r="EN94" s="355">
        <f>SUMIF($K94,REGISTER!$CY$8,'KORT 2'!$BD94)</f>
        <v>0</v>
      </c>
      <c r="EO94" s="356">
        <f>SUMIF($K94,REGISTER!$CY$9,'KORT 2'!$BD94)</f>
        <v>0</v>
      </c>
      <c r="EP94" s="356">
        <f>SUMIF($K94,REGISTER!$CY$10,'KORT 2'!$BD94)</f>
        <v>0</v>
      </c>
      <c r="EQ94" s="357">
        <f>SUMIF($K94,REGISTER!$CY$23,'KORT 2'!$BD94)</f>
        <v>0</v>
      </c>
      <c r="ER94" s="355">
        <f>SUMIF($K94,REGISTER!$CY$24,'KORT 2'!$BD94)</f>
        <v>0</v>
      </c>
      <c r="ES94" s="356">
        <f>SUMIF($K94,REGISTER!$CY$25,'KORT 2'!$BD94)</f>
        <v>0</v>
      </c>
      <c r="ET94" s="356">
        <f>SUMIF($K94,REGISTER!$CY$26,'KORT 2'!$BD94)</f>
        <v>0</v>
      </c>
      <c r="EU94" s="357">
        <f>SUMIF($K94,REGISTER!$CY$15,'KORT 2'!$BD94)</f>
        <v>0</v>
      </c>
      <c r="EV94" s="355">
        <f>SUMIF($K94,REGISTER!$CY$16,'KORT 2'!$BD94)</f>
        <v>0</v>
      </c>
      <c r="EW94" s="355">
        <f>SUMIF($K94,REGISTER!$CY$17,'KORT 2'!$BD94)</f>
        <v>0</v>
      </c>
      <c r="EX94" s="355">
        <f>SUMIF($K94,REGISTER!$CY$18,'KORT 2'!$BD94)</f>
        <v>0</v>
      </c>
      <c r="EY94" s="358">
        <f>SUMIF($K94,REGISTER!$CY$19,'KORT 2'!$BD94)+SUMIF($K94,REGISTER!$CY$20,'KORT 2'!$BD94)+SUMIF($K94,REGISTER!$CY$21,'KORT 2'!$BD94)+SUMIF($K94,REGISTER!$CY$22,'KORT 2'!$BD94)</f>
        <v>0</v>
      </c>
      <c r="EZ94" s="359">
        <f>SUMIF($K94,REGISTER!$CY$31,'KORT 2'!$BD94)</f>
        <v>0</v>
      </c>
      <c r="FA94" s="355">
        <f>SUMIF($K94,REGISTER!$CY$32,'KORT 2'!$BD94)</f>
        <v>0</v>
      </c>
      <c r="FB94" s="355">
        <f>SUMIF($K94,REGISTER!$CY$33,'KORT 2'!$BD94)</f>
        <v>0</v>
      </c>
      <c r="FC94" s="355">
        <f>SUMIF($K94,REGISTER!$CY$34,'KORT 2'!$BD94)</f>
        <v>0</v>
      </c>
      <c r="FD94" s="358">
        <f>SUMIF($K94,REGISTER!$CY$35,'KORT 2'!$BD94)+SUMIF($K94,REGISTER!$CY$36,'KORT 2'!$BD94)+SUMIF($K94,REGISTER!$CY$37,'KORT 2'!$BD94)+SUMIF($K94,REGISTER!$CY$38,'KORT 2'!$BD94)</f>
        <v>0</v>
      </c>
      <c r="FE94" s="376"/>
      <c r="FF94" s="377"/>
      <c r="FG94" s="378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9"/>
      <c r="FY94" s="84">
        <f>SUMIF($M94,REGISTER!$CY$40,'KORT 2'!$O94)</f>
        <v>0</v>
      </c>
      <c r="FZ94" s="17">
        <f>SUMIF($M94,REGISTER!$CY$41,'KORT 2'!$O94)</f>
        <v>0</v>
      </c>
      <c r="GA94" s="17">
        <f>SUMIF($M94,REGISTER!$CY$42,'KORT 2'!$O94)</f>
        <v>0</v>
      </c>
      <c r="GB94" s="17">
        <f>SUMIF($M94,REGISTER!$CY$43,'KORT 2'!$O94)</f>
        <v>0</v>
      </c>
      <c r="GC94" s="17">
        <f>SUMIF($M94,REGISTER!$CY$44,'KORT 2'!$O94)</f>
        <v>0</v>
      </c>
      <c r="GD94" s="17">
        <f>SUMIF($M94,REGISTER!$CY$45,'KORT 2'!$O94)</f>
        <v>0</v>
      </c>
      <c r="GE94" s="17">
        <f>SUMIF($M94,REGISTER!$CY$60,'KORT 2'!$O94)</f>
        <v>0</v>
      </c>
      <c r="GF94" s="17">
        <f>SUMIF($M94,REGISTER!$CY$61,'KORT 2'!$O94)</f>
        <v>0</v>
      </c>
      <c r="GG94" s="17">
        <f>SUMIF($M94,REGISTER!$CY$62,'KORT 2'!$O94)</f>
        <v>0</v>
      </c>
      <c r="GH94" s="17">
        <f>SUMIF($M94,REGISTER!$CY$63,'KORT 2'!$O94)</f>
        <v>0</v>
      </c>
      <c r="GI94" s="17">
        <f>SUMIF($M94,REGISTER!$CY$64,'KORT 2'!$O94)</f>
        <v>0</v>
      </c>
      <c r="GJ94" s="17">
        <f>SUMIF($M94,REGISTER!$CY$65,'KORT 2'!$O94)</f>
        <v>0</v>
      </c>
      <c r="GK94" s="17">
        <f>SUMIF($M94,REGISTER!$CY$50,'KORT 2'!$O94)</f>
        <v>0</v>
      </c>
      <c r="GL94" s="17">
        <f>SUMIF($M94,REGISTER!$CY$51,'KORT 2'!$O94)</f>
        <v>0</v>
      </c>
      <c r="GM94" s="17">
        <f>SUMIF($M94,REGISTER!$CY$52,'KORT 2'!$O94)</f>
        <v>0</v>
      </c>
      <c r="GN94" s="17">
        <f>SUMIF($M94,REGISTER!$CY$53,'KORT 2'!$O94)</f>
        <v>0</v>
      </c>
      <c r="GO94" s="17">
        <f>SUMIF($M94,REGISTER!$CY$54,'KORT 2'!$O94)</f>
        <v>0</v>
      </c>
      <c r="GP94" s="17">
        <f>SUMIF($M94,REGISTER!$CY$55,'KORT 2'!$O94)</f>
        <v>0</v>
      </c>
      <c r="GQ94" s="16">
        <f>SUMIF($M94,REGISTER!$CY$56,'KORT 2'!$O94)+SUMIF($M94,REGISTER!$CY$57,'KORT 2'!$O94)+SUMIF($M94,REGISTER!$CY$58,'KORT 2'!$O94)+SUMIF($M94,REGISTER!$CY$59,'KORT 2'!$O94)</f>
        <v>0</v>
      </c>
      <c r="GR94" s="17">
        <f>SUMIF($M94,REGISTER!$CY$70,'KORT 2'!$O94)</f>
        <v>0</v>
      </c>
      <c r="GS94" s="17">
        <f>SUMIF($M94,REGISTER!$CY$71,'KORT 2'!$O94)</f>
        <v>0</v>
      </c>
      <c r="GT94" s="17">
        <f>SUMIF($M94,REGISTER!$CY$72,'KORT 2'!$O94)</f>
        <v>0</v>
      </c>
      <c r="GU94" s="17">
        <f>SUMIF($M94,REGISTER!$CY$73,'KORT 2'!$O94)</f>
        <v>0</v>
      </c>
      <c r="GV94" s="17">
        <f>SUMIF($M94,REGISTER!$CY$74,'KORT 2'!$O94)</f>
        <v>0</v>
      </c>
      <c r="GW94" s="17">
        <f>SUMIF($M94,REGISTER!$CY$75,'KORT 2'!$O94)</f>
        <v>0</v>
      </c>
      <c r="GX94" s="16">
        <f>SUMIF($M94,REGISTER!$CY$76,'KORT 2'!$O94)+SUMIF($M94,REGISTER!$CY$77,'KORT 2'!$O94)+SUMIF($M94,REGISTER!$CY$78,'KORT 2'!$O94)+SUMIF($M94,REGISTER!$CY$79,'KORT 2'!$O94)</f>
        <v>0</v>
      </c>
      <c r="GY94" s="116"/>
      <c r="GZ94" s="116"/>
      <c r="HA94" s="116"/>
      <c r="HB94" s="116"/>
      <c r="HC94" s="116"/>
      <c r="HD94" s="116"/>
      <c r="HE94" s="116"/>
      <c r="HF94" s="116"/>
      <c r="HG94" s="116"/>
      <c r="HH94" s="116"/>
      <c r="HI94" s="116"/>
      <c r="HJ94" s="116"/>
      <c r="HK94" s="116"/>
      <c r="HL94" s="116"/>
      <c r="HM94" s="116"/>
      <c r="HN94" s="116"/>
      <c r="HO94" s="116"/>
      <c r="HP94" s="106"/>
      <c r="HQ94" s="1"/>
    </row>
    <row r="95" spans="1:225" ht="12" customHeight="1">
      <c r="A95" s="15">
        <v>39</v>
      </c>
      <c r="B95" s="69"/>
      <c r="C95" s="539" t="str">
        <f t="shared" si="41"/>
        <v/>
      </c>
      <c r="D95" s="540"/>
      <c r="E95" s="540"/>
      <c r="F95" s="540"/>
      <c r="G95" s="541"/>
      <c r="H95" s="111" t="str">
        <f t="shared" si="42"/>
        <v/>
      </c>
      <c r="I95" s="22">
        <f t="shared" si="43"/>
        <v>0</v>
      </c>
      <c r="J95" s="22">
        <f t="shared" si="44"/>
        <v>0</v>
      </c>
      <c r="K95" s="22">
        <f t="shared" si="45"/>
        <v>0</v>
      </c>
      <c r="L95" s="114"/>
      <c r="M95" s="22">
        <f t="shared" si="46"/>
        <v>0</v>
      </c>
      <c r="N95" s="22">
        <f t="shared" si="47"/>
        <v>0</v>
      </c>
      <c r="O95" s="83">
        <f t="shared" si="48"/>
        <v>0</v>
      </c>
      <c r="P95" s="68">
        <f>IF((SUM(P$19:P$39)+SUM(P$78:P94)+SUM(P$117:P$121))&gt;=REGISTER!$DD$24,0,IF(CS$70=1,0,IF(AND(CS95=1,$J95=1,CS$43&gt;=REGISTER!$DD$28,CS$40&gt;0,SUM(CS$54:CS$60)&gt;0),1,0)))</f>
        <v>0</v>
      </c>
      <c r="Q95" s="68">
        <f>IF((SUM(Q$19:Q$39)+SUM(Q$78:Q94)+SUM(Q$117:Q$121))&gt;=REGISTER!$DD$24,0,IF(CT$70=1,0,IF(AND(CT95=1,$J95=1,CT$43&gt;=REGISTER!$DD$28,CT$40&gt;0,SUM(CT$54:CT$60)&gt;0),1,0)))</f>
        <v>0</v>
      </c>
      <c r="R95" s="68">
        <f>IF((SUM(R$19:R$39)+SUM(R$78:R94)+SUM(R$117:R$121))&gt;=REGISTER!$DD$24,0,IF(CU$70=1,0,IF(AND(CU95=1,$J95=1,CU$43&gt;=REGISTER!$DD$28,CU$40&gt;0,SUM(CU$54:CU$60)&gt;0),1,0)))</f>
        <v>0</v>
      </c>
      <c r="S95" s="68">
        <f>IF((SUM(S$19:S$39)+SUM(S$78:S94)+SUM(S$117:S$121))&gt;=REGISTER!$DD$24,0,IF(CV$70=1,0,IF(AND(CV95=1,$J95=1,CV$43&gt;=REGISTER!$DD$28,CV$40&gt;0,SUM(CV$54:CV$60)&gt;0),1,0)))</f>
        <v>0</v>
      </c>
      <c r="T95" s="68">
        <f>IF((SUM(T$19:T$39)+SUM(T$78:T94)+SUM(T$117:T$121))&gt;=REGISTER!$DD$24,0,IF(CW$70=1,0,IF(AND(CW95=1,$J95=1,CW$43&gt;=REGISTER!$DD$28,CW$40&gt;0,SUM(CW$54:CW$60)&gt;0),1,0)))</f>
        <v>0</v>
      </c>
      <c r="U95" s="68">
        <f>IF((SUM(U$19:U$39)+SUM(U$78:U94)+SUM(U$117:U$121))&gt;=REGISTER!$DD$24,0,IF(CX$70=1,0,IF(AND(CX95=1,$J95=1,CX$43&gt;=REGISTER!$DD$28,CX$40&gt;0,SUM(CX$54:CX$60)&gt;0),1,0)))</f>
        <v>0</v>
      </c>
      <c r="V95" s="68">
        <f>IF((SUM(V$19:V$39)+SUM(V$78:V94)+SUM(V$117:V$121))&gt;=REGISTER!$DD$24,0,IF(CY$70=1,0,IF(AND(CY95=1,$J95=1,CY$43&gt;=REGISTER!$DD$28,CY$40&gt;0,SUM(CY$54:CY$60)&gt;0),1,0)))</f>
        <v>0</v>
      </c>
      <c r="W95" s="68">
        <f>IF((SUM(W$19:W$39)+SUM(W$78:W94)+SUM(W$117:W$121))&gt;=REGISTER!$DD$24,0,IF(CZ$70=1,0,IF(AND(CZ95=1,$J95=1,CZ$43&gt;=REGISTER!$DD$28,CZ$40&gt;0,SUM(CZ$54:CZ$60)&gt;0),1,0)))</f>
        <v>0</v>
      </c>
      <c r="X95" s="68">
        <f>IF((SUM(X$19:X$39)+SUM(X$78:X94)+SUM(X$117:X$121))&gt;=REGISTER!$DD$24,0,IF(DA$70=1,0,IF(AND(DA95=1,$J95=1,DA$43&gt;=REGISTER!$DD$28,DA$40&gt;0,SUM(DA$54:DA$60)&gt;0),1,0)))</f>
        <v>0</v>
      </c>
      <c r="Y95" s="68">
        <f>IF((SUM(Y$19:Y$39)+SUM(Y$78:Y94)+SUM(Y$117:Y$121))&gt;=REGISTER!$DD$24,0,IF(DB$70=1,0,IF(AND(DB95=1,$J95=1,DB$43&gt;=REGISTER!$DD$28,DB$40&gt;0,SUM(DB$54:DB$60)&gt;0),1,0)))</f>
        <v>0</v>
      </c>
      <c r="Z95" s="68">
        <f>IF((SUM(Z$19:Z$39)+SUM(Z$78:Z94)+SUM(Z$117:Z$121))&gt;=REGISTER!$DD$24,0,IF(DC$70=1,0,IF(AND(DC95=1,$J95=1,DC$43&gt;=REGISTER!$DD$28,DC$40&gt;0,SUM(DC$54:DC$60)&gt;0),1,0)))</f>
        <v>0</v>
      </c>
      <c r="AA95" s="68">
        <f>IF((SUM(AA$19:AA$39)+SUM(AA$78:AA94)+SUM(AA$117:AA$121))&gt;=REGISTER!$DD$24,0,IF(DD$70=1,0,IF(AND(DD95=1,$J95=1,DD$43&gt;=REGISTER!$DD$28,DD$40&gt;0,SUM(DD$54:DD$60)&gt;0),1,0)))</f>
        <v>0</v>
      </c>
      <c r="AB95" s="68">
        <f>IF((SUM(AB$19:AB$39)+SUM(AB$78:AB94)+SUM(AB$117:AB$121))&gt;=REGISTER!$DD$24,0,IF(DE$70=1,0,IF(AND(DE95=1,$J95=1,DE$43&gt;=REGISTER!$DD$28,DE$40&gt;0,SUM(DE$54:DE$60)&gt;0),1,0)))</f>
        <v>0</v>
      </c>
      <c r="AC95" s="68">
        <f>IF((SUM(AC$19:AC$39)+SUM(AC$78:AC94)+SUM(AC$117:AC$121))&gt;=REGISTER!$DD$24,0,IF(DF$70=1,0,IF(AND(DF95=1,$J95=1,DF$43&gt;=REGISTER!$DD$28,DF$40&gt;0,SUM(DF$54:DF$60)&gt;0),1,0)))</f>
        <v>0</v>
      </c>
      <c r="AD95" s="68">
        <f>IF((SUM(AD$19:AD$39)+SUM(AD$78:AD94)+SUM(AD$117:AD$121))&gt;=REGISTER!$DD$24,0,IF(DG$70=1,0,IF(AND(DG95=1,$J95=1,DG$43&gt;=REGISTER!$DD$28,DG$40&gt;0,SUM(DG$54:DG$60)&gt;0),1,0)))</f>
        <v>0</v>
      </c>
      <c r="AE95" s="68">
        <f>IF((SUM(AE$19:AE$39)+SUM(AE$78:AE94)+SUM(AE$117:AE$121))&gt;=REGISTER!$DD$24,0,IF(DH$70=1,0,IF(AND(DH95=1,$J95=1,DH$43&gt;=REGISTER!$DD$28,DH$40&gt;0,SUM(DH$54:DH$60)&gt;0),1,0)))</f>
        <v>0</v>
      </c>
      <c r="AF95" s="68">
        <f>IF((SUM(AF$19:AF$39)+SUM(AF$78:AF94)+SUM(AF$117:AF$121))&gt;=REGISTER!$DD$24,0,IF(DI$70=1,0,IF(AND(DI95=1,$J95=1,DI$43&gt;=REGISTER!$DD$28,DI$40&gt;0,SUM(DI$54:DI$60)&gt;0),1,0)))</f>
        <v>0</v>
      </c>
      <c r="AG95" s="68">
        <f>IF((SUM(AG$19:AG$39)+SUM(AG$78:AG94)+SUM(AG$117:AG$121))&gt;=REGISTER!$DD$24,0,IF(DJ$70=1,0,IF(AND(DJ95=1,$J95=1,DJ$43&gt;=REGISTER!$DD$28,DJ$40&gt;0,SUM(DJ$54:DJ$60)&gt;0),1,0)))</f>
        <v>0</v>
      </c>
      <c r="AH95" s="68">
        <f>IF((SUM(AH$19:AH$39)+SUM(AH$78:AH94)+SUM(AH$117:AH$121))&gt;=REGISTER!$DD$24,0,IF(DK$70=1,0,IF(AND(DK95=1,$J95=1,DK$43&gt;=REGISTER!$DD$28,DK$40&gt;0,SUM(DK$54:DK$60)&gt;0),1,0)))</f>
        <v>0</v>
      </c>
      <c r="AI95" s="68">
        <f>IF((SUM(AI$19:AI$39)+SUM(AI$78:AI94)+SUM(AI$117:AI$121))&gt;=REGISTER!$DD$24,0,IF(DL$70=1,0,IF(AND(DL95=1,$J95=1,DL$43&gt;=REGISTER!$DD$28,DL$40&gt;0,SUM(DL$54:DL$60)&gt;0),1,0)))</f>
        <v>0</v>
      </c>
      <c r="AJ95" s="68">
        <f>IF((SUM(AJ$19:AJ$39)+SUM(AJ$78:AJ94)+SUM(AJ$117:AJ$121))&gt;=REGISTER!$DD$24,0,IF(DM$70=1,0,IF(AND(DM95=1,$J95=1,DM$43&gt;=REGISTER!$DD$28,DM$40&gt;0,SUM(DM$54:DM$60)&gt;0),1,0)))</f>
        <v>0</v>
      </c>
      <c r="AK95" s="68">
        <f>IF((SUM(AK$19:AK$39)+SUM(AK$78:AK94)+SUM(AK$117:AK$121))&gt;=REGISTER!$DD$24,0,IF(DN$70=1,0,IF(AND(DN95=1,$J95=1,DN$43&gt;=REGISTER!$DD$28,DN$40&gt;0,SUM(DN$54:DN$60)&gt;0),1,0)))</f>
        <v>0</v>
      </c>
      <c r="AL95" s="68">
        <f>IF((SUM(AL$19:AL$39)+SUM(AL$78:AL94)+SUM(AL$117:AL$121))&gt;=REGISTER!$DD$24,0,IF(DO$70=1,0,IF(AND(DO95=1,$J95=1,DO$43&gt;=REGISTER!$DD$28,DO$40&gt;0,SUM(DO$54:DO$60)&gt;0),1,0)))</f>
        <v>0</v>
      </c>
      <c r="AM95" s="68">
        <f>IF((SUM(AM$19:AM$39)+SUM(AM$78:AM94)+SUM(AM$117:AM$121))&gt;=REGISTER!$DD$24,0,IF(DP$70=1,0,IF(AND(DP95=1,$J95=1,DP$43&gt;=REGISTER!$DD$28,DP$40&gt;0,SUM(DP$54:DP$60)&gt;0),1,0)))</f>
        <v>0</v>
      </c>
      <c r="AN95" s="68">
        <f>IF((SUM(AN$19:AN$39)+SUM(AN$78:AN94)+SUM(AN$117:AN$121))&gt;=REGISTER!$DD$24,0,IF(DQ$70=1,0,IF(AND(DQ95=1,$J95=1,DQ$43&gt;=REGISTER!$DD$28,DQ$40&gt;0,SUM(DQ$54:DQ$60)&gt;0),1,0)))</f>
        <v>0</v>
      </c>
      <c r="AO95" s="68">
        <f>IF((SUM(AO$19:AO$39)+SUM(AO$78:AO94)+SUM(AO$117:AO$121))&gt;=REGISTER!$DD$24,0,IF(DR$70=1,0,IF(AND(DR95=1,$J95=1,DR$43&gt;=REGISTER!$DD$28,DR$40&gt;0,SUM(DR$54:DR$60)&gt;0),1,0)))</f>
        <v>0</v>
      </c>
      <c r="AP95" s="68">
        <f>IF((SUM(AP$19:AP$39)+SUM(AP$78:AP94)+SUM(AP$117:AP$121))&gt;=REGISTER!$DD$24,0,IF(DS$70=1,0,IF(AND(DS95=1,$J95=1,DS$43&gt;=REGISTER!$DD$28,DS$40&gt;0,SUM(DS$54:DS$60)&gt;0),1,0)))</f>
        <v>0</v>
      </c>
      <c r="AQ95" s="68">
        <f>IF((SUM(AQ$19:AQ$39)+SUM(AQ$78:AQ94)+SUM(AQ$117:AQ$121))&gt;=REGISTER!$DD$24,0,IF(DT$70=1,0,IF(AND(DT95=1,$J95=1,DT$43&gt;=REGISTER!$DD$28,DT$40&gt;0,SUM(DT$54:DT$60)&gt;0),1,0)))</f>
        <v>0</v>
      </c>
      <c r="AR95" s="68">
        <f>IF((SUM(AR$19:AR$39)+SUM(AR$78:AR94)+SUM(AR$117:AR$121))&gt;=REGISTER!$DD$24,0,IF(DU$70=1,0,IF(AND(DU95=1,$J95=1,DU$43&gt;=REGISTER!$DD$28,DU$40&gt;0,SUM(DU$54:DU$60)&gt;0),1,0)))</f>
        <v>0</v>
      </c>
      <c r="AS95" s="68">
        <f>IF((SUM(AS$19:AS$39)+SUM(AS$78:AS94)+SUM(AS$117:AS$121))&gt;=REGISTER!$DD$24,0,IF(DV$70=1,0,IF(AND(DV95=1,$J95=1,DV$43&gt;=REGISTER!$DD$28,DV$40&gt;0,SUM(DV$54:DV$60)&gt;0),1,0)))</f>
        <v>0</v>
      </c>
      <c r="AT95" s="68">
        <f>IF((SUM(AT$19:AT$39)+SUM(AT$78:AT94)+SUM(AT$117:AT$121))&gt;=REGISTER!$DD$24,0,IF(DW$70=1,0,IF(AND(DW95=1,$J95=1,DW$43&gt;=REGISTER!$DD$28,DW$40&gt;0,SUM(DW$54:DW$60)&gt;0),1,0)))</f>
        <v>0</v>
      </c>
      <c r="AU95" s="68">
        <f>IF((SUM(AU$19:AU$39)+SUM(AU$78:AU94)+SUM(AU$117:AU$121))&gt;=REGISTER!$DD$24,0,IF(DX$70=1,0,IF(AND(DX95=1,$J95=1,DX$43&gt;=REGISTER!$DD$28,DX$40&gt;0,SUM(DX$54:DX$60)&gt;0),1,0)))</f>
        <v>0</v>
      </c>
      <c r="AV95" s="68">
        <f>IF((SUM(AV$19:AV$39)+SUM(AV$78:AV94)+SUM(AV$117:AV$121))&gt;=REGISTER!$DD$24,0,IF(DY$70=1,0,IF(AND(DY95=1,$J95=1,DY$43&gt;=REGISTER!$DD$28,DY$40&gt;0,SUM(DY$54:DY$60)&gt;0),1,0)))</f>
        <v>0</v>
      </c>
      <c r="AW95" s="68">
        <f>IF((SUM(AW$19:AW$39)+SUM(AW$78:AW94)+SUM(AW$117:AW$121))&gt;=REGISTER!$DD$24,0,IF(DZ$70=1,0,IF(AND(DZ95=1,$J95=1,DZ$43&gt;=REGISTER!$DD$28,DZ$40&gt;0,SUM(DZ$54:DZ$60)&gt;0),1,0)))</f>
        <v>0</v>
      </c>
      <c r="AX95" s="68">
        <f>IF((SUM(AX$19:AX$39)+SUM(AX$78:AX94)+SUM(AX$117:AX$121))&gt;=REGISTER!$DD$24,0,IF(EA$70=1,0,IF(AND(EA95=1,$J95=1,EA$43&gt;=REGISTER!$DD$28,EA$40&gt;0,SUM(EA$54:EA$60)&gt;0),1,0)))</f>
        <v>0</v>
      </c>
      <c r="AY95" s="68">
        <f>IF((SUM(AY$19:AY$39)+SUM(AY$78:AY94)+SUM(AY$117:AY$121))&gt;=REGISTER!$DD$24,0,IF(EB$70=1,0,IF(AND(EB95=1,$J95=1,EB$43&gt;=REGISTER!$DD$28,EB$40&gt;0,SUM(EB$54:EB$60)&gt;0),1,0)))</f>
        <v>0</v>
      </c>
      <c r="AZ95" s="68">
        <f>IF((SUM(AZ$19:AZ$39)+SUM(AZ$78:AZ94)+SUM(AZ$117:AZ$121))&gt;=REGISTER!$DD$24,0,IF(EC$70=1,0,IF(AND(EC95=1,$J95=1,EC$43&gt;=REGISTER!$DD$28,EC$40&gt;0,SUM(EC$54:EC$60)&gt;0),1,0)))</f>
        <v>0</v>
      </c>
      <c r="BA95" s="68">
        <f>IF((SUM(BA$19:BA$39)+SUM(BA$78:BA94)+SUM(BA$117:BA$121))&gt;=REGISTER!$DD$24,0,IF(ED$70=1,0,IF(AND(ED95=1,$J95=1,ED$43&gt;=REGISTER!$DD$28,ED$40&gt;0,SUM(ED$54:ED$60)&gt;0),1,0)))</f>
        <v>0</v>
      </c>
      <c r="BB95" s="68">
        <f>IF((SUM(BB$19:BB$39)+SUM(BB$78:BB94)+SUM(BB$117:BB$121))&gt;=REGISTER!$DD$24,0,IF(EE$70=1,0,IF(AND(EE95=1,$J95=1,EE$43&gt;=REGISTER!$DD$28,EE$40&gt;0,SUM(EE$54:EE$60)&gt;0),1,0)))</f>
        <v>0</v>
      </c>
      <c r="BC95" s="68">
        <f>IF((SUM(BC$19:BC$39)+SUM(BC$78:BC94)+SUM(BC$117:BC$121))&gt;=REGISTER!$DD$24,0,IF(EF$70=1,0,IF(AND(EF95=1,$J95=1,EF$43&gt;=REGISTER!$DD$28,EF$40&gt;0,SUM(EF$54:EF$60)&gt;0),1,0)))</f>
        <v>0</v>
      </c>
      <c r="BD95" s="83">
        <f t="shared" si="55"/>
        <v>0</v>
      </c>
      <c r="BE95" s="68">
        <f>IF((SUM(BE$19:BE$37)+SUM(BE$78:BE94))&gt;=20,0,SUM(IF(AND($I95=1,CS95=1,CS$41&gt;2,CS$40&gt;0,SUM(CS$47:CS$53)&gt;0),1,0)))</f>
        <v>0</v>
      </c>
      <c r="BF95" s="68">
        <f>IF((SUM(BF$19:BF$37)+SUM(BF$78:BF94))&gt;=20,0,SUM(IF(AND($I95=1,CT95=1,CT$41&gt;2,CT$40&gt;0,SUM(CT$47:CT$53)&gt;0),1,0)))</f>
        <v>0</v>
      </c>
      <c r="BG95" s="68">
        <f>IF((SUM(BG$19:BG$37)+SUM(BG$78:BG94))&gt;=20,0,SUM(IF(AND($I95=1,CU95=1,CU$41&gt;2,CU$40&gt;0,SUM(CU$47:CU$53)&gt;0),1,0)))</f>
        <v>0</v>
      </c>
      <c r="BH95" s="68">
        <f>IF((SUM(BH$19:BH$37)+SUM(BH$78:BH94))&gt;=20,0,SUM(IF(AND($I95=1,CV95=1,CV$41&gt;2,CV$40&gt;0,SUM(CV$47:CV$53)&gt;0),1,0)))</f>
        <v>0</v>
      </c>
      <c r="BI95" s="68">
        <f>IF((SUM(BI$19:BI$37)+SUM(BI$78:BI94))&gt;=20,0,SUM(IF(AND($I95=1,CW95=1,CW$41&gt;2,CW$40&gt;0,SUM(CW$47:CW$53)&gt;0),1,0)))</f>
        <v>0</v>
      </c>
      <c r="BJ95" s="68">
        <f>IF((SUM(BJ$19:BJ$37)+SUM(BJ$78:BJ94))&gt;=20,0,SUM(IF(AND($I95=1,CX95=1,CX$41&gt;2,CX$40&gt;0,SUM(CX$47:CX$53)&gt;0),1,0)))</f>
        <v>0</v>
      </c>
      <c r="BK95" s="68">
        <f>IF((SUM(BK$19:BK$37)+SUM(BK$78:BK94))&gt;=20,0,SUM(IF(AND($I95=1,CY95=1,CY$41&gt;2,CY$40&gt;0,SUM(CY$47:CY$53)&gt;0),1,0)))</f>
        <v>0</v>
      </c>
      <c r="BL95" s="68">
        <f>IF((SUM(BL$19:BL$37)+SUM(BL$78:BL94))&gt;=20,0,SUM(IF(AND($I95=1,CZ95=1,CZ$41&gt;2,CZ$40&gt;0,SUM(CZ$47:CZ$53)&gt;0),1,0)))</f>
        <v>0</v>
      </c>
      <c r="BM95" s="68">
        <f>IF((SUM(BM$19:BM$37)+SUM(BM$78:BM94))&gt;=20,0,SUM(IF(AND($I95=1,DA95=1,DA$41&gt;2,DA$40&gt;0,SUM(DA$47:DA$53)&gt;0),1,0)))</f>
        <v>0</v>
      </c>
      <c r="BN95" s="68">
        <f>IF((SUM(BN$19:BN$37)+SUM(BN$78:BN94))&gt;=20,0,SUM(IF(AND($I95=1,DB95=1,DB$41&gt;2,DB$40&gt;0,SUM(DB$47:DB$53)&gt;0),1,0)))</f>
        <v>0</v>
      </c>
      <c r="BO95" s="68">
        <f>IF((SUM(BO$19:BO$37)+SUM(BO$78:BO94))&gt;=20,0,SUM(IF(AND($I95=1,DC95=1,DC$41&gt;2,DC$40&gt;0,SUM(DC$47:DC$53)&gt;0),1,0)))</f>
        <v>0</v>
      </c>
      <c r="BP95" s="68">
        <f>IF((SUM(BP$19:BP$37)+SUM(BP$78:BP94))&gt;=20,0,SUM(IF(AND($I95=1,DD95=1,DD$41&gt;2,DD$40&gt;0,SUM(DD$47:DD$53)&gt;0),1,0)))</f>
        <v>0</v>
      </c>
      <c r="BQ95" s="68">
        <f>IF((SUM(BQ$19:BQ$37)+SUM(BQ$78:BQ94))&gt;=20,0,SUM(IF(AND($I95=1,DE95=1,DE$41&gt;2,DE$40&gt;0,SUM(DE$47:DE$53)&gt;0),1,0)))</f>
        <v>0</v>
      </c>
      <c r="BR95" s="68">
        <f>IF((SUM(BR$19:BR$37)+SUM(BR$78:BR94))&gt;=20,0,SUM(IF(AND($I95=1,DF95=1,DF$41&gt;2,DF$40&gt;0,SUM(DF$47:DF$53)&gt;0),1,0)))</f>
        <v>0</v>
      </c>
      <c r="BS95" s="68">
        <f>IF((SUM(BS$19:BS$37)+SUM(BS$78:BS94))&gt;=20,0,SUM(IF(AND($I95=1,DG95=1,DG$41&gt;2,DG$40&gt;0,SUM(DG$47:DG$53)&gt;0),1,0)))</f>
        <v>0</v>
      </c>
      <c r="BT95" s="68">
        <f>IF((SUM(BT$19:BT$37)+SUM(BT$78:BT94))&gt;=20,0,SUM(IF(AND($I95=1,DH95=1,DH$41&gt;2,DH$40&gt;0,SUM(DH$47:DH$53)&gt;0),1,0)))</f>
        <v>0</v>
      </c>
      <c r="BU95" s="68">
        <f>IF((SUM(BU$19:BU$37)+SUM(BU$78:BU94))&gt;=20,0,SUM(IF(AND($I95=1,DI95=1,DI$41&gt;2,DI$40&gt;0,SUM(DI$47:DI$53)&gt;0),1,0)))</f>
        <v>0</v>
      </c>
      <c r="BV95" s="68">
        <f>IF((SUM(BV$19:BV$37)+SUM(BV$78:BV94))&gt;=20,0,SUM(IF(AND($I95=1,DJ95=1,DJ$41&gt;2,DJ$40&gt;0,SUM(DJ$47:DJ$53)&gt;0),1,0)))</f>
        <v>0</v>
      </c>
      <c r="BW95" s="68">
        <f>IF((SUM(BW$19:BW$37)+SUM(BW$78:BW94))&gt;=20,0,SUM(IF(AND($I95=1,DK95=1,DK$41&gt;2,DK$40&gt;0,SUM(DK$47:DK$53)&gt;0),1,0)))</f>
        <v>0</v>
      </c>
      <c r="BX95" s="68">
        <f>IF((SUM(BX$19:BX$37)+SUM(BX$78:BX94))&gt;=20,0,SUM(IF(AND($I95=1,DL95=1,DL$41&gt;2,DL$40&gt;0,SUM(DL$47:DL$53)&gt;0),1,0)))</f>
        <v>0</v>
      </c>
      <c r="BY95" s="68">
        <f>IF((SUM(BY$19:BY$37)+SUM(BY$78:BY94))&gt;=20,0,SUM(IF(AND($I95=1,DM95=1,DM$41&gt;2,DM$40&gt;0,SUM(DM$47:DM$53)&gt;0),1,0)))</f>
        <v>0</v>
      </c>
      <c r="BZ95" s="68">
        <f>IF((SUM(BZ$19:BZ$37)+SUM(BZ$78:BZ94))&gt;=20,0,SUM(IF(AND($I95=1,DN95=1,DN$41&gt;2,DN$40&gt;0,SUM(DN$47:DN$53)&gt;0),1,0)))</f>
        <v>0</v>
      </c>
      <c r="CA95" s="68">
        <f>IF((SUM(CA$19:CA$37)+SUM(CA$78:CA94))&gt;=20,0,SUM(IF(AND($I95=1,DO95=1,DO$41&gt;2,DO$40&gt;0,SUM(DO$47:DO$53)&gt;0),1,0)))</f>
        <v>0</v>
      </c>
      <c r="CB95" s="68">
        <f>IF((SUM(CB$19:CB$37)+SUM(CB$78:CB94))&gt;=20,0,SUM(IF(AND($I95=1,DP95=1,DP$41&gt;2,DP$40&gt;0,SUM(DP$47:DP$53)&gt;0),1,0)))</f>
        <v>0</v>
      </c>
      <c r="CC95" s="68">
        <f>IF((SUM(CC$19:CC$37)+SUM(CC$78:CC94))&gt;=20,0,SUM(IF(AND($I95=1,DQ95=1,DQ$41&gt;2,DQ$40&gt;0,SUM(DQ$47:DQ$53)&gt;0),1,0)))</f>
        <v>0</v>
      </c>
      <c r="CD95" s="68">
        <f>IF((SUM(CD$19:CD$37)+SUM(CD$78:CD94))&gt;=20,0,SUM(IF(AND($I95=1,DR95=1,DR$41&gt;2,DR$40&gt;0,SUM(DR$47:DR$53)&gt;0),1,0)))</f>
        <v>0</v>
      </c>
      <c r="CE95" s="68">
        <f>IF((SUM(CE$19:CE$37)+SUM(CE$78:CE94))&gt;=20,0,SUM(IF(AND($I95=1,DS95=1,DS$41&gt;2,DS$40&gt;0,SUM(DS$47:DS$53)&gt;0),1,0)))</f>
        <v>0</v>
      </c>
      <c r="CF95" s="68">
        <f>IF((SUM(CF$19:CF$37)+SUM(CF$78:CF94))&gt;=20,0,SUM(IF(AND($I95=1,DT95=1,DT$41&gt;2,DT$40&gt;0,SUM(DT$47:DT$53)&gt;0),1,0)))</f>
        <v>0</v>
      </c>
      <c r="CG95" s="68">
        <f>IF((SUM(CG$19:CG$37)+SUM(CG$78:CG94))&gt;=20,0,SUM(IF(AND($I95=1,DU95=1,DU$41&gt;2,DU$40&gt;0,SUM(DU$47:DU$53)&gt;0),1,0)))</f>
        <v>0</v>
      </c>
      <c r="CH95" s="68">
        <f>IF((SUM(CH$19:CH$37)+SUM(CH$78:CH94))&gt;=20,0,SUM(IF(AND($I95=1,DV95=1,DV$41&gt;2,DV$40&gt;0,SUM(DV$47:DV$53)&gt;0),1,0)))</f>
        <v>0</v>
      </c>
      <c r="CI95" s="68">
        <f>IF((SUM(CI$19:CI$37)+SUM(CI$78:CI94))&gt;=20,0,SUM(IF(AND($I95=1,DW95=1,DW$41&gt;2,DW$40&gt;0,SUM(DW$47:DW$53)&gt;0),1,0)))</f>
        <v>0</v>
      </c>
      <c r="CJ95" s="68">
        <f>IF((SUM(CJ$19:CJ$37)+SUM(CJ$78:CJ94))&gt;=20,0,SUM(IF(AND($I95=1,DX95=1,DX$41&gt;2,DX$40&gt;0,SUM(DX$47:DX$53)&gt;0),1,0)))</f>
        <v>0</v>
      </c>
      <c r="CK95" s="68">
        <f>IF((SUM(CK$19:CK$37)+SUM(CK$78:CK94))&gt;=20,0,SUM(IF(AND($I95=1,DY95=1,DY$41&gt;2,DY$40&gt;0,SUM(DY$47:DY$53)&gt;0),1,0)))</f>
        <v>0</v>
      </c>
      <c r="CL95" s="68">
        <f>IF((SUM(CL$19:CL$37)+SUM(CL$78:CL94))&gt;=20,0,SUM(IF(AND($I95=1,DZ95=1,DZ$41&gt;2,DZ$40&gt;0,SUM(DZ$47:DZ$53)&gt;0),1,0)))</f>
        <v>0</v>
      </c>
      <c r="CM95" s="68">
        <f>IF((SUM(CM$19:CM$37)+SUM(CM$78:CM94))&gt;=20,0,SUM(IF(AND($I95=1,EA95=1,EA$41&gt;2,EA$40&gt;0,SUM(EA$47:EA$53)&gt;0),1,0)))</f>
        <v>0</v>
      </c>
      <c r="CN95" s="68">
        <f>IF((SUM(CN$19:CN$37)+SUM(CN$78:CN94))&gt;=20,0,SUM(IF(AND($I95=1,EB95=1,EB$41&gt;2,EB$40&gt;0,SUM(EB$47:EB$53)&gt;0),1,0)))</f>
        <v>0</v>
      </c>
      <c r="CO95" s="68">
        <f>IF((SUM(CO$19:CO$37)+SUM(CO$78:CO94))&gt;=20,0,SUM(IF(AND($I95=1,EC95=1,EC$41&gt;2,EC$40&gt;0,SUM(EC$47:EC$53)&gt;0),1,0)))</f>
        <v>0</v>
      </c>
      <c r="CP95" s="68">
        <f>IF((SUM(CP$19:CP$37)+SUM(CP$78:CP94))&gt;=20,0,SUM(IF(AND($I95=1,ED95=1,ED$41&gt;2,ED$40&gt;0,SUM(ED$47:ED$53)&gt;0),1,0)))</f>
        <v>0</v>
      </c>
      <c r="CQ95" s="68">
        <f>IF((SUM(CQ$19:CQ$37)+SUM(CQ$78:CQ94))&gt;=20,0,SUM(IF(AND($I95=1,EE95=1,EE$41&gt;2,EE$40&gt;0,SUM(EE$47:EE$53)&gt;0),1,0)))</f>
        <v>0</v>
      </c>
      <c r="CR95" s="68">
        <f>IF((SUM(CR$19:CR$37)+SUM(CR$78:CR94))&gt;=20,0,SUM(IF(AND($I95=1,EF95=1,EF$41&gt;2,EF$40&gt;0,SUM(EF$47:EF$53)&gt;0),1,0)))</f>
        <v>0</v>
      </c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  <c r="DL95" s="53"/>
      <c r="DM95" s="53"/>
      <c r="DN95" s="53"/>
      <c r="DO95" s="53"/>
      <c r="DP95" s="53"/>
      <c r="DQ95" s="53"/>
      <c r="DR95" s="53"/>
      <c r="DS95" s="53"/>
      <c r="DT95" s="53"/>
      <c r="DU95" s="53"/>
      <c r="DV95" s="53"/>
      <c r="DW95" s="53"/>
      <c r="DX95" s="53"/>
      <c r="DY95" s="53"/>
      <c r="DZ95" s="53"/>
      <c r="EA95" s="53"/>
      <c r="EB95" s="53"/>
      <c r="EC95" s="53"/>
      <c r="ED95" s="53"/>
      <c r="EE95" s="53"/>
      <c r="EF95" s="53"/>
      <c r="EG95" s="46">
        <f t="shared" si="51"/>
        <v>0</v>
      </c>
      <c r="EH95" s="116"/>
      <c r="EI95" s="82">
        <f t="shared" si="52"/>
        <v>0</v>
      </c>
      <c r="EJ95" s="295" t="str">
        <f t="shared" si="53"/>
        <v/>
      </c>
      <c r="EK95" s="296">
        <f t="shared" si="54"/>
        <v>0</v>
      </c>
      <c r="EL95" s="161"/>
      <c r="EM95" s="354">
        <f>SUMIF($K95,REGISTER!$CY$7,'KORT 2'!$BD95)</f>
        <v>0</v>
      </c>
      <c r="EN95" s="355">
        <f>SUMIF($K95,REGISTER!$CY$8,'KORT 2'!$BD95)</f>
        <v>0</v>
      </c>
      <c r="EO95" s="356">
        <f>SUMIF($K95,REGISTER!$CY$9,'KORT 2'!$BD95)</f>
        <v>0</v>
      </c>
      <c r="EP95" s="356">
        <f>SUMIF($K95,REGISTER!$CY$10,'KORT 2'!$BD95)</f>
        <v>0</v>
      </c>
      <c r="EQ95" s="357">
        <f>SUMIF($K95,REGISTER!$CY$23,'KORT 2'!$BD95)</f>
        <v>0</v>
      </c>
      <c r="ER95" s="355">
        <f>SUMIF($K95,REGISTER!$CY$24,'KORT 2'!$BD95)</f>
        <v>0</v>
      </c>
      <c r="ES95" s="356">
        <f>SUMIF($K95,REGISTER!$CY$25,'KORT 2'!$BD95)</f>
        <v>0</v>
      </c>
      <c r="ET95" s="356">
        <f>SUMIF($K95,REGISTER!$CY$26,'KORT 2'!$BD95)</f>
        <v>0</v>
      </c>
      <c r="EU95" s="357">
        <f>SUMIF($K95,REGISTER!$CY$15,'KORT 2'!$BD95)</f>
        <v>0</v>
      </c>
      <c r="EV95" s="355">
        <f>SUMIF($K95,REGISTER!$CY$16,'KORT 2'!$BD95)</f>
        <v>0</v>
      </c>
      <c r="EW95" s="355">
        <f>SUMIF($K95,REGISTER!$CY$17,'KORT 2'!$BD95)</f>
        <v>0</v>
      </c>
      <c r="EX95" s="355">
        <f>SUMIF($K95,REGISTER!$CY$18,'KORT 2'!$BD95)</f>
        <v>0</v>
      </c>
      <c r="EY95" s="358">
        <f>SUMIF($K95,REGISTER!$CY$19,'KORT 2'!$BD95)+SUMIF($K95,REGISTER!$CY$20,'KORT 2'!$BD95)+SUMIF($K95,REGISTER!$CY$21,'KORT 2'!$BD95)+SUMIF($K95,REGISTER!$CY$22,'KORT 2'!$BD95)</f>
        <v>0</v>
      </c>
      <c r="EZ95" s="359">
        <f>SUMIF($K95,REGISTER!$CY$31,'KORT 2'!$BD95)</f>
        <v>0</v>
      </c>
      <c r="FA95" s="355">
        <f>SUMIF($K95,REGISTER!$CY$32,'KORT 2'!$BD95)</f>
        <v>0</v>
      </c>
      <c r="FB95" s="355">
        <f>SUMIF($K95,REGISTER!$CY$33,'KORT 2'!$BD95)</f>
        <v>0</v>
      </c>
      <c r="FC95" s="355">
        <f>SUMIF($K95,REGISTER!$CY$34,'KORT 2'!$BD95)</f>
        <v>0</v>
      </c>
      <c r="FD95" s="358">
        <f>SUMIF($K95,REGISTER!$CY$35,'KORT 2'!$BD95)+SUMIF($K95,REGISTER!$CY$36,'KORT 2'!$BD95)+SUMIF($K95,REGISTER!$CY$37,'KORT 2'!$BD95)+SUMIF($K95,REGISTER!$CY$38,'KORT 2'!$BD95)</f>
        <v>0</v>
      </c>
      <c r="FE95" s="376"/>
      <c r="FF95" s="377"/>
      <c r="FG95" s="378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9"/>
      <c r="FY95" s="84">
        <f>SUMIF($M95,REGISTER!$CY$40,'KORT 2'!$O95)</f>
        <v>0</v>
      </c>
      <c r="FZ95" s="17">
        <f>SUMIF($M95,REGISTER!$CY$41,'KORT 2'!$O95)</f>
        <v>0</v>
      </c>
      <c r="GA95" s="17">
        <f>SUMIF($M95,REGISTER!$CY$42,'KORT 2'!$O95)</f>
        <v>0</v>
      </c>
      <c r="GB95" s="17">
        <f>SUMIF($M95,REGISTER!$CY$43,'KORT 2'!$O95)</f>
        <v>0</v>
      </c>
      <c r="GC95" s="17">
        <f>SUMIF($M95,REGISTER!$CY$44,'KORT 2'!$O95)</f>
        <v>0</v>
      </c>
      <c r="GD95" s="17">
        <f>SUMIF($M95,REGISTER!$CY$45,'KORT 2'!$O95)</f>
        <v>0</v>
      </c>
      <c r="GE95" s="17">
        <f>SUMIF($M95,REGISTER!$CY$60,'KORT 2'!$O95)</f>
        <v>0</v>
      </c>
      <c r="GF95" s="17">
        <f>SUMIF($M95,REGISTER!$CY$61,'KORT 2'!$O95)</f>
        <v>0</v>
      </c>
      <c r="GG95" s="17">
        <f>SUMIF($M95,REGISTER!$CY$62,'KORT 2'!$O95)</f>
        <v>0</v>
      </c>
      <c r="GH95" s="17">
        <f>SUMIF($M95,REGISTER!$CY$63,'KORT 2'!$O95)</f>
        <v>0</v>
      </c>
      <c r="GI95" s="17">
        <f>SUMIF($M95,REGISTER!$CY$64,'KORT 2'!$O95)</f>
        <v>0</v>
      </c>
      <c r="GJ95" s="17">
        <f>SUMIF($M95,REGISTER!$CY$65,'KORT 2'!$O95)</f>
        <v>0</v>
      </c>
      <c r="GK95" s="17">
        <f>SUMIF($M95,REGISTER!$CY$50,'KORT 2'!$O95)</f>
        <v>0</v>
      </c>
      <c r="GL95" s="17">
        <f>SUMIF($M95,REGISTER!$CY$51,'KORT 2'!$O95)</f>
        <v>0</v>
      </c>
      <c r="GM95" s="17">
        <f>SUMIF($M95,REGISTER!$CY$52,'KORT 2'!$O95)</f>
        <v>0</v>
      </c>
      <c r="GN95" s="17">
        <f>SUMIF($M95,REGISTER!$CY$53,'KORT 2'!$O95)</f>
        <v>0</v>
      </c>
      <c r="GO95" s="17">
        <f>SUMIF($M95,REGISTER!$CY$54,'KORT 2'!$O95)</f>
        <v>0</v>
      </c>
      <c r="GP95" s="17">
        <f>SUMIF($M95,REGISTER!$CY$55,'KORT 2'!$O95)</f>
        <v>0</v>
      </c>
      <c r="GQ95" s="16">
        <f>SUMIF($M95,REGISTER!$CY$56,'KORT 2'!$O95)+SUMIF($M95,REGISTER!$CY$57,'KORT 2'!$O95)+SUMIF($M95,REGISTER!$CY$58,'KORT 2'!$O95)+SUMIF($M95,REGISTER!$CY$59,'KORT 2'!$O95)</f>
        <v>0</v>
      </c>
      <c r="GR95" s="17">
        <f>SUMIF($M95,REGISTER!$CY$70,'KORT 2'!$O95)</f>
        <v>0</v>
      </c>
      <c r="GS95" s="17">
        <f>SUMIF($M95,REGISTER!$CY$71,'KORT 2'!$O95)</f>
        <v>0</v>
      </c>
      <c r="GT95" s="17">
        <f>SUMIF($M95,REGISTER!$CY$72,'KORT 2'!$O95)</f>
        <v>0</v>
      </c>
      <c r="GU95" s="17">
        <f>SUMIF($M95,REGISTER!$CY$73,'KORT 2'!$O95)</f>
        <v>0</v>
      </c>
      <c r="GV95" s="17">
        <f>SUMIF($M95,REGISTER!$CY$74,'KORT 2'!$O95)</f>
        <v>0</v>
      </c>
      <c r="GW95" s="17">
        <f>SUMIF($M95,REGISTER!$CY$75,'KORT 2'!$O95)</f>
        <v>0</v>
      </c>
      <c r="GX95" s="16">
        <f>SUMIF($M95,REGISTER!$CY$76,'KORT 2'!$O95)+SUMIF($M95,REGISTER!$CY$77,'KORT 2'!$O95)+SUMIF($M95,REGISTER!$CY$78,'KORT 2'!$O95)+SUMIF($M95,REGISTER!$CY$79,'KORT 2'!$O95)</f>
        <v>0</v>
      </c>
      <c r="GY95" s="116"/>
      <c r="GZ95" s="116"/>
      <c r="HA95" s="116"/>
      <c r="HB95" s="116"/>
      <c r="HC95" s="116"/>
      <c r="HD95" s="116"/>
      <c r="HE95" s="116"/>
      <c r="HF95" s="116"/>
      <c r="HG95" s="116"/>
      <c r="HH95" s="116"/>
      <c r="HI95" s="116"/>
      <c r="HJ95" s="116"/>
      <c r="HK95" s="116"/>
      <c r="HL95" s="116"/>
      <c r="HM95" s="116"/>
      <c r="HN95" s="116"/>
      <c r="HO95" s="116"/>
      <c r="HP95" s="106"/>
      <c r="HQ95" s="1"/>
    </row>
    <row r="96" spans="1:225" ht="12" customHeight="1">
      <c r="A96" s="15">
        <v>40</v>
      </c>
      <c r="B96" s="69"/>
      <c r="C96" s="539" t="str">
        <f t="shared" si="41"/>
        <v/>
      </c>
      <c r="D96" s="540"/>
      <c r="E96" s="540"/>
      <c r="F96" s="540"/>
      <c r="G96" s="541"/>
      <c r="H96" s="111" t="str">
        <f t="shared" si="42"/>
        <v/>
      </c>
      <c r="I96" s="22">
        <f t="shared" si="43"/>
        <v>0</v>
      </c>
      <c r="J96" s="22">
        <f t="shared" si="44"/>
        <v>0</v>
      </c>
      <c r="K96" s="22">
        <f t="shared" si="45"/>
        <v>0</v>
      </c>
      <c r="L96" s="114"/>
      <c r="M96" s="22">
        <f t="shared" si="46"/>
        <v>0</v>
      </c>
      <c r="N96" s="22">
        <f t="shared" si="47"/>
        <v>0</v>
      </c>
      <c r="O96" s="83">
        <f t="shared" si="48"/>
        <v>0</v>
      </c>
      <c r="P96" s="68">
        <f>IF((SUM(P$19:P$39)+SUM(P$78:P95)+SUM(P$117:P$121))&gt;=REGISTER!$DD$24,0,IF(CS$70=1,0,IF(AND(CS96=1,$J96=1,CS$43&gt;=REGISTER!$DD$28,CS$40&gt;0,SUM(CS$54:CS$60)&gt;0),1,0)))</f>
        <v>0</v>
      </c>
      <c r="Q96" s="68">
        <f>IF((SUM(Q$19:Q$39)+SUM(Q$78:Q95)+SUM(Q$117:Q$121))&gt;=REGISTER!$DD$24,0,IF(CT$70=1,0,IF(AND(CT96=1,$J96=1,CT$43&gt;=REGISTER!$DD$28,CT$40&gt;0,SUM(CT$54:CT$60)&gt;0),1,0)))</f>
        <v>0</v>
      </c>
      <c r="R96" s="68">
        <f>IF((SUM(R$19:R$39)+SUM(R$78:R95)+SUM(R$117:R$121))&gt;=REGISTER!$DD$24,0,IF(CU$70=1,0,IF(AND(CU96=1,$J96=1,CU$43&gt;=REGISTER!$DD$28,CU$40&gt;0,SUM(CU$54:CU$60)&gt;0),1,0)))</f>
        <v>0</v>
      </c>
      <c r="S96" s="68">
        <f>IF((SUM(S$19:S$39)+SUM(S$78:S95)+SUM(S$117:S$121))&gt;=REGISTER!$DD$24,0,IF(CV$70=1,0,IF(AND(CV96=1,$J96=1,CV$43&gt;=REGISTER!$DD$28,CV$40&gt;0,SUM(CV$54:CV$60)&gt;0),1,0)))</f>
        <v>0</v>
      </c>
      <c r="T96" s="68">
        <f>IF((SUM(T$19:T$39)+SUM(T$78:T95)+SUM(T$117:T$121))&gt;=REGISTER!$DD$24,0,IF(CW$70=1,0,IF(AND(CW96=1,$J96=1,CW$43&gt;=REGISTER!$DD$28,CW$40&gt;0,SUM(CW$54:CW$60)&gt;0),1,0)))</f>
        <v>0</v>
      </c>
      <c r="U96" s="68">
        <f>IF((SUM(U$19:U$39)+SUM(U$78:U95)+SUM(U$117:U$121))&gt;=REGISTER!$DD$24,0,IF(CX$70=1,0,IF(AND(CX96=1,$J96=1,CX$43&gt;=REGISTER!$DD$28,CX$40&gt;0,SUM(CX$54:CX$60)&gt;0),1,0)))</f>
        <v>0</v>
      </c>
      <c r="V96" s="68">
        <f>IF((SUM(V$19:V$39)+SUM(V$78:V95)+SUM(V$117:V$121))&gt;=REGISTER!$DD$24,0,IF(CY$70=1,0,IF(AND(CY96=1,$J96=1,CY$43&gt;=REGISTER!$DD$28,CY$40&gt;0,SUM(CY$54:CY$60)&gt;0),1,0)))</f>
        <v>0</v>
      </c>
      <c r="W96" s="68">
        <f>IF((SUM(W$19:W$39)+SUM(W$78:W95)+SUM(W$117:W$121))&gt;=REGISTER!$DD$24,0,IF(CZ$70=1,0,IF(AND(CZ96=1,$J96=1,CZ$43&gt;=REGISTER!$DD$28,CZ$40&gt;0,SUM(CZ$54:CZ$60)&gt;0),1,0)))</f>
        <v>0</v>
      </c>
      <c r="X96" s="68">
        <f>IF((SUM(X$19:X$39)+SUM(X$78:X95)+SUM(X$117:X$121))&gt;=REGISTER!$DD$24,0,IF(DA$70=1,0,IF(AND(DA96=1,$J96=1,DA$43&gt;=REGISTER!$DD$28,DA$40&gt;0,SUM(DA$54:DA$60)&gt;0),1,0)))</f>
        <v>0</v>
      </c>
      <c r="Y96" s="68">
        <f>IF((SUM(Y$19:Y$39)+SUM(Y$78:Y95)+SUM(Y$117:Y$121))&gt;=REGISTER!$DD$24,0,IF(DB$70=1,0,IF(AND(DB96=1,$J96=1,DB$43&gt;=REGISTER!$DD$28,DB$40&gt;0,SUM(DB$54:DB$60)&gt;0),1,0)))</f>
        <v>0</v>
      </c>
      <c r="Z96" s="68">
        <f>IF((SUM(Z$19:Z$39)+SUM(Z$78:Z95)+SUM(Z$117:Z$121))&gt;=REGISTER!$DD$24,0,IF(DC$70=1,0,IF(AND(DC96=1,$J96=1,DC$43&gt;=REGISTER!$DD$28,DC$40&gt;0,SUM(DC$54:DC$60)&gt;0),1,0)))</f>
        <v>0</v>
      </c>
      <c r="AA96" s="68">
        <f>IF((SUM(AA$19:AA$39)+SUM(AA$78:AA95)+SUM(AA$117:AA$121))&gt;=REGISTER!$DD$24,0,IF(DD$70=1,0,IF(AND(DD96=1,$J96=1,DD$43&gt;=REGISTER!$DD$28,DD$40&gt;0,SUM(DD$54:DD$60)&gt;0),1,0)))</f>
        <v>0</v>
      </c>
      <c r="AB96" s="68">
        <f>IF((SUM(AB$19:AB$39)+SUM(AB$78:AB95)+SUM(AB$117:AB$121))&gt;=REGISTER!$DD$24,0,IF(DE$70=1,0,IF(AND(DE96=1,$J96=1,DE$43&gt;=REGISTER!$DD$28,DE$40&gt;0,SUM(DE$54:DE$60)&gt;0),1,0)))</f>
        <v>0</v>
      </c>
      <c r="AC96" s="68">
        <f>IF((SUM(AC$19:AC$39)+SUM(AC$78:AC95)+SUM(AC$117:AC$121))&gt;=REGISTER!$DD$24,0,IF(DF$70=1,0,IF(AND(DF96=1,$J96=1,DF$43&gt;=REGISTER!$DD$28,DF$40&gt;0,SUM(DF$54:DF$60)&gt;0),1,0)))</f>
        <v>0</v>
      </c>
      <c r="AD96" s="68">
        <f>IF((SUM(AD$19:AD$39)+SUM(AD$78:AD95)+SUM(AD$117:AD$121))&gt;=REGISTER!$DD$24,0,IF(DG$70=1,0,IF(AND(DG96=1,$J96=1,DG$43&gt;=REGISTER!$DD$28,DG$40&gt;0,SUM(DG$54:DG$60)&gt;0),1,0)))</f>
        <v>0</v>
      </c>
      <c r="AE96" s="68">
        <f>IF((SUM(AE$19:AE$39)+SUM(AE$78:AE95)+SUM(AE$117:AE$121))&gt;=REGISTER!$DD$24,0,IF(DH$70=1,0,IF(AND(DH96=1,$J96=1,DH$43&gt;=REGISTER!$DD$28,DH$40&gt;0,SUM(DH$54:DH$60)&gt;0),1,0)))</f>
        <v>0</v>
      </c>
      <c r="AF96" s="68">
        <f>IF((SUM(AF$19:AF$39)+SUM(AF$78:AF95)+SUM(AF$117:AF$121))&gt;=REGISTER!$DD$24,0,IF(DI$70=1,0,IF(AND(DI96=1,$J96=1,DI$43&gt;=REGISTER!$DD$28,DI$40&gt;0,SUM(DI$54:DI$60)&gt;0),1,0)))</f>
        <v>0</v>
      </c>
      <c r="AG96" s="68">
        <f>IF((SUM(AG$19:AG$39)+SUM(AG$78:AG95)+SUM(AG$117:AG$121))&gt;=REGISTER!$DD$24,0,IF(DJ$70=1,0,IF(AND(DJ96=1,$J96=1,DJ$43&gt;=REGISTER!$DD$28,DJ$40&gt;0,SUM(DJ$54:DJ$60)&gt;0),1,0)))</f>
        <v>0</v>
      </c>
      <c r="AH96" s="68">
        <f>IF((SUM(AH$19:AH$39)+SUM(AH$78:AH95)+SUM(AH$117:AH$121))&gt;=REGISTER!$DD$24,0,IF(DK$70=1,0,IF(AND(DK96=1,$J96=1,DK$43&gt;=REGISTER!$DD$28,DK$40&gt;0,SUM(DK$54:DK$60)&gt;0),1,0)))</f>
        <v>0</v>
      </c>
      <c r="AI96" s="68">
        <f>IF((SUM(AI$19:AI$39)+SUM(AI$78:AI95)+SUM(AI$117:AI$121))&gt;=REGISTER!$DD$24,0,IF(DL$70=1,0,IF(AND(DL96=1,$J96=1,DL$43&gt;=REGISTER!$DD$28,DL$40&gt;0,SUM(DL$54:DL$60)&gt;0),1,0)))</f>
        <v>0</v>
      </c>
      <c r="AJ96" s="68">
        <f>IF((SUM(AJ$19:AJ$39)+SUM(AJ$78:AJ95)+SUM(AJ$117:AJ$121))&gt;=REGISTER!$DD$24,0,IF(DM$70=1,0,IF(AND(DM96=1,$J96=1,DM$43&gt;=REGISTER!$DD$28,DM$40&gt;0,SUM(DM$54:DM$60)&gt;0),1,0)))</f>
        <v>0</v>
      </c>
      <c r="AK96" s="68">
        <f>IF((SUM(AK$19:AK$39)+SUM(AK$78:AK95)+SUM(AK$117:AK$121))&gt;=REGISTER!$DD$24,0,IF(DN$70=1,0,IF(AND(DN96=1,$J96=1,DN$43&gt;=REGISTER!$DD$28,DN$40&gt;0,SUM(DN$54:DN$60)&gt;0),1,0)))</f>
        <v>0</v>
      </c>
      <c r="AL96" s="68">
        <f>IF((SUM(AL$19:AL$39)+SUM(AL$78:AL95)+SUM(AL$117:AL$121))&gt;=REGISTER!$DD$24,0,IF(DO$70=1,0,IF(AND(DO96=1,$J96=1,DO$43&gt;=REGISTER!$DD$28,DO$40&gt;0,SUM(DO$54:DO$60)&gt;0),1,0)))</f>
        <v>0</v>
      </c>
      <c r="AM96" s="68">
        <f>IF((SUM(AM$19:AM$39)+SUM(AM$78:AM95)+SUM(AM$117:AM$121))&gt;=REGISTER!$DD$24,0,IF(DP$70=1,0,IF(AND(DP96=1,$J96=1,DP$43&gt;=REGISTER!$DD$28,DP$40&gt;0,SUM(DP$54:DP$60)&gt;0),1,0)))</f>
        <v>0</v>
      </c>
      <c r="AN96" s="68">
        <f>IF((SUM(AN$19:AN$39)+SUM(AN$78:AN95)+SUM(AN$117:AN$121))&gt;=REGISTER!$DD$24,0,IF(DQ$70=1,0,IF(AND(DQ96=1,$J96=1,DQ$43&gt;=REGISTER!$DD$28,DQ$40&gt;0,SUM(DQ$54:DQ$60)&gt;0),1,0)))</f>
        <v>0</v>
      </c>
      <c r="AO96" s="68">
        <f>IF((SUM(AO$19:AO$39)+SUM(AO$78:AO95)+SUM(AO$117:AO$121))&gt;=REGISTER!$DD$24,0,IF(DR$70=1,0,IF(AND(DR96=1,$J96=1,DR$43&gt;=REGISTER!$DD$28,DR$40&gt;0,SUM(DR$54:DR$60)&gt;0),1,0)))</f>
        <v>0</v>
      </c>
      <c r="AP96" s="68">
        <f>IF((SUM(AP$19:AP$39)+SUM(AP$78:AP95)+SUM(AP$117:AP$121))&gt;=REGISTER!$DD$24,0,IF(DS$70=1,0,IF(AND(DS96=1,$J96=1,DS$43&gt;=REGISTER!$DD$28,DS$40&gt;0,SUM(DS$54:DS$60)&gt;0),1,0)))</f>
        <v>0</v>
      </c>
      <c r="AQ96" s="68">
        <f>IF((SUM(AQ$19:AQ$39)+SUM(AQ$78:AQ95)+SUM(AQ$117:AQ$121))&gt;=REGISTER!$DD$24,0,IF(DT$70=1,0,IF(AND(DT96=1,$J96=1,DT$43&gt;=REGISTER!$DD$28,DT$40&gt;0,SUM(DT$54:DT$60)&gt;0),1,0)))</f>
        <v>0</v>
      </c>
      <c r="AR96" s="68">
        <f>IF((SUM(AR$19:AR$39)+SUM(AR$78:AR95)+SUM(AR$117:AR$121))&gt;=REGISTER!$DD$24,0,IF(DU$70=1,0,IF(AND(DU96=1,$J96=1,DU$43&gt;=REGISTER!$DD$28,DU$40&gt;0,SUM(DU$54:DU$60)&gt;0),1,0)))</f>
        <v>0</v>
      </c>
      <c r="AS96" s="68">
        <f>IF((SUM(AS$19:AS$39)+SUM(AS$78:AS95)+SUM(AS$117:AS$121))&gt;=REGISTER!$DD$24,0,IF(DV$70=1,0,IF(AND(DV96=1,$J96=1,DV$43&gt;=REGISTER!$DD$28,DV$40&gt;0,SUM(DV$54:DV$60)&gt;0),1,0)))</f>
        <v>0</v>
      </c>
      <c r="AT96" s="68">
        <f>IF((SUM(AT$19:AT$39)+SUM(AT$78:AT95)+SUM(AT$117:AT$121))&gt;=REGISTER!$DD$24,0,IF(DW$70=1,0,IF(AND(DW96=1,$J96=1,DW$43&gt;=REGISTER!$DD$28,DW$40&gt;0,SUM(DW$54:DW$60)&gt;0),1,0)))</f>
        <v>0</v>
      </c>
      <c r="AU96" s="68">
        <f>IF((SUM(AU$19:AU$39)+SUM(AU$78:AU95)+SUM(AU$117:AU$121))&gt;=REGISTER!$DD$24,0,IF(DX$70=1,0,IF(AND(DX96=1,$J96=1,DX$43&gt;=REGISTER!$DD$28,DX$40&gt;0,SUM(DX$54:DX$60)&gt;0),1,0)))</f>
        <v>0</v>
      </c>
      <c r="AV96" s="68">
        <f>IF((SUM(AV$19:AV$39)+SUM(AV$78:AV95)+SUM(AV$117:AV$121))&gt;=REGISTER!$DD$24,0,IF(DY$70=1,0,IF(AND(DY96=1,$J96=1,DY$43&gt;=REGISTER!$DD$28,DY$40&gt;0,SUM(DY$54:DY$60)&gt;0),1,0)))</f>
        <v>0</v>
      </c>
      <c r="AW96" s="68">
        <f>IF((SUM(AW$19:AW$39)+SUM(AW$78:AW95)+SUM(AW$117:AW$121))&gt;=REGISTER!$DD$24,0,IF(DZ$70=1,0,IF(AND(DZ96=1,$J96=1,DZ$43&gt;=REGISTER!$DD$28,DZ$40&gt;0,SUM(DZ$54:DZ$60)&gt;0),1,0)))</f>
        <v>0</v>
      </c>
      <c r="AX96" s="68">
        <f>IF((SUM(AX$19:AX$39)+SUM(AX$78:AX95)+SUM(AX$117:AX$121))&gt;=REGISTER!$DD$24,0,IF(EA$70=1,0,IF(AND(EA96=1,$J96=1,EA$43&gt;=REGISTER!$DD$28,EA$40&gt;0,SUM(EA$54:EA$60)&gt;0),1,0)))</f>
        <v>0</v>
      </c>
      <c r="AY96" s="68">
        <f>IF((SUM(AY$19:AY$39)+SUM(AY$78:AY95)+SUM(AY$117:AY$121))&gt;=REGISTER!$DD$24,0,IF(EB$70=1,0,IF(AND(EB96=1,$J96=1,EB$43&gt;=REGISTER!$DD$28,EB$40&gt;0,SUM(EB$54:EB$60)&gt;0),1,0)))</f>
        <v>0</v>
      </c>
      <c r="AZ96" s="68">
        <f>IF((SUM(AZ$19:AZ$39)+SUM(AZ$78:AZ95)+SUM(AZ$117:AZ$121))&gt;=REGISTER!$DD$24,0,IF(EC$70=1,0,IF(AND(EC96=1,$J96=1,EC$43&gt;=REGISTER!$DD$28,EC$40&gt;0,SUM(EC$54:EC$60)&gt;0),1,0)))</f>
        <v>0</v>
      </c>
      <c r="BA96" s="68">
        <f>IF((SUM(BA$19:BA$39)+SUM(BA$78:BA95)+SUM(BA$117:BA$121))&gt;=REGISTER!$DD$24,0,IF(ED$70=1,0,IF(AND(ED96=1,$J96=1,ED$43&gt;=REGISTER!$DD$28,ED$40&gt;0,SUM(ED$54:ED$60)&gt;0),1,0)))</f>
        <v>0</v>
      </c>
      <c r="BB96" s="68">
        <f>IF((SUM(BB$19:BB$39)+SUM(BB$78:BB95)+SUM(BB$117:BB$121))&gt;=REGISTER!$DD$24,0,IF(EE$70=1,0,IF(AND(EE96=1,$J96=1,EE$43&gt;=REGISTER!$DD$28,EE$40&gt;0,SUM(EE$54:EE$60)&gt;0),1,0)))</f>
        <v>0</v>
      </c>
      <c r="BC96" s="68">
        <f>IF((SUM(BC$19:BC$39)+SUM(BC$78:BC95)+SUM(BC$117:BC$121))&gt;=REGISTER!$DD$24,0,IF(EF$70=1,0,IF(AND(EF96=1,$J96=1,EF$43&gt;=REGISTER!$DD$28,EF$40&gt;0,SUM(EF$54:EF$60)&gt;0),1,0)))</f>
        <v>0</v>
      </c>
      <c r="BD96" s="83">
        <f t="shared" si="55"/>
        <v>0</v>
      </c>
      <c r="BE96" s="68">
        <f>IF((SUM(BE$19:BE$37)+SUM(BE$78:BE95))&gt;=20,0,SUM(IF(AND($I96=1,CS96=1,CS$41&gt;2,CS$40&gt;0,SUM(CS$47:CS$53)&gt;0),1,0)))</f>
        <v>0</v>
      </c>
      <c r="BF96" s="68">
        <f>IF((SUM(BF$19:BF$37)+SUM(BF$78:BF95))&gt;=20,0,SUM(IF(AND($I96=1,CT96=1,CT$41&gt;2,CT$40&gt;0,SUM(CT$47:CT$53)&gt;0),1,0)))</f>
        <v>0</v>
      </c>
      <c r="BG96" s="68">
        <f>IF((SUM(BG$19:BG$37)+SUM(BG$78:BG95))&gt;=20,0,SUM(IF(AND($I96=1,CU96=1,CU$41&gt;2,CU$40&gt;0,SUM(CU$47:CU$53)&gt;0),1,0)))</f>
        <v>0</v>
      </c>
      <c r="BH96" s="68">
        <f>IF((SUM(BH$19:BH$37)+SUM(BH$78:BH95))&gt;=20,0,SUM(IF(AND($I96=1,CV96=1,CV$41&gt;2,CV$40&gt;0,SUM(CV$47:CV$53)&gt;0),1,0)))</f>
        <v>0</v>
      </c>
      <c r="BI96" s="68">
        <f>IF((SUM(BI$19:BI$37)+SUM(BI$78:BI95))&gt;=20,0,SUM(IF(AND($I96=1,CW96=1,CW$41&gt;2,CW$40&gt;0,SUM(CW$47:CW$53)&gt;0),1,0)))</f>
        <v>0</v>
      </c>
      <c r="BJ96" s="68">
        <f>IF((SUM(BJ$19:BJ$37)+SUM(BJ$78:BJ95))&gt;=20,0,SUM(IF(AND($I96=1,CX96=1,CX$41&gt;2,CX$40&gt;0,SUM(CX$47:CX$53)&gt;0),1,0)))</f>
        <v>0</v>
      </c>
      <c r="BK96" s="68">
        <f>IF((SUM(BK$19:BK$37)+SUM(BK$78:BK95))&gt;=20,0,SUM(IF(AND($I96=1,CY96=1,CY$41&gt;2,CY$40&gt;0,SUM(CY$47:CY$53)&gt;0),1,0)))</f>
        <v>0</v>
      </c>
      <c r="BL96" s="68">
        <f>IF((SUM(BL$19:BL$37)+SUM(BL$78:BL95))&gt;=20,0,SUM(IF(AND($I96=1,CZ96=1,CZ$41&gt;2,CZ$40&gt;0,SUM(CZ$47:CZ$53)&gt;0),1,0)))</f>
        <v>0</v>
      </c>
      <c r="BM96" s="68">
        <f>IF((SUM(BM$19:BM$37)+SUM(BM$78:BM95))&gt;=20,0,SUM(IF(AND($I96=1,DA96=1,DA$41&gt;2,DA$40&gt;0,SUM(DA$47:DA$53)&gt;0),1,0)))</f>
        <v>0</v>
      </c>
      <c r="BN96" s="68">
        <f>IF((SUM(BN$19:BN$37)+SUM(BN$78:BN95))&gt;=20,0,SUM(IF(AND($I96=1,DB96=1,DB$41&gt;2,DB$40&gt;0,SUM(DB$47:DB$53)&gt;0),1,0)))</f>
        <v>0</v>
      </c>
      <c r="BO96" s="68">
        <f>IF((SUM(BO$19:BO$37)+SUM(BO$78:BO95))&gt;=20,0,SUM(IF(AND($I96=1,DC96=1,DC$41&gt;2,DC$40&gt;0,SUM(DC$47:DC$53)&gt;0),1,0)))</f>
        <v>0</v>
      </c>
      <c r="BP96" s="68">
        <f>IF((SUM(BP$19:BP$37)+SUM(BP$78:BP95))&gt;=20,0,SUM(IF(AND($I96=1,DD96=1,DD$41&gt;2,DD$40&gt;0,SUM(DD$47:DD$53)&gt;0),1,0)))</f>
        <v>0</v>
      </c>
      <c r="BQ96" s="68">
        <f>IF((SUM(BQ$19:BQ$37)+SUM(BQ$78:BQ95))&gt;=20,0,SUM(IF(AND($I96=1,DE96=1,DE$41&gt;2,DE$40&gt;0,SUM(DE$47:DE$53)&gt;0),1,0)))</f>
        <v>0</v>
      </c>
      <c r="BR96" s="68">
        <f>IF((SUM(BR$19:BR$37)+SUM(BR$78:BR95))&gt;=20,0,SUM(IF(AND($I96=1,DF96=1,DF$41&gt;2,DF$40&gt;0,SUM(DF$47:DF$53)&gt;0),1,0)))</f>
        <v>0</v>
      </c>
      <c r="BS96" s="68">
        <f>IF((SUM(BS$19:BS$37)+SUM(BS$78:BS95))&gt;=20,0,SUM(IF(AND($I96=1,DG96=1,DG$41&gt;2,DG$40&gt;0,SUM(DG$47:DG$53)&gt;0),1,0)))</f>
        <v>0</v>
      </c>
      <c r="BT96" s="68">
        <f>IF((SUM(BT$19:BT$37)+SUM(BT$78:BT95))&gt;=20,0,SUM(IF(AND($I96=1,DH96=1,DH$41&gt;2,DH$40&gt;0,SUM(DH$47:DH$53)&gt;0),1,0)))</f>
        <v>0</v>
      </c>
      <c r="BU96" s="68">
        <f>IF((SUM(BU$19:BU$37)+SUM(BU$78:BU95))&gt;=20,0,SUM(IF(AND($I96=1,DI96=1,DI$41&gt;2,DI$40&gt;0,SUM(DI$47:DI$53)&gt;0),1,0)))</f>
        <v>0</v>
      </c>
      <c r="BV96" s="68">
        <f>IF((SUM(BV$19:BV$37)+SUM(BV$78:BV95))&gt;=20,0,SUM(IF(AND($I96=1,DJ96=1,DJ$41&gt;2,DJ$40&gt;0,SUM(DJ$47:DJ$53)&gt;0),1,0)))</f>
        <v>0</v>
      </c>
      <c r="BW96" s="68">
        <f>IF((SUM(BW$19:BW$37)+SUM(BW$78:BW95))&gt;=20,0,SUM(IF(AND($I96=1,DK96=1,DK$41&gt;2,DK$40&gt;0,SUM(DK$47:DK$53)&gt;0),1,0)))</f>
        <v>0</v>
      </c>
      <c r="BX96" s="68">
        <f>IF((SUM(BX$19:BX$37)+SUM(BX$78:BX95))&gt;=20,0,SUM(IF(AND($I96=1,DL96=1,DL$41&gt;2,DL$40&gt;0,SUM(DL$47:DL$53)&gt;0),1,0)))</f>
        <v>0</v>
      </c>
      <c r="BY96" s="68">
        <f>IF((SUM(BY$19:BY$37)+SUM(BY$78:BY95))&gt;=20,0,SUM(IF(AND($I96=1,DM96=1,DM$41&gt;2,DM$40&gt;0,SUM(DM$47:DM$53)&gt;0),1,0)))</f>
        <v>0</v>
      </c>
      <c r="BZ96" s="68">
        <f>IF((SUM(BZ$19:BZ$37)+SUM(BZ$78:BZ95))&gt;=20,0,SUM(IF(AND($I96=1,DN96=1,DN$41&gt;2,DN$40&gt;0,SUM(DN$47:DN$53)&gt;0),1,0)))</f>
        <v>0</v>
      </c>
      <c r="CA96" s="68">
        <f>IF((SUM(CA$19:CA$37)+SUM(CA$78:CA95))&gt;=20,0,SUM(IF(AND($I96=1,DO96=1,DO$41&gt;2,DO$40&gt;0,SUM(DO$47:DO$53)&gt;0),1,0)))</f>
        <v>0</v>
      </c>
      <c r="CB96" s="68">
        <f>IF((SUM(CB$19:CB$37)+SUM(CB$78:CB95))&gt;=20,0,SUM(IF(AND($I96=1,DP96=1,DP$41&gt;2,DP$40&gt;0,SUM(DP$47:DP$53)&gt;0),1,0)))</f>
        <v>0</v>
      </c>
      <c r="CC96" s="68">
        <f>IF((SUM(CC$19:CC$37)+SUM(CC$78:CC95))&gt;=20,0,SUM(IF(AND($I96=1,DQ96=1,DQ$41&gt;2,DQ$40&gt;0,SUM(DQ$47:DQ$53)&gt;0),1,0)))</f>
        <v>0</v>
      </c>
      <c r="CD96" s="68">
        <f>IF((SUM(CD$19:CD$37)+SUM(CD$78:CD95))&gt;=20,0,SUM(IF(AND($I96=1,DR96=1,DR$41&gt;2,DR$40&gt;0,SUM(DR$47:DR$53)&gt;0),1,0)))</f>
        <v>0</v>
      </c>
      <c r="CE96" s="68">
        <f>IF((SUM(CE$19:CE$37)+SUM(CE$78:CE95))&gt;=20,0,SUM(IF(AND($I96=1,DS96=1,DS$41&gt;2,DS$40&gt;0,SUM(DS$47:DS$53)&gt;0),1,0)))</f>
        <v>0</v>
      </c>
      <c r="CF96" s="68">
        <f>IF((SUM(CF$19:CF$37)+SUM(CF$78:CF95))&gt;=20,0,SUM(IF(AND($I96=1,DT96=1,DT$41&gt;2,DT$40&gt;0,SUM(DT$47:DT$53)&gt;0),1,0)))</f>
        <v>0</v>
      </c>
      <c r="CG96" s="68">
        <f>IF((SUM(CG$19:CG$37)+SUM(CG$78:CG95))&gt;=20,0,SUM(IF(AND($I96=1,DU96=1,DU$41&gt;2,DU$40&gt;0,SUM(DU$47:DU$53)&gt;0),1,0)))</f>
        <v>0</v>
      </c>
      <c r="CH96" s="68">
        <f>IF((SUM(CH$19:CH$37)+SUM(CH$78:CH95))&gt;=20,0,SUM(IF(AND($I96=1,DV96=1,DV$41&gt;2,DV$40&gt;0,SUM(DV$47:DV$53)&gt;0),1,0)))</f>
        <v>0</v>
      </c>
      <c r="CI96" s="68">
        <f>IF((SUM(CI$19:CI$37)+SUM(CI$78:CI95))&gt;=20,0,SUM(IF(AND($I96=1,DW96=1,DW$41&gt;2,DW$40&gt;0,SUM(DW$47:DW$53)&gt;0),1,0)))</f>
        <v>0</v>
      </c>
      <c r="CJ96" s="68">
        <f>IF((SUM(CJ$19:CJ$37)+SUM(CJ$78:CJ95))&gt;=20,0,SUM(IF(AND($I96=1,DX96=1,DX$41&gt;2,DX$40&gt;0,SUM(DX$47:DX$53)&gt;0),1,0)))</f>
        <v>0</v>
      </c>
      <c r="CK96" s="68">
        <f>IF((SUM(CK$19:CK$37)+SUM(CK$78:CK95))&gt;=20,0,SUM(IF(AND($I96=1,DY96=1,DY$41&gt;2,DY$40&gt;0,SUM(DY$47:DY$53)&gt;0),1,0)))</f>
        <v>0</v>
      </c>
      <c r="CL96" s="68">
        <f>IF((SUM(CL$19:CL$37)+SUM(CL$78:CL95))&gt;=20,0,SUM(IF(AND($I96=1,DZ96=1,DZ$41&gt;2,DZ$40&gt;0,SUM(DZ$47:DZ$53)&gt;0),1,0)))</f>
        <v>0</v>
      </c>
      <c r="CM96" s="68">
        <f>IF((SUM(CM$19:CM$37)+SUM(CM$78:CM95))&gt;=20,0,SUM(IF(AND($I96=1,EA96=1,EA$41&gt;2,EA$40&gt;0,SUM(EA$47:EA$53)&gt;0),1,0)))</f>
        <v>0</v>
      </c>
      <c r="CN96" s="68">
        <f>IF((SUM(CN$19:CN$37)+SUM(CN$78:CN95))&gt;=20,0,SUM(IF(AND($I96=1,EB96=1,EB$41&gt;2,EB$40&gt;0,SUM(EB$47:EB$53)&gt;0),1,0)))</f>
        <v>0</v>
      </c>
      <c r="CO96" s="68">
        <f>IF((SUM(CO$19:CO$37)+SUM(CO$78:CO95))&gt;=20,0,SUM(IF(AND($I96=1,EC96=1,EC$41&gt;2,EC$40&gt;0,SUM(EC$47:EC$53)&gt;0),1,0)))</f>
        <v>0</v>
      </c>
      <c r="CP96" s="68">
        <f>IF((SUM(CP$19:CP$37)+SUM(CP$78:CP95))&gt;=20,0,SUM(IF(AND($I96=1,ED96=1,ED$41&gt;2,ED$40&gt;0,SUM(ED$47:ED$53)&gt;0),1,0)))</f>
        <v>0</v>
      </c>
      <c r="CQ96" s="68">
        <f>IF((SUM(CQ$19:CQ$37)+SUM(CQ$78:CQ95))&gt;=20,0,SUM(IF(AND($I96=1,EE96=1,EE$41&gt;2,EE$40&gt;0,SUM(EE$47:EE$53)&gt;0),1,0)))</f>
        <v>0</v>
      </c>
      <c r="CR96" s="68">
        <f>IF((SUM(CR$19:CR$37)+SUM(CR$78:CR95))&gt;=20,0,SUM(IF(AND($I96=1,EF96=1,EF$41&gt;2,EF$40&gt;0,SUM(EF$47:EF$53)&gt;0),1,0)))</f>
        <v>0</v>
      </c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  <c r="DL96" s="53"/>
      <c r="DM96" s="53"/>
      <c r="DN96" s="53"/>
      <c r="DO96" s="53"/>
      <c r="DP96" s="53"/>
      <c r="DQ96" s="53"/>
      <c r="DR96" s="53"/>
      <c r="DS96" s="53"/>
      <c r="DT96" s="53"/>
      <c r="DU96" s="53"/>
      <c r="DV96" s="53"/>
      <c r="DW96" s="53"/>
      <c r="DX96" s="53"/>
      <c r="DY96" s="53"/>
      <c r="DZ96" s="53"/>
      <c r="EA96" s="53"/>
      <c r="EB96" s="53"/>
      <c r="EC96" s="53"/>
      <c r="ED96" s="53"/>
      <c r="EE96" s="53"/>
      <c r="EF96" s="53"/>
      <c r="EG96" s="46">
        <f t="shared" si="51"/>
        <v>0</v>
      </c>
      <c r="EH96" s="116"/>
      <c r="EI96" s="82">
        <f t="shared" si="52"/>
        <v>0</v>
      </c>
      <c r="EJ96" s="295" t="str">
        <f t="shared" si="53"/>
        <v/>
      </c>
      <c r="EK96" s="296">
        <f t="shared" si="54"/>
        <v>0</v>
      </c>
      <c r="EL96" s="161"/>
      <c r="EM96" s="354">
        <f>SUMIF($K96,REGISTER!$CY$7,'KORT 2'!$BD96)</f>
        <v>0</v>
      </c>
      <c r="EN96" s="355">
        <f>SUMIF($K96,REGISTER!$CY$8,'KORT 2'!$BD96)</f>
        <v>0</v>
      </c>
      <c r="EO96" s="356">
        <f>SUMIF($K96,REGISTER!$CY$9,'KORT 2'!$BD96)</f>
        <v>0</v>
      </c>
      <c r="EP96" s="356">
        <f>SUMIF($K96,REGISTER!$CY$10,'KORT 2'!$BD96)</f>
        <v>0</v>
      </c>
      <c r="EQ96" s="357">
        <f>SUMIF($K96,REGISTER!$CY$23,'KORT 2'!$BD96)</f>
        <v>0</v>
      </c>
      <c r="ER96" s="355">
        <f>SUMIF($K96,REGISTER!$CY$24,'KORT 2'!$BD96)</f>
        <v>0</v>
      </c>
      <c r="ES96" s="356">
        <f>SUMIF($K96,REGISTER!$CY$25,'KORT 2'!$BD96)</f>
        <v>0</v>
      </c>
      <c r="ET96" s="356">
        <f>SUMIF($K96,REGISTER!$CY$26,'KORT 2'!$BD96)</f>
        <v>0</v>
      </c>
      <c r="EU96" s="357">
        <f>SUMIF($K96,REGISTER!$CY$15,'KORT 2'!$BD96)</f>
        <v>0</v>
      </c>
      <c r="EV96" s="355">
        <f>SUMIF($K96,REGISTER!$CY$16,'KORT 2'!$BD96)</f>
        <v>0</v>
      </c>
      <c r="EW96" s="355">
        <f>SUMIF($K96,REGISTER!$CY$17,'KORT 2'!$BD96)</f>
        <v>0</v>
      </c>
      <c r="EX96" s="355">
        <f>SUMIF($K96,REGISTER!$CY$18,'KORT 2'!$BD96)</f>
        <v>0</v>
      </c>
      <c r="EY96" s="358">
        <f>SUMIF($K96,REGISTER!$CY$19,'KORT 2'!$BD96)+SUMIF($K96,REGISTER!$CY$20,'KORT 2'!$BD96)+SUMIF($K96,REGISTER!$CY$21,'KORT 2'!$BD96)+SUMIF($K96,REGISTER!$CY$22,'KORT 2'!$BD96)</f>
        <v>0</v>
      </c>
      <c r="EZ96" s="359">
        <f>SUMIF($K96,REGISTER!$CY$31,'KORT 2'!$BD96)</f>
        <v>0</v>
      </c>
      <c r="FA96" s="355">
        <f>SUMIF($K96,REGISTER!$CY$32,'KORT 2'!$BD96)</f>
        <v>0</v>
      </c>
      <c r="FB96" s="355">
        <f>SUMIF($K96,REGISTER!$CY$33,'KORT 2'!$BD96)</f>
        <v>0</v>
      </c>
      <c r="FC96" s="355">
        <f>SUMIF($K96,REGISTER!$CY$34,'KORT 2'!$BD96)</f>
        <v>0</v>
      </c>
      <c r="FD96" s="358">
        <f>SUMIF($K96,REGISTER!$CY$35,'KORT 2'!$BD96)+SUMIF($K96,REGISTER!$CY$36,'KORT 2'!$BD96)+SUMIF($K96,REGISTER!$CY$37,'KORT 2'!$BD96)+SUMIF($K96,REGISTER!$CY$38,'KORT 2'!$BD96)</f>
        <v>0</v>
      </c>
      <c r="FE96" s="376"/>
      <c r="FF96" s="377"/>
      <c r="FG96" s="378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9"/>
      <c r="FY96" s="84">
        <f>SUMIF($M96,REGISTER!$CY$40,'KORT 2'!$O96)</f>
        <v>0</v>
      </c>
      <c r="FZ96" s="17">
        <f>SUMIF($M96,REGISTER!$CY$41,'KORT 2'!$O96)</f>
        <v>0</v>
      </c>
      <c r="GA96" s="17">
        <f>SUMIF($M96,REGISTER!$CY$42,'KORT 2'!$O96)</f>
        <v>0</v>
      </c>
      <c r="GB96" s="17">
        <f>SUMIF($M96,REGISTER!$CY$43,'KORT 2'!$O96)</f>
        <v>0</v>
      </c>
      <c r="GC96" s="17">
        <f>SUMIF($M96,REGISTER!$CY$44,'KORT 2'!$O96)</f>
        <v>0</v>
      </c>
      <c r="GD96" s="17">
        <f>SUMIF($M96,REGISTER!$CY$45,'KORT 2'!$O96)</f>
        <v>0</v>
      </c>
      <c r="GE96" s="17">
        <f>SUMIF($M96,REGISTER!$CY$60,'KORT 2'!$O96)</f>
        <v>0</v>
      </c>
      <c r="GF96" s="17">
        <f>SUMIF($M96,REGISTER!$CY$61,'KORT 2'!$O96)</f>
        <v>0</v>
      </c>
      <c r="GG96" s="17">
        <f>SUMIF($M96,REGISTER!$CY$62,'KORT 2'!$O96)</f>
        <v>0</v>
      </c>
      <c r="GH96" s="17">
        <f>SUMIF($M96,REGISTER!$CY$63,'KORT 2'!$O96)</f>
        <v>0</v>
      </c>
      <c r="GI96" s="17">
        <f>SUMIF($M96,REGISTER!$CY$64,'KORT 2'!$O96)</f>
        <v>0</v>
      </c>
      <c r="GJ96" s="17">
        <f>SUMIF($M96,REGISTER!$CY$65,'KORT 2'!$O96)</f>
        <v>0</v>
      </c>
      <c r="GK96" s="17">
        <f>SUMIF($M96,REGISTER!$CY$50,'KORT 2'!$O96)</f>
        <v>0</v>
      </c>
      <c r="GL96" s="17">
        <f>SUMIF($M96,REGISTER!$CY$51,'KORT 2'!$O96)</f>
        <v>0</v>
      </c>
      <c r="GM96" s="17">
        <f>SUMIF($M96,REGISTER!$CY$52,'KORT 2'!$O96)</f>
        <v>0</v>
      </c>
      <c r="GN96" s="17">
        <f>SUMIF($M96,REGISTER!$CY$53,'KORT 2'!$O96)</f>
        <v>0</v>
      </c>
      <c r="GO96" s="17">
        <f>SUMIF($M96,REGISTER!$CY$54,'KORT 2'!$O96)</f>
        <v>0</v>
      </c>
      <c r="GP96" s="17">
        <f>SUMIF($M96,REGISTER!$CY$55,'KORT 2'!$O96)</f>
        <v>0</v>
      </c>
      <c r="GQ96" s="16">
        <f>SUMIF($M96,REGISTER!$CY$56,'KORT 2'!$O96)+SUMIF($M96,REGISTER!$CY$57,'KORT 2'!$O96)+SUMIF($M96,REGISTER!$CY$58,'KORT 2'!$O96)+SUMIF($M96,REGISTER!$CY$59,'KORT 2'!$O96)</f>
        <v>0</v>
      </c>
      <c r="GR96" s="17">
        <f>SUMIF($M96,REGISTER!$CY$70,'KORT 2'!$O96)</f>
        <v>0</v>
      </c>
      <c r="GS96" s="17">
        <f>SUMIF($M96,REGISTER!$CY$71,'KORT 2'!$O96)</f>
        <v>0</v>
      </c>
      <c r="GT96" s="17">
        <f>SUMIF($M96,REGISTER!$CY$72,'KORT 2'!$O96)</f>
        <v>0</v>
      </c>
      <c r="GU96" s="17">
        <f>SUMIF($M96,REGISTER!$CY$73,'KORT 2'!$O96)</f>
        <v>0</v>
      </c>
      <c r="GV96" s="17">
        <f>SUMIF($M96,REGISTER!$CY$74,'KORT 2'!$O96)</f>
        <v>0</v>
      </c>
      <c r="GW96" s="17">
        <f>SUMIF($M96,REGISTER!$CY$75,'KORT 2'!$O96)</f>
        <v>0</v>
      </c>
      <c r="GX96" s="16">
        <f>SUMIF($M96,REGISTER!$CY$76,'KORT 2'!$O96)+SUMIF($M96,REGISTER!$CY$77,'KORT 2'!$O96)+SUMIF($M96,REGISTER!$CY$78,'KORT 2'!$O96)+SUMIF($M96,REGISTER!$CY$79,'KORT 2'!$O96)</f>
        <v>0</v>
      </c>
      <c r="GY96" s="116"/>
      <c r="GZ96" s="116"/>
      <c r="HA96" s="116"/>
      <c r="HB96" s="116"/>
      <c r="HC96" s="116"/>
      <c r="HD96" s="116"/>
      <c r="HE96" s="116"/>
      <c r="HF96" s="116"/>
      <c r="HG96" s="116"/>
      <c r="HH96" s="116"/>
      <c r="HI96" s="116"/>
      <c r="HJ96" s="116"/>
      <c r="HK96" s="116"/>
      <c r="HL96" s="116"/>
      <c r="HM96" s="116"/>
      <c r="HN96" s="116"/>
      <c r="HO96" s="116"/>
      <c r="HP96" s="106"/>
      <c r="HQ96" s="1"/>
    </row>
    <row r="97" spans="1:225" ht="12" customHeight="1">
      <c r="A97" s="15">
        <v>41</v>
      </c>
      <c r="B97" s="69"/>
      <c r="C97" s="539" t="str">
        <f t="shared" si="41"/>
        <v/>
      </c>
      <c r="D97" s="540"/>
      <c r="E97" s="540"/>
      <c r="F97" s="540"/>
      <c r="G97" s="541"/>
      <c r="H97" s="111" t="str">
        <f t="shared" si="42"/>
        <v/>
      </c>
      <c r="I97" s="22">
        <f t="shared" si="43"/>
        <v>0</v>
      </c>
      <c r="J97" s="22">
        <f t="shared" si="44"/>
        <v>0</v>
      </c>
      <c r="K97" s="22">
        <f t="shared" si="45"/>
        <v>0</v>
      </c>
      <c r="L97" s="114"/>
      <c r="M97" s="22">
        <f t="shared" si="46"/>
        <v>0</v>
      </c>
      <c r="N97" s="22">
        <f t="shared" si="47"/>
        <v>0</v>
      </c>
      <c r="O97" s="83">
        <f t="shared" si="48"/>
        <v>0</v>
      </c>
      <c r="P97" s="68">
        <f>IF((SUM(P$19:P$39)+SUM(P$78:P96)+SUM(P$117:P$121))&gt;=REGISTER!$DD$24,0,IF(CS$70=1,0,IF(AND(CS97=1,$J97=1,CS$43&gt;=REGISTER!$DD$28,CS$40&gt;0,SUM(CS$54:CS$60)&gt;0),1,0)))</f>
        <v>0</v>
      </c>
      <c r="Q97" s="68">
        <f>IF((SUM(Q$19:Q$39)+SUM(Q$78:Q96)+SUM(Q$117:Q$121))&gt;=REGISTER!$DD$24,0,IF(CT$70=1,0,IF(AND(CT97=1,$J97=1,CT$43&gt;=REGISTER!$DD$28,CT$40&gt;0,SUM(CT$54:CT$60)&gt;0),1,0)))</f>
        <v>0</v>
      </c>
      <c r="R97" s="68">
        <f>IF((SUM(R$19:R$39)+SUM(R$78:R96)+SUM(R$117:R$121))&gt;=REGISTER!$DD$24,0,IF(CU$70=1,0,IF(AND(CU97=1,$J97=1,CU$43&gt;=REGISTER!$DD$28,CU$40&gt;0,SUM(CU$54:CU$60)&gt;0),1,0)))</f>
        <v>0</v>
      </c>
      <c r="S97" s="68">
        <f>IF((SUM(S$19:S$39)+SUM(S$78:S96)+SUM(S$117:S$121))&gt;=REGISTER!$DD$24,0,IF(CV$70=1,0,IF(AND(CV97=1,$J97=1,CV$43&gt;=REGISTER!$DD$28,CV$40&gt;0,SUM(CV$54:CV$60)&gt;0),1,0)))</f>
        <v>0</v>
      </c>
      <c r="T97" s="68">
        <f>IF((SUM(T$19:T$39)+SUM(T$78:T96)+SUM(T$117:T$121))&gt;=REGISTER!$DD$24,0,IF(CW$70=1,0,IF(AND(CW97=1,$J97=1,CW$43&gt;=REGISTER!$DD$28,CW$40&gt;0,SUM(CW$54:CW$60)&gt;0),1,0)))</f>
        <v>0</v>
      </c>
      <c r="U97" s="68">
        <f>IF((SUM(U$19:U$39)+SUM(U$78:U96)+SUM(U$117:U$121))&gt;=REGISTER!$DD$24,0,IF(CX$70=1,0,IF(AND(CX97=1,$J97=1,CX$43&gt;=REGISTER!$DD$28,CX$40&gt;0,SUM(CX$54:CX$60)&gt;0),1,0)))</f>
        <v>0</v>
      </c>
      <c r="V97" s="68">
        <f>IF((SUM(V$19:V$39)+SUM(V$78:V96)+SUM(V$117:V$121))&gt;=REGISTER!$DD$24,0,IF(CY$70=1,0,IF(AND(CY97=1,$J97=1,CY$43&gt;=REGISTER!$DD$28,CY$40&gt;0,SUM(CY$54:CY$60)&gt;0),1,0)))</f>
        <v>0</v>
      </c>
      <c r="W97" s="68">
        <f>IF((SUM(W$19:W$39)+SUM(W$78:W96)+SUM(W$117:W$121))&gt;=REGISTER!$DD$24,0,IF(CZ$70=1,0,IF(AND(CZ97=1,$J97=1,CZ$43&gt;=REGISTER!$DD$28,CZ$40&gt;0,SUM(CZ$54:CZ$60)&gt;0),1,0)))</f>
        <v>0</v>
      </c>
      <c r="X97" s="68">
        <f>IF((SUM(X$19:X$39)+SUM(X$78:X96)+SUM(X$117:X$121))&gt;=REGISTER!$DD$24,0,IF(DA$70=1,0,IF(AND(DA97=1,$J97=1,DA$43&gt;=REGISTER!$DD$28,DA$40&gt;0,SUM(DA$54:DA$60)&gt;0),1,0)))</f>
        <v>0</v>
      </c>
      <c r="Y97" s="68">
        <f>IF((SUM(Y$19:Y$39)+SUM(Y$78:Y96)+SUM(Y$117:Y$121))&gt;=REGISTER!$DD$24,0,IF(DB$70=1,0,IF(AND(DB97=1,$J97=1,DB$43&gt;=REGISTER!$DD$28,DB$40&gt;0,SUM(DB$54:DB$60)&gt;0),1,0)))</f>
        <v>0</v>
      </c>
      <c r="Z97" s="68">
        <f>IF((SUM(Z$19:Z$39)+SUM(Z$78:Z96)+SUM(Z$117:Z$121))&gt;=REGISTER!$DD$24,0,IF(DC$70=1,0,IF(AND(DC97=1,$J97=1,DC$43&gt;=REGISTER!$DD$28,DC$40&gt;0,SUM(DC$54:DC$60)&gt;0),1,0)))</f>
        <v>0</v>
      </c>
      <c r="AA97" s="68">
        <f>IF((SUM(AA$19:AA$39)+SUM(AA$78:AA96)+SUM(AA$117:AA$121))&gt;=REGISTER!$DD$24,0,IF(DD$70=1,0,IF(AND(DD97=1,$J97=1,DD$43&gt;=REGISTER!$DD$28,DD$40&gt;0,SUM(DD$54:DD$60)&gt;0),1,0)))</f>
        <v>0</v>
      </c>
      <c r="AB97" s="68">
        <f>IF((SUM(AB$19:AB$39)+SUM(AB$78:AB96)+SUM(AB$117:AB$121))&gt;=REGISTER!$DD$24,0,IF(DE$70=1,0,IF(AND(DE97=1,$J97=1,DE$43&gt;=REGISTER!$DD$28,DE$40&gt;0,SUM(DE$54:DE$60)&gt;0),1,0)))</f>
        <v>0</v>
      </c>
      <c r="AC97" s="68">
        <f>IF((SUM(AC$19:AC$39)+SUM(AC$78:AC96)+SUM(AC$117:AC$121))&gt;=REGISTER!$DD$24,0,IF(DF$70=1,0,IF(AND(DF97=1,$J97=1,DF$43&gt;=REGISTER!$DD$28,DF$40&gt;0,SUM(DF$54:DF$60)&gt;0),1,0)))</f>
        <v>0</v>
      </c>
      <c r="AD97" s="68">
        <f>IF((SUM(AD$19:AD$39)+SUM(AD$78:AD96)+SUM(AD$117:AD$121))&gt;=REGISTER!$DD$24,0,IF(DG$70=1,0,IF(AND(DG97=1,$J97=1,DG$43&gt;=REGISTER!$DD$28,DG$40&gt;0,SUM(DG$54:DG$60)&gt;0),1,0)))</f>
        <v>0</v>
      </c>
      <c r="AE97" s="68">
        <f>IF((SUM(AE$19:AE$39)+SUM(AE$78:AE96)+SUM(AE$117:AE$121))&gt;=REGISTER!$DD$24,0,IF(DH$70=1,0,IF(AND(DH97=1,$J97=1,DH$43&gt;=REGISTER!$DD$28,DH$40&gt;0,SUM(DH$54:DH$60)&gt;0),1,0)))</f>
        <v>0</v>
      </c>
      <c r="AF97" s="68">
        <f>IF((SUM(AF$19:AF$39)+SUM(AF$78:AF96)+SUM(AF$117:AF$121))&gt;=REGISTER!$DD$24,0,IF(DI$70=1,0,IF(AND(DI97=1,$J97=1,DI$43&gt;=REGISTER!$DD$28,DI$40&gt;0,SUM(DI$54:DI$60)&gt;0),1,0)))</f>
        <v>0</v>
      </c>
      <c r="AG97" s="68">
        <f>IF((SUM(AG$19:AG$39)+SUM(AG$78:AG96)+SUM(AG$117:AG$121))&gt;=REGISTER!$DD$24,0,IF(DJ$70=1,0,IF(AND(DJ97=1,$J97=1,DJ$43&gt;=REGISTER!$DD$28,DJ$40&gt;0,SUM(DJ$54:DJ$60)&gt;0),1,0)))</f>
        <v>0</v>
      </c>
      <c r="AH97" s="68">
        <f>IF((SUM(AH$19:AH$39)+SUM(AH$78:AH96)+SUM(AH$117:AH$121))&gt;=REGISTER!$DD$24,0,IF(DK$70=1,0,IF(AND(DK97=1,$J97=1,DK$43&gt;=REGISTER!$DD$28,DK$40&gt;0,SUM(DK$54:DK$60)&gt;0),1,0)))</f>
        <v>0</v>
      </c>
      <c r="AI97" s="68">
        <f>IF((SUM(AI$19:AI$39)+SUM(AI$78:AI96)+SUM(AI$117:AI$121))&gt;=REGISTER!$DD$24,0,IF(DL$70=1,0,IF(AND(DL97=1,$J97=1,DL$43&gt;=REGISTER!$DD$28,DL$40&gt;0,SUM(DL$54:DL$60)&gt;0),1,0)))</f>
        <v>0</v>
      </c>
      <c r="AJ97" s="68">
        <f>IF((SUM(AJ$19:AJ$39)+SUM(AJ$78:AJ96)+SUM(AJ$117:AJ$121))&gt;=REGISTER!$DD$24,0,IF(DM$70=1,0,IF(AND(DM97=1,$J97=1,DM$43&gt;=REGISTER!$DD$28,DM$40&gt;0,SUM(DM$54:DM$60)&gt;0),1,0)))</f>
        <v>0</v>
      </c>
      <c r="AK97" s="68">
        <f>IF((SUM(AK$19:AK$39)+SUM(AK$78:AK96)+SUM(AK$117:AK$121))&gt;=REGISTER!$DD$24,0,IF(DN$70=1,0,IF(AND(DN97=1,$J97=1,DN$43&gt;=REGISTER!$DD$28,DN$40&gt;0,SUM(DN$54:DN$60)&gt;0),1,0)))</f>
        <v>0</v>
      </c>
      <c r="AL97" s="68">
        <f>IF((SUM(AL$19:AL$39)+SUM(AL$78:AL96)+SUM(AL$117:AL$121))&gt;=REGISTER!$DD$24,0,IF(DO$70=1,0,IF(AND(DO97=1,$J97=1,DO$43&gt;=REGISTER!$DD$28,DO$40&gt;0,SUM(DO$54:DO$60)&gt;0),1,0)))</f>
        <v>0</v>
      </c>
      <c r="AM97" s="68">
        <f>IF((SUM(AM$19:AM$39)+SUM(AM$78:AM96)+SUM(AM$117:AM$121))&gt;=REGISTER!$DD$24,0,IF(DP$70=1,0,IF(AND(DP97=1,$J97=1,DP$43&gt;=REGISTER!$DD$28,DP$40&gt;0,SUM(DP$54:DP$60)&gt;0),1,0)))</f>
        <v>0</v>
      </c>
      <c r="AN97" s="68">
        <f>IF((SUM(AN$19:AN$39)+SUM(AN$78:AN96)+SUM(AN$117:AN$121))&gt;=REGISTER!$DD$24,0,IF(DQ$70=1,0,IF(AND(DQ97=1,$J97=1,DQ$43&gt;=REGISTER!$DD$28,DQ$40&gt;0,SUM(DQ$54:DQ$60)&gt;0),1,0)))</f>
        <v>0</v>
      </c>
      <c r="AO97" s="68">
        <f>IF((SUM(AO$19:AO$39)+SUM(AO$78:AO96)+SUM(AO$117:AO$121))&gt;=REGISTER!$DD$24,0,IF(DR$70=1,0,IF(AND(DR97=1,$J97=1,DR$43&gt;=REGISTER!$DD$28,DR$40&gt;0,SUM(DR$54:DR$60)&gt;0),1,0)))</f>
        <v>0</v>
      </c>
      <c r="AP97" s="68">
        <f>IF((SUM(AP$19:AP$39)+SUM(AP$78:AP96)+SUM(AP$117:AP$121))&gt;=REGISTER!$DD$24,0,IF(DS$70=1,0,IF(AND(DS97=1,$J97=1,DS$43&gt;=REGISTER!$DD$28,DS$40&gt;0,SUM(DS$54:DS$60)&gt;0),1,0)))</f>
        <v>0</v>
      </c>
      <c r="AQ97" s="68">
        <f>IF((SUM(AQ$19:AQ$39)+SUM(AQ$78:AQ96)+SUM(AQ$117:AQ$121))&gt;=REGISTER!$DD$24,0,IF(DT$70=1,0,IF(AND(DT97=1,$J97=1,DT$43&gt;=REGISTER!$DD$28,DT$40&gt;0,SUM(DT$54:DT$60)&gt;0),1,0)))</f>
        <v>0</v>
      </c>
      <c r="AR97" s="68">
        <f>IF((SUM(AR$19:AR$39)+SUM(AR$78:AR96)+SUM(AR$117:AR$121))&gt;=REGISTER!$DD$24,0,IF(DU$70=1,0,IF(AND(DU97=1,$J97=1,DU$43&gt;=REGISTER!$DD$28,DU$40&gt;0,SUM(DU$54:DU$60)&gt;0),1,0)))</f>
        <v>0</v>
      </c>
      <c r="AS97" s="68">
        <f>IF((SUM(AS$19:AS$39)+SUM(AS$78:AS96)+SUM(AS$117:AS$121))&gt;=REGISTER!$DD$24,0,IF(DV$70=1,0,IF(AND(DV97=1,$J97=1,DV$43&gt;=REGISTER!$DD$28,DV$40&gt;0,SUM(DV$54:DV$60)&gt;0),1,0)))</f>
        <v>0</v>
      </c>
      <c r="AT97" s="68">
        <f>IF((SUM(AT$19:AT$39)+SUM(AT$78:AT96)+SUM(AT$117:AT$121))&gt;=REGISTER!$DD$24,0,IF(DW$70=1,0,IF(AND(DW97=1,$J97=1,DW$43&gt;=REGISTER!$DD$28,DW$40&gt;0,SUM(DW$54:DW$60)&gt;0),1,0)))</f>
        <v>0</v>
      </c>
      <c r="AU97" s="68">
        <f>IF((SUM(AU$19:AU$39)+SUM(AU$78:AU96)+SUM(AU$117:AU$121))&gt;=REGISTER!$DD$24,0,IF(DX$70=1,0,IF(AND(DX97=1,$J97=1,DX$43&gt;=REGISTER!$DD$28,DX$40&gt;0,SUM(DX$54:DX$60)&gt;0),1,0)))</f>
        <v>0</v>
      </c>
      <c r="AV97" s="68">
        <f>IF((SUM(AV$19:AV$39)+SUM(AV$78:AV96)+SUM(AV$117:AV$121))&gt;=REGISTER!$DD$24,0,IF(DY$70=1,0,IF(AND(DY97=1,$J97=1,DY$43&gt;=REGISTER!$DD$28,DY$40&gt;0,SUM(DY$54:DY$60)&gt;0),1,0)))</f>
        <v>0</v>
      </c>
      <c r="AW97" s="68">
        <f>IF((SUM(AW$19:AW$39)+SUM(AW$78:AW96)+SUM(AW$117:AW$121))&gt;=REGISTER!$DD$24,0,IF(DZ$70=1,0,IF(AND(DZ97=1,$J97=1,DZ$43&gt;=REGISTER!$DD$28,DZ$40&gt;0,SUM(DZ$54:DZ$60)&gt;0),1,0)))</f>
        <v>0</v>
      </c>
      <c r="AX97" s="68">
        <f>IF((SUM(AX$19:AX$39)+SUM(AX$78:AX96)+SUM(AX$117:AX$121))&gt;=REGISTER!$DD$24,0,IF(EA$70=1,0,IF(AND(EA97=1,$J97=1,EA$43&gt;=REGISTER!$DD$28,EA$40&gt;0,SUM(EA$54:EA$60)&gt;0),1,0)))</f>
        <v>0</v>
      </c>
      <c r="AY97" s="68">
        <f>IF((SUM(AY$19:AY$39)+SUM(AY$78:AY96)+SUM(AY$117:AY$121))&gt;=REGISTER!$DD$24,0,IF(EB$70=1,0,IF(AND(EB97=1,$J97=1,EB$43&gt;=REGISTER!$DD$28,EB$40&gt;0,SUM(EB$54:EB$60)&gt;0),1,0)))</f>
        <v>0</v>
      </c>
      <c r="AZ97" s="68">
        <f>IF((SUM(AZ$19:AZ$39)+SUM(AZ$78:AZ96)+SUM(AZ$117:AZ$121))&gt;=REGISTER!$DD$24,0,IF(EC$70=1,0,IF(AND(EC97=1,$J97=1,EC$43&gt;=REGISTER!$DD$28,EC$40&gt;0,SUM(EC$54:EC$60)&gt;0),1,0)))</f>
        <v>0</v>
      </c>
      <c r="BA97" s="68">
        <f>IF((SUM(BA$19:BA$39)+SUM(BA$78:BA96)+SUM(BA$117:BA$121))&gt;=REGISTER!$DD$24,0,IF(ED$70=1,0,IF(AND(ED97=1,$J97=1,ED$43&gt;=REGISTER!$DD$28,ED$40&gt;0,SUM(ED$54:ED$60)&gt;0),1,0)))</f>
        <v>0</v>
      </c>
      <c r="BB97" s="68">
        <f>IF((SUM(BB$19:BB$39)+SUM(BB$78:BB96)+SUM(BB$117:BB$121))&gt;=REGISTER!$DD$24,0,IF(EE$70=1,0,IF(AND(EE97=1,$J97=1,EE$43&gt;=REGISTER!$DD$28,EE$40&gt;0,SUM(EE$54:EE$60)&gt;0),1,0)))</f>
        <v>0</v>
      </c>
      <c r="BC97" s="68">
        <f>IF((SUM(BC$19:BC$39)+SUM(BC$78:BC96)+SUM(BC$117:BC$121))&gt;=REGISTER!$DD$24,0,IF(EF$70=1,0,IF(AND(EF97=1,$J97=1,EF$43&gt;=REGISTER!$DD$28,EF$40&gt;0,SUM(EF$54:EF$60)&gt;0),1,0)))</f>
        <v>0</v>
      </c>
      <c r="BD97" s="83">
        <f t="shared" si="55"/>
        <v>0</v>
      </c>
      <c r="BE97" s="68">
        <f>IF((SUM(BE$19:BE$37)+SUM(BE$78:BE96))&gt;=20,0,SUM(IF(AND($I97=1,CS97=1,CS$41&gt;2,CS$40&gt;0,SUM(CS$47:CS$53)&gt;0),1,0)))</f>
        <v>0</v>
      </c>
      <c r="BF97" s="68">
        <f>IF((SUM(BF$19:BF$37)+SUM(BF$78:BF96))&gt;=20,0,SUM(IF(AND($I97=1,CT97=1,CT$41&gt;2,CT$40&gt;0,SUM(CT$47:CT$53)&gt;0),1,0)))</f>
        <v>0</v>
      </c>
      <c r="BG97" s="68">
        <f>IF((SUM(BG$19:BG$37)+SUM(BG$78:BG96))&gt;=20,0,SUM(IF(AND($I97=1,CU97=1,CU$41&gt;2,CU$40&gt;0,SUM(CU$47:CU$53)&gt;0),1,0)))</f>
        <v>0</v>
      </c>
      <c r="BH97" s="68">
        <f>IF((SUM(BH$19:BH$37)+SUM(BH$78:BH96))&gt;=20,0,SUM(IF(AND($I97=1,CV97=1,CV$41&gt;2,CV$40&gt;0,SUM(CV$47:CV$53)&gt;0),1,0)))</f>
        <v>0</v>
      </c>
      <c r="BI97" s="68">
        <f>IF((SUM(BI$19:BI$37)+SUM(BI$78:BI96))&gt;=20,0,SUM(IF(AND($I97=1,CW97=1,CW$41&gt;2,CW$40&gt;0,SUM(CW$47:CW$53)&gt;0),1,0)))</f>
        <v>0</v>
      </c>
      <c r="BJ97" s="68">
        <f>IF((SUM(BJ$19:BJ$37)+SUM(BJ$78:BJ96))&gt;=20,0,SUM(IF(AND($I97=1,CX97=1,CX$41&gt;2,CX$40&gt;0,SUM(CX$47:CX$53)&gt;0),1,0)))</f>
        <v>0</v>
      </c>
      <c r="BK97" s="68">
        <f>IF((SUM(BK$19:BK$37)+SUM(BK$78:BK96))&gt;=20,0,SUM(IF(AND($I97=1,CY97=1,CY$41&gt;2,CY$40&gt;0,SUM(CY$47:CY$53)&gt;0),1,0)))</f>
        <v>0</v>
      </c>
      <c r="BL97" s="68">
        <f>IF((SUM(BL$19:BL$37)+SUM(BL$78:BL96))&gt;=20,0,SUM(IF(AND($I97=1,CZ97=1,CZ$41&gt;2,CZ$40&gt;0,SUM(CZ$47:CZ$53)&gt;0),1,0)))</f>
        <v>0</v>
      </c>
      <c r="BM97" s="68">
        <f>IF((SUM(BM$19:BM$37)+SUM(BM$78:BM96))&gt;=20,0,SUM(IF(AND($I97=1,DA97=1,DA$41&gt;2,DA$40&gt;0,SUM(DA$47:DA$53)&gt;0),1,0)))</f>
        <v>0</v>
      </c>
      <c r="BN97" s="68">
        <f>IF((SUM(BN$19:BN$37)+SUM(BN$78:BN96))&gt;=20,0,SUM(IF(AND($I97=1,DB97=1,DB$41&gt;2,DB$40&gt;0,SUM(DB$47:DB$53)&gt;0),1,0)))</f>
        <v>0</v>
      </c>
      <c r="BO97" s="68">
        <f>IF((SUM(BO$19:BO$37)+SUM(BO$78:BO96))&gt;=20,0,SUM(IF(AND($I97=1,DC97=1,DC$41&gt;2,DC$40&gt;0,SUM(DC$47:DC$53)&gt;0),1,0)))</f>
        <v>0</v>
      </c>
      <c r="BP97" s="68">
        <f>IF((SUM(BP$19:BP$37)+SUM(BP$78:BP96))&gt;=20,0,SUM(IF(AND($I97=1,DD97=1,DD$41&gt;2,DD$40&gt;0,SUM(DD$47:DD$53)&gt;0),1,0)))</f>
        <v>0</v>
      </c>
      <c r="BQ97" s="68">
        <f>IF((SUM(BQ$19:BQ$37)+SUM(BQ$78:BQ96))&gt;=20,0,SUM(IF(AND($I97=1,DE97=1,DE$41&gt;2,DE$40&gt;0,SUM(DE$47:DE$53)&gt;0),1,0)))</f>
        <v>0</v>
      </c>
      <c r="BR97" s="68">
        <f>IF((SUM(BR$19:BR$37)+SUM(BR$78:BR96))&gt;=20,0,SUM(IF(AND($I97=1,DF97=1,DF$41&gt;2,DF$40&gt;0,SUM(DF$47:DF$53)&gt;0),1,0)))</f>
        <v>0</v>
      </c>
      <c r="BS97" s="68">
        <f>IF((SUM(BS$19:BS$37)+SUM(BS$78:BS96))&gt;=20,0,SUM(IF(AND($I97=1,DG97=1,DG$41&gt;2,DG$40&gt;0,SUM(DG$47:DG$53)&gt;0),1,0)))</f>
        <v>0</v>
      </c>
      <c r="BT97" s="68">
        <f>IF((SUM(BT$19:BT$37)+SUM(BT$78:BT96))&gt;=20,0,SUM(IF(AND($I97=1,DH97=1,DH$41&gt;2,DH$40&gt;0,SUM(DH$47:DH$53)&gt;0),1,0)))</f>
        <v>0</v>
      </c>
      <c r="BU97" s="68">
        <f>IF((SUM(BU$19:BU$37)+SUM(BU$78:BU96))&gt;=20,0,SUM(IF(AND($I97=1,DI97=1,DI$41&gt;2,DI$40&gt;0,SUM(DI$47:DI$53)&gt;0),1,0)))</f>
        <v>0</v>
      </c>
      <c r="BV97" s="68">
        <f>IF((SUM(BV$19:BV$37)+SUM(BV$78:BV96))&gt;=20,0,SUM(IF(AND($I97=1,DJ97=1,DJ$41&gt;2,DJ$40&gt;0,SUM(DJ$47:DJ$53)&gt;0),1,0)))</f>
        <v>0</v>
      </c>
      <c r="BW97" s="68">
        <f>IF((SUM(BW$19:BW$37)+SUM(BW$78:BW96))&gt;=20,0,SUM(IF(AND($I97=1,DK97=1,DK$41&gt;2,DK$40&gt;0,SUM(DK$47:DK$53)&gt;0),1,0)))</f>
        <v>0</v>
      </c>
      <c r="BX97" s="68">
        <f>IF((SUM(BX$19:BX$37)+SUM(BX$78:BX96))&gt;=20,0,SUM(IF(AND($I97=1,DL97=1,DL$41&gt;2,DL$40&gt;0,SUM(DL$47:DL$53)&gt;0),1,0)))</f>
        <v>0</v>
      </c>
      <c r="BY97" s="68">
        <f>IF((SUM(BY$19:BY$37)+SUM(BY$78:BY96))&gt;=20,0,SUM(IF(AND($I97=1,DM97=1,DM$41&gt;2,DM$40&gt;0,SUM(DM$47:DM$53)&gt;0),1,0)))</f>
        <v>0</v>
      </c>
      <c r="BZ97" s="68">
        <f>IF((SUM(BZ$19:BZ$37)+SUM(BZ$78:BZ96))&gt;=20,0,SUM(IF(AND($I97=1,DN97=1,DN$41&gt;2,DN$40&gt;0,SUM(DN$47:DN$53)&gt;0),1,0)))</f>
        <v>0</v>
      </c>
      <c r="CA97" s="68">
        <f>IF((SUM(CA$19:CA$37)+SUM(CA$78:CA96))&gt;=20,0,SUM(IF(AND($I97=1,DO97=1,DO$41&gt;2,DO$40&gt;0,SUM(DO$47:DO$53)&gt;0),1,0)))</f>
        <v>0</v>
      </c>
      <c r="CB97" s="68">
        <f>IF((SUM(CB$19:CB$37)+SUM(CB$78:CB96))&gt;=20,0,SUM(IF(AND($I97=1,DP97=1,DP$41&gt;2,DP$40&gt;0,SUM(DP$47:DP$53)&gt;0),1,0)))</f>
        <v>0</v>
      </c>
      <c r="CC97" s="68">
        <f>IF((SUM(CC$19:CC$37)+SUM(CC$78:CC96))&gt;=20,0,SUM(IF(AND($I97=1,DQ97=1,DQ$41&gt;2,DQ$40&gt;0,SUM(DQ$47:DQ$53)&gt;0),1,0)))</f>
        <v>0</v>
      </c>
      <c r="CD97" s="68">
        <f>IF((SUM(CD$19:CD$37)+SUM(CD$78:CD96))&gt;=20,0,SUM(IF(AND($I97=1,DR97=1,DR$41&gt;2,DR$40&gt;0,SUM(DR$47:DR$53)&gt;0),1,0)))</f>
        <v>0</v>
      </c>
      <c r="CE97" s="68">
        <f>IF((SUM(CE$19:CE$37)+SUM(CE$78:CE96))&gt;=20,0,SUM(IF(AND($I97=1,DS97=1,DS$41&gt;2,DS$40&gt;0,SUM(DS$47:DS$53)&gt;0),1,0)))</f>
        <v>0</v>
      </c>
      <c r="CF97" s="68">
        <f>IF((SUM(CF$19:CF$37)+SUM(CF$78:CF96))&gt;=20,0,SUM(IF(AND($I97=1,DT97=1,DT$41&gt;2,DT$40&gt;0,SUM(DT$47:DT$53)&gt;0),1,0)))</f>
        <v>0</v>
      </c>
      <c r="CG97" s="68">
        <f>IF((SUM(CG$19:CG$37)+SUM(CG$78:CG96))&gt;=20,0,SUM(IF(AND($I97=1,DU97=1,DU$41&gt;2,DU$40&gt;0,SUM(DU$47:DU$53)&gt;0),1,0)))</f>
        <v>0</v>
      </c>
      <c r="CH97" s="68">
        <f>IF((SUM(CH$19:CH$37)+SUM(CH$78:CH96))&gt;=20,0,SUM(IF(AND($I97=1,DV97=1,DV$41&gt;2,DV$40&gt;0,SUM(DV$47:DV$53)&gt;0),1,0)))</f>
        <v>0</v>
      </c>
      <c r="CI97" s="68">
        <f>IF((SUM(CI$19:CI$37)+SUM(CI$78:CI96))&gt;=20,0,SUM(IF(AND($I97=1,DW97=1,DW$41&gt;2,DW$40&gt;0,SUM(DW$47:DW$53)&gt;0),1,0)))</f>
        <v>0</v>
      </c>
      <c r="CJ97" s="68">
        <f>IF((SUM(CJ$19:CJ$37)+SUM(CJ$78:CJ96))&gt;=20,0,SUM(IF(AND($I97=1,DX97=1,DX$41&gt;2,DX$40&gt;0,SUM(DX$47:DX$53)&gt;0),1,0)))</f>
        <v>0</v>
      </c>
      <c r="CK97" s="68">
        <f>IF((SUM(CK$19:CK$37)+SUM(CK$78:CK96))&gt;=20,0,SUM(IF(AND($I97=1,DY97=1,DY$41&gt;2,DY$40&gt;0,SUM(DY$47:DY$53)&gt;0),1,0)))</f>
        <v>0</v>
      </c>
      <c r="CL97" s="68">
        <f>IF((SUM(CL$19:CL$37)+SUM(CL$78:CL96))&gt;=20,0,SUM(IF(AND($I97=1,DZ97=1,DZ$41&gt;2,DZ$40&gt;0,SUM(DZ$47:DZ$53)&gt;0),1,0)))</f>
        <v>0</v>
      </c>
      <c r="CM97" s="68">
        <f>IF((SUM(CM$19:CM$37)+SUM(CM$78:CM96))&gt;=20,0,SUM(IF(AND($I97=1,EA97=1,EA$41&gt;2,EA$40&gt;0,SUM(EA$47:EA$53)&gt;0),1,0)))</f>
        <v>0</v>
      </c>
      <c r="CN97" s="68">
        <f>IF((SUM(CN$19:CN$37)+SUM(CN$78:CN96))&gt;=20,0,SUM(IF(AND($I97=1,EB97=1,EB$41&gt;2,EB$40&gt;0,SUM(EB$47:EB$53)&gt;0),1,0)))</f>
        <v>0</v>
      </c>
      <c r="CO97" s="68">
        <f>IF((SUM(CO$19:CO$37)+SUM(CO$78:CO96))&gt;=20,0,SUM(IF(AND($I97=1,EC97=1,EC$41&gt;2,EC$40&gt;0,SUM(EC$47:EC$53)&gt;0),1,0)))</f>
        <v>0</v>
      </c>
      <c r="CP97" s="68">
        <f>IF((SUM(CP$19:CP$37)+SUM(CP$78:CP96))&gt;=20,0,SUM(IF(AND($I97=1,ED97=1,ED$41&gt;2,ED$40&gt;0,SUM(ED$47:ED$53)&gt;0),1,0)))</f>
        <v>0</v>
      </c>
      <c r="CQ97" s="68">
        <f>IF((SUM(CQ$19:CQ$37)+SUM(CQ$78:CQ96))&gt;=20,0,SUM(IF(AND($I97=1,EE97=1,EE$41&gt;2,EE$40&gt;0,SUM(EE$47:EE$53)&gt;0),1,0)))</f>
        <v>0</v>
      </c>
      <c r="CR97" s="68">
        <f>IF((SUM(CR$19:CR$37)+SUM(CR$78:CR96))&gt;=20,0,SUM(IF(AND($I97=1,EF97=1,EF$41&gt;2,EF$40&gt;0,SUM(EF$47:EF$53)&gt;0),1,0)))</f>
        <v>0</v>
      </c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3"/>
      <c r="DI97" s="53"/>
      <c r="DJ97" s="53"/>
      <c r="DK97" s="53"/>
      <c r="DL97" s="53"/>
      <c r="DM97" s="53"/>
      <c r="DN97" s="53"/>
      <c r="DO97" s="53"/>
      <c r="DP97" s="53"/>
      <c r="DQ97" s="53"/>
      <c r="DR97" s="53"/>
      <c r="DS97" s="53"/>
      <c r="DT97" s="53"/>
      <c r="DU97" s="53"/>
      <c r="DV97" s="53"/>
      <c r="DW97" s="53"/>
      <c r="DX97" s="53"/>
      <c r="DY97" s="53"/>
      <c r="DZ97" s="53"/>
      <c r="EA97" s="53"/>
      <c r="EB97" s="53"/>
      <c r="EC97" s="53"/>
      <c r="ED97" s="53"/>
      <c r="EE97" s="53"/>
      <c r="EF97" s="53"/>
      <c r="EG97" s="46">
        <f t="shared" si="51"/>
        <v>0</v>
      </c>
      <c r="EH97" s="116"/>
      <c r="EI97" s="82">
        <f t="shared" si="52"/>
        <v>0</v>
      </c>
      <c r="EJ97" s="295" t="str">
        <f t="shared" si="53"/>
        <v/>
      </c>
      <c r="EK97" s="296">
        <f t="shared" si="54"/>
        <v>0</v>
      </c>
      <c r="EL97" s="161"/>
      <c r="EM97" s="354">
        <f>SUMIF($K97,REGISTER!$CY$7,'KORT 2'!$BD97)</f>
        <v>0</v>
      </c>
      <c r="EN97" s="355">
        <f>SUMIF($K97,REGISTER!$CY$8,'KORT 2'!$BD97)</f>
        <v>0</v>
      </c>
      <c r="EO97" s="356">
        <f>SUMIF($K97,REGISTER!$CY$9,'KORT 2'!$BD97)</f>
        <v>0</v>
      </c>
      <c r="EP97" s="356">
        <f>SUMIF($K97,REGISTER!$CY$10,'KORT 2'!$BD97)</f>
        <v>0</v>
      </c>
      <c r="EQ97" s="357">
        <f>SUMIF($K97,REGISTER!$CY$23,'KORT 2'!$BD97)</f>
        <v>0</v>
      </c>
      <c r="ER97" s="355">
        <f>SUMIF($K97,REGISTER!$CY$24,'KORT 2'!$BD97)</f>
        <v>0</v>
      </c>
      <c r="ES97" s="356">
        <f>SUMIF($K97,REGISTER!$CY$25,'KORT 2'!$BD97)</f>
        <v>0</v>
      </c>
      <c r="ET97" s="356">
        <f>SUMIF($K97,REGISTER!$CY$26,'KORT 2'!$BD97)</f>
        <v>0</v>
      </c>
      <c r="EU97" s="357">
        <f>SUMIF($K97,REGISTER!$CY$15,'KORT 2'!$BD97)</f>
        <v>0</v>
      </c>
      <c r="EV97" s="355">
        <f>SUMIF($K97,REGISTER!$CY$16,'KORT 2'!$BD97)</f>
        <v>0</v>
      </c>
      <c r="EW97" s="355">
        <f>SUMIF($K97,REGISTER!$CY$17,'KORT 2'!$BD97)</f>
        <v>0</v>
      </c>
      <c r="EX97" s="355">
        <f>SUMIF($K97,REGISTER!$CY$18,'KORT 2'!$BD97)</f>
        <v>0</v>
      </c>
      <c r="EY97" s="358">
        <f>SUMIF($K97,REGISTER!$CY$19,'KORT 2'!$BD97)+SUMIF($K97,REGISTER!$CY$20,'KORT 2'!$BD97)+SUMIF($K97,REGISTER!$CY$21,'KORT 2'!$BD97)+SUMIF($K97,REGISTER!$CY$22,'KORT 2'!$BD97)</f>
        <v>0</v>
      </c>
      <c r="EZ97" s="359">
        <f>SUMIF($K97,REGISTER!$CY$31,'KORT 2'!$BD97)</f>
        <v>0</v>
      </c>
      <c r="FA97" s="355">
        <f>SUMIF($K97,REGISTER!$CY$32,'KORT 2'!$BD97)</f>
        <v>0</v>
      </c>
      <c r="FB97" s="355">
        <f>SUMIF($K97,REGISTER!$CY$33,'KORT 2'!$BD97)</f>
        <v>0</v>
      </c>
      <c r="FC97" s="355">
        <f>SUMIF($K97,REGISTER!$CY$34,'KORT 2'!$BD97)</f>
        <v>0</v>
      </c>
      <c r="FD97" s="358">
        <f>SUMIF($K97,REGISTER!$CY$35,'KORT 2'!$BD97)+SUMIF($K97,REGISTER!$CY$36,'KORT 2'!$BD97)+SUMIF($K97,REGISTER!$CY$37,'KORT 2'!$BD97)+SUMIF($K97,REGISTER!$CY$38,'KORT 2'!$BD97)</f>
        <v>0</v>
      </c>
      <c r="FE97" s="376"/>
      <c r="FF97" s="377"/>
      <c r="FG97" s="378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9"/>
      <c r="FY97" s="84">
        <f>SUMIF($M97,REGISTER!$CY$40,'KORT 2'!$O97)</f>
        <v>0</v>
      </c>
      <c r="FZ97" s="17">
        <f>SUMIF($M97,REGISTER!$CY$41,'KORT 2'!$O97)</f>
        <v>0</v>
      </c>
      <c r="GA97" s="17">
        <f>SUMIF($M97,REGISTER!$CY$42,'KORT 2'!$O97)</f>
        <v>0</v>
      </c>
      <c r="GB97" s="17">
        <f>SUMIF($M97,REGISTER!$CY$43,'KORT 2'!$O97)</f>
        <v>0</v>
      </c>
      <c r="GC97" s="17">
        <f>SUMIF($M97,REGISTER!$CY$44,'KORT 2'!$O97)</f>
        <v>0</v>
      </c>
      <c r="GD97" s="17">
        <f>SUMIF($M97,REGISTER!$CY$45,'KORT 2'!$O97)</f>
        <v>0</v>
      </c>
      <c r="GE97" s="17">
        <f>SUMIF($M97,REGISTER!$CY$60,'KORT 2'!$O97)</f>
        <v>0</v>
      </c>
      <c r="GF97" s="17">
        <f>SUMIF($M97,REGISTER!$CY$61,'KORT 2'!$O97)</f>
        <v>0</v>
      </c>
      <c r="GG97" s="17">
        <f>SUMIF($M97,REGISTER!$CY$62,'KORT 2'!$O97)</f>
        <v>0</v>
      </c>
      <c r="GH97" s="17">
        <f>SUMIF($M97,REGISTER!$CY$63,'KORT 2'!$O97)</f>
        <v>0</v>
      </c>
      <c r="GI97" s="17">
        <f>SUMIF($M97,REGISTER!$CY$64,'KORT 2'!$O97)</f>
        <v>0</v>
      </c>
      <c r="GJ97" s="17">
        <f>SUMIF($M97,REGISTER!$CY$65,'KORT 2'!$O97)</f>
        <v>0</v>
      </c>
      <c r="GK97" s="17">
        <f>SUMIF($M97,REGISTER!$CY$50,'KORT 2'!$O97)</f>
        <v>0</v>
      </c>
      <c r="GL97" s="17">
        <f>SUMIF($M97,REGISTER!$CY$51,'KORT 2'!$O97)</f>
        <v>0</v>
      </c>
      <c r="GM97" s="17">
        <f>SUMIF($M97,REGISTER!$CY$52,'KORT 2'!$O97)</f>
        <v>0</v>
      </c>
      <c r="GN97" s="17">
        <f>SUMIF($M97,REGISTER!$CY$53,'KORT 2'!$O97)</f>
        <v>0</v>
      </c>
      <c r="GO97" s="17">
        <f>SUMIF($M97,REGISTER!$CY$54,'KORT 2'!$O97)</f>
        <v>0</v>
      </c>
      <c r="GP97" s="17">
        <f>SUMIF($M97,REGISTER!$CY$55,'KORT 2'!$O97)</f>
        <v>0</v>
      </c>
      <c r="GQ97" s="16">
        <f>SUMIF($M97,REGISTER!$CY$56,'KORT 2'!$O97)+SUMIF($M97,REGISTER!$CY$57,'KORT 2'!$O97)+SUMIF($M97,REGISTER!$CY$58,'KORT 2'!$O97)+SUMIF($M97,REGISTER!$CY$59,'KORT 2'!$O97)</f>
        <v>0</v>
      </c>
      <c r="GR97" s="17">
        <f>SUMIF($M97,REGISTER!$CY$70,'KORT 2'!$O97)</f>
        <v>0</v>
      </c>
      <c r="GS97" s="17">
        <f>SUMIF($M97,REGISTER!$CY$71,'KORT 2'!$O97)</f>
        <v>0</v>
      </c>
      <c r="GT97" s="17">
        <f>SUMIF($M97,REGISTER!$CY$72,'KORT 2'!$O97)</f>
        <v>0</v>
      </c>
      <c r="GU97" s="17">
        <f>SUMIF($M97,REGISTER!$CY$73,'KORT 2'!$O97)</f>
        <v>0</v>
      </c>
      <c r="GV97" s="17">
        <f>SUMIF($M97,REGISTER!$CY$74,'KORT 2'!$O97)</f>
        <v>0</v>
      </c>
      <c r="GW97" s="17">
        <f>SUMIF($M97,REGISTER!$CY$75,'KORT 2'!$O97)</f>
        <v>0</v>
      </c>
      <c r="GX97" s="16">
        <f>SUMIF($M97,REGISTER!$CY$76,'KORT 2'!$O97)+SUMIF($M97,REGISTER!$CY$77,'KORT 2'!$O97)+SUMIF($M97,REGISTER!$CY$78,'KORT 2'!$O97)+SUMIF($M97,REGISTER!$CY$79,'KORT 2'!$O97)</f>
        <v>0</v>
      </c>
      <c r="GY97" s="116"/>
      <c r="GZ97" s="116"/>
      <c r="HA97" s="116"/>
      <c r="HB97" s="116"/>
      <c r="HC97" s="116"/>
      <c r="HD97" s="116"/>
      <c r="HE97" s="116"/>
      <c r="HF97" s="116"/>
      <c r="HG97" s="116"/>
      <c r="HH97" s="116"/>
      <c r="HI97" s="116"/>
      <c r="HJ97" s="116"/>
      <c r="HK97" s="116"/>
      <c r="HL97" s="116"/>
      <c r="HM97" s="116"/>
      <c r="HN97" s="116"/>
      <c r="HO97" s="116"/>
      <c r="HP97" s="106"/>
      <c r="HQ97" s="1"/>
    </row>
    <row r="98" spans="1:225" ht="12" customHeight="1">
      <c r="A98" s="15">
        <v>42</v>
      </c>
      <c r="B98" s="69"/>
      <c r="C98" s="539" t="str">
        <f t="shared" si="41"/>
        <v/>
      </c>
      <c r="D98" s="540"/>
      <c r="E98" s="540"/>
      <c r="F98" s="540"/>
      <c r="G98" s="541"/>
      <c r="H98" s="111" t="str">
        <f t="shared" si="42"/>
        <v/>
      </c>
      <c r="I98" s="22">
        <f t="shared" si="43"/>
        <v>0</v>
      </c>
      <c r="J98" s="22">
        <f t="shared" si="44"/>
        <v>0</v>
      </c>
      <c r="K98" s="22">
        <f t="shared" si="45"/>
        <v>0</v>
      </c>
      <c r="L98" s="114"/>
      <c r="M98" s="22">
        <f t="shared" si="46"/>
        <v>0</v>
      </c>
      <c r="N98" s="22">
        <f t="shared" si="47"/>
        <v>0</v>
      </c>
      <c r="O98" s="83">
        <f t="shared" si="48"/>
        <v>0</v>
      </c>
      <c r="P98" s="68">
        <f>IF((SUM(P$19:P$39)+SUM(P$78:P97)+SUM(P$117:P$121))&gt;=REGISTER!$DD$24,0,IF(CS$70=1,0,IF(AND(CS98=1,$J98=1,CS$43&gt;=REGISTER!$DD$28,CS$40&gt;0,SUM(CS$54:CS$60)&gt;0),1,0)))</f>
        <v>0</v>
      </c>
      <c r="Q98" s="68">
        <f>IF((SUM(Q$19:Q$39)+SUM(Q$78:Q97)+SUM(Q$117:Q$121))&gt;=REGISTER!$DD$24,0,IF(CT$70=1,0,IF(AND(CT98=1,$J98=1,CT$43&gt;=REGISTER!$DD$28,CT$40&gt;0,SUM(CT$54:CT$60)&gt;0),1,0)))</f>
        <v>0</v>
      </c>
      <c r="R98" s="68">
        <f>IF((SUM(R$19:R$39)+SUM(R$78:R97)+SUM(R$117:R$121))&gt;=REGISTER!$DD$24,0,IF(CU$70=1,0,IF(AND(CU98=1,$J98=1,CU$43&gt;=REGISTER!$DD$28,CU$40&gt;0,SUM(CU$54:CU$60)&gt;0),1,0)))</f>
        <v>0</v>
      </c>
      <c r="S98" s="68">
        <f>IF((SUM(S$19:S$39)+SUM(S$78:S97)+SUM(S$117:S$121))&gt;=REGISTER!$DD$24,0,IF(CV$70=1,0,IF(AND(CV98=1,$J98=1,CV$43&gt;=REGISTER!$DD$28,CV$40&gt;0,SUM(CV$54:CV$60)&gt;0),1,0)))</f>
        <v>0</v>
      </c>
      <c r="T98" s="68">
        <f>IF((SUM(T$19:T$39)+SUM(T$78:T97)+SUM(T$117:T$121))&gt;=REGISTER!$DD$24,0,IF(CW$70=1,0,IF(AND(CW98=1,$J98=1,CW$43&gt;=REGISTER!$DD$28,CW$40&gt;0,SUM(CW$54:CW$60)&gt;0),1,0)))</f>
        <v>0</v>
      </c>
      <c r="U98" s="68">
        <f>IF((SUM(U$19:U$39)+SUM(U$78:U97)+SUM(U$117:U$121))&gt;=REGISTER!$DD$24,0,IF(CX$70=1,0,IF(AND(CX98=1,$J98=1,CX$43&gt;=REGISTER!$DD$28,CX$40&gt;0,SUM(CX$54:CX$60)&gt;0),1,0)))</f>
        <v>0</v>
      </c>
      <c r="V98" s="68">
        <f>IF((SUM(V$19:V$39)+SUM(V$78:V97)+SUM(V$117:V$121))&gt;=REGISTER!$DD$24,0,IF(CY$70=1,0,IF(AND(CY98=1,$J98=1,CY$43&gt;=REGISTER!$DD$28,CY$40&gt;0,SUM(CY$54:CY$60)&gt;0),1,0)))</f>
        <v>0</v>
      </c>
      <c r="W98" s="68">
        <f>IF((SUM(W$19:W$39)+SUM(W$78:W97)+SUM(W$117:W$121))&gt;=REGISTER!$DD$24,0,IF(CZ$70=1,0,IF(AND(CZ98=1,$J98=1,CZ$43&gt;=REGISTER!$DD$28,CZ$40&gt;0,SUM(CZ$54:CZ$60)&gt;0),1,0)))</f>
        <v>0</v>
      </c>
      <c r="X98" s="68">
        <f>IF((SUM(X$19:X$39)+SUM(X$78:X97)+SUM(X$117:X$121))&gt;=REGISTER!$DD$24,0,IF(DA$70=1,0,IF(AND(DA98=1,$J98=1,DA$43&gt;=REGISTER!$DD$28,DA$40&gt;0,SUM(DA$54:DA$60)&gt;0),1,0)))</f>
        <v>0</v>
      </c>
      <c r="Y98" s="68">
        <f>IF((SUM(Y$19:Y$39)+SUM(Y$78:Y97)+SUM(Y$117:Y$121))&gt;=REGISTER!$DD$24,0,IF(DB$70=1,0,IF(AND(DB98=1,$J98=1,DB$43&gt;=REGISTER!$DD$28,DB$40&gt;0,SUM(DB$54:DB$60)&gt;0),1,0)))</f>
        <v>0</v>
      </c>
      <c r="Z98" s="68">
        <f>IF((SUM(Z$19:Z$39)+SUM(Z$78:Z97)+SUM(Z$117:Z$121))&gt;=REGISTER!$DD$24,0,IF(DC$70=1,0,IF(AND(DC98=1,$J98=1,DC$43&gt;=REGISTER!$DD$28,DC$40&gt;0,SUM(DC$54:DC$60)&gt;0),1,0)))</f>
        <v>0</v>
      </c>
      <c r="AA98" s="68">
        <f>IF((SUM(AA$19:AA$39)+SUM(AA$78:AA97)+SUM(AA$117:AA$121))&gt;=REGISTER!$DD$24,0,IF(DD$70=1,0,IF(AND(DD98=1,$J98=1,DD$43&gt;=REGISTER!$DD$28,DD$40&gt;0,SUM(DD$54:DD$60)&gt;0),1,0)))</f>
        <v>0</v>
      </c>
      <c r="AB98" s="68">
        <f>IF((SUM(AB$19:AB$39)+SUM(AB$78:AB97)+SUM(AB$117:AB$121))&gt;=REGISTER!$DD$24,0,IF(DE$70=1,0,IF(AND(DE98=1,$J98=1,DE$43&gt;=REGISTER!$DD$28,DE$40&gt;0,SUM(DE$54:DE$60)&gt;0),1,0)))</f>
        <v>0</v>
      </c>
      <c r="AC98" s="68">
        <f>IF((SUM(AC$19:AC$39)+SUM(AC$78:AC97)+SUM(AC$117:AC$121))&gt;=REGISTER!$DD$24,0,IF(DF$70=1,0,IF(AND(DF98=1,$J98=1,DF$43&gt;=REGISTER!$DD$28,DF$40&gt;0,SUM(DF$54:DF$60)&gt;0),1,0)))</f>
        <v>0</v>
      </c>
      <c r="AD98" s="68">
        <f>IF((SUM(AD$19:AD$39)+SUM(AD$78:AD97)+SUM(AD$117:AD$121))&gt;=REGISTER!$DD$24,0,IF(DG$70=1,0,IF(AND(DG98=1,$J98=1,DG$43&gt;=REGISTER!$DD$28,DG$40&gt;0,SUM(DG$54:DG$60)&gt;0),1,0)))</f>
        <v>0</v>
      </c>
      <c r="AE98" s="68">
        <f>IF((SUM(AE$19:AE$39)+SUM(AE$78:AE97)+SUM(AE$117:AE$121))&gt;=REGISTER!$DD$24,0,IF(DH$70=1,0,IF(AND(DH98=1,$J98=1,DH$43&gt;=REGISTER!$DD$28,DH$40&gt;0,SUM(DH$54:DH$60)&gt;0),1,0)))</f>
        <v>0</v>
      </c>
      <c r="AF98" s="68">
        <f>IF((SUM(AF$19:AF$39)+SUM(AF$78:AF97)+SUM(AF$117:AF$121))&gt;=REGISTER!$DD$24,0,IF(DI$70=1,0,IF(AND(DI98=1,$J98=1,DI$43&gt;=REGISTER!$DD$28,DI$40&gt;0,SUM(DI$54:DI$60)&gt;0),1,0)))</f>
        <v>0</v>
      </c>
      <c r="AG98" s="68">
        <f>IF((SUM(AG$19:AG$39)+SUM(AG$78:AG97)+SUM(AG$117:AG$121))&gt;=REGISTER!$DD$24,0,IF(DJ$70=1,0,IF(AND(DJ98=1,$J98=1,DJ$43&gt;=REGISTER!$DD$28,DJ$40&gt;0,SUM(DJ$54:DJ$60)&gt;0),1,0)))</f>
        <v>0</v>
      </c>
      <c r="AH98" s="68">
        <f>IF((SUM(AH$19:AH$39)+SUM(AH$78:AH97)+SUM(AH$117:AH$121))&gt;=REGISTER!$DD$24,0,IF(DK$70=1,0,IF(AND(DK98=1,$J98=1,DK$43&gt;=REGISTER!$DD$28,DK$40&gt;0,SUM(DK$54:DK$60)&gt;0),1,0)))</f>
        <v>0</v>
      </c>
      <c r="AI98" s="68">
        <f>IF((SUM(AI$19:AI$39)+SUM(AI$78:AI97)+SUM(AI$117:AI$121))&gt;=REGISTER!$DD$24,0,IF(DL$70=1,0,IF(AND(DL98=1,$J98=1,DL$43&gt;=REGISTER!$DD$28,DL$40&gt;0,SUM(DL$54:DL$60)&gt;0),1,0)))</f>
        <v>0</v>
      </c>
      <c r="AJ98" s="68">
        <f>IF((SUM(AJ$19:AJ$39)+SUM(AJ$78:AJ97)+SUM(AJ$117:AJ$121))&gt;=REGISTER!$DD$24,0,IF(DM$70=1,0,IF(AND(DM98=1,$J98=1,DM$43&gt;=REGISTER!$DD$28,DM$40&gt;0,SUM(DM$54:DM$60)&gt;0),1,0)))</f>
        <v>0</v>
      </c>
      <c r="AK98" s="68">
        <f>IF((SUM(AK$19:AK$39)+SUM(AK$78:AK97)+SUM(AK$117:AK$121))&gt;=REGISTER!$DD$24,0,IF(DN$70=1,0,IF(AND(DN98=1,$J98=1,DN$43&gt;=REGISTER!$DD$28,DN$40&gt;0,SUM(DN$54:DN$60)&gt;0),1,0)))</f>
        <v>0</v>
      </c>
      <c r="AL98" s="68">
        <f>IF((SUM(AL$19:AL$39)+SUM(AL$78:AL97)+SUM(AL$117:AL$121))&gt;=REGISTER!$DD$24,0,IF(DO$70=1,0,IF(AND(DO98=1,$J98=1,DO$43&gt;=REGISTER!$DD$28,DO$40&gt;0,SUM(DO$54:DO$60)&gt;0),1,0)))</f>
        <v>0</v>
      </c>
      <c r="AM98" s="68">
        <f>IF((SUM(AM$19:AM$39)+SUM(AM$78:AM97)+SUM(AM$117:AM$121))&gt;=REGISTER!$DD$24,0,IF(DP$70=1,0,IF(AND(DP98=1,$J98=1,DP$43&gt;=REGISTER!$DD$28,DP$40&gt;0,SUM(DP$54:DP$60)&gt;0),1,0)))</f>
        <v>0</v>
      </c>
      <c r="AN98" s="68">
        <f>IF((SUM(AN$19:AN$39)+SUM(AN$78:AN97)+SUM(AN$117:AN$121))&gt;=REGISTER!$DD$24,0,IF(DQ$70=1,0,IF(AND(DQ98=1,$J98=1,DQ$43&gt;=REGISTER!$DD$28,DQ$40&gt;0,SUM(DQ$54:DQ$60)&gt;0),1,0)))</f>
        <v>0</v>
      </c>
      <c r="AO98" s="68">
        <f>IF((SUM(AO$19:AO$39)+SUM(AO$78:AO97)+SUM(AO$117:AO$121))&gt;=REGISTER!$DD$24,0,IF(DR$70=1,0,IF(AND(DR98=1,$J98=1,DR$43&gt;=REGISTER!$DD$28,DR$40&gt;0,SUM(DR$54:DR$60)&gt;0),1,0)))</f>
        <v>0</v>
      </c>
      <c r="AP98" s="68">
        <f>IF((SUM(AP$19:AP$39)+SUM(AP$78:AP97)+SUM(AP$117:AP$121))&gt;=REGISTER!$DD$24,0,IF(DS$70=1,0,IF(AND(DS98=1,$J98=1,DS$43&gt;=REGISTER!$DD$28,DS$40&gt;0,SUM(DS$54:DS$60)&gt;0),1,0)))</f>
        <v>0</v>
      </c>
      <c r="AQ98" s="68">
        <f>IF((SUM(AQ$19:AQ$39)+SUM(AQ$78:AQ97)+SUM(AQ$117:AQ$121))&gt;=REGISTER!$DD$24,0,IF(DT$70=1,0,IF(AND(DT98=1,$J98=1,DT$43&gt;=REGISTER!$DD$28,DT$40&gt;0,SUM(DT$54:DT$60)&gt;0),1,0)))</f>
        <v>0</v>
      </c>
      <c r="AR98" s="68">
        <f>IF((SUM(AR$19:AR$39)+SUM(AR$78:AR97)+SUM(AR$117:AR$121))&gt;=REGISTER!$DD$24,0,IF(DU$70=1,0,IF(AND(DU98=1,$J98=1,DU$43&gt;=REGISTER!$DD$28,DU$40&gt;0,SUM(DU$54:DU$60)&gt;0),1,0)))</f>
        <v>0</v>
      </c>
      <c r="AS98" s="68">
        <f>IF((SUM(AS$19:AS$39)+SUM(AS$78:AS97)+SUM(AS$117:AS$121))&gt;=REGISTER!$DD$24,0,IF(DV$70=1,0,IF(AND(DV98=1,$J98=1,DV$43&gt;=REGISTER!$DD$28,DV$40&gt;0,SUM(DV$54:DV$60)&gt;0),1,0)))</f>
        <v>0</v>
      </c>
      <c r="AT98" s="68">
        <f>IF((SUM(AT$19:AT$39)+SUM(AT$78:AT97)+SUM(AT$117:AT$121))&gt;=REGISTER!$DD$24,0,IF(DW$70=1,0,IF(AND(DW98=1,$J98=1,DW$43&gt;=REGISTER!$DD$28,DW$40&gt;0,SUM(DW$54:DW$60)&gt;0),1,0)))</f>
        <v>0</v>
      </c>
      <c r="AU98" s="68">
        <f>IF((SUM(AU$19:AU$39)+SUM(AU$78:AU97)+SUM(AU$117:AU$121))&gt;=REGISTER!$DD$24,0,IF(DX$70=1,0,IF(AND(DX98=1,$J98=1,DX$43&gt;=REGISTER!$DD$28,DX$40&gt;0,SUM(DX$54:DX$60)&gt;0),1,0)))</f>
        <v>0</v>
      </c>
      <c r="AV98" s="68">
        <f>IF((SUM(AV$19:AV$39)+SUM(AV$78:AV97)+SUM(AV$117:AV$121))&gt;=REGISTER!$DD$24,0,IF(DY$70=1,0,IF(AND(DY98=1,$J98=1,DY$43&gt;=REGISTER!$DD$28,DY$40&gt;0,SUM(DY$54:DY$60)&gt;0),1,0)))</f>
        <v>0</v>
      </c>
      <c r="AW98" s="68">
        <f>IF((SUM(AW$19:AW$39)+SUM(AW$78:AW97)+SUM(AW$117:AW$121))&gt;=REGISTER!$DD$24,0,IF(DZ$70=1,0,IF(AND(DZ98=1,$J98=1,DZ$43&gt;=REGISTER!$DD$28,DZ$40&gt;0,SUM(DZ$54:DZ$60)&gt;0),1,0)))</f>
        <v>0</v>
      </c>
      <c r="AX98" s="68">
        <f>IF((SUM(AX$19:AX$39)+SUM(AX$78:AX97)+SUM(AX$117:AX$121))&gt;=REGISTER!$DD$24,0,IF(EA$70=1,0,IF(AND(EA98=1,$J98=1,EA$43&gt;=REGISTER!$DD$28,EA$40&gt;0,SUM(EA$54:EA$60)&gt;0),1,0)))</f>
        <v>0</v>
      </c>
      <c r="AY98" s="68">
        <f>IF((SUM(AY$19:AY$39)+SUM(AY$78:AY97)+SUM(AY$117:AY$121))&gt;=REGISTER!$DD$24,0,IF(EB$70=1,0,IF(AND(EB98=1,$J98=1,EB$43&gt;=REGISTER!$DD$28,EB$40&gt;0,SUM(EB$54:EB$60)&gt;0),1,0)))</f>
        <v>0</v>
      </c>
      <c r="AZ98" s="68">
        <f>IF((SUM(AZ$19:AZ$39)+SUM(AZ$78:AZ97)+SUM(AZ$117:AZ$121))&gt;=REGISTER!$DD$24,0,IF(EC$70=1,0,IF(AND(EC98=1,$J98=1,EC$43&gt;=REGISTER!$DD$28,EC$40&gt;0,SUM(EC$54:EC$60)&gt;0),1,0)))</f>
        <v>0</v>
      </c>
      <c r="BA98" s="68">
        <f>IF((SUM(BA$19:BA$39)+SUM(BA$78:BA97)+SUM(BA$117:BA$121))&gt;=REGISTER!$DD$24,0,IF(ED$70=1,0,IF(AND(ED98=1,$J98=1,ED$43&gt;=REGISTER!$DD$28,ED$40&gt;0,SUM(ED$54:ED$60)&gt;0),1,0)))</f>
        <v>0</v>
      </c>
      <c r="BB98" s="68">
        <f>IF((SUM(BB$19:BB$39)+SUM(BB$78:BB97)+SUM(BB$117:BB$121))&gt;=REGISTER!$DD$24,0,IF(EE$70=1,0,IF(AND(EE98=1,$J98=1,EE$43&gt;=REGISTER!$DD$28,EE$40&gt;0,SUM(EE$54:EE$60)&gt;0),1,0)))</f>
        <v>0</v>
      </c>
      <c r="BC98" s="68">
        <f>IF((SUM(BC$19:BC$39)+SUM(BC$78:BC97)+SUM(BC$117:BC$121))&gt;=REGISTER!$DD$24,0,IF(EF$70=1,0,IF(AND(EF98=1,$J98=1,EF$43&gt;=REGISTER!$DD$28,EF$40&gt;0,SUM(EF$54:EF$60)&gt;0),1,0)))</f>
        <v>0</v>
      </c>
      <c r="BD98" s="83">
        <f t="shared" si="55"/>
        <v>0</v>
      </c>
      <c r="BE98" s="68">
        <f>IF((SUM(BE$19:BE$37)+SUM(BE$78:BE97))&gt;=20,0,SUM(IF(AND($I98=1,CS98=1,CS$41&gt;2,CS$40&gt;0,SUM(CS$47:CS$53)&gt;0),1,0)))</f>
        <v>0</v>
      </c>
      <c r="BF98" s="68">
        <f>IF((SUM(BF$19:BF$37)+SUM(BF$78:BF97))&gt;=20,0,SUM(IF(AND($I98=1,CT98=1,CT$41&gt;2,CT$40&gt;0,SUM(CT$47:CT$53)&gt;0),1,0)))</f>
        <v>0</v>
      </c>
      <c r="BG98" s="68">
        <f>IF((SUM(BG$19:BG$37)+SUM(BG$78:BG97))&gt;=20,0,SUM(IF(AND($I98=1,CU98=1,CU$41&gt;2,CU$40&gt;0,SUM(CU$47:CU$53)&gt;0),1,0)))</f>
        <v>0</v>
      </c>
      <c r="BH98" s="68">
        <f>IF((SUM(BH$19:BH$37)+SUM(BH$78:BH97))&gt;=20,0,SUM(IF(AND($I98=1,CV98=1,CV$41&gt;2,CV$40&gt;0,SUM(CV$47:CV$53)&gt;0),1,0)))</f>
        <v>0</v>
      </c>
      <c r="BI98" s="68">
        <f>IF((SUM(BI$19:BI$37)+SUM(BI$78:BI97))&gt;=20,0,SUM(IF(AND($I98=1,CW98=1,CW$41&gt;2,CW$40&gt;0,SUM(CW$47:CW$53)&gt;0),1,0)))</f>
        <v>0</v>
      </c>
      <c r="BJ98" s="68">
        <f>IF((SUM(BJ$19:BJ$37)+SUM(BJ$78:BJ97))&gt;=20,0,SUM(IF(AND($I98=1,CX98=1,CX$41&gt;2,CX$40&gt;0,SUM(CX$47:CX$53)&gt;0),1,0)))</f>
        <v>0</v>
      </c>
      <c r="BK98" s="68">
        <f>IF((SUM(BK$19:BK$37)+SUM(BK$78:BK97))&gt;=20,0,SUM(IF(AND($I98=1,CY98=1,CY$41&gt;2,CY$40&gt;0,SUM(CY$47:CY$53)&gt;0),1,0)))</f>
        <v>0</v>
      </c>
      <c r="BL98" s="68">
        <f>IF((SUM(BL$19:BL$37)+SUM(BL$78:BL97))&gt;=20,0,SUM(IF(AND($I98=1,CZ98=1,CZ$41&gt;2,CZ$40&gt;0,SUM(CZ$47:CZ$53)&gt;0),1,0)))</f>
        <v>0</v>
      </c>
      <c r="BM98" s="68">
        <f>IF((SUM(BM$19:BM$37)+SUM(BM$78:BM97))&gt;=20,0,SUM(IF(AND($I98=1,DA98=1,DA$41&gt;2,DA$40&gt;0,SUM(DA$47:DA$53)&gt;0),1,0)))</f>
        <v>0</v>
      </c>
      <c r="BN98" s="68">
        <f>IF((SUM(BN$19:BN$37)+SUM(BN$78:BN97))&gt;=20,0,SUM(IF(AND($I98=1,DB98=1,DB$41&gt;2,DB$40&gt;0,SUM(DB$47:DB$53)&gt;0),1,0)))</f>
        <v>0</v>
      </c>
      <c r="BO98" s="68">
        <f>IF((SUM(BO$19:BO$37)+SUM(BO$78:BO97))&gt;=20,0,SUM(IF(AND($I98=1,DC98=1,DC$41&gt;2,DC$40&gt;0,SUM(DC$47:DC$53)&gt;0),1,0)))</f>
        <v>0</v>
      </c>
      <c r="BP98" s="68">
        <f>IF((SUM(BP$19:BP$37)+SUM(BP$78:BP97))&gt;=20,0,SUM(IF(AND($I98=1,DD98=1,DD$41&gt;2,DD$40&gt;0,SUM(DD$47:DD$53)&gt;0),1,0)))</f>
        <v>0</v>
      </c>
      <c r="BQ98" s="68">
        <f>IF((SUM(BQ$19:BQ$37)+SUM(BQ$78:BQ97))&gt;=20,0,SUM(IF(AND($I98=1,DE98=1,DE$41&gt;2,DE$40&gt;0,SUM(DE$47:DE$53)&gt;0),1,0)))</f>
        <v>0</v>
      </c>
      <c r="BR98" s="68">
        <f>IF((SUM(BR$19:BR$37)+SUM(BR$78:BR97))&gt;=20,0,SUM(IF(AND($I98=1,DF98=1,DF$41&gt;2,DF$40&gt;0,SUM(DF$47:DF$53)&gt;0),1,0)))</f>
        <v>0</v>
      </c>
      <c r="BS98" s="68">
        <f>IF((SUM(BS$19:BS$37)+SUM(BS$78:BS97))&gt;=20,0,SUM(IF(AND($I98=1,DG98=1,DG$41&gt;2,DG$40&gt;0,SUM(DG$47:DG$53)&gt;0),1,0)))</f>
        <v>0</v>
      </c>
      <c r="BT98" s="68">
        <f>IF((SUM(BT$19:BT$37)+SUM(BT$78:BT97))&gt;=20,0,SUM(IF(AND($I98=1,DH98=1,DH$41&gt;2,DH$40&gt;0,SUM(DH$47:DH$53)&gt;0),1,0)))</f>
        <v>0</v>
      </c>
      <c r="BU98" s="68">
        <f>IF((SUM(BU$19:BU$37)+SUM(BU$78:BU97))&gt;=20,0,SUM(IF(AND($I98=1,DI98=1,DI$41&gt;2,DI$40&gt;0,SUM(DI$47:DI$53)&gt;0),1,0)))</f>
        <v>0</v>
      </c>
      <c r="BV98" s="68">
        <f>IF((SUM(BV$19:BV$37)+SUM(BV$78:BV97))&gt;=20,0,SUM(IF(AND($I98=1,DJ98=1,DJ$41&gt;2,DJ$40&gt;0,SUM(DJ$47:DJ$53)&gt;0),1,0)))</f>
        <v>0</v>
      </c>
      <c r="BW98" s="68">
        <f>IF((SUM(BW$19:BW$37)+SUM(BW$78:BW97))&gt;=20,0,SUM(IF(AND($I98=1,DK98=1,DK$41&gt;2,DK$40&gt;0,SUM(DK$47:DK$53)&gt;0),1,0)))</f>
        <v>0</v>
      </c>
      <c r="BX98" s="68">
        <f>IF((SUM(BX$19:BX$37)+SUM(BX$78:BX97))&gt;=20,0,SUM(IF(AND($I98=1,DL98=1,DL$41&gt;2,DL$40&gt;0,SUM(DL$47:DL$53)&gt;0),1,0)))</f>
        <v>0</v>
      </c>
      <c r="BY98" s="68">
        <f>IF((SUM(BY$19:BY$37)+SUM(BY$78:BY97))&gt;=20,0,SUM(IF(AND($I98=1,DM98=1,DM$41&gt;2,DM$40&gt;0,SUM(DM$47:DM$53)&gt;0),1,0)))</f>
        <v>0</v>
      </c>
      <c r="BZ98" s="68">
        <f>IF((SUM(BZ$19:BZ$37)+SUM(BZ$78:BZ97))&gt;=20,0,SUM(IF(AND($I98=1,DN98=1,DN$41&gt;2,DN$40&gt;0,SUM(DN$47:DN$53)&gt;0),1,0)))</f>
        <v>0</v>
      </c>
      <c r="CA98" s="68">
        <f>IF((SUM(CA$19:CA$37)+SUM(CA$78:CA97))&gt;=20,0,SUM(IF(AND($I98=1,DO98=1,DO$41&gt;2,DO$40&gt;0,SUM(DO$47:DO$53)&gt;0),1,0)))</f>
        <v>0</v>
      </c>
      <c r="CB98" s="68">
        <f>IF((SUM(CB$19:CB$37)+SUM(CB$78:CB97))&gt;=20,0,SUM(IF(AND($I98=1,DP98=1,DP$41&gt;2,DP$40&gt;0,SUM(DP$47:DP$53)&gt;0),1,0)))</f>
        <v>0</v>
      </c>
      <c r="CC98" s="68">
        <f>IF((SUM(CC$19:CC$37)+SUM(CC$78:CC97))&gt;=20,0,SUM(IF(AND($I98=1,DQ98=1,DQ$41&gt;2,DQ$40&gt;0,SUM(DQ$47:DQ$53)&gt;0),1,0)))</f>
        <v>0</v>
      </c>
      <c r="CD98" s="68">
        <f>IF((SUM(CD$19:CD$37)+SUM(CD$78:CD97))&gt;=20,0,SUM(IF(AND($I98=1,DR98=1,DR$41&gt;2,DR$40&gt;0,SUM(DR$47:DR$53)&gt;0),1,0)))</f>
        <v>0</v>
      </c>
      <c r="CE98" s="68">
        <f>IF((SUM(CE$19:CE$37)+SUM(CE$78:CE97))&gt;=20,0,SUM(IF(AND($I98=1,DS98=1,DS$41&gt;2,DS$40&gt;0,SUM(DS$47:DS$53)&gt;0),1,0)))</f>
        <v>0</v>
      </c>
      <c r="CF98" s="68">
        <f>IF((SUM(CF$19:CF$37)+SUM(CF$78:CF97))&gt;=20,0,SUM(IF(AND($I98=1,DT98=1,DT$41&gt;2,DT$40&gt;0,SUM(DT$47:DT$53)&gt;0),1,0)))</f>
        <v>0</v>
      </c>
      <c r="CG98" s="68">
        <f>IF((SUM(CG$19:CG$37)+SUM(CG$78:CG97))&gt;=20,0,SUM(IF(AND($I98=1,DU98=1,DU$41&gt;2,DU$40&gt;0,SUM(DU$47:DU$53)&gt;0),1,0)))</f>
        <v>0</v>
      </c>
      <c r="CH98" s="68">
        <f>IF((SUM(CH$19:CH$37)+SUM(CH$78:CH97))&gt;=20,0,SUM(IF(AND($I98=1,DV98=1,DV$41&gt;2,DV$40&gt;0,SUM(DV$47:DV$53)&gt;0),1,0)))</f>
        <v>0</v>
      </c>
      <c r="CI98" s="68">
        <f>IF((SUM(CI$19:CI$37)+SUM(CI$78:CI97))&gt;=20,0,SUM(IF(AND($I98=1,DW98=1,DW$41&gt;2,DW$40&gt;0,SUM(DW$47:DW$53)&gt;0),1,0)))</f>
        <v>0</v>
      </c>
      <c r="CJ98" s="68">
        <f>IF((SUM(CJ$19:CJ$37)+SUM(CJ$78:CJ97))&gt;=20,0,SUM(IF(AND($I98=1,DX98=1,DX$41&gt;2,DX$40&gt;0,SUM(DX$47:DX$53)&gt;0),1,0)))</f>
        <v>0</v>
      </c>
      <c r="CK98" s="68">
        <f>IF((SUM(CK$19:CK$37)+SUM(CK$78:CK97))&gt;=20,0,SUM(IF(AND($I98=1,DY98=1,DY$41&gt;2,DY$40&gt;0,SUM(DY$47:DY$53)&gt;0),1,0)))</f>
        <v>0</v>
      </c>
      <c r="CL98" s="68">
        <f>IF((SUM(CL$19:CL$37)+SUM(CL$78:CL97))&gt;=20,0,SUM(IF(AND($I98=1,DZ98=1,DZ$41&gt;2,DZ$40&gt;0,SUM(DZ$47:DZ$53)&gt;0),1,0)))</f>
        <v>0</v>
      </c>
      <c r="CM98" s="68">
        <f>IF((SUM(CM$19:CM$37)+SUM(CM$78:CM97))&gt;=20,0,SUM(IF(AND($I98=1,EA98=1,EA$41&gt;2,EA$40&gt;0,SUM(EA$47:EA$53)&gt;0),1,0)))</f>
        <v>0</v>
      </c>
      <c r="CN98" s="68">
        <f>IF((SUM(CN$19:CN$37)+SUM(CN$78:CN97))&gt;=20,0,SUM(IF(AND($I98=1,EB98=1,EB$41&gt;2,EB$40&gt;0,SUM(EB$47:EB$53)&gt;0),1,0)))</f>
        <v>0</v>
      </c>
      <c r="CO98" s="68">
        <f>IF((SUM(CO$19:CO$37)+SUM(CO$78:CO97))&gt;=20,0,SUM(IF(AND($I98=1,EC98=1,EC$41&gt;2,EC$40&gt;0,SUM(EC$47:EC$53)&gt;0),1,0)))</f>
        <v>0</v>
      </c>
      <c r="CP98" s="68">
        <f>IF((SUM(CP$19:CP$37)+SUM(CP$78:CP97))&gt;=20,0,SUM(IF(AND($I98=1,ED98=1,ED$41&gt;2,ED$40&gt;0,SUM(ED$47:ED$53)&gt;0),1,0)))</f>
        <v>0</v>
      </c>
      <c r="CQ98" s="68">
        <f>IF((SUM(CQ$19:CQ$37)+SUM(CQ$78:CQ97))&gt;=20,0,SUM(IF(AND($I98=1,EE98=1,EE$41&gt;2,EE$40&gt;0,SUM(EE$47:EE$53)&gt;0),1,0)))</f>
        <v>0</v>
      </c>
      <c r="CR98" s="68">
        <f>IF((SUM(CR$19:CR$37)+SUM(CR$78:CR97))&gt;=20,0,SUM(IF(AND($I98=1,EF98=1,EF$41&gt;2,EF$40&gt;0,SUM(EF$47:EF$53)&gt;0),1,0)))</f>
        <v>0</v>
      </c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  <c r="DL98" s="53"/>
      <c r="DM98" s="53"/>
      <c r="DN98" s="53"/>
      <c r="DO98" s="53"/>
      <c r="DP98" s="53"/>
      <c r="DQ98" s="53"/>
      <c r="DR98" s="53"/>
      <c r="DS98" s="53"/>
      <c r="DT98" s="53"/>
      <c r="DU98" s="53"/>
      <c r="DV98" s="53"/>
      <c r="DW98" s="53"/>
      <c r="DX98" s="53"/>
      <c r="DY98" s="53"/>
      <c r="DZ98" s="53"/>
      <c r="EA98" s="53"/>
      <c r="EB98" s="53"/>
      <c r="EC98" s="53"/>
      <c r="ED98" s="53"/>
      <c r="EE98" s="53"/>
      <c r="EF98" s="53"/>
      <c r="EG98" s="46">
        <f t="shared" si="51"/>
        <v>0</v>
      </c>
      <c r="EH98" s="116"/>
      <c r="EI98" s="82">
        <f t="shared" si="52"/>
        <v>0</v>
      </c>
      <c r="EJ98" s="295" t="str">
        <f t="shared" si="53"/>
        <v/>
      </c>
      <c r="EK98" s="296">
        <f t="shared" si="54"/>
        <v>0</v>
      </c>
      <c r="EL98" s="161"/>
      <c r="EM98" s="354">
        <f>SUMIF($K98,REGISTER!$CY$7,'KORT 2'!$BD98)</f>
        <v>0</v>
      </c>
      <c r="EN98" s="355">
        <f>SUMIF($K98,REGISTER!$CY$8,'KORT 2'!$BD98)</f>
        <v>0</v>
      </c>
      <c r="EO98" s="356">
        <f>SUMIF($K98,REGISTER!$CY$9,'KORT 2'!$BD98)</f>
        <v>0</v>
      </c>
      <c r="EP98" s="356">
        <f>SUMIF($K98,REGISTER!$CY$10,'KORT 2'!$BD98)</f>
        <v>0</v>
      </c>
      <c r="EQ98" s="357">
        <f>SUMIF($K98,REGISTER!$CY$23,'KORT 2'!$BD98)</f>
        <v>0</v>
      </c>
      <c r="ER98" s="355">
        <f>SUMIF($K98,REGISTER!$CY$24,'KORT 2'!$BD98)</f>
        <v>0</v>
      </c>
      <c r="ES98" s="356">
        <f>SUMIF($K98,REGISTER!$CY$25,'KORT 2'!$BD98)</f>
        <v>0</v>
      </c>
      <c r="ET98" s="356">
        <f>SUMIF($K98,REGISTER!$CY$26,'KORT 2'!$BD98)</f>
        <v>0</v>
      </c>
      <c r="EU98" s="357">
        <f>SUMIF($K98,REGISTER!$CY$15,'KORT 2'!$BD98)</f>
        <v>0</v>
      </c>
      <c r="EV98" s="355">
        <f>SUMIF($K98,REGISTER!$CY$16,'KORT 2'!$BD98)</f>
        <v>0</v>
      </c>
      <c r="EW98" s="355">
        <f>SUMIF($K98,REGISTER!$CY$17,'KORT 2'!$BD98)</f>
        <v>0</v>
      </c>
      <c r="EX98" s="355">
        <f>SUMIF($K98,REGISTER!$CY$18,'KORT 2'!$BD98)</f>
        <v>0</v>
      </c>
      <c r="EY98" s="358">
        <f>SUMIF($K98,REGISTER!$CY$19,'KORT 2'!$BD98)+SUMIF($K98,REGISTER!$CY$20,'KORT 2'!$BD98)+SUMIF($K98,REGISTER!$CY$21,'KORT 2'!$BD98)+SUMIF($K98,REGISTER!$CY$22,'KORT 2'!$BD98)</f>
        <v>0</v>
      </c>
      <c r="EZ98" s="359">
        <f>SUMIF($K98,REGISTER!$CY$31,'KORT 2'!$BD98)</f>
        <v>0</v>
      </c>
      <c r="FA98" s="355">
        <f>SUMIF($K98,REGISTER!$CY$32,'KORT 2'!$BD98)</f>
        <v>0</v>
      </c>
      <c r="FB98" s="355">
        <f>SUMIF($K98,REGISTER!$CY$33,'KORT 2'!$BD98)</f>
        <v>0</v>
      </c>
      <c r="FC98" s="355">
        <f>SUMIF($K98,REGISTER!$CY$34,'KORT 2'!$BD98)</f>
        <v>0</v>
      </c>
      <c r="FD98" s="358">
        <f>SUMIF($K98,REGISTER!$CY$35,'KORT 2'!$BD98)+SUMIF($K98,REGISTER!$CY$36,'KORT 2'!$BD98)+SUMIF($K98,REGISTER!$CY$37,'KORT 2'!$BD98)+SUMIF($K98,REGISTER!$CY$38,'KORT 2'!$BD98)</f>
        <v>0</v>
      </c>
      <c r="FE98" s="376"/>
      <c r="FF98" s="377"/>
      <c r="FG98" s="378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9"/>
      <c r="FY98" s="84">
        <f>SUMIF($M98,REGISTER!$CY$40,'KORT 2'!$O98)</f>
        <v>0</v>
      </c>
      <c r="FZ98" s="17">
        <f>SUMIF($M98,REGISTER!$CY$41,'KORT 2'!$O98)</f>
        <v>0</v>
      </c>
      <c r="GA98" s="17">
        <f>SUMIF($M98,REGISTER!$CY$42,'KORT 2'!$O98)</f>
        <v>0</v>
      </c>
      <c r="GB98" s="17">
        <f>SUMIF($M98,REGISTER!$CY$43,'KORT 2'!$O98)</f>
        <v>0</v>
      </c>
      <c r="GC98" s="17">
        <f>SUMIF($M98,REGISTER!$CY$44,'KORT 2'!$O98)</f>
        <v>0</v>
      </c>
      <c r="GD98" s="17">
        <f>SUMIF($M98,REGISTER!$CY$45,'KORT 2'!$O98)</f>
        <v>0</v>
      </c>
      <c r="GE98" s="17">
        <f>SUMIF($M98,REGISTER!$CY$60,'KORT 2'!$O98)</f>
        <v>0</v>
      </c>
      <c r="GF98" s="17">
        <f>SUMIF($M98,REGISTER!$CY$61,'KORT 2'!$O98)</f>
        <v>0</v>
      </c>
      <c r="GG98" s="17">
        <f>SUMIF($M98,REGISTER!$CY$62,'KORT 2'!$O98)</f>
        <v>0</v>
      </c>
      <c r="GH98" s="17">
        <f>SUMIF($M98,REGISTER!$CY$63,'KORT 2'!$O98)</f>
        <v>0</v>
      </c>
      <c r="GI98" s="17">
        <f>SUMIF($M98,REGISTER!$CY$64,'KORT 2'!$O98)</f>
        <v>0</v>
      </c>
      <c r="GJ98" s="17">
        <f>SUMIF($M98,REGISTER!$CY$65,'KORT 2'!$O98)</f>
        <v>0</v>
      </c>
      <c r="GK98" s="17">
        <f>SUMIF($M98,REGISTER!$CY$50,'KORT 2'!$O98)</f>
        <v>0</v>
      </c>
      <c r="GL98" s="17">
        <f>SUMIF($M98,REGISTER!$CY$51,'KORT 2'!$O98)</f>
        <v>0</v>
      </c>
      <c r="GM98" s="17">
        <f>SUMIF($M98,REGISTER!$CY$52,'KORT 2'!$O98)</f>
        <v>0</v>
      </c>
      <c r="GN98" s="17">
        <f>SUMIF($M98,REGISTER!$CY$53,'KORT 2'!$O98)</f>
        <v>0</v>
      </c>
      <c r="GO98" s="17">
        <f>SUMIF($M98,REGISTER!$CY$54,'KORT 2'!$O98)</f>
        <v>0</v>
      </c>
      <c r="GP98" s="17">
        <f>SUMIF($M98,REGISTER!$CY$55,'KORT 2'!$O98)</f>
        <v>0</v>
      </c>
      <c r="GQ98" s="16">
        <f>SUMIF($M98,REGISTER!$CY$56,'KORT 2'!$O98)+SUMIF($M98,REGISTER!$CY$57,'KORT 2'!$O98)+SUMIF($M98,REGISTER!$CY$58,'KORT 2'!$O98)+SUMIF($M98,REGISTER!$CY$59,'KORT 2'!$O98)</f>
        <v>0</v>
      </c>
      <c r="GR98" s="17">
        <f>SUMIF($M98,REGISTER!$CY$70,'KORT 2'!$O98)</f>
        <v>0</v>
      </c>
      <c r="GS98" s="17">
        <f>SUMIF($M98,REGISTER!$CY$71,'KORT 2'!$O98)</f>
        <v>0</v>
      </c>
      <c r="GT98" s="17">
        <f>SUMIF($M98,REGISTER!$CY$72,'KORT 2'!$O98)</f>
        <v>0</v>
      </c>
      <c r="GU98" s="17">
        <f>SUMIF($M98,REGISTER!$CY$73,'KORT 2'!$O98)</f>
        <v>0</v>
      </c>
      <c r="GV98" s="17">
        <f>SUMIF($M98,REGISTER!$CY$74,'KORT 2'!$O98)</f>
        <v>0</v>
      </c>
      <c r="GW98" s="17">
        <f>SUMIF($M98,REGISTER!$CY$75,'KORT 2'!$O98)</f>
        <v>0</v>
      </c>
      <c r="GX98" s="16">
        <f>SUMIF($M98,REGISTER!$CY$76,'KORT 2'!$O98)+SUMIF($M98,REGISTER!$CY$77,'KORT 2'!$O98)+SUMIF($M98,REGISTER!$CY$78,'KORT 2'!$O98)+SUMIF($M98,REGISTER!$CY$79,'KORT 2'!$O98)</f>
        <v>0</v>
      </c>
      <c r="GY98" s="116"/>
      <c r="GZ98" s="116"/>
      <c r="HA98" s="116"/>
      <c r="HB98" s="116"/>
      <c r="HC98" s="116"/>
      <c r="HD98" s="116"/>
      <c r="HE98" s="116"/>
      <c r="HF98" s="116"/>
      <c r="HG98" s="116"/>
      <c r="HH98" s="116"/>
      <c r="HI98" s="116"/>
      <c r="HJ98" s="116"/>
      <c r="HK98" s="116"/>
      <c r="HL98" s="116"/>
      <c r="HM98" s="116"/>
      <c r="HN98" s="116"/>
      <c r="HO98" s="116"/>
      <c r="HP98" s="106"/>
      <c r="HQ98" s="1"/>
    </row>
    <row r="99" spans="1:225" ht="12" customHeight="1">
      <c r="A99" s="15">
        <v>43</v>
      </c>
      <c r="B99" s="69"/>
      <c r="C99" s="539" t="str">
        <f t="shared" si="41"/>
        <v/>
      </c>
      <c r="D99" s="540"/>
      <c r="E99" s="540"/>
      <c r="F99" s="540"/>
      <c r="G99" s="541"/>
      <c r="H99" s="111" t="str">
        <f t="shared" si="42"/>
        <v/>
      </c>
      <c r="I99" s="22">
        <f t="shared" si="43"/>
        <v>0</v>
      </c>
      <c r="J99" s="22">
        <f t="shared" si="44"/>
        <v>0</v>
      </c>
      <c r="K99" s="22">
        <f t="shared" si="45"/>
        <v>0</v>
      </c>
      <c r="L99" s="114"/>
      <c r="M99" s="22">
        <f t="shared" si="46"/>
        <v>0</v>
      </c>
      <c r="N99" s="22">
        <f t="shared" si="47"/>
        <v>0</v>
      </c>
      <c r="O99" s="83">
        <f t="shared" si="48"/>
        <v>0</v>
      </c>
      <c r="P99" s="68">
        <f>IF((SUM(P$19:P$39)+SUM(P$78:P98)+SUM(P$117:P$121))&gt;=REGISTER!$DD$24,0,IF(CS$70=1,0,IF(AND(CS99=1,$J99=1,CS$43&gt;=REGISTER!$DD$28,CS$40&gt;0,SUM(CS$54:CS$60)&gt;0),1,0)))</f>
        <v>0</v>
      </c>
      <c r="Q99" s="68">
        <f>IF((SUM(Q$19:Q$39)+SUM(Q$78:Q98)+SUM(Q$117:Q$121))&gt;=REGISTER!$DD$24,0,IF(CT$70=1,0,IF(AND(CT99=1,$J99=1,CT$43&gt;=REGISTER!$DD$28,CT$40&gt;0,SUM(CT$54:CT$60)&gt;0),1,0)))</f>
        <v>0</v>
      </c>
      <c r="R99" s="68">
        <f>IF((SUM(R$19:R$39)+SUM(R$78:R98)+SUM(R$117:R$121))&gt;=REGISTER!$DD$24,0,IF(CU$70=1,0,IF(AND(CU99=1,$J99=1,CU$43&gt;=REGISTER!$DD$28,CU$40&gt;0,SUM(CU$54:CU$60)&gt;0),1,0)))</f>
        <v>0</v>
      </c>
      <c r="S99" s="68">
        <f>IF((SUM(S$19:S$39)+SUM(S$78:S98)+SUM(S$117:S$121))&gt;=REGISTER!$DD$24,0,IF(CV$70=1,0,IF(AND(CV99=1,$J99=1,CV$43&gt;=REGISTER!$DD$28,CV$40&gt;0,SUM(CV$54:CV$60)&gt;0),1,0)))</f>
        <v>0</v>
      </c>
      <c r="T99" s="68">
        <f>IF((SUM(T$19:T$39)+SUM(T$78:T98)+SUM(T$117:T$121))&gt;=REGISTER!$DD$24,0,IF(CW$70=1,0,IF(AND(CW99=1,$J99=1,CW$43&gt;=REGISTER!$DD$28,CW$40&gt;0,SUM(CW$54:CW$60)&gt;0),1,0)))</f>
        <v>0</v>
      </c>
      <c r="U99" s="68">
        <f>IF((SUM(U$19:U$39)+SUM(U$78:U98)+SUM(U$117:U$121))&gt;=REGISTER!$DD$24,0,IF(CX$70=1,0,IF(AND(CX99=1,$J99=1,CX$43&gt;=REGISTER!$DD$28,CX$40&gt;0,SUM(CX$54:CX$60)&gt;0),1,0)))</f>
        <v>0</v>
      </c>
      <c r="V99" s="68">
        <f>IF((SUM(V$19:V$39)+SUM(V$78:V98)+SUM(V$117:V$121))&gt;=REGISTER!$DD$24,0,IF(CY$70=1,0,IF(AND(CY99=1,$J99=1,CY$43&gt;=REGISTER!$DD$28,CY$40&gt;0,SUM(CY$54:CY$60)&gt;0),1,0)))</f>
        <v>0</v>
      </c>
      <c r="W99" s="68">
        <f>IF((SUM(W$19:W$39)+SUM(W$78:W98)+SUM(W$117:W$121))&gt;=REGISTER!$DD$24,0,IF(CZ$70=1,0,IF(AND(CZ99=1,$J99=1,CZ$43&gt;=REGISTER!$DD$28,CZ$40&gt;0,SUM(CZ$54:CZ$60)&gt;0),1,0)))</f>
        <v>0</v>
      </c>
      <c r="X99" s="68">
        <f>IF((SUM(X$19:X$39)+SUM(X$78:X98)+SUM(X$117:X$121))&gt;=REGISTER!$DD$24,0,IF(DA$70=1,0,IF(AND(DA99=1,$J99=1,DA$43&gt;=REGISTER!$DD$28,DA$40&gt;0,SUM(DA$54:DA$60)&gt;0),1,0)))</f>
        <v>0</v>
      </c>
      <c r="Y99" s="68">
        <f>IF((SUM(Y$19:Y$39)+SUM(Y$78:Y98)+SUM(Y$117:Y$121))&gt;=REGISTER!$DD$24,0,IF(DB$70=1,0,IF(AND(DB99=1,$J99=1,DB$43&gt;=REGISTER!$DD$28,DB$40&gt;0,SUM(DB$54:DB$60)&gt;0),1,0)))</f>
        <v>0</v>
      </c>
      <c r="Z99" s="68">
        <f>IF((SUM(Z$19:Z$39)+SUM(Z$78:Z98)+SUM(Z$117:Z$121))&gt;=REGISTER!$DD$24,0,IF(DC$70=1,0,IF(AND(DC99=1,$J99=1,DC$43&gt;=REGISTER!$DD$28,DC$40&gt;0,SUM(DC$54:DC$60)&gt;0),1,0)))</f>
        <v>0</v>
      </c>
      <c r="AA99" s="68">
        <f>IF((SUM(AA$19:AA$39)+SUM(AA$78:AA98)+SUM(AA$117:AA$121))&gt;=REGISTER!$DD$24,0,IF(DD$70=1,0,IF(AND(DD99=1,$J99=1,DD$43&gt;=REGISTER!$DD$28,DD$40&gt;0,SUM(DD$54:DD$60)&gt;0),1,0)))</f>
        <v>0</v>
      </c>
      <c r="AB99" s="68">
        <f>IF((SUM(AB$19:AB$39)+SUM(AB$78:AB98)+SUM(AB$117:AB$121))&gt;=REGISTER!$DD$24,0,IF(DE$70=1,0,IF(AND(DE99=1,$J99=1,DE$43&gt;=REGISTER!$DD$28,DE$40&gt;0,SUM(DE$54:DE$60)&gt;0),1,0)))</f>
        <v>0</v>
      </c>
      <c r="AC99" s="68">
        <f>IF((SUM(AC$19:AC$39)+SUM(AC$78:AC98)+SUM(AC$117:AC$121))&gt;=REGISTER!$DD$24,0,IF(DF$70=1,0,IF(AND(DF99=1,$J99=1,DF$43&gt;=REGISTER!$DD$28,DF$40&gt;0,SUM(DF$54:DF$60)&gt;0),1,0)))</f>
        <v>0</v>
      </c>
      <c r="AD99" s="68">
        <f>IF((SUM(AD$19:AD$39)+SUM(AD$78:AD98)+SUM(AD$117:AD$121))&gt;=REGISTER!$DD$24,0,IF(DG$70=1,0,IF(AND(DG99=1,$J99=1,DG$43&gt;=REGISTER!$DD$28,DG$40&gt;0,SUM(DG$54:DG$60)&gt;0),1,0)))</f>
        <v>0</v>
      </c>
      <c r="AE99" s="68">
        <f>IF((SUM(AE$19:AE$39)+SUM(AE$78:AE98)+SUM(AE$117:AE$121))&gt;=REGISTER!$DD$24,0,IF(DH$70=1,0,IF(AND(DH99=1,$J99=1,DH$43&gt;=REGISTER!$DD$28,DH$40&gt;0,SUM(DH$54:DH$60)&gt;0),1,0)))</f>
        <v>0</v>
      </c>
      <c r="AF99" s="68">
        <f>IF((SUM(AF$19:AF$39)+SUM(AF$78:AF98)+SUM(AF$117:AF$121))&gt;=REGISTER!$DD$24,0,IF(DI$70=1,0,IF(AND(DI99=1,$J99=1,DI$43&gt;=REGISTER!$DD$28,DI$40&gt;0,SUM(DI$54:DI$60)&gt;0),1,0)))</f>
        <v>0</v>
      </c>
      <c r="AG99" s="68">
        <f>IF((SUM(AG$19:AG$39)+SUM(AG$78:AG98)+SUM(AG$117:AG$121))&gt;=REGISTER!$DD$24,0,IF(DJ$70=1,0,IF(AND(DJ99=1,$J99=1,DJ$43&gt;=REGISTER!$DD$28,DJ$40&gt;0,SUM(DJ$54:DJ$60)&gt;0),1,0)))</f>
        <v>0</v>
      </c>
      <c r="AH99" s="68">
        <f>IF((SUM(AH$19:AH$39)+SUM(AH$78:AH98)+SUM(AH$117:AH$121))&gt;=REGISTER!$DD$24,0,IF(DK$70=1,0,IF(AND(DK99=1,$J99=1,DK$43&gt;=REGISTER!$DD$28,DK$40&gt;0,SUM(DK$54:DK$60)&gt;0),1,0)))</f>
        <v>0</v>
      </c>
      <c r="AI99" s="68">
        <f>IF((SUM(AI$19:AI$39)+SUM(AI$78:AI98)+SUM(AI$117:AI$121))&gt;=REGISTER!$DD$24,0,IF(DL$70=1,0,IF(AND(DL99=1,$J99=1,DL$43&gt;=REGISTER!$DD$28,DL$40&gt;0,SUM(DL$54:DL$60)&gt;0),1,0)))</f>
        <v>0</v>
      </c>
      <c r="AJ99" s="68">
        <f>IF((SUM(AJ$19:AJ$39)+SUM(AJ$78:AJ98)+SUM(AJ$117:AJ$121))&gt;=REGISTER!$DD$24,0,IF(DM$70=1,0,IF(AND(DM99=1,$J99=1,DM$43&gt;=REGISTER!$DD$28,DM$40&gt;0,SUM(DM$54:DM$60)&gt;0),1,0)))</f>
        <v>0</v>
      </c>
      <c r="AK99" s="68">
        <f>IF((SUM(AK$19:AK$39)+SUM(AK$78:AK98)+SUM(AK$117:AK$121))&gt;=REGISTER!$DD$24,0,IF(DN$70=1,0,IF(AND(DN99=1,$J99=1,DN$43&gt;=REGISTER!$DD$28,DN$40&gt;0,SUM(DN$54:DN$60)&gt;0),1,0)))</f>
        <v>0</v>
      </c>
      <c r="AL99" s="68">
        <f>IF((SUM(AL$19:AL$39)+SUM(AL$78:AL98)+SUM(AL$117:AL$121))&gt;=REGISTER!$DD$24,0,IF(DO$70=1,0,IF(AND(DO99=1,$J99=1,DO$43&gt;=REGISTER!$DD$28,DO$40&gt;0,SUM(DO$54:DO$60)&gt;0),1,0)))</f>
        <v>0</v>
      </c>
      <c r="AM99" s="68">
        <f>IF((SUM(AM$19:AM$39)+SUM(AM$78:AM98)+SUM(AM$117:AM$121))&gt;=REGISTER!$DD$24,0,IF(DP$70=1,0,IF(AND(DP99=1,$J99=1,DP$43&gt;=REGISTER!$DD$28,DP$40&gt;0,SUM(DP$54:DP$60)&gt;0),1,0)))</f>
        <v>0</v>
      </c>
      <c r="AN99" s="68">
        <f>IF((SUM(AN$19:AN$39)+SUM(AN$78:AN98)+SUM(AN$117:AN$121))&gt;=REGISTER!$DD$24,0,IF(DQ$70=1,0,IF(AND(DQ99=1,$J99=1,DQ$43&gt;=REGISTER!$DD$28,DQ$40&gt;0,SUM(DQ$54:DQ$60)&gt;0),1,0)))</f>
        <v>0</v>
      </c>
      <c r="AO99" s="68">
        <f>IF((SUM(AO$19:AO$39)+SUM(AO$78:AO98)+SUM(AO$117:AO$121))&gt;=REGISTER!$DD$24,0,IF(DR$70=1,0,IF(AND(DR99=1,$J99=1,DR$43&gt;=REGISTER!$DD$28,DR$40&gt;0,SUM(DR$54:DR$60)&gt;0),1,0)))</f>
        <v>0</v>
      </c>
      <c r="AP99" s="68">
        <f>IF((SUM(AP$19:AP$39)+SUM(AP$78:AP98)+SUM(AP$117:AP$121))&gt;=REGISTER!$DD$24,0,IF(DS$70=1,0,IF(AND(DS99=1,$J99=1,DS$43&gt;=REGISTER!$DD$28,DS$40&gt;0,SUM(DS$54:DS$60)&gt;0),1,0)))</f>
        <v>0</v>
      </c>
      <c r="AQ99" s="68">
        <f>IF((SUM(AQ$19:AQ$39)+SUM(AQ$78:AQ98)+SUM(AQ$117:AQ$121))&gt;=REGISTER!$DD$24,0,IF(DT$70=1,0,IF(AND(DT99=1,$J99=1,DT$43&gt;=REGISTER!$DD$28,DT$40&gt;0,SUM(DT$54:DT$60)&gt;0),1,0)))</f>
        <v>0</v>
      </c>
      <c r="AR99" s="68">
        <f>IF((SUM(AR$19:AR$39)+SUM(AR$78:AR98)+SUM(AR$117:AR$121))&gt;=REGISTER!$DD$24,0,IF(DU$70=1,0,IF(AND(DU99=1,$J99=1,DU$43&gt;=REGISTER!$DD$28,DU$40&gt;0,SUM(DU$54:DU$60)&gt;0),1,0)))</f>
        <v>0</v>
      </c>
      <c r="AS99" s="68">
        <f>IF((SUM(AS$19:AS$39)+SUM(AS$78:AS98)+SUM(AS$117:AS$121))&gt;=REGISTER!$DD$24,0,IF(DV$70=1,0,IF(AND(DV99=1,$J99=1,DV$43&gt;=REGISTER!$DD$28,DV$40&gt;0,SUM(DV$54:DV$60)&gt;0),1,0)))</f>
        <v>0</v>
      </c>
      <c r="AT99" s="68">
        <f>IF((SUM(AT$19:AT$39)+SUM(AT$78:AT98)+SUM(AT$117:AT$121))&gt;=REGISTER!$DD$24,0,IF(DW$70=1,0,IF(AND(DW99=1,$J99=1,DW$43&gt;=REGISTER!$DD$28,DW$40&gt;0,SUM(DW$54:DW$60)&gt;0),1,0)))</f>
        <v>0</v>
      </c>
      <c r="AU99" s="68">
        <f>IF((SUM(AU$19:AU$39)+SUM(AU$78:AU98)+SUM(AU$117:AU$121))&gt;=REGISTER!$DD$24,0,IF(DX$70=1,0,IF(AND(DX99=1,$J99=1,DX$43&gt;=REGISTER!$DD$28,DX$40&gt;0,SUM(DX$54:DX$60)&gt;0),1,0)))</f>
        <v>0</v>
      </c>
      <c r="AV99" s="68">
        <f>IF((SUM(AV$19:AV$39)+SUM(AV$78:AV98)+SUM(AV$117:AV$121))&gt;=REGISTER!$DD$24,0,IF(DY$70=1,0,IF(AND(DY99=1,$J99=1,DY$43&gt;=REGISTER!$DD$28,DY$40&gt;0,SUM(DY$54:DY$60)&gt;0),1,0)))</f>
        <v>0</v>
      </c>
      <c r="AW99" s="68">
        <f>IF((SUM(AW$19:AW$39)+SUM(AW$78:AW98)+SUM(AW$117:AW$121))&gt;=REGISTER!$DD$24,0,IF(DZ$70=1,0,IF(AND(DZ99=1,$J99=1,DZ$43&gt;=REGISTER!$DD$28,DZ$40&gt;0,SUM(DZ$54:DZ$60)&gt;0),1,0)))</f>
        <v>0</v>
      </c>
      <c r="AX99" s="68">
        <f>IF((SUM(AX$19:AX$39)+SUM(AX$78:AX98)+SUM(AX$117:AX$121))&gt;=REGISTER!$DD$24,0,IF(EA$70=1,0,IF(AND(EA99=1,$J99=1,EA$43&gt;=REGISTER!$DD$28,EA$40&gt;0,SUM(EA$54:EA$60)&gt;0),1,0)))</f>
        <v>0</v>
      </c>
      <c r="AY99" s="68">
        <f>IF((SUM(AY$19:AY$39)+SUM(AY$78:AY98)+SUM(AY$117:AY$121))&gt;=REGISTER!$DD$24,0,IF(EB$70=1,0,IF(AND(EB99=1,$J99=1,EB$43&gt;=REGISTER!$DD$28,EB$40&gt;0,SUM(EB$54:EB$60)&gt;0),1,0)))</f>
        <v>0</v>
      </c>
      <c r="AZ99" s="68">
        <f>IF((SUM(AZ$19:AZ$39)+SUM(AZ$78:AZ98)+SUM(AZ$117:AZ$121))&gt;=REGISTER!$DD$24,0,IF(EC$70=1,0,IF(AND(EC99=1,$J99=1,EC$43&gt;=REGISTER!$DD$28,EC$40&gt;0,SUM(EC$54:EC$60)&gt;0),1,0)))</f>
        <v>0</v>
      </c>
      <c r="BA99" s="68">
        <f>IF((SUM(BA$19:BA$39)+SUM(BA$78:BA98)+SUM(BA$117:BA$121))&gt;=REGISTER!$DD$24,0,IF(ED$70=1,0,IF(AND(ED99=1,$J99=1,ED$43&gt;=REGISTER!$DD$28,ED$40&gt;0,SUM(ED$54:ED$60)&gt;0),1,0)))</f>
        <v>0</v>
      </c>
      <c r="BB99" s="68">
        <f>IF((SUM(BB$19:BB$39)+SUM(BB$78:BB98)+SUM(BB$117:BB$121))&gt;=REGISTER!$DD$24,0,IF(EE$70=1,0,IF(AND(EE99=1,$J99=1,EE$43&gt;=REGISTER!$DD$28,EE$40&gt;0,SUM(EE$54:EE$60)&gt;0),1,0)))</f>
        <v>0</v>
      </c>
      <c r="BC99" s="68">
        <f>IF((SUM(BC$19:BC$39)+SUM(BC$78:BC98)+SUM(BC$117:BC$121))&gt;=REGISTER!$DD$24,0,IF(EF$70=1,0,IF(AND(EF99=1,$J99=1,EF$43&gt;=REGISTER!$DD$28,EF$40&gt;0,SUM(EF$54:EF$60)&gt;0),1,0)))</f>
        <v>0</v>
      </c>
      <c r="BD99" s="83">
        <f t="shared" si="55"/>
        <v>0</v>
      </c>
      <c r="BE99" s="68">
        <f>IF((SUM(BE$19:BE$37)+SUM(BE$78:BE98))&gt;=20,0,SUM(IF(AND($I99=1,CS99=1,CS$41&gt;2,CS$40&gt;0,SUM(CS$47:CS$53)&gt;0),1,0)))</f>
        <v>0</v>
      </c>
      <c r="BF99" s="68">
        <f>IF((SUM(BF$19:BF$37)+SUM(BF$78:BF98))&gt;=20,0,SUM(IF(AND($I99=1,CT99=1,CT$41&gt;2,CT$40&gt;0,SUM(CT$47:CT$53)&gt;0),1,0)))</f>
        <v>0</v>
      </c>
      <c r="BG99" s="68">
        <f>IF((SUM(BG$19:BG$37)+SUM(BG$78:BG98))&gt;=20,0,SUM(IF(AND($I99=1,CU99=1,CU$41&gt;2,CU$40&gt;0,SUM(CU$47:CU$53)&gt;0),1,0)))</f>
        <v>0</v>
      </c>
      <c r="BH99" s="68">
        <f>IF((SUM(BH$19:BH$37)+SUM(BH$78:BH98))&gt;=20,0,SUM(IF(AND($I99=1,CV99=1,CV$41&gt;2,CV$40&gt;0,SUM(CV$47:CV$53)&gt;0),1,0)))</f>
        <v>0</v>
      </c>
      <c r="BI99" s="68">
        <f>IF((SUM(BI$19:BI$37)+SUM(BI$78:BI98))&gt;=20,0,SUM(IF(AND($I99=1,CW99=1,CW$41&gt;2,CW$40&gt;0,SUM(CW$47:CW$53)&gt;0),1,0)))</f>
        <v>0</v>
      </c>
      <c r="BJ99" s="68">
        <f>IF((SUM(BJ$19:BJ$37)+SUM(BJ$78:BJ98))&gt;=20,0,SUM(IF(AND($I99=1,CX99=1,CX$41&gt;2,CX$40&gt;0,SUM(CX$47:CX$53)&gt;0),1,0)))</f>
        <v>0</v>
      </c>
      <c r="BK99" s="68">
        <f>IF((SUM(BK$19:BK$37)+SUM(BK$78:BK98))&gt;=20,0,SUM(IF(AND($I99=1,CY99=1,CY$41&gt;2,CY$40&gt;0,SUM(CY$47:CY$53)&gt;0),1,0)))</f>
        <v>0</v>
      </c>
      <c r="BL99" s="68">
        <f>IF((SUM(BL$19:BL$37)+SUM(BL$78:BL98))&gt;=20,0,SUM(IF(AND($I99=1,CZ99=1,CZ$41&gt;2,CZ$40&gt;0,SUM(CZ$47:CZ$53)&gt;0),1,0)))</f>
        <v>0</v>
      </c>
      <c r="BM99" s="68">
        <f>IF((SUM(BM$19:BM$37)+SUM(BM$78:BM98))&gt;=20,0,SUM(IF(AND($I99=1,DA99=1,DA$41&gt;2,DA$40&gt;0,SUM(DA$47:DA$53)&gt;0),1,0)))</f>
        <v>0</v>
      </c>
      <c r="BN99" s="68">
        <f>IF((SUM(BN$19:BN$37)+SUM(BN$78:BN98))&gt;=20,0,SUM(IF(AND($I99=1,DB99=1,DB$41&gt;2,DB$40&gt;0,SUM(DB$47:DB$53)&gt;0),1,0)))</f>
        <v>0</v>
      </c>
      <c r="BO99" s="68">
        <f>IF((SUM(BO$19:BO$37)+SUM(BO$78:BO98))&gt;=20,0,SUM(IF(AND($I99=1,DC99=1,DC$41&gt;2,DC$40&gt;0,SUM(DC$47:DC$53)&gt;0),1,0)))</f>
        <v>0</v>
      </c>
      <c r="BP99" s="68">
        <f>IF((SUM(BP$19:BP$37)+SUM(BP$78:BP98))&gt;=20,0,SUM(IF(AND($I99=1,DD99=1,DD$41&gt;2,DD$40&gt;0,SUM(DD$47:DD$53)&gt;0),1,0)))</f>
        <v>0</v>
      </c>
      <c r="BQ99" s="68">
        <f>IF((SUM(BQ$19:BQ$37)+SUM(BQ$78:BQ98))&gt;=20,0,SUM(IF(AND($I99=1,DE99=1,DE$41&gt;2,DE$40&gt;0,SUM(DE$47:DE$53)&gt;0),1,0)))</f>
        <v>0</v>
      </c>
      <c r="BR99" s="68">
        <f>IF((SUM(BR$19:BR$37)+SUM(BR$78:BR98))&gt;=20,0,SUM(IF(AND($I99=1,DF99=1,DF$41&gt;2,DF$40&gt;0,SUM(DF$47:DF$53)&gt;0),1,0)))</f>
        <v>0</v>
      </c>
      <c r="BS99" s="68">
        <f>IF((SUM(BS$19:BS$37)+SUM(BS$78:BS98))&gt;=20,0,SUM(IF(AND($I99=1,DG99=1,DG$41&gt;2,DG$40&gt;0,SUM(DG$47:DG$53)&gt;0),1,0)))</f>
        <v>0</v>
      </c>
      <c r="BT99" s="68">
        <f>IF((SUM(BT$19:BT$37)+SUM(BT$78:BT98))&gt;=20,0,SUM(IF(AND($I99=1,DH99=1,DH$41&gt;2,DH$40&gt;0,SUM(DH$47:DH$53)&gt;0),1,0)))</f>
        <v>0</v>
      </c>
      <c r="BU99" s="68">
        <f>IF((SUM(BU$19:BU$37)+SUM(BU$78:BU98))&gt;=20,0,SUM(IF(AND($I99=1,DI99=1,DI$41&gt;2,DI$40&gt;0,SUM(DI$47:DI$53)&gt;0),1,0)))</f>
        <v>0</v>
      </c>
      <c r="BV99" s="68">
        <f>IF((SUM(BV$19:BV$37)+SUM(BV$78:BV98))&gt;=20,0,SUM(IF(AND($I99=1,DJ99=1,DJ$41&gt;2,DJ$40&gt;0,SUM(DJ$47:DJ$53)&gt;0),1,0)))</f>
        <v>0</v>
      </c>
      <c r="BW99" s="68">
        <f>IF((SUM(BW$19:BW$37)+SUM(BW$78:BW98))&gt;=20,0,SUM(IF(AND($I99=1,DK99=1,DK$41&gt;2,DK$40&gt;0,SUM(DK$47:DK$53)&gt;0),1,0)))</f>
        <v>0</v>
      </c>
      <c r="BX99" s="68">
        <f>IF((SUM(BX$19:BX$37)+SUM(BX$78:BX98))&gt;=20,0,SUM(IF(AND($I99=1,DL99=1,DL$41&gt;2,DL$40&gt;0,SUM(DL$47:DL$53)&gt;0),1,0)))</f>
        <v>0</v>
      </c>
      <c r="BY99" s="68">
        <f>IF((SUM(BY$19:BY$37)+SUM(BY$78:BY98))&gt;=20,0,SUM(IF(AND($I99=1,DM99=1,DM$41&gt;2,DM$40&gt;0,SUM(DM$47:DM$53)&gt;0),1,0)))</f>
        <v>0</v>
      </c>
      <c r="BZ99" s="68">
        <f>IF((SUM(BZ$19:BZ$37)+SUM(BZ$78:BZ98))&gt;=20,0,SUM(IF(AND($I99=1,DN99=1,DN$41&gt;2,DN$40&gt;0,SUM(DN$47:DN$53)&gt;0),1,0)))</f>
        <v>0</v>
      </c>
      <c r="CA99" s="68">
        <f>IF((SUM(CA$19:CA$37)+SUM(CA$78:CA98))&gt;=20,0,SUM(IF(AND($I99=1,DO99=1,DO$41&gt;2,DO$40&gt;0,SUM(DO$47:DO$53)&gt;0),1,0)))</f>
        <v>0</v>
      </c>
      <c r="CB99" s="68">
        <f>IF((SUM(CB$19:CB$37)+SUM(CB$78:CB98))&gt;=20,0,SUM(IF(AND($I99=1,DP99=1,DP$41&gt;2,DP$40&gt;0,SUM(DP$47:DP$53)&gt;0),1,0)))</f>
        <v>0</v>
      </c>
      <c r="CC99" s="68">
        <f>IF((SUM(CC$19:CC$37)+SUM(CC$78:CC98))&gt;=20,0,SUM(IF(AND($I99=1,DQ99=1,DQ$41&gt;2,DQ$40&gt;0,SUM(DQ$47:DQ$53)&gt;0),1,0)))</f>
        <v>0</v>
      </c>
      <c r="CD99" s="68">
        <f>IF((SUM(CD$19:CD$37)+SUM(CD$78:CD98))&gt;=20,0,SUM(IF(AND($I99=1,DR99=1,DR$41&gt;2,DR$40&gt;0,SUM(DR$47:DR$53)&gt;0),1,0)))</f>
        <v>0</v>
      </c>
      <c r="CE99" s="68">
        <f>IF((SUM(CE$19:CE$37)+SUM(CE$78:CE98))&gt;=20,0,SUM(IF(AND($I99=1,DS99=1,DS$41&gt;2,DS$40&gt;0,SUM(DS$47:DS$53)&gt;0),1,0)))</f>
        <v>0</v>
      </c>
      <c r="CF99" s="68">
        <f>IF((SUM(CF$19:CF$37)+SUM(CF$78:CF98))&gt;=20,0,SUM(IF(AND($I99=1,DT99=1,DT$41&gt;2,DT$40&gt;0,SUM(DT$47:DT$53)&gt;0),1,0)))</f>
        <v>0</v>
      </c>
      <c r="CG99" s="68">
        <f>IF((SUM(CG$19:CG$37)+SUM(CG$78:CG98))&gt;=20,0,SUM(IF(AND($I99=1,DU99=1,DU$41&gt;2,DU$40&gt;0,SUM(DU$47:DU$53)&gt;0),1,0)))</f>
        <v>0</v>
      </c>
      <c r="CH99" s="68">
        <f>IF((SUM(CH$19:CH$37)+SUM(CH$78:CH98))&gt;=20,0,SUM(IF(AND($I99=1,DV99=1,DV$41&gt;2,DV$40&gt;0,SUM(DV$47:DV$53)&gt;0),1,0)))</f>
        <v>0</v>
      </c>
      <c r="CI99" s="68">
        <f>IF((SUM(CI$19:CI$37)+SUM(CI$78:CI98))&gt;=20,0,SUM(IF(AND($I99=1,DW99=1,DW$41&gt;2,DW$40&gt;0,SUM(DW$47:DW$53)&gt;0),1,0)))</f>
        <v>0</v>
      </c>
      <c r="CJ99" s="68">
        <f>IF((SUM(CJ$19:CJ$37)+SUM(CJ$78:CJ98))&gt;=20,0,SUM(IF(AND($I99=1,DX99=1,DX$41&gt;2,DX$40&gt;0,SUM(DX$47:DX$53)&gt;0),1,0)))</f>
        <v>0</v>
      </c>
      <c r="CK99" s="68">
        <f>IF((SUM(CK$19:CK$37)+SUM(CK$78:CK98))&gt;=20,0,SUM(IF(AND($I99=1,DY99=1,DY$41&gt;2,DY$40&gt;0,SUM(DY$47:DY$53)&gt;0),1,0)))</f>
        <v>0</v>
      </c>
      <c r="CL99" s="68">
        <f>IF((SUM(CL$19:CL$37)+SUM(CL$78:CL98))&gt;=20,0,SUM(IF(AND($I99=1,DZ99=1,DZ$41&gt;2,DZ$40&gt;0,SUM(DZ$47:DZ$53)&gt;0),1,0)))</f>
        <v>0</v>
      </c>
      <c r="CM99" s="68">
        <f>IF((SUM(CM$19:CM$37)+SUM(CM$78:CM98))&gt;=20,0,SUM(IF(AND($I99=1,EA99=1,EA$41&gt;2,EA$40&gt;0,SUM(EA$47:EA$53)&gt;0),1,0)))</f>
        <v>0</v>
      </c>
      <c r="CN99" s="68">
        <f>IF((SUM(CN$19:CN$37)+SUM(CN$78:CN98))&gt;=20,0,SUM(IF(AND($I99=1,EB99=1,EB$41&gt;2,EB$40&gt;0,SUM(EB$47:EB$53)&gt;0),1,0)))</f>
        <v>0</v>
      </c>
      <c r="CO99" s="68">
        <f>IF((SUM(CO$19:CO$37)+SUM(CO$78:CO98))&gt;=20,0,SUM(IF(AND($I99=1,EC99=1,EC$41&gt;2,EC$40&gt;0,SUM(EC$47:EC$53)&gt;0),1,0)))</f>
        <v>0</v>
      </c>
      <c r="CP99" s="68">
        <f>IF((SUM(CP$19:CP$37)+SUM(CP$78:CP98))&gt;=20,0,SUM(IF(AND($I99=1,ED99=1,ED$41&gt;2,ED$40&gt;0,SUM(ED$47:ED$53)&gt;0),1,0)))</f>
        <v>0</v>
      </c>
      <c r="CQ99" s="68">
        <f>IF((SUM(CQ$19:CQ$37)+SUM(CQ$78:CQ98))&gt;=20,0,SUM(IF(AND($I99=1,EE99=1,EE$41&gt;2,EE$40&gt;0,SUM(EE$47:EE$53)&gt;0),1,0)))</f>
        <v>0</v>
      </c>
      <c r="CR99" s="68">
        <f>IF((SUM(CR$19:CR$37)+SUM(CR$78:CR98))&gt;=20,0,SUM(IF(AND($I99=1,EF99=1,EF$41&gt;2,EF$40&gt;0,SUM(EF$47:EF$53)&gt;0),1,0)))</f>
        <v>0</v>
      </c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  <c r="DE99" s="53"/>
      <c r="DF99" s="53"/>
      <c r="DG99" s="53"/>
      <c r="DH99" s="53"/>
      <c r="DI99" s="53"/>
      <c r="DJ99" s="53"/>
      <c r="DK99" s="53"/>
      <c r="DL99" s="53"/>
      <c r="DM99" s="53"/>
      <c r="DN99" s="53"/>
      <c r="DO99" s="53"/>
      <c r="DP99" s="53"/>
      <c r="DQ99" s="53"/>
      <c r="DR99" s="53"/>
      <c r="DS99" s="53"/>
      <c r="DT99" s="53"/>
      <c r="DU99" s="53"/>
      <c r="DV99" s="53"/>
      <c r="DW99" s="53"/>
      <c r="DX99" s="53"/>
      <c r="DY99" s="53"/>
      <c r="DZ99" s="53"/>
      <c r="EA99" s="53"/>
      <c r="EB99" s="53"/>
      <c r="EC99" s="53"/>
      <c r="ED99" s="53"/>
      <c r="EE99" s="53"/>
      <c r="EF99" s="53"/>
      <c r="EG99" s="46">
        <f t="shared" si="51"/>
        <v>0</v>
      </c>
      <c r="EH99" s="116"/>
      <c r="EI99" s="82">
        <f t="shared" si="52"/>
        <v>0</v>
      </c>
      <c r="EJ99" s="295" t="str">
        <f t="shared" si="53"/>
        <v/>
      </c>
      <c r="EK99" s="296">
        <f t="shared" si="54"/>
        <v>0</v>
      </c>
      <c r="EL99" s="161"/>
      <c r="EM99" s="354">
        <f>SUMIF($K99,REGISTER!$CY$7,'KORT 2'!$BD99)</f>
        <v>0</v>
      </c>
      <c r="EN99" s="355">
        <f>SUMIF($K99,REGISTER!$CY$8,'KORT 2'!$BD99)</f>
        <v>0</v>
      </c>
      <c r="EO99" s="356">
        <f>SUMIF($K99,REGISTER!$CY$9,'KORT 2'!$BD99)</f>
        <v>0</v>
      </c>
      <c r="EP99" s="356">
        <f>SUMIF($K99,REGISTER!$CY$10,'KORT 2'!$BD99)</f>
        <v>0</v>
      </c>
      <c r="EQ99" s="357">
        <f>SUMIF($K99,REGISTER!$CY$23,'KORT 2'!$BD99)</f>
        <v>0</v>
      </c>
      <c r="ER99" s="355">
        <f>SUMIF($K99,REGISTER!$CY$24,'KORT 2'!$BD99)</f>
        <v>0</v>
      </c>
      <c r="ES99" s="356">
        <f>SUMIF($K99,REGISTER!$CY$25,'KORT 2'!$BD99)</f>
        <v>0</v>
      </c>
      <c r="ET99" s="356">
        <f>SUMIF($K99,REGISTER!$CY$26,'KORT 2'!$BD99)</f>
        <v>0</v>
      </c>
      <c r="EU99" s="357">
        <f>SUMIF($K99,REGISTER!$CY$15,'KORT 2'!$BD99)</f>
        <v>0</v>
      </c>
      <c r="EV99" s="355">
        <f>SUMIF($K99,REGISTER!$CY$16,'KORT 2'!$BD99)</f>
        <v>0</v>
      </c>
      <c r="EW99" s="355">
        <f>SUMIF($K99,REGISTER!$CY$17,'KORT 2'!$BD99)</f>
        <v>0</v>
      </c>
      <c r="EX99" s="355">
        <f>SUMIF($K99,REGISTER!$CY$18,'KORT 2'!$BD99)</f>
        <v>0</v>
      </c>
      <c r="EY99" s="358">
        <f>SUMIF($K99,REGISTER!$CY$19,'KORT 2'!$BD99)+SUMIF($K99,REGISTER!$CY$20,'KORT 2'!$BD99)+SUMIF($K99,REGISTER!$CY$21,'KORT 2'!$BD99)+SUMIF($K99,REGISTER!$CY$22,'KORT 2'!$BD99)</f>
        <v>0</v>
      </c>
      <c r="EZ99" s="359">
        <f>SUMIF($K99,REGISTER!$CY$31,'KORT 2'!$BD99)</f>
        <v>0</v>
      </c>
      <c r="FA99" s="355">
        <f>SUMIF($K99,REGISTER!$CY$32,'KORT 2'!$BD99)</f>
        <v>0</v>
      </c>
      <c r="FB99" s="355">
        <f>SUMIF($K99,REGISTER!$CY$33,'KORT 2'!$BD99)</f>
        <v>0</v>
      </c>
      <c r="FC99" s="355">
        <f>SUMIF($K99,REGISTER!$CY$34,'KORT 2'!$BD99)</f>
        <v>0</v>
      </c>
      <c r="FD99" s="358">
        <f>SUMIF($K99,REGISTER!$CY$35,'KORT 2'!$BD99)+SUMIF($K99,REGISTER!$CY$36,'KORT 2'!$BD99)+SUMIF($K99,REGISTER!$CY$37,'KORT 2'!$BD99)+SUMIF($K99,REGISTER!$CY$38,'KORT 2'!$BD99)</f>
        <v>0</v>
      </c>
      <c r="FE99" s="376"/>
      <c r="FF99" s="377"/>
      <c r="FG99" s="378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9"/>
      <c r="FY99" s="84">
        <f>SUMIF($M99,REGISTER!$CY$40,'KORT 2'!$O99)</f>
        <v>0</v>
      </c>
      <c r="FZ99" s="17">
        <f>SUMIF($M99,REGISTER!$CY$41,'KORT 2'!$O99)</f>
        <v>0</v>
      </c>
      <c r="GA99" s="17">
        <f>SUMIF($M99,REGISTER!$CY$42,'KORT 2'!$O99)</f>
        <v>0</v>
      </c>
      <c r="GB99" s="17">
        <f>SUMIF($M99,REGISTER!$CY$43,'KORT 2'!$O99)</f>
        <v>0</v>
      </c>
      <c r="GC99" s="17">
        <f>SUMIF($M99,REGISTER!$CY$44,'KORT 2'!$O99)</f>
        <v>0</v>
      </c>
      <c r="GD99" s="17">
        <f>SUMIF($M99,REGISTER!$CY$45,'KORT 2'!$O99)</f>
        <v>0</v>
      </c>
      <c r="GE99" s="17">
        <f>SUMIF($M99,REGISTER!$CY$60,'KORT 2'!$O99)</f>
        <v>0</v>
      </c>
      <c r="GF99" s="17">
        <f>SUMIF($M99,REGISTER!$CY$61,'KORT 2'!$O99)</f>
        <v>0</v>
      </c>
      <c r="GG99" s="17">
        <f>SUMIF($M99,REGISTER!$CY$62,'KORT 2'!$O99)</f>
        <v>0</v>
      </c>
      <c r="GH99" s="17">
        <f>SUMIF($M99,REGISTER!$CY$63,'KORT 2'!$O99)</f>
        <v>0</v>
      </c>
      <c r="GI99" s="17">
        <f>SUMIF($M99,REGISTER!$CY$64,'KORT 2'!$O99)</f>
        <v>0</v>
      </c>
      <c r="GJ99" s="17">
        <f>SUMIF($M99,REGISTER!$CY$65,'KORT 2'!$O99)</f>
        <v>0</v>
      </c>
      <c r="GK99" s="17">
        <f>SUMIF($M99,REGISTER!$CY$50,'KORT 2'!$O99)</f>
        <v>0</v>
      </c>
      <c r="GL99" s="17">
        <f>SUMIF($M99,REGISTER!$CY$51,'KORT 2'!$O99)</f>
        <v>0</v>
      </c>
      <c r="GM99" s="17">
        <f>SUMIF($M99,REGISTER!$CY$52,'KORT 2'!$O99)</f>
        <v>0</v>
      </c>
      <c r="GN99" s="17">
        <f>SUMIF($M99,REGISTER!$CY$53,'KORT 2'!$O99)</f>
        <v>0</v>
      </c>
      <c r="GO99" s="17">
        <f>SUMIF($M99,REGISTER!$CY$54,'KORT 2'!$O99)</f>
        <v>0</v>
      </c>
      <c r="GP99" s="17">
        <f>SUMIF($M99,REGISTER!$CY$55,'KORT 2'!$O99)</f>
        <v>0</v>
      </c>
      <c r="GQ99" s="16">
        <f>SUMIF($M99,REGISTER!$CY$56,'KORT 2'!$O99)+SUMIF($M99,REGISTER!$CY$57,'KORT 2'!$O99)+SUMIF($M99,REGISTER!$CY$58,'KORT 2'!$O99)+SUMIF($M99,REGISTER!$CY$59,'KORT 2'!$O99)</f>
        <v>0</v>
      </c>
      <c r="GR99" s="17">
        <f>SUMIF($M99,REGISTER!$CY$70,'KORT 2'!$O99)</f>
        <v>0</v>
      </c>
      <c r="GS99" s="17">
        <f>SUMIF($M99,REGISTER!$CY$71,'KORT 2'!$O99)</f>
        <v>0</v>
      </c>
      <c r="GT99" s="17">
        <f>SUMIF($M99,REGISTER!$CY$72,'KORT 2'!$O99)</f>
        <v>0</v>
      </c>
      <c r="GU99" s="17">
        <f>SUMIF($M99,REGISTER!$CY$73,'KORT 2'!$O99)</f>
        <v>0</v>
      </c>
      <c r="GV99" s="17">
        <f>SUMIF($M99,REGISTER!$CY$74,'KORT 2'!$O99)</f>
        <v>0</v>
      </c>
      <c r="GW99" s="17">
        <f>SUMIF($M99,REGISTER!$CY$75,'KORT 2'!$O99)</f>
        <v>0</v>
      </c>
      <c r="GX99" s="16">
        <f>SUMIF($M99,REGISTER!$CY$76,'KORT 2'!$O99)+SUMIF($M99,REGISTER!$CY$77,'KORT 2'!$O99)+SUMIF($M99,REGISTER!$CY$78,'KORT 2'!$O99)+SUMIF($M99,REGISTER!$CY$79,'KORT 2'!$O99)</f>
        <v>0</v>
      </c>
      <c r="GY99" s="116"/>
      <c r="GZ99" s="116"/>
      <c r="HA99" s="116"/>
      <c r="HB99" s="116"/>
      <c r="HC99" s="116"/>
      <c r="HD99" s="116"/>
      <c r="HE99" s="116"/>
      <c r="HF99" s="116"/>
      <c r="HG99" s="116"/>
      <c r="HH99" s="116"/>
      <c r="HI99" s="116"/>
      <c r="HJ99" s="116"/>
      <c r="HK99" s="116"/>
      <c r="HL99" s="116"/>
      <c r="HM99" s="116"/>
      <c r="HN99" s="116"/>
      <c r="HO99" s="116"/>
      <c r="HP99" s="106"/>
      <c r="HQ99" s="1"/>
    </row>
    <row r="100" spans="1:225" ht="12" customHeight="1">
      <c r="A100" s="15">
        <v>44</v>
      </c>
      <c r="B100" s="69"/>
      <c r="C100" s="539" t="str">
        <f t="shared" si="41"/>
        <v/>
      </c>
      <c r="D100" s="540"/>
      <c r="E100" s="540"/>
      <c r="F100" s="540"/>
      <c r="G100" s="541"/>
      <c r="H100" s="111" t="str">
        <f t="shared" si="42"/>
        <v/>
      </c>
      <c r="I100" s="22">
        <f t="shared" si="43"/>
        <v>0</v>
      </c>
      <c r="J100" s="22">
        <f t="shared" si="44"/>
        <v>0</v>
      </c>
      <c r="K100" s="22">
        <f t="shared" si="45"/>
        <v>0</v>
      </c>
      <c r="L100" s="114"/>
      <c r="M100" s="22">
        <f t="shared" si="46"/>
        <v>0</v>
      </c>
      <c r="N100" s="22">
        <f t="shared" si="47"/>
        <v>0</v>
      </c>
      <c r="O100" s="83">
        <f t="shared" si="48"/>
        <v>0</v>
      </c>
      <c r="P100" s="68">
        <f>IF((SUM(P$19:P$39)+SUM(P$78:P99)+SUM(P$117:P$121))&gt;=REGISTER!$DD$24,0,IF(CS$70=1,0,IF(AND(CS100=1,$J100=1,CS$43&gt;=REGISTER!$DD$28,CS$40&gt;0,SUM(CS$54:CS$60)&gt;0),1,0)))</f>
        <v>0</v>
      </c>
      <c r="Q100" s="68">
        <f>IF((SUM(Q$19:Q$39)+SUM(Q$78:Q99)+SUM(Q$117:Q$121))&gt;=REGISTER!$DD$24,0,IF(CT$70=1,0,IF(AND(CT100=1,$J100=1,CT$43&gt;=REGISTER!$DD$28,CT$40&gt;0,SUM(CT$54:CT$60)&gt;0),1,0)))</f>
        <v>0</v>
      </c>
      <c r="R100" s="68">
        <f>IF((SUM(R$19:R$39)+SUM(R$78:R99)+SUM(R$117:R$121))&gt;=REGISTER!$DD$24,0,IF(CU$70=1,0,IF(AND(CU100=1,$J100=1,CU$43&gt;=REGISTER!$DD$28,CU$40&gt;0,SUM(CU$54:CU$60)&gt;0),1,0)))</f>
        <v>0</v>
      </c>
      <c r="S100" s="68">
        <f>IF((SUM(S$19:S$39)+SUM(S$78:S99)+SUM(S$117:S$121))&gt;=REGISTER!$DD$24,0,IF(CV$70=1,0,IF(AND(CV100=1,$J100=1,CV$43&gt;=REGISTER!$DD$28,CV$40&gt;0,SUM(CV$54:CV$60)&gt;0),1,0)))</f>
        <v>0</v>
      </c>
      <c r="T100" s="68">
        <f>IF((SUM(T$19:T$39)+SUM(T$78:T99)+SUM(T$117:T$121))&gt;=REGISTER!$DD$24,0,IF(CW$70=1,0,IF(AND(CW100=1,$J100=1,CW$43&gt;=REGISTER!$DD$28,CW$40&gt;0,SUM(CW$54:CW$60)&gt;0),1,0)))</f>
        <v>0</v>
      </c>
      <c r="U100" s="68">
        <f>IF((SUM(U$19:U$39)+SUM(U$78:U99)+SUM(U$117:U$121))&gt;=REGISTER!$DD$24,0,IF(CX$70=1,0,IF(AND(CX100=1,$J100=1,CX$43&gt;=REGISTER!$DD$28,CX$40&gt;0,SUM(CX$54:CX$60)&gt;0),1,0)))</f>
        <v>0</v>
      </c>
      <c r="V100" s="68">
        <f>IF((SUM(V$19:V$39)+SUM(V$78:V99)+SUM(V$117:V$121))&gt;=REGISTER!$DD$24,0,IF(CY$70=1,0,IF(AND(CY100=1,$J100=1,CY$43&gt;=REGISTER!$DD$28,CY$40&gt;0,SUM(CY$54:CY$60)&gt;0),1,0)))</f>
        <v>0</v>
      </c>
      <c r="W100" s="68">
        <f>IF((SUM(W$19:W$39)+SUM(W$78:W99)+SUM(W$117:W$121))&gt;=REGISTER!$DD$24,0,IF(CZ$70=1,0,IF(AND(CZ100=1,$J100=1,CZ$43&gt;=REGISTER!$DD$28,CZ$40&gt;0,SUM(CZ$54:CZ$60)&gt;0),1,0)))</f>
        <v>0</v>
      </c>
      <c r="X100" s="68">
        <f>IF((SUM(X$19:X$39)+SUM(X$78:X99)+SUM(X$117:X$121))&gt;=REGISTER!$DD$24,0,IF(DA$70=1,0,IF(AND(DA100=1,$J100=1,DA$43&gt;=REGISTER!$DD$28,DA$40&gt;0,SUM(DA$54:DA$60)&gt;0),1,0)))</f>
        <v>0</v>
      </c>
      <c r="Y100" s="68">
        <f>IF((SUM(Y$19:Y$39)+SUM(Y$78:Y99)+SUM(Y$117:Y$121))&gt;=REGISTER!$DD$24,0,IF(DB$70=1,0,IF(AND(DB100=1,$J100=1,DB$43&gt;=REGISTER!$DD$28,DB$40&gt;0,SUM(DB$54:DB$60)&gt;0),1,0)))</f>
        <v>0</v>
      </c>
      <c r="Z100" s="68">
        <f>IF((SUM(Z$19:Z$39)+SUM(Z$78:Z99)+SUM(Z$117:Z$121))&gt;=REGISTER!$DD$24,0,IF(DC$70=1,0,IF(AND(DC100=1,$J100=1,DC$43&gt;=REGISTER!$DD$28,DC$40&gt;0,SUM(DC$54:DC$60)&gt;0),1,0)))</f>
        <v>0</v>
      </c>
      <c r="AA100" s="68">
        <f>IF((SUM(AA$19:AA$39)+SUM(AA$78:AA99)+SUM(AA$117:AA$121))&gt;=REGISTER!$DD$24,0,IF(DD$70=1,0,IF(AND(DD100=1,$J100=1,DD$43&gt;=REGISTER!$DD$28,DD$40&gt;0,SUM(DD$54:DD$60)&gt;0),1,0)))</f>
        <v>0</v>
      </c>
      <c r="AB100" s="68">
        <f>IF((SUM(AB$19:AB$39)+SUM(AB$78:AB99)+SUM(AB$117:AB$121))&gt;=REGISTER!$DD$24,0,IF(DE$70=1,0,IF(AND(DE100=1,$J100=1,DE$43&gt;=REGISTER!$DD$28,DE$40&gt;0,SUM(DE$54:DE$60)&gt;0),1,0)))</f>
        <v>0</v>
      </c>
      <c r="AC100" s="68">
        <f>IF((SUM(AC$19:AC$39)+SUM(AC$78:AC99)+SUM(AC$117:AC$121))&gt;=REGISTER!$DD$24,0,IF(DF$70=1,0,IF(AND(DF100=1,$J100=1,DF$43&gt;=REGISTER!$DD$28,DF$40&gt;0,SUM(DF$54:DF$60)&gt;0),1,0)))</f>
        <v>0</v>
      </c>
      <c r="AD100" s="68">
        <f>IF((SUM(AD$19:AD$39)+SUM(AD$78:AD99)+SUM(AD$117:AD$121))&gt;=REGISTER!$DD$24,0,IF(DG$70=1,0,IF(AND(DG100=1,$J100=1,DG$43&gt;=REGISTER!$DD$28,DG$40&gt;0,SUM(DG$54:DG$60)&gt;0),1,0)))</f>
        <v>0</v>
      </c>
      <c r="AE100" s="68">
        <f>IF((SUM(AE$19:AE$39)+SUM(AE$78:AE99)+SUM(AE$117:AE$121))&gt;=REGISTER!$DD$24,0,IF(DH$70=1,0,IF(AND(DH100=1,$J100=1,DH$43&gt;=REGISTER!$DD$28,DH$40&gt;0,SUM(DH$54:DH$60)&gt;0),1,0)))</f>
        <v>0</v>
      </c>
      <c r="AF100" s="68">
        <f>IF((SUM(AF$19:AF$39)+SUM(AF$78:AF99)+SUM(AF$117:AF$121))&gt;=REGISTER!$DD$24,0,IF(DI$70=1,0,IF(AND(DI100=1,$J100=1,DI$43&gt;=REGISTER!$DD$28,DI$40&gt;0,SUM(DI$54:DI$60)&gt;0),1,0)))</f>
        <v>0</v>
      </c>
      <c r="AG100" s="68">
        <f>IF((SUM(AG$19:AG$39)+SUM(AG$78:AG99)+SUM(AG$117:AG$121))&gt;=REGISTER!$DD$24,0,IF(DJ$70=1,0,IF(AND(DJ100=1,$J100=1,DJ$43&gt;=REGISTER!$DD$28,DJ$40&gt;0,SUM(DJ$54:DJ$60)&gt;0),1,0)))</f>
        <v>0</v>
      </c>
      <c r="AH100" s="68">
        <f>IF((SUM(AH$19:AH$39)+SUM(AH$78:AH99)+SUM(AH$117:AH$121))&gt;=REGISTER!$DD$24,0,IF(DK$70=1,0,IF(AND(DK100=1,$J100=1,DK$43&gt;=REGISTER!$DD$28,DK$40&gt;0,SUM(DK$54:DK$60)&gt;0),1,0)))</f>
        <v>0</v>
      </c>
      <c r="AI100" s="68">
        <f>IF((SUM(AI$19:AI$39)+SUM(AI$78:AI99)+SUM(AI$117:AI$121))&gt;=REGISTER!$DD$24,0,IF(DL$70=1,0,IF(AND(DL100=1,$J100=1,DL$43&gt;=REGISTER!$DD$28,DL$40&gt;0,SUM(DL$54:DL$60)&gt;0),1,0)))</f>
        <v>0</v>
      </c>
      <c r="AJ100" s="68">
        <f>IF((SUM(AJ$19:AJ$39)+SUM(AJ$78:AJ99)+SUM(AJ$117:AJ$121))&gt;=REGISTER!$DD$24,0,IF(DM$70=1,0,IF(AND(DM100=1,$J100=1,DM$43&gt;=REGISTER!$DD$28,DM$40&gt;0,SUM(DM$54:DM$60)&gt;0),1,0)))</f>
        <v>0</v>
      </c>
      <c r="AK100" s="68">
        <f>IF((SUM(AK$19:AK$39)+SUM(AK$78:AK99)+SUM(AK$117:AK$121))&gt;=REGISTER!$DD$24,0,IF(DN$70=1,0,IF(AND(DN100=1,$J100=1,DN$43&gt;=REGISTER!$DD$28,DN$40&gt;0,SUM(DN$54:DN$60)&gt;0),1,0)))</f>
        <v>0</v>
      </c>
      <c r="AL100" s="68">
        <f>IF((SUM(AL$19:AL$39)+SUM(AL$78:AL99)+SUM(AL$117:AL$121))&gt;=REGISTER!$DD$24,0,IF(DO$70=1,0,IF(AND(DO100=1,$J100=1,DO$43&gt;=REGISTER!$DD$28,DO$40&gt;0,SUM(DO$54:DO$60)&gt;0),1,0)))</f>
        <v>0</v>
      </c>
      <c r="AM100" s="68">
        <f>IF((SUM(AM$19:AM$39)+SUM(AM$78:AM99)+SUM(AM$117:AM$121))&gt;=REGISTER!$DD$24,0,IF(DP$70=1,0,IF(AND(DP100=1,$J100=1,DP$43&gt;=REGISTER!$DD$28,DP$40&gt;0,SUM(DP$54:DP$60)&gt;0),1,0)))</f>
        <v>0</v>
      </c>
      <c r="AN100" s="68">
        <f>IF((SUM(AN$19:AN$39)+SUM(AN$78:AN99)+SUM(AN$117:AN$121))&gt;=REGISTER!$DD$24,0,IF(DQ$70=1,0,IF(AND(DQ100=1,$J100=1,DQ$43&gt;=REGISTER!$DD$28,DQ$40&gt;0,SUM(DQ$54:DQ$60)&gt;0),1,0)))</f>
        <v>0</v>
      </c>
      <c r="AO100" s="68">
        <f>IF((SUM(AO$19:AO$39)+SUM(AO$78:AO99)+SUM(AO$117:AO$121))&gt;=REGISTER!$DD$24,0,IF(DR$70=1,0,IF(AND(DR100=1,$J100=1,DR$43&gt;=REGISTER!$DD$28,DR$40&gt;0,SUM(DR$54:DR$60)&gt;0),1,0)))</f>
        <v>0</v>
      </c>
      <c r="AP100" s="68">
        <f>IF((SUM(AP$19:AP$39)+SUM(AP$78:AP99)+SUM(AP$117:AP$121))&gt;=REGISTER!$DD$24,0,IF(DS$70=1,0,IF(AND(DS100=1,$J100=1,DS$43&gt;=REGISTER!$DD$28,DS$40&gt;0,SUM(DS$54:DS$60)&gt;0),1,0)))</f>
        <v>0</v>
      </c>
      <c r="AQ100" s="68">
        <f>IF((SUM(AQ$19:AQ$39)+SUM(AQ$78:AQ99)+SUM(AQ$117:AQ$121))&gt;=REGISTER!$DD$24,0,IF(DT$70=1,0,IF(AND(DT100=1,$J100=1,DT$43&gt;=REGISTER!$DD$28,DT$40&gt;0,SUM(DT$54:DT$60)&gt;0),1,0)))</f>
        <v>0</v>
      </c>
      <c r="AR100" s="68">
        <f>IF((SUM(AR$19:AR$39)+SUM(AR$78:AR99)+SUM(AR$117:AR$121))&gt;=REGISTER!$DD$24,0,IF(DU$70=1,0,IF(AND(DU100=1,$J100=1,DU$43&gt;=REGISTER!$DD$28,DU$40&gt;0,SUM(DU$54:DU$60)&gt;0),1,0)))</f>
        <v>0</v>
      </c>
      <c r="AS100" s="68">
        <f>IF((SUM(AS$19:AS$39)+SUM(AS$78:AS99)+SUM(AS$117:AS$121))&gt;=REGISTER!$DD$24,0,IF(DV$70=1,0,IF(AND(DV100=1,$J100=1,DV$43&gt;=REGISTER!$DD$28,DV$40&gt;0,SUM(DV$54:DV$60)&gt;0),1,0)))</f>
        <v>0</v>
      </c>
      <c r="AT100" s="68">
        <f>IF((SUM(AT$19:AT$39)+SUM(AT$78:AT99)+SUM(AT$117:AT$121))&gt;=REGISTER!$DD$24,0,IF(DW$70=1,0,IF(AND(DW100=1,$J100=1,DW$43&gt;=REGISTER!$DD$28,DW$40&gt;0,SUM(DW$54:DW$60)&gt;0),1,0)))</f>
        <v>0</v>
      </c>
      <c r="AU100" s="68">
        <f>IF((SUM(AU$19:AU$39)+SUM(AU$78:AU99)+SUM(AU$117:AU$121))&gt;=REGISTER!$DD$24,0,IF(DX$70=1,0,IF(AND(DX100=1,$J100=1,DX$43&gt;=REGISTER!$DD$28,DX$40&gt;0,SUM(DX$54:DX$60)&gt;0),1,0)))</f>
        <v>0</v>
      </c>
      <c r="AV100" s="68">
        <f>IF((SUM(AV$19:AV$39)+SUM(AV$78:AV99)+SUM(AV$117:AV$121))&gt;=REGISTER!$DD$24,0,IF(DY$70=1,0,IF(AND(DY100=1,$J100=1,DY$43&gt;=REGISTER!$DD$28,DY$40&gt;0,SUM(DY$54:DY$60)&gt;0),1,0)))</f>
        <v>0</v>
      </c>
      <c r="AW100" s="68">
        <f>IF((SUM(AW$19:AW$39)+SUM(AW$78:AW99)+SUM(AW$117:AW$121))&gt;=REGISTER!$DD$24,0,IF(DZ$70=1,0,IF(AND(DZ100=1,$J100=1,DZ$43&gt;=REGISTER!$DD$28,DZ$40&gt;0,SUM(DZ$54:DZ$60)&gt;0),1,0)))</f>
        <v>0</v>
      </c>
      <c r="AX100" s="68">
        <f>IF((SUM(AX$19:AX$39)+SUM(AX$78:AX99)+SUM(AX$117:AX$121))&gt;=REGISTER!$DD$24,0,IF(EA$70=1,0,IF(AND(EA100=1,$J100=1,EA$43&gt;=REGISTER!$DD$28,EA$40&gt;0,SUM(EA$54:EA$60)&gt;0),1,0)))</f>
        <v>0</v>
      </c>
      <c r="AY100" s="68">
        <f>IF((SUM(AY$19:AY$39)+SUM(AY$78:AY99)+SUM(AY$117:AY$121))&gt;=REGISTER!$DD$24,0,IF(EB$70=1,0,IF(AND(EB100=1,$J100=1,EB$43&gt;=REGISTER!$DD$28,EB$40&gt;0,SUM(EB$54:EB$60)&gt;0),1,0)))</f>
        <v>0</v>
      </c>
      <c r="AZ100" s="68">
        <f>IF((SUM(AZ$19:AZ$39)+SUM(AZ$78:AZ99)+SUM(AZ$117:AZ$121))&gt;=REGISTER!$DD$24,0,IF(EC$70=1,0,IF(AND(EC100=1,$J100=1,EC$43&gt;=REGISTER!$DD$28,EC$40&gt;0,SUM(EC$54:EC$60)&gt;0),1,0)))</f>
        <v>0</v>
      </c>
      <c r="BA100" s="68">
        <f>IF((SUM(BA$19:BA$39)+SUM(BA$78:BA99)+SUM(BA$117:BA$121))&gt;=REGISTER!$DD$24,0,IF(ED$70=1,0,IF(AND(ED100=1,$J100=1,ED$43&gt;=REGISTER!$DD$28,ED$40&gt;0,SUM(ED$54:ED$60)&gt;0),1,0)))</f>
        <v>0</v>
      </c>
      <c r="BB100" s="68">
        <f>IF((SUM(BB$19:BB$39)+SUM(BB$78:BB99)+SUM(BB$117:BB$121))&gt;=REGISTER!$DD$24,0,IF(EE$70=1,0,IF(AND(EE100=1,$J100=1,EE$43&gt;=REGISTER!$DD$28,EE$40&gt;0,SUM(EE$54:EE$60)&gt;0),1,0)))</f>
        <v>0</v>
      </c>
      <c r="BC100" s="68">
        <f>IF((SUM(BC$19:BC$39)+SUM(BC$78:BC99)+SUM(BC$117:BC$121))&gt;=REGISTER!$DD$24,0,IF(EF$70=1,0,IF(AND(EF100=1,$J100=1,EF$43&gt;=REGISTER!$DD$28,EF$40&gt;0,SUM(EF$54:EF$60)&gt;0),1,0)))</f>
        <v>0</v>
      </c>
      <c r="BD100" s="83">
        <f t="shared" si="55"/>
        <v>0</v>
      </c>
      <c r="BE100" s="68">
        <f>IF((SUM(BE$19:BE$37)+SUM(BE$78:BE99))&gt;=20,0,SUM(IF(AND($I100=1,CS100=1,CS$41&gt;2,CS$40&gt;0,SUM(CS$47:CS$53)&gt;0),1,0)))</f>
        <v>0</v>
      </c>
      <c r="BF100" s="68">
        <f>IF((SUM(BF$19:BF$37)+SUM(BF$78:BF99))&gt;=20,0,SUM(IF(AND($I100=1,CT100=1,CT$41&gt;2,CT$40&gt;0,SUM(CT$47:CT$53)&gt;0),1,0)))</f>
        <v>0</v>
      </c>
      <c r="BG100" s="68">
        <f>IF((SUM(BG$19:BG$37)+SUM(BG$78:BG99))&gt;=20,0,SUM(IF(AND($I100=1,CU100=1,CU$41&gt;2,CU$40&gt;0,SUM(CU$47:CU$53)&gt;0),1,0)))</f>
        <v>0</v>
      </c>
      <c r="BH100" s="68">
        <f>IF((SUM(BH$19:BH$37)+SUM(BH$78:BH99))&gt;=20,0,SUM(IF(AND($I100=1,CV100=1,CV$41&gt;2,CV$40&gt;0,SUM(CV$47:CV$53)&gt;0),1,0)))</f>
        <v>0</v>
      </c>
      <c r="BI100" s="68">
        <f>IF((SUM(BI$19:BI$37)+SUM(BI$78:BI99))&gt;=20,0,SUM(IF(AND($I100=1,CW100=1,CW$41&gt;2,CW$40&gt;0,SUM(CW$47:CW$53)&gt;0),1,0)))</f>
        <v>0</v>
      </c>
      <c r="BJ100" s="68">
        <f>IF((SUM(BJ$19:BJ$37)+SUM(BJ$78:BJ99))&gt;=20,0,SUM(IF(AND($I100=1,CX100=1,CX$41&gt;2,CX$40&gt;0,SUM(CX$47:CX$53)&gt;0),1,0)))</f>
        <v>0</v>
      </c>
      <c r="BK100" s="68">
        <f>IF((SUM(BK$19:BK$37)+SUM(BK$78:BK99))&gt;=20,0,SUM(IF(AND($I100=1,CY100=1,CY$41&gt;2,CY$40&gt;0,SUM(CY$47:CY$53)&gt;0),1,0)))</f>
        <v>0</v>
      </c>
      <c r="BL100" s="68">
        <f>IF((SUM(BL$19:BL$37)+SUM(BL$78:BL99))&gt;=20,0,SUM(IF(AND($I100=1,CZ100=1,CZ$41&gt;2,CZ$40&gt;0,SUM(CZ$47:CZ$53)&gt;0),1,0)))</f>
        <v>0</v>
      </c>
      <c r="BM100" s="68">
        <f>IF((SUM(BM$19:BM$37)+SUM(BM$78:BM99))&gt;=20,0,SUM(IF(AND($I100=1,DA100=1,DA$41&gt;2,DA$40&gt;0,SUM(DA$47:DA$53)&gt;0),1,0)))</f>
        <v>0</v>
      </c>
      <c r="BN100" s="68">
        <f>IF((SUM(BN$19:BN$37)+SUM(BN$78:BN99))&gt;=20,0,SUM(IF(AND($I100=1,DB100=1,DB$41&gt;2,DB$40&gt;0,SUM(DB$47:DB$53)&gt;0),1,0)))</f>
        <v>0</v>
      </c>
      <c r="BO100" s="68">
        <f>IF((SUM(BO$19:BO$37)+SUM(BO$78:BO99))&gt;=20,0,SUM(IF(AND($I100=1,DC100=1,DC$41&gt;2,DC$40&gt;0,SUM(DC$47:DC$53)&gt;0),1,0)))</f>
        <v>0</v>
      </c>
      <c r="BP100" s="68">
        <f>IF((SUM(BP$19:BP$37)+SUM(BP$78:BP99))&gt;=20,0,SUM(IF(AND($I100=1,DD100=1,DD$41&gt;2,DD$40&gt;0,SUM(DD$47:DD$53)&gt;0),1,0)))</f>
        <v>0</v>
      </c>
      <c r="BQ100" s="68">
        <f>IF((SUM(BQ$19:BQ$37)+SUM(BQ$78:BQ99))&gt;=20,0,SUM(IF(AND($I100=1,DE100=1,DE$41&gt;2,DE$40&gt;0,SUM(DE$47:DE$53)&gt;0),1,0)))</f>
        <v>0</v>
      </c>
      <c r="BR100" s="68">
        <f>IF((SUM(BR$19:BR$37)+SUM(BR$78:BR99))&gt;=20,0,SUM(IF(AND($I100=1,DF100=1,DF$41&gt;2,DF$40&gt;0,SUM(DF$47:DF$53)&gt;0),1,0)))</f>
        <v>0</v>
      </c>
      <c r="BS100" s="68">
        <f>IF((SUM(BS$19:BS$37)+SUM(BS$78:BS99))&gt;=20,0,SUM(IF(AND($I100=1,DG100=1,DG$41&gt;2,DG$40&gt;0,SUM(DG$47:DG$53)&gt;0),1,0)))</f>
        <v>0</v>
      </c>
      <c r="BT100" s="68">
        <f>IF((SUM(BT$19:BT$37)+SUM(BT$78:BT99))&gt;=20,0,SUM(IF(AND($I100=1,DH100=1,DH$41&gt;2,DH$40&gt;0,SUM(DH$47:DH$53)&gt;0),1,0)))</f>
        <v>0</v>
      </c>
      <c r="BU100" s="68">
        <f>IF((SUM(BU$19:BU$37)+SUM(BU$78:BU99))&gt;=20,0,SUM(IF(AND($I100=1,DI100=1,DI$41&gt;2,DI$40&gt;0,SUM(DI$47:DI$53)&gt;0),1,0)))</f>
        <v>0</v>
      </c>
      <c r="BV100" s="68">
        <f>IF((SUM(BV$19:BV$37)+SUM(BV$78:BV99))&gt;=20,0,SUM(IF(AND($I100=1,DJ100=1,DJ$41&gt;2,DJ$40&gt;0,SUM(DJ$47:DJ$53)&gt;0),1,0)))</f>
        <v>0</v>
      </c>
      <c r="BW100" s="68">
        <f>IF((SUM(BW$19:BW$37)+SUM(BW$78:BW99))&gt;=20,0,SUM(IF(AND($I100=1,DK100=1,DK$41&gt;2,DK$40&gt;0,SUM(DK$47:DK$53)&gt;0),1,0)))</f>
        <v>0</v>
      </c>
      <c r="BX100" s="68">
        <f>IF((SUM(BX$19:BX$37)+SUM(BX$78:BX99))&gt;=20,0,SUM(IF(AND($I100=1,DL100=1,DL$41&gt;2,DL$40&gt;0,SUM(DL$47:DL$53)&gt;0),1,0)))</f>
        <v>0</v>
      </c>
      <c r="BY100" s="68">
        <f>IF((SUM(BY$19:BY$37)+SUM(BY$78:BY99))&gt;=20,0,SUM(IF(AND($I100=1,DM100=1,DM$41&gt;2,DM$40&gt;0,SUM(DM$47:DM$53)&gt;0),1,0)))</f>
        <v>0</v>
      </c>
      <c r="BZ100" s="68">
        <f>IF((SUM(BZ$19:BZ$37)+SUM(BZ$78:BZ99))&gt;=20,0,SUM(IF(AND($I100=1,DN100=1,DN$41&gt;2,DN$40&gt;0,SUM(DN$47:DN$53)&gt;0),1,0)))</f>
        <v>0</v>
      </c>
      <c r="CA100" s="68">
        <f>IF((SUM(CA$19:CA$37)+SUM(CA$78:CA99))&gt;=20,0,SUM(IF(AND($I100=1,DO100=1,DO$41&gt;2,DO$40&gt;0,SUM(DO$47:DO$53)&gt;0),1,0)))</f>
        <v>0</v>
      </c>
      <c r="CB100" s="68">
        <f>IF((SUM(CB$19:CB$37)+SUM(CB$78:CB99))&gt;=20,0,SUM(IF(AND($I100=1,DP100=1,DP$41&gt;2,DP$40&gt;0,SUM(DP$47:DP$53)&gt;0),1,0)))</f>
        <v>0</v>
      </c>
      <c r="CC100" s="68">
        <f>IF((SUM(CC$19:CC$37)+SUM(CC$78:CC99))&gt;=20,0,SUM(IF(AND($I100=1,DQ100=1,DQ$41&gt;2,DQ$40&gt;0,SUM(DQ$47:DQ$53)&gt;0),1,0)))</f>
        <v>0</v>
      </c>
      <c r="CD100" s="68">
        <f>IF((SUM(CD$19:CD$37)+SUM(CD$78:CD99))&gt;=20,0,SUM(IF(AND($I100=1,DR100=1,DR$41&gt;2,DR$40&gt;0,SUM(DR$47:DR$53)&gt;0),1,0)))</f>
        <v>0</v>
      </c>
      <c r="CE100" s="68">
        <f>IF((SUM(CE$19:CE$37)+SUM(CE$78:CE99))&gt;=20,0,SUM(IF(AND($I100=1,DS100=1,DS$41&gt;2,DS$40&gt;0,SUM(DS$47:DS$53)&gt;0),1,0)))</f>
        <v>0</v>
      </c>
      <c r="CF100" s="68">
        <f>IF((SUM(CF$19:CF$37)+SUM(CF$78:CF99))&gt;=20,0,SUM(IF(AND($I100=1,DT100=1,DT$41&gt;2,DT$40&gt;0,SUM(DT$47:DT$53)&gt;0),1,0)))</f>
        <v>0</v>
      </c>
      <c r="CG100" s="68">
        <f>IF((SUM(CG$19:CG$37)+SUM(CG$78:CG99))&gt;=20,0,SUM(IF(AND($I100=1,DU100=1,DU$41&gt;2,DU$40&gt;0,SUM(DU$47:DU$53)&gt;0),1,0)))</f>
        <v>0</v>
      </c>
      <c r="CH100" s="68">
        <f>IF((SUM(CH$19:CH$37)+SUM(CH$78:CH99))&gt;=20,0,SUM(IF(AND($I100=1,DV100=1,DV$41&gt;2,DV$40&gt;0,SUM(DV$47:DV$53)&gt;0),1,0)))</f>
        <v>0</v>
      </c>
      <c r="CI100" s="68">
        <f>IF((SUM(CI$19:CI$37)+SUM(CI$78:CI99))&gt;=20,0,SUM(IF(AND($I100=1,DW100=1,DW$41&gt;2,DW$40&gt;0,SUM(DW$47:DW$53)&gt;0),1,0)))</f>
        <v>0</v>
      </c>
      <c r="CJ100" s="68">
        <f>IF((SUM(CJ$19:CJ$37)+SUM(CJ$78:CJ99))&gt;=20,0,SUM(IF(AND($I100=1,DX100=1,DX$41&gt;2,DX$40&gt;0,SUM(DX$47:DX$53)&gt;0),1,0)))</f>
        <v>0</v>
      </c>
      <c r="CK100" s="68">
        <f>IF((SUM(CK$19:CK$37)+SUM(CK$78:CK99))&gt;=20,0,SUM(IF(AND($I100=1,DY100=1,DY$41&gt;2,DY$40&gt;0,SUM(DY$47:DY$53)&gt;0),1,0)))</f>
        <v>0</v>
      </c>
      <c r="CL100" s="68">
        <f>IF((SUM(CL$19:CL$37)+SUM(CL$78:CL99))&gt;=20,0,SUM(IF(AND($I100=1,DZ100=1,DZ$41&gt;2,DZ$40&gt;0,SUM(DZ$47:DZ$53)&gt;0),1,0)))</f>
        <v>0</v>
      </c>
      <c r="CM100" s="68">
        <f>IF((SUM(CM$19:CM$37)+SUM(CM$78:CM99))&gt;=20,0,SUM(IF(AND($I100=1,EA100=1,EA$41&gt;2,EA$40&gt;0,SUM(EA$47:EA$53)&gt;0),1,0)))</f>
        <v>0</v>
      </c>
      <c r="CN100" s="68">
        <f>IF((SUM(CN$19:CN$37)+SUM(CN$78:CN99))&gt;=20,0,SUM(IF(AND($I100=1,EB100=1,EB$41&gt;2,EB$40&gt;0,SUM(EB$47:EB$53)&gt;0),1,0)))</f>
        <v>0</v>
      </c>
      <c r="CO100" s="68">
        <f>IF((SUM(CO$19:CO$37)+SUM(CO$78:CO99))&gt;=20,0,SUM(IF(AND($I100=1,EC100=1,EC$41&gt;2,EC$40&gt;0,SUM(EC$47:EC$53)&gt;0),1,0)))</f>
        <v>0</v>
      </c>
      <c r="CP100" s="68">
        <f>IF((SUM(CP$19:CP$37)+SUM(CP$78:CP99))&gt;=20,0,SUM(IF(AND($I100=1,ED100=1,ED$41&gt;2,ED$40&gt;0,SUM(ED$47:ED$53)&gt;0),1,0)))</f>
        <v>0</v>
      </c>
      <c r="CQ100" s="68">
        <f>IF((SUM(CQ$19:CQ$37)+SUM(CQ$78:CQ99))&gt;=20,0,SUM(IF(AND($I100=1,EE100=1,EE$41&gt;2,EE$40&gt;0,SUM(EE$47:EE$53)&gt;0),1,0)))</f>
        <v>0</v>
      </c>
      <c r="CR100" s="68">
        <f>IF((SUM(CR$19:CR$37)+SUM(CR$78:CR99))&gt;=20,0,SUM(IF(AND($I100=1,EF100=1,EF$41&gt;2,EF$40&gt;0,SUM(EF$47:EF$53)&gt;0),1,0)))</f>
        <v>0</v>
      </c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  <c r="DL100" s="53"/>
      <c r="DM100" s="53"/>
      <c r="DN100" s="53"/>
      <c r="DO100" s="53"/>
      <c r="DP100" s="53"/>
      <c r="DQ100" s="53"/>
      <c r="DR100" s="53"/>
      <c r="DS100" s="53"/>
      <c r="DT100" s="53"/>
      <c r="DU100" s="53"/>
      <c r="DV100" s="53"/>
      <c r="DW100" s="53"/>
      <c r="DX100" s="53"/>
      <c r="DY100" s="53"/>
      <c r="DZ100" s="53"/>
      <c r="EA100" s="53"/>
      <c r="EB100" s="53"/>
      <c r="EC100" s="53"/>
      <c r="ED100" s="53"/>
      <c r="EE100" s="53"/>
      <c r="EF100" s="53"/>
      <c r="EG100" s="46">
        <f t="shared" si="51"/>
        <v>0</v>
      </c>
      <c r="EH100" s="116"/>
      <c r="EI100" s="82">
        <f t="shared" si="52"/>
        <v>0</v>
      </c>
      <c r="EJ100" s="295" t="str">
        <f t="shared" si="53"/>
        <v/>
      </c>
      <c r="EK100" s="296">
        <f t="shared" si="54"/>
        <v>0</v>
      </c>
      <c r="EL100" s="161"/>
      <c r="EM100" s="354">
        <f>SUMIF($K100,REGISTER!$CY$7,'KORT 2'!$BD100)</f>
        <v>0</v>
      </c>
      <c r="EN100" s="355">
        <f>SUMIF($K100,REGISTER!$CY$8,'KORT 2'!$BD100)</f>
        <v>0</v>
      </c>
      <c r="EO100" s="356">
        <f>SUMIF($K100,REGISTER!$CY$9,'KORT 2'!$BD100)</f>
        <v>0</v>
      </c>
      <c r="EP100" s="356">
        <f>SUMIF($K100,REGISTER!$CY$10,'KORT 2'!$BD100)</f>
        <v>0</v>
      </c>
      <c r="EQ100" s="357">
        <f>SUMIF($K100,REGISTER!$CY$23,'KORT 2'!$BD100)</f>
        <v>0</v>
      </c>
      <c r="ER100" s="355">
        <f>SUMIF($K100,REGISTER!$CY$24,'KORT 2'!$BD100)</f>
        <v>0</v>
      </c>
      <c r="ES100" s="356">
        <f>SUMIF($K100,REGISTER!$CY$25,'KORT 2'!$BD100)</f>
        <v>0</v>
      </c>
      <c r="ET100" s="356">
        <f>SUMIF($K100,REGISTER!$CY$26,'KORT 2'!$BD100)</f>
        <v>0</v>
      </c>
      <c r="EU100" s="357">
        <f>SUMIF($K100,REGISTER!$CY$15,'KORT 2'!$BD100)</f>
        <v>0</v>
      </c>
      <c r="EV100" s="355">
        <f>SUMIF($K100,REGISTER!$CY$16,'KORT 2'!$BD100)</f>
        <v>0</v>
      </c>
      <c r="EW100" s="355">
        <f>SUMIF($K100,REGISTER!$CY$17,'KORT 2'!$BD100)</f>
        <v>0</v>
      </c>
      <c r="EX100" s="355">
        <f>SUMIF($K100,REGISTER!$CY$18,'KORT 2'!$BD100)</f>
        <v>0</v>
      </c>
      <c r="EY100" s="358">
        <f>SUMIF($K100,REGISTER!$CY$19,'KORT 2'!$BD100)+SUMIF($K100,REGISTER!$CY$20,'KORT 2'!$BD100)+SUMIF($K100,REGISTER!$CY$21,'KORT 2'!$BD100)+SUMIF($K100,REGISTER!$CY$22,'KORT 2'!$BD100)</f>
        <v>0</v>
      </c>
      <c r="EZ100" s="359">
        <f>SUMIF($K100,REGISTER!$CY$31,'KORT 2'!$BD100)</f>
        <v>0</v>
      </c>
      <c r="FA100" s="355">
        <f>SUMIF($K100,REGISTER!$CY$32,'KORT 2'!$BD100)</f>
        <v>0</v>
      </c>
      <c r="FB100" s="355">
        <f>SUMIF($K100,REGISTER!$CY$33,'KORT 2'!$BD100)</f>
        <v>0</v>
      </c>
      <c r="FC100" s="355">
        <f>SUMIF($K100,REGISTER!$CY$34,'KORT 2'!$BD100)</f>
        <v>0</v>
      </c>
      <c r="FD100" s="358">
        <f>SUMIF($K100,REGISTER!$CY$35,'KORT 2'!$BD100)+SUMIF($K100,REGISTER!$CY$36,'KORT 2'!$BD100)+SUMIF($K100,REGISTER!$CY$37,'KORT 2'!$BD100)+SUMIF($K100,REGISTER!$CY$38,'KORT 2'!$BD100)</f>
        <v>0</v>
      </c>
      <c r="FE100" s="376"/>
      <c r="FF100" s="377"/>
      <c r="FG100" s="378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9"/>
      <c r="FY100" s="84">
        <f>SUMIF($M100,REGISTER!$CY$40,'KORT 2'!$O100)</f>
        <v>0</v>
      </c>
      <c r="FZ100" s="17">
        <f>SUMIF($M100,REGISTER!$CY$41,'KORT 2'!$O100)</f>
        <v>0</v>
      </c>
      <c r="GA100" s="17">
        <f>SUMIF($M100,REGISTER!$CY$42,'KORT 2'!$O100)</f>
        <v>0</v>
      </c>
      <c r="GB100" s="17">
        <f>SUMIF($M100,REGISTER!$CY$43,'KORT 2'!$O100)</f>
        <v>0</v>
      </c>
      <c r="GC100" s="17">
        <f>SUMIF($M100,REGISTER!$CY$44,'KORT 2'!$O100)</f>
        <v>0</v>
      </c>
      <c r="GD100" s="17">
        <f>SUMIF($M100,REGISTER!$CY$45,'KORT 2'!$O100)</f>
        <v>0</v>
      </c>
      <c r="GE100" s="17">
        <f>SUMIF($M100,REGISTER!$CY$60,'KORT 2'!$O100)</f>
        <v>0</v>
      </c>
      <c r="GF100" s="17">
        <f>SUMIF($M100,REGISTER!$CY$61,'KORT 2'!$O100)</f>
        <v>0</v>
      </c>
      <c r="GG100" s="17">
        <f>SUMIF($M100,REGISTER!$CY$62,'KORT 2'!$O100)</f>
        <v>0</v>
      </c>
      <c r="GH100" s="17">
        <f>SUMIF($M100,REGISTER!$CY$63,'KORT 2'!$O100)</f>
        <v>0</v>
      </c>
      <c r="GI100" s="17">
        <f>SUMIF($M100,REGISTER!$CY$64,'KORT 2'!$O100)</f>
        <v>0</v>
      </c>
      <c r="GJ100" s="17">
        <f>SUMIF($M100,REGISTER!$CY$65,'KORT 2'!$O100)</f>
        <v>0</v>
      </c>
      <c r="GK100" s="17">
        <f>SUMIF($M100,REGISTER!$CY$50,'KORT 2'!$O100)</f>
        <v>0</v>
      </c>
      <c r="GL100" s="17">
        <f>SUMIF($M100,REGISTER!$CY$51,'KORT 2'!$O100)</f>
        <v>0</v>
      </c>
      <c r="GM100" s="17">
        <f>SUMIF($M100,REGISTER!$CY$52,'KORT 2'!$O100)</f>
        <v>0</v>
      </c>
      <c r="GN100" s="17">
        <f>SUMIF($M100,REGISTER!$CY$53,'KORT 2'!$O100)</f>
        <v>0</v>
      </c>
      <c r="GO100" s="17">
        <f>SUMIF($M100,REGISTER!$CY$54,'KORT 2'!$O100)</f>
        <v>0</v>
      </c>
      <c r="GP100" s="17">
        <f>SUMIF($M100,REGISTER!$CY$55,'KORT 2'!$O100)</f>
        <v>0</v>
      </c>
      <c r="GQ100" s="16">
        <f>SUMIF($M100,REGISTER!$CY$56,'KORT 2'!$O100)+SUMIF($M100,REGISTER!$CY$57,'KORT 2'!$O100)+SUMIF($M100,REGISTER!$CY$58,'KORT 2'!$O100)+SUMIF($M100,REGISTER!$CY$59,'KORT 2'!$O100)</f>
        <v>0</v>
      </c>
      <c r="GR100" s="17">
        <f>SUMIF($M100,REGISTER!$CY$70,'KORT 2'!$O100)</f>
        <v>0</v>
      </c>
      <c r="GS100" s="17">
        <f>SUMIF($M100,REGISTER!$CY$71,'KORT 2'!$O100)</f>
        <v>0</v>
      </c>
      <c r="GT100" s="17">
        <f>SUMIF($M100,REGISTER!$CY$72,'KORT 2'!$O100)</f>
        <v>0</v>
      </c>
      <c r="GU100" s="17">
        <f>SUMIF($M100,REGISTER!$CY$73,'KORT 2'!$O100)</f>
        <v>0</v>
      </c>
      <c r="GV100" s="17">
        <f>SUMIF($M100,REGISTER!$CY$74,'KORT 2'!$O100)</f>
        <v>0</v>
      </c>
      <c r="GW100" s="17">
        <f>SUMIF($M100,REGISTER!$CY$75,'KORT 2'!$O100)</f>
        <v>0</v>
      </c>
      <c r="GX100" s="16">
        <f>SUMIF($M100,REGISTER!$CY$76,'KORT 2'!$O100)+SUMIF($M100,REGISTER!$CY$77,'KORT 2'!$O100)+SUMIF($M100,REGISTER!$CY$78,'KORT 2'!$O100)+SUMIF($M100,REGISTER!$CY$79,'KORT 2'!$O100)</f>
        <v>0</v>
      </c>
      <c r="GY100" s="116"/>
      <c r="GZ100" s="116"/>
      <c r="HA100" s="116"/>
      <c r="HB100" s="116"/>
      <c r="HC100" s="116"/>
      <c r="HD100" s="116"/>
      <c r="HE100" s="116"/>
      <c r="HF100" s="116"/>
      <c r="HG100" s="116"/>
      <c r="HH100" s="116"/>
      <c r="HI100" s="116"/>
      <c r="HJ100" s="116"/>
      <c r="HK100" s="116"/>
      <c r="HL100" s="116"/>
      <c r="HM100" s="116"/>
      <c r="HN100" s="116"/>
      <c r="HO100" s="116"/>
      <c r="HP100" s="106"/>
      <c r="HQ100" s="1"/>
    </row>
    <row r="101" spans="1:225" ht="12" customHeight="1">
      <c r="A101" s="15">
        <v>45</v>
      </c>
      <c r="B101" s="69"/>
      <c r="C101" s="539" t="str">
        <f t="shared" si="41"/>
        <v/>
      </c>
      <c r="D101" s="540"/>
      <c r="E101" s="540"/>
      <c r="F101" s="540"/>
      <c r="G101" s="541"/>
      <c r="H101" s="111" t="str">
        <f t="shared" si="42"/>
        <v/>
      </c>
      <c r="I101" s="22">
        <f t="shared" si="43"/>
        <v>0</v>
      </c>
      <c r="J101" s="22">
        <f t="shared" si="44"/>
        <v>0</v>
      </c>
      <c r="K101" s="22">
        <f t="shared" si="45"/>
        <v>0</v>
      </c>
      <c r="L101" s="114"/>
      <c r="M101" s="22">
        <f t="shared" si="46"/>
        <v>0</v>
      </c>
      <c r="N101" s="22">
        <f t="shared" si="47"/>
        <v>0</v>
      </c>
      <c r="O101" s="83">
        <f t="shared" si="48"/>
        <v>0</v>
      </c>
      <c r="P101" s="68">
        <f>IF((SUM(P$19:P$39)+SUM(P$78:P100)+SUM(P$117:P$121))&gt;=REGISTER!$DD$24,0,IF(CS$70=1,0,IF(AND(CS101=1,$J101=1,CS$43&gt;=REGISTER!$DD$28,CS$40&gt;0,SUM(CS$54:CS$60)&gt;0),1,0)))</f>
        <v>0</v>
      </c>
      <c r="Q101" s="68">
        <f>IF((SUM(Q$19:Q$39)+SUM(Q$78:Q100)+SUM(Q$117:Q$121))&gt;=REGISTER!$DD$24,0,IF(CT$70=1,0,IF(AND(CT101=1,$J101=1,CT$43&gt;=REGISTER!$DD$28,CT$40&gt;0,SUM(CT$54:CT$60)&gt;0),1,0)))</f>
        <v>0</v>
      </c>
      <c r="R101" s="68">
        <f>IF((SUM(R$19:R$39)+SUM(R$78:R100)+SUM(R$117:R$121))&gt;=REGISTER!$DD$24,0,IF(CU$70=1,0,IF(AND(CU101=1,$J101=1,CU$43&gt;=REGISTER!$DD$28,CU$40&gt;0,SUM(CU$54:CU$60)&gt;0),1,0)))</f>
        <v>0</v>
      </c>
      <c r="S101" s="68">
        <f>IF((SUM(S$19:S$39)+SUM(S$78:S100)+SUM(S$117:S$121))&gt;=REGISTER!$DD$24,0,IF(CV$70=1,0,IF(AND(CV101=1,$J101=1,CV$43&gt;=REGISTER!$DD$28,CV$40&gt;0,SUM(CV$54:CV$60)&gt;0),1,0)))</f>
        <v>0</v>
      </c>
      <c r="T101" s="68">
        <f>IF((SUM(T$19:T$39)+SUM(T$78:T100)+SUM(T$117:T$121))&gt;=REGISTER!$DD$24,0,IF(CW$70=1,0,IF(AND(CW101=1,$J101=1,CW$43&gt;=REGISTER!$DD$28,CW$40&gt;0,SUM(CW$54:CW$60)&gt;0),1,0)))</f>
        <v>0</v>
      </c>
      <c r="U101" s="68">
        <f>IF((SUM(U$19:U$39)+SUM(U$78:U100)+SUM(U$117:U$121))&gt;=REGISTER!$DD$24,0,IF(CX$70=1,0,IF(AND(CX101=1,$J101=1,CX$43&gt;=REGISTER!$DD$28,CX$40&gt;0,SUM(CX$54:CX$60)&gt;0),1,0)))</f>
        <v>0</v>
      </c>
      <c r="V101" s="68">
        <f>IF((SUM(V$19:V$39)+SUM(V$78:V100)+SUM(V$117:V$121))&gt;=REGISTER!$DD$24,0,IF(CY$70=1,0,IF(AND(CY101=1,$J101=1,CY$43&gt;=REGISTER!$DD$28,CY$40&gt;0,SUM(CY$54:CY$60)&gt;0),1,0)))</f>
        <v>0</v>
      </c>
      <c r="W101" s="68">
        <f>IF((SUM(W$19:W$39)+SUM(W$78:W100)+SUM(W$117:W$121))&gt;=REGISTER!$DD$24,0,IF(CZ$70=1,0,IF(AND(CZ101=1,$J101=1,CZ$43&gt;=REGISTER!$DD$28,CZ$40&gt;0,SUM(CZ$54:CZ$60)&gt;0),1,0)))</f>
        <v>0</v>
      </c>
      <c r="X101" s="68">
        <f>IF((SUM(X$19:X$39)+SUM(X$78:X100)+SUM(X$117:X$121))&gt;=REGISTER!$DD$24,0,IF(DA$70=1,0,IF(AND(DA101=1,$J101=1,DA$43&gt;=REGISTER!$DD$28,DA$40&gt;0,SUM(DA$54:DA$60)&gt;0),1,0)))</f>
        <v>0</v>
      </c>
      <c r="Y101" s="68">
        <f>IF((SUM(Y$19:Y$39)+SUM(Y$78:Y100)+SUM(Y$117:Y$121))&gt;=REGISTER!$DD$24,0,IF(DB$70=1,0,IF(AND(DB101=1,$J101=1,DB$43&gt;=REGISTER!$DD$28,DB$40&gt;0,SUM(DB$54:DB$60)&gt;0),1,0)))</f>
        <v>0</v>
      </c>
      <c r="Z101" s="68">
        <f>IF((SUM(Z$19:Z$39)+SUM(Z$78:Z100)+SUM(Z$117:Z$121))&gt;=REGISTER!$DD$24,0,IF(DC$70=1,0,IF(AND(DC101=1,$J101=1,DC$43&gt;=REGISTER!$DD$28,DC$40&gt;0,SUM(DC$54:DC$60)&gt;0),1,0)))</f>
        <v>0</v>
      </c>
      <c r="AA101" s="68">
        <f>IF((SUM(AA$19:AA$39)+SUM(AA$78:AA100)+SUM(AA$117:AA$121))&gt;=REGISTER!$DD$24,0,IF(DD$70=1,0,IF(AND(DD101=1,$J101=1,DD$43&gt;=REGISTER!$DD$28,DD$40&gt;0,SUM(DD$54:DD$60)&gt;0),1,0)))</f>
        <v>0</v>
      </c>
      <c r="AB101" s="68">
        <f>IF((SUM(AB$19:AB$39)+SUM(AB$78:AB100)+SUM(AB$117:AB$121))&gt;=REGISTER!$DD$24,0,IF(DE$70=1,0,IF(AND(DE101=1,$J101=1,DE$43&gt;=REGISTER!$DD$28,DE$40&gt;0,SUM(DE$54:DE$60)&gt;0),1,0)))</f>
        <v>0</v>
      </c>
      <c r="AC101" s="68">
        <f>IF((SUM(AC$19:AC$39)+SUM(AC$78:AC100)+SUM(AC$117:AC$121))&gt;=REGISTER!$DD$24,0,IF(DF$70=1,0,IF(AND(DF101=1,$J101=1,DF$43&gt;=REGISTER!$DD$28,DF$40&gt;0,SUM(DF$54:DF$60)&gt;0),1,0)))</f>
        <v>0</v>
      </c>
      <c r="AD101" s="68">
        <f>IF((SUM(AD$19:AD$39)+SUM(AD$78:AD100)+SUM(AD$117:AD$121))&gt;=REGISTER!$DD$24,0,IF(DG$70=1,0,IF(AND(DG101=1,$J101=1,DG$43&gt;=REGISTER!$DD$28,DG$40&gt;0,SUM(DG$54:DG$60)&gt;0),1,0)))</f>
        <v>0</v>
      </c>
      <c r="AE101" s="68">
        <f>IF((SUM(AE$19:AE$39)+SUM(AE$78:AE100)+SUM(AE$117:AE$121))&gt;=REGISTER!$DD$24,0,IF(DH$70=1,0,IF(AND(DH101=1,$J101=1,DH$43&gt;=REGISTER!$DD$28,DH$40&gt;0,SUM(DH$54:DH$60)&gt;0),1,0)))</f>
        <v>0</v>
      </c>
      <c r="AF101" s="68">
        <f>IF((SUM(AF$19:AF$39)+SUM(AF$78:AF100)+SUM(AF$117:AF$121))&gt;=REGISTER!$DD$24,0,IF(DI$70=1,0,IF(AND(DI101=1,$J101=1,DI$43&gt;=REGISTER!$DD$28,DI$40&gt;0,SUM(DI$54:DI$60)&gt;0),1,0)))</f>
        <v>0</v>
      </c>
      <c r="AG101" s="68">
        <f>IF((SUM(AG$19:AG$39)+SUM(AG$78:AG100)+SUM(AG$117:AG$121))&gt;=REGISTER!$DD$24,0,IF(DJ$70=1,0,IF(AND(DJ101=1,$J101=1,DJ$43&gt;=REGISTER!$DD$28,DJ$40&gt;0,SUM(DJ$54:DJ$60)&gt;0),1,0)))</f>
        <v>0</v>
      </c>
      <c r="AH101" s="68">
        <f>IF((SUM(AH$19:AH$39)+SUM(AH$78:AH100)+SUM(AH$117:AH$121))&gt;=REGISTER!$DD$24,0,IF(DK$70=1,0,IF(AND(DK101=1,$J101=1,DK$43&gt;=REGISTER!$DD$28,DK$40&gt;0,SUM(DK$54:DK$60)&gt;0),1,0)))</f>
        <v>0</v>
      </c>
      <c r="AI101" s="68">
        <f>IF((SUM(AI$19:AI$39)+SUM(AI$78:AI100)+SUM(AI$117:AI$121))&gt;=REGISTER!$DD$24,0,IF(DL$70=1,0,IF(AND(DL101=1,$J101=1,DL$43&gt;=REGISTER!$DD$28,DL$40&gt;0,SUM(DL$54:DL$60)&gt;0),1,0)))</f>
        <v>0</v>
      </c>
      <c r="AJ101" s="68">
        <f>IF((SUM(AJ$19:AJ$39)+SUM(AJ$78:AJ100)+SUM(AJ$117:AJ$121))&gt;=REGISTER!$DD$24,0,IF(DM$70=1,0,IF(AND(DM101=1,$J101=1,DM$43&gt;=REGISTER!$DD$28,DM$40&gt;0,SUM(DM$54:DM$60)&gt;0),1,0)))</f>
        <v>0</v>
      </c>
      <c r="AK101" s="68">
        <f>IF((SUM(AK$19:AK$39)+SUM(AK$78:AK100)+SUM(AK$117:AK$121))&gt;=REGISTER!$DD$24,0,IF(DN$70=1,0,IF(AND(DN101=1,$J101=1,DN$43&gt;=REGISTER!$DD$28,DN$40&gt;0,SUM(DN$54:DN$60)&gt;0),1,0)))</f>
        <v>0</v>
      </c>
      <c r="AL101" s="68">
        <f>IF((SUM(AL$19:AL$39)+SUM(AL$78:AL100)+SUM(AL$117:AL$121))&gt;=REGISTER!$DD$24,0,IF(DO$70=1,0,IF(AND(DO101=1,$J101=1,DO$43&gt;=REGISTER!$DD$28,DO$40&gt;0,SUM(DO$54:DO$60)&gt;0),1,0)))</f>
        <v>0</v>
      </c>
      <c r="AM101" s="68">
        <f>IF((SUM(AM$19:AM$39)+SUM(AM$78:AM100)+SUM(AM$117:AM$121))&gt;=REGISTER!$DD$24,0,IF(DP$70=1,0,IF(AND(DP101=1,$J101=1,DP$43&gt;=REGISTER!$DD$28,DP$40&gt;0,SUM(DP$54:DP$60)&gt;0),1,0)))</f>
        <v>0</v>
      </c>
      <c r="AN101" s="68">
        <f>IF((SUM(AN$19:AN$39)+SUM(AN$78:AN100)+SUM(AN$117:AN$121))&gt;=REGISTER!$DD$24,0,IF(DQ$70=1,0,IF(AND(DQ101=1,$J101=1,DQ$43&gt;=REGISTER!$DD$28,DQ$40&gt;0,SUM(DQ$54:DQ$60)&gt;0),1,0)))</f>
        <v>0</v>
      </c>
      <c r="AO101" s="68">
        <f>IF((SUM(AO$19:AO$39)+SUM(AO$78:AO100)+SUM(AO$117:AO$121))&gt;=REGISTER!$DD$24,0,IF(DR$70=1,0,IF(AND(DR101=1,$J101=1,DR$43&gt;=REGISTER!$DD$28,DR$40&gt;0,SUM(DR$54:DR$60)&gt;0),1,0)))</f>
        <v>0</v>
      </c>
      <c r="AP101" s="68">
        <f>IF((SUM(AP$19:AP$39)+SUM(AP$78:AP100)+SUM(AP$117:AP$121))&gt;=REGISTER!$DD$24,0,IF(DS$70=1,0,IF(AND(DS101=1,$J101=1,DS$43&gt;=REGISTER!$DD$28,DS$40&gt;0,SUM(DS$54:DS$60)&gt;0),1,0)))</f>
        <v>0</v>
      </c>
      <c r="AQ101" s="68">
        <f>IF((SUM(AQ$19:AQ$39)+SUM(AQ$78:AQ100)+SUM(AQ$117:AQ$121))&gt;=REGISTER!$DD$24,0,IF(DT$70=1,0,IF(AND(DT101=1,$J101=1,DT$43&gt;=REGISTER!$DD$28,DT$40&gt;0,SUM(DT$54:DT$60)&gt;0),1,0)))</f>
        <v>0</v>
      </c>
      <c r="AR101" s="68">
        <f>IF((SUM(AR$19:AR$39)+SUM(AR$78:AR100)+SUM(AR$117:AR$121))&gt;=REGISTER!$DD$24,0,IF(DU$70=1,0,IF(AND(DU101=1,$J101=1,DU$43&gt;=REGISTER!$DD$28,DU$40&gt;0,SUM(DU$54:DU$60)&gt;0),1,0)))</f>
        <v>0</v>
      </c>
      <c r="AS101" s="68">
        <f>IF((SUM(AS$19:AS$39)+SUM(AS$78:AS100)+SUM(AS$117:AS$121))&gt;=REGISTER!$DD$24,0,IF(DV$70=1,0,IF(AND(DV101=1,$J101=1,DV$43&gt;=REGISTER!$DD$28,DV$40&gt;0,SUM(DV$54:DV$60)&gt;0),1,0)))</f>
        <v>0</v>
      </c>
      <c r="AT101" s="68">
        <f>IF((SUM(AT$19:AT$39)+SUM(AT$78:AT100)+SUM(AT$117:AT$121))&gt;=REGISTER!$DD$24,0,IF(DW$70=1,0,IF(AND(DW101=1,$J101=1,DW$43&gt;=REGISTER!$DD$28,DW$40&gt;0,SUM(DW$54:DW$60)&gt;0),1,0)))</f>
        <v>0</v>
      </c>
      <c r="AU101" s="68">
        <f>IF((SUM(AU$19:AU$39)+SUM(AU$78:AU100)+SUM(AU$117:AU$121))&gt;=REGISTER!$DD$24,0,IF(DX$70=1,0,IF(AND(DX101=1,$J101=1,DX$43&gt;=REGISTER!$DD$28,DX$40&gt;0,SUM(DX$54:DX$60)&gt;0),1,0)))</f>
        <v>0</v>
      </c>
      <c r="AV101" s="68">
        <f>IF((SUM(AV$19:AV$39)+SUM(AV$78:AV100)+SUM(AV$117:AV$121))&gt;=REGISTER!$DD$24,0,IF(DY$70=1,0,IF(AND(DY101=1,$J101=1,DY$43&gt;=REGISTER!$DD$28,DY$40&gt;0,SUM(DY$54:DY$60)&gt;0),1,0)))</f>
        <v>0</v>
      </c>
      <c r="AW101" s="68">
        <f>IF((SUM(AW$19:AW$39)+SUM(AW$78:AW100)+SUM(AW$117:AW$121))&gt;=REGISTER!$DD$24,0,IF(DZ$70=1,0,IF(AND(DZ101=1,$J101=1,DZ$43&gt;=REGISTER!$DD$28,DZ$40&gt;0,SUM(DZ$54:DZ$60)&gt;0),1,0)))</f>
        <v>0</v>
      </c>
      <c r="AX101" s="68">
        <f>IF((SUM(AX$19:AX$39)+SUM(AX$78:AX100)+SUM(AX$117:AX$121))&gt;=REGISTER!$DD$24,0,IF(EA$70=1,0,IF(AND(EA101=1,$J101=1,EA$43&gt;=REGISTER!$DD$28,EA$40&gt;0,SUM(EA$54:EA$60)&gt;0),1,0)))</f>
        <v>0</v>
      </c>
      <c r="AY101" s="68">
        <f>IF((SUM(AY$19:AY$39)+SUM(AY$78:AY100)+SUM(AY$117:AY$121))&gt;=REGISTER!$DD$24,0,IF(EB$70=1,0,IF(AND(EB101=1,$J101=1,EB$43&gt;=REGISTER!$DD$28,EB$40&gt;0,SUM(EB$54:EB$60)&gt;0),1,0)))</f>
        <v>0</v>
      </c>
      <c r="AZ101" s="68">
        <f>IF((SUM(AZ$19:AZ$39)+SUM(AZ$78:AZ100)+SUM(AZ$117:AZ$121))&gt;=REGISTER!$DD$24,0,IF(EC$70=1,0,IF(AND(EC101=1,$J101=1,EC$43&gt;=REGISTER!$DD$28,EC$40&gt;0,SUM(EC$54:EC$60)&gt;0),1,0)))</f>
        <v>0</v>
      </c>
      <c r="BA101" s="68">
        <f>IF((SUM(BA$19:BA$39)+SUM(BA$78:BA100)+SUM(BA$117:BA$121))&gt;=REGISTER!$DD$24,0,IF(ED$70=1,0,IF(AND(ED101=1,$J101=1,ED$43&gt;=REGISTER!$DD$28,ED$40&gt;0,SUM(ED$54:ED$60)&gt;0),1,0)))</f>
        <v>0</v>
      </c>
      <c r="BB101" s="68">
        <f>IF((SUM(BB$19:BB$39)+SUM(BB$78:BB100)+SUM(BB$117:BB$121))&gt;=REGISTER!$DD$24,0,IF(EE$70=1,0,IF(AND(EE101=1,$J101=1,EE$43&gt;=REGISTER!$DD$28,EE$40&gt;0,SUM(EE$54:EE$60)&gt;0),1,0)))</f>
        <v>0</v>
      </c>
      <c r="BC101" s="68">
        <f>IF((SUM(BC$19:BC$39)+SUM(BC$78:BC100)+SUM(BC$117:BC$121))&gt;=REGISTER!$DD$24,0,IF(EF$70=1,0,IF(AND(EF101=1,$J101=1,EF$43&gt;=REGISTER!$DD$28,EF$40&gt;0,SUM(EF$54:EF$60)&gt;0),1,0)))</f>
        <v>0</v>
      </c>
      <c r="BD101" s="83">
        <f t="shared" si="55"/>
        <v>0</v>
      </c>
      <c r="BE101" s="68">
        <f>IF((SUM(BE$19:BE$37)+SUM(BE$78:BE100))&gt;=20,0,SUM(IF(AND($I101=1,CS101=1,CS$41&gt;2,CS$40&gt;0,SUM(CS$47:CS$53)&gt;0),1,0)))</f>
        <v>0</v>
      </c>
      <c r="BF101" s="68">
        <f>IF((SUM(BF$19:BF$37)+SUM(BF$78:BF100))&gt;=20,0,SUM(IF(AND($I101=1,CT101=1,CT$41&gt;2,CT$40&gt;0,SUM(CT$47:CT$53)&gt;0),1,0)))</f>
        <v>0</v>
      </c>
      <c r="BG101" s="68">
        <f>IF((SUM(BG$19:BG$37)+SUM(BG$78:BG100))&gt;=20,0,SUM(IF(AND($I101=1,CU101=1,CU$41&gt;2,CU$40&gt;0,SUM(CU$47:CU$53)&gt;0),1,0)))</f>
        <v>0</v>
      </c>
      <c r="BH101" s="68">
        <f>IF((SUM(BH$19:BH$37)+SUM(BH$78:BH100))&gt;=20,0,SUM(IF(AND($I101=1,CV101=1,CV$41&gt;2,CV$40&gt;0,SUM(CV$47:CV$53)&gt;0),1,0)))</f>
        <v>0</v>
      </c>
      <c r="BI101" s="68">
        <f>IF((SUM(BI$19:BI$37)+SUM(BI$78:BI100))&gt;=20,0,SUM(IF(AND($I101=1,CW101=1,CW$41&gt;2,CW$40&gt;0,SUM(CW$47:CW$53)&gt;0),1,0)))</f>
        <v>0</v>
      </c>
      <c r="BJ101" s="68">
        <f>IF((SUM(BJ$19:BJ$37)+SUM(BJ$78:BJ100))&gt;=20,0,SUM(IF(AND($I101=1,CX101=1,CX$41&gt;2,CX$40&gt;0,SUM(CX$47:CX$53)&gt;0),1,0)))</f>
        <v>0</v>
      </c>
      <c r="BK101" s="68">
        <f>IF((SUM(BK$19:BK$37)+SUM(BK$78:BK100))&gt;=20,0,SUM(IF(AND($I101=1,CY101=1,CY$41&gt;2,CY$40&gt;0,SUM(CY$47:CY$53)&gt;0),1,0)))</f>
        <v>0</v>
      </c>
      <c r="BL101" s="68">
        <f>IF((SUM(BL$19:BL$37)+SUM(BL$78:BL100))&gt;=20,0,SUM(IF(AND($I101=1,CZ101=1,CZ$41&gt;2,CZ$40&gt;0,SUM(CZ$47:CZ$53)&gt;0),1,0)))</f>
        <v>0</v>
      </c>
      <c r="BM101" s="68">
        <f>IF((SUM(BM$19:BM$37)+SUM(BM$78:BM100))&gt;=20,0,SUM(IF(AND($I101=1,DA101=1,DA$41&gt;2,DA$40&gt;0,SUM(DA$47:DA$53)&gt;0),1,0)))</f>
        <v>0</v>
      </c>
      <c r="BN101" s="68">
        <f>IF((SUM(BN$19:BN$37)+SUM(BN$78:BN100))&gt;=20,0,SUM(IF(AND($I101=1,DB101=1,DB$41&gt;2,DB$40&gt;0,SUM(DB$47:DB$53)&gt;0),1,0)))</f>
        <v>0</v>
      </c>
      <c r="BO101" s="68">
        <f>IF((SUM(BO$19:BO$37)+SUM(BO$78:BO100))&gt;=20,0,SUM(IF(AND($I101=1,DC101=1,DC$41&gt;2,DC$40&gt;0,SUM(DC$47:DC$53)&gt;0),1,0)))</f>
        <v>0</v>
      </c>
      <c r="BP101" s="68">
        <f>IF((SUM(BP$19:BP$37)+SUM(BP$78:BP100))&gt;=20,0,SUM(IF(AND($I101=1,DD101=1,DD$41&gt;2,DD$40&gt;0,SUM(DD$47:DD$53)&gt;0),1,0)))</f>
        <v>0</v>
      </c>
      <c r="BQ101" s="68">
        <f>IF((SUM(BQ$19:BQ$37)+SUM(BQ$78:BQ100))&gt;=20,0,SUM(IF(AND($I101=1,DE101=1,DE$41&gt;2,DE$40&gt;0,SUM(DE$47:DE$53)&gt;0),1,0)))</f>
        <v>0</v>
      </c>
      <c r="BR101" s="68">
        <f>IF((SUM(BR$19:BR$37)+SUM(BR$78:BR100))&gt;=20,0,SUM(IF(AND($I101=1,DF101=1,DF$41&gt;2,DF$40&gt;0,SUM(DF$47:DF$53)&gt;0),1,0)))</f>
        <v>0</v>
      </c>
      <c r="BS101" s="68">
        <f>IF((SUM(BS$19:BS$37)+SUM(BS$78:BS100))&gt;=20,0,SUM(IF(AND($I101=1,DG101=1,DG$41&gt;2,DG$40&gt;0,SUM(DG$47:DG$53)&gt;0),1,0)))</f>
        <v>0</v>
      </c>
      <c r="BT101" s="68">
        <f>IF((SUM(BT$19:BT$37)+SUM(BT$78:BT100))&gt;=20,0,SUM(IF(AND($I101=1,DH101=1,DH$41&gt;2,DH$40&gt;0,SUM(DH$47:DH$53)&gt;0),1,0)))</f>
        <v>0</v>
      </c>
      <c r="BU101" s="68">
        <f>IF((SUM(BU$19:BU$37)+SUM(BU$78:BU100))&gt;=20,0,SUM(IF(AND($I101=1,DI101=1,DI$41&gt;2,DI$40&gt;0,SUM(DI$47:DI$53)&gt;0),1,0)))</f>
        <v>0</v>
      </c>
      <c r="BV101" s="68">
        <f>IF((SUM(BV$19:BV$37)+SUM(BV$78:BV100))&gt;=20,0,SUM(IF(AND($I101=1,DJ101=1,DJ$41&gt;2,DJ$40&gt;0,SUM(DJ$47:DJ$53)&gt;0),1,0)))</f>
        <v>0</v>
      </c>
      <c r="BW101" s="68">
        <f>IF((SUM(BW$19:BW$37)+SUM(BW$78:BW100))&gt;=20,0,SUM(IF(AND($I101=1,DK101=1,DK$41&gt;2,DK$40&gt;0,SUM(DK$47:DK$53)&gt;0),1,0)))</f>
        <v>0</v>
      </c>
      <c r="BX101" s="68">
        <f>IF((SUM(BX$19:BX$37)+SUM(BX$78:BX100))&gt;=20,0,SUM(IF(AND($I101=1,DL101=1,DL$41&gt;2,DL$40&gt;0,SUM(DL$47:DL$53)&gt;0),1,0)))</f>
        <v>0</v>
      </c>
      <c r="BY101" s="68">
        <f>IF((SUM(BY$19:BY$37)+SUM(BY$78:BY100))&gt;=20,0,SUM(IF(AND($I101=1,DM101=1,DM$41&gt;2,DM$40&gt;0,SUM(DM$47:DM$53)&gt;0),1,0)))</f>
        <v>0</v>
      </c>
      <c r="BZ101" s="68">
        <f>IF((SUM(BZ$19:BZ$37)+SUM(BZ$78:BZ100))&gt;=20,0,SUM(IF(AND($I101=1,DN101=1,DN$41&gt;2,DN$40&gt;0,SUM(DN$47:DN$53)&gt;0),1,0)))</f>
        <v>0</v>
      </c>
      <c r="CA101" s="68">
        <f>IF((SUM(CA$19:CA$37)+SUM(CA$78:CA100))&gt;=20,0,SUM(IF(AND($I101=1,DO101=1,DO$41&gt;2,DO$40&gt;0,SUM(DO$47:DO$53)&gt;0),1,0)))</f>
        <v>0</v>
      </c>
      <c r="CB101" s="68">
        <f>IF((SUM(CB$19:CB$37)+SUM(CB$78:CB100))&gt;=20,0,SUM(IF(AND($I101=1,DP101=1,DP$41&gt;2,DP$40&gt;0,SUM(DP$47:DP$53)&gt;0),1,0)))</f>
        <v>0</v>
      </c>
      <c r="CC101" s="68">
        <f>IF((SUM(CC$19:CC$37)+SUM(CC$78:CC100))&gt;=20,0,SUM(IF(AND($I101=1,DQ101=1,DQ$41&gt;2,DQ$40&gt;0,SUM(DQ$47:DQ$53)&gt;0),1,0)))</f>
        <v>0</v>
      </c>
      <c r="CD101" s="68">
        <f>IF((SUM(CD$19:CD$37)+SUM(CD$78:CD100))&gt;=20,0,SUM(IF(AND($I101=1,DR101=1,DR$41&gt;2,DR$40&gt;0,SUM(DR$47:DR$53)&gt;0),1,0)))</f>
        <v>0</v>
      </c>
      <c r="CE101" s="68">
        <f>IF((SUM(CE$19:CE$37)+SUM(CE$78:CE100))&gt;=20,0,SUM(IF(AND($I101=1,DS101=1,DS$41&gt;2,DS$40&gt;0,SUM(DS$47:DS$53)&gt;0),1,0)))</f>
        <v>0</v>
      </c>
      <c r="CF101" s="68">
        <f>IF((SUM(CF$19:CF$37)+SUM(CF$78:CF100))&gt;=20,0,SUM(IF(AND($I101=1,DT101=1,DT$41&gt;2,DT$40&gt;0,SUM(DT$47:DT$53)&gt;0),1,0)))</f>
        <v>0</v>
      </c>
      <c r="CG101" s="68">
        <f>IF((SUM(CG$19:CG$37)+SUM(CG$78:CG100))&gt;=20,0,SUM(IF(AND($I101=1,DU101=1,DU$41&gt;2,DU$40&gt;0,SUM(DU$47:DU$53)&gt;0),1,0)))</f>
        <v>0</v>
      </c>
      <c r="CH101" s="68">
        <f>IF((SUM(CH$19:CH$37)+SUM(CH$78:CH100))&gt;=20,0,SUM(IF(AND($I101=1,DV101=1,DV$41&gt;2,DV$40&gt;0,SUM(DV$47:DV$53)&gt;0),1,0)))</f>
        <v>0</v>
      </c>
      <c r="CI101" s="68">
        <f>IF((SUM(CI$19:CI$37)+SUM(CI$78:CI100))&gt;=20,0,SUM(IF(AND($I101=1,DW101=1,DW$41&gt;2,DW$40&gt;0,SUM(DW$47:DW$53)&gt;0),1,0)))</f>
        <v>0</v>
      </c>
      <c r="CJ101" s="68">
        <f>IF((SUM(CJ$19:CJ$37)+SUM(CJ$78:CJ100))&gt;=20,0,SUM(IF(AND($I101=1,DX101=1,DX$41&gt;2,DX$40&gt;0,SUM(DX$47:DX$53)&gt;0),1,0)))</f>
        <v>0</v>
      </c>
      <c r="CK101" s="68">
        <f>IF((SUM(CK$19:CK$37)+SUM(CK$78:CK100))&gt;=20,0,SUM(IF(AND($I101=1,DY101=1,DY$41&gt;2,DY$40&gt;0,SUM(DY$47:DY$53)&gt;0),1,0)))</f>
        <v>0</v>
      </c>
      <c r="CL101" s="68">
        <f>IF((SUM(CL$19:CL$37)+SUM(CL$78:CL100))&gt;=20,0,SUM(IF(AND($I101=1,DZ101=1,DZ$41&gt;2,DZ$40&gt;0,SUM(DZ$47:DZ$53)&gt;0),1,0)))</f>
        <v>0</v>
      </c>
      <c r="CM101" s="68">
        <f>IF((SUM(CM$19:CM$37)+SUM(CM$78:CM100))&gt;=20,0,SUM(IF(AND($I101=1,EA101=1,EA$41&gt;2,EA$40&gt;0,SUM(EA$47:EA$53)&gt;0),1,0)))</f>
        <v>0</v>
      </c>
      <c r="CN101" s="68">
        <f>IF((SUM(CN$19:CN$37)+SUM(CN$78:CN100))&gt;=20,0,SUM(IF(AND($I101=1,EB101=1,EB$41&gt;2,EB$40&gt;0,SUM(EB$47:EB$53)&gt;0),1,0)))</f>
        <v>0</v>
      </c>
      <c r="CO101" s="68">
        <f>IF((SUM(CO$19:CO$37)+SUM(CO$78:CO100))&gt;=20,0,SUM(IF(AND($I101=1,EC101=1,EC$41&gt;2,EC$40&gt;0,SUM(EC$47:EC$53)&gt;0),1,0)))</f>
        <v>0</v>
      </c>
      <c r="CP101" s="68">
        <f>IF((SUM(CP$19:CP$37)+SUM(CP$78:CP100))&gt;=20,0,SUM(IF(AND($I101=1,ED101=1,ED$41&gt;2,ED$40&gt;0,SUM(ED$47:ED$53)&gt;0),1,0)))</f>
        <v>0</v>
      </c>
      <c r="CQ101" s="68">
        <f>IF((SUM(CQ$19:CQ$37)+SUM(CQ$78:CQ100))&gt;=20,0,SUM(IF(AND($I101=1,EE101=1,EE$41&gt;2,EE$40&gt;0,SUM(EE$47:EE$53)&gt;0),1,0)))</f>
        <v>0</v>
      </c>
      <c r="CR101" s="68">
        <f>IF((SUM(CR$19:CR$37)+SUM(CR$78:CR100))&gt;=20,0,SUM(IF(AND($I101=1,EF101=1,EF$41&gt;2,EF$40&gt;0,SUM(EF$47:EF$53)&gt;0),1,0)))</f>
        <v>0</v>
      </c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3"/>
      <c r="DI101" s="53"/>
      <c r="DJ101" s="53"/>
      <c r="DK101" s="53"/>
      <c r="DL101" s="53"/>
      <c r="DM101" s="53"/>
      <c r="DN101" s="53"/>
      <c r="DO101" s="53"/>
      <c r="DP101" s="53"/>
      <c r="DQ101" s="53"/>
      <c r="DR101" s="53"/>
      <c r="DS101" s="53"/>
      <c r="DT101" s="53"/>
      <c r="DU101" s="53"/>
      <c r="DV101" s="53"/>
      <c r="DW101" s="53"/>
      <c r="DX101" s="53"/>
      <c r="DY101" s="53"/>
      <c r="DZ101" s="53"/>
      <c r="EA101" s="53"/>
      <c r="EB101" s="53"/>
      <c r="EC101" s="53"/>
      <c r="ED101" s="53"/>
      <c r="EE101" s="53"/>
      <c r="EF101" s="53"/>
      <c r="EG101" s="46">
        <f t="shared" si="51"/>
        <v>0</v>
      </c>
      <c r="EH101" s="116"/>
      <c r="EI101" s="82">
        <f t="shared" si="52"/>
        <v>0</v>
      </c>
      <c r="EJ101" s="295" t="str">
        <f t="shared" si="53"/>
        <v/>
      </c>
      <c r="EK101" s="296">
        <f t="shared" si="54"/>
        <v>0</v>
      </c>
      <c r="EL101" s="161"/>
      <c r="EM101" s="354">
        <f>SUMIF($K101,REGISTER!$CY$7,'KORT 2'!$BD101)</f>
        <v>0</v>
      </c>
      <c r="EN101" s="355">
        <f>SUMIF($K101,REGISTER!$CY$8,'KORT 2'!$BD101)</f>
        <v>0</v>
      </c>
      <c r="EO101" s="356">
        <f>SUMIF($K101,REGISTER!$CY$9,'KORT 2'!$BD101)</f>
        <v>0</v>
      </c>
      <c r="EP101" s="356">
        <f>SUMIF($K101,REGISTER!$CY$10,'KORT 2'!$BD101)</f>
        <v>0</v>
      </c>
      <c r="EQ101" s="357">
        <f>SUMIF($K101,REGISTER!$CY$23,'KORT 2'!$BD101)</f>
        <v>0</v>
      </c>
      <c r="ER101" s="355">
        <f>SUMIF($K101,REGISTER!$CY$24,'KORT 2'!$BD101)</f>
        <v>0</v>
      </c>
      <c r="ES101" s="356">
        <f>SUMIF($K101,REGISTER!$CY$25,'KORT 2'!$BD101)</f>
        <v>0</v>
      </c>
      <c r="ET101" s="356">
        <f>SUMIF($K101,REGISTER!$CY$26,'KORT 2'!$BD101)</f>
        <v>0</v>
      </c>
      <c r="EU101" s="357">
        <f>SUMIF($K101,REGISTER!$CY$15,'KORT 2'!$BD101)</f>
        <v>0</v>
      </c>
      <c r="EV101" s="355">
        <f>SUMIF($K101,REGISTER!$CY$16,'KORT 2'!$BD101)</f>
        <v>0</v>
      </c>
      <c r="EW101" s="355">
        <f>SUMIF($K101,REGISTER!$CY$17,'KORT 2'!$BD101)</f>
        <v>0</v>
      </c>
      <c r="EX101" s="355">
        <f>SUMIF($K101,REGISTER!$CY$18,'KORT 2'!$BD101)</f>
        <v>0</v>
      </c>
      <c r="EY101" s="358">
        <f>SUMIF($K101,REGISTER!$CY$19,'KORT 2'!$BD101)+SUMIF($K101,REGISTER!$CY$20,'KORT 2'!$BD101)+SUMIF($K101,REGISTER!$CY$21,'KORT 2'!$BD101)+SUMIF($K101,REGISTER!$CY$22,'KORT 2'!$BD101)</f>
        <v>0</v>
      </c>
      <c r="EZ101" s="359">
        <f>SUMIF($K101,REGISTER!$CY$31,'KORT 2'!$BD101)</f>
        <v>0</v>
      </c>
      <c r="FA101" s="355">
        <f>SUMIF($K101,REGISTER!$CY$32,'KORT 2'!$BD101)</f>
        <v>0</v>
      </c>
      <c r="FB101" s="355">
        <f>SUMIF($K101,REGISTER!$CY$33,'KORT 2'!$BD101)</f>
        <v>0</v>
      </c>
      <c r="FC101" s="355">
        <f>SUMIF($K101,REGISTER!$CY$34,'KORT 2'!$BD101)</f>
        <v>0</v>
      </c>
      <c r="FD101" s="358">
        <f>SUMIF($K101,REGISTER!$CY$35,'KORT 2'!$BD101)+SUMIF($K101,REGISTER!$CY$36,'KORT 2'!$BD101)+SUMIF($K101,REGISTER!$CY$37,'KORT 2'!$BD101)+SUMIF($K101,REGISTER!$CY$38,'KORT 2'!$BD101)</f>
        <v>0</v>
      </c>
      <c r="FE101" s="376"/>
      <c r="FF101" s="377"/>
      <c r="FG101" s="378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9"/>
      <c r="FY101" s="84">
        <f>SUMIF($M101,REGISTER!$CY$40,'KORT 2'!$O101)</f>
        <v>0</v>
      </c>
      <c r="FZ101" s="17">
        <f>SUMIF($M101,REGISTER!$CY$41,'KORT 2'!$O101)</f>
        <v>0</v>
      </c>
      <c r="GA101" s="17">
        <f>SUMIF($M101,REGISTER!$CY$42,'KORT 2'!$O101)</f>
        <v>0</v>
      </c>
      <c r="GB101" s="17">
        <f>SUMIF($M101,REGISTER!$CY$43,'KORT 2'!$O101)</f>
        <v>0</v>
      </c>
      <c r="GC101" s="17">
        <f>SUMIF($M101,REGISTER!$CY$44,'KORT 2'!$O101)</f>
        <v>0</v>
      </c>
      <c r="GD101" s="17">
        <f>SUMIF($M101,REGISTER!$CY$45,'KORT 2'!$O101)</f>
        <v>0</v>
      </c>
      <c r="GE101" s="17">
        <f>SUMIF($M101,REGISTER!$CY$60,'KORT 2'!$O101)</f>
        <v>0</v>
      </c>
      <c r="GF101" s="17">
        <f>SUMIF($M101,REGISTER!$CY$61,'KORT 2'!$O101)</f>
        <v>0</v>
      </c>
      <c r="GG101" s="17">
        <f>SUMIF($M101,REGISTER!$CY$62,'KORT 2'!$O101)</f>
        <v>0</v>
      </c>
      <c r="GH101" s="17">
        <f>SUMIF($M101,REGISTER!$CY$63,'KORT 2'!$O101)</f>
        <v>0</v>
      </c>
      <c r="GI101" s="17">
        <f>SUMIF($M101,REGISTER!$CY$64,'KORT 2'!$O101)</f>
        <v>0</v>
      </c>
      <c r="GJ101" s="17">
        <f>SUMIF($M101,REGISTER!$CY$65,'KORT 2'!$O101)</f>
        <v>0</v>
      </c>
      <c r="GK101" s="17">
        <f>SUMIF($M101,REGISTER!$CY$50,'KORT 2'!$O101)</f>
        <v>0</v>
      </c>
      <c r="GL101" s="17">
        <f>SUMIF($M101,REGISTER!$CY$51,'KORT 2'!$O101)</f>
        <v>0</v>
      </c>
      <c r="GM101" s="17">
        <f>SUMIF($M101,REGISTER!$CY$52,'KORT 2'!$O101)</f>
        <v>0</v>
      </c>
      <c r="GN101" s="17">
        <f>SUMIF($M101,REGISTER!$CY$53,'KORT 2'!$O101)</f>
        <v>0</v>
      </c>
      <c r="GO101" s="17">
        <f>SUMIF($M101,REGISTER!$CY$54,'KORT 2'!$O101)</f>
        <v>0</v>
      </c>
      <c r="GP101" s="17">
        <f>SUMIF($M101,REGISTER!$CY$55,'KORT 2'!$O101)</f>
        <v>0</v>
      </c>
      <c r="GQ101" s="16">
        <f>SUMIF($M101,REGISTER!$CY$56,'KORT 2'!$O101)+SUMIF($M101,REGISTER!$CY$57,'KORT 2'!$O101)+SUMIF($M101,REGISTER!$CY$58,'KORT 2'!$O101)+SUMIF($M101,REGISTER!$CY$59,'KORT 2'!$O101)</f>
        <v>0</v>
      </c>
      <c r="GR101" s="17">
        <f>SUMIF($M101,REGISTER!$CY$70,'KORT 2'!$O101)</f>
        <v>0</v>
      </c>
      <c r="GS101" s="17">
        <f>SUMIF($M101,REGISTER!$CY$71,'KORT 2'!$O101)</f>
        <v>0</v>
      </c>
      <c r="GT101" s="17">
        <f>SUMIF($M101,REGISTER!$CY$72,'KORT 2'!$O101)</f>
        <v>0</v>
      </c>
      <c r="GU101" s="17">
        <f>SUMIF($M101,REGISTER!$CY$73,'KORT 2'!$O101)</f>
        <v>0</v>
      </c>
      <c r="GV101" s="17">
        <f>SUMIF($M101,REGISTER!$CY$74,'KORT 2'!$O101)</f>
        <v>0</v>
      </c>
      <c r="GW101" s="17">
        <f>SUMIF($M101,REGISTER!$CY$75,'KORT 2'!$O101)</f>
        <v>0</v>
      </c>
      <c r="GX101" s="16">
        <f>SUMIF($M101,REGISTER!$CY$76,'KORT 2'!$O101)+SUMIF($M101,REGISTER!$CY$77,'KORT 2'!$O101)+SUMIF($M101,REGISTER!$CY$78,'KORT 2'!$O101)+SUMIF($M101,REGISTER!$CY$79,'KORT 2'!$O101)</f>
        <v>0</v>
      </c>
      <c r="GY101" s="116"/>
      <c r="GZ101" s="116"/>
      <c r="HA101" s="116"/>
      <c r="HB101" s="116"/>
      <c r="HC101" s="116"/>
      <c r="HD101" s="116"/>
      <c r="HE101" s="116"/>
      <c r="HF101" s="116"/>
      <c r="HG101" s="116"/>
      <c r="HH101" s="116"/>
      <c r="HI101" s="116"/>
      <c r="HJ101" s="116"/>
      <c r="HK101" s="116"/>
      <c r="HL101" s="116"/>
      <c r="HM101" s="116"/>
      <c r="HN101" s="116"/>
      <c r="HO101" s="116"/>
      <c r="HP101" s="106"/>
      <c r="HQ101" s="1"/>
    </row>
    <row r="102" spans="1:225" ht="12" customHeight="1">
      <c r="A102" s="15">
        <v>46</v>
      </c>
      <c r="B102" s="69"/>
      <c r="C102" s="539" t="str">
        <f t="shared" si="41"/>
        <v/>
      </c>
      <c r="D102" s="540"/>
      <c r="E102" s="540"/>
      <c r="F102" s="540"/>
      <c r="G102" s="541"/>
      <c r="H102" s="111" t="str">
        <f t="shared" si="42"/>
        <v/>
      </c>
      <c r="I102" s="22">
        <f t="shared" si="43"/>
        <v>0</v>
      </c>
      <c r="J102" s="22">
        <f t="shared" si="44"/>
        <v>0</v>
      </c>
      <c r="K102" s="22">
        <f t="shared" si="45"/>
        <v>0</v>
      </c>
      <c r="L102" s="114"/>
      <c r="M102" s="22">
        <f t="shared" si="46"/>
        <v>0</v>
      </c>
      <c r="N102" s="22">
        <f t="shared" si="47"/>
        <v>0</v>
      </c>
      <c r="O102" s="83">
        <f t="shared" si="48"/>
        <v>0</v>
      </c>
      <c r="P102" s="68">
        <f>IF((SUM(P$19:P$39)+SUM(P$78:P101)+SUM(P$117:P$121))&gt;=REGISTER!$DD$24,0,IF(CS$70=1,0,IF(AND(CS102=1,$J102=1,CS$43&gt;=REGISTER!$DD$28,CS$40&gt;0,SUM(CS$54:CS$60)&gt;0),1,0)))</f>
        <v>0</v>
      </c>
      <c r="Q102" s="68">
        <f>IF((SUM(Q$19:Q$39)+SUM(Q$78:Q101)+SUM(Q$117:Q$121))&gt;=REGISTER!$DD$24,0,IF(CT$70=1,0,IF(AND(CT102=1,$J102=1,CT$43&gt;=REGISTER!$DD$28,CT$40&gt;0,SUM(CT$54:CT$60)&gt;0),1,0)))</f>
        <v>0</v>
      </c>
      <c r="R102" s="68">
        <f>IF((SUM(R$19:R$39)+SUM(R$78:R101)+SUM(R$117:R$121))&gt;=REGISTER!$DD$24,0,IF(CU$70=1,0,IF(AND(CU102=1,$J102=1,CU$43&gt;=REGISTER!$DD$28,CU$40&gt;0,SUM(CU$54:CU$60)&gt;0),1,0)))</f>
        <v>0</v>
      </c>
      <c r="S102" s="68">
        <f>IF((SUM(S$19:S$39)+SUM(S$78:S101)+SUM(S$117:S$121))&gt;=REGISTER!$DD$24,0,IF(CV$70=1,0,IF(AND(CV102=1,$J102=1,CV$43&gt;=REGISTER!$DD$28,CV$40&gt;0,SUM(CV$54:CV$60)&gt;0),1,0)))</f>
        <v>0</v>
      </c>
      <c r="T102" s="68">
        <f>IF((SUM(T$19:T$39)+SUM(T$78:T101)+SUM(T$117:T$121))&gt;=REGISTER!$DD$24,0,IF(CW$70=1,0,IF(AND(CW102=1,$J102=1,CW$43&gt;=REGISTER!$DD$28,CW$40&gt;0,SUM(CW$54:CW$60)&gt;0),1,0)))</f>
        <v>0</v>
      </c>
      <c r="U102" s="68">
        <f>IF((SUM(U$19:U$39)+SUM(U$78:U101)+SUM(U$117:U$121))&gt;=REGISTER!$DD$24,0,IF(CX$70=1,0,IF(AND(CX102=1,$J102=1,CX$43&gt;=REGISTER!$DD$28,CX$40&gt;0,SUM(CX$54:CX$60)&gt;0),1,0)))</f>
        <v>0</v>
      </c>
      <c r="V102" s="68">
        <f>IF((SUM(V$19:V$39)+SUM(V$78:V101)+SUM(V$117:V$121))&gt;=REGISTER!$DD$24,0,IF(CY$70=1,0,IF(AND(CY102=1,$J102=1,CY$43&gt;=REGISTER!$DD$28,CY$40&gt;0,SUM(CY$54:CY$60)&gt;0),1,0)))</f>
        <v>0</v>
      </c>
      <c r="W102" s="68">
        <f>IF((SUM(W$19:W$39)+SUM(W$78:W101)+SUM(W$117:W$121))&gt;=REGISTER!$DD$24,0,IF(CZ$70=1,0,IF(AND(CZ102=1,$J102=1,CZ$43&gt;=REGISTER!$DD$28,CZ$40&gt;0,SUM(CZ$54:CZ$60)&gt;0),1,0)))</f>
        <v>0</v>
      </c>
      <c r="X102" s="68">
        <f>IF((SUM(X$19:X$39)+SUM(X$78:X101)+SUM(X$117:X$121))&gt;=REGISTER!$DD$24,0,IF(DA$70=1,0,IF(AND(DA102=1,$J102=1,DA$43&gt;=REGISTER!$DD$28,DA$40&gt;0,SUM(DA$54:DA$60)&gt;0),1,0)))</f>
        <v>0</v>
      </c>
      <c r="Y102" s="68">
        <f>IF((SUM(Y$19:Y$39)+SUM(Y$78:Y101)+SUM(Y$117:Y$121))&gt;=REGISTER!$DD$24,0,IF(DB$70=1,0,IF(AND(DB102=1,$J102=1,DB$43&gt;=REGISTER!$DD$28,DB$40&gt;0,SUM(DB$54:DB$60)&gt;0),1,0)))</f>
        <v>0</v>
      </c>
      <c r="Z102" s="68">
        <f>IF((SUM(Z$19:Z$39)+SUM(Z$78:Z101)+SUM(Z$117:Z$121))&gt;=REGISTER!$DD$24,0,IF(DC$70=1,0,IF(AND(DC102=1,$J102=1,DC$43&gt;=REGISTER!$DD$28,DC$40&gt;0,SUM(DC$54:DC$60)&gt;0),1,0)))</f>
        <v>0</v>
      </c>
      <c r="AA102" s="68">
        <f>IF((SUM(AA$19:AA$39)+SUM(AA$78:AA101)+SUM(AA$117:AA$121))&gt;=REGISTER!$DD$24,0,IF(DD$70=1,0,IF(AND(DD102=1,$J102=1,DD$43&gt;=REGISTER!$DD$28,DD$40&gt;0,SUM(DD$54:DD$60)&gt;0),1,0)))</f>
        <v>0</v>
      </c>
      <c r="AB102" s="68">
        <f>IF((SUM(AB$19:AB$39)+SUM(AB$78:AB101)+SUM(AB$117:AB$121))&gt;=REGISTER!$DD$24,0,IF(DE$70=1,0,IF(AND(DE102=1,$J102=1,DE$43&gt;=REGISTER!$DD$28,DE$40&gt;0,SUM(DE$54:DE$60)&gt;0),1,0)))</f>
        <v>0</v>
      </c>
      <c r="AC102" s="68">
        <f>IF((SUM(AC$19:AC$39)+SUM(AC$78:AC101)+SUM(AC$117:AC$121))&gt;=REGISTER!$DD$24,0,IF(DF$70=1,0,IF(AND(DF102=1,$J102=1,DF$43&gt;=REGISTER!$DD$28,DF$40&gt;0,SUM(DF$54:DF$60)&gt;0),1,0)))</f>
        <v>0</v>
      </c>
      <c r="AD102" s="68">
        <f>IF((SUM(AD$19:AD$39)+SUM(AD$78:AD101)+SUM(AD$117:AD$121))&gt;=REGISTER!$DD$24,0,IF(DG$70=1,0,IF(AND(DG102=1,$J102=1,DG$43&gt;=REGISTER!$DD$28,DG$40&gt;0,SUM(DG$54:DG$60)&gt;0),1,0)))</f>
        <v>0</v>
      </c>
      <c r="AE102" s="68">
        <f>IF((SUM(AE$19:AE$39)+SUM(AE$78:AE101)+SUM(AE$117:AE$121))&gt;=REGISTER!$DD$24,0,IF(DH$70=1,0,IF(AND(DH102=1,$J102=1,DH$43&gt;=REGISTER!$DD$28,DH$40&gt;0,SUM(DH$54:DH$60)&gt;0),1,0)))</f>
        <v>0</v>
      </c>
      <c r="AF102" s="68">
        <f>IF((SUM(AF$19:AF$39)+SUM(AF$78:AF101)+SUM(AF$117:AF$121))&gt;=REGISTER!$DD$24,0,IF(DI$70=1,0,IF(AND(DI102=1,$J102=1,DI$43&gt;=REGISTER!$DD$28,DI$40&gt;0,SUM(DI$54:DI$60)&gt;0),1,0)))</f>
        <v>0</v>
      </c>
      <c r="AG102" s="68">
        <f>IF((SUM(AG$19:AG$39)+SUM(AG$78:AG101)+SUM(AG$117:AG$121))&gt;=REGISTER!$DD$24,0,IF(DJ$70=1,0,IF(AND(DJ102=1,$J102=1,DJ$43&gt;=REGISTER!$DD$28,DJ$40&gt;0,SUM(DJ$54:DJ$60)&gt;0),1,0)))</f>
        <v>0</v>
      </c>
      <c r="AH102" s="68">
        <f>IF((SUM(AH$19:AH$39)+SUM(AH$78:AH101)+SUM(AH$117:AH$121))&gt;=REGISTER!$DD$24,0,IF(DK$70=1,0,IF(AND(DK102=1,$J102=1,DK$43&gt;=REGISTER!$DD$28,DK$40&gt;0,SUM(DK$54:DK$60)&gt;0),1,0)))</f>
        <v>0</v>
      </c>
      <c r="AI102" s="68">
        <f>IF((SUM(AI$19:AI$39)+SUM(AI$78:AI101)+SUM(AI$117:AI$121))&gt;=REGISTER!$DD$24,0,IF(DL$70=1,0,IF(AND(DL102=1,$J102=1,DL$43&gt;=REGISTER!$DD$28,DL$40&gt;0,SUM(DL$54:DL$60)&gt;0),1,0)))</f>
        <v>0</v>
      </c>
      <c r="AJ102" s="68">
        <f>IF((SUM(AJ$19:AJ$39)+SUM(AJ$78:AJ101)+SUM(AJ$117:AJ$121))&gt;=REGISTER!$DD$24,0,IF(DM$70=1,0,IF(AND(DM102=1,$J102=1,DM$43&gt;=REGISTER!$DD$28,DM$40&gt;0,SUM(DM$54:DM$60)&gt;0),1,0)))</f>
        <v>0</v>
      </c>
      <c r="AK102" s="68">
        <f>IF((SUM(AK$19:AK$39)+SUM(AK$78:AK101)+SUM(AK$117:AK$121))&gt;=REGISTER!$DD$24,0,IF(DN$70=1,0,IF(AND(DN102=1,$J102=1,DN$43&gt;=REGISTER!$DD$28,DN$40&gt;0,SUM(DN$54:DN$60)&gt;0),1,0)))</f>
        <v>0</v>
      </c>
      <c r="AL102" s="68">
        <f>IF((SUM(AL$19:AL$39)+SUM(AL$78:AL101)+SUM(AL$117:AL$121))&gt;=REGISTER!$DD$24,0,IF(DO$70=1,0,IF(AND(DO102=1,$J102=1,DO$43&gt;=REGISTER!$DD$28,DO$40&gt;0,SUM(DO$54:DO$60)&gt;0),1,0)))</f>
        <v>0</v>
      </c>
      <c r="AM102" s="68">
        <f>IF((SUM(AM$19:AM$39)+SUM(AM$78:AM101)+SUM(AM$117:AM$121))&gt;=REGISTER!$DD$24,0,IF(DP$70=1,0,IF(AND(DP102=1,$J102=1,DP$43&gt;=REGISTER!$DD$28,DP$40&gt;0,SUM(DP$54:DP$60)&gt;0),1,0)))</f>
        <v>0</v>
      </c>
      <c r="AN102" s="68">
        <f>IF((SUM(AN$19:AN$39)+SUM(AN$78:AN101)+SUM(AN$117:AN$121))&gt;=REGISTER!$DD$24,0,IF(DQ$70=1,0,IF(AND(DQ102=1,$J102=1,DQ$43&gt;=REGISTER!$DD$28,DQ$40&gt;0,SUM(DQ$54:DQ$60)&gt;0),1,0)))</f>
        <v>0</v>
      </c>
      <c r="AO102" s="68">
        <f>IF((SUM(AO$19:AO$39)+SUM(AO$78:AO101)+SUM(AO$117:AO$121))&gt;=REGISTER!$DD$24,0,IF(DR$70=1,0,IF(AND(DR102=1,$J102=1,DR$43&gt;=REGISTER!$DD$28,DR$40&gt;0,SUM(DR$54:DR$60)&gt;0),1,0)))</f>
        <v>0</v>
      </c>
      <c r="AP102" s="68">
        <f>IF((SUM(AP$19:AP$39)+SUM(AP$78:AP101)+SUM(AP$117:AP$121))&gt;=REGISTER!$DD$24,0,IF(DS$70=1,0,IF(AND(DS102=1,$J102=1,DS$43&gt;=REGISTER!$DD$28,DS$40&gt;0,SUM(DS$54:DS$60)&gt;0),1,0)))</f>
        <v>0</v>
      </c>
      <c r="AQ102" s="68">
        <f>IF((SUM(AQ$19:AQ$39)+SUM(AQ$78:AQ101)+SUM(AQ$117:AQ$121))&gt;=REGISTER!$DD$24,0,IF(DT$70=1,0,IF(AND(DT102=1,$J102=1,DT$43&gt;=REGISTER!$DD$28,DT$40&gt;0,SUM(DT$54:DT$60)&gt;0),1,0)))</f>
        <v>0</v>
      </c>
      <c r="AR102" s="68">
        <f>IF((SUM(AR$19:AR$39)+SUM(AR$78:AR101)+SUM(AR$117:AR$121))&gt;=REGISTER!$DD$24,0,IF(DU$70=1,0,IF(AND(DU102=1,$J102=1,DU$43&gt;=REGISTER!$DD$28,DU$40&gt;0,SUM(DU$54:DU$60)&gt;0),1,0)))</f>
        <v>0</v>
      </c>
      <c r="AS102" s="68">
        <f>IF((SUM(AS$19:AS$39)+SUM(AS$78:AS101)+SUM(AS$117:AS$121))&gt;=REGISTER!$DD$24,0,IF(DV$70=1,0,IF(AND(DV102=1,$J102=1,DV$43&gt;=REGISTER!$DD$28,DV$40&gt;0,SUM(DV$54:DV$60)&gt;0),1,0)))</f>
        <v>0</v>
      </c>
      <c r="AT102" s="68">
        <f>IF((SUM(AT$19:AT$39)+SUM(AT$78:AT101)+SUM(AT$117:AT$121))&gt;=REGISTER!$DD$24,0,IF(DW$70=1,0,IF(AND(DW102=1,$J102=1,DW$43&gt;=REGISTER!$DD$28,DW$40&gt;0,SUM(DW$54:DW$60)&gt;0),1,0)))</f>
        <v>0</v>
      </c>
      <c r="AU102" s="68">
        <f>IF((SUM(AU$19:AU$39)+SUM(AU$78:AU101)+SUM(AU$117:AU$121))&gt;=REGISTER!$DD$24,0,IF(DX$70=1,0,IF(AND(DX102=1,$J102=1,DX$43&gt;=REGISTER!$DD$28,DX$40&gt;0,SUM(DX$54:DX$60)&gt;0),1,0)))</f>
        <v>0</v>
      </c>
      <c r="AV102" s="68">
        <f>IF((SUM(AV$19:AV$39)+SUM(AV$78:AV101)+SUM(AV$117:AV$121))&gt;=REGISTER!$DD$24,0,IF(DY$70=1,0,IF(AND(DY102=1,$J102=1,DY$43&gt;=REGISTER!$DD$28,DY$40&gt;0,SUM(DY$54:DY$60)&gt;0),1,0)))</f>
        <v>0</v>
      </c>
      <c r="AW102" s="68">
        <f>IF((SUM(AW$19:AW$39)+SUM(AW$78:AW101)+SUM(AW$117:AW$121))&gt;=REGISTER!$DD$24,0,IF(DZ$70=1,0,IF(AND(DZ102=1,$J102=1,DZ$43&gt;=REGISTER!$DD$28,DZ$40&gt;0,SUM(DZ$54:DZ$60)&gt;0),1,0)))</f>
        <v>0</v>
      </c>
      <c r="AX102" s="68">
        <f>IF((SUM(AX$19:AX$39)+SUM(AX$78:AX101)+SUM(AX$117:AX$121))&gt;=REGISTER!$DD$24,0,IF(EA$70=1,0,IF(AND(EA102=1,$J102=1,EA$43&gt;=REGISTER!$DD$28,EA$40&gt;0,SUM(EA$54:EA$60)&gt;0),1,0)))</f>
        <v>0</v>
      </c>
      <c r="AY102" s="68">
        <f>IF((SUM(AY$19:AY$39)+SUM(AY$78:AY101)+SUM(AY$117:AY$121))&gt;=REGISTER!$DD$24,0,IF(EB$70=1,0,IF(AND(EB102=1,$J102=1,EB$43&gt;=REGISTER!$DD$28,EB$40&gt;0,SUM(EB$54:EB$60)&gt;0),1,0)))</f>
        <v>0</v>
      </c>
      <c r="AZ102" s="68">
        <f>IF((SUM(AZ$19:AZ$39)+SUM(AZ$78:AZ101)+SUM(AZ$117:AZ$121))&gt;=REGISTER!$DD$24,0,IF(EC$70=1,0,IF(AND(EC102=1,$J102=1,EC$43&gt;=REGISTER!$DD$28,EC$40&gt;0,SUM(EC$54:EC$60)&gt;0),1,0)))</f>
        <v>0</v>
      </c>
      <c r="BA102" s="68">
        <f>IF((SUM(BA$19:BA$39)+SUM(BA$78:BA101)+SUM(BA$117:BA$121))&gt;=REGISTER!$DD$24,0,IF(ED$70=1,0,IF(AND(ED102=1,$J102=1,ED$43&gt;=REGISTER!$DD$28,ED$40&gt;0,SUM(ED$54:ED$60)&gt;0),1,0)))</f>
        <v>0</v>
      </c>
      <c r="BB102" s="68">
        <f>IF((SUM(BB$19:BB$39)+SUM(BB$78:BB101)+SUM(BB$117:BB$121))&gt;=REGISTER!$DD$24,0,IF(EE$70=1,0,IF(AND(EE102=1,$J102=1,EE$43&gt;=REGISTER!$DD$28,EE$40&gt;0,SUM(EE$54:EE$60)&gt;0),1,0)))</f>
        <v>0</v>
      </c>
      <c r="BC102" s="68">
        <f>IF((SUM(BC$19:BC$39)+SUM(BC$78:BC101)+SUM(BC$117:BC$121))&gt;=REGISTER!$DD$24,0,IF(EF$70=1,0,IF(AND(EF102=1,$J102=1,EF$43&gt;=REGISTER!$DD$28,EF$40&gt;0,SUM(EF$54:EF$60)&gt;0),1,0)))</f>
        <v>0</v>
      </c>
      <c r="BD102" s="83">
        <f t="shared" si="55"/>
        <v>0</v>
      </c>
      <c r="BE102" s="68">
        <f>IF((SUM(BE$19:BE$37)+SUM(BE$78:BE101))&gt;=20,0,SUM(IF(AND($I102=1,CS102=1,CS$41&gt;2,CS$40&gt;0,SUM(CS$47:CS$53)&gt;0),1,0)))</f>
        <v>0</v>
      </c>
      <c r="BF102" s="68">
        <f>IF((SUM(BF$19:BF$37)+SUM(BF$78:BF101))&gt;=20,0,SUM(IF(AND($I102=1,CT102=1,CT$41&gt;2,CT$40&gt;0,SUM(CT$47:CT$53)&gt;0),1,0)))</f>
        <v>0</v>
      </c>
      <c r="BG102" s="68">
        <f>IF((SUM(BG$19:BG$37)+SUM(BG$78:BG101))&gt;=20,0,SUM(IF(AND($I102=1,CU102=1,CU$41&gt;2,CU$40&gt;0,SUM(CU$47:CU$53)&gt;0),1,0)))</f>
        <v>0</v>
      </c>
      <c r="BH102" s="68">
        <f>IF((SUM(BH$19:BH$37)+SUM(BH$78:BH101))&gt;=20,0,SUM(IF(AND($I102=1,CV102=1,CV$41&gt;2,CV$40&gt;0,SUM(CV$47:CV$53)&gt;0),1,0)))</f>
        <v>0</v>
      </c>
      <c r="BI102" s="68">
        <f>IF((SUM(BI$19:BI$37)+SUM(BI$78:BI101))&gt;=20,0,SUM(IF(AND($I102=1,CW102=1,CW$41&gt;2,CW$40&gt;0,SUM(CW$47:CW$53)&gt;0),1,0)))</f>
        <v>0</v>
      </c>
      <c r="BJ102" s="68">
        <f>IF((SUM(BJ$19:BJ$37)+SUM(BJ$78:BJ101))&gt;=20,0,SUM(IF(AND($I102=1,CX102=1,CX$41&gt;2,CX$40&gt;0,SUM(CX$47:CX$53)&gt;0),1,0)))</f>
        <v>0</v>
      </c>
      <c r="BK102" s="68">
        <f>IF((SUM(BK$19:BK$37)+SUM(BK$78:BK101))&gt;=20,0,SUM(IF(AND($I102=1,CY102=1,CY$41&gt;2,CY$40&gt;0,SUM(CY$47:CY$53)&gt;0),1,0)))</f>
        <v>0</v>
      </c>
      <c r="BL102" s="68">
        <f>IF((SUM(BL$19:BL$37)+SUM(BL$78:BL101))&gt;=20,0,SUM(IF(AND($I102=1,CZ102=1,CZ$41&gt;2,CZ$40&gt;0,SUM(CZ$47:CZ$53)&gt;0),1,0)))</f>
        <v>0</v>
      </c>
      <c r="BM102" s="68">
        <f>IF((SUM(BM$19:BM$37)+SUM(BM$78:BM101))&gt;=20,0,SUM(IF(AND($I102=1,DA102=1,DA$41&gt;2,DA$40&gt;0,SUM(DA$47:DA$53)&gt;0),1,0)))</f>
        <v>0</v>
      </c>
      <c r="BN102" s="68">
        <f>IF((SUM(BN$19:BN$37)+SUM(BN$78:BN101))&gt;=20,0,SUM(IF(AND($I102=1,DB102=1,DB$41&gt;2,DB$40&gt;0,SUM(DB$47:DB$53)&gt;0),1,0)))</f>
        <v>0</v>
      </c>
      <c r="BO102" s="68">
        <f>IF((SUM(BO$19:BO$37)+SUM(BO$78:BO101))&gt;=20,0,SUM(IF(AND($I102=1,DC102=1,DC$41&gt;2,DC$40&gt;0,SUM(DC$47:DC$53)&gt;0),1,0)))</f>
        <v>0</v>
      </c>
      <c r="BP102" s="68">
        <f>IF((SUM(BP$19:BP$37)+SUM(BP$78:BP101))&gt;=20,0,SUM(IF(AND($I102=1,DD102=1,DD$41&gt;2,DD$40&gt;0,SUM(DD$47:DD$53)&gt;0),1,0)))</f>
        <v>0</v>
      </c>
      <c r="BQ102" s="68">
        <f>IF((SUM(BQ$19:BQ$37)+SUM(BQ$78:BQ101))&gt;=20,0,SUM(IF(AND($I102=1,DE102=1,DE$41&gt;2,DE$40&gt;0,SUM(DE$47:DE$53)&gt;0),1,0)))</f>
        <v>0</v>
      </c>
      <c r="BR102" s="68">
        <f>IF((SUM(BR$19:BR$37)+SUM(BR$78:BR101))&gt;=20,0,SUM(IF(AND($I102=1,DF102=1,DF$41&gt;2,DF$40&gt;0,SUM(DF$47:DF$53)&gt;0),1,0)))</f>
        <v>0</v>
      </c>
      <c r="BS102" s="68">
        <f>IF((SUM(BS$19:BS$37)+SUM(BS$78:BS101))&gt;=20,0,SUM(IF(AND($I102=1,DG102=1,DG$41&gt;2,DG$40&gt;0,SUM(DG$47:DG$53)&gt;0),1,0)))</f>
        <v>0</v>
      </c>
      <c r="BT102" s="68">
        <f>IF((SUM(BT$19:BT$37)+SUM(BT$78:BT101))&gt;=20,0,SUM(IF(AND($I102=1,DH102=1,DH$41&gt;2,DH$40&gt;0,SUM(DH$47:DH$53)&gt;0),1,0)))</f>
        <v>0</v>
      </c>
      <c r="BU102" s="68">
        <f>IF((SUM(BU$19:BU$37)+SUM(BU$78:BU101))&gt;=20,0,SUM(IF(AND($I102=1,DI102=1,DI$41&gt;2,DI$40&gt;0,SUM(DI$47:DI$53)&gt;0),1,0)))</f>
        <v>0</v>
      </c>
      <c r="BV102" s="68">
        <f>IF((SUM(BV$19:BV$37)+SUM(BV$78:BV101))&gt;=20,0,SUM(IF(AND($I102=1,DJ102=1,DJ$41&gt;2,DJ$40&gt;0,SUM(DJ$47:DJ$53)&gt;0),1,0)))</f>
        <v>0</v>
      </c>
      <c r="BW102" s="68">
        <f>IF((SUM(BW$19:BW$37)+SUM(BW$78:BW101))&gt;=20,0,SUM(IF(AND($I102=1,DK102=1,DK$41&gt;2,DK$40&gt;0,SUM(DK$47:DK$53)&gt;0),1,0)))</f>
        <v>0</v>
      </c>
      <c r="BX102" s="68">
        <f>IF((SUM(BX$19:BX$37)+SUM(BX$78:BX101))&gt;=20,0,SUM(IF(AND($I102=1,DL102=1,DL$41&gt;2,DL$40&gt;0,SUM(DL$47:DL$53)&gt;0),1,0)))</f>
        <v>0</v>
      </c>
      <c r="BY102" s="68">
        <f>IF((SUM(BY$19:BY$37)+SUM(BY$78:BY101))&gt;=20,0,SUM(IF(AND($I102=1,DM102=1,DM$41&gt;2,DM$40&gt;0,SUM(DM$47:DM$53)&gt;0),1,0)))</f>
        <v>0</v>
      </c>
      <c r="BZ102" s="68">
        <f>IF((SUM(BZ$19:BZ$37)+SUM(BZ$78:BZ101))&gt;=20,0,SUM(IF(AND($I102=1,DN102=1,DN$41&gt;2,DN$40&gt;0,SUM(DN$47:DN$53)&gt;0),1,0)))</f>
        <v>0</v>
      </c>
      <c r="CA102" s="68">
        <f>IF((SUM(CA$19:CA$37)+SUM(CA$78:CA101))&gt;=20,0,SUM(IF(AND($I102=1,DO102=1,DO$41&gt;2,DO$40&gt;0,SUM(DO$47:DO$53)&gt;0),1,0)))</f>
        <v>0</v>
      </c>
      <c r="CB102" s="68">
        <f>IF((SUM(CB$19:CB$37)+SUM(CB$78:CB101))&gt;=20,0,SUM(IF(AND($I102=1,DP102=1,DP$41&gt;2,DP$40&gt;0,SUM(DP$47:DP$53)&gt;0),1,0)))</f>
        <v>0</v>
      </c>
      <c r="CC102" s="68">
        <f>IF((SUM(CC$19:CC$37)+SUM(CC$78:CC101))&gt;=20,0,SUM(IF(AND($I102=1,DQ102=1,DQ$41&gt;2,DQ$40&gt;0,SUM(DQ$47:DQ$53)&gt;0),1,0)))</f>
        <v>0</v>
      </c>
      <c r="CD102" s="68">
        <f>IF((SUM(CD$19:CD$37)+SUM(CD$78:CD101))&gt;=20,0,SUM(IF(AND($I102=1,DR102=1,DR$41&gt;2,DR$40&gt;0,SUM(DR$47:DR$53)&gt;0),1,0)))</f>
        <v>0</v>
      </c>
      <c r="CE102" s="68">
        <f>IF((SUM(CE$19:CE$37)+SUM(CE$78:CE101))&gt;=20,0,SUM(IF(AND($I102=1,DS102=1,DS$41&gt;2,DS$40&gt;0,SUM(DS$47:DS$53)&gt;0),1,0)))</f>
        <v>0</v>
      </c>
      <c r="CF102" s="68">
        <f>IF((SUM(CF$19:CF$37)+SUM(CF$78:CF101))&gt;=20,0,SUM(IF(AND($I102=1,DT102=1,DT$41&gt;2,DT$40&gt;0,SUM(DT$47:DT$53)&gt;0),1,0)))</f>
        <v>0</v>
      </c>
      <c r="CG102" s="68">
        <f>IF((SUM(CG$19:CG$37)+SUM(CG$78:CG101))&gt;=20,0,SUM(IF(AND($I102=1,DU102=1,DU$41&gt;2,DU$40&gt;0,SUM(DU$47:DU$53)&gt;0),1,0)))</f>
        <v>0</v>
      </c>
      <c r="CH102" s="68">
        <f>IF((SUM(CH$19:CH$37)+SUM(CH$78:CH101))&gt;=20,0,SUM(IF(AND($I102=1,DV102=1,DV$41&gt;2,DV$40&gt;0,SUM(DV$47:DV$53)&gt;0),1,0)))</f>
        <v>0</v>
      </c>
      <c r="CI102" s="68">
        <f>IF((SUM(CI$19:CI$37)+SUM(CI$78:CI101))&gt;=20,0,SUM(IF(AND($I102=1,DW102=1,DW$41&gt;2,DW$40&gt;0,SUM(DW$47:DW$53)&gt;0),1,0)))</f>
        <v>0</v>
      </c>
      <c r="CJ102" s="68">
        <f>IF((SUM(CJ$19:CJ$37)+SUM(CJ$78:CJ101))&gt;=20,0,SUM(IF(AND($I102=1,DX102=1,DX$41&gt;2,DX$40&gt;0,SUM(DX$47:DX$53)&gt;0),1,0)))</f>
        <v>0</v>
      </c>
      <c r="CK102" s="68">
        <f>IF((SUM(CK$19:CK$37)+SUM(CK$78:CK101))&gt;=20,0,SUM(IF(AND($I102=1,DY102=1,DY$41&gt;2,DY$40&gt;0,SUM(DY$47:DY$53)&gt;0),1,0)))</f>
        <v>0</v>
      </c>
      <c r="CL102" s="68">
        <f>IF((SUM(CL$19:CL$37)+SUM(CL$78:CL101))&gt;=20,0,SUM(IF(AND($I102=1,DZ102=1,DZ$41&gt;2,DZ$40&gt;0,SUM(DZ$47:DZ$53)&gt;0),1,0)))</f>
        <v>0</v>
      </c>
      <c r="CM102" s="68">
        <f>IF((SUM(CM$19:CM$37)+SUM(CM$78:CM101))&gt;=20,0,SUM(IF(AND($I102=1,EA102=1,EA$41&gt;2,EA$40&gt;0,SUM(EA$47:EA$53)&gt;0),1,0)))</f>
        <v>0</v>
      </c>
      <c r="CN102" s="68">
        <f>IF((SUM(CN$19:CN$37)+SUM(CN$78:CN101))&gt;=20,0,SUM(IF(AND($I102=1,EB102=1,EB$41&gt;2,EB$40&gt;0,SUM(EB$47:EB$53)&gt;0),1,0)))</f>
        <v>0</v>
      </c>
      <c r="CO102" s="68">
        <f>IF((SUM(CO$19:CO$37)+SUM(CO$78:CO101))&gt;=20,0,SUM(IF(AND($I102=1,EC102=1,EC$41&gt;2,EC$40&gt;0,SUM(EC$47:EC$53)&gt;0),1,0)))</f>
        <v>0</v>
      </c>
      <c r="CP102" s="68">
        <f>IF((SUM(CP$19:CP$37)+SUM(CP$78:CP101))&gt;=20,0,SUM(IF(AND($I102=1,ED102=1,ED$41&gt;2,ED$40&gt;0,SUM(ED$47:ED$53)&gt;0),1,0)))</f>
        <v>0</v>
      </c>
      <c r="CQ102" s="68">
        <f>IF((SUM(CQ$19:CQ$37)+SUM(CQ$78:CQ101))&gt;=20,0,SUM(IF(AND($I102=1,EE102=1,EE$41&gt;2,EE$40&gt;0,SUM(EE$47:EE$53)&gt;0),1,0)))</f>
        <v>0</v>
      </c>
      <c r="CR102" s="68">
        <f>IF((SUM(CR$19:CR$37)+SUM(CR$78:CR101))&gt;=20,0,SUM(IF(AND($I102=1,EF102=1,EF$41&gt;2,EF$40&gt;0,SUM(EF$47:EF$53)&gt;0),1,0)))</f>
        <v>0</v>
      </c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  <c r="DH102" s="53"/>
      <c r="DI102" s="53"/>
      <c r="DJ102" s="53"/>
      <c r="DK102" s="53"/>
      <c r="DL102" s="53"/>
      <c r="DM102" s="53"/>
      <c r="DN102" s="53"/>
      <c r="DO102" s="53"/>
      <c r="DP102" s="53"/>
      <c r="DQ102" s="53"/>
      <c r="DR102" s="53"/>
      <c r="DS102" s="53"/>
      <c r="DT102" s="53"/>
      <c r="DU102" s="53"/>
      <c r="DV102" s="53"/>
      <c r="DW102" s="53"/>
      <c r="DX102" s="53"/>
      <c r="DY102" s="53"/>
      <c r="DZ102" s="53"/>
      <c r="EA102" s="53"/>
      <c r="EB102" s="53"/>
      <c r="EC102" s="53"/>
      <c r="ED102" s="53"/>
      <c r="EE102" s="53"/>
      <c r="EF102" s="53"/>
      <c r="EG102" s="46">
        <f t="shared" si="51"/>
        <v>0</v>
      </c>
      <c r="EH102" s="116"/>
      <c r="EI102" s="82">
        <f t="shared" si="52"/>
        <v>0</v>
      </c>
      <c r="EJ102" s="295" t="str">
        <f t="shared" si="53"/>
        <v/>
      </c>
      <c r="EK102" s="296">
        <f t="shared" si="54"/>
        <v>0</v>
      </c>
      <c r="EL102" s="161"/>
      <c r="EM102" s="354">
        <f>SUMIF($K102,REGISTER!$CY$7,'KORT 2'!$BD102)</f>
        <v>0</v>
      </c>
      <c r="EN102" s="355">
        <f>SUMIF($K102,REGISTER!$CY$8,'KORT 2'!$BD102)</f>
        <v>0</v>
      </c>
      <c r="EO102" s="356">
        <f>SUMIF($K102,REGISTER!$CY$9,'KORT 2'!$BD102)</f>
        <v>0</v>
      </c>
      <c r="EP102" s="356">
        <f>SUMIF($K102,REGISTER!$CY$10,'KORT 2'!$BD102)</f>
        <v>0</v>
      </c>
      <c r="EQ102" s="357">
        <f>SUMIF($K102,REGISTER!$CY$23,'KORT 2'!$BD102)</f>
        <v>0</v>
      </c>
      <c r="ER102" s="355">
        <f>SUMIF($K102,REGISTER!$CY$24,'KORT 2'!$BD102)</f>
        <v>0</v>
      </c>
      <c r="ES102" s="356">
        <f>SUMIF($K102,REGISTER!$CY$25,'KORT 2'!$BD102)</f>
        <v>0</v>
      </c>
      <c r="ET102" s="356">
        <f>SUMIF($K102,REGISTER!$CY$26,'KORT 2'!$BD102)</f>
        <v>0</v>
      </c>
      <c r="EU102" s="357">
        <f>SUMIF($K102,REGISTER!$CY$15,'KORT 2'!$BD102)</f>
        <v>0</v>
      </c>
      <c r="EV102" s="355">
        <f>SUMIF($K102,REGISTER!$CY$16,'KORT 2'!$BD102)</f>
        <v>0</v>
      </c>
      <c r="EW102" s="355">
        <f>SUMIF($K102,REGISTER!$CY$17,'KORT 2'!$BD102)</f>
        <v>0</v>
      </c>
      <c r="EX102" s="355">
        <f>SUMIF($K102,REGISTER!$CY$18,'KORT 2'!$BD102)</f>
        <v>0</v>
      </c>
      <c r="EY102" s="358">
        <f>SUMIF($K102,REGISTER!$CY$19,'KORT 2'!$BD102)+SUMIF($K102,REGISTER!$CY$20,'KORT 2'!$BD102)+SUMIF($K102,REGISTER!$CY$21,'KORT 2'!$BD102)+SUMIF($K102,REGISTER!$CY$22,'KORT 2'!$BD102)</f>
        <v>0</v>
      </c>
      <c r="EZ102" s="359">
        <f>SUMIF($K102,REGISTER!$CY$31,'KORT 2'!$BD102)</f>
        <v>0</v>
      </c>
      <c r="FA102" s="355">
        <f>SUMIF($K102,REGISTER!$CY$32,'KORT 2'!$BD102)</f>
        <v>0</v>
      </c>
      <c r="FB102" s="355">
        <f>SUMIF($K102,REGISTER!$CY$33,'KORT 2'!$BD102)</f>
        <v>0</v>
      </c>
      <c r="FC102" s="355">
        <f>SUMIF($K102,REGISTER!$CY$34,'KORT 2'!$BD102)</f>
        <v>0</v>
      </c>
      <c r="FD102" s="358">
        <f>SUMIF($K102,REGISTER!$CY$35,'KORT 2'!$BD102)+SUMIF($K102,REGISTER!$CY$36,'KORT 2'!$BD102)+SUMIF($K102,REGISTER!$CY$37,'KORT 2'!$BD102)+SUMIF($K102,REGISTER!$CY$38,'KORT 2'!$BD102)</f>
        <v>0</v>
      </c>
      <c r="FE102" s="376"/>
      <c r="FF102" s="377"/>
      <c r="FG102" s="378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9"/>
      <c r="FY102" s="84">
        <f>SUMIF($M102,REGISTER!$CY$40,'KORT 2'!$O102)</f>
        <v>0</v>
      </c>
      <c r="FZ102" s="17">
        <f>SUMIF($M102,REGISTER!$CY$41,'KORT 2'!$O102)</f>
        <v>0</v>
      </c>
      <c r="GA102" s="17">
        <f>SUMIF($M102,REGISTER!$CY$42,'KORT 2'!$O102)</f>
        <v>0</v>
      </c>
      <c r="GB102" s="17">
        <f>SUMIF($M102,REGISTER!$CY$43,'KORT 2'!$O102)</f>
        <v>0</v>
      </c>
      <c r="GC102" s="17">
        <f>SUMIF($M102,REGISTER!$CY$44,'KORT 2'!$O102)</f>
        <v>0</v>
      </c>
      <c r="GD102" s="17">
        <f>SUMIF($M102,REGISTER!$CY$45,'KORT 2'!$O102)</f>
        <v>0</v>
      </c>
      <c r="GE102" s="17">
        <f>SUMIF($M102,REGISTER!$CY$60,'KORT 2'!$O102)</f>
        <v>0</v>
      </c>
      <c r="GF102" s="17">
        <f>SUMIF($M102,REGISTER!$CY$61,'KORT 2'!$O102)</f>
        <v>0</v>
      </c>
      <c r="GG102" s="17">
        <f>SUMIF($M102,REGISTER!$CY$62,'KORT 2'!$O102)</f>
        <v>0</v>
      </c>
      <c r="GH102" s="17">
        <f>SUMIF($M102,REGISTER!$CY$63,'KORT 2'!$O102)</f>
        <v>0</v>
      </c>
      <c r="GI102" s="17">
        <f>SUMIF($M102,REGISTER!$CY$64,'KORT 2'!$O102)</f>
        <v>0</v>
      </c>
      <c r="GJ102" s="17">
        <f>SUMIF($M102,REGISTER!$CY$65,'KORT 2'!$O102)</f>
        <v>0</v>
      </c>
      <c r="GK102" s="17">
        <f>SUMIF($M102,REGISTER!$CY$50,'KORT 2'!$O102)</f>
        <v>0</v>
      </c>
      <c r="GL102" s="17">
        <f>SUMIF($M102,REGISTER!$CY$51,'KORT 2'!$O102)</f>
        <v>0</v>
      </c>
      <c r="GM102" s="17">
        <f>SUMIF($M102,REGISTER!$CY$52,'KORT 2'!$O102)</f>
        <v>0</v>
      </c>
      <c r="GN102" s="17">
        <f>SUMIF($M102,REGISTER!$CY$53,'KORT 2'!$O102)</f>
        <v>0</v>
      </c>
      <c r="GO102" s="17">
        <f>SUMIF($M102,REGISTER!$CY$54,'KORT 2'!$O102)</f>
        <v>0</v>
      </c>
      <c r="GP102" s="17">
        <f>SUMIF($M102,REGISTER!$CY$55,'KORT 2'!$O102)</f>
        <v>0</v>
      </c>
      <c r="GQ102" s="16">
        <f>SUMIF($M102,REGISTER!$CY$56,'KORT 2'!$O102)+SUMIF($M102,REGISTER!$CY$57,'KORT 2'!$O102)+SUMIF($M102,REGISTER!$CY$58,'KORT 2'!$O102)+SUMIF($M102,REGISTER!$CY$59,'KORT 2'!$O102)</f>
        <v>0</v>
      </c>
      <c r="GR102" s="17">
        <f>SUMIF($M102,REGISTER!$CY$70,'KORT 2'!$O102)</f>
        <v>0</v>
      </c>
      <c r="GS102" s="17">
        <f>SUMIF($M102,REGISTER!$CY$71,'KORT 2'!$O102)</f>
        <v>0</v>
      </c>
      <c r="GT102" s="17">
        <f>SUMIF($M102,REGISTER!$CY$72,'KORT 2'!$O102)</f>
        <v>0</v>
      </c>
      <c r="GU102" s="17">
        <f>SUMIF($M102,REGISTER!$CY$73,'KORT 2'!$O102)</f>
        <v>0</v>
      </c>
      <c r="GV102" s="17">
        <f>SUMIF($M102,REGISTER!$CY$74,'KORT 2'!$O102)</f>
        <v>0</v>
      </c>
      <c r="GW102" s="17">
        <f>SUMIF($M102,REGISTER!$CY$75,'KORT 2'!$O102)</f>
        <v>0</v>
      </c>
      <c r="GX102" s="16">
        <f>SUMIF($M102,REGISTER!$CY$76,'KORT 2'!$O102)+SUMIF($M102,REGISTER!$CY$77,'KORT 2'!$O102)+SUMIF($M102,REGISTER!$CY$78,'KORT 2'!$O102)+SUMIF($M102,REGISTER!$CY$79,'KORT 2'!$O102)</f>
        <v>0</v>
      </c>
      <c r="GY102" s="116"/>
      <c r="GZ102" s="116"/>
      <c r="HA102" s="116"/>
      <c r="HB102" s="116"/>
      <c r="HC102" s="116"/>
      <c r="HD102" s="116"/>
      <c r="HE102" s="116"/>
      <c r="HF102" s="116"/>
      <c r="HG102" s="116"/>
      <c r="HH102" s="116"/>
      <c r="HI102" s="116"/>
      <c r="HJ102" s="116"/>
      <c r="HK102" s="116"/>
      <c r="HL102" s="116"/>
      <c r="HM102" s="116"/>
      <c r="HN102" s="116"/>
      <c r="HO102" s="116"/>
      <c r="HP102" s="106"/>
      <c r="HQ102" s="1"/>
    </row>
    <row r="103" spans="1:225" ht="12" customHeight="1">
      <c r="A103" s="15">
        <v>47</v>
      </c>
      <c r="B103" s="69"/>
      <c r="C103" s="539" t="str">
        <f t="shared" si="41"/>
        <v/>
      </c>
      <c r="D103" s="540"/>
      <c r="E103" s="540"/>
      <c r="F103" s="540"/>
      <c r="G103" s="541"/>
      <c r="H103" s="111" t="str">
        <f t="shared" si="42"/>
        <v/>
      </c>
      <c r="I103" s="22">
        <f t="shared" si="43"/>
        <v>0</v>
      </c>
      <c r="J103" s="22">
        <f t="shared" si="44"/>
        <v>0</v>
      </c>
      <c r="K103" s="22">
        <f t="shared" si="45"/>
        <v>0</v>
      </c>
      <c r="L103" s="114"/>
      <c r="M103" s="22">
        <f t="shared" si="46"/>
        <v>0</v>
      </c>
      <c r="N103" s="22">
        <f t="shared" si="47"/>
        <v>0</v>
      </c>
      <c r="O103" s="83">
        <f t="shared" si="48"/>
        <v>0</v>
      </c>
      <c r="P103" s="68">
        <f>IF((SUM(P$19:P$39)+SUM(P$78:P102)+SUM(P$117:P$121))&gt;=REGISTER!$DD$24,0,IF(CS$70=1,0,IF(AND(CS103=1,$J103=1,CS$43&gt;=REGISTER!$DD$28,CS$40&gt;0,SUM(CS$54:CS$60)&gt;0),1,0)))</f>
        <v>0</v>
      </c>
      <c r="Q103" s="68">
        <f>IF((SUM(Q$19:Q$39)+SUM(Q$78:Q102)+SUM(Q$117:Q$121))&gt;=REGISTER!$DD$24,0,IF(CT$70=1,0,IF(AND(CT103=1,$J103=1,CT$43&gt;=REGISTER!$DD$28,CT$40&gt;0,SUM(CT$54:CT$60)&gt;0),1,0)))</f>
        <v>0</v>
      </c>
      <c r="R103" s="68">
        <f>IF((SUM(R$19:R$39)+SUM(R$78:R102)+SUM(R$117:R$121))&gt;=REGISTER!$DD$24,0,IF(CU$70=1,0,IF(AND(CU103=1,$J103=1,CU$43&gt;=REGISTER!$DD$28,CU$40&gt;0,SUM(CU$54:CU$60)&gt;0),1,0)))</f>
        <v>0</v>
      </c>
      <c r="S103" s="68">
        <f>IF((SUM(S$19:S$39)+SUM(S$78:S102)+SUM(S$117:S$121))&gt;=REGISTER!$DD$24,0,IF(CV$70=1,0,IF(AND(CV103=1,$J103=1,CV$43&gt;=REGISTER!$DD$28,CV$40&gt;0,SUM(CV$54:CV$60)&gt;0),1,0)))</f>
        <v>0</v>
      </c>
      <c r="T103" s="68">
        <f>IF((SUM(T$19:T$39)+SUM(T$78:T102)+SUM(T$117:T$121))&gt;=REGISTER!$DD$24,0,IF(CW$70=1,0,IF(AND(CW103=1,$J103=1,CW$43&gt;=REGISTER!$DD$28,CW$40&gt;0,SUM(CW$54:CW$60)&gt;0),1,0)))</f>
        <v>0</v>
      </c>
      <c r="U103" s="68">
        <f>IF((SUM(U$19:U$39)+SUM(U$78:U102)+SUM(U$117:U$121))&gt;=REGISTER!$DD$24,0,IF(CX$70=1,0,IF(AND(CX103=1,$J103=1,CX$43&gt;=REGISTER!$DD$28,CX$40&gt;0,SUM(CX$54:CX$60)&gt;0),1,0)))</f>
        <v>0</v>
      </c>
      <c r="V103" s="68">
        <f>IF((SUM(V$19:V$39)+SUM(V$78:V102)+SUM(V$117:V$121))&gt;=REGISTER!$DD$24,0,IF(CY$70=1,0,IF(AND(CY103=1,$J103=1,CY$43&gt;=REGISTER!$DD$28,CY$40&gt;0,SUM(CY$54:CY$60)&gt;0),1,0)))</f>
        <v>0</v>
      </c>
      <c r="W103" s="68">
        <f>IF((SUM(W$19:W$39)+SUM(W$78:W102)+SUM(W$117:W$121))&gt;=REGISTER!$DD$24,0,IF(CZ$70=1,0,IF(AND(CZ103=1,$J103=1,CZ$43&gt;=REGISTER!$DD$28,CZ$40&gt;0,SUM(CZ$54:CZ$60)&gt;0),1,0)))</f>
        <v>0</v>
      </c>
      <c r="X103" s="68">
        <f>IF((SUM(X$19:X$39)+SUM(X$78:X102)+SUM(X$117:X$121))&gt;=REGISTER!$DD$24,0,IF(DA$70=1,0,IF(AND(DA103=1,$J103=1,DA$43&gt;=REGISTER!$DD$28,DA$40&gt;0,SUM(DA$54:DA$60)&gt;0),1,0)))</f>
        <v>0</v>
      </c>
      <c r="Y103" s="68">
        <f>IF((SUM(Y$19:Y$39)+SUM(Y$78:Y102)+SUM(Y$117:Y$121))&gt;=REGISTER!$DD$24,0,IF(DB$70=1,0,IF(AND(DB103=1,$J103=1,DB$43&gt;=REGISTER!$DD$28,DB$40&gt;0,SUM(DB$54:DB$60)&gt;0),1,0)))</f>
        <v>0</v>
      </c>
      <c r="Z103" s="68">
        <f>IF((SUM(Z$19:Z$39)+SUM(Z$78:Z102)+SUM(Z$117:Z$121))&gt;=REGISTER!$DD$24,0,IF(DC$70=1,0,IF(AND(DC103=1,$J103=1,DC$43&gt;=REGISTER!$DD$28,DC$40&gt;0,SUM(DC$54:DC$60)&gt;0),1,0)))</f>
        <v>0</v>
      </c>
      <c r="AA103" s="68">
        <f>IF((SUM(AA$19:AA$39)+SUM(AA$78:AA102)+SUM(AA$117:AA$121))&gt;=REGISTER!$DD$24,0,IF(DD$70=1,0,IF(AND(DD103=1,$J103=1,DD$43&gt;=REGISTER!$DD$28,DD$40&gt;0,SUM(DD$54:DD$60)&gt;0),1,0)))</f>
        <v>0</v>
      </c>
      <c r="AB103" s="68">
        <f>IF((SUM(AB$19:AB$39)+SUM(AB$78:AB102)+SUM(AB$117:AB$121))&gt;=REGISTER!$DD$24,0,IF(DE$70=1,0,IF(AND(DE103=1,$J103=1,DE$43&gt;=REGISTER!$DD$28,DE$40&gt;0,SUM(DE$54:DE$60)&gt;0),1,0)))</f>
        <v>0</v>
      </c>
      <c r="AC103" s="68">
        <f>IF((SUM(AC$19:AC$39)+SUM(AC$78:AC102)+SUM(AC$117:AC$121))&gt;=REGISTER!$DD$24,0,IF(DF$70=1,0,IF(AND(DF103=1,$J103=1,DF$43&gt;=REGISTER!$DD$28,DF$40&gt;0,SUM(DF$54:DF$60)&gt;0),1,0)))</f>
        <v>0</v>
      </c>
      <c r="AD103" s="68">
        <f>IF((SUM(AD$19:AD$39)+SUM(AD$78:AD102)+SUM(AD$117:AD$121))&gt;=REGISTER!$DD$24,0,IF(DG$70=1,0,IF(AND(DG103=1,$J103=1,DG$43&gt;=REGISTER!$DD$28,DG$40&gt;0,SUM(DG$54:DG$60)&gt;0),1,0)))</f>
        <v>0</v>
      </c>
      <c r="AE103" s="68">
        <f>IF((SUM(AE$19:AE$39)+SUM(AE$78:AE102)+SUM(AE$117:AE$121))&gt;=REGISTER!$DD$24,0,IF(DH$70=1,0,IF(AND(DH103=1,$J103=1,DH$43&gt;=REGISTER!$DD$28,DH$40&gt;0,SUM(DH$54:DH$60)&gt;0),1,0)))</f>
        <v>0</v>
      </c>
      <c r="AF103" s="68">
        <f>IF((SUM(AF$19:AF$39)+SUM(AF$78:AF102)+SUM(AF$117:AF$121))&gt;=REGISTER!$DD$24,0,IF(DI$70=1,0,IF(AND(DI103=1,$J103=1,DI$43&gt;=REGISTER!$DD$28,DI$40&gt;0,SUM(DI$54:DI$60)&gt;0),1,0)))</f>
        <v>0</v>
      </c>
      <c r="AG103" s="68">
        <f>IF((SUM(AG$19:AG$39)+SUM(AG$78:AG102)+SUM(AG$117:AG$121))&gt;=REGISTER!$DD$24,0,IF(DJ$70=1,0,IF(AND(DJ103=1,$J103=1,DJ$43&gt;=REGISTER!$DD$28,DJ$40&gt;0,SUM(DJ$54:DJ$60)&gt;0),1,0)))</f>
        <v>0</v>
      </c>
      <c r="AH103" s="68">
        <f>IF((SUM(AH$19:AH$39)+SUM(AH$78:AH102)+SUM(AH$117:AH$121))&gt;=REGISTER!$DD$24,0,IF(DK$70=1,0,IF(AND(DK103=1,$J103=1,DK$43&gt;=REGISTER!$DD$28,DK$40&gt;0,SUM(DK$54:DK$60)&gt;0),1,0)))</f>
        <v>0</v>
      </c>
      <c r="AI103" s="68">
        <f>IF((SUM(AI$19:AI$39)+SUM(AI$78:AI102)+SUM(AI$117:AI$121))&gt;=REGISTER!$DD$24,0,IF(DL$70=1,0,IF(AND(DL103=1,$J103=1,DL$43&gt;=REGISTER!$DD$28,DL$40&gt;0,SUM(DL$54:DL$60)&gt;0),1,0)))</f>
        <v>0</v>
      </c>
      <c r="AJ103" s="68">
        <f>IF((SUM(AJ$19:AJ$39)+SUM(AJ$78:AJ102)+SUM(AJ$117:AJ$121))&gt;=REGISTER!$DD$24,0,IF(DM$70=1,0,IF(AND(DM103=1,$J103=1,DM$43&gt;=REGISTER!$DD$28,DM$40&gt;0,SUM(DM$54:DM$60)&gt;0),1,0)))</f>
        <v>0</v>
      </c>
      <c r="AK103" s="68">
        <f>IF((SUM(AK$19:AK$39)+SUM(AK$78:AK102)+SUM(AK$117:AK$121))&gt;=REGISTER!$DD$24,0,IF(DN$70=1,0,IF(AND(DN103=1,$J103=1,DN$43&gt;=REGISTER!$DD$28,DN$40&gt;0,SUM(DN$54:DN$60)&gt;0),1,0)))</f>
        <v>0</v>
      </c>
      <c r="AL103" s="68">
        <f>IF((SUM(AL$19:AL$39)+SUM(AL$78:AL102)+SUM(AL$117:AL$121))&gt;=REGISTER!$DD$24,0,IF(DO$70=1,0,IF(AND(DO103=1,$J103=1,DO$43&gt;=REGISTER!$DD$28,DO$40&gt;0,SUM(DO$54:DO$60)&gt;0),1,0)))</f>
        <v>0</v>
      </c>
      <c r="AM103" s="68">
        <f>IF((SUM(AM$19:AM$39)+SUM(AM$78:AM102)+SUM(AM$117:AM$121))&gt;=REGISTER!$DD$24,0,IF(DP$70=1,0,IF(AND(DP103=1,$J103=1,DP$43&gt;=REGISTER!$DD$28,DP$40&gt;0,SUM(DP$54:DP$60)&gt;0),1,0)))</f>
        <v>0</v>
      </c>
      <c r="AN103" s="68">
        <f>IF((SUM(AN$19:AN$39)+SUM(AN$78:AN102)+SUM(AN$117:AN$121))&gt;=REGISTER!$DD$24,0,IF(DQ$70=1,0,IF(AND(DQ103=1,$J103=1,DQ$43&gt;=REGISTER!$DD$28,DQ$40&gt;0,SUM(DQ$54:DQ$60)&gt;0),1,0)))</f>
        <v>0</v>
      </c>
      <c r="AO103" s="68">
        <f>IF((SUM(AO$19:AO$39)+SUM(AO$78:AO102)+SUM(AO$117:AO$121))&gt;=REGISTER!$DD$24,0,IF(DR$70=1,0,IF(AND(DR103=1,$J103=1,DR$43&gt;=REGISTER!$DD$28,DR$40&gt;0,SUM(DR$54:DR$60)&gt;0),1,0)))</f>
        <v>0</v>
      </c>
      <c r="AP103" s="68">
        <f>IF((SUM(AP$19:AP$39)+SUM(AP$78:AP102)+SUM(AP$117:AP$121))&gt;=REGISTER!$DD$24,0,IF(DS$70=1,0,IF(AND(DS103=1,$J103=1,DS$43&gt;=REGISTER!$DD$28,DS$40&gt;0,SUM(DS$54:DS$60)&gt;0),1,0)))</f>
        <v>0</v>
      </c>
      <c r="AQ103" s="68">
        <f>IF((SUM(AQ$19:AQ$39)+SUM(AQ$78:AQ102)+SUM(AQ$117:AQ$121))&gt;=REGISTER!$DD$24,0,IF(DT$70=1,0,IF(AND(DT103=1,$J103=1,DT$43&gt;=REGISTER!$DD$28,DT$40&gt;0,SUM(DT$54:DT$60)&gt;0),1,0)))</f>
        <v>0</v>
      </c>
      <c r="AR103" s="68">
        <f>IF((SUM(AR$19:AR$39)+SUM(AR$78:AR102)+SUM(AR$117:AR$121))&gt;=REGISTER!$DD$24,0,IF(DU$70=1,0,IF(AND(DU103=1,$J103=1,DU$43&gt;=REGISTER!$DD$28,DU$40&gt;0,SUM(DU$54:DU$60)&gt;0),1,0)))</f>
        <v>0</v>
      </c>
      <c r="AS103" s="68">
        <f>IF((SUM(AS$19:AS$39)+SUM(AS$78:AS102)+SUM(AS$117:AS$121))&gt;=REGISTER!$DD$24,0,IF(DV$70=1,0,IF(AND(DV103=1,$J103=1,DV$43&gt;=REGISTER!$DD$28,DV$40&gt;0,SUM(DV$54:DV$60)&gt;0),1,0)))</f>
        <v>0</v>
      </c>
      <c r="AT103" s="68">
        <f>IF((SUM(AT$19:AT$39)+SUM(AT$78:AT102)+SUM(AT$117:AT$121))&gt;=REGISTER!$DD$24,0,IF(DW$70=1,0,IF(AND(DW103=1,$J103=1,DW$43&gt;=REGISTER!$DD$28,DW$40&gt;0,SUM(DW$54:DW$60)&gt;0),1,0)))</f>
        <v>0</v>
      </c>
      <c r="AU103" s="68">
        <f>IF((SUM(AU$19:AU$39)+SUM(AU$78:AU102)+SUM(AU$117:AU$121))&gt;=REGISTER!$DD$24,0,IF(DX$70=1,0,IF(AND(DX103=1,$J103=1,DX$43&gt;=REGISTER!$DD$28,DX$40&gt;0,SUM(DX$54:DX$60)&gt;0),1,0)))</f>
        <v>0</v>
      </c>
      <c r="AV103" s="68">
        <f>IF((SUM(AV$19:AV$39)+SUM(AV$78:AV102)+SUM(AV$117:AV$121))&gt;=REGISTER!$DD$24,0,IF(DY$70=1,0,IF(AND(DY103=1,$J103=1,DY$43&gt;=REGISTER!$DD$28,DY$40&gt;0,SUM(DY$54:DY$60)&gt;0),1,0)))</f>
        <v>0</v>
      </c>
      <c r="AW103" s="68">
        <f>IF((SUM(AW$19:AW$39)+SUM(AW$78:AW102)+SUM(AW$117:AW$121))&gt;=REGISTER!$DD$24,0,IF(DZ$70=1,0,IF(AND(DZ103=1,$J103=1,DZ$43&gt;=REGISTER!$DD$28,DZ$40&gt;0,SUM(DZ$54:DZ$60)&gt;0),1,0)))</f>
        <v>0</v>
      </c>
      <c r="AX103" s="68">
        <f>IF((SUM(AX$19:AX$39)+SUM(AX$78:AX102)+SUM(AX$117:AX$121))&gt;=REGISTER!$DD$24,0,IF(EA$70=1,0,IF(AND(EA103=1,$J103=1,EA$43&gt;=REGISTER!$DD$28,EA$40&gt;0,SUM(EA$54:EA$60)&gt;0),1,0)))</f>
        <v>0</v>
      </c>
      <c r="AY103" s="68">
        <f>IF((SUM(AY$19:AY$39)+SUM(AY$78:AY102)+SUM(AY$117:AY$121))&gt;=REGISTER!$DD$24,0,IF(EB$70=1,0,IF(AND(EB103=1,$J103=1,EB$43&gt;=REGISTER!$DD$28,EB$40&gt;0,SUM(EB$54:EB$60)&gt;0),1,0)))</f>
        <v>0</v>
      </c>
      <c r="AZ103" s="68">
        <f>IF((SUM(AZ$19:AZ$39)+SUM(AZ$78:AZ102)+SUM(AZ$117:AZ$121))&gt;=REGISTER!$DD$24,0,IF(EC$70=1,0,IF(AND(EC103=1,$J103=1,EC$43&gt;=REGISTER!$DD$28,EC$40&gt;0,SUM(EC$54:EC$60)&gt;0),1,0)))</f>
        <v>0</v>
      </c>
      <c r="BA103" s="68">
        <f>IF((SUM(BA$19:BA$39)+SUM(BA$78:BA102)+SUM(BA$117:BA$121))&gt;=REGISTER!$DD$24,0,IF(ED$70=1,0,IF(AND(ED103=1,$J103=1,ED$43&gt;=REGISTER!$DD$28,ED$40&gt;0,SUM(ED$54:ED$60)&gt;0),1,0)))</f>
        <v>0</v>
      </c>
      <c r="BB103" s="68">
        <f>IF((SUM(BB$19:BB$39)+SUM(BB$78:BB102)+SUM(BB$117:BB$121))&gt;=REGISTER!$DD$24,0,IF(EE$70=1,0,IF(AND(EE103=1,$J103=1,EE$43&gt;=REGISTER!$DD$28,EE$40&gt;0,SUM(EE$54:EE$60)&gt;0),1,0)))</f>
        <v>0</v>
      </c>
      <c r="BC103" s="68">
        <f>IF((SUM(BC$19:BC$39)+SUM(BC$78:BC102)+SUM(BC$117:BC$121))&gt;=REGISTER!$DD$24,0,IF(EF$70=1,0,IF(AND(EF103=1,$J103=1,EF$43&gt;=REGISTER!$DD$28,EF$40&gt;0,SUM(EF$54:EF$60)&gt;0),1,0)))</f>
        <v>0</v>
      </c>
      <c r="BD103" s="83">
        <f t="shared" si="55"/>
        <v>0</v>
      </c>
      <c r="BE103" s="68">
        <f>IF((SUM(BE$19:BE$37)+SUM(BE$78:BE102))&gt;=20,0,SUM(IF(AND($I103=1,CS103=1,CS$41&gt;2,CS$40&gt;0,SUM(CS$47:CS$53)&gt;0),1,0)))</f>
        <v>0</v>
      </c>
      <c r="BF103" s="68">
        <f>IF((SUM(BF$19:BF$37)+SUM(BF$78:BF102))&gt;=20,0,SUM(IF(AND($I103=1,CT103=1,CT$41&gt;2,CT$40&gt;0,SUM(CT$47:CT$53)&gt;0),1,0)))</f>
        <v>0</v>
      </c>
      <c r="BG103" s="68">
        <f>IF((SUM(BG$19:BG$37)+SUM(BG$78:BG102))&gt;=20,0,SUM(IF(AND($I103=1,CU103=1,CU$41&gt;2,CU$40&gt;0,SUM(CU$47:CU$53)&gt;0),1,0)))</f>
        <v>0</v>
      </c>
      <c r="BH103" s="68">
        <f>IF((SUM(BH$19:BH$37)+SUM(BH$78:BH102))&gt;=20,0,SUM(IF(AND($I103=1,CV103=1,CV$41&gt;2,CV$40&gt;0,SUM(CV$47:CV$53)&gt;0),1,0)))</f>
        <v>0</v>
      </c>
      <c r="BI103" s="68">
        <f>IF((SUM(BI$19:BI$37)+SUM(BI$78:BI102))&gt;=20,0,SUM(IF(AND($I103=1,CW103=1,CW$41&gt;2,CW$40&gt;0,SUM(CW$47:CW$53)&gt;0),1,0)))</f>
        <v>0</v>
      </c>
      <c r="BJ103" s="68">
        <f>IF((SUM(BJ$19:BJ$37)+SUM(BJ$78:BJ102))&gt;=20,0,SUM(IF(AND($I103=1,CX103=1,CX$41&gt;2,CX$40&gt;0,SUM(CX$47:CX$53)&gt;0),1,0)))</f>
        <v>0</v>
      </c>
      <c r="BK103" s="68">
        <f>IF((SUM(BK$19:BK$37)+SUM(BK$78:BK102))&gt;=20,0,SUM(IF(AND($I103=1,CY103=1,CY$41&gt;2,CY$40&gt;0,SUM(CY$47:CY$53)&gt;0),1,0)))</f>
        <v>0</v>
      </c>
      <c r="BL103" s="68">
        <f>IF((SUM(BL$19:BL$37)+SUM(BL$78:BL102))&gt;=20,0,SUM(IF(AND($I103=1,CZ103=1,CZ$41&gt;2,CZ$40&gt;0,SUM(CZ$47:CZ$53)&gt;0),1,0)))</f>
        <v>0</v>
      </c>
      <c r="BM103" s="68">
        <f>IF((SUM(BM$19:BM$37)+SUM(BM$78:BM102))&gt;=20,0,SUM(IF(AND($I103=1,DA103=1,DA$41&gt;2,DA$40&gt;0,SUM(DA$47:DA$53)&gt;0),1,0)))</f>
        <v>0</v>
      </c>
      <c r="BN103" s="68">
        <f>IF((SUM(BN$19:BN$37)+SUM(BN$78:BN102))&gt;=20,0,SUM(IF(AND($I103=1,DB103=1,DB$41&gt;2,DB$40&gt;0,SUM(DB$47:DB$53)&gt;0),1,0)))</f>
        <v>0</v>
      </c>
      <c r="BO103" s="68">
        <f>IF((SUM(BO$19:BO$37)+SUM(BO$78:BO102))&gt;=20,0,SUM(IF(AND($I103=1,DC103=1,DC$41&gt;2,DC$40&gt;0,SUM(DC$47:DC$53)&gt;0),1,0)))</f>
        <v>0</v>
      </c>
      <c r="BP103" s="68">
        <f>IF((SUM(BP$19:BP$37)+SUM(BP$78:BP102))&gt;=20,0,SUM(IF(AND($I103=1,DD103=1,DD$41&gt;2,DD$40&gt;0,SUM(DD$47:DD$53)&gt;0),1,0)))</f>
        <v>0</v>
      </c>
      <c r="BQ103" s="68">
        <f>IF((SUM(BQ$19:BQ$37)+SUM(BQ$78:BQ102))&gt;=20,0,SUM(IF(AND($I103=1,DE103=1,DE$41&gt;2,DE$40&gt;0,SUM(DE$47:DE$53)&gt;0),1,0)))</f>
        <v>0</v>
      </c>
      <c r="BR103" s="68">
        <f>IF((SUM(BR$19:BR$37)+SUM(BR$78:BR102))&gt;=20,0,SUM(IF(AND($I103=1,DF103=1,DF$41&gt;2,DF$40&gt;0,SUM(DF$47:DF$53)&gt;0),1,0)))</f>
        <v>0</v>
      </c>
      <c r="BS103" s="68">
        <f>IF((SUM(BS$19:BS$37)+SUM(BS$78:BS102))&gt;=20,0,SUM(IF(AND($I103=1,DG103=1,DG$41&gt;2,DG$40&gt;0,SUM(DG$47:DG$53)&gt;0),1,0)))</f>
        <v>0</v>
      </c>
      <c r="BT103" s="68">
        <f>IF((SUM(BT$19:BT$37)+SUM(BT$78:BT102))&gt;=20,0,SUM(IF(AND($I103=1,DH103=1,DH$41&gt;2,DH$40&gt;0,SUM(DH$47:DH$53)&gt;0),1,0)))</f>
        <v>0</v>
      </c>
      <c r="BU103" s="68">
        <f>IF((SUM(BU$19:BU$37)+SUM(BU$78:BU102))&gt;=20,0,SUM(IF(AND($I103=1,DI103=1,DI$41&gt;2,DI$40&gt;0,SUM(DI$47:DI$53)&gt;0),1,0)))</f>
        <v>0</v>
      </c>
      <c r="BV103" s="68">
        <f>IF((SUM(BV$19:BV$37)+SUM(BV$78:BV102))&gt;=20,0,SUM(IF(AND($I103=1,DJ103=1,DJ$41&gt;2,DJ$40&gt;0,SUM(DJ$47:DJ$53)&gt;0),1,0)))</f>
        <v>0</v>
      </c>
      <c r="BW103" s="68">
        <f>IF((SUM(BW$19:BW$37)+SUM(BW$78:BW102))&gt;=20,0,SUM(IF(AND($I103=1,DK103=1,DK$41&gt;2,DK$40&gt;0,SUM(DK$47:DK$53)&gt;0),1,0)))</f>
        <v>0</v>
      </c>
      <c r="BX103" s="68">
        <f>IF((SUM(BX$19:BX$37)+SUM(BX$78:BX102))&gt;=20,0,SUM(IF(AND($I103=1,DL103=1,DL$41&gt;2,DL$40&gt;0,SUM(DL$47:DL$53)&gt;0),1,0)))</f>
        <v>0</v>
      </c>
      <c r="BY103" s="68">
        <f>IF((SUM(BY$19:BY$37)+SUM(BY$78:BY102))&gt;=20,0,SUM(IF(AND($I103=1,DM103=1,DM$41&gt;2,DM$40&gt;0,SUM(DM$47:DM$53)&gt;0),1,0)))</f>
        <v>0</v>
      </c>
      <c r="BZ103" s="68">
        <f>IF((SUM(BZ$19:BZ$37)+SUM(BZ$78:BZ102))&gt;=20,0,SUM(IF(AND($I103=1,DN103=1,DN$41&gt;2,DN$40&gt;0,SUM(DN$47:DN$53)&gt;0),1,0)))</f>
        <v>0</v>
      </c>
      <c r="CA103" s="68">
        <f>IF((SUM(CA$19:CA$37)+SUM(CA$78:CA102))&gt;=20,0,SUM(IF(AND($I103=1,DO103=1,DO$41&gt;2,DO$40&gt;0,SUM(DO$47:DO$53)&gt;0),1,0)))</f>
        <v>0</v>
      </c>
      <c r="CB103" s="68">
        <f>IF((SUM(CB$19:CB$37)+SUM(CB$78:CB102))&gt;=20,0,SUM(IF(AND($I103=1,DP103=1,DP$41&gt;2,DP$40&gt;0,SUM(DP$47:DP$53)&gt;0),1,0)))</f>
        <v>0</v>
      </c>
      <c r="CC103" s="68">
        <f>IF((SUM(CC$19:CC$37)+SUM(CC$78:CC102))&gt;=20,0,SUM(IF(AND($I103=1,DQ103=1,DQ$41&gt;2,DQ$40&gt;0,SUM(DQ$47:DQ$53)&gt;0),1,0)))</f>
        <v>0</v>
      </c>
      <c r="CD103" s="68">
        <f>IF((SUM(CD$19:CD$37)+SUM(CD$78:CD102))&gt;=20,0,SUM(IF(AND($I103=1,DR103=1,DR$41&gt;2,DR$40&gt;0,SUM(DR$47:DR$53)&gt;0),1,0)))</f>
        <v>0</v>
      </c>
      <c r="CE103" s="68">
        <f>IF((SUM(CE$19:CE$37)+SUM(CE$78:CE102))&gt;=20,0,SUM(IF(AND($I103=1,DS103=1,DS$41&gt;2,DS$40&gt;0,SUM(DS$47:DS$53)&gt;0),1,0)))</f>
        <v>0</v>
      </c>
      <c r="CF103" s="68">
        <f>IF((SUM(CF$19:CF$37)+SUM(CF$78:CF102))&gt;=20,0,SUM(IF(AND($I103=1,DT103=1,DT$41&gt;2,DT$40&gt;0,SUM(DT$47:DT$53)&gt;0),1,0)))</f>
        <v>0</v>
      </c>
      <c r="CG103" s="68">
        <f>IF((SUM(CG$19:CG$37)+SUM(CG$78:CG102))&gt;=20,0,SUM(IF(AND($I103=1,DU103=1,DU$41&gt;2,DU$40&gt;0,SUM(DU$47:DU$53)&gt;0),1,0)))</f>
        <v>0</v>
      </c>
      <c r="CH103" s="68">
        <f>IF((SUM(CH$19:CH$37)+SUM(CH$78:CH102))&gt;=20,0,SUM(IF(AND($I103=1,DV103=1,DV$41&gt;2,DV$40&gt;0,SUM(DV$47:DV$53)&gt;0),1,0)))</f>
        <v>0</v>
      </c>
      <c r="CI103" s="68">
        <f>IF((SUM(CI$19:CI$37)+SUM(CI$78:CI102))&gt;=20,0,SUM(IF(AND($I103=1,DW103=1,DW$41&gt;2,DW$40&gt;0,SUM(DW$47:DW$53)&gt;0),1,0)))</f>
        <v>0</v>
      </c>
      <c r="CJ103" s="68">
        <f>IF((SUM(CJ$19:CJ$37)+SUM(CJ$78:CJ102))&gt;=20,0,SUM(IF(AND($I103=1,DX103=1,DX$41&gt;2,DX$40&gt;0,SUM(DX$47:DX$53)&gt;0),1,0)))</f>
        <v>0</v>
      </c>
      <c r="CK103" s="68">
        <f>IF((SUM(CK$19:CK$37)+SUM(CK$78:CK102))&gt;=20,0,SUM(IF(AND($I103=1,DY103=1,DY$41&gt;2,DY$40&gt;0,SUM(DY$47:DY$53)&gt;0),1,0)))</f>
        <v>0</v>
      </c>
      <c r="CL103" s="68">
        <f>IF((SUM(CL$19:CL$37)+SUM(CL$78:CL102))&gt;=20,0,SUM(IF(AND($I103=1,DZ103=1,DZ$41&gt;2,DZ$40&gt;0,SUM(DZ$47:DZ$53)&gt;0),1,0)))</f>
        <v>0</v>
      </c>
      <c r="CM103" s="68">
        <f>IF((SUM(CM$19:CM$37)+SUM(CM$78:CM102))&gt;=20,0,SUM(IF(AND($I103=1,EA103=1,EA$41&gt;2,EA$40&gt;0,SUM(EA$47:EA$53)&gt;0),1,0)))</f>
        <v>0</v>
      </c>
      <c r="CN103" s="68">
        <f>IF((SUM(CN$19:CN$37)+SUM(CN$78:CN102))&gt;=20,0,SUM(IF(AND($I103=1,EB103=1,EB$41&gt;2,EB$40&gt;0,SUM(EB$47:EB$53)&gt;0),1,0)))</f>
        <v>0</v>
      </c>
      <c r="CO103" s="68">
        <f>IF((SUM(CO$19:CO$37)+SUM(CO$78:CO102))&gt;=20,0,SUM(IF(AND($I103=1,EC103=1,EC$41&gt;2,EC$40&gt;0,SUM(EC$47:EC$53)&gt;0),1,0)))</f>
        <v>0</v>
      </c>
      <c r="CP103" s="68">
        <f>IF((SUM(CP$19:CP$37)+SUM(CP$78:CP102))&gt;=20,0,SUM(IF(AND($I103=1,ED103=1,ED$41&gt;2,ED$40&gt;0,SUM(ED$47:ED$53)&gt;0),1,0)))</f>
        <v>0</v>
      </c>
      <c r="CQ103" s="68">
        <f>IF((SUM(CQ$19:CQ$37)+SUM(CQ$78:CQ102))&gt;=20,0,SUM(IF(AND($I103=1,EE103=1,EE$41&gt;2,EE$40&gt;0,SUM(EE$47:EE$53)&gt;0),1,0)))</f>
        <v>0</v>
      </c>
      <c r="CR103" s="68">
        <f>IF((SUM(CR$19:CR$37)+SUM(CR$78:CR102))&gt;=20,0,SUM(IF(AND($I103=1,EF103=1,EF$41&gt;2,EF$40&gt;0,SUM(EF$47:EF$53)&gt;0),1,0)))</f>
        <v>0</v>
      </c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  <c r="DE103" s="53"/>
      <c r="DF103" s="53"/>
      <c r="DG103" s="53"/>
      <c r="DH103" s="53"/>
      <c r="DI103" s="53"/>
      <c r="DJ103" s="53"/>
      <c r="DK103" s="53"/>
      <c r="DL103" s="53"/>
      <c r="DM103" s="53"/>
      <c r="DN103" s="53"/>
      <c r="DO103" s="53"/>
      <c r="DP103" s="53"/>
      <c r="DQ103" s="53"/>
      <c r="DR103" s="53"/>
      <c r="DS103" s="53"/>
      <c r="DT103" s="53"/>
      <c r="DU103" s="53"/>
      <c r="DV103" s="53"/>
      <c r="DW103" s="53"/>
      <c r="DX103" s="53"/>
      <c r="DY103" s="53"/>
      <c r="DZ103" s="53"/>
      <c r="EA103" s="53"/>
      <c r="EB103" s="53"/>
      <c r="EC103" s="53"/>
      <c r="ED103" s="53"/>
      <c r="EE103" s="53"/>
      <c r="EF103" s="53"/>
      <c r="EG103" s="46">
        <f t="shared" si="51"/>
        <v>0</v>
      </c>
      <c r="EH103" s="116"/>
      <c r="EI103" s="82">
        <f t="shared" si="52"/>
        <v>0</v>
      </c>
      <c r="EJ103" s="295" t="str">
        <f t="shared" si="53"/>
        <v/>
      </c>
      <c r="EK103" s="296">
        <f t="shared" si="54"/>
        <v>0</v>
      </c>
      <c r="EL103" s="161"/>
      <c r="EM103" s="354">
        <f>SUMIF($K103,REGISTER!$CY$7,'KORT 2'!$BD103)</f>
        <v>0</v>
      </c>
      <c r="EN103" s="355">
        <f>SUMIF($K103,REGISTER!$CY$8,'KORT 2'!$BD103)</f>
        <v>0</v>
      </c>
      <c r="EO103" s="356">
        <f>SUMIF($K103,REGISTER!$CY$9,'KORT 2'!$BD103)</f>
        <v>0</v>
      </c>
      <c r="EP103" s="356">
        <f>SUMIF($K103,REGISTER!$CY$10,'KORT 2'!$BD103)</f>
        <v>0</v>
      </c>
      <c r="EQ103" s="357">
        <f>SUMIF($K103,REGISTER!$CY$23,'KORT 2'!$BD103)</f>
        <v>0</v>
      </c>
      <c r="ER103" s="355">
        <f>SUMIF($K103,REGISTER!$CY$24,'KORT 2'!$BD103)</f>
        <v>0</v>
      </c>
      <c r="ES103" s="356">
        <f>SUMIF($K103,REGISTER!$CY$25,'KORT 2'!$BD103)</f>
        <v>0</v>
      </c>
      <c r="ET103" s="356">
        <f>SUMIF($K103,REGISTER!$CY$26,'KORT 2'!$BD103)</f>
        <v>0</v>
      </c>
      <c r="EU103" s="357">
        <f>SUMIF($K103,REGISTER!$CY$15,'KORT 2'!$BD103)</f>
        <v>0</v>
      </c>
      <c r="EV103" s="355">
        <f>SUMIF($K103,REGISTER!$CY$16,'KORT 2'!$BD103)</f>
        <v>0</v>
      </c>
      <c r="EW103" s="355">
        <f>SUMIF($K103,REGISTER!$CY$17,'KORT 2'!$BD103)</f>
        <v>0</v>
      </c>
      <c r="EX103" s="355">
        <f>SUMIF($K103,REGISTER!$CY$18,'KORT 2'!$BD103)</f>
        <v>0</v>
      </c>
      <c r="EY103" s="358">
        <f>SUMIF($K103,REGISTER!$CY$19,'KORT 2'!$BD103)+SUMIF($K103,REGISTER!$CY$20,'KORT 2'!$BD103)+SUMIF($K103,REGISTER!$CY$21,'KORT 2'!$BD103)+SUMIF($K103,REGISTER!$CY$22,'KORT 2'!$BD103)</f>
        <v>0</v>
      </c>
      <c r="EZ103" s="359">
        <f>SUMIF($K103,REGISTER!$CY$31,'KORT 2'!$BD103)</f>
        <v>0</v>
      </c>
      <c r="FA103" s="355">
        <f>SUMIF($K103,REGISTER!$CY$32,'KORT 2'!$BD103)</f>
        <v>0</v>
      </c>
      <c r="FB103" s="355">
        <f>SUMIF($K103,REGISTER!$CY$33,'KORT 2'!$BD103)</f>
        <v>0</v>
      </c>
      <c r="FC103" s="355">
        <f>SUMIF($K103,REGISTER!$CY$34,'KORT 2'!$BD103)</f>
        <v>0</v>
      </c>
      <c r="FD103" s="358">
        <f>SUMIF($K103,REGISTER!$CY$35,'KORT 2'!$BD103)+SUMIF($K103,REGISTER!$CY$36,'KORT 2'!$BD103)+SUMIF($K103,REGISTER!$CY$37,'KORT 2'!$BD103)+SUMIF($K103,REGISTER!$CY$38,'KORT 2'!$BD103)</f>
        <v>0</v>
      </c>
      <c r="FE103" s="376"/>
      <c r="FF103" s="377"/>
      <c r="FG103" s="378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9"/>
      <c r="FY103" s="84">
        <f>SUMIF($M103,REGISTER!$CY$40,'KORT 2'!$O103)</f>
        <v>0</v>
      </c>
      <c r="FZ103" s="17">
        <f>SUMIF($M103,REGISTER!$CY$41,'KORT 2'!$O103)</f>
        <v>0</v>
      </c>
      <c r="GA103" s="17">
        <f>SUMIF($M103,REGISTER!$CY$42,'KORT 2'!$O103)</f>
        <v>0</v>
      </c>
      <c r="GB103" s="17">
        <f>SUMIF($M103,REGISTER!$CY$43,'KORT 2'!$O103)</f>
        <v>0</v>
      </c>
      <c r="GC103" s="17">
        <f>SUMIF($M103,REGISTER!$CY$44,'KORT 2'!$O103)</f>
        <v>0</v>
      </c>
      <c r="GD103" s="17">
        <f>SUMIF($M103,REGISTER!$CY$45,'KORT 2'!$O103)</f>
        <v>0</v>
      </c>
      <c r="GE103" s="17">
        <f>SUMIF($M103,REGISTER!$CY$60,'KORT 2'!$O103)</f>
        <v>0</v>
      </c>
      <c r="GF103" s="17">
        <f>SUMIF($M103,REGISTER!$CY$61,'KORT 2'!$O103)</f>
        <v>0</v>
      </c>
      <c r="GG103" s="17">
        <f>SUMIF($M103,REGISTER!$CY$62,'KORT 2'!$O103)</f>
        <v>0</v>
      </c>
      <c r="GH103" s="17">
        <f>SUMIF($M103,REGISTER!$CY$63,'KORT 2'!$O103)</f>
        <v>0</v>
      </c>
      <c r="GI103" s="17">
        <f>SUMIF($M103,REGISTER!$CY$64,'KORT 2'!$O103)</f>
        <v>0</v>
      </c>
      <c r="GJ103" s="17">
        <f>SUMIF($M103,REGISTER!$CY$65,'KORT 2'!$O103)</f>
        <v>0</v>
      </c>
      <c r="GK103" s="17">
        <f>SUMIF($M103,REGISTER!$CY$50,'KORT 2'!$O103)</f>
        <v>0</v>
      </c>
      <c r="GL103" s="17">
        <f>SUMIF($M103,REGISTER!$CY$51,'KORT 2'!$O103)</f>
        <v>0</v>
      </c>
      <c r="GM103" s="17">
        <f>SUMIF($M103,REGISTER!$CY$52,'KORT 2'!$O103)</f>
        <v>0</v>
      </c>
      <c r="GN103" s="17">
        <f>SUMIF($M103,REGISTER!$CY$53,'KORT 2'!$O103)</f>
        <v>0</v>
      </c>
      <c r="GO103" s="17">
        <f>SUMIF($M103,REGISTER!$CY$54,'KORT 2'!$O103)</f>
        <v>0</v>
      </c>
      <c r="GP103" s="17">
        <f>SUMIF($M103,REGISTER!$CY$55,'KORT 2'!$O103)</f>
        <v>0</v>
      </c>
      <c r="GQ103" s="16">
        <f>SUMIF($M103,REGISTER!$CY$56,'KORT 2'!$O103)+SUMIF($M103,REGISTER!$CY$57,'KORT 2'!$O103)+SUMIF($M103,REGISTER!$CY$58,'KORT 2'!$O103)+SUMIF($M103,REGISTER!$CY$59,'KORT 2'!$O103)</f>
        <v>0</v>
      </c>
      <c r="GR103" s="17">
        <f>SUMIF($M103,REGISTER!$CY$70,'KORT 2'!$O103)</f>
        <v>0</v>
      </c>
      <c r="GS103" s="17">
        <f>SUMIF($M103,REGISTER!$CY$71,'KORT 2'!$O103)</f>
        <v>0</v>
      </c>
      <c r="GT103" s="17">
        <f>SUMIF($M103,REGISTER!$CY$72,'KORT 2'!$O103)</f>
        <v>0</v>
      </c>
      <c r="GU103" s="17">
        <f>SUMIF($M103,REGISTER!$CY$73,'KORT 2'!$O103)</f>
        <v>0</v>
      </c>
      <c r="GV103" s="17">
        <f>SUMIF($M103,REGISTER!$CY$74,'KORT 2'!$O103)</f>
        <v>0</v>
      </c>
      <c r="GW103" s="17">
        <f>SUMIF($M103,REGISTER!$CY$75,'KORT 2'!$O103)</f>
        <v>0</v>
      </c>
      <c r="GX103" s="16">
        <f>SUMIF($M103,REGISTER!$CY$76,'KORT 2'!$O103)+SUMIF($M103,REGISTER!$CY$77,'KORT 2'!$O103)+SUMIF($M103,REGISTER!$CY$78,'KORT 2'!$O103)+SUMIF($M103,REGISTER!$CY$79,'KORT 2'!$O103)</f>
        <v>0</v>
      </c>
      <c r="GY103" s="116"/>
      <c r="GZ103" s="116"/>
      <c r="HA103" s="116"/>
      <c r="HB103" s="116"/>
      <c r="HC103" s="116"/>
      <c r="HD103" s="116"/>
      <c r="HE103" s="116"/>
      <c r="HF103" s="116"/>
      <c r="HG103" s="116"/>
      <c r="HH103" s="116"/>
      <c r="HI103" s="116"/>
      <c r="HJ103" s="116"/>
      <c r="HK103" s="116"/>
      <c r="HL103" s="116"/>
      <c r="HM103" s="116"/>
      <c r="HN103" s="116"/>
      <c r="HO103" s="116"/>
      <c r="HP103" s="106"/>
      <c r="HQ103" s="1"/>
    </row>
    <row r="104" spans="1:225" ht="12" customHeight="1">
      <c r="A104" s="15">
        <v>48</v>
      </c>
      <c r="B104" s="69"/>
      <c r="C104" s="539" t="str">
        <f t="shared" si="41"/>
        <v/>
      </c>
      <c r="D104" s="540"/>
      <c r="E104" s="540"/>
      <c r="F104" s="540"/>
      <c r="G104" s="541"/>
      <c r="H104" s="111" t="str">
        <f t="shared" si="42"/>
        <v/>
      </c>
      <c r="I104" s="22">
        <f t="shared" si="43"/>
        <v>0</v>
      </c>
      <c r="J104" s="22">
        <f t="shared" si="44"/>
        <v>0</v>
      </c>
      <c r="K104" s="22">
        <f t="shared" si="45"/>
        <v>0</v>
      </c>
      <c r="L104" s="114"/>
      <c r="M104" s="22">
        <f t="shared" si="46"/>
        <v>0</v>
      </c>
      <c r="N104" s="22">
        <f t="shared" si="47"/>
        <v>0</v>
      </c>
      <c r="O104" s="83">
        <f t="shared" si="48"/>
        <v>0</v>
      </c>
      <c r="P104" s="68">
        <f>IF((SUM(P$19:P$39)+SUM(P$78:P103)+SUM(P$117:P$121))&gt;=REGISTER!$DD$24,0,IF(CS$70=1,0,IF(AND(CS104=1,$J104=1,CS$43&gt;=REGISTER!$DD$28,CS$40&gt;0,SUM(CS$54:CS$60)&gt;0),1,0)))</f>
        <v>0</v>
      </c>
      <c r="Q104" s="68">
        <f>IF((SUM(Q$19:Q$39)+SUM(Q$78:Q103)+SUM(Q$117:Q$121))&gt;=REGISTER!$DD$24,0,IF(CT$70=1,0,IF(AND(CT104=1,$J104=1,CT$43&gt;=REGISTER!$DD$28,CT$40&gt;0,SUM(CT$54:CT$60)&gt;0),1,0)))</f>
        <v>0</v>
      </c>
      <c r="R104" s="68">
        <f>IF((SUM(R$19:R$39)+SUM(R$78:R103)+SUM(R$117:R$121))&gt;=REGISTER!$DD$24,0,IF(CU$70=1,0,IF(AND(CU104=1,$J104=1,CU$43&gt;=REGISTER!$DD$28,CU$40&gt;0,SUM(CU$54:CU$60)&gt;0),1,0)))</f>
        <v>0</v>
      </c>
      <c r="S104" s="68">
        <f>IF((SUM(S$19:S$39)+SUM(S$78:S103)+SUM(S$117:S$121))&gt;=REGISTER!$DD$24,0,IF(CV$70=1,0,IF(AND(CV104=1,$J104=1,CV$43&gt;=REGISTER!$DD$28,CV$40&gt;0,SUM(CV$54:CV$60)&gt;0),1,0)))</f>
        <v>0</v>
      </c>
      <c r="T104" s="68">
        <f>IF((SUM(T$19:T$39)+SUM(T$78:T103)+SUM(T$117:T$121))&gt;=REGISTER!$DD$24,0,IF(CW$70=1,0,IF(AND(CW104=1,$J104=1,CW$43&gt;=REGISTER!$DD$28,CW$40&gt;0,SUM(CW$54:CW$60)&gt;0),1,0)))</f>
        <v>0</v>
      </c>
      <c r="U104" s="68">
        <f>IF((SUM(U$19:U$39)+SUM(U$78:U103)+SUM(U$117:U$121))&gt;=REGISTER!$DD$24,0,IF(CX$70=1,0,IF(AND(CX104=1,$J104=1,CX$43&gt;=REGISTER!$DD$28,CX$40&gt;0,SUM(CX$54:CX$60)&gt;0),1,0)))</f>
        <v>0</v>
      </c>
      <c r="V104" s="68">
        <f>IF((SUM(V$19:V$39)+SUM(V$78:V103)+SUM(V$117:V$121))&gt;=REGISTER!$DD$24,0,IF(CY$70=1,0,IF(AND(CY104=1,$J104=1,CY$43&gt;=REGISTER!$DD$28,CY$40&gt;0,SUM(CY$54:CY$60)&gt;0),1,0)))</f>
        <v>0</v>
      </c>
      <c r="W104" s="68">
        <f>IF((SUM(W$19:W$39)+SUM(W$78:W103)+SUM(W$117:W$121))&gt;=REGISTER!$DD$24,0,IF(CZ$70=1,0,IF(AND(CZ104=1,$J104=1,CZ$43&gt;=REGISTER!$DD$28,CZ$40&gt;0,SUM(CZ$54:CZ$60)&gt;0),1,0)))</f>
        <v>0</v>
      </c>
      <c r="X104" s="68">
        <f>IF((SUM(X$19:X$39)+SUM(X$78:X103)+SUM(X$117:X$121))&gt;=REGISTER!$DD$24,0,IF(DA$70=1,0,IF(AND(DA104=1,$J104=1,DA$43&gt;=REGISTER!$DD$28,DA$40&gt;0,SUM(DA$54:DA$60)&gt;0),1,0)))</f>
        <v>0</v>
      </c>
      <c r="Y104" s="68">
        <f>IF((SUM(Y$19:Y$39)+SUM(Y$78:Y103)+SUM(Y$117:Y$121))&gt;=REGISTER!$DD$24,0,IF(DB$70=1,0,IF(AND(DB104=1,$J104=1,DB$43&gt;=REGISTER!$DD$28,DB$40&gt;0,SUM(DB$54:DB$60)&gt;0),1,0)))</f>
        <v>0</v>
      </c>
      <c r="Z104" s="68">
        <f>IF((SUM(Z$19:Z$39)+SUM(Z$78:Z103)+SUM(Z$117:Z$121))&gt;=REGISTER!$DD$24,0,IF(DC$70=1,0,IF(AND(DC104=1,$J104=1,DC$43&gt;=REGISTER!$DD$28,DC$40&gt;0,SUM(DC$54:DC$60)&gt;0),1,0)))</f>
        <v>0</v>
      </c>
      <c r="AA104" s="68">
        <f>IF((SUM(AA$19:AA$39)+SUM(AA$78:AA103)+SUM(AA$117:AA$121))&gt;=REGISTER!$DD$24,0,IF(DD$70=1,0,IF(AND(DD104=1,$J104=1,DD$43&gt;=REGISTER!$DD$28,DD$40&gt;0,SUM(DD$54:DD$60)&gt;0),1,0)))</f>
        <v>0</v>
      </c>
      <c r="AB104" s="68">
        <f>IF((SUM(AB$19:AB$39)+SUM(AB$78:AB103)+SUM(AB$117:AB$121))&gt;=REGISTER!$DD$24,0,IF(DE$70=1,0,IF(AND(DE104=1,$J104=1,DE$43&gt;=REGISTER!$DD$28,DE$40&gt;0,SUM(DE$54:DE$60)&gt;0),1,0)))</f>
        <v>0</v>
      </c>
      <c r="AC104" s="68">
        <f>IF((SUM(AC$19:AC$39)+SUM(AC$78:AC103)+SUM(AC$117:AC$121))&gt;=REGISTER!$DD$24,0,IF(DF$70=1,0,IF(AND(DF104=1,$J104=1,DF$43&gt;=REGISTER!$DD$28,DF$40&gt;0,SUM(DF$54:DF$60)&gt;0),1,0)))</f>
        <v>0</v>
      </c>
      <c r="AD104" s="68">
        <f>IF((SUM(AD$19:AD$39)+SUM(AD$78:AD103)+SUM(AD$117:AD$121))&gt;=REGISTER!$DD$24,0,IF(DG$70=1,0,IF(AND(DG104=1,$J104=1,DG$43&gt;=REGISTER!$DD$28,DG$40&gt;0,SUM(DG$54:DG$60)&gt;0),1,0)))</f>
        <v>0</v>
      </c>
      <c r="AE104" s="68">
        <f>IF((SUM(AE$19:AE$39)+SUM(AE$78:AE103)+SUM(AE$117:AE$121))&gt;=REGISTER!$DD$24,0,IF(DH$70=1,0,IF(AND(DH104=1,$J104=1,DH$43&gt;=REGISTER!$DD$28,DH$40&gt;0,SUM(DH$54:DH$60)&gt;0),1,0)))</f>
        <v>0</v>
      </c>
      <c r="AF104" s="68">
        <f>IF((SUM(AF$19:AF$39)+SUM(AF$78:AF103)+SUM(AF$117:AF$121))&gt;=REGISTER!$DD$24,0,IF(DI$70=1,0,IF(AND(DI104=1,$J104=1,DI$43&gt;=REGISTER!$DD$28,DI$40&gt;0,SUM(DI$54:DI$60)&gt;0),1,0)))</f>
        <v>0</v>
      </c>
      <c r="AG104" s="68">
        <f>IF((SUM(AG$19:AG$39)+SUM(AG$78:AG103)+SUM(AG$117:AG$121))&gt;=REGISTER!$DD$24,0,IF(DJ$70=1,0,IF(AND(DJ104=1,$J104=1,DJ$43&gt;=REGISTER!$DD$28,DJ$40&gt;0,SUM(DJ$54:DJ$60)&gt;0),1,0)))</f>
        <v>0</v>
      </c>
      <c r="AH104" s="68">
        <f>IF((SUM(AH$19:AH$39)+SUM(AH$78:AH103)+SUM(AH$117:AH$121))&gt;=REGISTER!$DD$24,0,IF(DK$70=1,0,IF(AND(DK104=1,$J104=1,DK$43&gt;=REGISTER!$DD$28,DK$40&gt;0,SUM(DK$54:DK$60)&gt;0),1,0)))</f>
        <v>0</v>
      </c>
      <c r="AI104" s="68">
        <f>IF((SUM(AI$19:AI$39)+SUM(AI$78:AI103)+SUM(AI$117:AI$121))&gt;=REGISTER!$DD$24,0,IF(DL$70=1,0,IF(AND(DL104=1,$J104=1,DL$43&gt;=REGISTER!$DD$28,DL$40&gt;0,SUM(DL$54:DL$60)&gt;0),1,0)))</f>
        <v>0</v>
      </c>
      <c r="AJ104" s="68">
        <f>IF((SUM(AJ$19:AJ$39)+SUM(AJ$78:AJ103)+SUM(AJ$117:AJ$121))&gt;=REGISTER!$DD$24,0,IF(DM$70=1,0,IF(AND(DM104=1,$J104=1,DM$43&gt;=REGISTER!$DD$28,DM$40&gt;0,SUM(DM$54:DM$60)&gt;0),1,0)))</f>
        <v>0</v>
      </c>
      <c r="AK104" s="68">
        <f>IF((SUM(AK$19:AK$39)+SUM(AK$78:AK103)+SUM(AK$117:AK$121))&gt;=REGISTER!$DD$24,0,IF(DN$70=1,0,IF(AND(DN104=1,$J104=1,DN$43&gt;=REGISTER!$DD$28,DN$40&gt;0,SUM(DN$54:DN$60)&gt;0),1,0)))</f>
        <v>0</v>
      </c>
      <c r="AL104" s="68">
        <f>IF((SUM(AL$19:AL$39)+SUM(AL$78:AL103)+SUM(AL$117:AL$121))&gt;=REGISTER!$DD$24,0,IF(DO$70=1,0,IF(AND(DO104=1,$J104=1,DO$43&gt;=REGISTER!$DD$28,DO$40&gt;0,SUM(DO$54:DO$60)&gt;0),1,0)))</f>
        <v>0</v>
      </c>
      <c r="AM104" s="68">
        <f>IF((SUM(AM$19:AM$39)+SUM(AM$78:AM103)+SUM(AM$117:AM$121))&gt;=REGISTER!$DD$24,0,IF(DP$70=1,0,IF(AND(DP104=1,$J104=1,DP$43&gt;=REGISTER!$DD$28,DP$40&gt;0,SUM(DP$54:DP$60)&gt;0),1,0)))</f>
        <v>0</v>
      </c>
      <c r="AN104" s="68">
        <f>IF((SUM(AN$19:AN$39)+SUM(AN$78:AN103)+SUM(AN$117:AN$121))&gt;=REGISTER!$DD$24,0,IF(DQ$70=1,0,IF(AND(DQ104=1,$J104=1,DQ$43&gt;=REGISTER!$DD$28,DQ$40&gt;0,SUM(DQ$54:DQ$60)&gt;0),1,0)))</f>
        <v>0</v>
      </c>
      <c r="AO104" s="68">
        <f>IF((SUM(AO$19:AO$39)+SUM(AO$78:AO103)+SUM(AO$117:AO$121))&gt;=REGISTER!$DD$24,0,IF(DR$70=1,0,IF(AND(DR104=1,$J104=1,DR$43&gt;=REGISTER!$DD$28,DR$40&gt;0,SUM(DR$54:DR$60)&gt;0),1,0)))</f>
        <v>0</v>
      </c>
      <c r="AP104" s="68">
        <f>IF((SUM(AP$19:AP$39)+SUM(AP$78:AP103)+SUM(AP$117:AP$121))&gt;=REGISTER!$DD$24,0,IF(DS$70=1,0,IF(AND(DS104=1,$J104=1,DS$43&gt;=REGISTER!$DD$28,DS$40&gt;0,SUM(DS$54:DS$60)&gt;0),1,0)))</f>
        <v>0</v>
      </c>
      <c r="AQ104" s="68">
        <f>IF((SUM(AQ$19:AQ$39)+SUM(AQ$78:AQ103)+SUM(AQ$117:AQ$121))&gt;=REGISTER!$DD$24,0,IF(DT$70=1,0,IF(AND(DT104=1,$J104=1,DT$43&gt;=REGISTER!$DD$28,DT$40&gt;0,SUM(DT$54:DT$60)&gt;0),1,0)))</f>
        <v>0</v>
      </c>
      <c r="AR104" s="68">
        <f>IF((SUM(AR$19:AR$39)+SUM(AR$78:AR103)+SUM(AR$117:AR$121))&gt;=REGISTER!$DD$24,0,IF(DU$70=1,0,IF(AND(DU104=1,$J104=1,DU$43&gt;=REGISTER!$DD$28,DU$40&gt;0,SUM(DU$54:DU$60)&gt;0),1,0)))</f>
        <v>0</v>
      </c>
      <c r="AS104" s="68">
        <f>IF((SUM(AS$19:AS$39)+SUM(AS$78:AS103)+SUM(AS$117:AS$121))&gt;=REGISTER!$DD$24,0,IF(DV$70=1,0,IF(AND(DV104=1,$J104=1,DV$43&gt;=REGISTER!$DD$28,DV$40&gt;0,SUM(DV$54:DV$60)&gt;0),1,0)))</f>
        <v>0</v>
      </c>
      <c r="AT104" s="68">
        <f>IF((SUM(AT$19:AT$39)+SUM(AT$78:AT103)+SUM(AT$117:AT$121))&gt;=REGISTER!$DD$24,0,IF(DW$70=1,0,IF(AND(DW104=1,$J104=1,DW$43&gt;=REGISTER!$DD$28,DW$40&gt;0,SUM(DW$54:DW$60)&gt;0),1,0)))</f>
        <v>0</v>
      </c>
      <c r="AU104" s="68">
        <f>IF((SUM(AU$19:AU$39)+SUM(AU$78:AU103)+SUM(AU$117:AU$121))&gt;=REGISTER!$DD$24,0,IF(DX$70=1,0,IF(AND(DX104=1,$J104=1,DX$43&gt;=REGISTER!$DD$28,DX$40&gt;0,SUM(DX$54:DX$60)&gt;0),1,0)))</f>
        <v>0</v>
      </c>
      <c r="AV104" s="68">
        <f>IF((SUM(AV$19:AV$39)+SUM(AV$78:AV103)+SUM(AV$117:AV$121))&gt;=REGISTER!$DD$24,0,IF(DY$70=1,0,IF(AND(DY104=1,$J104=1,DY$43&gt;=REGISTER!$DD$28,DY$40&gt;0,SUM(DY$54:DY$60)&gt;0),1,0)))</f>
        <v>0</v>
      </c>
      <c r="AW104" s="68">
        <f>IF((SUM(AW$19:AW$39)+SUM(AW$78:AW103)+SUM(AW$117:AW$121))&gt;=REGISTER!$DD$24,0,IF(DZ$70=1,0,IF(AND(DZ104=1,$J104=1,DZ$43&gt;=REGISTER!$DD$28,DZ$40&gt;0,SUM(DZ$54:DZ$60)&gt;0),1,0)))</f>
        <v>0</v>
      </c>
      <c r="AX104" s="68">
        <f>IF((SUM(AX$19:AX$39)+SUM(AX$78:AX103)+SUM(AX$117:AX$121))&gt;=REGISTER!$DD$24,0,IF(EA$70=1,0,IF(AND(EA104=1,$J104=1,EA$43&gt;=REGISTER!$DD$28,EA$40&gt;0,SUM(EA$54:EA$60)&gt;0),1,0)))</f>
        <v>0</v>
      </c>
      <c r="AY104" s="68">
        <f>IF((SUM(AY$19:AY$39)+SUM(AY$78:AY103)+SUM(AY$117:AY$121))&gt;=REGISTER!$DD$24,0,IF(EB$70=1,0,IF(AND(EB104=1,$J104=1,EB$43&gt;=REGISTER!$DD$28,EB$40&gt;0,SUM(EB$54:EB$60)&gt;0),1,0)))</f>
        <v>0</v>
      </c>
      <c r="AZ104" s="68">
        <f>IF((SUM(AZ$19:AZ$39)+SUM(AZ$78:AZ103)+SUM(AZ$117:AZ$121))&gt;=REGISTER!$DD$24,0,IF(EC$70=1,0,IF(AND(EC104=1,$J104=1,EC$43&gt;=REGISTER!$DD$28,EC$40&gt;0,SUM(EC$54:EC$60)&gt;0),1,0)))</f>
        <v>0</v>
      </c>
      <c r="BA104" s="68">
        <f>IF((SUM(BA$19:BA$39)+SUM(BA$78:BA103)+SUM(BA$117:BA$121))&gt;=REGISTER!$DD$24,0,IF(ED$70=1,0,IF(AND(ED104=1,$J104=1,ED$43&gt;=REGISTER!$DD$28,ED$40&gt;0,SUM(ED$54:ED$60)&gt;0),1,0)))</f>
        <v>0</v>
      </c>
      <c r="BB104" s="68">
        <f>IF((SUM(BB$19:BB$39)+SUM(BB$78:BB103)+SUM(BB$117:BB$121))&gt;=REGISTER!$DD$24,0,IF(EE$70=1,0,IF(AND(EE104=1,$J104=1,EE$43&gt;=REGISTER!$DD$28,EE$40&gt;0,SUM(EE$54:EE$60)&gt;0),1,0)))</f>
        <v>0</v>
      </c>
      <c r="BC104" s="68">
        <f>IF((SUM(BC$19:BC$39)+SUM(BC$78:BC103)+SUM(BC$117:BC$121))&gt;=REGISTER!$DD$24,0,IF(EF$70=1,0,IF(AND(EF104=1,$J104=1,EF$43&gt;=REGISTER!$DD$28,EF$40&gt;0,SUM(EF$54:EF$60)&gt;0),1,0)))</f>
        <v>0</v>
      </c>
      <c r="BD104" s="83">
        <f t="shared" si="55"/>
        <v>0</v>
      </c>
      <c r="BE104" s="68">
        <f>IF((SUM(BE$19:BE$37)+SUM(BE$78:BE103))&gt;=20,0,SUM(IF(AND($I104=1,CS104=1,CS$41&gt;2,CS$40&gt;0,SUM(CS$47:CS$53)&gt;0),1,0)))</f>
        <v>0</v>
      </c>
      <c r="BF104" s="68">
        <f>IF((SUM(BF$19:BF$37)+SUM(BF$78:BF103))&gt;=20,0,SUM(IF(AND($I104=1,CT104=1,CT$41&gt;2,CT$40&gt;0,SUM(CT$47:CT$53)&gt;0),1,0)))</f>
        <v>0</v>
      </c>
      <c r="BG104" s="68">
        <f>IF((SUM(BG$19:BG$37)+SUM(BG$78:BG103))&gt;=20,0,SUM(IF(AND($I104=1,CU104=1,CU$41&gt;2,CU$40&gt;0,SUM(CU$47:CU$53)&gt;0),1,0)))</f>
        <v>0</v>
      </c>
      <c r="BH104" s="68">
        <f>IF((SUM(BH$19:BH$37)+SUM(BH$78:BH103))&gt;=20,0,SUM(IF(AND($I104=1,CV104=1,CV$41&gt;2,CV$40&gt;0,SUM(CV$47:CV$53)&gt;0),1,0)))</f>
        <v>0</v>
      </c>
      <c r="BI104" s="68">
        <f>IF((SUM(BI$19:BI$37)+SUM(BI$78:BI103))&gt;=20,0,SUM(IF(AND($I104=1,CW104=1,CW$41&gt;2,CW$40&gt;0,SUM(CW$47:CW$53)&gt;0),1,0)))</f>
        <v>0</v>
      </c>
      <c r="BJ104" s="68">
        <f>IF((SUM(BJ$19:BJ$37)+SUM(BJ$78:BJ103))&gt;=20,0,SUM(IF(AND($I104=1,CX104=1,CX$41&gt;2,CX$40&gt;0,SUM(CX$47:CX$53)&gt;0),1,0)))</f>
        <v>0</v>
      </c>
      <c r="BK104" s="68">
        <f>IF((SUM(BK$19:BK$37)+SUM(BK$78:BK103))&gt;=20,0,SUM(IF(AND($I104=1,CY104=1,CY$41&gt;2,CY$40&gt;0,SUM(CY$47:CY$53)&gt;0),1,0)))</f>
        <v>0</v>
      </c>
      <c r="BL104" s="68">
        <f>IF((SUM(BL$19:BL$37)+SUM(BL$78:BL103))&gt;=20,0,SUM(IF(AND($I104=1,CZ104=1,CZ$41&gt;2,CZ$40&gt;0,SUM(CZ$47:CZ$53)&gt;0),1,0)))</f>
        <v>0</v>
      </c>
      <c r="BM104" s="68">
        <f>IF((SUM(BM$19:BM$37)+SUM(BM$78:BM103))&gt;=20,0,SUM(IF(AND($I104=1,DA104=1,DA$41&gt;2,DA$40&gt;0,SUM(DA$47:DA$53)&gt;0),1,0)))</f>
        <v>0</v>
      </c>
      <c r="BN104" s="68">
        <f>IF((SUM(BN$19:BN$37)+SUM(BN$78:BN103))&gt;=20,0,SUM(IF(AND($I104=1,DB104=1,DB$41&gt;2,DB$40&gt;0,SUM(DB$47:DB$53)&gt;0),1,0)))</f>
        <v>0</v>
      </c>
      <c r="BO104" s="68">
        <f>IF((SUM(BO$19:BO$37)+SUM(BO$78:BO103))&gt;=20,0,SUM(IF(AND($I104=1,DC104=1,DC$41&gt;2,DC$40&gt;0,SUM(DC$47:DC$53)&gt;0),1,0)))</f>
        <v>0</v>
      </c>
      <c r="BP104" s="68">
        <f>IF((SUM(BP$19:BP$37)+SUM(BP$78:BP103))&gt;=20,0,SUM(IF(AND($I104=1,DD104=1,DD$41&gt;2,DD$40&gt;0,SUM(DD$47:DD$53)&gt;0),1,0)))</f>
        <v>0</v>
      </c>
      <c r="BQ104" s="68">
        <f>IF((SUM(BQ$19:BQ$37)+SUM(BQ$78:BQ103))&gt;=20,0,SUM(IF(AND($I104=1,DE104=1,DE$41&gt;2,DE$40&gt;0,SUM(DE$47:DE$53)&gt;0),1,0)))</f>
        <v>0</v>
      </c>
      <c r="BR104" s="68">
        <f>IF((SUM(BR$19:BR$37)+SUM(BR$78:BR103))&gt;=20,0,SUM(IF(AND($I104=1,DF104=1,DF$41&gt;2,DF$40&gt;0,SUM(DF$47:DF$53)&gt;0),1,0)))</f>
        <v>0</v>
      </c>
      <c r="BS104" s="68">
        <f>IF((SUM(BS$19:BS$37)+SUM(BS$78:BS103))&gt;=20,0,SUM(IF(AND($I104=1,DG104=1,DG$41&gt;2,DG$40&gt;0,SUM(DG$47:DG$53)&gt;0),1,0)))</f>
        <v>0</v>
      </c>
      <c r="BT104" s="68">
        <f>IF((SUM(BT$19:BT$37)+SUM(BT$78:BT103))&gt;=20,0,SUM(IF(AND($I104=1,DH104=1,DH$41&gt;2,DH$40&gt;0,SUM(DH$47:DH$53)&gt;0),1,0)))</f>
        <v>0</v>
      </c>
      <c r="BU104" s="68">
        <f>IF((SUM(BU$19:BU$37)+SUM(BU$78:BU103))&gt;=20,0,SUM(IF(AND($I104=1,DI104=1,DI$41&gt;2,DI$40&gt;0,SUM(DI$47:DI$53)&gt;0),1,0)))</f>
        <v>0</v>
      </c>
      <c r="BV104" s="68">
        <f>IF((SUM(BV$19:BV$37)+SUM(BV$78:BV103))&gt;=20,0,SUM(IF(AND($I104=1,DJ104=1,DJ$41&gt;2,DJ$40&gt;0,SUM(DJ$47:DJ$53)&gt;0),1,0)))</f>
        <v>0</v>
      </c>
      <c r="BW104" s="68">
        <f>IF((SUM(BW$19:BW$37)+SUM(BW$78:BW103))&gt;=20,0,SUM(IF(AND($I104=1,DK104=1,DK$41&gt;2,DK$40&gt;0,SUM(DK$47:DK$53)&gt;0),1,0)))</f>
        <v>0</v>
      </c>
      <c r="BX104" s="68">
        <f>IF((SUM(BX$19:BX$37)+SUM(BX$78:BX103))&gt;=20,0,SUM(IF(AND($I104=1,DL104=1,DL$41&gt;2,DL$40&gt;0,SUM(DL$47:DL$53)&gt;0),1,0)))</f>
        <v>0</v>
      </c>
      <c r="BY104" s="68">
        <f>IF((SUM(BY$19:BY$37)+SUM(BY$78:BY103))&gt;=20,0,SUM(IF(AND($I104=1,DM104=1,DM$41&gt;2,DM$40&gt;0,SUM(DM$47:DM$53)&gt;0),1,0)))</f>
        <v>0</v>
      </c>
      <c r="BZ104" s="68">
        <f>IF((SUM(BZ$19:BZ$37)+SUM(BZ$78:BZ103))&gt;=20,0,SUM(IF(AND($I104=1,DN104=1,DN$41&gt;2,DN$40&gt;0,SUM(DN$47:DN$53)&gt;0),1,0)))</f>
        <v>0</v>
      </c>
      <c r="CA104" s="68">
        <f>IF((SUM(CA$19:CA$37)+SUM(CA$78:CA103))&gt;=20,0,SUM(IF(AND($I104=1,DO104=1,DO$41&gt;2,DO$40&gt;0,SUM(DO$47:DO$53)&gt;0),1,0)))</f>
        <v>0</v>
      </c>
      <c r="CB104" s="68">
        <f>IF((SUM(CB$19:CB$37)+SUM(CB$78:CB103))&gt;=20,0,SUM(IF(AND($I104=1,DP104=1,DP$41&gt;2,DP$40&gt;0,SUM(DP$47:DP$53)&gt;0),1,0)))</f>
        <v>0</v>
      </c>
      <c r="CC104" s="68">
        <f>IF((SUM(CC$19:CC$37)+SUM(CC$78:CC103))&gt;=20,0,SUM(IF(AND($I104=1,DQ104=1,DQ$41&gt;2,DQ$40&gt;0,SUM(DQ$47:DQ$53)&gt;0),1,0)))</f>
        <v>0</v>
      </c>
      <c r="CD104" s="68">
        <f>IF((SUM(CD$19:CD$37)+SUM(CD$78:CD103))&gt;=20,0,SUM(IF(AND($I104=1,DR104=1,DR$41&gt;2,DR$40&gt;0,SUM(DR$47:DR$53)&gt;0),1,0)))</f>
        <v>0</v>
      </c>
      <c r="CE104" s="68">
        <f>IF((SUM(CE$19:CE$37)+SUM(CE$78:CE103))&gt;=20,0,SUM(IF(AND($I104=1,DS104=1,DS$41&gt;2,DS$40&gt;0,SUM(DS$47:DS$53)&gt;0),1,0)))</f>
        <v>0</v>
      </c>
      <c r="CF104" s="68">
        <f>IF((SUM(CF$19:CF$37)+SUM(CF$78:CF103))&gt;=20,0,SUM(IF(AND($I104=1,DT104=1,DT$41&gt;2,DT$40&gt;0,SUM(DT$47:DT$53)&gt;0),1,0)))</f>
        <v>0</v>
      </c>
      <c r="CG104" s="68">
        <f>IF((SUM(CG$19:CG$37)+SUM(CG$78:CG103))&gt;=20,0,SUM(IF(AND($I104=1,DU104=1,DU$41&gt;2,DU$40&gt;0,SUM(DU$47:DU$53)&gt;0),1,0)))</f>
        <v>0</v>
      </c>
      <c r="CH104" s="68">
        <f>IF((SUM(CH$19:CH$37)+SUM(CH$78:CH103))&gt;=20,0,SUM(IF(AND($I104=1,DV104=1,DV$41&gt;2,DV$40&gt;0,SUM(DV$47:DV$53)&gt;0),1,0)))</f>
        <v>0</v>
      </c>
      <c r="CI104" s="68">
        <f>IF((SUM(CI$19:CI$37)+SUM(CI$78:CI103))&gt;=20,0,SUM(IF(AND($I104=1,DW104=1,DW$41&gt;2,DW$40&gt;0,SUM(DW$47:DW$53)&gt;0),1,0)))</f>
        <v>0</v>
      </c>
      <c r="CJ104" s="68">
        <f>IF((SUM(CJ$19:CJ$37)+SUM(CJ$78:CJ103))&gt;=20,0,SUM(IF(AND($I104=1,DX104=1,DX$41&gt;2,DX$40&gt;0,SUM(DX$47:DX$53)&gt;0),1,0)))</f>
        <v>0</v>
      </c>
      <c r="CK104" s="68">
        <f>IF((SUM(CK$19:CK$37)+SUM(CK$78:CK103))&gt;=20,0,SUM(IF(AND($I104=1,DY104=1,DY$41&gt;2,DY$40&gt;0,SUM(DY$47:DY$53)&gt;0),1,0)))</f>
        <v>0</v>
      </c>
      <c r="CL104" s="68">
        <f>IF((SUM(CL$19:CL$37)+SUM(CL$78:CL103))&gt;=20,0,SUM(IF(AND($I104=1,DZ104=1,DZ$41&gt;2,DZ$40&gt;0,SUM(DZ$47:DZ$53)&gt;0),1,0)))</f>
        <v>0</v>
      </c>
      <c r="CM104" s="68">
        <f>IF((SUM(CM$19:CM$37)+SUM(CM$78:CM103))&gt;=20,0,SUM(IF(AND($I104=1,EA104=1,EA$41&gt;2,EA$40&gt;0,SUM(EA$47:EA$53)&gt;0),1,0)))</f>
        <v>0</v>
      </c>
      <c r="CN104" s="68">
        <f>IF((SUM(CN$19:CN$37)+SUM(CN$78:CN103))&gt;=20,0,SUM(IF(AND($I104=1,EB104=1,EB$41&gt;2,EB$40&gt;0,SUM(EB$47:EB$53)&gt;0),1,0)))</f>
        <v>0</v>
      </c>
      <c r="CO104" s="68">
        <f>IF((SUM(CO$19:CO$37)+SUM(CO$78:CO103))&gt;=20,0,SUM(IF(AND($I104=1,EC104=1,EC$41&gt;2,EC$40&gt;0,SUM(EC$47:EC$53)&gt;0),1,0)))</f>
        <v>0</v>
      </c>
      <c r="CP104" s="68">
        <f>IF((SUM(CP$19:CP$37)+SUM(CP$78:CP103))&gt;=20,0,SUM(IF(AND($I104=1,ED104=1,ED$41&gt;2,ED$40&gt;0,SUM(ED$47:ED$53)&gt;0),1,0)))</f>
        <v>0</v>
      </c>
      <c r="CQ104" s="68">
        <f>IF((SUM(CQ$19:CQ$37)+SUM(CQ$78:CQ103))&gt;=20,0,SUM(IF(AND($I104=1,EE104=1,EE$41&gt;2,EE$40&gt;0,SUM(EE$47:EE$53)&gt;0),1,0)))</f>
        <v>0</v>
      </c>
      <c r="CR104" s="68">
        <f>IF((SUM(CR$19:CR$37)+SUM(CR$78:CR103))&gt;=20,0,SUM(IF(AND($I104=1,EF104=1,EF$41&gt;2,EF$40&gt;0,SUM(EF$47:EF$53)&gt;0),1,0)))</f>
        <v>0</v>
      </c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  <c r="DL104" s="53"/>
      <c r="DM104" s="53"/>
      <c r="DN104" s="53"/>
      <c r="DO104" s="53"/>
      <c r="DP104" s="53"/>
      <c r="DQ104" s="53"/>
      <c r="DR104" s="53"/>
      <c r="DS104" s="53"/>
      <c r="DT104" s="53"/>
      <c r="DU104" s="53"/>
      <c r="DV104" s="53"/>
      <c r="DW104" s="53"/>
      <c r="DX104" s="53"/>
      <c r="DY104" s="53"/>
      <c r="DZ104" s="53"/>
      <c r="EA104" s="53"/>
      <c r="EB104" s="53"/>
      <c r="EC104" s="53"/>
      <c r="ED104" s="53"/>
      <c r="EE104" s="53"/>
      <c r="EF104" s="53"/>
      <c r="EG104" s="46">
        <f t="shared" si="51"/>
        <v>0</v>
      </c>
      <c r="EH104" s="116"/>
      <c r="EI104" s="82">
        <f t="shared" si="52"/>
        <v>0</v>
      </c>
      <c r="EJ104" s="295" t="str">
        <f t="shared" si="53"/>
        <v/>
      </c>
      <c r="EK104" s="296">
        <f t="shared" si="54"/>
        <v>0</v>
      </c>
      <c r="EL104" s="161"/>
      <c r="EM104" s="354">
        <f>SUMIF($K104,REGISTER!$CY$7,'KORT 2'!$BD104)</f>
        <v>0</v>
      </c>
      <c r="EN104" s="355">
        <f>SUMIF($K104,REGISTER!$CY$8,'KORT 2'!$BD104)</f>
        <v>0</v>
      </c>
      <c r="EO104" s="356">
        <f>SUMIF($K104,REGISTER!$CY$9,'KORT 2'!$BD104)</f>
        <v>0</v>
      </c>
      <c r="EP104" s="356">
        <f>SUMIF($K104,REGISTER!$CY$10,'KORT 2'!$BD104)</f>
        <v>0</v>
      </c>
      <c r="EQ104" s="357">
        <f>SUMIF($K104,REGISTER!$CY$23,'KORT 2'!$BD104)</f>
        <v>0</v>
      </c>
      <c r="ER104" s="355">
        <f>SUMIF($K104,REGISTER!$CY$24,'KORT 2'!$BD104)</f>
        <v>0</v>
      </c>
      <c r="ES104" s="356">
        <f>SUMIF($K104,REGISTER!$CY$25,'KORT 2'!$BD104)</f>
        <v>0</v>
      </c>
      <c r="ET104" s="356">
        <f>SUMIF($K104,REGISTER!$CY$26,'KORT 2'!$BD104)</f>
        <v>0</v>
      </c>
      <c r="EU104" s="357">
        <f>SUMIF($K104,REGISTER!$CY$15,'KORT 2'!$BD104)</f>
        <v>0</v>
      </c>
      <c r="EV104" s="355">
        <f>SUMIF($K104,REGISTER!$CY$16,'KORT 2'!$BD104)</f>
        <v>0</v>
      </c>
      <c r="EW104" s="355">
        <f>SUMIF($K104,REGISTER!$CY$17,'KORT 2'!$BD104)</f>
        <v>0</v>
      </c>
      <c r="EX104" s="355">
        <f>SUMIF($K104,REGISTER!$CY$18,'KORT 2'!$BD104)</f>
        <v>0</v>
      </c>
      <c r="EY104" s="358">
        <f>SUMIF($K104,REGISTER!$CY$19,'KORT 2'!$BD104)+SUMIF($K104,REGISTER!$CY$20,'KORT 2'!$BD104)+SUMIF($K104,REGISTER!$CY$21,'KORT 2'!$BD104)+SUMIF($K104,REGISTER!$CY$22,'KORT 2'!$BD104)</f>
        <v>0</v>
      </c>
      <c r="EZ104" s="359">
        <f>SUMIF($K104,REGISTER!$CY$31,'KORT 2'!$BD104)</f>
        <v>0</v>
      </c>
      <c r="FA104" s="355">
        <f>SUMIF($K104,REGISTER!$CY$32,'KORT 2'!$BD104)</f>
        <v>0</v>
      </c>
      <c r="FB104" s="355">
        <f>SUMIF($K104,REGISTER!$CY$33,'KORT 2'!$BD104)</f>
        <v>0</v>
      </c>
      <c r="FC104" s="355">
        <f>SUMIF($K104,REGISTER!$CY$34,'KORT 2'!$BD104)</f>
        <v>0</v>
      </c>
      <c r="FD104" s="358">
        <f>SUMIF($K104,REGISTER!$CY$35,'KORT 2'!$BD104)+SUMIF($K104,REGISTER!$CY$36,'KORT 2'!$BD104)+SUMIF($K104,REGISTER!$CY$37,'KORT 2'!$BD104)+SUMIF($K104,REGISTER!$CY$38,'KORT 2'!$BD104)</f>
        <v>0</v>
      </c>
      <c r="FE104" s="376"/>
      <c r="FF104" s="377"/>
      <c r="FG104" s="378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9"/>
      <c r="FY104" s="84">
        <f>SUMIF($M104,REGISTER!$CY$40,'KORT 2'!$O104)</f>
        <v>0</v>
      </c>
      <c r="FZ104" s="17">
        <f>SUMIF($M104,REGISTER!$CY$41,'KORT 2'!$O104)</f>
        <v>0</v>
      </c>
      <c r="GA104" s="17">
        <f>SUMIF($M104,REGISTER!$CY$42,'KORT 2'!$O104)</f>
        <v>0</v>
      </c>
      <c r="GB104" s="17">
        <f>SUMIF($M104,REGISTER!$CY$43,'KORT 2'!$O104)</f>
        <v>0</v>
      </c>
      <c r="GC104" s="17">
        <f>SUMIF($M104,REGISTER!$CY$44,'KORT 2'!$O104)</f>
        <v>0</v>
      </c>
      <c r="GD104" s="17">
        <f>SUMIF($M104,REGISTER!$CY$45,'KORT 2'!$O104)</f>
        <v>0</v>
      </c>
      <c r="GE104" s="17">
        <f>SUMIF($M104,REGISTER!$CY$60,'KORT 2'!$O104)</f>
        <v>0</v>
      </c>
      <c r="GF104" s="17">
        <f>SUMIF($M104,REGISTER!$CY$61,'KORT 2'!$O104)</f>
        <v>0</v>
      </c>
      <c r="GG104" s="17">
        <f>SUMIF($M104,REGISTER!$CY$62,'KORT 2'!$O104)</f>
        <v>0</v>
      </c>
      <c r="GH104" s="17">
        <f>SUMIF($M104,REGISTER!$CY$63,'KORT 2'!$O104)</f>
        <v>0</v>
      </c>
      <c r="GI104" s="17">
        <f>SUMIF($M104,REGISTER!$CY$64,'KORT 2'!$O104)</f>
        <v>0</v>
      </c>
      <c r="GJ104" s="17">
        <f>SUMIF($M104,REGISTER!$CY$65,'KORT 2'!$O104)</f>
        <v>0</v>
      </c>
      <c r="GK104" s="17">
        <f>SUMIF($M104,REGISTER!$CY$50,'KORT 2'!$O104)</f>
        <v>0</v>
      </c>
      <c r="GL104" s="17">
        <f>SUMIF($M104,REGISTER!$CY$51,'KORT 2'!$O104)</f>
        <v>0</v>
      </c>
      <c r="GM104" s="17">
        <f>SUMIF($M104,REGISTER!$CY$52,'KORT 2'!$O104)</f>
        <v>0</v>
      </c>
      <c r="GN104" s="17">
        <f>SUMIF($M104,REGISTER!$CY$53,'KORT 2'!$O104)</f>
        <v>0</v>
      </c>
      <c r="GO104" s="17">
        <f>SUMIF($M104,REGISTER!$CY$54,'KORT 2'!$O104)</f>
        <v>0</v>
      </c>
      <c r="GP104" s="17">
        <f>SUMIF($M104,REGISTER!$CY$55,'KORT 2'!$O104)</f>
        <v>0</v>
      </c>
      <c r="GQ104" s="16">
        <f>SUMIF($M104,REGISTER!$CY$56,'KORT 2'!$O104)+SUMIF($M104,REGISTER!$CY$57,'KORT 2'!$O104)+SUMIF($M104,REGISTER!$CY$58,'KORT 2'!$O104)+SUMIF($M104,REGISTER!$CY$59,'KORT 2'!$O104)</f>
        <v>0</v>
      </c>
      <c r="GR104" s="17">
        <f>SUMIF($M104,REGISTER!$CY$70,'KORT 2'!$O104)</f>
        <v>0</v>
      </c>
      <c r="GS104" s="17">
        <f>SUMIF($M104,REGISTER!$CY$71,'KORT 2'!$O104)</f>
        <v>0</v>
      </c>
      <c r="GT104" s="17">
        <f>SUMIF($M104,REGISTER!$CY$72,'KORT 2'!$O104)</f>
        <v>0</v>
      </c>
      <c r="GU104" s="17">
        <f>SUMIF($M104,REGISTER!$CY$73,'KORT 2'!$O104)</f>
        <v>0</v>
      </c>
      <c r="GV104" s="17">
        <f>SUMIF($M104,REGISTER!$CY$74,'KORT 2'!$O104)</f>
        <v>0</v>
      </c>
      <c r="GW104" s="17">
        <f>SUMIF($M104,REGISTER!$CY$75,'KORT 2'!$O104)</f>
        <v>0</v>
      </c>
      <c r="GX104" s="16">
        <f>SUMIF($M104,REGISTER!$CY$76,'KORT 2'!$O104)+SUMIF($M104,REGISTER!$CY$77,'KORT 2'!$O104)+SUMIF($M104,REGISTER!$CY$78,'KORT 2'!$O104)+SUMIF($M104,REGISTER!$CY$79,'KORT 2'!$O104)</f>
        <v>0</v>
      </c>
      <c r="GY104" s="116"/>
      <c r="GZ104" s="116"/>
      <c r="HA104" s="116"/>
      <c r="HB104" s="116"/>
      <c r="HC104" s="116"/>
      <c r="HD104" s="116"/>
      <c r="HE104" s="116"/>
      <c r="HF104" s="116"/>
      <c r="HG104" s="116"/>
      <c r="HH104" s="116"/>
      <c r="HI104" s="116"/>
      <c r="HJ104" s="116"/>
      <c r="HK104" s="116"/>
      <c r="HL104" s="116"/>
      <c r="HM104" s="116"/>
      <c r="HN104" s="116"/>
      <c r="HO104" s="116"/>
      <c r="HP104" s="106"/>
      <c r="HQ104" s="1"/>
    </row>
    <row r="105" spans="1:225" ht="12" customHeight="1">
      <c r="A105" s="15">
        <v>49</v>
      </c>
      <c r="B105" s="69"/>
      <c r="C105" s="539" t="str">
        <f t="shared" si="41"/>
        <v/>
      </c>
      <c r="D105" s="540"/>
      <c r="E105" s="540"/>
      <c r="F105" s="540"/>
      <c r="G105" s="541"/>
      <c r="H105" s="111" t="str">
        <f t="shared" si="42"/>
        <v/>
      </c>
      <c r="I105" s="22">
        <f t="shared" si="43"/>
        <v>0</v>
      </c>
      <c r="J105" s="22">
        <f t="shared" si="44"/>
        <v>0</v>
      </c>
      <c r="K105" s="22">
        <f t="shared" si="45"/>
        <v>0</v>
      </c>
      <c r="L105" s="114"/>
      <c r="M105" s="22">
        <f t="shared" si="46"/>
        <v>0</v>
      </c>
      <c r="N105" s="22">
        <f t="shared" si="47"/>
        <v>0</v>
      </c>
      <c r="O105" s="83">
        <f t="shared" si="48"/>
        <v>0</v>
      </c>
      <c r="P105" s="68">
        <f>IF((SUM(P$19:P$39)+SUM(P$78:P104)+SUM(P$117:P$121))&gt;=REGISTER!$DD$24,0,IF(CS$70=1,0,IF(AND(CS105=1,$J105=1,CS$43&gt;=REGISTER!$DD$28,CS$40&gt;0,SUM(CS$54:CS$60)&gt;0),1,0)))</f>
        <v>0</v>
      </c>
      <c r="Q105" s="68">
        <f>IF((SUM(Q$19:Q$39)+SUM(Q$78:Q104)+SUM(Q$117:Q$121))&gt;=REGISTER!$DD$24,0,IF(CT$70=1,0,IF(AND(CT105=1,$J105=1,CT$43&gt;=REGISTER!$DD$28,CT$40&gt;0,SUM(CT$54:CT$60)&gt;0),1,0)))</f>
        <v>0</v>
      </c>
      <c r="R105" s="68">
        <f>IF((SUM(R$19:R$39)+SUM(R$78:R104)+SUM(R$117:R$121))&gt;=REGISTER!$DD$24,0,IF(CU$70=1,0,IF(AND(CU105=1,$J105=1,CU$43&gt;=REGISTER!$DD$28,CU$40&gt;0,SUM(CU$54:CU$60)&gt;0),1,0)))</f>
        <v>0</v>
      </c>
      <c r="S105" s="68">
        <f>IF((SUM(S$19:S$39)+SUM(S$78:S104)+SUM(S$117:S$121))&gt;=REGISTER!$DD$24,0,IF(CV$70=1,0,IF(AND(CV105=1,$J105=1,CV$43&gt;=REGISTER!$DD$28,CV$40&gt;0,SUM(CV$54:CV$60)&gt;0),1,0)))</f>
        <v>0</v>
      </c>
      <c r="T105" s="68">
        <f>IF((SUM(T$19:T$39)+SUM(T$78:T104)+SUM(T$117:T$121))&gt;=REGISTER!$DD$24,0,IF(CW$70=1,0,IF(AND(CW105=1,$J105=1,CW$43&gt;=REGISTER!$DD$28,CW$40&gt;0,SUM(CW$54:CW$60)&gt;0),1,0)))</f>
        <v>0</v>
      </c>
      <c r="U105" s="68">
        <f>IF((SUM(U$19:U$39)+SUM(U$78:U104)+SUM(U$117:U$121))&gt;=REGISTER!$DD$24,0,IF(CX$70=1,0,IF(AND(CX105=1,$J105=1,CX$43&gt;=REGISTER!$DD$28,CX$40&gt;0,SUM(CX$54:CX$60)&gt;0),1,0)))</f>
        <v>0</v>
      </c>
      <c r="V105" s="68">
        <f>IF((SUM(V$19:V$39)+SUM(V$78:V104)+SUM(V$117:V$121))&gt;=REGISTER!$DD$24,0,IF(CY$70=1,0,IF(AND(CY105=1,$J105=1,CY$43&gt;=REGISTER!$DD$28,CY$40&gt;0,SUM(CY$54:CY$60)&gt;0),1,0)))</f>
        <v>0</v>
      </c>
      <c r="W105" s="68">
        <f>IF((SUM(W$19:W$39)+SUM(W$78:W104)+SUM(W$117:W$121))&gt;=REGISTER!$DD$24,0,IF(CZ$70=1,0,IF(AND(CZ105=1,$J105=1,CZ$43&gt;=REGISTER!$DD$28,CZ$40&gt;0,SUM(CZ$54:CZ$60)&gt;0),1,0)))</f>
        <v>0</v>
      </c>
      <c r="X105" s="68">
        <f>IF((SUM(X$19:X$39)+SUM(X$78:X104)+SUM(X$117:X$121))&gt;=REGISTER!$DD$24,0,IF(DA$70=1,0,IF(AND(DA105=1,$J105=1,DA$43&gt;=REGISTER!$DD$28,DA$40&gt;0,SUM(DA$54:DA$60)&gt;0),1,0)))</f>
        <v>0</v>
      </c>
      <c r="Y105" s="68">
        <f>IF((SUM(Y$19:Y$39)+SUM(Y$78:Y104)+SUM(Y$117:Y$121))&gt;=REGISTER!$DD$24,0,IF(DB$70=1,0,IF(AND(DB105=1,$J105=1,DB$43&gt;=REGISTER!$DD$28,DB$40&gt;0,SUM(DB$54:DB$60)&gt;0),1,0)))</f>
        <v>0</v>
      </c>
      <c r="Z105" s="68">
        <f>IF((SUM(Z$19:Z$39)+SUM(Z$78:Z104)+SUM(Z$117:Z$121))&gt;=REGISTER!$DD$24,0,IF(DC$70=1,0,IF(AND(DC105=1,$J105=1,DC$43&gt;=REGISTER!$DD$28,DC$40&gt;0,SUM(DC$54:DC$60)&gt;0),1,0)))</f>
        <v>0</v>
      </c>
      <c r="AA105" s="68">
        <f>IF((SUM(AA$19:AA$39)+SUM(AA$78:AA104)+SUM(AA$117:AA$121))&gt;=REGISTER!$DD$24,0,IF(DD$70=1,0,IF(AND(DD105=1,$J105=1,DD$43&gt;=REGISTER!$DD$28,DD$40&gt;0,SUM(DD$54:DD$60)&gt;0),1,0)))</f>
        <v>0</v>
      </c>
      <c r="AB105" s="68">
        <f>IF((SUM(AB$19:AB$39)+SUM(AB$78:AB104)+SUM(AB$117:AB$121))&gt;=REGISTER!$DD$24,0,IF(DE$70=1,0,IF(AND(DE105=1,$J105=1,DE$43&gt;=REGISTER!$DD$28,DE$40&gt;0,SUM(DE$54:DE$60)&gt;0),1,0)))</f>
        <v>0</v>
      </c>
      <c r="AC105" s="68">
        <f>IF((SUM(AC$19:AC$39)+SUM(AC$78:AC104)+SUM(AC$117:AC$121))&gt;=REGISTER!$DD$24,0,IF(DF$70=1,0,IF(AND(DF105=1,$J105=1,DF$43&gt;=REGISTER!$DD$28,DF$40&gt;0,SUM(DF$54:DF$60)&gt;0),1,0)))</f>
        <v>0</v>
      </c>
      <c r="AD105" s="68">
        <f>IF((SUM(AD$19:AD$39)+SUM(AD$78:AD104)+SUM(AD$117:AD$121))&gt;=REGISTER!$DD$24,0,IF(DG$70=1,0,IF(AND(DG105=1,$J105=1,DG$43&gt;=REGISTER!$DD$28,DG$40&gt;0,SUM(DG$54:DG$60)&gt;0),1,0)))</f>
        <v>0</v>
      </c>
      <c r="AE105" s="68">
        <f>IF((SUM(AE$19:AE$39)+SUM(AE$78:AE104)+SUM(AE$117:AE$121))&gt;=REGISTER!$DD$24,0,IF(DH$70=1,0,IF(AND(DH105=1,$J105=1,DH$43&gt;=REGISTER!$DD$28,DH$40&gt;0,SUM(DH$54:DH$60)&gt;0),1,0)))</f>
        <v>0</v>
      </c>
      <c r="AF105" s="68">
        <f>IF((SUM(AF$19:AF$39)+SUM(AF$78:AF104)+SUM(AF$117:AF$121))&gt;=REGISTER!$DD$24,0,IF(DI$70=1,0,IF(AND(DI105=1,$J105=1,DI$43&gt;=REGISTER!$DD$28,DI$40&gt;0,SUM(DI$54:DI$60)&gt;0),1,0)))</f>
        <v>0</v>
      </c>
      <c r="AG105" s="68">
        <f>IF((SUM(AG$19:AG$39)+SUM(AG$78:AG104)+SUM(AG$117:AG$121))&gt;=REGISTER!$DD$24,0,IF(DJ$70=1,0,IF(AND(DJ105=1,$J105=1,DJ$43&gt;=REGISTER!$DD$28,DJ$40&gt;0,SUM(DJ$54:DJ$60)&gt;0),1,0)))</f>
        <v>0</v>
      </c>
      <c r="AH105" s="68">
        <f>IF((SUM(AH$19:AH$39)+SUM(AH$78:AH104)+SUM(AH$117:AH$121))&gt;=REGISTER!$DD$24,0,IF(DK$70=1,0,IF(AND(DK105=1,$J105=1,DK$43&gt;=REGISTER!$DD$28,DK$40&gt;0,SUM(DK$54:DK$60)&gt;0),1,0)))</f>
        <v>0</v>
      </c>
      <c r="AI105" s="68">
        <f>IF((SUM(AI$19:AI$39)+SUM(AI$78:AI104)+SUM(AI$117:AI$121))&gt;=REGISTER!$DD$24,0,IF(DL$70=1,0,IF(AND(DL105=1,$J105=1,DL$43&gt;=REGISTER!$DD$28,DL$40&gt;0,SUM(DL$54:DL$60)&gt;0),1,0)))</f>
        <v>0</v>
      </c>
      <c r="AJ105" s="68">
        <f>IF((SUM(AJ$19:AJ$39)+SUM(AJ$78:AJ104)+SUM(AJ$117:AJ$121))&gt;=REGISTER!$DD$24,0,IF(DM$70=1,0,IF(AND(DM105=1,$J105=1,DM$43&gt;=REGISTER!$DD$28,DM$40&gt;0,SUM(DM$54:DM$60)&gt;0),1,0)))</f>
        <v>0</v>
      </c>
      <c r="AK105" s="68">
        <f>IF((SUM(AK$19:AK$39)+SUM(AK$78:AK104)+SUM(AK$117:AK$121))&gt;=REGISTER!$DD$24,0,IF(DN$70=1,0,IF(AND(DN105=1,$J105=1,DN$43&gt;=REGISTER!$DD$28,DN$40&gt;0,SUM(DN$54:DN$60)&gt;0),1,0)))</f>
        <v>0</v>
      </c>
      <c r="AL105" s="68">
        <f>IF((SUM(AL$19:AL$39)+SUM(AL$78:AL104)+SUM(AL$117:AL$121))&gt;=REGISTER!$DD$24,0,IF(DO$70=1,0,IF(AND(DO105=1,$J105=1,DO$43&gt;=REGISTER!$DD$28,DO$40&gt;0,SUM(DO$54:DO$60)&gt;0),1,0)))</f>
        <v>0</v>
      </c>
      <c r="AM105" s="68">
        <f>IF((SUM(AM$19:AM$39)+SUM(AM$78:AM104)+SUM(AM$117:AM$121))&gt;=REGISTER!$DD$24,0,IF(DP$70=1,0,IF(AND(DP105=1,$J105=1,DP$43&gt;=REGISTER!$DD$28,DP$40&gt;0,SUM(DP$54:DP$60)&gt;0),1,0)))</f>
        <v>0</v>
      </c>
      <c r="AN105" s="68">
        <f>IF((SUM(AN$19:AN$39)+SUM(AN$78:AN104)+SUM(AN$117:AN$121))&gt;=REGISTER!$DD$24,0,IF(DQ$70=1,0,IF(AND(DQ105=1,$J105=1,DQ$43&gt;=REGISTER!$DD$28,DQ$40&gt;0,SUM(DQ$54:DQ$60)&gt;0),1,0)))</f>
        <v>0</v>
      </c>
      <c r="AO105" s="68">
        <f>IF((SUM(AO$19:AO$39)+SUM(AO$78:AO104)+SUM(AO$117:AO$121))&gt;=REGISTER!$DD$24,0,IF(DR$70=1,0,IF(AND(DR105=1,$J105=1,DR$43&gt;=REGISTER!$DD$28,DR$40&gt;0,SUM(DR$54:DR$60)&gt;0),1,0)))</f>
        <v>0</v>
      </c>
      <c r="AP105" s="68">
        <f>IF((SUM(AP$19:AP$39)+SUM(AP$78:AP104)+SUM(AP$117:AP$121))&gt;=REGISTER!$DD$24,0,IF(DS$70=1,0,IF(AND(DS105=1,$J105=1,DS$43&gt;=REGISTER!$DD$28,DS$40&gt;0,SUM(DS$54:DS$60)&gt;0),1,0)))</f>
        <v>0</v>
      </c>
      <c r="AQ105" s="68">
        <f>IF((SUM(AQ$19:AQ$39)+SUM(AQ$78:AQ104)+SUM(AQ$117:AQ$121))&gt;=REGISTER!$DD$24,0,IF(DT$70=1,0,IF(AND(DT105=1,$J105=1,DT$43&gt;=REGISTER!$DD$28,DT$40&gt;0,SUM(DT$54:DT$60)&gt;0),1,0)))</f>
        <v>0</v>
      </c>
      <c r="AR105" s="68">
        <f>IF((SUM(AR$19:AR$39)+SUM(AR$78:AR104)+SUM(AR$117:AR$121))&gt;=REGISTER!$DD$24,0,IF(DU$70=1,0,IF(AND(DU105=1,$J105=1,DU$43&gt;=REGISTER!$DD$28,DU$40&gt;0,SUM(DU$54:DU$60)&gt;0),1,0)))</f>
        <v>0</v>
      </c>
      <c r="AS105" s="68">
        <f>IF((SUM(AS$19:AS$39)+SUM(AS$78:AS104)+SUM(AS$117:AS$121))&gt;=REGISTER!$DD$24,0,IF(DV$70=1,0,IF(AND(DV105=1,$J105=1,DV$43&gt;=REGISTER!$DD$28,DV$40&gt;0,SUM(DV$54:DV$60)&gt;0),1,0)))</f>
        <v>0</v>
      </c>
      <c r="AT105" s="68">
        <f>IF((SUM(AT$19:AT$39)+SUM(AT$78:AT104)+SUM(AT$117:AT$121))&gt;=REGISTER!$DD$24,0,IF(DW$70=1,0,IF(AND(DW105=1,$J105=1,DW$43&gt;=REGISTER!$DD$28,DW$40&gt;0,SUM(DW$54:DW$60)&gt;0),1,0)))</f>
        <v>0</v>
      </c>
      <c r="AU105" s="68">
        <f>IF((SUM(AU$19:AU$39)+SUM(AU$78:AU104)+SUM(AU$117:AU$121))&gt;=REGISTER!$DD$24,0,IF(DX$70=1,0,IF(AND(DX105=1,$J105=1,DX$43&gt;=REGISTER!$DD$28,DX$40&gt;0,SUM(DX$54:DX$60)&gt;0),1,0)))</f>
        <v>0</v>
      </c>
      <c r="AV105" s="68">
        <f>IF((SUM(AV$19:AV$39)+SUM(AV$78:AV104)+SUM(AV$117:AV$121))&gt;=REGISTER!$DD$24,0,IF(DY$70=1,0,IF(AND(DY105=1,$J105=1,DY$43&gt;=REGISTER!$DD$28,DY$40&gt;0,SUM(DY$54:DY$60)&gt;0),1,0)))</f>
        <v>0</v>
      </c>
      <c r="AW105" s="68">
        <f>IF((SUM(AW$19:AW$39)+SUM(AW$78:AW104)+SUM(AW$117:AW$121))&gt;=REGISTER!$DD$24,0,IF(DZ$70=1,0,IF(AND(DZ105=1,$J105=1,DZ$43&gt;=REGISTER!$DD$28,DZ$40&gt;0,SUM(DZ$54:DZ$60)&gt;0),1,0)))</f>
        <v>0</v>
      </c>
      <c r="AX105" s="68">
        <f>IF((SUM(AX$19:AX$39)+SUM(AX$78:AX104)+SUM(AX$117:AX$121))&gt;=REGISTER!$DD$24,0,IF(EA$70=1,0,IF(AND(EA105=1,$J105=1,EA$43&gt;=REGISTER!$DD$28,EA$40&gt;0,SUM(EA$54:EA$60)&gt;0),1,0)))</f>
        <v>0</v>
      </c>
      <c r="AY105" s="68">
        <f>IF((SUM(AY$19:AY$39)+SUM(AY$78:AY104)+SUM(AY$117:AY$121))&gt;=REGISTER!$DD$24,0,IF(EB$70=1,0,IF(AND(EB105=1,$J105=1,EB$43&gt;=REGISTER!$DD$28,EB$40&gt;0,SUM(EB$54:EB$60)&gt;0),1,0)))</f>
        <v>0</v>
      </c>
      <c r="AZ105" s="68">
        <f>IF((SUM(AZ$19:AZ$39)+SUM(AZ$78:AZ104)+SUM(AZ$117:AZ$121))&gt;=REGISTER!$DD$24,0,IF(EC$70=1,0,IF(AND(EC105=1,$J105=1,EC$43&gt;=REGISTER!$DD$28,EC$40&gt;0,SUM(EC$54:EC$60)&gt;0),1,0)))</f>
        <v>0</v>
      </c>
      <c r="BA105" s="68">
        <f>IF((SUM(BA$19:BA$39)+SUM(BA$78:BA104)+SUM(BA$117:BA$121))&gt;=REGISTER!$DD$24,0,IF(ED$70=1,0,IF(AND(ED105=1,$J105=1,ED$43&gt;=REGISTER!$DD$28,ED$40&gt;0,SUM(ED$54:ED$60)&gt;0),1,0)))</f>
        <v>0</v>
      </c>
      <c r="BB105" s="68">
        <f>IF((SUM(BB$19:BB$39)+SUM(BB$78:BB104)+SUM(BB$117:BB$121))&gt;=REGISTER!$DD$24,0,IF(EE$70=1,0,IF(AND(EE105=1,$J105=1,EE$43&gt;=REGISTER!$DD$28,EE$40&gt;0,SUM(EE$54:EE$60)&gt;0),1,0)))</f>
        <v>0</v>
      </c>
      <c r="BC105" s="68">
        <f>IF((SUM(BC$19:BC$39)+SUM(BC$78:BC104)+SUM(BC$117:BC$121))&gt;=REGISTER!$DD$24,0,IF(EF$70=1,0,IF(AND(EF105=1,$J105=1,EF$43&gt;=REGISTER!$DD$28,EF$40&gt;0,SUM(EF$54:EF$60)&gt;0),1,0)))</f>
        <v>0</v>
      </c>
      <c r="BD105" s="83">
        <f t="shared" si="55"/>
        <v>0</v>
      </c>
      <c r="BE105" s="68">
        <f>IF((SUM(BE$19:BE$37)+SUM(BE$78:BE104))&gt;=20,0,SUM(IF(AND($I105=1,CS105=1,CS$41&gt;2,CS$40&gt;0,SUM(CS$47:CS$53)&gt;0),1,0)))</f>
        <v>0</v>
      </c>
      <c r="BF105" s="68">
        <f>IF((SUM(BF$19:BF$37)+SUM(BF$78:BF104))&gt;=20,0,SUM(IF(AND($I105=1,CT105=1,CT$41&gt;2,CT$40&gt;0,SUM(CT$47:CT$53)&gt;0),1,0)))</f>
        <v>0</v>
      </c>
      <c r="BG105" s="68">
        <f>IF((SUM(BG$19:BG$37)+SUM(BG$78:BG104))&gt;=20,0,SUM(IF(AND($I105=1,CU105=1,CU$41&gt;2,CU$40&gt;0,SUM(CU$47:CU$53)&gt;0),1,0)))</f>
        <v>0</v>
      </c>
      <c r="BH105" s="68">
        <f>IF((SUM(BH$19:BH$37)+SUM(BH$78:BH104))&gt;=20,0,SUM(IF(AND($I105=1,CV105=1,CV$41&gt;2,CV$40&gt;0,SUM(CV$47:CV$53)&gt;0),1,0)))</f>
        <v>0</v>
      </c>
      <c r="BI105" s="68">
        <f>IF((SUM(BI$19:BI$37)+SUM(BI$78:BI104))&gt;=20,0,SUM(IF(AND($I105=1,CW105=1,CW$41&gt;2,CW$40&gt;0,SUM(CW$47:CW$53)&gt;0),1,0)))</f>
        <v>0</v>
      </c>
      <c r="BJ105" s="68">
        <f>IF((SUM(BJ$19:BJ$37)+SUM(BJ$78:BJ104))&gt;=20,0,SUM(IF(AND($I105=1,CX105=1,CX$41&gt;2,CX$40&gt;0,SUM(CX$47:CX$53)&gt;0),1,0)))</f>
        <v>0</v>
      </c>
      <c r="BK105" s="68">
        <f>IF((SUM(BK$19:BK$37)+SUM(BK$78:BK104))&gt;=20,0,SUM(IF(AND($I105=1,CY105=1,CY$41&gt;2,CY$40&gt;0,SUM(CY$47:CY$53)&gt;0),1,0)))</f>
        <v>0</v>
      </c>
      <c r="BL105" s="68">
        <f>IF((SUM(BL$19:BL$37)+SUM(BL$78:BL104))&gt;=20,0,SUM(IF(AND($I105=1,CZ105=1,CZ$41&gt;2,CZ$40&gt;0,SUM(CZ$47:CZ$53)&gt;0),1,0)))</f>
        <v>0</v>
      </c>
      <c r="BM105" s="68">
        <f>IF((SUM(BM$19:BM$37)+SUM(BM$78:BM104))&gt;=20,0,SUM(IF(AND($I105=1,DA105=1,DA$41&gt;2,DA$40&gt;0,SUM(DA$47:DA$53)&gt;0),1,0)))</f>
        <v>0</v>
      </c>
      <c r="BN105" s="68">
        <f>IF((SUM(BN$19:BN$37)+SUM(BN$78:BN104))&gt;=20,0,SUM(IF(AND($I105=1,DB105=1,DB$41&gt;2,DB$40&gt;0,SUM(DB$47:DB$53)&gt;0),1,0)))</f>
        <v>0</v>
      </c>
      <c r="BO105" s="68">
        <f>IF((SUM(BO$19:BO$37)+SUM(BO$78:BO104))&gt;=20,0,SUM(IF(AND($I105=1,DC105=1,DC$41&gt;2,DC$40&gt;0,SUM(DC$47:DC$53)&gt;0),1,0)))</f>
        <v>0</v>
      </c>
      <c r="BP105" s="68">
        <f>IF((SUM(BP$19:BP$37)+SUM(BP$78:BP104))&gt;=20,0,SUM(IF(AND($I105=1,DD105=1,DD$41&gt;2,DD$40&gt;0,SUM(DD$47:DD$53)&gt;0),1,0)))</f>
        <v>0</v>
      </c>
      <c r="BQ105" s="68">
        <f>IF((SUM(BQ$19:BQ$37)+SUM(BQ$78:BQ104))&gt;=20,0,SUM(IF(AND($I105=1,DE105=1,DE$41&gt;2,DE$40&gt;0,SUM(DE$47:DE$53)&gt;0),1,0)))</f>
        <v>0</v>
      </c>
      <c r="BR105" s="68">
        <f>IF((SUM(BR$19:BR$37)+SUM(BR$78:BR104))&gt;=20,0,SUM(IF(AND($I105=1,DF105=1,DF$41&gt;2,DF$40&gt;0,SUM(DF$47:DF$53)&gt;0),1,0)))</f>
        <v>0</v>
      </c>
      <c r="BS105" s="68">
        <f>IF((SUM(BS$19:BS$37)+SUM(BS$78:BS104))&gt;=20,0,SUM(IF(AND($I105=1,DG105=1,DG$41&gt;2,DG$40&gt;0,SUM(DG$47:DG$53)&gt;0),1,0)))</f>
        <v>0</v>
      </c>
      <c r="BT105" s="68">
        <f>IF((SUM(BT$19:BT$37)+SUM(BT$78:BT104))&gt;=20,0,SUM(IF(AND($I105=1,DH105=1,DH$41&gt;2,DH$40&gt;0,SUM(DH$47:DH$53)&gt;0),1,0)))</f>
        <v>0</v>
      </c>
      <c r="BU105" s="68">
        <f>IF((SUM(BU$19:BU$37)+SUM(BU$78:BU104))&gt;=20,0,SUM(IF(AND($I105=1,DI105=1,DI$41&gt;2,DI$40&gt;0,SUM(DI$47:DI$53)&gt;0),1,0)))</f>
        <v>0</v>
      </c>
      <c r="BV105" s="68">
        <f>IF((SUM(BV$19:BV$37)+SUM(BV$78:BV104))&gt;=20,0,SUM(IF(AND($I105=1,DJ105=1,DJ$41&gt;2,DJ$40&gt;0,SUM(DJ$47:DJ$53)&gt;0),1,0)))</f>
        <v>0</v>
      </c>
      <c r="BW105" s="68">
        <f>IF((SUM(BW$19:BW$37)+SUM(BW$78:BW104))&gt;=20,0,SUM(IF(AND($I105=1,DK105=1,DK$41&gt;2,DK$40&gt;0,SUM(DK$47:DK$53)&gt;0),1,0)))</f>
        <v>0</v>
      </c>
      <c r="BX105" s="68">
        <f>IF((SUM(BX$19:BX$37)+SUM(BX$78:BX104))&gt;=20,0,SUM(IF(AND($I105=1,DL105=1,DL$41&gt;2,DL$40&gt;0,SUM(DL$47:DL$53)&gt;0),1,0)))</f>
        <v>0</v>
      </c>
      <c r="BY105" s="68">
        <f>IF((SUM(BY$19:BY$37)+SUM(BY$78:BY104))&gt;=20,0,SUM(IF(AND($I105=1,DM105=1,DM$41&gt;2,DM$40&gt;0,SUM(DM$47:DM$53)&gt;0),1,0)))</f>
        <v>0</v>
      </c>
      <c r="BZ105" s="68">
        <f>IF((SUM(BZ$19:BZ$37)+SUM(BZ$78:BZ104))&gt;=20,0,SUM(IF(AND($I105=1,DN105=1,DN$41&gt;2,DN$40&gt;0,SUM(DN$47:DN$53)&gt;0),1,0)))</f>
        <v>0</v>
      </c>
      <c r="CA105" s="68">
        <f>IF((SUM(CA$19:CA$37)+SUM(CA$78:CA104))&gt;=20,0,SUM(IF(AND($I105=1,DO105=1,DO$41&gt;2,DO$40&gt;0,SUM(DO$47:DO$53)&gt;0),1,0)))</f>
        <v>0</v>
      </c>
      <c r="CB105" s="68">
        <f>IF((SUM(CB$19:CB$37)+SUM(CB$78:CB104))&gt;=20,0,SUM(IF(AND($I105=1,DP105=1,DP$41&gt;2,DP$40&gt;0,SUM(DP$47:DP$53)&gt;0),1,0)))</f>
        <v>0</v>
      </c>
      <c r="CC105" s="68">
        <f>IF((SUM(CC$19:CC$37)+SUM(CC$78:CC104))&gt;=20,0,SUM(IF(AND($I105=1,DQ105=1,DQ$41&gt;2,DQ$40&gt;0,SUM(DQ$47:DQ$53)&gt;0),1,0)))</f>
        <v>0</v>
      </c>
      <c r="CD105" s="68">
        <f>IF((SUM(CD$19:CD$37)+SUM(CD$78:CD104))&gt;=20,0,SUM(IF(AND($I105=1,DR105=1,DR$41&gt;2,DR$40&gt;0,SUM(DR$47:DR$53)&gt;0),1,0)))</f>
        <v>0</v>
      </c>
      <c r="CE105" s="68">
        <f>IF((SUM(CE$19:CE$37)+SUM(CE$78:CE104))&gt;=20,0,SUM(IF(AND($I105=1,DS105=1,DS$41&gt;2,DS$40&gt;0,SUM(DS$47:DS$53)&gt;0),1,0)))</f>
        <v>0</v>
      </c>
      <c r="CF105" s="68">
        <f>IF((SUM(CF$19:CF$37)+SUM(CF$78:CF104))&gt;=20,0,SUM(IF(AND($I105=1,DT105=1,DT$41&gt;2,DT$40&gt;0,SUM(DT$47:DT$53)&gt;0),1,0)))</f>
        <v>0</v>
      </c>
      <c r="CG105" s="68">
        <f>IF((SUM(CG$19:CG$37)+SUM(CG$78:CG104))&gt;=20,0,SUM(IF(AND($I105=1,DU105=1,DU$41&gt;2,DU$40&gt;0,SUM(DU$47:DU$53)&gt;0),1,0)))</f>
        <v>0</v>
      </c>
      <c r="CH105" s="68">
        <f>IF((SUM(CH$19:CH$37)+SUM(CH$78:CH104))&gt;=20,0,SUM(IF(AND($I105=1,DV105=1,DV$41&gt;2,DV$40&gt;0,SUM(DV$47:DV$53)&gt;0),1,0)))</f>
        <v>0</v>
      </c>
      <c r="CI105" s="68">
        <f>IF((SUM(CI$19:CI$37)+SUM(CI$78:CI104))&gt;=20,0,SUM(IF(AND($I105=1,DW105=1,DW$41&gt;2,DW$40&gt;0,SUM(DW$47:DW$53)&gt;0),1,0)))</f>
        <v>0</v>
      </c>
      <c r="CJ105" s="68">
        <f>IF((SUM(CJ$19:CJ$37)+SUM(CJ$78:CJ104))&gt;=20,0,SUM(IF(AND($I105=1,DX105=1,DX$41&gt;2,DX$40&gt;0,SUM(DX$47:DX$53)&gt;0),1,0)))</f>
        <v>0</v>
      </c>
      <c r="CK105" s="68">
        <f>IF((SUM(CK$19:CK$37)+SUM(CK$78:CK104))&gt;=20,0,SUM(IF(AND($I105=1,DY105=1,DY$41&gt;2,DY$40&gt;0,SUM(DY$47:DY$53)&gt;0),1,0)))</f>
        <v>0</v>
      </c>
      <c r="CL105" s="68">
        <f>IF((SUM(CL$19:CL$37)+SUM(CL$78:CL104))&gt;=20,0,SUM(IF(AND($I105=1,DZ105=1,DZ$41&gt;2,DZ$40&gt;0,SUM(DZ$47:DZ$53)&gt;0),1,0)))</f>
        <v>0</v>
      </c>
      <c r="CM105" s="68">
        <f>IF((SUM(CM$19:CM$37)+SUM(CM$78:CM104))&gt;=20,0,SUM(IF(AND($I105=1,EA105=1,EA$41&gt;2,EA$40&gt;0,SUM(EA$47:EA$53)&gt;0),1,0)))</f>
        <v>0</v>
      </c>
      <c r="CN105" s="68">
        <f>IF((SUM(CN$19:CN$37)+SUM(CN$78:CN104))&gt;=20,0,SUM(IF(AND($I105=1,EB105=1,EB$41&gt;2,EB$40&gt;0,SUM(EB$47:EB$53)&gt;0),1,0)))</f>
        <v>0</v>
      </c>
      <c r="CO105" s="68">
        <f>IF((SUM(CO$19:CO$37)+SUM(CO$78:CO104))&gt;=20,0,SUM(IF(AND($I105=1,EC105=1,EC$41&gt;2,EC$40&gt;0,SUM(EC$47:EC$53)&gt;0),1,0)))</f>
        <v>0</v>
      </c>
      <c r="CP105" s="68">
        <f>IF((SUM(CP$19:CP$37)+SUM(CP$78:CP104))&gt;=20,0,SUM(IF(AND($I105=1,ED105=1,ED$41&gt;2,ED$40&gt;0,SUM(ED$47:ED$53)&gt;0),1,0)))</f>
        <v>0</v>
      </c>
      <c r="CQ105" s="68">
        <f>IF((SUM(CQ$19:CQ$37)+SUM(CQ$78:CQ104))&gt;=20,0,SUM(IF(AND($I105=1,EE105=1,EE$41&gt;2,EE$40&gt;0,SUM(EE$47:EE$53)&gt;0),1,0)))</f>
        <v>0</v>
      </c>
      <c r="CR105" s="68">
        <f>IF((SUM(CR$19:CR$37)+SUM(CR$78:CR104))&gt;=20,0,SUM(IF(AND($I105=1,EF105=1,EF$41&gt;2,EF$40&gt;0,SUM(EF$47:EF$53)&gt;0),1,0)))</f>
        <v>0</v>
      </c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3"/>
      <c r="DI105" s="53"/>
      <c r="DJ105" s="53"/>
      <c r="DK105" s="53"/>
      <c r="DL105" s="53"/>
      <c r="DM105" s="53"/>
      <c r="DN105" s="53"/>
      <c r="DO105" s="53"/>
      <c r="DP105" s="53"/>
      <c r="DQ105" s="53"/>
      <c r="DR105" s="53"/>
      <c r="DS105" s="53"/>
      <c r="DT105" s="53"/>
      <c r="DU105" s="53"/>
      <c r="DV105" s="53"/>
      <c r="DW105" s="53"/>
      <c r="DX105" s="53"/>
      <c r="DY105" s="53"/>
      <c r="DZ105" s="53"/>
      <c r="EA105" s="53"/>
      <c r="EB105" s="53"/>
      <c r="EC105" s="53"/>
      <c r="ED105" s="53"/>
      <c r="EE105" s="53"/>
      <c r="EF105" s="53"/>
      <c r="EG105" s="46">
        <f t="shared" si="51"/>
        <v>0</v>
      </c>
      <c r="EH105" s="116"/>
      <c r="EI105" s="82">
        <f t="shared" si="52"/>
        <v>0</v>
      </c>
      <c r="EJ105" s="295" t="str">
        <f t="shared" si="53"/>
        <v/>
      </c>
      <c r="EK105" s="296">
        <f t="shared" si="54"/>
        <v>0</v>
      </c>
      <c r="EL105" s="161"/>
      <c r="EM105" s="354">
        <f>SUMIF($K105,REGISTER!$CY$7,'KORT 2'!$BD105)</f>
        <v>0</v>
      </c>
      <c r="EN105" s="355">
        <f>SUMIF($K105,REGISTER!$CY$8,'KORT 2'!$BD105)</f>
        <v>0</v>
      </c>
      <c r="EO105" s="356">
        <f>SUMIF($K105,REGISTER!$CY$9,'KORT 2'!$BD105)</f>
        <v>0</v>
      </c>
      <c r="EP105" s="356">
        <f>SUMIF($K105,REGISTER!$CY$10,'KORT 2'!$BD105)</f>
        <v>0</v>
      </c>
      <c r="EQ105" s="357">
        <f>SUMIF($K105,REGISTER!$CY$23,'KORT 2'!$BD105)</f>
        <v>0</v>
      </c>
      <c r="ER105" s="355">
        <f>SUMIF($K105,REGISTER!$CY$24,'KORT 2'!$BD105)</f>
        <v>0</v>
      </c>
      <c r="ES105" s="356">
        <f>SUMIF($K105,REGISTER!$CY$25,'KORT 2'!$BD105)</f>
        <v>0</v>
      </c>
      <c r="ET105" s="356">
        <f>SUMIF($K105,REGISTER!$CY$26,'KORT 2'!$BD105)</f>
        <v>0</v>
      </c>
      <c r="EU105" s="357">
        <f>SUMIF($K105,REGISTER!$CY$15,'KORT 2'!$BD105)</f>
        <v>0</v>
      </c>
      <c r="EV105" s="355">
        <f>SUMIF($K105,REGISTER!$CY$16,'KORT 2'!$BD105)</f>
        <v>0</v>
      </c>
      <c r="EW105" s="355">
        <f>SUMIF($K105,REGISTER!$CY$17,'KORT 2'!$BD105)</f>
        <v>0</v>
      </c>
      <c r="EX105" s="355">
        <f>SUMIF($K105,REGISTER!$CY$18,'KORT 2'!$BD105)</f>
        <v>0</v>
      </c>
      <c r="EY105" s="358">
        <f>SUMIF($K105,REGISTER!$CY$19,'KORT 2'!$BD105)+SUMIF($K105,REGISTER!$CY$20,'KORT 2'!$BD105)+SUMIF($K105,REGISTER!$CY$21,'KORT 2'!$BD105)+SUMIF($K105,REGISTER!$CY$22,'KORT 2'!$BD105)</f>
        <v>0</v>
      </c>
      <c r="EZ105" s="359">
        <f>SUMIF($K105,REGISTER!$CY$31,'KORT 2'!$BD105)</f>
        <v>0</v>
      </c>
      <c r="FA105" s="355">
        <f>SUMIF($K105,REGISTER!$CY$32,'KORT 2'!$BD105)</f>
        <v>0</v>
      </c>
      <c r="FB105" s="355">
        <f>SUMIF($K105,REGISTER!$CY$33,'KORT 2'!$BD105)</f>
        <v>0</v>
      </c>
      <c r="FC105" s="355">
        <f>SUMIF($K105,REGISTER!$CY$34,'KORT 2'!$BD105)</f>
        <v>0</v>
      </c>
      <c r="FD105" s="358">
        <f>SUMIF($K105,REGISTER!$CY$35,'KORT 2'!$BD105)+SUMIF($K105,REGISTER!$CY$36,'KORT 2'!$BD105)+SUMIF($K105,REGISTER!$CY$37,'KORT 2'!$BD105)+SUMIF($K105,REGISTER!$CY$38,'KORT 2'!$BD105)</f>
        <v>0</v>
      </c>
      <c r="FE105" s="376"/>
      <c r="FF105" s="377"/>
      <c r="FG105" s="378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9"/>
      <c r="FY105" s="84">
        <f>SUMIF($M105,REGISTER!$CY$40,'KORT 2'!$O105)</f>
        <v>0</v>
      </c>
      <c r="FZ105" s="17">
        <f>SUMIF($M105,REGISTER!$CY$41,'KORT 2'!$O105)</f>
        <v>0</v>
      </c>
      <c r="GA105" s="17">
        <f>SUMIF($M105,REGISTER!$CY$42,'KORT 2'!$O105)</f>
        <v>0</v>
      </c>
      <c r="GB105" s="17">
        <f>SUMIF($M105,REGISTER!$CY$43,'KORT 2'!$O105)</f>
        <v>0</v>
      </c>
      <c r="GC105" s="17">
        <f>SUMIF($M105,REGISTER!$CY$44,'KORT 2'!$O105)</f>
        <v>0</v>
      </c>
      <c r="GD105" s="17">
        <f>SUMIF($M105,REGISTER!$CY$45,'KORT 2'!$O105)</f>
        <v>0</v>
      </c>
      <c r="GE105" s="17">
        <f>SUMIF($M105,REGISTER!$CY$60,'KORT 2'!$O105)</f>
        <v>0</v>
      </c>
      <c r="GF105" s="17">
        <f>SUMIF($M105,REGISTER!$CY$61,'KORT 2'!$O105)</f>
        <v>0</v>
      </c>
      <c r="GG105" s="17">
        <f>SUMIF($M105,REGISTER!$CY$62,'KORT 2'!$O105)</f>
        <v>0</v>
      </c>
      <c r="GH105" s="17">
        <f>SUMIF($M105,REGISTER!$CY$63,'KORT 2'!$O105)</f>
        <v>0</v>
      </c>
      <c r="GI105" s="17">
        <f>SUMIF($M105,REGISTER!$CY$64,'KORT 2'!$O105)</f>
        <v>0</v>
      </c>
      <c r="GJ105" s="17">
        <f>SUMIF($M105,REGISTER!$CY$65,'KORT 2'!$O105)</f>
        <v>0</v>
      </c>
      <c r="GK105" s="17">
        <f>SUMIF($M105,REGISTER!$CY$50,'KORT 2'!$O105)</f>
        <v>0</v>
      </c>
      <c r="GL105" s="17">
        <f>SUMIF($M105,REGISTER!$CY$51,'KORT 2'!$O105)</f>
        <v>0</v>
      </c>
      <c r="GM105" s="17">
        <f>SUMIF($M105,REGISTER!$CY$52,'KORT 2'!$O105)</f>
        <v>0</v>
      </c>
      <c r="GN105" s="17">
        <f>SUMIF($M105,REGISTER!$CY$53,'KORT 2'!$O105)</f>
        <v>0</v>
      </c>
      <c r="GO105" s="17">
        <f>SUMIF($M105,REGISTER!$CY$54,'KORT 2'!$O105)</f>
        <v>0</v>
      </c>
      <c r="GP105" s="17">
        <f>SUMIF($M105,REGISTER!$CY$55,'KORT 2'!$O105)</f>
        <v>0</v>
      </c>
      <c r="GQ105" s="16">
        <f>SUMIF($M105,REGISTER!$CY$56,'KORT 2'!$O105)+SUMIF($M105,REGISTER!$CY$57,'KORT 2'!$O105)+SUMIF($M105,REGISTER!$CY$58,'KORT 2'!$O105)+SUMIF($M105,REGISTER!$CY$59,'KORT 2'!$O105)</f>
        <v>0</v>
      </c>
      <c r="GR105" s="17">
        <f>SUMIF($M105,REGISTER!$CY$70,'KORT 2'!$O105)</f>
        <v>0</v>
      </c>
      <c r="GS105" s="17">
        <f>SUMIF($M105,REGISTER!$CY$71,'KORT 2'!$O105)</f>
        <v>0</v>
      </c>
      <c r="GT105" s="17">
        <f>SUMIF($M105,REGISTER!$CY$72,'KORT 2'!$O105)</f>
        <v>0</v>
      </c>
      <c r="GU105" s="17">
        <f>SUMIF($M105,REGISTER!$CY$73,'KORT 2'!$O105)</f>
        <v>0</v>
      </c>
      <c r="GV105" s="17">
        <f>SUMIF($M105,REGISTER!$CY$74,'KORT 2'!$O105)</f>
        <v>0</v>
      </c>
      <c r="GW105" s="17">
        <f>SUMIF($M105,REGISTER!$CY$75,'KORT 2'!$O105)</f>
        <v>0</v>
      </c>
      <c r="GX105" s="16">
        <f>SUMIF($M105,REGISTER!$CY$76,'KORT 2'!$O105)+SUMIF($M105,REGISTER!$CY$77,'KORT 2'!$O105)+SUMIF($M105,REGISTER!$CY$78,'KORT 2'!$O105)+SUMIF($M105,REGISTER!$CY$79,'KORT 2'!$O105)</f>
        <v>0</v>
      </c>
      <c r="GY105" s="116"/>
      <c r="GZ105" s="116"/>
      <c r="HA105" s="116"/>
      <c r="HB105" s="116"/>
      <c r="HC105" s="116"/>
      <c r="HD105" s="116"/>
      <c r="HE105" s="116"/>
      <c r="HF105" s="116"/>
      <c r="HG105" s="116"/>
      <c r="HH105" s="116"/>
      <c r="HI105" s="116"/>
      <c r="HJ105" s="116"/>
      <c r="HK105" s="116"/>
      <c r="HL105" s="116"/>
      <c r="HM105" s="116"/>
      <c r="HN105" s="116"/>
      <c r="HO105" s="116"/>
      <c r="HP105" s="106"/>
      <c r="HQ105" s="1"/>
    </row>
    <row r="106" spans="1:225" ht="12" customHeight="1">
      <c r="A106" s="15">
        <v>50</v>
      </c>
      <c r="B106" s="69"/>
      <c r="C106" s="539" t="str">
        <f t="shared" si="41"/>
        <v/>
      </c>
      <c r="D106" s="540"/>
      <c r="E106" s="540"/>
      <c r="F106" s="540"/>
      <c r="G106" s="541"/>
      <c r="H106" s="111" t="str">
        <f t="shared" si="42"/>
        <v/>
      </c>
      <c r="I106" s="22">
        <f t="shared" si="43"/>
        <v>0</v>
      </c>
      <c r="J106" s="22">
        <f t="shared" si="44"/>
        <v>0</v>
      </c>
      <c r="K106" s="22">
        <f t="shared" si="45"/>
        <v>0</v>
      </c>
      <c r="L106" s="114"/>
      <c r="M106" s="22">
        <f t="shared" si="46"/>
        <v>0</v>
      </c>
      <c r="N106" s="22">
        <f t="shared" si="47"/>
        <v>0</v>
      </c>
      <c r="O106" s="83">
        <f t="shared" si="48"/>
        <v>0</v>
      </c>
      <c r="P106" s="68">
        <f>IF((SUM(P$19:P$39)+SUM(P$78:P105)+SUM(P$117:P$121))&gt;=REGISTER!$DD$24,0,IF(CS$70=1,0,IF(AND(CS106=1,$J106=1,CS$43&gt;=REGISTER!$DD$28,CS$40&gt;0,SUM(CS$54:CS$60)&gt;0),1,0)))</f>
        <v>0</v>
      </c>
      <c r="Q106" s="68">
        <f>IF((SUM(Q$19:Q$39)+SUM(Q$78:Q105)+SUM(Q$117:Q$121))&gt;=REGISTER!$DD$24,0,IF(CT$70=1,0,IF(AND(CT106=1,$J106=1,CT$43&gt;=REGISTER!$DD$28,CT$40&gt;0,SUM(CT$54:CT$60)&gt;0),1,0)))</f>
        <v>0</v>
      </c>
      <c r="R106" s="68">
        <f>IF((SUM(R$19:R$39)+SUM(R$78:R105)+SUM(R$117:R$121))&gt;=REGISTER!$DD$24,0,IF(CU$70=1,0,IF(AND(CU106=1,$J106=1,CU$43&gt;=REGISTER!$DD$28,CU$40&gt;0,SUM(CU$54:CU$60)&gt;0),1,0)))</f>
        <v>0</v>
      </c>
      <c r="S106" s="68">
        <f>IF((SUM(S$19:S$39)+SUM(S$78:S105)+SUM(S$117:S$121))&gt;=REGISTER!$DD$24,0,IF(CV$70=1,0,IF(AND(CV106=1,$J106=1,CV$43&gt;=REGISTER!$DD$28,CV$40&gt;0,SUM(CV$54:CV$60)&gt;0),1,0)))</f>
        <v>0</v>
      </c>
      <c r="T106" s="68">
        <f>IF((SUM(T$19:T$39)+SUM(T$78:T105)+SUM(T$117:T$121))&gt;=REGISTER!$DD$24,0,IF(CW$70=1,0,IF(AND(CW106=1,$J106=1,CW$43&gt;=REGISTER!$DD$28,CW$40&gt;0,SUM(CW$54:CW$60)&gt;0),1,0)))</f>
        <v>0</v>
      </c>
      <c r="U106" s="68">
        <f>IF((SUM(U$19:U$39)+SUM(U$78:U105)+SUM(U$117:U$121))&gt;=REGISTER!$DD$24,0,IF(CX$70=1,0,IF(AND(CX106=1,$J106=1,CX$43&gt;=REGISTER!$DD$28,CX$40&gt;0,SUM(CX$54:CX$60)&gt;0),1,0)))</f>
        <v>0</v>
      </c>
      <c r="V106" s="68">
        <f>IF((SUM(V$19:V$39)+SUM(V$78:V105)+SUM(V$117:V$121))&gt;=REGISTER!$DD$24,0,IF(CY$70=1,0,IF(AND(CY106=1,$J106=1,CY$43&gt;=REGISTER!$DD$28,CY$40&gt;0,SUM(CY$54:CY$60)&gt;0),1,0)))</f>
        <v>0</v>
      </c>
      <c r="W106" s="68">
        <f>IF((SUM(W$19:W$39)+SUM(W$78:W105)+SUM(W$117:W$121))&gt;=REGISTER!$DD$24,0,IF(CZ$70=1,0,IF(AND(CZ106=1,$J106=1,CZ$43&gt;=REGISTER!$DD$28,CZ$40&gt;0,SUM(CZ$54:CZ$60)&gt;0),1,0)))</f>
        <v>0</v>
      </c>
      <c r="X106" s="68">
        <f>IF((SUM(X$19:X$39)+SUM(X$78:X105)+SUM(X$117:X$121))&gt;=REGISTER!$DD$24,0,IF(DA$70=1,0,IF(AND(DA106=1,$J106=1,DA$43&gt;=REGISTER!$DD$28,DA$40&gt;0,SUM(DA$54:DA$60)&gt;0),1,0)))</f>
        <v>0</v>
      </c>
      <c r="Y106" s="68">
        <f>IF((SUM(Y$19:Y$39)+SUM(Y$78:Y105)+SUM(Y$117:Y$121))&gt;=REGISTER!$DD$24,0,IF(DB$70=1,0,IF(AND(DB106=1,$J106=1,DB$43&gt;=REGISTER!$DD$28,DB$40&gt;0,SUM(DB$54:DB$60)&gt;0),1,0)))</f>
        <v>0</v>
      </c>
      <c r="Z106" s="68">
        <f>IF((SUM(Z$19:Z$39)+SUM(Z$78:Z105)+SUM(Z$117:Z$121))&gt;=REGISTER!$DD$24,0,IF(DC$70=1,0,IF(AND(DC106=1,$J106=1,DC$43&gt;=REGISTER!$DD$28,DC$40&gt;0,SUM(DC$54:DC$60)&gt;0),1,0)))</f>
        <v>0</v>
      </c>
      <c r="AA106" s="68">
        <f>IF((SUM(AA$19:AA$39)+SUM(AA$78:AA105)+SUM(AA$117:AA$121))&gt;=REGISTER!$DD$24,0,IF(DD$70=1,0,IF(AND(DD106=1,$J106=1,DD$43&gt;=REGISTER!$DD$28,DD$40&gt;0,SUM(DD$54:DD$60)&gt;0),1,0)))</f>
        <v>0</v>
      </c>
      <c r="AB106" s="68">
        <f>IF((SUM(AB$19:AB$39)+SUM(AB$78:AB105)+SUM(AB$117:AB$121))&gt;=REGISTER!$DD$24,0,IF(DE$70=1,0,IF(AND(DE106=1,$J106=1,DE$43&gt;=REGISTER!$DD$28,DE$40&gt;0,SUM(DE$54:DE$60)&gt;0),1,0)))</f>
        <v>0</v>
      </c>
      <c r="AC106" s="68">
        <f>IF((SUM(AC$19:AC$39)+SUM(AC$78:AC105)+SUM(AC$117:AC$121))&gt;=REGISTER!$DD$24,0,IF(DF$70=1,0,IF(AND(DF106=1,$J106=1,DF$43&gt;=REGISTER!$DD$28,DF$40&gt;0,SUM(DF$54:DF$60)&gt;0),1,0)))</f>
        <v>0</v>
      </c>
      <c r="AD106" s="68">
        <f>IF((SUM(AD$19:AD$39)+SUM(AD$78:AD105)+SUM(AD$117:AD$121))&gt;=REGISTER!$DD$24,0,IF(DG$70=1,0,IF(AND(DG106=1,$J106=1,DG$43&gt;=REGISTER!$DD$28,DG$40&gt;0,SUM(DG$54:DG$60)&gt;0),1,0)))</f>
        <v>0</v>
      </c>
      <c r="AE106" s="68">
        <f>IF((SUM(AE$19:AE$39)+SUM(AE$78:AE105)+SUM(AE$117:AE$121))&gt;=REGISTER!$DD$24,0,IF(DH$70=1,0,IF(AND(DH106=1,$J106=1,DH$43&gt;=REGISTER!$DD$28,DH$40&gt;0,SUM(DH$54:DH$60)&gt;0),1,0)))</f>
        <v>0</v>
      </c>
      <c r="AF106" s="68">
        <f>IF((SUM(AF$19:AF$39)+SUM(AF$78:AF105)+SUM(AF$117:AF$121))&gt;=REGISTER!$DD$24,0,IF(DI$70=1,0,IF(AND(DI106=1,$J106=1,DI$43&gt;=REGISTER!$DD$28,DI$40&gt;0,SUM(DI$54:DI$60)&gt;0),1,0)))</f>
        <v>0</v>
      </c>
      <c r="AG106" s="68">
        <f>IF((SUM(AG$19:AG$39)+SUM(AG$78:AG105)+SUM(AG$117:AG$121))&gt;=REGISTER!$DD$24,0,IF(DJ$70=1,0,IF(AND(DJ106=1,$J106=1,DJ$43&gt;=REGISTER!$DD$28,DJ$40&gt;0,SUM(DJ$54:DJ$60)&gt;0),1,0)))</f>
        <v>0</v>
      </c>
      <c r="AH106" s="68">
        <f>IF((SUM(AH$19:AH$39)+SUM(AH$78:AH105)+SUM(AH$117:AH$121))&gt;=REGISTER!$DD$24,0,IF(DK$70=1,0,IF(AND(DK106=1,$J106=1,DK$43&gt;=REGISTER!$DD$28,DK$40&gt;0,SUM(DK$54:DK$60)&gt;0),1,0)))</f>
        <v>0</v>
      </c>
      <c r="AI106" s="68">
        <f>IF((SUM(AI$19:AI$39)+SUM(AI$78:AI105)+SUM(AI$117:AI$121))&gt;=REGISTER!$DD$24,0,IF(DL$70=1,0,IF(AND(DL106=1,$J106=1,DL$43&gt;=REGISTER!$DD$28,DL$40&gt;0,SUM(DL$54:DL$60)&gt;0),1,0)))</f>
        <v>0</v>
      </c>
      <c r="AJ106" s="68">
        <f>IF((SUM(AJ$19:AJ$39)+SUM(AJ$78:AJ105)+SUM(AJ$117:AJ$121))&gt;=REGISTER!$DD$24,0,IF(DM$70=1,0,IF(AND(DM106=1,$J106=1,DM$43&gt;=REGISTER!$DD$28,DM$40&gt;0,SUM(DM$54:DM$60)&gt;0),1,0)))</f>
        <v>0</v>
      </c>
      <c r="AK106" s="68">
        <f>IF((SUM(AK$19:AK$39)+SUM(AK$78:AK105)+SUM(AK$117:AK$121))&gt;=REGISTER!$DD$24,0,IF(DN$70=1,0,IF(AND(DN106=1,$J106=1,DN$43&gt;=REGISTER!$DD$28,DN$40&gt;0,SUM(DN$54:DN$60)&gt;0),1,0)))</f>
        <v>0</v>
      </c>
      <c r="AL106" s="68">
        <f>IF((SUM(AL$19:AL$39)+SUM(AL$78:AL105)+SUM(AL$117:AL$121))&gt;=REGISTER!$DD$24,0,IF(DO$70=1,0,IF(AND(DO106=1,$J106=1,DO$43&gt;=REGISTER!$DD$28,DO$40&gt;0,SUM(DO$54:DO$60)&gt;0),1,0)))</f>
        <v>0</v>
      </c>
      <c r="AM106" s="68">
        <f>IF((SUM(AM$19:AM$39)+SUM(AM$78:AM105)+SUM(AM$117:AM$121))&gt;=REGISTER!$DD$24,0,IF(DP$70=1,0,IF(AND(DP106=1,$J106=1,DP$43&gt;=REGISTER!$DD$28,DP$40&gt;0,SUM(DP$54:DP$60)&gt;0),1,0)))</f>
        <v>0</v>
      </c>
      <c r="AN106" s="68">
        <f>IF((SUM(AN$19:AN$39)+SUM(AN$78:AN105)+SUM(AN$117:AN$121))&gt;=REGISTER!$DD$24,0,IF(DQ$70=1,0,IF(AND(DQ106=1,$J106=1,DQ$43&gt;=REGISTER!$DD$28,DQ$40&gt;0,SUM(DQ$54:DQ$60)&gt;0),1,0)))</f>
        <v>0</v>
      </c>
      <c r="AO106" s="68">
        <f>IF((SUM(AO$19:AO$39)+SUM(AO$78:AO105)+SUM(AO$117:AO$121))&gt;=REGISTER!$DD$24,0,IF(DR$70=1,0,IF(AND(DR106=1,$J106=1,DR$43&gt;=REGISTER!$DD$28,DR$40&gt;0,SUM(DR$54:DR$60)&gt;0),1,0)))</f>
        <v>0</v>
      </c>
      <c r="AP106" s="68">
        <f>IF((SUM(AP$19:AP$39)+SUM(AP$78:AP105)+SUM(AP$117:AP$121))&gt;=REGISTER!$DD$24,0,IF(DS$70=1,0,IF(AND(DS106=1,$J106=1,DS$43&gt;=REGISTER!$DD$28,DS$40&gt;0,SUM(DS$54:DS$60)&gt;0),1,0)))</f>
        <v>0</v>
      </c>
      <c r="AQ106" s="68">
        <f>IF((SUM(AQ$19:AQ$39)+SUM(AQ$78:AQ105)+SUM(AQ$117:AQ$121))&gt;=REGISTER!$DD$24,0,IF(DT$70=1,0,IF(AND(DT106=1,$J106=1,DT$43&gt;=REGISTER!$DD$28,DT$40&gt;0,SUM(DT$54:DT$60)&gt;0),1,0)))</f>
        <v>0</v>
      </c>
      <c r="AR106" s="68">
        <f>IF((SUM(AR$19:AR$39)+SUM(AR$78:AR105)+SUM(AR$117:AR$121))&gt;=REGISTER!$DD$24,0,IF(DU$70=1,0,IF(AND(DU106=1,$J106=1,DU$43&gt;=REGISTER!$DD$28,DU$40&gt;0,SUM(DU$54:DU$60)&gt;0),1,0)))</f>
        <v>0</v>
      </c>
      <c r="AS106" s="68">
        <f>IF((SUM(AS$19:AS$39)+SUM(AS$78:AS105)+SUM(AS$117:AS$121))&gt;=REGISTER!$DD$24,0,IF(DV$70=1,0,IF(AND(DV106=1,$J106=1,DV$43&gt;=REGISTER!$DD$28,DV$40&gt;0,SUM(DV$54:DV$60)&gt;0),1,0)))</f>
        <v>0</v>
      </c>
      <c r="AT106" s="68">
        <f>IF((SUM(AT$19:AT$39)+SUM(AT$78:AT105)+SUM(AT$117:AT$121))&gt;=REGISTER!$DD$24,0,IF(DW$70=1,0,IF(AND(DW106=1,$J106=1,DW$43&gt;=REGISTER!$DD$28,DW$40&gt;0,SUM(DW$54:DW$60)&gt;0),1,0)))</f>
        <v>0</v>
      </c>
      <c r="AU106" s="68">
        <f>IF((SUM(AU$19:AU$39)+SUM(AU$78:AU105)+SUM(AU$117:AU$121))&gt;=REGISTER!$DD$24,0,IF(DX$70=1,0,IF(AND(DX106=1,$J106=1,DX$43&gt;=REGISTER!$DD$28,DX$40&gt;0,SUM(DX$54:DX$60)&gt;0),1,0)))</f>
        <v>0</v>
      </c>
      <c r="AV106" s="68">
        <f>IF((SUM(AV$19:AV$39)+SUM(AV$78:AV105)+SUM(AV$117:AV$121))&gt;=REGISTER!$DD$24,0,IF(DY$70=1,0,IF(AND(DY106=1,$J106=1,DY$43&gt;=REGISTER!$DD$28,DY$40&gt;0,SUM(DY$54:DY$60)&gt;0),1,0)))</f>
        <v>0</v>
      </c>
      <c r="AW106" s="68">
        <f>IF((SUM(AW$19:AW$39)+SUM(AW$78:AW105)+SUM(AW$117:AW$121))&gt;=REGISTER!$DD$24,0,IF(DZ$70=1,0,IF(AND(DZ106=1,$J106=1,DZ$43&gt;=REGISTER!$DD$28,DZ$40&gt;0,SUM(DZ$54:DZ$60)&gt;0),1,0)))</f>
        <v>0</v>
      </c>
      <c r="AX106" s="68">
        <f>IF((SUM(AX$19:AX$39)+SUM(AX$78:AX105)+SUM(AX$117:AX$121))&gt;=REGISTER!$DD$24,0,IF(EA$70=1,0,IF(AND(EA106=1,$J106=1,EA$43&gt;=REGISTER!$DD$28,EA$40&gt;0,SUM(EA$54:EA$60)&gt;0),1,0)))</f>
        <v>0</v>
      </c>
      <c r="AY106" s="68">
        <f>IF((SUM(AY$19:AY$39)+SUM(AY$78:AY105)+SUM(AY$117:AY$121))&gt;=REGISTER!$DD$24,0,IF(EB$70=1,0,IF(AND(EB106=1,$J106=1,EB$43&gt;=REGISTER!$DD$28,EB$40&gt;0,SUM(EB$54:EB$60)&gt;0),1,0)))</f>
        <v>0</v>
      </c>
      <c r="AZ106" s="68">
        <f>IF((SUM(AZ$19:AZ$39)+SUM(AZ$78:AZ105)+SUM(AZ$117:AZ$121))&gt;=REGISTER!$DD$24,0,IF(EC$70=1,0,IF(AND(EC106=1,$J106=1,EC$43&gt;=REGISTER!$DD$28,EC$40&gt;0,SUM(EC$54:EC$60)&gt;0),1,0)))</f>
        <v>0</v>
      </c>
      <c r="BA106" s="68">
        <f>IF((SUM(BA$19:BA$39)+SUM(BA$78:BA105)+SUM(BA$117:BA$121))&gt;=REGISTER!$DD$24,0,IF(ED$70=1,0,IF(AND(ED106=1,$J106=1,ED$43&gt;=REGISTER!$DD$28,ED$40&gt;0,SUM(ED$54:ED$60)&gt;0),1,0)))</f>
        <v>0</v>
      </c>
      <c r="BB106" s="68">
        <f>IF((SUM(BB$19:BB$39)+SUM(BB$78:BB105)+SUM(BB$117:BB$121))&gt;=REGISTER!$DD$24,0,IF(EE$70=1,0,IF(AND(EE106=1,$J106=1,EE$43&gt;=REGISTER!$DD$28,EE$40&gt;0,SUM(EE$54:EE$60)&gt;0),1,0)))</f>
        <v>0</v>
      </c>
      <c r="BC106" s="68">
        <f>IF((SUM(BC$19:BC$39)+SUM(BC$78:BC105)+SUM(BC$117:BC$121))&gt;=REGISTER!$DD$24,0,IF(EF$70=1,0,IF(AND(EF106=1,$J106=1,EF$43&gt;=REGISTER!$DD$28,EF$40&gt;0,SUM(EF$54:EF$60)&gt;0),1,0)))</f>
        <v>0</v>
      </c>
      <c r="BD106" s="83">
        <f t="shared" si="55"/>
        <v>0</v>
      </c>
      <c r="BE106" s="68">
        <f>IF((SUM(BE$19:BE$37)+SUM(BE$78:BE105))&gt;=20,0,SUM(IF(AND($I106=1,CS106=1,CS$41&gt;2,CS$40&gt;0,SUM(CS$47:CS$53)&gt;0),1,0)))</f>
        <v>0</v>
      </c>
      <c r="BF106" s="68">
        <f>IF((SUM(BF$19:BF$37)+SUM(BF$78:BF105))&gt;=20,0,SUM(IF(AND($I106=1,CT106=1,CT$41&gt;2,CT$40&gt;0,SUM(CT$47:CT$53)&gt;0),1,0)))</f>
        <v>0</v>
      </c>
      <c r="BG106" s="68">
        <f>IF((SUM(BG$19:BG$37)+SUM(BG$78:BG105))&gt;=20,0,SUM(IF(AND($I106=1,CU106=1,CU$41&gt;2,CU$40&gt;0,SUM(CU$47:CU$53)&gt;0),1,0)))</f>
        <v>0</v>
      </c>
      <c r="BH106" s="68">
        <f>IF((SUM(BH$19:BH$37)+SUM(BH$78:BH105))&gt;=20,0,SUM(IF(AND($I106=1,CV106=1,CV$41&gt;2,CV$40&gt;0,SUM(CV$47:CV$53)&gt;0),1,0)))</f>
        <v>0</v>
      </c>
      <c r="BI106" s="68">
        <f>IF((SUM(BI$19:BI$37)+SUM(BI$78:BI105))&gt;=20,0,SUM(IF(AND($I106=1,CW106=1,CW$41&gt;2,CW$40&gt;0,SUM(CW$47:CW$53)&gt;0),1,0)))</f>
        <v>0</v>
      </c>
      <c r="BJ106" s="68">
        <f>IF((SUM(BJ$19:BJ$37)+SUM(BJ$78:BJ105))&gt;=20,0,SUM(IF(AND($I106=1,CX106=1,CX$41&gt;2,CX$40&gt;0,SUM(CX$47:CX$53)&gt;0),1,0)))</f>
        <v>0</v>
      </c>
      <c r="BK106" s="68">
        <f>IF((SUM(BK$19:BK$37)+SUM(BK$78:BK105))&gt;=20,0,SUM(IF(AND($I106=1,CY106=1,CY$41&gt;2,CY$40&gt;0,SUM(CY$47:CY$53)&gt;0),1,0)))</f>
        <v>0</v>
      </c>
      <c r="BL106" s="68">
        <f>IF((SUM(BL$19:BL$37)+SUM(BL$78:BL105))&gt;=20,0,SUM(IF(AND($I106=1,CZ106=1,CZ$41&gt;2,CZ$40&gt;0,SUM(CZ$47:CZ$53)&gt;0),1,0)))</f>
        <v>0</v>
      </c>
      <c r="BM106" s="68">
        <f>IF((SUM(BM$19:BM$37)+SUM(BM$78:BM105))&gt;=20,0,SUM(IF(AND($I106=1,DA106=1,DA$41&gt;2,DA$40&gt;0,SUM(DA$47:DA$53)&gt;0),1,0)))</f>
        <v>0</v>
      </c>
      <c r="BN106" s="68">
        <f>IF((SUM(BN$19:BN$37)+SUM(BN$78:BN105))&gt;=20,0,SUM(IF(AND($I106=1,DB106=1,DB$41&gt;2,DB$40&gt;0,SUM(DB$47:DB$53)&gt;0),1,0)))</f>
        <v>0</v>
      </c>
      <c r="BO106" s="68">
        <f>IF((SUM(BO$19:BO$37)+SUM(BO$78:BO105))&gt;=20,0,SUM(IF(AND($I106=1,DC106=1,DC$41&gt;2,DC$40&gt;0,SUM(DC$47:DC$53)&gt;0),1,0)))</f>
        <v>0</v>
      </c>
      <c r="BP106" s="68">
        <f>IF((SUM(BP$19:BP$37)+SUM(BP$78:BP105))&gt;=20,0,SUM(IF(AND($I106=1,DD106=1,DD$41&gt;2,DD$40&gt;0,SUM(DD$47:DD$53)&gt;0),1,0)))</f>
        <v>0</v>
      </c>
      <c r="BQ106" s="68">
        <f>IF((SUM(BQ$19:BQ$37)+SUM(BQ$78:BQ105))&gt;=20,0,SUM(IF(AND($I106=1,DE106=1,DE$41&gt;2,DE$40&gt;0,SUM(DE$47:DE$53)&gt;0),1,0)))</f>
        <v>0</v>
      </c>
      <c r="BR106" s="68">
        <f>IF((SUM(BR$19:BR$37)+SUM(BR$78:BR105))&gt;=20,0,SUM(IF(AND($I106=1,DF106=1,DF$41&gt;2,DF$40&gt;0,SUM(DF$47:DF$53)&gt;0),1,0)))</f>
        <v>0</v>
      </c>
      <c r="BS106" s="68">
        <f>IF((SUM(BS$19:BS$37)+SUM(BS$78:BS105))&gt;=20,0,SUM(IF(AND($I106=1,DG106=1,DG$41&gt;2,DG$40&gt;0,SUM(DG$47:DG$53)&gt;0),1,0)))</f>
        <v>0</v>
      </c>
      <c r="BT106" s="68">
        <f>IF((SUM(BT$19:BT$37)+SUM(BT$78:BT105))&gt;=20,0,SUM(IF(AND($I106=1,DH106=1,DH$41&gt;2,DH$40&gt;0,SUM(DH$47:DH$53)&gt;0),1,0)))</f>
        <v>0</v>
      </c>
      <c r="BU106" s="68">
        <f>IF((SUM(BU$19:BU$37)+SUM(BU$78:BU105))&gt;=20,0,SUM(IF(AND($I106=1,DI106=1,DI$41&gt;2,DI$40&gt;0,SUM(DI$47:DI$53)&gt;0),1,0)))</f>
        <v>0</v>
      </c>
      <c r="BV106" s="68">
        <f>IF((SUM(BV$19:BV$37)+SUM(BV$78:BV105))&gt;=20,0,SUM(IF(AND($I106=1,DJ106=1,DJ$41&gt;2,DJ$40&gt;0,SUM(DJ$47:DJ$53)&gt;0),1,0)))</f>
        <v>0</v>
      </c>
      <c r="BW106" s="68">
        <f>IF((SUM(BW$19:BW$37)+SUM(BW$78:BW105))&gt;=20,0,SUM(IF(AND($I106=1,DK106=1,DK$41&gt;2,DK$40&gt;0,SUM(DK$47:DK$53)&gt;0),1,0)))</f>
        <v>0</v>
      </c>
      <c r="BX106" s="68">
        <f>IF((SUM(BX$19:BX$37)+SUM(BX$78:BX105))&gt;=20,0,SUM(IF(AND($I106=1,DL106=1,DL$41&gt;2,DL$40&gt;0,SUM(DL$47:DL$53)&gt;0),1,0)))</f>
        <v>0</v>
      </c>
      <c r="BY106" s="68">
        <f>IF((SUM(BY$19:BY$37)+SUM(BY$78:BY105))&gt;=20,0,SUM(IF(AND($I106=1,DM106=1,DM$41&gt;2,DM$40&gt;0,SUM(DM$47:DM$53)&gt;0),1,0)))</f>
        <v>0</v>
      </c>
      <c r="BZ106" s="68">
        <f>IF((SUM(BZ$19:BZ$37)+SUM(BZ$78:BZ105))&gt;=20,0,SUM(IF(AND($I106=1,DN106=1,DN$41&gt;2,DN$40&gt;0,SUM(DN$47:DN$53)&gt;0),1,0)))</f>
        <v>0</v>
      </c>
      <c r="CA106" s="68">
        <f>IF((SUM(CA$19:CA$37)+SUM(CA$78:CA105))&gt;=20,0,SUM(IF(AND($I106=1,DO106=1,DO$41&gt;2,DO$40&gt;0,SUM(DO$47:DO$53)&gt;0),1,0)))</f>
        <v>0</v>
      </c>
      <c r="CB106" s="68">
        <f>IF((SUM(CB$19:CB$37)+SUM(CB$78:CB105))&gt;=20,0,SUM(IF(AND($I106=1,DP106=1,DP$41&gt;2,DP$40&gt;0,SUM(DP$47:DP$53)&gt;0),1,0)))</f>
        <v>0</v>
      </c>
      <c r="CC106" s="68">
        <f>IF((SUM(CC$19:CC$37)+SUM(CC$78:CC105))&gt;=20,0,SUM(IF(AND($I106=1,DQ106=1,DQ$41&gt;2,DQ$40&gt;0,SUM(DQ$47:DQ$53)&gt;0),1,0)))</f>
        <v>0</v>
      </c>
      <c r="CD106" s="68">
        <f>IF((SUM(CD$19:CD$37)+SUM(CD$78:CD105))&gt;=20,0,SUM(IF(AND($I106=1,DR106=1,DR$41&gt;2,DR$40&gt;0,SUM(DR$47:DR$53)&gt;0),1,0)))</f>
        <v>0</v>
      </c>
      <c r="CE106" s="68">
        <f>IF((SUM(CE$19:CE$37)+SUM(CE$78:CE105))&gt;=20,0,SUM(IF(AND($I106=1,DS106=1,DS$41&gt;2,DS$40&gt;0,SUM(DS$47:DS$53)&gt;0),1,0)))</f>
        <v>0</v>
      </c>
      <c r="CF106" s="68">
        <f>IF((SUM(CF$19:CF$37)+SUM(CF$78:CF105))&gt;=20,0,SUM(IF(AND($I106=1,DT106=1,DT$41&gt;2,DT$40&gt;0,SUM(DT$47:DT$53)&gt;0),1,0)))</f>
        <v>0</v>
      </c>
      <c r="CG106" s="68">
        <f>IF((SUM(CG$19:CG$37)+SUM(CG$78:CG105))&gt;=20,0,SUM(IF(AND($I106=1,DU106=1,DU$41&gt;2,DU$40&gt;0,SUM(DU$47:DU$53)&gt;0),1,0)))</f>
        <v>0</v>
      </c>
      <c r="CH106" s="68">
        <f>IF((SUM(CH$19:CH$37)+SUM(CH$78:CH105))&gt;=20,0,SUM(IF(AND($I106=1,DV106=1,DV$41&gt;2,DV$40&gt;0,SUM(DV$47:DV$53)&gt;0),1,0)))</f>
        <v>0</v>
      </c>
      <c r="CI106" s="68">
        <f>IF((SUM(CI$19:CI$37)+SUM(CI$78:CI105))&gt;=20,0,SUM(IF(AND($I106=1,DW106=1,DW$41&gt;2,DW$40&gt;0,SUM(DW$47:DW$53)&gt;0),1,0)))</f>
        <v>0</v>
      </c>
      <c r="CJ106" s="68">
        <f>IF((SUM(CJ$19:CJ$37)+SUM(CJ$78:CJ105))&gt;=20,0,SUM(IF(AND($I106=1,DX106=1,DX$41&gt;2,DX$40&gt;0,SUM(DX$47:DX$53)&gt;0),1,0)))</f>
        <v>0</v>
      </c>
      <c r="CK106" s="68">
        <f>IF((SUM(CK$19:CK$37)+SUM(CK$78:CK105))&gt;=20,0,SUM(IF(AND($I106=1,DY106=1,DY$41&gt;2,DY$40&gt;0,SUM(DY$47:DY$53)&gt;0),1,0)))</f>
        <v>0</v>
      </c>
      <c r="CL106" s="68">
        <f>IF((SUM(CL$19:CL$37)+SUM(CL$78:CL105))&gt;=20,0,SUM(IF(AND($I106=1,DZ106=1,DZ$41&gt;2,DZ$40&gt;0,SUM(DZ$47:DZ$53)&gt;0),1,0)))</f>
        <v>0</v>
      </c>
      <c r="CM106" s="68">
        <f>IF((SUM(CM$19:CM$37)+SUM(CM$78:CM105))&gt;=20,0,SUM(IF(AND($I106=1,EA106=1,EA$41&gt;2,EA$40&gt;0,SUM(EA$47:EA$53)&gt;0),1,0)))</f>
        <v>0</v>
      </c>
      <c r="CN106" s="68">
        <f>IF((SUM(CN$19:CN$37)+SUM(CN$78:CN105))&gt;=20,0,SUM(IF(AND($I106=1,EB106=1,EB$41&gt;2,EB$40&gt;0,SUM(EB$47:EB$53)&gt;0),1,0)))</f>
        <v>0</v>
      </c>
      <c r="CO106" s="68">
        <f>IF((SUM(CO$19:CO$37)+SUM(CO$78:CO105))&gt;=20,0,SUM(IF(AND($I106=1,EC106=1,EC$41&gt;2,EC$40&gt;0,SUM(EC$47:EC$53)&gt;0),1,0)))</f>
        <v>0</v>
      </c>
      <c r="CP106" s="68">
        <f>IF((SUM(CP$19:CP$37)+SUM(CP$78:CP105))&gt;=20,0,SUM(IF(AND($I106=1,ED106=1,ED$41&gt;2,ED$40&gt;0,SUM(ED$47:ED$53)&gt;0),1,0)))</f>
        <v>0</v>
      </c>
      <c r="CQ106" s="68">
        <f>IF((SUM(CQ$19:CQ$37)+SUM(CQ$78:CQ105))&gt;=20,0,SUM(IF(AND($I106=1,EE106=1,EE$41&gt;2,EE$40&gt;0,SUM(EE$47:EE$53)&gt;0),1,0)))</f>
        <v>0</v>
      </c>
      <c r="CR106" s="68">
        <f>IF((SUM(CR$19:CR$37)+SUM(CR$78:CR105))&gt;=20,0,SUM(IF(AND($I106=1,EF106=1,EF$41&gt;2,EF$40&gt;0,SUM(EF$47:EF$53)&gt;0),1,0)))</f>
        <v>0</v>
      </c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  <c r="DH106" s="53"/>
      <c r="DI106" s="53"/>
      <c r="DJ106" s="53"/>
      <c r="DK106" s="53"/>
      <c r="DL106" s="53"/>
      <c r="DM106" s="53"/>
      <c r="DN106" s="53"/>
      <c r="DO106" s="53"/>
      <c r="DP106" s="53"/>
      <c r="DQ106" s="53"/>
      <c r="DR106" s="53"/>
      <c r="DS106" s="53"/>
      <c r="DT106" s="53"/>
      <c r="DU106" s="53"/>
      <c r="DV106" s="53"/>
      <c r="DW106" s="53"/>
      <c r="DX106" s="53"/>
      <c r="DY106" s="53"/>
      <c r="DZ106" s="53"/>
      <c r="EA106" s="53"/>
      <c r="EB106" s="53"/>
      <c r="EC106" s="53"/>
      <c r="ED106" s="53"/>
      <c r="EE106" s="53"/>
      <c r="EF106" s="53"/>
      <c r="EG106" s="46">
        <f t="shared" si="51"/>
        <v>0</v>
      </c>
      <c r="EH106" s="116"/>
      <c r="EI106" s="82">
        <f t="shared" si="52"/>
        <v>0</v>
      </c>
      <c r="EJ106" s="295" t="str">
        <f t="shared" si="53"/>
        <v/>
      </c>
      <c r="EK106" s="296">
        <f t="shared" si="54"/>
        <v>0</v>
      </c>
      <c r="EL106" s="161"/>
      <c r="EM106" s="354">
        <f>SUMIF($K106,REGISTER!$CY$7,'KORT 2'!$BD106)</f>
        <v>0</v>
      </c>
      <c r="EN106" s="355">
        <f>SUMIF($K106,REGISTER!$CY$8,'KORT 2'!$BD106)</f>
        <v>0</v>
      </c>
      <c r="EO106" s="356">
        <f>SUMIF($K106,REGISTER!$CY$9,'KORT 2'!$BD106)</f>
        <v>0</v>
      </c>
      <c r="EP106" s="356">
        <f>SUMIF($K106,REGISTER!$CY$10,'KORT 2'!$BD106)</f>
        <v>0</v>
      </c>
      <c r="EQ106" s="357">
        <f>SUMIF($K106,REGISTER!$CY$23,'KORT 2'!$BD106)</f>
        <v>0</v>
      </c>
      <c r="ER106" s="355">
        <f>SUMIF($K106,REGISTER!$CY$24,'KORT 2'!$BD106)</f>
        <v>0</v>
      </c>
      <c r="ES106" s="356">
        <f>SUMIF($K106,REGISTER!$CY$25,'KORT 2'!$BD106)</f>
        <v>0</v>
      </c>
      <c r="ET106" s="356">
        <f>SUMIF($K106,REGISTER!$CY$26,'KORT 2'!$BD106)</f>
        <v>0</v>
      </c>
      <c r="EU106" s="357">
        <f>SUMIF($K106,REGISTER!$CY$15,'KORT 2'!$BD106)</f>
        <v>0</v>
      </c>
      <c r="EV106" s="355">
        <f>SUMIF($K106,REGISTER!$CY$16,'KORT 2'!$BD106)</f>
        <v>0</v>
      </c>
      <c r="EW106" s="355">
        <f>SUMIF($K106,REGISTER!$CY$17,'KORT 2'!$BD106)</f>
        <v>0</v>
      </c>
      <c r="EX106" s="355">
        <f>SUMIF($K106,REGISTER!$CY$18,'KORT 2'!$BD106)</f>
        <v>0</v>
      </c>
      <c r="EY106" s="358">
        <f>SUMIF($K106,REGISTER!$CY$19,'KORT 2'!$BD106)+SUMIF($K106,REGISTER!$CY$20,'KORT 2'!$BD106)+SUMIF($K106,REGISTER!$CY$21,'KORT 2'!$BD106)+SUMIF($K106,REGISTER!$CY$22,'KORT 2'!$BD106)</f>
        <v>0</v>
      </c>
      <c r="EZ106" s="359">
        <f>SUMIF($K106,REGISTER!$CY$31,'KORT 2'!$BD106)</f>
        <v>0</v>
      </c>
      <c r="FA106" s="355">
        <f>SUMIF($K106,REGISTER!$CY$32,'KORT 2'!$BD106)</f>
        <v>0</v>
      </c>
      <c r="FB106" s="355">
        <f>SUMIF($K106,REGISTER!$CY$33,'KORT 2'!$BD106)</f>
        <v>0</v>
      </c>
      <c r="FC106" s="355">
        <f>SUMIF($K106,REGISTER!$CY$34,'KORT 2'!$BD106)</f>
        <v>0</v>
      </c>
      <c r="FD106" s="358">
        <f>SUMIF($K106,REGISTER!$CY$35,'KORT 2'!$BD106)+SUMIF($K106,REGISTER!$CY$36,'KORT 2'!$BD106)+SUMIF($K106,REGISTER!$CY$37,'KORT 2'!$BD106)+SUMIF($K106,REGISTER!$CY$38,'KORT 2'!$BD106)</f>
        <v>0</v>
      </c>
      <c r="FE106" s="376"/>
      <c r="FF106" s="377"/>
      <c r="FG106" s="378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9"/>
      <c r="FY106" s="84">
        <f>SUMIF($M106,REGISTER!$CY$40,'KORT 2'!$O106)</f>
        <v>0</v>
      </c>
      <c r="FZ106" s="17">
        <f>SUMIF($M106,REGISTER!$CY$41,'KORT 2'!$O106)</f>
        <v>0</v>
      </c>
      <c r="GA106" s="17">
        <f>SUMIF($M106,REGISTER!$CY$42,'KORT 2'!$O106)</f>
        <v>0</v>
      </c>
      <c r="GB106" s="17">
        <f>SUMIF($M106,REGISTER!$CY$43,'KORT 2'!$O106)</f>
        <v>0</v>
      </c>
      <c r="GC106" s="17">
        <f>SUMIF($M106,REGISTER!$CY$44,'KORT 2'!$O106)</f>
        <v>0</v>
      </c>
      <c r="GD106" s="17">
        <f>SUMIF($M106,REGISTER!$CY$45,'KORT 2'!$O106)</f>
        <v>0</v>
      </c>
      <c r="GE106" s="17">
        <f>SUMIF($M106,REGISTER!$CY$60,'KORT 2'!$O106)</f>
        <v>0</v>
      </c>
      <c r="GF106" s="17">
        <f>SUMIF($M106,REGISTER!$CY$61,'KORT 2'!$O106)</f>
        <v>0</v>
      </c>
      <c r="GG106" s="17">
        <f>SUMIF($M106,REGISTER!$CY$62,'KORT 2'!$O106)</f>
        <v>0</v>
      </c>
      <c r="GH106" s="17">
        <f>SUMIF($M106,REGISTER!$CY$63,'KORT 2'!$O106)</f>
        <v>0</v>
      </c>
      <c r="GI106" s="17">
        <f>SUMIF($M106,REGISTER!$CY$64,'KORT 2'!$O106)</f>
        <v>0</v>
      </c>
      <c r="GJ106" s="17">
        <f>SUMIF($M106,REGISTER!$CY$65,'KORT 2'!$O106)</f>
        <v>0</v>
      </c>
      <c r="GK106" s="17">
        <f>SUMIF($M106,REGISTER!$CY$50,'KORT 2'!$O106)</f>
        <v>0</v>
      </c>
      <c r="GL106" s="17">
        <f>SUMIF($M106,REGISTER!$CY$51,'KORT 2'!$O106)</f>
        <v>0</v>
      </c>
      <c r="GM106" s="17">
        <f>SUMIF($M106,REGISTER!$CY$52,'KORT 2'!$O106)</f>
        <v>0</v>
      </c>
      <c r="GN106" s="17">
        <f>SUMIF($M106,REGISTER!$CY$53,'KORT 2'!$O106)</f>
        <v>0</v>
      </c>
      <c r="GO106" s="17">
        <f>SUMIF($M106,REGISTER!$CY$54,'KORT 2'!$O106)</f>
        <v>0</v>
      </c>
      <c r="GP106" s="17">
        <f>SUMIF($M106,REGISTER!$CY$55,'KORT 2'!$O106)</f>
        <v>0</v>
      </c>
      <c r="GQ106" s="16">
        <f>SUMIF($M106,REGISTER!$CY$56,'KORT 2'!$O106)+SUMIF($M106,REGISTER!$CY$57,'KORT 2'!$O106)+SUMIF($M106,REGISTER!$CY$58,'KORT 2'!$O106)+SUMIF($M106,REGISTER!$CY$59,'KORT 2'!$O106)</f>
        <v>0</v>
      </c>
      <c r="GR106" s="17">
        <f>SUMIF($M106,REGISTER!$CY$70,'KORT 2'!$O106)</f>
        <v>0</v>
      </c>
      <c r="GS106" s="17">
        <f>SUMIF($M106,REGISTER!$CY$71,'KORT 2'!$O106)</f>
        <v>0</v>
      </c>
      <c r="GT106" s="17">
        <f>SUMIF($M106,REGISTER!$CY$72,'KORT 2'!$O106)</f>
        <v>0</v>
      </c>
      <c r="GU106" s="17">
        <f>SUMIF($M106,REGISTER!$CY$73,'KORT 2'!$O106)</f>
        <v>0</v>
      </c>
      <c r="GV106" s="17">
        <f>SUMIF($M106,REGISTER!$CY$74,'KORT 2'!$O106)</f>
        <v>0</v>
      </c>
      <c r="GW106" s="17">
        <f>SUMIF($M106,REGISTER!$CY$75,'KORT 2'!$O106)</f>
        <v>0</v>
      </c>
      <c r="GX106" s="16">
        <f>SUMIF($M106,REGISTER!$CY$76,'KORT 2'!$O106)+SUMIF($M106,REGISTER!$CY$77,'KORT 2'!$O106)+SUMIF($M106,REGISTER!$CY$78,'KORT 2'!$O106)+SUMIF($M106,REGISTER!$CY$79,'KORT 2'!$O106)</f>
        <v>0</v>
      </c>
      <c r="GY106" s="116"/>
      <c r="GZ106" s="116"/>
      <c r="HA106" s="116"/>
      <c r="HB106" s="116"/>
      <c r="HC106" s="116"/>
      <c r="HD106" s="116"/>
      <c r="HE106" s="116"/>
      <c r="HF106" s="116"/>
      <c r="HG106" s="116"/>
      <c r="HH106" s="116"/>
      <c r="HI106" s="116"/>
      <c r="HJ106" s="116"/>
      <c r="HK106" s="116"/>
      <c r="HL106" s="116"/>
      <c r="HM106" s="116"/>
      <c r="HN106" s="116"/>
      <c r="HO106" s="116"/>
      <c r="HP106" s="106"/>
      <c r="HQ106" s="1"/>
    </row>
    <row r="107" spans="1:225" ht="12" customHeight="1">
      <c r="A107" s="15">
        <v>51</v>
      </c>
      <c r="B107" s="69"/>
      <c r="C107" s="539" t="str">
        <f t="shared" si="41"/>
        <v/>
      </c>
      <c r="D107" s="540"/>
      <c r="E107" s="540"/>
      <c r="F107" s="540"/>
      <c r="G107" s="541"/>
      <c r="H107" s="111" t="str">
        <f t="shared" si="42"/>
        <v/>
      </c>
      <c r="I107" s="22">
        <f t="shared" si="43"/>
        <v>0</v>
      </c>
      <c r="J107" s="22">
        <f t="shared" si="44"/>
        <v>0</v>
      </c>
      <c r="K107" s="22">
        <f t="shared" si="45"/>
        <v>0</v>
      </c>
      <c r="L107" s="114"/>
      <c r="M107" s="22">
        <f t="shared" si="46"/>
        <v>0</v>
      </c>
      <c r="N107" s="22">
        <f t="shared" si="47"/>
        <v>0</v>
      </c>
      <c r="O107" s="83">
        <f t="shared" si="48"/>
        <v>0</v>
      </c>
      <c r="P107" s="68">
        <f>IF((SUM(P$19:P$39)+SUM(P$78:P106)+SUM(P$117:P$121))&gt;=REGISTER!$DD$24,0,IF(CS$70=1,0,IF(AND(CS107=1,$J107=1,CS$43&gt;=REGISTER!$DD$28,CS$40&gt;0,SUM(CS$54:CS$60)&gt;0),1,0)))</f>
        <v>0</v>
      </c>
      <c r="Q107" s="68">
        <f>IF((SUM(Q$19:Q$39)+SUM(Q$78:Q106)+SUM(Q$117:Q$121))&gt;=REGISTER!$DD$24,0,IF(CT$70=1,0,IF(AND(CT107=1,$J107=1,CT$43&gt;=REGISTER!$DD$28,CT$40&gt;0,SUM(CT$54:CT$60)&gt;0),1,0)))</f>
        <v>0</v>
      </c>
      <c r="R107" s="68">
        <f>IF((SUM(R$19:R$39)+SUM(R$78:R106)+SUM(R$117:R$121))&gt;=REGISTER!$DD$24,0,IF(CU$70=1,0,IF(AND(CU107=1,$J107=1,CU$43&gt;=REGISTER!$DD$28,CU$40&gt;0,SUM(CU$54:CU$60)&gt;0),1,0)))</f>
        <v>0</v>
      </c>
      <c r="S107" s="68">
        <f>IF((SUM(S$19:S$39)+SUM(S$78:S106)+SUM(S$117:S$121))&gt;=REGISTER!$DD$24,0,IF(CV$70=1,0,IF(AND(CV107=1,$J107=1,CV$43&gt;=REGISTER!$DD$28,CV$40&gt;0,SUM(CV$54:CV$60)&gt;0),1,0)))</f>
        <v>0</v>
      </c>
      <c r="T107" s="68">
        <f>IF((SUM(T$19:T$39)+SUM(T$78:T106)+SUM(T$117:T$121))&gt;=REGISTER!$DD$24,0,IF(CW$70=1,0,IF(AND(CW107=1,$J107=1,CW$43&gt;=REGISTER!$DD$28,CW$40&gt;0,SUM(CW$54:CW$60)&gt;0),1,0)))</f>
        <v>0</v>
      </c>
      <c r="U107" s="68">
        <f>IF((SUM(U$19:U$39)+SUM(U$78:U106)+SUM(U$117:U$121))&gt;=REGISTER!$DD$24,0,IF(CX$70=1,0,IF(AND(CX107=1,$J107=1,CX$43&gt;=REGISTER!$DD$28,CX$40&gt;0,SUM(CX$54:CX$60)&gt;0),1,0)))</f>
        <v>0</v>
      </c>
      <c r="V107" s="68">
        <f>IF((SUM(V$19:V$39)+SUM(V$78:V106)+SUM(V$117:V$121))&gt;=REGISTER!$DD$24,0,IF(CY$70=1,0,IF(AND(CY107=1,$J107=1,CY$43&gt;=REGISTER!$DD$28,CY$40&gt;0,SUM(CY$54:CY$60)&gt;0),1,0)))</f>
        <v>0</v>
      </c>
      <c r="W107" s="68">
        <f>IF((SUM(W$19:W$39)+SUM(W$78:W106)+SUM(W$117:W$121))&gt;=REGISTER!$DD$24,0,IF(CZ$70=1,0,IF(AND(CZ107=1,$J107=1,CZ$43&gt;=REGISTER!$DD$28,CZ$40&gt;0,SUM(CZ$54:CZ$60)&gt;0),1,0)))</f>
        <v>0</v>
      </c>
      <c r="X107" s="68">
        <f>IF((SUM(X$19:X$39)+SUM(X$78:X106)+SUM(X$117:X$121))&gt;=REGISTER!$DD$24,0,IF(DA$70=1,0,IF(AND(DA107=1,$J107=1,DA$43&gt;=REGISTER!$DD$28,DA$40&gt;0,SUM(DA$54:DA$60)&gt;0),1,0)))</f>
        <v>0</v>
      </c>
      <c r="Y107" s="68">
        <f>IF((SUM(Y$19:Y$39)+SUM(Y$78:Y106)+SUM(Y$117:Y$121))&gt;=REGISTER!$DD$24,0,IF(DB$70=1,0,IF(AND(DB107=1,$J107=1,DB$43&gt;=REGISTER!$DD$28,DB$40&gt;0,SUM(DB$54:DB$60)&gt;0),1,0)))</f>
        <v>0</v>
      </c>
      <c r="Z107" s="68">
        <f>IF((SUM(Z$19:Z$39)+SUM(Z$78:Z106)+SUM(Z$117:Z$121))&gt;=REGISTER!$DD$24,0,IF(DC$70=1,0,IF(AND(DC107=1,$J107=1,DC$43&gt;=REGISTER!$DD$28,DC$40&gt;0,SUM(DC$54:DC$60)&gt;0),1,0)))</f>
        <v>0</v>
      </c>
      <c r="AA107" s="68">
        <f>IF((SUM(AA$19:AA$39)+SUM(AA$78:AA106)+SUM(AA$117:AA$121))&gt;=REGISTER!$DD$24,0,IF(DD$70=1,0,IF(AND(DD107=1,$J107=1,DD$43&gt;=REGISTER!$DD$28,DD$40&gt;0,SUM(DD$54:DD$60)&gt;0),1,0)))</f>
        <v>0</v>
      </c>
      <c r="AB107" s="68">
        <f>IF((SUM(AB$19:AB$39)+SUM(AB$78:AB106)+SUM(AB$117:AB$121))&gt;=REGISTER!$DD$24,0,IF(DE$70=1,0,IF(AND(DE107=1,$J107=1,DE$43&gt;=REGISTER!$DD$28,DE$40&gt;0,SUM(DE$54:DE$60)&gt;0),1,0)))</f>
        <v>0</v>
      </c>
      <c r="AC107" s="68">
        <f>IF((SUM(AC$19:AC$39)+SUM(AC$78:AC106)+SUM(AC$117:AC$121))&gt;=REGISTER!$DD$24,0,IF(DF$70=1,0,IF(AND(DF107=1,$J107=1,DF$43&gt;=REGISTER!$DD$28,DF$40&gt;0,SUM(DF$54:DF$60)&gt;0),1,0)))</f>
        <v>0</v>
      </c>
      <c r="AD107" s="68">
        <f>IF((SUM(AD$19:AD$39)+SUM(AD$78:AD106)+SUM(AD$117:AD$121))&gt;=REGISTER!$DD$24,0,IF(DG$70=1,0,IF(AND(DG107=1,$J107=1,DG$43&gt;=REGISTER!$DD$28,DG$40&gt;0,SUM(DG$54:DG$60)&gt;0),1,0)))</f>
        <v>0</v>
      </c>
      <c r="AE107" s="68">
        <f>IF((SUM(AE$19:AE$39)+SUM(AE$78:AE106)+SUM(AE$117:AE$121))&gt;=REGISTER!$DD$24,0,IF(DH$70=1,0,IF(AND(DH107=1,$J107=1,DH$43&gt;=REGISTER!$DD$28,DH$40&gt;0,SUM(DH$54:DH$60)&gt;0),1,0)))</f>
        <v>0</v>
      </c>
      <c r="AF107" s="68">
        <f>IF((SUM(AF$19:AF$39)+SUM(AF$78:AF106)+SUM(AF$117:AF$121))&gt;=REGISTER!$DD$24,0,IF(DI$70=1,0,IF(AND(DI107=1,$J107=1,DI$43&gt;=REGISTER!$DD$28,DI$40&gt;0,SUM(DI$54:DI$60)&gt;0),1,0)))</f>
        <v>0</v>
      </c>
      <c r="AG107" s="68">
        <f>IF((SUM(AG$19:AG$39)+SUM(AG$78:AG106)+SUM(AG$117:AG$121))&gt;=REGISTER!$DD$24,0,IF(DJ$70=1,0,IF(AND(DJ107=1,$J107=1,DJ$43&gt;=REGISTER!$DD$28,DJ$40&gt;0,SUM(DJ$54:DJ$60)&gt;0),1,0)))</f>
        <v>0</v>
      </c>
      <c r="AH107" s="68">
        <f>IF((SUM(AH$19:AH$39)+SUM(AH$78:AH106)+SUM(AH$117:AH$121))&gt;=REGISTER!$DD$24,0,IF(DK$70=1,0,IF(AND(DK107=1,$J107=1,DK$43&gt;=REGISTER!$DD$28,DK$40&gt;0,SUM(DK$54:DK$60)&gt;0),1,0)))</f>
        <v>0</v>
      </c>
      <c r="AI107" s="68">
        <f>IF((SUM(AI$19:AI$39)+SUM(AI$78:AI106)+SUM(AI$117:AI$121))&gt;=REGISTER!$DD$24,0,IF(DL$70=1,0,IF(AND(DL107=1,$J107=1,DL$43&gt;=REGISTER!$DD$28,DL$40&gt;0,SUM(DL$54:DL$60)&gt;0),1,0)))</f>
        <v>0</v>
      </c>
      <c r="AJ107" s="68">
        <f>IF((SUM(AJ$19:AJ$39)+SUM(AJ$78:AJ106)+SUM(AJ$117:AJ$121))&gt;=REGISTER!$DD$24,0,IF(DM$70=1,0,IF(AND(DM107=1,$J107=1,DM$43&gt;=REGISTER!$DD$28,DM$40&gt;0,SUM(DM$54:DM$60)&gt;0),1,0)))</f>
        <v>0</v>
      </c>
      <c r="AK107" s="68">
        <f>IF((SUM(AK$19:AK$39)+SUM(AK$78:AK106)+SUM(AK$117:AK$121))&gt;=REGISTER!$DD$24,0,IF(DN$70=1,0,IF(AND(DN107=1,$J107=1,DN$43&gt;=REGISTER!$DD$28,DN$40&gt;0,SUM(DN$54:DN$60)&gt;0),1,0)))</f>
        <v>0</v>
      </c>
      <c r="AL107" s="68">
        <f>IF((SUM(AL$19:AL$39)+SUM(AL$78:AL106)+SUM(AL$117:AL$121))&gt;=REGISTER!$DD$24,0,IF(DO$70=1,0,IF(AND(DO107=1,$J107=1,DO$43&gt;=REGISTER!$DD$28,DO$40&gt;0,SUM(DO$54:DO$60)&gt;0),1,0)))</f>
        <v>0</v>
      </c>
      <c r="AM107" s="68">
        <f>IF((SUM(AM$19:AM$39)+SUM(AM$78:AM106)+SUM(AM$117:AM$121))&gt;=REGISTER!$DD$24,0,IF(DP$70=1,0,IF(AND(DP107=1,$J107=1,DP$43&gt;=REGISTER!$DD$28,DP$40&gt;0,SUM(DP$54:DP$60)&gt;0),1,0)))</f>
        <v>0</v>
      </c>
      <c r="AN107" s="68">
        <f>IF((SUM(AN$19:AN$39)+SUM(AN$78:AN106)+SUM(AN$117:AN$121))&gt;=REGISTER!$DD$24,0,IF(DQ$70=1,0,IF(AND(DQ107=1,$J107=1,DQ$43&gt;=REGISTER!$DD$28,DQ$40&gt;0,SUM(DQ$54:DQ$60)&gt;0),1,0)))</f>
        <v>0</v>
      </c>
      <c r="AO107" s="68">
        <f>IF((SUM(AO$19:AO$39)+SUM(AO$78:AO106)+SUM(AO$117:AO$121))&gt;=REGISTER!$DD$24,0,IF(DR$70=1,0,IF(AND(DR107=1,$J107=1,DR$43&gt;=REGISTER!$DD$28,DR$40&gt;0,SUM(DR$54:DR$60)&gt;0),1,0)))</f>
        <v>0</v>
      </c>
      <c r="AP107" s="68">
        <f>IF((SUM(AP$19:AP$39)+SUM(AP$78:AP106)+SUM(AP$117:AP$121))&gt;=REGISTER!$DD$24,0,IF(DS$70=1,0,IF(AND(DS107=1,$J107=1,DS$43&gt;=REGISTER!$DD$28,DS$40&gt;0,SUM(DS$54:DS$60)&gt;0),1,0)))</f>
        <v>0</v>
      </c>
      <c r="AQ107" s="68">
        <f>IF((SUM(AQ$19:AQ$39)+SUM(AQ$78:AQ106)+SUM(AQ$117:AQ$121))&gt;=REGISTER!$DD$24,0,IF(DT$70=1,0,IF(AND(DT107=1,$J107=1,DT$43&gt;=REGISTER!$DD$28,DT$40&gt;0,SUM(DT$54:DT$60)&gt;0),1,0)))</f>
        <v>0</v>
      </c>
      <c r="AR107" s="68">
        <f>IF((SUM(AR$19:AR$39)+SUM(AR$78:AR106)+SUM(AR$117:AR$121))&gt;=REGISTER!$DD$24,0,IF(DU$70=1,0,IF(AND(DU107=1,$J107=1,DU$43&gt;=REGISTER!$DD$28,DU$40&gt;0,SUM(DU$54:DU$60)&gt;0),1,0)))</f>
        <v>0</v>
      </c>
      <c r="AS107" s="68">
        <f>IF((SUM(AS$19:AS$39)+SUM(AS$78:AS106)+SUM(AS$117:AS$121))&gt;=REGISTER!$DD$24,0,IF(DV$70=1,0,IF(AND(DV107=1,$J107=1,DV$43&gt;=REGISTER!$DD$28,DV$40&gt;0,SUM(DV$54:DV$60)&gt;0),1,0)))</f>
        <v>0</v>
      </c>
      <c r="AT107" s="68">
        <f>IF((SUM(AT$19:AT$39)+SUM(AT$78:AT106)+SUM(AT$117:AT$121))&gt;=REGISTER!$DD$24,0,IF(DW$70=1,0,IF(AND(DW107=1,$J107=1,DW$43&gt;=REGISTER!$DD$28,DW$40&gt;0,SUM(DW$54:DW$60)&gt;0),1,0)))</f>
        <v>0</v>
      </c>
      <c r="AU107" s="68">
        <f>IF((SUM(AU$19:AU$39)+SUM(AU$78:AU106)+SUM(AU$117:AU$121))&gt;=REGISTER!$DD$24,0,IF(DX$70=1,0,IF(AND(DX107=1,$J107=1,DX$43&gt;=REGISTER!$DD$28,DX$40&gt;0,SUM(DX$54:DX$60)&gt;0),1,0)))</f>
        <v>0</v>
      </c>
      <c r="AV107" s="68">
        <f>IF((SUM(AV$19:AV$39)+SUM(AV$78:AV106)+SUM(AV$117:AV$121))&gt;=REGISTER!$DD$24,0,IF(DY$70=1,0,IF(AND(DY107=1,$J107=1,DY$43&gt;=REGISTER!$DD$28,DY$40&gt;0,SUM(DY$54:DY$60)&gt;0),1,0)))</f>
        <v>0</v>
      </c>
      <c r="AW107" s="68">
        <f>IF((SUM(AW$19:AW$39)+SUM(AW$78:AW106)+SUM(AW$117:AW$121))&gt;=REGISTER!$DD$24,0,IF(DZ$70=1,0,IF(AND(DZ107=1,$J107=1,DZ$43&gt;=REGISTER!$DD$28,DZ$40&gt;0,SUM(DZ$54:DZ$60)&gt;0),1,0)))</f>
        <v>0</v>
      </c>
      <c r="AX107" s="68">
        <f>IF((SUM(AX$19:AX$39)+SUM(AX$78:AX106)+SUM(AX$117:AX$121))&gt;=REGISTER!$DD$24,0,IF(EA$70=1,0,IF(AND(EA107=1,$J107=1,EA$43&gt;=REGISTER!$DD$28,EA$40&gt;0,SUM(EA$54:EA$60)&gt;0),1,0)))</f>
        <v>0</v>
      </c>
      <c r="AY107" s="68">
        <f>IF((SUM(AY$19:AY$39)+SUM(AY$78:AY106)+SUM(AY$117:AY$121))&gt;=REGISTER!$DD$24,0,IF(EB$70=1,0,IF(AND(EB107=1,$J107=1,EB$43&gt;=REGISTER!$DD$28,EB$40&gt;0,SUM(EB$54:EB$60)&gt;0),1,0)))</f>
        <v>0</v>
      </c>
      <c r="AZ107" s="68">
        <f>IF((SUM(AZ$19:AZ$39)+SUM(AZ$78:AZ106)+SUM(AZ$117:AZ$121))&gt;=REGISTER!$DD$24,0,IF(EC$70=1,0,IF(AND(EC107=1,$J107=1,EC$43&gt;=REGISTER!$DD$28,EC$40&gt;0,SUM(EC$54:EC$60)&gt;0),1,0)))</f>
        <v>0</v>
      </c>
      <c r="BA107" s="68">
        <f>IF((SUM(BA$19:BA$39)+SUM(BA$78:BA106)+SUM(BA$117:BA$121))&gt;=REGISTER!$DD$24,0,IF(ED$70=1,0,IF(AND(ED107=1,$J107=1,ED$43&gt;=REGISTER!$DD$28,ED$40&gt;0,SUM(ED$54:ED$60)&gt;0),1,0)))</f>
        <v>0</v>
      </c>
      <c r="BB107" s="68">
        <f>IF((SUM(BB$19:BB$39)+SUM(BB$78:BB106)+SUM(BB$117:BB$121))&gt;=REGISTER!$DD$24,0,IF(EE$70=1,0,IF(AND(EE107=1,$J107=1,EE$43&gt;=REGISTER!$DD$28,EE$40&gt;0,SUM(EE$54:EE$60)&gt;0),1,0)))</f>
        <v>0</v>
      </c>
      <c r="BC107" s="68">
        <f>IF((SUM(BC$19:BC$39)+SUM(BC$78:BC106)+SUM(BC$117:BC$121))&gt;=REGISTER!$DD$24,0,IF(EF$70=1,0,IF(AND(EF107=1,$J107=1,EF$43&gt;=REGISTER!$DD$28,EF$40&gt;0,SUM(EF$54:EF$60)&gt;0),1,0)))</f>
        <v>0</v>
      </c>
      <c r="BD107" s="83">
        <f t="shared" si="55"/>
        <v>0</v>
      </c>
      <c r="BE107" s="68">
        <f>IF((SUM(BE$19:BE$37)+SUM(BE$78:BE106))&gt;=20,0,SUM(IF(AND($I107=1,CS107=1,CS$41&gt;2,CS$40&gt;0,SUM(CS$47:CS$53)&gt;0),1,0)))</f>
        <v>0</v>
      </c>
      <c r="BF107" s="68">
        <f>IF((SUM(BF$19:BF$37)+SUM(BF$78:BF106))&gt;=20,0,SUM(IF(AND($I107=1,CT107=1,CT$41&gt;2,CT$40&gt;0,SUM(CT$47:CT$53)&gt;0),1,0)))</f>
        <v>0</v>
      </c>
      <c r="BG107" s="68">
        <f>IF((SUM(BG$19:BG$37)+SUM(BG$78:BG106))&gt;=20,0,SUM(IF(AND($I107=1,CU107=1,CU$41&gt;2,CU$40&gt;0,SUM(CU$47:CU$53)&gt;0),1,0)))</f>
        <v>0</v>
      </c>
      <c r="BH107" s="68">
        <f>IF((SUM(BH$19:BH$37)+SUM(BH$78:BH106))&gt;=20,0,SUM(IF(AND($I107=1,CV107=1,CV$41&gt;2,CV$40&gt;0,SUM(CV$47:CV$53)&gt;0),1,0)))</f>
        <v>0</v>
      </c>
      <c r="BI107" s="68">
        <f>IF((SUM(BI$19:BI$37)+SUM(BI$78:BI106))&gt;=20,0,SUM(IF(AND($I107=1,CW107=1,CW$41&gt;2,CW$40&gt;0,SUM(CW$47:CW$53)&gt;0),1,0)))</f>
        <v>0</v>
      </c>
      <c r="BJ107" s="68">
        <f>IF((SUM(BJ$19:BJ$37)+SUM(BJ$78:BJ106))&gt;=20,0,SUM(IF(AND($I107=1,CX107=1,CX$41&gt;2,CX$40&gt;0,SUM(CX$47:CX$53)&gt;0),1,0)))</f>
        <v>0</v>
      </c>
      <c r="BK107" s="68">
        <f>IF((SUM(BK$19:BK$37)+SUM(BK$78:BK106))&gt;=20,0,SUM(IF(AND($I107=1,CY107=1,CY$41&gt;2,CY$40&gt;0,SUM(CY$47:CY$53)&gt;0),1,0)))</f>
        <v>0</v>
      </c>
      <c r="BL107" s="68">
        <f>IF((SUM(BL$19:BL$37)+SUM(BL$78:BL106))&gt;=20,0,SUM(IF(AND($I107=1,CZ107=1,CZ$41&gt;2,CZ$40&gt;0,SUM(CZ$47:CZ$53)&gt;0),1,0)))</f>
        <v>0</v>
      </c>
      <c r="BM107" s="68">
        <f>IF((SUM(BM$19:BM$37)+SUM(BM$78:BM106))&gt;=20,0,SUM(IF(AND($I107=1,DA107=1,DA$41&gt;2,DA$40&gt;0,SUM(DA$47:DA$53)&gt;0),1,0)))</f>
        <v>0</v>
      </c>
      <c r="BN107" s="68">
        <f>IF((SUM(BN$19:BN$37)+SUM(BN$78:BN106))&gt;=20,0,SUM(IF(AND($I107=1,DB107=1,DB$41&gt;2,DB$40&gt;0,SUM(DB$47:DB$53)&gt;0),1,0)))</f>
        <v>0</v>
      </c>
      <c r="BO107" s="68">
        <f>IF((SUM(BO$19:BO$37)+SUM(BO$78:BO106))&gt;=20,0,SUM(IF(AND($I107=1,DC107=1,DC$41&gt;2,DC$40&gt;0,SUM(DC$47:DC$53)&gt;0),1,0)))</f>
        <v>0</v>
      </c>
      <c r="BP107" s="68">
        <f>IF((SUM(BP$19:BP$37)+SUM(BP$78:BP106))&gt;=20,0,SUM(IF(AND($I107=1,DD107=1,DD$41&gt;2,DD$40&gt;0,SUM(DD$47:DD$53)&gt;0),1,0)))</f>
        <v>0</v>
      </c>
      <c r="BQ107" s="68">
        <f>IF((SUM(BQ$19:BQ$37)+SUM(BQ$78:BQ106))&gt;=20,0,SUM(IF(AND($I107=1,DE107=1,DE$41&gt;2,DE$40&gt;0,SUM(DE$47:DE$53)&gt;0),1,0)))</f>
        <v>0</v>
      </c>
      <c r="BR107" s="68">
        <f>IF((SUM(BR$19:BR$37)+SUM(BR$78:BR106))&gt;=20,0,SUM(IF(AND($I107=1,DF107=1,DF$41&gt;2,DF$40&gt;0,SUM(DF$47:DF$53)&gt;0),1,0)))</f>
        <v>0</v>
      </c>
      <c r="BS107" s="68">
        <f>IF((SUM(BS$19:BS$37)+SUM(BS$78:BS106))&gt;=20,0,SUM(IF(AND($I107=1,DG107=1,DG$41&gt;2,DG$40&gt;0,SUM(DG$47:DG$53)&gt;0),1,0)))</f>
        <v>0</v>
      </c>
      <c r="BT107" s="68">
        <f>IF((SUM(BT$19:BT$37)+SUM(BT$78:BT106))&gt;=20,0,SUM(IF(AND($I107=1,DH107=1,DH$41&gt;2,DH$40&gt;0,SUM(DH$47:DH$53)&gt;0),1,0)))</f>
        <v>0</v>
      </c>
      <c r="BU107" s="68">
        <f>IF((SUM(BU$19:BU$37)+SUM(BU$78:BU106))&gt;=20,0,SUM(IF(AND($I107=1,DI107=1,DI$41&gt;2,DI$40&gt;0,SUM(DI$47:DI$53)&gt;0),1,0)))</f>
        <v>0</v>
      </c>
      <c r="BV107" s="68">
        <f>IF((SUM(BV$19:BV$37)+SUM(BV$78:BV106))&gt;=20,0,SUM(IF(AND($I107=1,DJ107=1,DJ$41&gt;2,DJ$40&gt;0,SUM(DJ$47:DJ$53)&gt;0),1,0)))</f>
        <v>0</v>
      </c>
      <c r="BW107" s="68">
        <f>IF((SUM(BW$19:BW$37)+SUM(BW$78:BW106))&gt;=20,0,SUM(IF(AND($I107=1,DK107=1,DK$41&gt;2,DK$40&gt;0,SUM(DK$47:DK$53)&gt;0),1,0)))</f>
        <v>0</v>
      </c>
      <c r="BX107" s="68">
        <f>IF((SUM(BX$19:BX$37)+SUM(BX$78:BX106))&gt;=20,0,SUM(IF(AND($I107=1,DL107=1,DL$41&gt;2,DL$40&gt;0,SUM(DL$47:DL$53)&gt;0),1,0)))</f>
        <v>0</v>
      </c>
      <c r="BY107" s="68">
        <f>IF((SUM(BY$19:BY$37)+SUM(BY$78:BY106))&gt;=20,0,SUM(IF(AND($I107=1,DM107=1,DM$41&gt;2,DM$40&gt;0,SUM(DM$47:DM$53)&gt;0),1,0)))</f>
        <v>0</v>
      </c>
      <c r="BZ107" s="68">
        <f>IF((SUM(BZ$19:BZ$37)+SUM(BZ$78:BZ106))&gt;=20,0,SUM(IF(AND($I107=1,DN107=1,DN$41&gt;2,DN$40&gt;0,SUM(DN$47:DN$53)&gt;0),1,0)))</f>
        <v>0</v>
      </c>
      <c r="CA107" s="68">
        <f>IF((SUM(CA$19:CA$37)+SUM(CA$78:CA106))&gt;=20,0,SUM(IF(AND($I107=1,DO107=1,DO$41&gt;2,DO$40&gt;0,SUM(DO$47:DO$53)&gt;0),1,0)))</f>
        <v>0</v>
      </c>
      <c r="CB107" s="68">
        <f>IF((SUM(CB$19:CB$37)+SUM(CB$78:CB106))&gt;=20,0,SUM(IF(AND($I107=1,DP107=1,DP$41&gt;2,DP$40&gt;0,SUM(DP$47:DP$53)&gt;0),1,0)))</f>
        <v>0</v>
      </c>
      <c r="CC107" s="68">
        <f>IF((SUM(CC$19:CC$37)+SUM(CC$78:CC106))&gt;=20,0,SUM(IF(AND($I107=1,DQ107=1,DQ$41&gt;2,DQ$40&gt;0,SUM(DQ$47:DQ$53)&gt;0),1,0)))</f>
        <v>0</v>
      </c>
      <c r="CD107" s="68">
        <f>IF((SUM(CD$19:CD$37)+SUM(CD$78:CD106))&gt;=20,0,SUM(IF(AND($I107=1,DR107=1,DR$41&gt;2,DR$40&gt;0,SUM(DR$47:DR$53)&gt;0),1,0)))</f>
        <v>0</v>
      </c>
      <c r="CE107" s="68">
        <f>IF((SUM(CE$19:CE$37)+SUM(CE$78:CE106))&gt;=20,0,SUM(IF(AND($I107=1,DS107=1,DS$41&gt;2,DS$40&gt;0,SUM(DS$47:DS$53)&gt;0),1,0)))</f>
        <v>0</v>
      </c>
      <c r="CF107" s="68">
        <f>IF((SUM(CF$19:CF$37)+SUM(CF$78:CF106))&gt;=20,0,SUM(IF(AND($I107=1,DT107=1,DT$41&gt;2,DT$40&gt;0,SUM(DT$47:DT$53)&gt;0),1,0)))</f>
        <v>0</v>
      </c>
      <c r="CG107" s="68">
        <f>IF((SUM(CG$19:CG$37)+SUM(CG$78:CG106))&gt;=20,0,SUM(IF(AND($I107=1,DU107=1,DU$41&gt;2,DU$40&gt;0,SUM(DU$47:DU$53)&gt;0),1,0)))</f>
        <v>0</v>
      </c>
      <c r="CH107" s="68">
        <f>IF((SUM(CH$19:CH$37)+SUM(CH$78:CH106))&gt;=20,0,SUM(IF(AND($I107=1,DV107=1,DV$41&gt;2,DV$40&gt;0,SUM(DV$47:DV$53)&gt;0),1,0)))</f>
        <v>0</v>
      </c>
      <c r="CI107" s="68">
        <f>IF((SUM(CI$19:CI$37)+SUM(CI$78:CI106))&gt;=20,0,SUM(IF(AND($I107=1,DW107=1,DW$41&gt;2,DW$40&gt;0,SUM(DW$47:DW$53)&gt;0),1,0)))</f>
        <v>0</v>
      </c>
      <c r="CJ107" s="68">
        <f>IF((SUM(CJ$19:CJ$37)+SUM(CJ$78:CJ106))&gt;=20,0,SUM(IF(AND($I107=1,DX107=1,DX$41&gt;2,DX$40&gt;0,SUM(DX$47:DX$53)&gt;0),1,0)))</f>
        <v>0</v>
      </c>
      <c r="CK107" s="68">
        <f>IF((SUM(CK$19:CK$37)+SUM(CK$78:CK106))&gt;=20,0,SUM(IF(AND($I107=1,DY107=1,DY$41&gt;2,DY$40&gt;0,SUM(DY$47:DY$53)&gt;0),1,0)))</f>
        <v>0</v>
      </c>
      <c r="CL107" s="68">
        <f>IF((SUM(CL$19:CL$37)+SUM(CL$78:CL106))&gt;=20,0,SUM(IF(AND($I107=1,DZ107=1,DZ$41&gt;2,DZ$40&gt;0,SUM(DZ$47:DZ$53)&gt;0),1,0)))</f>
        <v>0</v>
      </c>
      <c r="CM107" s="68">
        <f>IF((SUM(CM$19:CM$37)+SUM(CM$78:CM106))&gt;=20,0,SUM(IF(AND($I107=1,EA107=1,EA$41&gt;2,EA$40&gt;0,SUM(EA$47:EA$53)&gt;0),1,0)))</f>
        <v>0</v>
      </c>
      <c r="CN107" s="68">
        <f>IF((SUM(CN$19:CN$37)+SUM(CN$78:CN106))&gt;=20,0,SUM(IF(AND($I107=1,EB107=1,EB$41&gt;2,EB$40&gt;0,SUM(EB$47:EB$53)&gt;0),1,0)))</f>
        <v>0</v>
      </c>
      <c r="CO107" s="68">
        <f>IF((SUM(CO$19:CO$37)+SUM(CO$78:CO106))&gt;=20,0,SUM(IF(AND($I107=1,EC107=1,EC$41&gt;2,EC$40&gt;0,SUM(EC$47:EC$53)&gt;0),1,0)))</f>
        <v>0</v>
      </c>
      <c r="CP107" s="68">
        <f>IF((SUM(CP$19:CP$37)+SUM(CP$78:CP106))&gt;=20,0,SUM(IF(AND($I107=1,ED107=1,ED$41&gt;2,ED$40&gt;0,SUM(ED$47:ED$53)&gt;0),1,0)))</f>
        <v>0</v>
      </c>
      <c r="CQ107" s="68">
        <f>IF((SUM(CQ$19:CQ$37)+SUM(CQ$78:CQ106))&gt;=20,0,SUM(IF(AND($I107=1,EE107=1,EE$41&gt;2,EE$40&gt;0,SUM(EE$47:EE$53)&gt;0),1,0)))</f>
        <v>0</v>
      </c>
      <c r="CR107" s="68">
        <f>IF((SUM(CR$19:CR$37)+SUM(CR$78:CR106))&gt;=20,0,SUM(IF(AND($I107=1,EF107=1,EF$41&gt;2,EF$40&gt;0,SUM(EF$47:EF$53)&gt;0),1,0)))</f>
        <v>0</v>
      </c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  <c r="DM107" s="53"/>
      <c r="DN107" s="53"/>
      <c r="DO107" s="53"/>
      <c r="DP107" s="53"/>
      <c r="DQ107" s="53"/>
      <c r="DR107" s="53"/>
      <c r="DS107" s="53"/>
      <c r="DT107" s="53"/>
      <c r="DU107" s="53"/>
      <c r="DV107" s="53"/>
      <c r="DW107" s="53"/>
      <c r="DX107" s="53"/>
      <c r="DY107" s="53"/>
      <c r="DZ107" s="53"/>
      <c r="EA107" s="53"/>
      <c r="EB107" s="53"/>
      <c r="EC107" s="53"/>
      <c r="ED107" s="53"/>
      <c r="EE107" s="53"/>
      <c r="EF107" s="53"/>
      <c r="EG107" s="46">
        <f t="shared" si="51"/>
        <v>0</v>
      </c>
      <c r="EH107" s="116"/>
      <c r="EI107" s="82">
        <f t="shared" si="52"/>
        <v>0</v>
      </c>
      <c r="EJ107" s="295" t="str">
        <f t="shared" si="53"/>
        <v/>
      </c>
      <c r="EK107" s="296">
        <f t="shared" si="54"/>
        <v>0</v>
      </c>
      <c r="EL107" s="161"/>
      <c r="EM107" s="354">
        <f>SUMIF($K107,REGISTER!$CY$7,'KORT 2'!$BD107)</f>
        <v>0</v>
      </c>
      <c r="EN107" s="355">
        <f>SUMIF($K107,REGISTER!$CY$8,'KORT 2'!$BD107)</f>
        <v>0</v>
      </c>
      <c r="EO107" s="356">
        <f>SUMIF($K107,REGISTER!$CY$9,'KORT 2'!$BD107)</f>
        <v>0</v>
      </c>
      <c r="EP107" s="356">
        <f>SUMIF($K107,REGISTER!$CY$10,'KORT 2'!$BD107)</f>
        <v>0</v>
      </c>
      <c r="EQ107" s="357">
        <f>SUMIF($K107,REGISTER!$CY$23,'KORT 2'!$BD107)</f>
        <v>0</v>
      </c>
      <c r="ER107" s="355">
        <f>SUMIF($K107,REGISTER!$CY$24,'KORT 2'!$BD107)</f>
        <v>0</v>
      </c>
      <c r="ES107" s="356">
        <f>SUMIF($K107,REGISTER!$CY$25,'KORT 2'!$BD107)</f>
        <v>0</v>
      </c>
      <c r="ET107" s="356">
        <f>SUMIF($K107,REGISTER!$CY$26,'KORT 2'!$BD107)</f>
        <v>0</v>
      </c>
      <c r="EU107" s="357">
        <f>SUMIF($K107,REGISTER!$CY$15,'KORT 2'!$BD107)</f>
        <v>0</v>
      </c>
      <c r="EV107" s="355">
        <f>SUMIF($K107,REGISTER!$CY$16,'KORT 2'!$BD107)</f>
        <v>0</v>
      </c>
      <c r="EW107" s="355">
        <f>SUMIF($K107,REGISTER!$CY$17,'KORT 2'!$BD107)</f>
        <v>0</v>
      </c>
      <c r="EX107" s="355">
        <f>SUMIF($K107,REGISTER!$CY$18,'KORT 2'!$BD107)</f>
        <v>0</v>
      </c>
      <c r="EY107" s="358">
        <f>SUMIF($K107,REGISTER!$CY$19,'KORT 2'!$BD107)+SUMIF($K107,REGISTER!$CY$20,'KORT 2'!$BD107)+SUMIF($K107,REGISTER!$CY$21,'KORT 2'!$BD107)+SUMIF($K107,REGISTER!$CY$22,'KORT 2'!$BD107)</f>
        <v>0</v>
      </c>
      <c r="EZ107" s="359">
        <f>SUMIF($K107,REGISTER!$CY$31,'KORT 2'!$BD107)</f>
        <v>0</v>
      </c>
      <c r="FA107" s="355">
        <f>SUMIF($K107,REGISTER!$CY$32,'KORT 2'!$BD107)</f>
        <v>0</v>
      </c>
      <c r="FB107" s="355">
        <f>SUMIF($K107,REGISTER!$CY$33,'KORT 2'!$BD107)</f>
        <v>0</v>
      </c>
      <c r="FC107" s="355">
        <f>SUMIF($K107,REGISTER!$CY$34,'KORT 2'!$BD107)</f>
        <v>0</v>
      </c>
      <c r="FD107" s="358">
        <f>SUMIF($K107,REGISTER!$CY$35,'KORT 2'!$BD107)+SUMIF($K107,REGISTER!$CY$36,'KORT 2'!$BD107)+SUMIF($K107,REGISTER!$CY$37,'KORT 2'!$BD107)+SUMIF($K107,REGISTER!$CY$38,'KORT 2'!$BD107)</f>
        <v>0</v>
      </c>
      <c r="FE107" s="376"/>
      <c r="FF107" s="377"/>
      <c r="FG107" s="378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9"/>
      <c r="FY107" s="84">
        <f>SUMIF($M107,REGISTER!$CY$40,'KORT 2'!$O107)</f>
        <v>0</v>
      </c>
      <c r="FZ107" s="17">
        <f>SUMIF($M107,REGISTER!$CY$41,'KORT 2'!$O107)</f>
        <v>0</v>
      </c>
      <c r="GA107" s="17">
        <f>SUMIF($M107,REGISTER!$CY$42,'KORT 2'!$O107)</f>
        <v>0</v>
      </c>
      <c r="GB107" s="17">
        <f>SUMIF($M107,REGISTER!$CY$43,'KORT 2'!$O107)</f>
        <v>0</v>
      </c>
      <c r="GC107" s="17">
        <f>SUMIF($M107,REGISTER!$CY$44,'KORT 2'!$O107)</f>
        <v>0</v>
      </c>
      <c r="GD107" s="17">
        <f>SUMIF($M107,REGISTER!$CY$45,'KORT 2'!$O107)</f>
        <v>0</v>
      </c>
      <c r="GE107" s="17">
        <f>SUMIF($M107,REGISTER!$CY$60,'KORT 2'!$O107)</f>
        <v>0</v>
      </c>
      <c r="GF107" s="17">
        <f>SUMIF($M107,REGISTER!$CY$61,'KORT 2'!$O107)</f>
        <v>0</v>
      </c>
      <c r="GG107" s="17">
        <f>SUMIF($M107,REGISTER!$CY$62,'KORT 2'!$O107)</f>
        <v>0</v>
      </c>
      <c r="GH107" s="17">
        <f>SUMIF($M107,REGISTER!$CY$63,'KORT 2'!$O107)</f>
        <v>0</v>
      </c>
      <c r="GI107" s="17">
        <f>SUMIF($M107,REGISTER!$CY$64,'KORT 2'!$O107)</f>
        <v>0</v>
      </c>
      <c r="GJ107" s="17">
        <f>SUMIF($M107,REGISTER!$CY$65,'KORT 2'!$O107)</f>
        <v>0</v>
      </c>
      <c r="GK107" s="17">
        <f>SUMIF($M107,REGISTER!$CY$50,'KORT 2'!$O107)</f>
        <v>0</v>
      </c>
      <c r="GL107" s="17">
        <f>SUMIF($M107,REGISTER!$CY$51,'KORT 2'!$O107)</f>
        <v>0</v>
      </c>
      <c r="GM107" s="17">
        <f>SUMIF($M107,REGISTER!$CY$52,'KORT 2'!$O107)</f>
        <v>0</v>
      </c>
      <c r="GN107" s="17">
        <f>SUMIF($M107,REGISTER!$CY$53,'KORT 2'!$O107)</f>
        <v>0</v>
      </c>
      <c r="GO107" s="17">
        <f>SUMIF($M107,REGISTER!$CY$54,'KORT 2'!$O107)</f>
        <v>0</v>
      </c>
      <c r="GP107" s="17">
        <f>SUMIF($M107,REGISTER!$CY$55,'KORT 2'!$O107)</f>
        <v>0</v>
      </c>
      <c r="GQ107" s="16">
        <f>SUMIF($M107,REGISTER!$CY$56,'KORT 2'!$O107)+SUMIF($M107,REGISTER!$CY$57,'KORT 2'!$O107)+SUMIF($M107,REGISTER!$CY$58,'KORT 2'!$O107)+SUMIF($M107,REGISTER!$CY$59,'KORT 2'!$O107)</f>
        <v>0</v>
      </c>
      <c r="GR107" s="17">
        <f>SUMIF($M107,REGISTER!$CY$70,'KORT 2'!$O107)</f>
        <v>0</v>
      </c>
      <c r="GS107" s="17">
        <f>SUMIF($M107,REGISTER!$CY$71,'KORT 2'!$O107)</f>
        <v>0</v>
      </c>
      <c r="GT107" s="17">
        <f>SUMIF($M107,REGISTER!$CY$72,'KORT 2'!$O107)</f>
        <v>0</v>
      </c>
      <c r="GU107" s="17">
        <f>SUMIF($M107,REGISTER!$CY$73,'KORT 2'!$O107)</f>
        <v>0</v>
      </c>
      <c r="GV107" s="17">
        <f>SUMIF($M107,REGISTER!$CY$74,'KORT 2'!$O107)</f>
        <v>0</v>
      </c>
      <c r="GW107" s="17">
        <f>SUMIF($M107,REGISTER!$CY$75,'KORT 2'!$O107)</f>
        <v>0</v>
      </c>
      <c r="GX107" s="16">
        <f>SUMIF($M107,REGISTER!$CY$76,'KORT 2'!$O107)+SUMIF($M107,REGISTER!$CY$77,'KORT 2'!$O107)+SUMIF($M107,REGISTER!$CY$78,'KORT 2'!$O107)+SUMIF($M107,REGISTER!$CY$79,'KORT 2'!$O107)</f>
        <v>0</v>
      </c>
      <c r="GY107" s="116"/>
      <c r="GZ107" s="116"/>
      <c r="HA107" s="116"/>
      <c r="HB107" s="116"/>
      <c r="HC107" s="116"/>
      <c r="HD107" s="116"/>
      <c r="HE107" s="116"/>
      <c r="HF107" s="116"/>
      <c r="HG107" s="116"/>
      <c r="HH107" s="116"/>
      <c r="HI107" s="116"/>
      <c r="HJ107" s="116"/>
      <c r="HK107" s="116"/>
      <c r="HL107" s="116"/>
      <c r="HM107" s="116"/>
      <c r="HN107" s="116"/>
      <c r="HO107" s="116"/>
      <c r="HP107" s="106"/>
      <c r="HQ107" s="1"/>
    </row>
    <row r="108" spans="1:225" ht="12" customHeight="1">
      <c r="A108" s="15">
        <v>52</v>
      </c>
      <c r="B108" s="69"/>
      <c r="C108" s="539" t="str">
        <f t="shared" si="41"/>
        <v/>
      </c>
      <c r="D108" s="540"/>
      <c r="E108" s="540"/>
      <c r="F108" s="540"/>
      <c r="G108" s="541"/>
      <c r="H108" s="111" t="str">
        <f t="shared" si="42"/>
        <v/>
      </c>
      <c r="I108" s="22">
        <f t="shared" si="43"/>
        <v>0</v>
      </c>
      <c r="J108" s="22">
        <f t="shared" si="44"/>
        <v>0</v>
      </c>
      <c r="K108" s="22">
        <f t="shared" si="45"/>
        <v>0</v>
      </c>
      <c r="L108" s="114"/>
      <c r="M108" s="22">
        <f t="shared" si="46"/>
        <v>0</v>
      </c>
      <c r="N108" s="22">
        <f t="shared" si="47"/>
        <v>0</v>
      </c>
      <c r="O108" s="83">
        <f t="shared" si="48"/>
        <v>0</v>
      </c>
      <c r="P108" s="68">
        <f>IF((SUM(P$19:P$39)+SUM(P$78:P107)+SUM(P$117:P$121))&gt;=REGISTER!$DD$24,0,IF(CS$70=1,0,IF(AND(CS108=1,$J108=1,CS$43&gt;=REGISTER!$DD$28,CS$40&gt;0,SUM(CS$54:CS$60)&gt;0),1,0)))</f>
        <v>0</v>
      </c>
      <c r="Q108" s="68">
        <f>IF((SUM(Q$19:Q$39)+SUM(Q$78:Q107)+SUM(Q$117:Q$121))&gt;=REGISTER!$DD$24,0,IF(CT$70=1,0,IF(AND(CT108=1,$J108=1,CT$43&gt;=REGISTER!$DD$28,CT$40&gt;0,SUM(CT$54:CT$60)&gt;0),1,0)))</f>
        <v>0</v>
      </c>
      <c r="R108" s="68">
        <f>IF((SUM(R$19:R$39)+SUM(R$78:R107)+SUM(R$117:R$121))&gt;=REGISTER!$DD$24,0,IF(CU$70=1,0,IF(AND(CU108=1,$J108=1,CU$43&gt;=REGISTER!$DD$28,CU$40&gt;0,SUM(CU$54:CU$60)&gt;0),1,0)))</f>
        <v>0</v>
      </c>
      <c r="S108" s="68">
        <f>IF((SUM(S$19:S$39)+SUM(S$78:S107)+SUM(S$117:S$121))&gt;=REGISTER!$DD$24,0,IF(CV$70=1,0,IF(AND(CV108=1,$J108=1,CV$43&gt;=REGISTER!$DD$28,CV$40&gt;0,SUM(CV$54:CV$60)&gt;0),1,0)))</f>
        <v>0</v>
      </c>
      <c r="T108" s="68">
        <f>IF((SUM(T$19:T$39)+SUM(T$78:T107)+SUM(T$117:T$121))&gt;=REGISTER!$DD$24,0,IF(CW$70=1,0,IF(AND(CW108=1,$J108=1,CW$43&gt;=REGISTER!$DD$28,CW$40&gt;0,SUM(CW$54:CW$60)&gt;0),1,0)))</f>
        <v>0</v>
      </c>
      <c r="U108" s="68">
        <f>IF((SUM(U$19:U$39)+SUM(U$78:U107)+SUM(U$117:U$121))&gt;=REGISTER!$DD$24,0,IF(CX$70=1,0,IF(AND(CX108=1,$J108=1,CX$43&gt;=REGISTER!$DD$28,CX$40&gt;0,SUM(CX$54:CX$60)&gt;0),1,0)))</f>
        <v>0</v>
      </c>
      <c r="V108" s="68">
        <f>IF((SUM(V$19:V$39)+SUM(V$78:V107)+SUM(V$117:V$121))&gt;=REGISTER!$DD$24,0,IF(CY$70=1,0,IF(AND(CY108=1,$J108=1,CY$43&gt;=REGISTER!$DD$28,CY$40&gt;0,SUM(CY$54:CY$60)&gt;0),1,0)))</f>
        <v>0</v>
      </c>
      <c r="W108" s="68">
        <f>IF((SUM(W$19:W$39)+SUM(W$78:W107)+SUM(W$117:W$121))&gt;=REGISTER!$DD$24,0,IF(CZ$70=1,0,IF(AND(CZ108=1,$J108=1,CZ$43&gt;=REGISTER!$DD$28,CZ$40&gt;0,SUM(CZ$54:CZ$60)&gt;0),1,0)))</f>
        <v>0</v>
      </c>
      <c r="X108" s="68">
        <f>IF((SUM(X$19:X$39)+SUM(X$78:X107)+SUM(X$117:X$121))&gt;=REGISTER!$DD$24,0,IF(DA$70=1,0,IF(AND(DA108=1,$J108=1,DA$43&gt;=REGISTER!$DD$28,DA$40&gt;0,SUM(DA$54:DA$60)&gt;0),1,0)))</f>
        <v>0</v>
      </c>
      <c r="Y108" s="68">
        <f>IF((SUM(Y$19:Y$39)+SUM(Y$78:Y107)+SUM(Y$117:Y$121))&gt;=REGISTER!$DD$24,0,IF(DB$70=1,0,IF(AND(DB108=1,$J108=1,DB$43&gt;=REGISTER!$DD$28,DB$40&gt;0,SUM(DB$54:DB$60)&gt;0),1,0)))</f>
        <v>0</v>
      </c>
      <c r="Z108" s="68">
        <f>IF((SUM(Z$19:Z$39)+SUM(Z$78:Z107)+SUM(Z$117:Z$121))&gt;=REGISTER!$DD$24,0,IF(DC$70=1,0,IF(AND(DC108=1,$J108=1,DC$43&gt;=REGISTER!$DD$28,DC$40&gt;0,SUM(DC$54:DC$60)&gt;0),1,0)))</f>
        <v>0</v>
      </c>
      <c r="AA108" s="68">
        <f>IF((SUM(AA$19:AA$39)+SUM(AA$78:AA107)+SUM(AA$117:AA$121))&gt;=REGISTER!$DD$24,0,IF(DD$70=1,0,IF(AND(DD108=1,$J108=1,DD$43&gt;=REGISTER!$DD$28,DD$40&gt;0,SUM(DD$54:DD$60)&gt;0),1,0)))</f>
        <v>0</v>
      </c>
      <c r="AB108" s="68">
        <f>IF((SUM(AB$19:AB$39)+SUM(AB$78:AB107)+SUM(AB$117:AB$121))&gt;=REGISTER!$DD$24,0,IF(DE$70=1,0,IF(AND(DE108=1,$J108=1,DE$43&gt;=REGISTER!$DD$28,DE$40&gt;0,SUM(DE$54:DE$60)&gt;0),1,0)))</f>
        <v>0</v>
      </c>
      <c r="AC108" s="68">
        <f>IF((SUM(AC$19:AC$39)+SUM(AC$78:AC107)+SUM(AC$117:AC$121))&gt;=REGISTER!$DD$24,0,IF(DF$70=1,0,IF(AND(DF108=1,$J108=1,DF$43&gt;=REGISTER!$DD$28,DF$40&gt;0,SUM(DF$54:DF$60)&gt;0),1,0)))</f>
        <v>0</v>
      </c>
      <c r="AD108" s="68">
        <f>IF((SUM(AD$19:AD$39)+SUM(AD$78:AD107)+SUM(AD$117:AD$121))&gt;=REGISTER!$DD$24,0,IF(DG$70=1,0,IF(AND(DG108=1,$J108=1,DG$43&gt;=REGISTER!$DD$28,DG$40&gt;0,SUM(DG$54:DG$60)&gt;0),1,0)))</f>
        <v>0</v>
      </c>
      <c r="AE108" s="68">
        <f>IF((SUM(AE$19:AE$39)+SUM(AE$78:AE107)+SUM(AE$117:AE$121))&gt;=REGISTER!$DD$24,0,IF(DH$70=1,0,IF(AND(DH108=1,$J108=1,DH$43&gt;=REGISTER!$DD$28,DH$40&gt;0,SUM(DH$54:DH$60)&gt;0),1,0)))</f>
        <v>0</v>
      </c>
      <c r="AF108" s="68">
        <f>IF((SUM(AF$19:AF$39)+SUM(AF$78:AF107)+SUM(AF$117:AF$121))&gt;=REGISTER!$DD$24,0,IF(DI$70=1,0,IF(AND(DI108=1,$J108=1,DI$43&gt;=REGISTER!$DD$28,DI$40&gt;0,SUM(DI$54:DI$60)&gt;0),1,0)))</f>
        <v>0</v>
      </c>
      <c r="AG108" s="68">
        <f>IF((SUM(AG$19:AG$39)+SUM(AG$78:AG107)+SUM(AG$117:AG$121))&gt;=REGISTER!$DD$24,0,IF(DJ$70=1,0,IF(AND(DJ108=1,$J108=1,DJ$43&gt;=REGISTER!$DD$28,DJ$40&gt;0,SUM(DJ$54:DJ$60)&gt;0),1,0)))</f>
        <v>0</v>
      </c>
      <c r="AH108" s="68">
        <f>IF((SUM(AH$19:AH$39)+SUM(AH$78:AH107)+SUM(AH$117:AH$121))&gt;=REGISTER!$DD$24,0,IF(DK$70=1,0,IF(AND(DK108=1,$J108=1,DK$43&gt;=REGISTER!$DD$28,DK$40&gt;0,SUM(DK$54:DK$60)&gt;0),1,0)))</f>
        <v>0</v>
      </c>
      <c r="AI108" s="68">
        <f>IF((SUM(AI$19:AI$39)+SUM(AI$78:AI107)+SUM(AI$117:AI$121))&gt;=REGISTER!$DD$24,0,IF(DL$70=1,0,IF(AND(DL108=1,$J108=1,DL$43&gt;=REGISTER!$DD$28,DL$40&gt;0,SUM(DL$54:DL$60)&gt;0),1,0)))</f>
        <v>0</v>
      </c>
      <c r="AJ108" s="68">
        <f>IF((SUM(AJ$19:AJ$39)+SUM(AJ$78:AJ107)+SUM(AJ$117:AJ$121))&gt;=REGISTER!$DD$24,0,IF(DM$70=1,0,IF(AND(DM108=1,$J108=1,DM$43&gt;=REGISTER!$DD$28,DM$40&gt;0,SUM(DM$54:DM$60)&gt;0),1,0)))</f>
        <v>0</v>
      </c>
      <c r="AK108" s="68">
        <f>IF((SUM(AK$19:AK$39)+SUM(AK$78:AK107)+SUM(AK$117:AK$121))&gt;=REGISTER!$DD$24,0,IF(DN$70=1,0,IF(AND(DN108=1,$J108=1,DN$43&gt;=REGISTER!$DD$28,DN$40&gt;0,SUM(DN$54:DN$60)&gt;0),1,0)))</f>
        <v>0</v>
      </c>
      <c r="AL108" s="68">
        <f>IF((SUM(AL$19:AL$39)+SUM(AL$78:AL107)+SUM(AL$117:AL$121))&gt;=REGISTER!$DD$24,0,IF(DO$70=1,0,IF(AND(DO108=1,$J108=1,DO$43&gt;=REGISTER!$DD$28,DO$40&gt;0,SUM(DO$54:DO$60)&gt;0),1,0)))</f>
        <v>0</v>
      </c>
      <c r="AM108" s="68">
        <f>IF((SUM(AM$19:AM$39)+SUM(AM$78:AM107)+SUM(AM$117:AM$121))&gt;=REGISTER!$DD$24,0,IF(DP$70=1,0,IF(AND(DP108=1,$J108=1,DP$43&gt;=REGISTER!$DD$28,DP$40&gt;0,SUM(DP$54:DP$60)&gt;0),1,0)))</f>
        <v>0</v>
      </c>
      <c r="AN108" s="68">
        <f>IF((SUM(AN$19:AN$39)+SUM(AN$78:AN107)+SUM(AN$117:AN$121))&gt;=REGISTER!$DD$24,0,IF(DQ$70=1,0,IF(AND(DQ108=1,$J108=1,DQ$43&gt;=REGISTER!$DD$28,DQ$40&gt;0,SUM(DQ$54:DQ$60)&gt;0),1,0)))</f>
        <v>0</v>
      </c>
      <c r="AO108" s="68">
        <f>IF((SUM(AO$19:AO$39)+SUM(AO$78:AO107)+SUM(AO$117:AO$121))&gt;=REGISTER!$DD$24,0,IF(DR$70=1,0,IF(AND(DR108=1,$J108=1,DR$43&gt;=REGISTER!$DD$28,DR$40&gt;0,SUM(DR$54:DR$60)&gt;0),1,0)))</f>
        <v>0</v>
      </c>
      <c r="AP108" s="68">
        <f>IF((SUM(AP$19:AP$39)+SUM(AP$78:AP107)+SUM(AP$117:AP$121))&gt;=REGISTER!$DD$24,0,IF(DS$70=1,0,IF(AND(DS108=1,$J108=1,DS$43&gt;=REGISTER!$DD$28,DS$40&gt;0,SUM(DS$54:DS$60)&gt;0),1,0)))</f>
        <v>0</v>
      </c>
      <c r="AQ108" s="68">
        <f>IF((SUM(AQ$19:AQ$39)+SUM(AQ$78:AQ107)+SUM(AQ$117:AQ$121))&gt;=REGISTER!$DD$24,0,IF(DT$70=1,0,IF(AND(DT108=1,$J108=1,DT$43&gt;=REGISTER!$DD$28,DT$40&gt;0,SUM(DT$54:DT$60)&gt;0),1,0)))</f>
        <v>0</v>
      </c>
      <c r="AR108" s="68">
        <f>IF((SUM(AR$19:AR$39)+SUM(AR$78:AR107)+SUM(AR$117:AR$121))&gt;=REGISTER!$DD$24,0,IF(DU$70=1,0,IF(AND(DU108=1,$J108=1,DU$43&gt;=REGISTER!$DD$28,DU$40&gt;0,SUM(DU$54:DU$60)&gt;0),1,0)))</f>
        <v>0</v>
      </c>
      <c r="AS108" s="68">
        <f>IF((SUM(AS$19:AS$39)+SUM(AS$78:AS107)+SUM(AS$117:AS$121))&gt;=REGISTER!$DD$24,0,IF(DV$70=1,0,IF(AND(DV108=1,$J108=1,DV$43&gt;=REGISTER!$DD$28,DV$40&gt;0,SUM(DV$54:DV$60)&gt;0),1,0)))</f>
        <v>0</v>
      </c>
      <c r="AT108" s="68">
        <f>IF((SUM(AT$19:AT$39)+SUM(AT$78:AT107)+SUM(AT$117:AT$121))&gt;=REGISTER!$DD$24,0,IF(DW$70=1,0,IF(AND(DW108=1,$J108=1,DW$43&gt;=REGISTER!$DD$28,DW$40&gt;0,SUM(DW$54:DW$60)&gt;0),1,0)))</f>
        <v>0</v>
      </c>
      <c r="AU108" s="68">
        <f>IF((SUM(AU$19:AU$39)+SUM(AU$78:AU107)+SUM(AU$117:AU$121))&gt;=REGISTER!$DD$24,0,IF(DX$70=1,0,IF(AND(DX108=1,$J108=1,DX$43&gt;=REGISTER!$DD$28,DX$40&gt;0,SUM(DX$54:DX$60)&gt;0),1,0)))</f>
        <v>0</v>
      </c>
      <c r="AV108" s="68">
        <f>IF((SUM(AV$19:AV$39)+SUM(AV$78:AV107)+SUM(AV$117:AV$121))&gt;=REGISTER!$DD$24,0,IF(DY$70=1,0,IF(AND(DY108=1,$J108=1,DY$43&gt;=REGISTER!$DD$28,DY$40&gt;0,SUM(DY$54:DY$60)&gt;0),1,0)))</f>
        <v>0</v>
      </c>
      <c r="AW108" s="68">
        <f>IF((SUM(AW$19:AW$39)+SUM(AW$78:AW107)+SUM(AW$117:AW$121))&gt;=REGISTER!$DD$24,0,IF(DZ$70=1,0,IF(AND(DZ108=1,$J108=1,DZ$43&gt;=REGISTER!$DD$28,DZ$40&gt;0,SUM(DZ$54:DZ$60)&gt;0),1,0)))</f>
        <v>0</v>
      </c>
      <c r="AX108" s="68">
        <f>IF((SUM(AX$19:AX$39)+SUM(AX$78:AX107)+SUM(AX$117:AX$121))&gt;=REGISTER!$DD$24,0,IF(EA$70=1,0,IF(AND(EA108=1,$J108=1,EA$43&gt;=REGISTER!$DD$28,EA$40&gt;0,SUM(EA$54:EA$60)&gt;0),1,0)))</f>
        <v>0</v>
      </c>
      <c r="AY108" s="68">
        <f>IF((SUM(AY$19:AY$39)+SUM(AY$78:AY107)+SUM(AY$117:AY$121))&gt;=REGISTER!$DD$24,0,IF(EB$70=1,0,IF(AND(EB108=1,$J108=1,EB$43&gt;=REGISTER!$DD$28,EB$40&gt;0,SUM(EB$54:EB$60)&gt;0),1,0)))</f>
        <v>0</v>
      </c>
      <c r="AZ108" s="68">
        <f>IF((SUM(AZ$19:AZ$39)+SUM(AZ$78:AZ107)+SUM(AZ$117:AZ$121))&gt;=REGISTER!$DD$24,0,IF(EC$70=1,0,IF(AND(EC108=1,$J108=1,EC$43&gt;=REGISTER!$DD$28,EC$40&gt;0,SUM(EC$54:EC$60)&gt;0),1,0)))</f>
        <v>0</v>
      </c>
      <c r="BA108" s="68">
        <f>IF((SUM(BA$19:BA$39)+SUM(BA$78:BA107)+SUM(BA$117:BA$121))&gt;=REGISTER!$DD$24,0,IF(ED$70=1,0,IF(AND(ED108=1,$J108=1,ED$43&gt;=REGISTER!$DD$28,ED$40&gt;0,SUM(ED$54:ED$60)&gt;0),1,0)))</f>
        <v>0</v>
      </c>
      <c r="BB108" s="68">
        <f>IF((SUM(BB$19:BB$39)+SUM(BB$78:BB107)+SUM(BB$117:BB$121))&gt;=REGISTER!$DD$24,0,IF(EE$70=1,0,IF(AND(EE108=1,$J108=1,EE$43&gt;=REGISTER!$DD$28,EE$40&gt;0,SUM(EE$54:EE$60)&gt;0),1,0)))</f>
        <v>0</v>
      </c>
      <c r="BC108" s="68">
        <f>IF((SUM(BC$19:BC$39)+SUM(BC$78:BC107)+SUM(BC$117:BC$121))&gt;=REGISTER!$DD$24,0,IF(EF$70=1,0,IF(AND(EF108=1,$J108=1,EF$43&gt;=REGISTER!$DD$28,EF$40&gt;0,SUM(EF$54:EF$60)&gt;0),1,0)))</f>
        <v>0</v>
      </c>
      <c r="BD108" s="83">
        <f t="shared" si="55"/>
        <v>0</v>
      </c>
      <c r="BE108" s="68">
        <f>IF((SUM(BE$19:BE$37)+SUM(BE$78:BE107))&gt;=20,0,SUM(IF(AND($I108=1,CS108=1,CS$41&gt;2,CS$40&gt;0,SUM(CS$47:CS$53)&gt;0),1,0)))</f>
        <v>0</v>
      </c>
      <c r="BF108" s="68">
        <f>IF((SUM(BF$19:BF$37)+SUM(BF$78:BF107))&gt;=20,0,SUM(IF(AND($I108=1,CT108=1,CT$41&gt;2,CT$40&gt;0,SUM(CT$47:CT$53)&gt;0),1,0)))</f>
        <v>0</v>
      </c>
      <c r="BG108" s="68">
        <f>IF((SUM(BG$19:BG$37)+SUM(BG$78:BG107))&gt;=20,0,SUM(IF(AND($I108=1,CU108=1,CU$41&gt;2,CU$40&gt;0,SUM(CU$47:CU$53)&gt;0),1,0)))</f>
        <v>0</v>
      </c>
      <c r="BH108" s="68">
        <f>IF((SUM(BH$19:BH$37)+SUM(BH$78:BH107))&gt;=20,0,SUM(IF(AND($I108=1,CV108=1,CV$41&gt;2,CV$40&gt;0,SUM(CV$47:CV$53)&gt;0),1,0)))</f>
        <v>0</v>
      </c>
      <c r="BI108" s="68">
        <f>IF((SUM(BI$19:BI$37)+SUM(BI$78:BI107))&gt;=20,0,SUM(IF(AND($I108=1,CW108=1,CW$41&gt;2,CW$40&gt;0,SUM(CW$47:CW$53)&gt;0),1,0)))</f>
        <v>0</v>
      </c>
      <c r="BJ108" s="68">
        <f>IF((SUM(BJ$19:BJ$37)+SUM(BJ$78:BJ107))&gt;=20,0,SUM(IF(AND($I108=1,CX108=1,CX$41&gt;2,CX$40&gt;0,SUM(CX$47:CX$53)&gt;0),1,0)))</f>
        <v>0</v>
      </c>
      <c r="BK108" s="68">
        <f>IF((SUM(BK$19:BK$37)+SUM(BK$78:BK107))&gt;=20,0,SUM(IF(AND($I108=1,CY108=1,CY$41&gt;2,CY$40&gt;0,SUM(CY$47:CY$53)&gt;0),1,0)))</f>
        <v>0</v>
      </c>
      <c r="BL108" s="68">
        <f>IF((SUM(BL$19:BL$37)+SUM(BL$78:BL107))&gt;=20,0,SUM(IF(AND($I108=1,CZ108=1,CZ$41&gt;2,CZ$40&gt;0,SUM(CZ$47:CZ$53)&gt;0),1,0)))</f>
        <v>0</v>
      </c>
      <c r="BM108" s="68">
        <f>IF((SUM(BM$19:BM$37)+SUM(BM$78:BM107))&gt;=20,0,SUM(IF(AND($I108=1,DA108=1,DA$41&gt;2,DA$40&gt;0,SUM(DA$47:DA$53)&gt;0),1,0)))</f>
        <v>0</v>
      </c>
      <c r="BN108" s="68">
        <f>IF((SUM(BN$19:BN$37)+SUM(BN$78:BN107))&gt;=20,0,SUM(IF(AND($I108=1,DB108=1,DB$41&gt;2,DB$40&gt;0,SUM(DB$47:DB$53)&gt;0),1,0)))</f>
        <v>0</v>
      </c>
      <c r="BO108" s="68">
        <f>IF((SUM(BO$19:BO$37)+SUM(BO$78:BO107))&gt;=20,0,SUM(IF(AND($I108=1,DC108=1,DC$41&gt;2,DC$40&gt;0,SUM(DC$47:DC$53)&gt;0),1,0)))</f>
        <v>0</v>
      </c>
      <c r="BP108" s="68">
        <f>IF((SUM(BP$19:BP$37)+SUM(BP$78:BP107))&gt;=20,0,SUM(IF(AND($I108=1,DD108=1,DD$41&gt;2,DD$40&gt;0,SUM(DD$47:DD$53)&gt;0),1,0)))</f>
        <v>0</v>
      </c>
      <c r="BQ108" s="68">
        <f>IF((SUM(BQ$19:BQ$37)+SUM(BQ$78:BQ107))&gt;=20,0,SUM(IF(AND($I108=1,DE108=1,DE$41&gt;2,DE$40&gt;0,SUM(DE$47:DE$53)&gt;0),1,0)))</f>
        <v>0</v>
      </c>
      <c r="BR108" s="68">
        <f>IF((SUM(BR$19:BR$37)+SUM(BR$78:BR107))&gt;=20,0,SUM(IF(AND($I108=1,DF108=1,DF$41&gt;2,DF$40&gt;0,SUM(DF$47:DF$53)&gt;0),1,0)))</f>
        <v>0</v>
      </c>
      <c r="BS108" s="68">
        <f>IF((SUM(BS$19:BS$37)+SUM(BS$78:BS107))&gt;=20,0,SUM(IF(AND($I108=1,DG108=1,DG$41&gt;2,DG$40&gt;0,SUM(DG$47:DG$53)&gt;0),1,0)))</f>
        <v>0</v>
      </c>
      <c r="BT108" s="68">
        <f>IF((SUM(BT$19:BT$37)+SUM(BT$78:BT107))&gt;=20,0,SUM(IF(AND($I108=1,DH108=1,DH$41&gt;2,DH$40&gt;0,SUM(DH$47:DH$53)&gt;0),1,0)))</f>
        <v>0</v>
      </c>
      <c r="BU108" s="68">
        <f>IF((SUM(BU$19:BU$37)+SUM(BU$78:BU107))&gt;=20,0,SUM(IF(AND($I108=1,DI108=1,DI$41&gt;2,DI$40&gt;0,SUM(DI$47:DI$53)&gt;0),1,0)))</f>
        <v>0</v>
      </c>
      <c r="BV108" s="68">
        <f>IF((SUM(BV$19:BV$37)+SUM(BV$78:BV107))&gt;=20,0,SUM(IF(AND($I108=1,DJ108=1,DJ$41&gt;2,DJ$40&gt;0,SUM(DJ$47:DJ$53)&gt;0),1,0)))</f>
        <v>0</v>
      </c>
      <c r="BW108" s="68">
        <f>IF((SUM(BW$19:BW$37)+SUM(BW$78:BW107))&gt;=20,0,SUM(IF(AND($I108=1,DK108=1,DK$41&gt;2,DK$40&gt;0,SUM(DK$47:DK$53)&gt;0),1,0)))</f>
        <v>0</v>
      </c>
      <c r="BX108" s="68">
        <f>IF((SUM(BX$19:BX$37)+SUM(BX$78:BX107))&gt;=20,0,SUM(IF(AND($I108=1,DL108=1,DL$41&gt;2,DL$40&gt;0,SUM(DL$47:DL$53)&gt;0),1,0)))</f>
        <v>0</v>
      </c>
      <c r="BY108" s="68">
        <f>IF((SUM(BY$19:BY$37)+SUM(BY$78:BY107))&gt;=20,0,SUM(IF(AND($I108=1,DM108=1,DM$41&gt;2,DM$40&gt;0,SUM(DM$47:DM$53)&gt;0),1,0)))</f>
        <v>0</v>
      </c>
      <c r="BZ108" s="68">
        <f>IF((SUM(BZ$19:BZ$37)+SUM(BZ$78:BZ107))&gt;=20,0,SUM(IF(AND($I108=1,DN108=1,DN$41&gt;2,DN$40&gt;0,SUM(DN$47:DN$53)&gt;0),1,0)))</f>
        <v>0</v>
      </c>
      <c r="CA108" s="68">
        <f>IF((SUM(CA$19:CA$37)+SUM(CA$78:CA107))&gt;=20,0,SUM(IF(AND($I108=1,DO108=1,DO$41&gt;2,DO$40&gt;0,SUM(DO$47:DO$53)&gt;0),1,0)))</f>
        <v>0</v>
      </c>
      <c r="CB108" s="68">
        <f>IF((SUM(CB$19:CB$37)+SUM(CB$78:CB107))&gt;=20,0,SUM(IF(AND($I108=1,DP108=1,DP$41&gt;2,DP$40&gt;0,SUM(DP$47:DP$53)&gt;0),1,0)))</f>
        <v>0</v>
      </c>
      <c r="CC108" s="68">
        <f>IF((SUM(CC$19:CC$37)+SUM(CC$78:CC107))&gt;=20,0,SUM(IF(AND($I108=1,DQ108=1,DQ$41&gt;2,DQ$40&gt;0,SUM(DQ$47:DQ$53)&gt;0),1,0)))</f>
        <v>0</v>
      </c>
      <c r="CD108" s="68">
        <f>IF((SUM(CD$19:CD$37)+SUM(CD$78:CD107))&gt;=20,0,SUM(IF(AND($I108=1,DR108=1,DR$41&gt;2,DR$40&gt;0,SUM(DR$47:DR$53)&gt;0),1,0)))</f>
        <v>0</v>
      </c>
      <c r="CE108" s="68">
        <f>IF((SUM(CE$19:CE$37)+SUM(CE$78:CE107))&gt;=20,0,SUM(IF(AND($I108=1,DS108=1,DS$41&gt;2,DS$40&gt;0,SUM(DS$47:DS$53)&gt;0),1,0)))</f>
        <v>0</v>
      </c>
      <c r="CF108" s="68">
        <f>IF((SUM(CF$19:CF$37)+SUM(CF$78:CF107))&gt;=20,0,SUM(IF(AND($I108=1,DT108=1,DT$41&gt;2,DT$40&gt;0,SUM(DT$47:DT$53)&gt;0),1,0)))</f>
        <v>0</v>
      </c>
      <c r="CG108" s="68">
        <f>IF((SUM(CG$19:CG$37)+SUM(CG$78:CG107))&gt;=20,0,SUM(IF(AND($I108=1,DU108=1,DU$41&gt;2,DU$40&gt;0,SUM(DU$47:DU$53)&gt;0),1,0)))</f>
        <v>0</v>
      </c>
      <c r="CH108" s="68">
        <f>IF((SUM(CH$19:CH$37)+SUM(CH$78:CH107))&gt;=20,0,SUM(IF(AND($I108=1,DV108=1,DV$41&gt;2,DV$40&gt;0,SUM(DV$47:DV$53)&gt;0),1,0)))</f>
        <v>0</v>
      </c>
      <c r="CI108" s="68">
        <f>IF((SUM(CI$19:CI$37)+SUM(CI$78:CI107))&gt;=20,0,SUM(IF(AND($I108=1,DW108=1,DW$41&gt;2,DW$40&gt;0,SUM(DW$47:DW$53)&gt;0),1,0)))</f>
        <v>0</v>
      </c>
      <c r="CJ108" s="68">
        <f>IF((SUM(CJ$19:CJ$37)+SUM(CJ$78:CJ107))&gt;=20,0,SUM(IF(AND($I108=1,DX108=1,DX$41&gt;2,DX$40&gt;0,SUM(DX$47:DX$53)&gt;0),1,0)))</f>
        <v>0</v>
      </c>
      <c r="CK108" s="68">
        <f>IF((SUM(CK$19:CK$37)+SUM(CK$78:CK107))&gt;=20,0,SUM(IF(AND($I108=1,DY108=1,DY$41&gt;2,DY$40&gt;0,SUM(DY$47:DY$53)&gt;0),1,0)))</f>
        <v>0</v>
      </c>
      <c r="CL108" s="68">
        <f>IF((SUM(CL$19:CL$37)+SUM(CL$78:CL107))&gt;=20,0,SUM(IF(AND($I108=1,DZ108=1,DZ$41&gt;2,DZ$40&gt;0,SUM(DZ$47:DZ$53)&gt;0),1,0)))</f>
        <v>0</v>
      </c>
      <c r="CM108" s="68">
        <f>IF((SUM(CM$19:CM$37)+SUM(CM$78:CM107))&gt;=20,0,SUM(IF(AND($I108=1,EA108=1,EA$41&gt;2,EA$40&gt;0,SUM(EA$47:EA$53)&gt;0),1,0)))</f>
        <v>0</v>
      </c>
      <c r="CN108" s="68">
        <f>IF((SUM(CN$19:CN$37)+SUM(CN$78:CN107))&gt;=20,0,SUM(IF(AND($I108=1,EB108=1,EB$41&gt;2,EB$40&gt;0,SUM(EB$47:EB$53)&gt;0),1,0)))</f>
        <v>0</v>
      </c>
      <c r="CO108" s="68">
        <f>IF((SUM(CO$19:CO$37)+SUM(CO$78:CO107))&gt;=20,0,SUM(IF(AND($I108=1,EC108=1,EC$41&gt;2,EC$40&gt;0,SUM(EC$47:EC$53)&gt;0),1,0)))</f>
        <v>0</v>
      </c>
      <c r="CP108" s="68">
        <f>IF((SUM(CP$19:CP$37)+SUM(CP$78:CP107))&gt;=20,0,SUM(IF(AND($I108=1,ED108=1,ED$41&gt;2,ED$40&gt;0,SUM(ED$47:ED$53)&gt;0),1,0)))</f>
        <v>0</v>
      </c>
      <c r="CQ108" s="68">
        <f>IF((SUM(CQ$19:CQ$37)+SUM(CQ$78:CQ107))&gt;=20,0,SUM(IF(AND($I108=1,EE108=1,EE$41&gt;2,EE$40&gt;0,SUM(EE$47:EE$53)&gt;0),1,0)))</f>
        <v>0</v>
      </c>
      <c r="CR108" s="68">
        <f>IF((SUM(CR$19:CR$37)+SUM(CR$78:CR107))&gt;=20,0,SUM(IF(AND($I108=1,EF108=1,EF$41&gt;2,EF$40&gt;0,SUM(EF$47:EF$53)&gt;0),1,0)))</f>
        <v>0</v>
      </c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3"/>
      <c r="DI108" s="53"/>
      <c r="DJ108" s="53"/>
      <c r="DK108" s="53"/>
      <c r="DL108" s="53"/>
      <c r="DM108" s="53"/>
      <c r="DN108" s="53"/>
      <c r="DO108" s="53"/>
      <c r="DP108" s="53"/>
      <c r="DQ108" s="53"/>
      <c r="DR108" s="53"/>
      <c r="DS108" s="53"/>
      <c r="DT108" s="53"/>
      <c r="DU108" s="53"/>
      <c r="DV108" s="53"/>
      <c r="DW108" s="53"/>
      <c r="DX108" s="53"/>
      <c r="DY108" s="53"/>
      <c r="DZ108" s="53"/>
      <c r="EA108" s="53"/>
      <c r="EB108" s="53"/>
      <c r="EC108" s="53"/>
      <c r="ED108" s="53"/>
      <c r="EE108" s="53"/>
      <c r="EF108" s="53"/>
      <c r="EG108" s="46">
        <f t="shared" si="51"/>
        <v>0</v>
      </c>
      <c r="EH108" s="116"/>
      <c r="EI108" s="82">
        <f t="shared" si="52"/>
        <v>0</v>
      </c>
      <c r="EJ108" s="295" t="str">
        <f t="shared" si="53"/>
        <v/>
      </c>
      <c r="EK108" s="296">
        <f t="shared" si="54"/>
        <v>0</v>
      </c>
      <c r="EL108" s="161"/>
      <c r="EM108" s="354">
        <f>SUMIF($K108,REGISTER!$CY$7,'KORT 2'!$BD108)</f>
        <v>0</v>
      </c>
      <c r="EN108" s="355">
        <f>SUMIF($K108,REGISTER!$CY$8,'KORT 2'!$BD108)</f>
        <v>0</v>
      </c>
      <c r="EO108" s="356">
        <f>SUMIF($K108,REGISTER!$CY$9,'KORT 2'!$BD108)</f>
        <v>0</v>
      </c>
      <c r="EP108" s="356">
        <f>SUMIF($K108,REGISTER!$CY$10,'KORT 2'!$BD108)</f>
        <v>0</v>
      </c>
      <c r="EQ108" s="357">
        <f>SUMIF($K108,REGISTER!$CY$23,'KORT 2'!$BD108)</f>
        <v>0</v>
      </c>
      <c r="ER108" s="355">
        <f>SUMIF($K108,REGISTER!$CY$24,'KORT 2'!$BD108)</f>
        <v>0</v>
      </c>
      <c r="ES108" s="356">
        <f>SUMIF($K108,REGISTER!$CY$25,'KORT 2'!$BD108)</f>
        <v>0</v>
      </c>
      <c r="ET108" s="356">
        <f>SUMIF($K108,REGISTER!$CY$26,'KORT 2'!$BD108)</f>
        <v>0</v>
      </c>
      <c r="EU108" s="357">
        <f>SUMIF($K108,REGISTER!$CY$15,'KORT 2'!$BD108)</f>
        <v>0</v>
      </c>
      <c r="EV108" s="355">
        <f>SUMIF($K108,REGISTER!$CY$16,'KORT 2'!$BD108)</f>
        <v>0</v>
      </c>
      <c r="EW108" s="355">
        <f>SUMIF($K108,REGISTER!$CY$17,'KORT 2'!$BD108)</f>
        <v>0</v>
      </c>
      <c r="EX108" s="355">
        <f>SUMIF($K108,REGISTER!$CY$18,'KORT 2'!$BD108)</f>
        <v>0</v>
      </c>
      <c r="EY108" s="358">
        <f>SUMIF($K108,REGISTER!$CY$19,'KORT 2'!$BD108)+SUMIF($K108,REGISTER!$CY$20,'KORT 2'!$BD108)+SUMIF($K108,REGISTER!$CY$21,'KORT 2'!$BD108)+SUMIF($K108,REGISTER!$CY$22,'KORT 2'!$BD108)</f>
        <v>0</v>
      </c>
      <c r="EZ108" s="359">
        <f>SUMIF($K108,REGISTER!$CY$31,'KORT 2'!$BD108)</f>
        <v>0</v>
      </c>
      <c r="FA108" s="355">
        <f>SUMIF($K108,REGISTER!$CY$32,'KORT 2'!$BD108)</f>
        <v>0</v>
      </c>
      <c r="FB108" s="355">
        <f>SUMIF($K108,REGISTER!$CY$33,'KORT 2'!$BD108)</f>
        <v>0</v>
      </c>
      <c r="FC108" s="355">
        <f>SUMIF($K108,REGISTER!$CY$34,'KORT 2'!$BD108)</f>
        <v>0</v>
      </c>
      <c r="FD108" s="358">
        <f>SUMIF($K108,REGISTER!$CY$35,'KORT 2'!$BD108)+SUMIF($K108,REGISTER!$CY$36,'KORT 2'!$BD108)+SUMIF($K108,REGISTER!$CY$37,'KORT 2'!$BD108)+SUMIF($K108,REGISTER!$CY$38,'KORT 2'!$BD108)</f>
        <v>0</v>
      </c>
      <c r="FE108" s="376"/>
      <c r="FF108" s="377"/>
      <c r="FG108" s="378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9"/>
      <c r="FY108" s="84">
        <f>SUMIF($M108,REGISTER!$CY$40,'KORT 2'!$O108)</f>
        <v>0</v>
      </c>
      <c r="FZ108" s="17">
        <f>SUMIF($M108,REGISTER!$CY$41,'KORT 2'!$O108)</f>
        <v>0</v>
      </c>
      <c r="GA108" s="17">
        <f>SUMIF($M108,REGISTER!$CY$42,'KORT 2'!$O108)</f>
        <v>0</v>
      </c>
      <c r="GB108" s="17">
        <f>SUMIF($M108,REGISTER!$CY$43,'KORT 2'!$O108)</f>
        <v>0</v>
      </c>
      <c r="GC108" s="17">
        <f>SUMIF($M108,REGISTER!$CY$44,'KORT 2'!$O108)</f>
        <v>0</v>
      </c>
      <c r="GD108" s="17">
        <f>SUMIF($M108,REGISTER!$CY$45,'KORT 2'!$O108)</f>
        <v>0</v>
      </c>
      <c r="GE108" s="17">
        <f>SUMIF($M108,REGISTER!$CY$60,'KORT 2'!$O108)</f>
        <v>0</v>
      </c>
      <c r="GF108" s="17">
        <f>SUMIF($M108,REGISTER!$CY$61,'KORT 2'!$O108)</f>
        <v>0</v>
      </c>
      <c r="GG108" s="17">
        <f>SUMIF($M108,REGISTER!$CY$62,'KORT 2'!$O108)</f>
        <v>0</v>
      </c>
      <c r="GH108" s="17">
        <f>SUMIF($M108,REGISTER!$CY$63,'KORT 2'!$O108)</f>
        <v>0</v>
      </c>
      <c r="GI108" s="17">
        <f>SUMIF($M108,REGISTER!$CY$64,'KORT 2'!$O108)</f>
        <v>0</v>
      </c>
      <c r="GJ108" s="17">
        <f>SUMIF($M108,REGISTER!$CY$65,'KORT 2'!$O108)</f>
        <v>0</v>
      </c>
      <c r="GK108" s="17">
        <f>SUMIF($M108,REGISTER!$CY$50,'KORT 2'!$O108)</f>
        <v>0</v>
      </c>
      <c r="GL108" s="17">
        <f>SUMIF($M108,REGISTER!$CY$51,'KORT 2'!$O108)</f>
        <v>0</v>
      </c>
      <c r="GM108" s="17">
        <f>SUMIF($M108,REGISTER!$CY$52,'KORT 2'!$O108)</f>
        <v>0</v>
      </c>
      <c r="GN108" s="17">
        <f>SUMIF($M108,REGISTER!$CY$53,'KORT 2'!$O108)</f>
        <v>0</v>
      </c>
      <c r="GO108" s="17">
        <f>SUMIF($M108,REGISTER!$CY$54,'KORT 2'!$O108)</f>
        <v>0</v>
      </c>
      <c r="GP108" s="17">
        <f>SUMIF($M108,REGISTER!$CY$55,'KORT 2'!$O108)</f>
        <v>0</v>
      </c>
      <c r="GQ108" s="16">
        <f>SUMIF($M108,REGISTER!$CY$56,'KORT 2'!$O108)+SUMIF($M108,REGISTER!$CY$57,'KORT 2'!$O108)+SUMIF($M108,REGISTER!$CY$58,'KORT 2'!$O108)+SUMIF($M108,REGISTER!$CY$59,'KORT 2'!$O108)</f>
        <v>0</v>
      </c>
      <c r="GR108" s="17">
        <f>SUMIF($M108,REGISTER!$CY$70,'KORT 2'!$O108)</f>
        <v>0</v>
      </c>
      <c r="GS108" s="17">
        <f>SUMIF($M108,REGISTER!$CY$71,'KORT 2'!$O108)</f>
        <v>0</v>
      </c>
      <c r="GT108" s="17">
        <f>SUMIF($M108,REGISTER!$CY$72,'KORT 2'!$O108)</f>
        <v>0</v>
      </c>
      <c r="GU108" s="17">
        <f>SUMIF($M108,REGISTER!$CY$73,'KORT 2'!$O108)</f>
        <v>0</v>
      </c>
      <c r="GV108" s="17">
        <f>SUMIF($M108,REGISTER!$CY$74,'KORT 2'!$O108)</f>
        <v>0</v>
      </c>
      <c r="GW108" s="17">
        <f>SUMIF($M108,REGISTER!$CY$75,'KORT 2'!$O108)</f>
        <v>0</v>
      </c>
      <c r="GX108" s="16">
        <f>SUMIF($M108,REGISTER!$CY$76,'KORT 2'!$O108)+SUMIF($M108,REGISTER!$CY$77,'KORT 2'!$O108)+SUMIF($M108,REGISTER!$CY$78,'KORT 2'!$O108)+SUMIF($M108,REGISTER!$CY$79,'KORT 2'!$O108)</f>
        <v>0</v>
      </c>
      <c r="GY108" s="116"/>
      <c r="GZ108" s="116"/>
      <c r="HA108" s="116"/>
      <c r="HB108" s="116"/>
      <c r="HC108" s="116"/>
      <c r="HD108" s="116"/>
      <c r="HE108" s="116"/>
      <c r="HF108" s="116"/>
      <c r="HG108" s="116"/>
      <c r="HH108" s="116"/>
      <c r="HI108" s="116"/>
      <c r="HJ108" s="116"/>
      <c r="HK108" s="116"/>
      <c r="HL108" s="116"/>
      <c r="HM108" s="116"/>
      <c r="HN108" s="116"/>
      <c r="HO108" s="116"/>
      <c r="HP108" s="106"/>
      <c r="HQ108" s="1"/>
    </row>
    <row r="109" spans="1:225" ht="12" customHeight="1">
      <c r="A109" s="15">
        <v>53</v>
      </c>
      <c r="B109" s="69"/>
      <c r="C109" s="539" t="str">
        <f t="shared" si="41"/>
        <v/>
      </c>
      <c r="D109" s="540"/>
      <c r="E109" s="540"/>
      <c r="F109" s="540"/>
      <c r="G109" s="541"/>
      <c r="H109" s="111" t="str">
        <f t="shared" si="42"/>
        <v/>
      </c>
      <c r="I109" s="22">
        <f t="shared" si="43"/>
        <v>0</v>
      </c>
      <c r="J109" s="22">
        <f t="shared" si="44"/>
        <v>0</v>
      </c>
      <c r="K109" s="22">
        <f t="shared" si="45"/>
        <v>0</v>
      </c>
      <c r="L109" s="114"/>
      <c r="M109" s="22">
        <f t="shared" si="46"/>
        <v>0</v>
      </c>
      <c r="N109" s="22">
        <f t="shared" si="47"/>
        <v>0</v>
      </c>
      <c r="O109" s="83">
        <f t="shared" si="48"/>
        <v>0</v>
      </c>
      <c r="P109" s="68">
        <f>IF((SUM(P$19:P$39)+SUM(P$78:P108)+SUM(P$117:P$121))&gt;=REGISTER!$DD$24,0,IF(CS$70=1,0,IF(AND(CS109=1,$J109=1,CS$43&gt;=REGISTER!$DD$28,CS$40&gt;0,SUM(CS$54:CS$60)&gt;0),1,0)))</f>
        <v>0</v>
      </c>
      <c r="Q109" s="68">
        <f>IF((SUM(Q$19:Q$39)+SUM(Q$78:Q108)+SUM(Q$117:Q$121))&gt;=REGISTER!$DD$24,0,IF(CT$70=1,0,IF(AND(CT109=1,$J109=1,CT$43&gt;=REGISTER!$DD$28,CT$40&gt;0,SUM(CT$54:CT$60)&gt;0),1,0)))</f>
        <v>0</v>
      </c>
      <c r="R109" s="68">
        <f>IF((SUM(R$19:R$39)+SUM(R$78:R108)+SUM(R$117:R$121))&gt;=REGISTER!$DD$24,0,IF(CU$70=1,0,IF(AND(CU109=1,$J109=1,CU$43&gt;=REGISTER!$DD$28,CU$40&gt;0,SUM(CU$54:CU$60)&gt;0),1,0)))</f>
        <v>0</v>
      </c>
      <c r="S109" s="68">
        <f>IF((SUM(S$19:S$39)+SUM(S$78:S108)+SUM(S$117:S$121))&gt;=REGISTER!$DD$24,0,IF(CV$70=1,0,IF(AND(CV109=1,$J109=1,CV$43&gt;=REGISTER!$DD$28,CV$40&gt;0,SUM(CV$54:CV$60)&gt;0),1,0)))</f>
        <v>0</v>
      </c>
      <c r="T109" s="68">
        <f>IF((SUM(T$19:T$39)+SUM(T$78:T108)+SUM(T$117:T$121))&gt;=REGISTER!$DD$24,0,IF(CW$70=1,0,IF(AND(CW109=1,$J109=1,CW$43&gt;=REGISTER!$DD$28,CW$40&gt;0,SUM(CW$54:CW$60)&gt;0),1,0)))</f>
        <v>0</v>
      </c>
      <c r="U109" s="68">
        <f>IF((SUM(U$19:U$39)+SUM(U$78:U108)+SUM(U$117:U$121))&gt;=REGISTER!$DD$24,0,IF(CX$70=1,0,IF(AND(CX109=1,$J109=1,CX$43&gt;=REGISTER!$DD$28,CX$40&gt;0,SUM(CX$54:CX$60)&gt;0),1,0)))</f>
        <v>0</v>
      </c>
      <c r="V109" s="68">
        <f>IF((SUM(V$19:V$39)+SUM(V$78:V108)+SUM(V$117:V$121))&gt;=REGISTER!$DD$24,0,IF(CY$70=1,0,IF(AND(CY109=1,$J109=1,CY$43&gt;=REGISTER!$DD$28,CY$40&gt;0,SUM(CY$54:CY$60)&gt;0),1,0)))</f>
        <v>0</v>
      </c>
      <c r="W109" s="68">
        <f>IF((SUM(W$19:W$39)+SUM(W$78:W108)+SUM(W$117:W$121))&gt;=REGISTER!$DD$24,0,IF(CZ$70=1,0,IF(AND(CZ109=1,$J109=1,CZ$43&gt;=REGISTER!$DD$28,CZ$40&gt;0,SUM(CZ$54:CZ$60)&gt;0),1,0)))</f>
        <v>0</v>
      </c>
      <c r="X109" s="68">
        <f>IF((SUM(X$19:X$39)+SUM(X$78:X108)+SUM(X$117:X$121))&gt;=REGISTER!$DD$24,0,IF(DA$70=1,0,IF(AND(DA109=1,$J109=1,DA$43&gt;=REGISTER!$DD$28,DA$40&gt;0,SUM(DA$54:DA$60)&gt;0),1,0)))</f>
        <v>0</v>
      </c>
      <c r="Y109" s="68">
        <f>IF((SUM(Y$19:Y$39)+SUM(Y$78:Y108)+SUM(Y$117:Y$121))&gt;=REGISTER!$DD$24,0,IF(DB$70=1,0,IF(AND(DB109=1,$J109=1,DB$43&gt;=REGISTER!$DD$28,DB$40&gt;0,SUM(DB$54:DB$60)&gt;0),1,0)))</f>
        <v>0</v>
      </c>
      <c r="Z109" s="68">
        <f>IF((SUM(Z$19:Z$39)+SUM(Z$78:Z108)+SUM(Z$117:Z$121))&gt;=REGISTER!$DD$24,0,IF(DC$70=1,0,IF(AND(DC109=1,$J109=1,DC$43&gt;=REGISTER!$DD$28,DC$40&gt;0,SUM(DC$54:DC$60)&gt;0),1,0)))</f>
        <v>0</v>
      </c>
      <c r="AA109" s="68">
        <f>IF((SUM(AA$19:AA$39)+SUM(AA$78:AA108)+SUM(AA$117:AA$121))&gt;=REGISTER!$DD$24,0,IF(DD$70=1,0,IF(AND(DD109=1,$J109=1,DD$43&gt;=REGISTER!$DD$28,DD$40&gt;0,SUM(DD$54:DD$60)&gt;0),1,0)))</f>
        <v>0</v>
      </c>
      <c r="AB109" s="68">
        <f>IF((SUM(AB$19:AB$39)+SUM(AB$78:AB108)+SUM(AB$117:AB$121))&gt;=REGISTER!$DD$24,0,IF(DE$70=1,0,IF(AND(DE109=1,$J109=1,DE$43&gt;=REGISTER!$DD$28,DE$40&gt;0,SUM(DE$54:DE$60)&gt;0),1,0)))</f>
        <v>0</v>
      </c>
      <c r="AC109" s="68">
        <f>IF((SUM(AC$19:AC$39)+SUM(AC$78:AC108)+SUM(AC$117:AC$121))&gt;=REGISTER!$DD$24,0,IF(DF$70=1,0,IF(AND(DF109=1,$J109=1,DF$43&gt;=REGISTER!$DD$28,DF$40&gt;0,SUM(DF$54:DF$60)&gt;0),1,0)))</f>
        <v>0</v>
      </c>
      <c r="AD109" s="68">
        <f>IF((SUM(AD$19:AD$39)+SUM(AD$78:AD108)+SUM(AD$117:AD$121))&gt;=REGISTER!$DD$24,0,IF(DG$70=1,0,IF(AND(DG109=1,$J109=1,DG$43&gt;=REGISTER!$DD$28,DG$40&gt;0,SUM(DG$54:DG$60)&gt;0),1,0)))</f>
        <v>0</v>
      </c>
      <c r="AE109" s="68">
        <f>IF((SUM(AE$19:AE$39)+SUM(AE$78:AE108)+SUM(AE$117:AE$121))&gt;=REGISTER!$DD$24,0,IF(DH$70=1,0,IF(AND(DH109=1,$J109=1,DH$43&gt;=REGISTER!$DD$28,DH$40&gt;0,SUM(DH$54:DH$60)&gt;0),1,0)))</f>
        <v>0</v>
      </c>
      <c r="AF109" s="68">
        <f>IF((SUM(AF$19:AF$39)+SUM(AF$78:AF108)+SUM(AF$117:AF$121))&gt;=REGISTER!$DD$24,0,IF(DI$70=1,0,IF(AND(DI109=1,$J109=1,DI$43&gt;=REGISTER!$DD$28,DI$40&gt;0,SUM(DI$54:DI$60)&gt;0),1,0)))</f>
        <v>0</v>
      </c>
      <c r="AG109" s="68">
        <f>IF((SUM(AG$19:AG$39)+SUM(AG$78:AG108)+SUM(AG$117:AG$121))&gt;=REGISTER!$DD$24,0,IF(DJ$70=1,0,IF(AND(DJ109=1,$J109=1,DJ$43&gt;=REGISTER!$DD$28,DJ$40&gt;0,SUM(DJ$54:DJ$60)&gt;0),1,0)))</f>
        <v>0</v>
      </c>
      <c r="AH109" s="68">
        <f>IF((SUM(AH$19:AH$39)+SUM(AH$78:AH108)+SUM(AH$117:AH$121))&gt;=REGISTER!$DD$24,0,IF(DK$70=1,0,IF(AND(DK109=1,$J109=1,DK$43&gt;=REGISTER!$DD$28,DK$40&gt;0,SUM(DK$54:DK$60)&gt;0),1,0)))</f>
        <v>0</v>
      </c>
      <c r="AI109" s="68">
        <f>IF((SUM(AI$19:AI$39)+SUM(AI$78:AI108)+SUM(AI$117:AI$121))&gt;=REGISTER!$DD$24,0,IF(DL$70=1,0,IF(AND(DL109=1,$J109=1,DL$43&gt;=REGISTER!$DD$28,DL$40&gt;0,SUM(DL$54:DL$60)&gt;0),1,0)))</f>
        <v>0</v>
      </c>
      <c r="AJ109" s="68">
        <f>IF((SUM(AJ$19:AJ$39)+SUM(AJ$78:AJ108)+SUM(AJ$117:AJ$121))&gt;=REGISTER!$DD$24,0,IF(DM$70=1,0,IF(AND(DM109=1,$J109=1,DM$43&gt;=REGISTER!$DD$28,DM$40&gt;0,SUM(DM$54:DM$60)&gt;0),1,0)))</f>
        <v>0</v>
      </c>
      <c r="AK109" s="68">
        <f>IF((SUM(AK$19:AK$39)+SUM(AK$78:AK108)+SUM(AK$117:AK$121))&gt;=REGISTER!$DD$24,0,IF(DN$70=1,0,IF(AND(DN109=1,$J109=1,DN$43&gt;=REGISTER!$DD$28,DN$40&gt;0,SUM(DN$54:DN$60)&gt;0),1,0)))</f>
        <v>0</v>
      </c>
      <c r="AL109" s="68">
        <f>IF((SUM(AL$19:AL$39)+SUM(AL$78:AL108)+SUM(AL$117:AL$121))&gt;=REGISTER!$DD$24,0,IF(DO$70=1,0,IF(AND(DO109=1,$J109=1,DO$43&gt;=REGISTER!$DD$28,DO$40&gt;0,SUM(DO$54:DO$60)&gt;0),1,0)))</f>
        <v>0</v>
      </c>
      <c r="AM109" s="68">
        <f>IF((SUM(AM$19:AM$39)+SUM(AM$78:AM108)+SUM(AM$117:AM$121))&gt;=REGISTER!$DD$24,0,IF(DP$70=1,0,IF(AND(DP109=1,$J109=1,DP$43&gt;=REGISTER!$DD$28,DP$40&gt;0,SUM(DP$54:DP$60)&gt;0),1,0)))</f>
        <v>0</v>
      </c>
      <c r="AN109" s="68">
        <f>IF((SUM(AN$19:AN$39)+SUM(AN$78:AN108)+SUM(AN$117:AN$121))&gt;=REGISTER!$DD$24,0,IF(DQ$70=1,0,IF(AND(DQ109=1,$J109=1,DQ$43&gt;=REGISTER!$DD$28,DQ$40&gt;0,SUM(DQ$54:DQ$60)&gt;0),1,0)))</f>
        <v>0</v>
      </c>
      <c r="AO109" s="68">
        <f>IF((SUM(AO$19:AO$39)+SUM(AO$78:AO108)+SUM(AO$117:AO$121))&gt;=REGISTER!$DD$24,0,IF(DR$70=1,0,IF(AND(DR109=1,$J109=1,DR$43&gt;=REGISTER!$DD$28,DR$40&gt;0,SUM(DR$54:DR$60)&gt;0),1,0)))</f>
        <v>0</v>
      </c>
      <c r="AP109" s="68">
        <f>IF((SUM(AP$19:AP$39)+SUM(AP$78:AP108)+SUM(AP$117:AP$121))&gt;=REGISTER!$DD$24,0,IF(DS$70=1,0,IF(AND(DS109=1,$J109=1,DS$43&gt;=REGISTER!$DD$28,DS$40&gt;0,SUM(DS$54:DS$60)&gt;0),1,0)))</f>
        <v>0</v>
      </c>
      <c r="AQ109" s="68">
        <f>IF((SUM(AQ$19:AQ$39)+SUM(AQ$78:AQ108)+SUM(AQ$117:AQ$121))&gt;=REGISTER!$DD$24,0,IF(DT$70=1,0,IF(AND(DT109=1,$J109=1,DT$43&gt;=REGISTER!$DD$28,DT$40&gt;0,SUM(DT$54:DT$60)&gt;0),1,0)))</f>
        <v>0</v>
      </c>
      <c r="AR109" s="68">
        <f>IF((SUM(AR$19:AR$39)+SUM(AR$78:AR108)+SUM(AR$117:AR$121))&gt;=REGISTER!$DD$24,0,IF(DU$70=1,0,IF(AND(DU109=1,$J109=1,DU$43&gt;=REGISTER!$DD$28,DU$40&gt;0,SUM(DU$54:DU$60)&gt;0),1,0)))</f>
        <v>0</v>
      </c>
      <c r="AS109" s="68">
        <f>IF((SUM(AS$19:AS$39)+SUM(AS$78:AS108)+SUM(AS$117:AS$121))&gt;=REGISTER!$DD$24,0,IF(DV$70=1,0,IF(AND(DV109=1,$J109=1,DV$43&gt;=REGISTER!$DD$28,DV$40&gt;0,SUM(DV$54:DV$60)&gt;0),1,0)))</f>
        <v>0</v>
      </c>
      <c r="AT109" s="68">
        <f>IF((SUM(AT$19:AT$39)+SUM(AT$78:AT108)+SUM(AT$117:AT$121))&gt;=REGISTER!$DD$24,0,IF(DW$70=1,0,IF(AND(DW109=1,$J109=1,DW$43&gt;=REGISTER!$DD$28,DW$40&gt;0,SUM(DW$54:DW$60)&gt;0),1,0)))</f>
        <v>0</v>
      </c>
      <c r="AU109" s="68">
        <f>IF((SUM(AU$19:AU$39)+SUM(AU$78:AU108)+SUM(AU$117:AU$121))&gt;=REGISTER!$DD$24,0,IF(DX$70=1,0,IF(AND(DX109=1,$J109=1,DX$43&gt;=REGISTER!$DD$28,DX$40&gt;0,SUM(DX$54:DX$60)&gt;0),1,0)))</f>
        <v>0</v>
      </c>
      <c r="AV109" s="68">
        <f>IF((SUM(AV$19:AV$39)+SUM(AV$78:AV108)+SUM(AV$117:AV$121))&gt;=REGISTER!$DD$24,0,IF(DY$70=1,0,IF(AND(DY109=1,$J109=1,DY$43&gt;=REGISTER!$DD$28,DY$40&gt;0,SUM(DY$54:DY$60)&gt;0),1,0)))</f>
        <v>0</v>
      </c>
      <c r="AW109" s="68">
        <f>IF((SUM(AW$19:AW$39)+SUM(AW$78:AW108)+SUM(AW$117:AW$121))&gt;=REGISTER!$DD$24,0,IF(DZ$70=1,0,IF(AND(DZ109=1,$J109=1,DZ$43&gt;=REGISTER!$DD$28,DZ$40&gt;0,SUM(DZ$54:DZ$60)&gt;0),1,0)))</f>
        <v>0</v>
      </c>
      <c r="AX109" s="68">
        <f>IF((SUM(AX$19:AX$39)+SUM(AX$78:AX108)+SUM(AX$117:AX$121))&gt;=REGISTER!$DD$24,0,IF(EA$70=1,0,IF(AND(EA109=1,$J109=1,EA$43&gt;=REGISTER!$DD$28,EA$40&gt;0,SUM(EA$54:EA$60)&gt;0),1,0)))</f>
        <v>0</v>
      </c>
      <c r="AY109" s="68">
        <f>IF((SUM(AY$19:AY$39)+SUM(AY$78:AY108)+SUM(AY$117:AY$121))&gt;=REGISTER!$DD$24,0,IF(EB$70=1,0,IF(AND(EB109=1,$J109=1,EB$43&gt;=REGISTER!$DD$28,EB$40&gt;0,SUM(EB$54:EB$60)&gt;0),1,0)))</f>
        <v>0</v>
      </c>
      <c r="AZ109" s="68">
        <f>IF((SUM(AZ$19:AZ$39)+SUM(AZ$78:AZ108)+SUM(AZ$117:AZ$121))&gt;=REGISTER!$DD$24,0,IF(EC$70=1,0,IF(AND(EC109=1,$J109=1,EC$43&gt;=REGISTER!$DD$28,EC$40&gt;0,SUM(EC$54:EC$60)&gt;0),1,0)))</f>
        <v>0</v>
      </c>
      <c r="BA109" s="68">
        <f>IF((SUM(BA$19:BA$39)+SUM(BA$78:BA108)+SUM(BA$117:BA$121))&gt;=REGISTER!$DD$24,0,IF(ED$70=1,0,IF(AND(ED109=1,$J109=1,ED$43&gt;=REGISTER!$DD$28,ED$40&gt;0,SUM(ED$54:ED$60)&gt;0),1,0)))</f>
        <v>0</v>
      </c>
      <c r="BB109" s="68">
        <f>IF((SUM(BB$19:BB$39)+SUM(BB$78:BB108)+SUM(BB$117:BB$121))&gt;=REGISTER!$DD$24,0,IF(EE$70=1,0,IF(AND(EE109=1,$J109=1,EE$43&gt;=REGISTER!$DD$28,EE$40&gt;0,SUM(EE$54:EE$60)&gt;0),1,0)))</f>
        <v>0</v>
      </c>
      <c r="BC109" s="68">
        <f>IF((SUM(BC$19:BC$39)+SUM(BC$78:BC108)+SUM(BC$117:BC$121))&gt;=REGISTER!$DD$24,0,IF(EF$70=1,0,IF(AND(EF109=1,$J109=1,EF$43&gt;=REGISTER!$DD$28,EF$40&gt;0,SUM(EF$54:EF$60)&gt;0),1,0)))</f>
        <v>0</v>
      </c>
      <c r="BD109" s="83">
        <f t="shared" si="55"/>
        <v>0</v>
      </c>
      <c r="BE109" s="68">
        <f>IF((SUM(BE$19:BE$37)+SUM(BE$78:BE108))&gt;=20,0,SUM(IF(AND($I109=1,CS109=1,CS$41&gt;2,CS$40&gt;0,SUM(CS$47:CS$53)&gt;0),1,0)))</f>
        <v>0</v>
      </c>
      <c r="BF109" s="68">
        <f>IF((SUM(BF$19:BF$37)+SUM(BF$78:BF108))&gt;=20,0,SUM(IF(AND($I109=1,CT109=1,CT$41&gt;2,CT$40&gt;0,SUM(CT$47:CT$53)&gt;0),1,0)))</f>
        <v>0</v>
      </c>
      <c r="BG109" s="68">
        <f>IF((SUM(BG$19:BG$37)+SUM(BG$78:BG108))&gt;=20,0,SUM(IF(AND($I109=1,CU109=1,CU$41&gt;2,CU$40&gt;0,SUM(CU$47:CU$53)&gt;0),1,0)))</f>
        <v>0</v>
      </c>
      <c r="BH109" s="68">
        <f>IF((SUM(BH$19:BH$37)+SUM(BH$78:BH108))&gt;=20,0,SUM(IF(AND($I109=1,CV109=1,CV$41&gt;2,CV$40&gt;0,SUM(CV$47:CV$53)&gt;0),1,0)))</f>
        <v>0</v>
      </c>
      <c r="BI109" s="68">
        <f>IF((SUM(BI$19:BI$37)+SUM(BI$78:BI108))&gt;=20,0,SUM(IF(AND($I109=1,CW109=1,CW$41&gt;2,CW$40&gt;0,SUM(CW$47:CW$53)&gt;0),1,0)))</f>
        <v>0</v>
      </c>
      <c r="BJ109" s="68">
        <f>IF((SUM(BJ$19:BJ$37)+SUM(BJ$78:BJ108))&gt;=20,0,SUM(IF(AND($I109=1,CX109=1,CX$41&gt;2,CX$40&gt;0,SUM(CX$47:CX$53)&gt;0),1,0)))</f>
        <v>0</v>
      </c>
      <c r="BK109" s="68">
        <f>IF((SUM(BK$19:BK$37)+SUM(BK$78:BK108))&gt;=20,0,SUM(IF(AND($I109=1,CY109=1,CY$41&gt;2,CY$40&gt;0,SUM(CY$47:CY$53)&gt;0),1,0)))</f>
        <v>0</v>
      </c>
      <c r="BL109" s="68">
        <f>IF((SUM(BL$19:BL$37)+SUM(BL$78:BL108))&gt;=20,0,SUM(IF(AND($I109=1,CZ109=1,CZ$41&gt;2,CZ$40&gt;0,SUM(CZ$47:CZ$53)&gt;0),1,0)))</f>
        <v>0</v>
      </c>
      <c r="BM109" s="68">
        <f>IF((SUM(BM$19:BM$37)+SUM(BM$78:BM108))&gt;=20,0,SUM(IF(AND($I109=1,DA109=1,DA$41&gt;2,DA$40&gt;0,SUM(DA$47:DA$53)&gt;0),1,0)))</f>
        <v>0</v>
      </c>
      <c r="BN109" s="68">
        <f>IF((SUM(BN$19:BN$37)+SUM(BN$78:BN108))&gt;=20,0,SUM(IF(AND($I109=1,DB109=1,DB$41&gt;2,DB$40&gt;0,SUM(DB$47:DB$53)&gt;0),1,0)))</f>
        <v>0</v>
      </c>
      <c r="BO109" s="68">
        <f>IF((SUM(BO$19:BO$37)+SUM(BO$78:BO108))&gt;=20,0,SUM(IF(AND($I109=1,DC109=1,DC$41&gt;2,DC$40&gt;0,SUM(DC$47:DC$53)&gt;0),1,0)))</f>
        <v>0</v>
      </c>
      <c r="BP109" s="68">
        <f>IF((SUM(BP$19:BP$37)+SUM(BP$78:BP108))&gt;=20,0,SUM(IF(AND($I109=1,DD109=1,DD$41&gt;2,DD$40&gt;0,SUM(DD$47:DD$53)&gt;0),1,0)))</f>
        <v>0</v>
      </c>
      <c r="BQ109" s="68">
        <f>IF((SUM(BQ$19:BQ$37)+SUM(BQ$78:BQ108))&gt;=20,0,SUM(IF(AND($I109=1,DE109=1,DE$41&gt;2,DE$40&gt;0,SUM(DE$47:DE$53)&gt;0),1,0)))</f>
        <v>0</v>
      </c>
      <c r="BR109" s="68">
        <f>IF((SUM(BR$19:BR$37)+SUM(BR$78:BR108))&gt;=20,0,SUM(IF(AND($I109=1,DF109=1,DF$41&gt;2,DF$40&gt;0,SUM(DF$47:DF$53)&gt;0),1,0)))</f>
        <v>0</v>
      </c>
      <c r="BS109" s="68">
        <f>IF((SUM(BS$19:BS$37)+SUM(BS$78:BS108))&gt;=20,0,SUM(IF(AND($I109=1,DG109=1,DG$41&gt;2,DG$40&gt;0,SUM(DG$47:DG$53)&gt;0),1,0)))</f>
        <v>0</v>
      </c>
      <c r="BT109" s="68">
        <f>IF((SUM(BT$19:BT$37)+SUM(BT$78:BT108))&gt;=20,0,SUM(IF(AND($I109=1,DH109=1,DH$41&gt;2,DH$40&gt;0,SUM(DH$47:DH$53)&gt;0),1,0)))</f>
        <v>0</v>
      </c>
      <c r="BU109" s="68">
        <f>IF((SUM(BU$19:BU$37)+SUM(BU$78:BU108))&gt;=20,0,SUM(IF(AND($I109=1,DI109=1,DI$41&gt;2,DI$40&gt;0,SUM(DI$47:DI$53)&gt;0),1,0)))</f>
        <v>0</v>
      </c>
      <c r="BV109" s="68">
        <f>IF((SUM(BV$19:BV$37)+SUM(BV$78:BV108))&gt;=20,0,SUM(IF(AND($I109=1,DJ109=1,DJ$41&gt;2,DJ$40&gt;0,SUM(DJ$47:DJ$53)&gt;0),1,0)))</f>
        <v>0</v>
      </c>
      <c r="BW109" s="68">
        <f>IF((SUM(BW$19:BW$37)+SUM(BW$78:BW108))&gt;=20,0,SUM(IF(AND($I109=1,DK109=1,DK$41&gt;2,DK$40&gt;0,SUM(DK$47:DK$53)&gt;0),1,0)))</f>
        <v>0</v>
      </c>
      <c r="BX109" s="68">
        <f>IF((SUM(BX$19:BX$37)+SUM(BX$78:BX108))&gt;=20,0,SUM(IF(AND($I109=1,DL109=1,DL$41&gt;2,DL$40&gt;0,SUM(DL$47:DL$53)&gt;0),1,0)))</f>
        <v>0</v>
      </c>
      <c r="BY109" s="68">
        <f>IF((SUM(BY$19:BY$37)+SUM(BY$78:BY108))&gt;=20,0,SUM(IF(AND($I109=1,DM109=1,DM$41&gt;2,DM$40&gt;0,SUM(DM$47:DM$53)&gt;0),1,0)))</f>
        <v>0</v>
      </c>
      <c r="BZ109" s="68">
        <f>IF((SUM(BZ$19:BZ$37)+SUM(BZ$78:BZ108))&gt;=20,0,SUM(IF(AND($I109=1,DN109=1,DN$41&gt;2,DN$40&gt;0,SUM(DN$47:DN$53)&gt;0),1,0)))</f>
        <v>0</v>
      </c>
      <c r="CA109" s="68">
        <f>IF((SUM(CA$19:CA$37)+SUM(CA$78:CA108))&gt;=20,0,SUM(IF(AND($I109=1,DO109=1,DO$41&gt;2,DO$40&gt;0,SUM(DO$47:DO$53)&gt;0),1,0)))</f>
        <v>0</v>
      </c>
      <c r="CB109" s="68">
        <f>IF((SUM(CB$19:CB$37)+SUM(CB$78:CB108))&gt;=20,0,SUM(IF(AND($I109=1,DP109=1,DP$41&gt;2,DP$40&gt;0,SUM(DP$47:DP$53)&gt;0),1,0)))</f>
        <v>0</v>
      </c>
      <c r="CC109" s="68">
        <f>IF((SUM(CC$19:CC$37)+SUM(CC$78:CC108))&gt;=20,0,SUM(IF(AND($I109=1,DQ109=1,DQ$41&gt;2,DQ$40&gt;0,SUM(DQ$47:DQ$53)&gt;0),1,0)))</f>
        <v>0</v>
      </c>
      <c r="CD109" s="68">
        <f>IF((SUM(CD$19:CD$37)+SUM(CD$78:CD108))&gt;=20,0,SUM(IF(AND($I109=1,DR109=1,DR$41&gt;2,DR$40&gt;0,SUM(DR$47:DR$53)&gt;0),1,0)))</f>
        <v>0</v>
      </c>
      <c r="CE109" s="68">
        <f>IF((SUM(CE$19:CE$37)+SUM(CE$78:CE108))&gt;=20,0,SUM(IF(AND($I109=1,DS109=1,DS$41&gt;2,DS$40&gt;0,SUM(DS$47:DS$53)&gt;0),1,0)))</f>
        <v>0</v>
      </c>
      <c r="CF109" s="68">
        <f>IF((SUM(CF$19:CF$37)+SUM(CF$78:CF108))&gt;=20,0,SUM(IF(AND($I109=1,DT109=1,DT$41&gt;2,DT$40&gt;0,SUM(DT$47:DT$53)&gt;0),1,0)))</f>
        <v>0</v>
      </c>
      <c r="CG109" s="68">
        <f>IF((SUM(CG$19:CG$37)+SUM(CG$78:CG108))&gt;=20,0,SUM(IF(AND($I109=1,DU109=1,DU$41&gt;2,DU$40&gt;0,SUM(DU$47:DU$53)&gt;0),1,0)))</f>
        <v>0</v>
      </c>
      <c r="CH109" s="68">
        <f>IF((SUM(CH$19:CH$37)+SUM(CH$78:CH108))&gt;=20,0,SUM(IF(AND($I109=1,DV109=1,DV$41&gt;2,DV$40&gt;0,SUM(DV$47:DV$53)&gt;0),1,0)))</f>
        <v>0</v>
      </c>
      <c r="CI109" s="68">
        <f>IF((SUM(CI$19:CI$37)+SUM(CI$78:CI108))&gt;=20,0,SUM(IF(AND($I109=1,DW109=1,DW$41&gt;2,DW$40&gt;0,SUM(DW$47:DW$53)&gt;0),1,0)))</f>
        <v>0</v>
      </c>
      <c r="CJ109" s="68">
        <f>IF((SUM(CJ$19:CJ$37)+SUM(CJ$78:CJ108))&gt;=20,0,SUM(IF(AND($I109=1,DX109=1,DX$41&gt;2,DX$40&gt;0,SUM(DX$47:DX$53)&gt;0),1,0)))</f>
        <v>0</v>
      </c>
      <c r="CK109" s="68">
        <f>IF((SUM(CK$19:CK$37)+SUM(CK$78:CK108))&gt;=20,0,SUM(IF(AND($I109=1,DY109=1,DY$41&gt;2,DY$40&gt;0,SUM(DY$47:DY$53)&gt;0),1,0)))</f>
        <v>0</v>
      </c>
      <c r="CL109" s="68">
        <f>IF((SUM(CL$19:CL$37)+SUM(CL$78:CL108))&gt;=20,0,SUM(IF(AND($I109=1,DZ109=1,DZ$41&gt;2,DZ$40&gt;0,SUM(DZ$47:DZ$53)&gt;0),1,0)))</f>
        <v>0</v>
      </c>
      <c r="CM109" s="68">
        <f>IF((SUM(CM$19:CM$37)+SUM(CM$78:CM108))&gt;=20,0,SUM(IF(AND($I109=1,EA109=1,EA$41&gt;2,EA$40&gt;0,SUM(EA$47:EA$53)&gt;0),1,0)))</f>
        <v>0</v>
      </c>
      <c r="CN109" s="68">
        <f>IF((SUM(CN$19:CN$37)+SUM(CN$78:CN108))&gt;=20,0,SUM(IF(AND($I109=1,EB109=1,EB$41&gt;2,EB$40&gt;0,SUM(EB$47:EB$53)&gt;0),1,0)))</f>
        <v>0</v>
      </c>
      <c r="CO109" s="68">
        <f>IF((SUM(CO$19:CO$37)+SUM(CO$78:CO108))&gt;=20,0,SUM(IF(AND($I109=1,EC109=1,EC$41&gt;2,EC$40&gt;0,SUM(EC$47:EC$53)&gt;0),1,0)))</f>
        <v>0</v>
      </c>
      <c r="CP109" s="68">
        <f>IF((SUM(CP$19:CP$37)+SUM(CP$78:CP108))&gt;=20,0,SUM(IF(AND($I109=1,ED109=1,ED$41&gt;2,ED$40&gt;0,SUM(ED$47:ED$53)&gt;0),1,0)))</f>
        <v>0</v>
      </c>
      <c r="CQ109" s="68">
        <f>IF((SUM(CQ$19:CQ$37)+SUM(CQ$78:CQ108))&gt;=20,0,SUM(IF(AND($I109=1,EE109=1,EE$41&gt;2,EE$40&gt;0,SUM(EE$47:EE$53)&gt;0),1,0)))</f>
        <v>0</v>
      </c>
      <c r="CR109" s="68">
        <f>IF((SUM(CR$19:CR$37)+SUM(CR$78:CR108))&gt;=20,0,SUM(IF(AND($I109=1,EF109=1,EF$41&gt;2,EF$40&gt;0,SUM(EF$47:EF$53)&gt;0),1,0)))</f>
        <v>0</v>
      </c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3"/>
      <c r="DI109" s="53"/>
      <c r="DJ109" s="53"/>
      <c r="DK109" s="53"/>
      <c r="DL109" s="53"/>
      <c r="DM109" s="53"/>
      <c r="DN109" s="53"/>
      <c r="DO109" s="53"/>
      <c r="DP109" s="53"/>
      <c r="DQ109" s="53"/>
      <c r="DR109" s="53"/>
      <c r="DS109" s="53"/>
      <c r="DT109" s="53"/>
      <c r="DU109" s="53"/>
      <c r="DV109" s="53"/>
      <c r="DW109" s="53"/>
      <c r="DX109" s="53"/>
      <c r="DY109" s="53"/>
      <c r="DZ109" s="53"/>
      <c r="EA109" s="53"/>
      <c r="EB109" s="53"/>
      <c r="EC109" s="53"/>
      <c r="ED109" s="53"/>
      <c r="EE109" s="53"/>
      <c r="EF109" s="53"/>
      <c r="EG109" s="46">
        <f t="shared" si="51"/>
        <v>0</v>
      </c>
      <c r="EH109" s="116"/>
      <c r="EI109" s="82">
        <f t="shared" si="52"/>
        <v>0</v>
      </c>
      <c r="EJ109" s="295" t="str">
        <f t="shared" si="53"/>
        <v/>
      </c>
      <c r="EK109" s="296">
        <f t="shared" si="54"/>
        <v>0</v>
      </c>
      <c r="EL109" s="161"/>
      <c r="EM109" s="354">
        <f>SUMIF($K109,REGISTER!$CY$7,'KORT 2'!$BD109)</f>
        <v>0</v>
      </c>
      <c r="EN109" s="355">
        <f>SUMIF($K109,REGISTER!$CY$8,'KORT 2'!$BD109)</f>
        <v>0</v>
      </c>
      <c r="EO109" s="356">
        <f>SUMIF($K109,REGISTER!$CY$9,'KORT 2'!$BD109)</f>
        <v>0</v>
      </c>
      <c r="EP109" s="356">
        <f>SUMIF($K109,REGISTER!$CY$10,'KORT 2'!$BD109)</f>
        <v>0</v>
      </c>
      <c r="EQ109" s="357">
        <f>SUMIF($K109,REGISTER!$CY$23,'KORT 2'!$BD109)</f>
        <v>0</v>
      </c>
      <c r="ER109" s="355">
        <f>SUMIF($K109,REGISTER!$CY$24,'KORT 2'!$BD109)</f>
        <v>0</v>
      </c>
      <c r="ES109" s="356">
        <f>SUMIF($K109,REGISTER!$CY$25,'KORT 2'!$BD109)</f>
        <v>0</v>
      </c>
      <c r="ET109" s="356">
        <f>SUMIF($K109,REGISTER!$CY$26,'KORT 2'!$BD109)</f>
        <v>0</v>
      </c>
      <c r="EU109" s="357">
        <f>SUMIF($K109,REGISTER!$CY$15,'KORT 2'!$BD109)</f>
        <v>0</v>
      </c>
      <c r="EV109" s="355">
        <f>SUMIF($K109,REGISTER!$CY$16,'KORT 2'!$BD109)</f>
        <v>0</v>
      </c>
      <c r="EW109" s="355">
        <f>SUMIF($K109,REGISTER!$CY$17,'KORT 2'!$BD109)</f>
        <v>0</v>
      </c>
      <c r="EX109" s="355">
        <f>SUMIF($K109,REGISTER!$CY$18,'KORT 2'!$BD109)</f>
        <v>0</v>
      </c>
      <c r="EY109" s="358">
        <f>SUMIF($K109,REGISTER!$CY$19,'KORT 2'!$BD109)+SUMIF($K109,REGISTER!$CY$20,'KORT 2'!$BD109)+SUMIF($K109,REGISTER!$CY$21,'KORT 2'!$BD109)+SUMIF($K109,REGISTER!$CY$22,'KORT 2'!$BD109)</f>
        <v>0</v>
      </c>
      <c r="EZ109" s="359">
        <f>SUMIF($K109,REGISTER!$CY$31,'KORT 2'!$BD109)</f>
        <v>0</v>
      </c>
      <c r="FA109" s="355">
        <f>SUMIF($K109,REGISTER!$CY$32,'KORT 2'!$BD109)</f>
        <v>0</v>
      </c>
      <c r="FB109" s="355">
        <f>SUMIF($K109,REGISTER!$CY$33,'KORT 2'!$BD109)</f>
        <v>0</v>
      </c>
      <c r="FC109" s="355">
        <f>SUMIF($K109,REGISTER!$CY$34,'KORT 2'!$BD109)</f>
        <v>0</v>
      </c>
      <c r="FD109" s="358">
        <f>SUMIF($K109,REGISTER!$CY$35,'KORT 2'!$BD109)+SUMIF($K109,REGISTER!$CY$36,'KORT 2'!$BD109)+SUMIF($K109,REGISTER!$CY$37,'KORT 2'!$BD109)+SUMIF($K109,REGISTER!$CY$38,'KORT 2'!$BD109)</f>
        <v>0</v>
      </c>
      <c r="FE109" s="376"/>
      <c r="FF109" s="377"/>
      <c r="FG109" s="378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9"/>
      <c r="FY109" s="84">
        <f>SUMIF($M109,REGISTER!$CY$40,'KORT 2'!$O109)</f>
        <v>0</v>
      </c>
      <c r="FZ109" s="17">
        <f>SUMIF($M109,REGISTER!$CY$41,'KORT 2'!$O109)</f>
        <v>0</v>
      </c>
      <c r="GA109" s="17">
        <f>SUMIF($M109,REGISTER!$CY$42,'KORT 2'!$O109)</f>
        <v>0</v>
      </c>
      <c r="GB109" s="17">
        <f>SUMIF($M109,REGISTER!$CY$43,'KORT 2'!$O109)</f>
        <v>0</v>
      </c>
      <c r="GC109" s="17">
        <f>SUMIF($M109,REGISTER!$CY$44,'KORT 2'!$O109)</f>
        <v>0</v>
      </c>
      <c r="GD109" s="17">
        <f>SUMIF($M109,REGISTER!$CY$45,'KORT 2'!$O109)</f>
        <v>0</v>
      </c>
      <c r="GE109" s="17">
        <f>SUMIF($M109,REGISTER!$CY$60,'KORT 2'!$O109)</f>
        <v>0</v>
      </c>
      <c r="GF109" s="17">
        <f>SUMIF($M109,REGISTER!$CY$61,'KORT 2'!$O109)</f>
        <v>0</v>
      </c>
      <c r="GG109" s="17">
        <f>SUMIF($M109,REGISTER!$CY$62,'KORT 2'!$O109)</f>
        <v>0</v>
      </c>
      <c r="GH109" s="17">
        <f>SUMIF($M109,REGISTER!$CY$63,'KORT 2'!$O109)</f>
        <v>0</v>
      </c>
      <c r="GI109" s="17">
        <f>SUMIF($M109,REGISTER!$CY$64,'KORT 2'!$O109)</f>
        <v>0</v>
      </c>
      <c r="GJ109" s="17">
        <f>SUMIF($M109,REGISTER!$CY$65,'KORT 2'!$O109)</f>
        <v>0</v>
      </c>
      <c r="GK109" s="17">
        <f>SUMIF($M109,REGISTER!$CY$50,'KORT 2'!$O109)</f>
        <v>0</v>
      </c>
      <c r="GL109" s="17">
        <f>SUMIF($M109,REGISTER!$CY$51,'KORT 2'!$O109)</f>
        <v>0</v>
      </c>
      <c r="GM109" s="17">
        <f>SUMIF($M109,REGISTER!$CY$52,'KORT 2'!$O109)</f>
        <v>0</v>
      </c>
      <c r="GN109" s="17">
        <f>SUMIF($M109,REGISTER!$CY$53,'KORT 2'!$O109)</f>
        <v>0</v>
      </c>
      <c r="GO109" s="17">
        <f>SUMIF($M109,REGISTER!$CY$54,'KORT 2'!$O109)</f>
        <v>0</v>
      </c>
      <c r="GP109" s="17">
        <f>SUMIF($M109,REGISTER!$CY$55,'KORT 2'!$O109)</f>
        <v>0</v>
      </c>
      <c r="GQ109" s="16">
        <f>SUMIF($M109,REGISTER!$CY$56,'KORT 2'!$O109)+SUMIF($M109,REGISTER!$CY$57,'KORT 2'!$O109)+SUMIF($M109,REGISTER!$CY$58,'KORT 2'!$O109)+SUMIF($M109,REGISTER!$CY$59,'KORT 2'!$O109)</f>
        <v>0</v>
      </c>
      <c r="GR109" s="17">
        <f>SUMIF($M109,REGISTER!$CY$70,'KORT 2'!$O109)</f>
        <v>0</v>
      </c>
      <c r="GS109" s="17">
        <f>SUMIF($M109,REGISTER!$CY$71,'KORT 2'!$O109)</f>
        <v>0</v>
      </c>
      <c r="GT109" s="17">
        <f>SUMIF($M109,REGISTER!$CY$72,'KORT 2'!$O109)</f>
        <v>0</v>
      </c>
      <c r="GU109" s="17">
        <f>SUMIF($M109,REGISTER!$CY$73,'KORT 2'!$O109)</f>
        <v>0</v>
      </c>
      <c r="GV109" s="17">
        <f>SUMIF($M109,REGISTER!$CY$74,'KORT 2'!$O109)</f>
        <v>0</v>
      </c>
      <c r="GW109" s="17">
        <f>SUMIF($M109,REGISTER!$CY$75,'KORT 2'!$O109)</f>
        <v>0</v>
      </c>
      <c r="GX109" s="16">
        <f>SUMIF($M109,REGISTER!$CY$76,'KORT 2'!$O109)+SUMIF($M109,REGISTER!$CY$77,'KORT 2'!$O109)+SUMIF($M109,REGISTER!$CY$78,'KORT 2'!$O109)+SUMIF($M109,REGISTER!$CY$79,'KORT 2'!$O109)</f>
        <v>0</v>
      </c>
      <c r="GY109" s="116"/>
      <c r="GZ109" s="116"/>
      <c r="HA109" s="116"/>
      <c r="HB109" s="116"/>
      <c r="HC109" s="116"/>
      <c r="HD109" s="116"/>
      <c r="HE109" s="116"/>
      <c r="HF109" s="116"/>
      <c r="HG109" s="116"/>
      <c r="HH109" s="116"/>
      <c r="HI109" s="116"/>
      <c r="HJ109" s="116"/>
      <c r="HK109" s="116"/>
      <c r="HL109" s="116"/>
      <c r="HM109" s="116"/>
      <c r="HN109" s="116"/>
      <c r="HO109" s="116"/>
      <c r="HP109" s="106"/>
      <c r="HQ109" s="1"/>
    </row>
    <row r="110" spans="1:225" ht="12" customHeight="1">
      <c r="A110" s="15">
        <v>54</v>
      </c>
      <c r="B110" s="69"/>
      <c r="C110" s="539" t="str">
        <f t="shared" si="41"/>
        <v/>
      </c>
      <c r="D110" s="540"/>
      <c r="E110" s="540"/>
      <c r="F110" s="540"/>
      <c r="G110" s="541"/>
      <c r="H110" s="111" t="str">
        <f t="shared" si="42"/>
        <v/>
      </c>
      <c r="I110" s="22">
        <f t="shared" si="43"/>
        <v>0</v>
      </c>
      <c r="J110" s="22">
        <f t="shared" si="44"/>
        <v>0</v>
      </c>
      <c r="K110" s="22">
        <f t="shared" si="45"/>
        <v>0</v>
      </c>
      <c r="L110" s="114"/>
      <c r="M110" s="22">
        <f t="shared" si="46"/>
        <v>0</v>
      </c>
      <c r="N110" s="22">
        <f t="shared" si="47"/>
        <v>0</v>
      </c>
      <c r="O110" s="83">
        <f t="shared" si="48"/>
        <v>0</v>
      </c>
      <c r="P110" s="68">
        <f>IF((SUM(P$19:P$39)+SUM(P$78:P109)+SUM(P$117:P$121))&gt;=REGISTER!$DD$24,0,IF(CS$70=1,0,IF(AND(CS110=1,$J110=1,CS$43&gt;=REGISTER!$DD$28,CS$40&gt;0,SUM(CS$54:CS$60)&gt;0),1,0)))</f>
        <v>0</v>
      </c>
      <c r="Q110" s="68">
        <f>IF((SUM(Q$19:Q$39)+SUM(Q$78:Q109)+SUM(Q$117:Q$121))&gt;=REGISTER!$DD$24,0,IF(CT$70=1,0,IF(AND(CT110=1,$J110=1,CT$43&gt;=REGISTER!$DD$28,CT$40&gt;0,SUM(CT$54:CT$60)&gt;0),1,0)))</f>
        <v>0</v>
      </c>
      <c r="R110" s="68">
        <f>IF((SUM(R$19:R$39)+SUM(R$78:R109)+SUM(R$117:R$121))&gt;=REGISTER!$DD$24,0,IF(CU$70=1,0,IF(AND(CU110=1,$J110=1,CU$43&gt;=REGISTER!$DD$28,CU$40&gt;0,SUM(CU$54:CU$60)&gt;0),1,0)))</f>
        <v>0</v>
      </c>
      <c r="S110" s="68">
        <f>IF((SUM(S$19:S$39)+SUM(S$78:S109)+SUM(S$117:S$121))&gt;=REGISTER!$DD$24,0,IF(CV$70=1,0,IF(AND(CV110=1,$J110=1,CV$43&gt;=REGISTER!$DD$28,CV$40&gt;0,SUM(CV$54:CV$60)&gt;0),1,0)))</f>
        <v>0</v>
      </c>
      <c r="T110" s="68">
        <f>IF((SUM(T$19:T$39)+SUM(T$78:T109)+SUM(T$117:T$121))&gt;=REGISTER!$DD$24,0,IF(CW$70=1,0,IF(AND(CW110=1,$J110=1,CW$43&gt;=REGISTER!$DD$28,CW$40&gt;0,SUM(CW$54:CW$60)&gt;0),1,0)))</f>
        <v>0</v>
      </c>
      <c r="U110" s="68">
        <f>IF((SUM(U$19:U$39)+SUM(U$78:U109)+SUM(U$117:U$121))&gt;=REGISTER!$DD$24,0,IF(CX$70=1,0,IF(AND(CX110=1,$J110=1,CX$43&gt;=REGISTER!$DD$28,CX$40&gt;0,SUM(CX$54:CX$60)&gt;0),1,0)))</f>
        <v>0</v>
      </c>
      <c r="V110" s="68">
        <f>IF((SUM(V$19:V$39)+SUM(V$78:V109)+SUM(V$117:V$121))&gt;=REGISTER!$DD$24,0,IF(CY$70=1,0,IF(AND(CY110=1,$J110=1,CY$43&gt;=REGISTER!$DD$28,CY$40&gt;0,SUM(CY$54:CY$60)&gt;0),1,0)))</f>
        <v>0</v>
      </c>
      <c r="W110" s="68">
        <f>IF((SUM(W$19:W$39)+SUM(W$78:W109)+SUM(W$117:W$121))&gt;=REGISTER!$DD$24,0,IF(CZ$70=1,0,IF(AND(CZ110=1,$J110=1,CZ$43&gt;=REGISTER!$DD$28,CZ$40&gt;0,SUM(CZ$54:CZ$60)&gt;0),1,0)))</f>
        <v>0</v>
      </c>
      <c r="X110" s="68">
        <f>IF((SUM(X$19:X$39)+SUM(X$78:X109)+SUM(X$117:X$121))&gt;=REGISTER!$DD$24,0,IF(DA$70=1,0,IF(AND(DA110=1,$J110=1,DA$43&gt;=REGISTER!$DD$28,DA$40&gt;0,SUM(DA$54:DA$60)&gt;0),1,0)))</f>
        <v>0</v>
      </c>
      <c r="Y110" s="68">
        <f>IF((SUM(Y$19:Y$39)+SUM(Y$78:Y109)+SUM(Y$117:Y$121))&gt;=REGISTER!$DD$24,0,IF(DB$70=1,0,IF(AND(DB110=1,$J110=1,DB$43&gt;=REGISTER!$DD$28,DB$40&gt;0,SUM(DB$54:DB$60)&gt;0),1,0)))</f>
        <v>0</v>
      </c>
      <c r="Z110" s="68">
        <f>IF((SUM(Z$19:Z$39)+SUM(Z$78:Z109)+SUM(Z$117:Z$121))&gt;=REGISTER!$DD$24,0,IF(DC$70=1,0,IF(AND(DC110=1,$J110=1,DC$43&gt;=REGISTER!$DD$28,DC$40&gt;0,SUM(DC$54:DC$60)&gt;0),1,0)))</f>
        <v>0</v>
      </c>
      <c r="AA110" s="68">
        <f>IF((SUM(AA$19:AA$39)+SUM(AA$78:AA109)+SUM(AA$117:AA$121))&gt;=REGISTER!$DD$24,0,IF(DD$70=1,0,IF(AND(DD110=1,$J110=1,DD$43&gt;=REGISTER!$DD$28,DD$40&gt;0,SUM(DD$54:DD$60)&gt;0),1,0)))</f>
        <v>0</v>
      </c>
      <c r="AB110" s="68">
        <f>IF((SUM(AB$19:AB$39)+SUM(AB$78:AB109)+SUM(AB$117:AB$121))&gt;=REGISTER!$DD$24,0,IF(DE$70=1,0,IF(AND(DE110=1,$J110=1,DE$43&gt;=REGISTER!$DD$28,DE$40&gt;0,SUM(DE$54:DE$60)&gt;0),1,0)))</f>
        <v>0</v>
      </c>
      <c r="AC110" s="68">
        <f>IF((SUM(AC$19:AC$39)+SUM(AC$78:AC109)+SUM(AC$117:AC$121))&gt;=REGISTER!$DD$24,0,IF(DF$70=1,0,IF(AND(DF110=1,$J110=1,DF$43&gt;=REGISTER!$DD$28,DF$40&gt;0,SUM(DF$54:DF$60)&gt;0),1,0)))</f>
        <v>0</v>
      </c>
      <c r="AD110" s="68">
        <f>IF((SUM(AD$19:AD$39)+SUM(AD$78:AD109)+SUM(AD$117:AD$121))&gt;=REGISTER!$DD$24,0,IF(DG$70=1,0,IF(AND(DG110=1,$J110=1,DG$43&gt;=REGISTER!$DD$28,DG$40&gt;0,SUM(DG$54:DG$60)&gt;0),1,0)))</f>
        <v>0</v>
      </c>
      <c r="AE110" s="68">
        <f>IF((SUM(AE$19:AE$39)+SUM(AE$78:AE109)+SUM(AE$117:AE$121))&gt;=REGISTER!$DD$24,0,IF(DH$70=1,0,IF(AND(DH110=1,$J110=1,DH$43&gt;=REGISTER!$DD$28,DH$40&gt;0,SUM(DH$54:DH$60)&gt;0),1,0)))</f>
        <v>0</v>
      </c>
      <c r="AF110" s="68">
        <f>IF((SUM(AF$19:AF$39)+SUM(AF$78:AF109)+SUM(AF$117:AF$121))&gt;=REGISTER!$DD$24,0,IF(DI$70=1,0,IF(AND(DI110=1,$J110=1,DI$43&gt;=REGISTER!$DD$28,DI$40&gt;0,SUM(DI$54:DI$60)&gt;0),1,0)))</f>
        <v>0</v>
      </c>
      <c r="AG110" s="68">
        <f>IF((SUM(AG$19:AG$39)+SUM(AG$78:AG109)+SUM(AG$117:AG$121))&gt;=REGISTER!$DD$24,0,IF(DJ$70=1,0,IF(AND(DJ110=1,$J110=1,DJ$43&gt;=REGISTER!$DD$28,DJ$40&gt;0,SUM(DJ$54:DJ$60)&gt;0),1,0)))</f>
        <v>0</v>
      </c>
      <c r="AH110" s="68">
        <f>IF((SUM(AH$19:AH$39)+SUM(AH$78:AH109)+SUM(AH$117:AH$121))&gt;=REGISTER!$DD$24,0,IF(DK$70=1,0,IF(AND(DK110=1,$J110=1,DK$43&gt;=REGISTER!$DD$28,DK$40&gt;0,SUM(DK$54:DK$60)&gt;0),1,0)))</f>
        <v>0</v>
      </c>
      <c r="AI110" s="68">
        <f>IF((SUM(AI$19:AI$39)+SUM(AI$78:AI109)+SUM(AI$117:AI$121))&gt;=REGISTER!$DD$24,0,IF(DL$70=1,0,IF(AND(DL110=1,$J110=1,DL$43&gt;=REGISTER!$DD$28,DL$40&gt;0,SUM(DL$54:DL$60)&gt;0),1,0)))</f>
        <v>0</v>
      </c>
      <c r="AJ110" s="68">
        <f>IF((SUM(AJ$19:AJ$39)+SUM(AJ$78:AJ109)+SUM(AJ$117:AJ$121))&gt;=REGISTER!$DD$24,0,IF(DM$70=1,0,IF(AND(DM110=1,$J110=1,DM$43&gt;=REGISTER!$DD$28,DM$40&gt;0,SUM(DM$54:DM$60)&gt;0),1,0)))</f>
        <v>0</v>
      </c>
      <c r="AK110" s="68">
        <f>IF((SUM(AK$19:AK$39)+SUM(AK$78:AK109)+SUM(AK$117:AK$121))&gt;=REGISTER!$DD$24,0,IF(DN$70=1,0,IF(AND(DN110=1,$J110=1,DN$43&gt;=REGISTER!$DD$28,DN$40&gt;0,SUM(DN$54:DN$60)&gt;0),1,0)))</f>
        <v>0</v>
      </c>
      <c r="AL110" s="68">
        <f>IF((SUM(AL$19:AL$39)+SUM(AL$78:AL109)+SUM(AL$117:AL$121))&gt;=REGISTER!$DD$24,0,IF(DO$70=1,0,IF(AND(DO110=1,$J110=1,DO$43&gt;=REGISTER!$DD$28,DO$40&gt;0,SUM(DO$54:DO$60)&gt;0),1,0)))</f>
        <v>0</v>
      </c>
      <c r="AM110" s="68">
        <f>IF((SUM(AM$19:AM$39)+SUM(AM$78:AM109)+SUM(AM$117:AM$121))&gt;=REGISTER!$DD$24,0,IF(DP$70=1,0,IF(AND(DP110=1,$J110=1,DP$43&gt;=REGISTER!$DD$28,DP$40&gt;0,SUM(DP$54:DP$60)&gt;0),1,0)))</f>
        <v>0</v>
      </c>
      <c r="AN110" s="68">
        <f>IF((SUM(AN$19:AN$39)+SUM(AN$78:AN109)+SUM(AN$117:AN$121))&gt;=REGISTER!$DD$24,0,IF(DQ$70=1,0,IF(AND(DQ110=1,$J110=1,DQ$43&gt;=REGISTER!$DD$28,DQ$40&gt;0,SUM(DQ$54:DQ$60)&gt;0),1,0)))</f>
        <v>0</v>
      </c>
      <c r="AO110" s="68">
        <f>IF((SUM(AO$19:AO$39)+SUM(AO$78:AO109)+SUM(AO$117:AO$121))&gt;=REGISTER!$DD$24,0,IF(DR$70=1,0,IF(AND(DR110=1,$J110=1,DR$43&gt;=REGISTER!$DD$28,DR$40&gt;0,SUM(DR$54:DR$60)&gt;0),1,0)))</f>
        <v>0</v>
      </c>
      <c r="AP110" s="68">
        <f>IF((SUM(AP$19:AP$39)+SUM(AP$78:AP109)+SUM(AP$117:AP$121))&gt;=REGISTER!$DD$24,0,IF(DS$70=1,0,IF(AND(DS110=1,$J110=1,DS$43&gt;=REGISTER!$DD$28,DS$40&gt;0,SUM(DS$54:DS$60)&gt;0),1,0)))</f>
        <v>0</v>
      </c>
      <c r="AQ110" s="68">
        <f>IF((SUM(AQ$19:AQ$39)+SUM(AQ$78:AQ109)+SUM(AQ$117:AQ$121))&gt;=REGISTER!$DD$24,0,IF(DT$70=1,0,IF(AND(DT110=1,$J110=1,DT$43&gt;=REGISTER!$DD$28,DT$40&gt;0,SUM(DT$54:DT$60)&gt;0),1,0)))</f>
        <v>0</v>
      </c>
      <c r="AR110" s="68">
        <f>IF((SUM(AR$19:AR$39)+SUM(AR$78:AR109)+SUM(AR$117:AR$121))&gt;=REGISTER!$DD$24,0,IF(DU$70=1,0,IF(AND(DU110=1,$J110=1,DU$43&gt;=REGISTER!$DD$28,DU$40&gt;0,SUM(DU$54:DU$60)&gt;0),1,0)))</f>
        <v>0</v>
      </c>
      <c r="AS110" s="68">
        <f>IF((SUM(AS$19:AS$39)+SUM(AS$78:AS109)+SUM(AS$117:AS$121))&gt;=REGISTER!$DD$24,0,IF(DV$70=1,0,IF(AND(DV110=1,$J110=1,DV$43&gt;=REGISTER!$DD$28,DV$40&gt;0,SUM(DV$54:DV$60)&gt;0),1,0)))</f>
        <v>0</v>
      </c>
      <c r="AT110" s="68">
        <f>IF((SUM(AT$19:AT$39)+SUM(AT$78:AT109)+SUM(AT$117:AT$121))&gt;=REGISTER!$DD$24,0,IF(DW$70=1,0,IF(AND(DW110=1,$J110=1,DW$43&gt;=REGISTER!$DD$28,DW$40&gt;0,SUM(DW$54:DW$60)&gt;0),1,0)))</f>
        <v>0</v>
      </c>
      <c r="AU110" s="68">
        <f>IF((SUM(AU$19:AU$39)+SUM(AU$78:AU109)+SUM(AU$117:AU$121))&gt;=REGISTER!$DD$24,0,IF(DX$70=1,0,IF(AND(DX110=1,$J110=1,DX$43&gt;=REGISTER!$DD$28,DX$40&gt;0,SUM(DX$54:DX$60)&gt;0),1,0)))</f>
        <v>0</v>
      </c>
      <c r="AV110" s="68">
        <f>IF((SUM(AV$19:AV$39)+SUM(AV$78:AV109)+SUM(AV$117:AV$121))&gt;=REGISTER!$DD$24,0,IF(DY$70=1,0,IF(AND(DY110=1,$J110=1,DY$43&gt;=REGISTER!$DD$28,DY$40&gt;0,SUM(DY$54:DY$60)&gt;0),1,0)))</f>
        <v>0</v>
      </c>
      <c r="AW110" s="68">
        <f>IF((SUM(AW$19:AW$39)+SUM(AW$78:AW109)+SUM(AW$117:AW$121))&gt;=REGISTER!$DD$24,0,IF(DZ$70=1,0,IF(AND(DZ110=1,$J110=1,DZ$43&gt;=REGISTER!$DD$28,DZ$40&gt;0,SUM(DZ$54:DZ$60)&gt;0),1,0)))</f>
        <v>0</v>
      </c>
      <c r="AX110" s="68">
        <f>IF((SUM(AX$19:AX$39)+SUM(AX$78:AX109)+SUM(AX$117:AX$121))&gt;=REGISTER!$DD$24,0,IF(EA$70=1,0,IF(AND(EA110=1,$J110=1,EA$43&gt;=REGISTER!$DD$28,EA$40&gt;0,SUM(EA$54:EA$60)&gt;0),1,0)))</f>
        <v>0</v>
      </c>
      <c r="AY110" s="68">
        <f>IF((SUM(AY$19:AY$39)+SUM(AY$78:AY109)+SUM(AY$117:AY$121))&gt;=REGISTER!$DD$24,0,IF(EB$70=1,0,IF(AND(EB110=1,$J110=1,EB$43&gt;=REGISTER!$DD$28,EB$40&gt;0,SUM(EB$54:EB$60)&gt;0),1,0)))</f>
        <v>0</v>
      </c>
      <c r="AZ110" s="68">
        <f>IF((SUM(AZ$19:AZ$39)+SUM(AZ$78:AZ109)+SUM(AZ$117:AZ$121))&gt;=REGISTER!$DD$24,0,IF(EC$70=1,0,IF(AND(EC110=1,$J110=1,EC$43&gt;=REGISTER!$DD$28,EC$40&gt;0,SUM(EC$54:EC$60)&gt;0),1,0)))</f>
        <v>0</v>
      </c>
      <c r="BA110" s="68">
        <f>IF((SUM(BA$19:BA$39)+SUM(BA$78:BA109)+SUM(BA$117:BA$121))&gt;=REGISTER!$DD$24,0,IF(ED$70=1,0,IF(AND(ED110=1,$J110=1,ED$43&gt;=REGISTER!$DD$28,ED$40&gt;0,SUM(ED$54:ED$60)&gt;0),1,0)))</f>
        <v>0</v>
      </c>
      <c r="BB110" s="68">
        <f>IF((SUM(BB$19:BB$39)+SUM(BB$78:BB109)+SUM(BB$117:BB$121))&gt;=REGISTER!$DD$24,0,IF(EE$70=1,0,IF(AND(EE110=1,$J110=1,EE$43&gt;=REGISTER!$DD$28,EE$40&gt;0,SUM(EE$54:EE$60)&gt;0),1,0)))</f>
        <v>0</v>
      </c>
      <c r="BC110" s="68">
        <f>IF((SUM(BC$19:BC$39)+SUM(BC$78:BC109)+SUM(BC$117:BC$121))&gt;=REGISTER!$DD$24,0,IF(EF$70=1,0,IF(AND(EF110=1,$J110=1,EF$43&gt;=REGISTER!$DD$28,EF$40&gt;0,SUM(EF$54:EF$60)&gt;0),1,0)))</f>
        <v>0</v>
      </c>
      <c r="BD110" s="83">
        <f t="shared" si="55"/>
        <v>0</v>
      </c>
      <c r="BE110" s="68">
        <f>IF((SUM(BE$19:BE$37)+SUM(BE$78:BE109))&gt;=20,0,SUM(IF(AND($I110=1,CS110=1,CS$41&gt;2,CS$40&gt;0,SUM(CS$47:CS$53)&gt;0),1,0)))</f>
        <v>0</v>
      </c>
      <c r="BF110" s="68">
        <f>IF((SUM(BF$19:BF$37)+SUM(BF$78:BF109))&gt;=20,0,SUM(IF(AND($I110=1,CT110=1,CT$41&gt;2,CT$40&gt;0,SUM(CT$47:CT$53)&gt;0),1,0)))</f>
        <v>0</v>
      </c>
      <c r="BG110" s="68">
        <f>IF((SUM(BG$19:BG$37)+SUM(BG$78:BG109))&gt;=20,0,SUM(IF(AND($I110=1,CU110=1,CU$41&gt;2,CU$40&gt;0,SUM(CU$47:CU$53)&gt;0),1,0)))</f>
        <v>0</v>
      </c>
      <c r="BH110" s="68">
        <f>IF((SUM(BH$19:BH$37)+SUM(BH$78:BH109))&gt;=20,0,SUM(IF(AND($I110=1,CV110=1,CV$41&gt;2,CV$40&gt;0,SUM(CV$47:CV$53)&gt;0),1,0)))</f>
        <v>0</v>
      </c>
      <c r="BI110" s="68">
        <f>IF((SUM(BI$19:BI$37)+SUM(BI$78:BI109))&gt;=20,0,SUM(IF(AND($I110=1,CW110=1,CW$41&gt;2,CW$40&gt;0,SUM(CW$47:CW$53)&gt;0),1,0)))</f>
        <v>0</v>
      </c>
      <c r="BJ110" s="68">
        <f>IF((SUM(BJ$19:BJ$37)+SUM(BJ$78:BJ109))&gt;=20,0,SUM(IF(AND($I110=1,CX110=1,CX$41&gt;2,CX$40&gt;0,SUM(CX$47:CX$53)&gt;0),1,0)))</f>
        <v>0</v>
      </c>
      <c r="BK110" s="68">
        <f>IF((SUM(BK$19:BK$37)+SUM(BK$78:BK109))&gt;=20,0,SUM(IF(AND($I110=1,CY110=1,CY$41&gt;2,CY$40&gt;0,SUM(CY$47:CY$53)&gt;0),1,0)))</f>
        <v>0</v>
      </c>
      <c r="BL110" s="68">
        <f>IF((SUM(BL$19:BL$37)+SUM(BL$78:BL109))&gt;=20,0,SUM(IF(AND($I110=1,CZ110=1,CZ$41&gt;2,CZ$40&gt;0,SUM(CZ$47:CZ$53)&gt;0),1,0)))</f>
        <v>0</v>
      </c>
      <c r="BM110" s="68">
        <f>IF((SUM(BM$19:BM$37)+SUM(BM$78:BM109))&gt;=20,0,SUM(IF(AND($I110=1,DA110=1,DA$41&gt;2,DA$40&gt;0,SUM(DA$47:DA$53)&gt;0),1,0)))</f>
        <v>0</v>
      </c>
      <c r="BN110" s="68">
        <f>IF((SUM(BN$19:BN$37)+SUM(BN$78:BN109))&gt;=20,0,SUM(IF(AND($I110=1,DB110=1,DB$41&gt;2,DB$40&gt;0,SUM(DB$47:DB$53)&gt;0),1,0)))</f>
        <v>0</v>
      </c>
      <c r="BO110" s="68">
        <f>IF((SUM(BO$19:BO$37)+SUM(BO$78:BO109))&gt;=20,0,SUM(IF(AND($I110=1,DC110=1,DC$41&gt;2,DC$40&gt;0,SUM(DC$47:DC$53)&gt;0),1,0)))</f>
        <v>0</v>
      </c>
      <c r="BP110" s="68">
        <f>IF((SUM(BP$19:BP$37)+SUM(BP$78:BP109))&gt;=20,0,SUM(IF(AND($I110=1,DD110=1,DD$41&gt;2,DD$40&gt;0,SUM(DD$47:DD$53)&gt;0),1,0)))</f>
        <v>0</v>
      </c>
      <c r="BQ110" s="68">
        <f>IF((SUM(BQ$19:BQ$37)+SUM(BQ$78:BQ109))&gt;=20,0,SUM(IF(AND($I110=1,DE110=1,DE$41&gt;2,DE$40&gt;0,SUM(DE$47:DE$53)&gt;0),1,0)))</f>
        <v>0</v>
      </c>
      <c r="BR110" s="68">
        <f>IF((SUM(BR$19:BR$37)+SUM(BR$78:BR109))&gt;=20,0,SUM(IF(AND($I110=1,DF110=1,DF$41&gt;2,DF$40&gt;0,SUM(DF$47:DF$53)&gt;0),1,0)))</f>
        <v>0</v>
      </c>
      <c r="BS110" s="68">
        <f>IF((SUM(BS$19:BS$37)+SUM(BS$78:BS109))&gt;=20,0,SUM(IF(AND($I110=1,DG110=1,DG$41&gt;2,DG$40&gt;0,SUM(DG$47:DG$53)&gt;0),1,0)))</f>
        <v>0</v>
      </c>
      <c r="BT110" s="68">
        <f>IF((SUM(BT$19:BT$37)+SUM(BT$78:BT109))&gt;=20,0,SUM(IF(AND($I110=1,DH110=1,DH$41&gt;2,DH$40&gt;0,SUM(DH$47:DH$53)&gt;0),1,0)))</f>
        <v>0</v>
      </c>
      <c r="BU110" s="68">
        <f>IF((SUM(BU$19:BU$37)+SUM(BU$78:BU109))&gt;=20,0,SUM(IF(AND($I110=1,DI110=1,DI$41&gt;2,DI$40&gt;0,SUM(DI$47:DI$53)&gt;0),1,0)))</f>
        <v>0</v>
      </c>
      <c r="BV110" s="68">
        <f>IF((SUM(BV$19:BV$37)+SUM(BV$78:BV109))&gt;=20,0,SUM(IF(AND($I110=1,DJ110=1,DJ$41&gt;2,DJ$40&gt;0,SUM(DJ$47:DJ$53)&gt;0),1,0)))</f>
        <v>0</v>
      </c>
      <c r="BW110" s="68">
        <f>IF((SUM(BW$19:BW$37)+SUM(BW$78:BW109))&gt;=20,0,SUM(IF(AND($I110=1,DK110=1,DK$41&gt;2,DK$40&gt;0,SUM(DK$47:DK$53)&gt;0),1,0)))</f>
        <v>0</v>
      </c>
      <c r="BX110" s="68">
        <f>IF((SUM(BX$19:BX$37)+SUM(BX$78:BX109))&gt;=20,0,SUM(IF(AND($I110=1,DL110=1,DL$41&gt;2,DL$40&gt;0,SUM(DL$47:DL$53)&gt;0),1,0)))</f>
        <v>0</v>
      </c>
      <c r="BY110" s="68">
        <f>IF((SUM(BY$19:BY$37)+SUM(BY$78:BY109))&gt;=20,0,SUM(IF(AND($I110=1,DM110=1,DM$41&gt;2,DM$40&gt;0,SUM(DM$47:DM$53)&gt;0),1,0)))</f>
        <v>0</v>
      </c>
      <c r="BZ110" s="68">
        <f>IF((SUM(BZ$19:BZ$37)+SUM(BZ$78:BZ109))&gt;=20,0,SUM(IF(AND($I110=1,DN110=1,DN$41&gt;2,DN$40&gt;0,SUM(DN$47:DN$53)&gt;0),1,0)))</f>
        <v>0</v>
      </c>
      <c r="CA110" s="68">
        <f>IF((SUM(CA$19:CA$37)+SUM(CA$78:CA109))&gt;=20,0,SUM(IF(AND($I110=1,DO110=1,DO$41&gt;2,DO$40&gt;0,SUM(DO$47:DO$53)&gt;0),1,0)))</f>
        <v>0</v>
      </c>
      <c r="CB110" s="68">
        <f>IF((SUM(CB$19:CB$37)+SUM(CB$78:CB109))&gt;=20,0,SUM(IF(AND($I110=1,DP110=1,DP$41&gt;2,DP$40&gt;0,SUM(DP$47:DP$53)&gt;0),1,0)))</f>
        <v>0</v>
      </c>
      <c r="CC110" s="68">
        <f>IF((SUM(CC$19:CC$37)+SUM(CC$78:CC109))&gt;=20,0,SUM(IF(AND($I110=1,DQ110=1,DQ$41&gt;2,DQ$40&gt;0,SUM(DQ$47:DQ$53)&gt;0),1,0)))</f>
        <v>0</v>
      </c>
      <c r="CD110" s="68">
        <f>IF((SUM(CD$19:CD$37)+SUM(CD$78:CD109))&gt;=20,0,SUM(IF(AND($I110=1,DR110=1,DR$41&gt;2,DR$40&gt;0,SUM(DR$47:DR$53)&gt;0),1,0)))</f>
        <v>0</v>
      </c>
      <c r="CE110" s="68">
        <f>IF((SUM(CE$19:CE$37)+SUM(CE$78:CE109))&gt;=20,0,SUM(IF(AND($I110=1,DS110=1,DS$41&gt;2,DS$40&gt;0,SUM(DS$47:DS$53)&gt;0),1,0)))</f>
        <v>0</v>
      </c>
      <c r="CF110" s="68">
        <f>IF((SUM(CF$19:CF$37)+SUM(CF$78:CF109))&gt;=20,0,SUM(IF(AND($I110=1,DT110=1,DT$41&gt;2,DT$40&gt;0,SUM(DT$47:DT$53)&gt;0),1,0)))</f>
        <v>0</v>
      </c>
      <c r="CG110" s="68">
        <f>IF((SUM(CG$19:CG$37)+SUM(CG$78:CG109))&gt;=20,0,SUM(IF(AND($I110=1,DU110=1,DU$41&gt;2,DU$40&gt;0,SUM(DU$47:DU$53)&gt;0),1,0)))</f>
        <v>0</v>
      </c>
      <c r="CH110" s="68">
        <f>IF((SUM(CH$19:CH$37)+SUM(CH$78:CH109))&gt;=20,0,SUM(IF(AND($I110=1,DV110=1,DV$41&gt;2,DV$40&gt;0,SUM(DV$47:DV$53)&gt;0),1,0)))</f>
        <v>0</v>
      </c>
      <c r="CI110" s="68">
        <f>IF((SUM(CI$19:CI$37)+SUM(CI$78:CI109))&gt;=20,0,SUM(IF(AND($I110=1,DW110=1,DW$41&gt;2,DW$40&gt;0,SUM(DW$47:DW$53)&gt;0),1,0)))</f>
        <v>0</v>
      </c>
      <c r="CJ110" s="68">
        <f>IF((SUM(CJ$19:CJ$37)+SUM(CJ$78:CJ109))&gt;=20,0,SUM(IF(AND($I110=1,DX110=1,DX$41&gt;2,DX$40&gt;0,SUM(DX$47:DX$53)&gt;0),1,0)))</f>
        <v>0</v>
      </c>
      <c r="CK110" s="68">
        <f>IF((SUM(CK$19:CK$37)+SUM(CK$78:CK109))&gt;=20,0,SUM(IF(AND($I110=1,DY110=1,DY$41&gt;2,DY$40&gt;0,SUM(DY$47:DY$53)&gt;0),1,0)))</f>
        <v>0</v>
      </c>
      <c r="CL110" s="68">
        <f>IF((SUM(CL$19:CL$37)+SUM(CL$78:CL109))&gt;=20,0,SUM(IF(AND($I110=1,DZ110=1,DZ$41&gt;2,DZ$40&gt;0,SUM(DZ$47:DZ$53)&gt;0),1,0)))</f>
        <v>0</v>
      </c>
      <c r="CM110" s="68">
        <f>IF((SUM(CM$19:CM$37)+SUM(CM$78:CM109))&gt;=20,0,SUM(IF(AND($I110=1,EA110=1,EA$41&gt;2,EA$40&gt;0,SUM(EA$47:EA$53)&gt;0),1,0)))</f>
        <v>0</v>
      </c>
      <c r="CN110" s="68">
        <f>IF((SUM(CN$19:CN$37)+SUM(CN$78:CN109))&gt;=20,0,SUM(IF(AND($I110=1,EB110=1,EB$41&gt;2,EB$40&gt;0,SUM(EB$47:EB$53)&gt;0),1,0)))</f>
        <v>0</v>
      </c>
      <c r="CO110" s="68">
        <f>IF((SUM(CO$19:CO$37)+SUM(CO$78:CO109))&gt;=20,0,SUM(IF(AND($I110=1,EC110=1,EC$41&gt;2,EC$40&gt;0,SUM(EC$47:EC$53)&gt;0),1,0)))</f>
        <v>0</v>
      </c>
      <c r="CP110" s="68">
        <f>IF((SUM(CP$19:CP$37)+SUM(CP$78:CP109))&gt;=20,0,SUM(IF(AND($I110=1,ED110=1,ED$41&gt;2,ED$40&gt;0,SUM(ED$47:ED$53)&gt;0),1,0)))</f>
        <v>0</v>
      </c>
      <c r="CQ110" s="68">
        <f>IF((SUM(CQ$19:CQ$37)+SUM(CQ$78:CQ109))&gt;=20,0,SUM(IF(AND($I110=1,EE110=1,EE$41&gt;2,EE$40&gt;0,SUM(EE$47:EE$53)&gt;0),1,0)))</f>
        <v>0</v>
      </c>
      <c r="CR110" s="68">
        <f>IF((SUM(CR$19:CR$37)+SUM(CR$78:CR109))&gt;=20,0,SUM(IF(AND($I110=1,EF110=1,EF$41&gt;2,EF$40&gt;0,SUM(EF$47:EF$53)&gt;0),1,0)))</f>
        <v>0</v>
      </c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  <c r="DM110" s="53"/>
      <c r="DN110" s="53"/>
      <c r="DO110" s="53"/>
      <c r="DP110" s="53"/>
      <c r="DQ110" s="53"/>
      <c r="DR110" s="53"/>
      <c r="DS110" s="53"/>
      <c r="DT110" s="53"/>
      <c r="DU110" s="53"/>
      <c r="DV110" s="53"/>
      <c r="DW110" s="53"/>
      <c r="DX110" s="53"/>
      <c r="DY110" s="53"/>
      <c r="DZ110" s="53"/>
      <c r="EA110" s="53"/>
      <c r="EB110" s="53"/>
      <c r="EC110" s="53"/>
      <c r="ED110" s="53"/>
      <c r="EE110" s="53"/>
      <c r="EF110" s="53"/>
      <c r="EG110" s="46">
        <f t="shared" si="51"/>
        <v>0</v>
      </c>
      <c r="EH110" s="116"/>
      <c r="EI110" s="82">
        <f t="shared" si="52"/>
        <v>0</v>
      </c>
      <c r="EJ110" s="295" t="str">
        <f t="shared" si="53"/>
        <v/>
      </c>
      <c r="EK110" s="296">
        <f t="shared" si="54"/>
        <v>0</v>
      </c>
      <c r="EL110" s="161"/>
      <c r="EM110" s="354">
        <f>SUMIF($K110,REGISTER!$CY$7,'KORT 2'!$BD110)</f>
        <v>0</v>
      </c>
      <c r="EN110" s="355">
        <f>SUMIF($K110,REGISTER!$CY$8,'KORT 2'!$BD110)</f>
        <v>0</v>
      </c>
      <c r="EO110" s="356">
        <f>SUMIF($K110,REGISTER!$CY$9,'KORT 2'!$BD110)</f>
        <v>0</v>
      </c>
      <c r="EP110" s="356">
        <f>SUMIF($K110,REGISTER!$CY$10,'KORT 2'!$BD110)</f>
        <v>0</v>
      </c>
      <c r="EQ110" s="357">
        <f>SUMIF($K110,REGISTER!$CY$23,'KORT 2'!$BD110)</f>
        <v>0</v>
      </c>
      <c r="ER110" s="355">
        <f>SUMIF($K110,REGISTER!$CY$24,'KORT 2'!$BD110)</f>
        <v>0</v>
      </c>
      <c r="ES110" s="356">
        <f>SUMIF($K110,REGISTER!$CY$25,'KORT 2'!$BD110)</f>
        <v>0</v>
      </c>
      <c r="ET110" s="356">
        <f>SUMIF($K110,REGISTER!$CY$26,'KORT 2'!$BD110)</f>
        <v>0</v>
      </c>
      <c r="EU110" s="357">
        <f>SUMIF($K110,REGISTER!$CY$15,'KORT 2'!$BD110)</f>
        <v>0</v>
      </c>
      <c r="EV110" s="355">
        <f>SUMIF($K110,REGISTER!$CY$16,'KORT 2'!$BD110)</f>
        <v>0</v>
      </c>
      <c r="EW110" s="355">
        <f>SUMIF($K110,REGISTER!$CY$17,'KORT 2'!$BD110)</f>
        <v>0</v>
      </c>
      <c r="EX110" s="355">
        <f>SUMIF($K110,REGISTER!$CY$18,'KORT 2'!$BD110)</f>
        <v>0</v>
      </c>
      <c r="EY110" s="358">
        <f>SUMIF($K110,REGISTER!$CY$19,'KORT 2'!$BD110)+SUMIF($K110,REGISTER!$CY$20,'KORT 2'!$BD110)+SUMIF($K110,REGISTER!$CY$21,'KORT 2'!$BD110)+SUMIF($K110,REGISTER!$CY$22,'KORT 2'!$BD110)</f>
        <v>0</v>
      </c>
      <c r="EZ110" s="359">
        <f>SUMIF($K110,REGISTER!$CY$31,'KORT 2'!$BD110)</f>
        <v>0</v>
      </c>
      <c r="FA110" s="355">
        <f>SUMIF($K110,REGISTER!$CY$32,'KORT 2'!$BD110)</f>
        <v>0</v>
      </c>
      <c r="FB110" s="355">
        <f>SUMIF($K110,REGISTER!$CY$33,'KORT 2'!$BD110)</f>
        <v>0</v>
      </c>
      <c r="FC110" s="355">
        <f>SUMIF($K110,REGISTER!$CY$34,'KORT 2'!$BD110)</f>
        <v>0</v>
      </c>
      <c r="FD110" s="358">
        <f>SUMIF($K110,REGISTER!$CY$35,'KORT 2'!$BD110)+SUMIF($K110,REGISTER!$CY$36,'KORT 2'!$BD110)+SUMIF($K110,REGISTER!$CY$37,'KORT 2'!$BD110)+SUMIF($K110,REGISTER!$CY$38,'KORT 2'!$BD110)</f>
        <v>0</v>
      </c>
      <c r="FE110" s="376"/>
      <c r="FF110" s="377"/>
      <c r="FG110" s="378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9"/>
      <c r="FY110" s="84">
        <f>SUMIF($M110,REGISTER!$CY$40,'KORT 2'!$O110)</f>
        <v>0</v>
      </c>
      <c r="FZ110" s="17">
        <f>SUMIF($M110,REGISTER!$CY$41,'KORT 2'!$O110)</f>
        <v>0</v>
      </c>
      <c r="GA110" s="17">
        <f>SUMIF($M110,REGISTER!$CY$42,'KORT 2'!$O110)</f>
        <v>0</v>
      </c>
      <c r="GB110" s="17">
        <f>SUMIF($M110,REGISTER!$CY$43,'KORT 2'!$O110)</f>
        <v>0</v>
      </c>
      <c r="GC110" s="17">
        <f>SUMIF($M110,REGISTER!$CY$44,'KORT 2'!$O110)</f>
        <v>0</v>
      </c>
      <c r="GD110" s="17">
        <f>SUMIF($M110,REGISTER!$CY$45,'KORT 2'!$O110)</f>
        <v>0</v>
      </c>
      <c r="GE110" s="17">
        <f>SUMIF($M110,REGISTER!$CY$60,'KORT 2'!$O110)</f>
        <v>0</v>
      </c>
      <c r="GF110" s="17">
        <f>SUMIF($M110,REGISTER!$CY$61,'KORT 2'!$O110)</f>
        <v>0</v>
      </c>
      <c r="GG110" s="17">
        <f>SUMIF($M110,REGISTER!$CY$62,'KORT 2'!$O110)</f>
        <v>0</v>
      </c>
      <c r="GH110" s="17">
        <f>SUMIF($M110,REGISTER!$CY$63,'KORT 2'!$O110)</f>
        <v>0</v>
      </c>
      <c r="GI110" s="17">
        <f>SUMIF($M110,REGISTER!$CY$64,'KORT 2'!$O110)</f>
        <v>0</v>
      </c>
      <c r="GJ110" s="17">
        <f>SUMIF($M110,REGISTER!$CY$65,'KORT 2'!$O110)</f>
        <v>0</v>
      </c>
      <c r="GK110" s="17">
        <f>SUMIF($M110,REGISTER!$CY$50,'KORT 2'!$O110)</f>
        <v>0</v>
      </c>
      <c r="GL110" s="17">
        <f>SUMIF($M110,REGISTER!$CY$51,'KORT 2'!$O110)</f>
        <v>0</v>
      </c>
      <c r="GM110" s="17">
        <f>SUMIF($M110,REGISTER!$CY$52,'KORT 2'!$O110)</f>
        <v>0</v>
      </c>
      <c r="GN110" s="17">
        <f>SUMIF($M110,REGISTER!$CY$53,'KORT 2'!$O110)</f>
        <v>0</v>
      </c>
      <c r="GO110" s="17">
        <f>SUMIF($M110,REGISTER!$CY$54,'KORT 2'!$O110)</f>
        <v>0</v>
      </c>
      <c r="GP110" s="17">
        <f>SUMIF($M110,REGISTER!$CY$55,'KORT 2'!$O110)</f>
        <v>0</v>
      </c>
      <c r="GQ110" s="16">
        <f>SUMIF($M110,REGISTER!$CY$56,'KORT 2'!$O110)+SUMIF($M110,REGISTER!$CY$57,'KORT 2'!$O110)+SUMIF($M110,REGISTER!$CY$58,'KORT 2'!$O110)+SUMIF($M110,REGISTER!$CY$59,'KORT 2'!$O110)</f>
        <v>0</v>
      </c>
      <c r="GR110" s="17">
        <f>SUMIF($M110,REGISTER!$CY$70,'KORT 2'!$O110)</f>
        <v>0</v>
      </c>
      <c r="GS110" s="17">
        <f>SUMIF($M110,REGISTER!$CY$71,'KORT 2'!$O110)</f>
        <v>0</v>
      </c>
      <c r="GT110" s="17">
        <f>SUMIF($M110,REGISTER!$CY$72,'KORT 2'!$O110)</f>
        <v>0</v>
      </c>
      <c r="GU110" s="17">
        <f>SUMIF($M110,REGISTER!$CY$73,'KORT 2'!$O110)</f>
        <v>0</v>
      </c>
      <c r="GV110" s="17">
        <f>SUMIF($M110,REGISTER!$CY$74,'KORT 2'!$O110)</f>
        <v>0</v>
      </c>
      <c r="GW110" s="17">
        <f>SUMIF($M110,REGISTER!$CY$75,'KORT 2'!$O110)</f>
        <v>0</v>
      </c>
      <c r="GX110" s="16">
        <f>SUMIF($M110,REGISTER!$CY$76,'KORT 2'!$O110)+SUMIF($M110,REGISTER!$CY$77,'KORT 2'!$O110)+SUMIF($M110,REGISTER!$CY$78,'KORT 2'!$O110)+SUMIF($M110,REGISTER!$CY$79,'KORT 2'!$O110)</f>
        <v>0</v>
      </c>
      <c r="GY110" s="116"/>
      <c r="GZ110" s="116"/>
      <c r="HA110" s="116"/>
      <c r="HB110" s="116"/>
      <c r="HC110" s="116"/>
      <c r="HD110" s="116"/>
      <c r="HE110" s="116"/>
      <c r="HF110" s="116"/>
      <c r="HG110" s="116"/>
      <c r="HH110" s="116"/>
      <c r="HI110" s="116"/>
      <c r="HJ110" s="116"/>
      <c r="HK110" s="116"/>
      <c r="HL110" s="116"/>
      <c r="HM110" s="116"/>
      <c r="HN110" s="116"/>
      <c r="HO110" s="116"/>
      <c r="HP110" s="106"/>
      <c r="HQ110" s="1"/>
    </row>
    <row r="111" spans="1:225" ht="12" customHeight="1">
      <c r="A111" s="15">
        <v>55</v>
      </c>
      <c r="B111" s="69"/>
      <c r="C111" s="539" t="str">
        <f t="shared" si="41"/>
        <v/>
      </c>
      <c r="D111" s="540"/>
      <c r="E111" s="540"/>
      <c r="F111" s="540"/>
      <c r="G111" s="541"/>
      <c r="H111" s="111" t="str">
        <f t="shared" si="42"/>
        <v/>
      </c>
      <c r="I111" s="22">
        <f t="shared" si="43"/>
        <v>0</v>
      </c>
      <c r="J111" s="22">
        <f t="shared" si="44"/>
        <v>0</v>
      </c>
      <c r="K111" s="22">
        <f t="shared" si="45"/>
        <v>0</v>
      </c>
      <c r="L111" s="114"/>
      <c r="M111" s="22">
        <f t="shared" si="46"/>
        <v>0</v>
      </c>
      <c r="N111" s="22">
        <f t="shared" si="47"/>
        <v>0</v>
      </c>
      <c r="O111" s="83">
        <f t="shared" si="48"/>
        <v>0</v>
      </c>
      <c r="P111" s="68">
        <f>IF((SUM(P$19:P$39)+SUM(P$78:P110)+SUM(P$117:P$121))&gt;=REGISTER!$DD$24,0,IF(CS$70=1,0,IF(AND(CS111=1,$J111=1,CS$43&gt;=REGISTER!$DD$28,CS$40&gt;0,SUM(CS$54:CS$60)&gt;0),1,0)))</f>
        <v>0</v>
      </c>
      <c r="Q111" s="68">
        <f>IF((SUM(Q$19:Q$39)+SUM(Q$78:Q110)+SUM(Q$117:Q$121))&gt;=REGISTER!$DD$24,0,IF(CT$70=1,0,IF(AND(CT111=1,$J111=1,CT$43&gt;=REGISTER!$DD$28,CT$40&gt;0,SUM(CT$54:CT$60)&gt;0),1,0)))</f>
        <v>0</v>
      </c>
      <c r="R111" s="68">
        <f>IF((SUM(R$19:R$39)+SUM(R$78:R110)+SUM(R$117:R$121))&gt;=REGISTER!$DD$24,0,IF(CU$70=1,0,IF(AND(CU111=1,$J111=1,CU$43&gt;=REGISTER!$DD$28,CU$40&gt;0,SUM(CU$54:CU$60)&gt;0),1,0)))</f>
        <v>0</v>
      </c>
      <c r="S111" s="68">
        <f>IF((SUM(S$19:S$39)+SUM(S$78:S110)+SUM(S$117:S$121))&gt;=REGISTER!$DD$24,0,IF(CV$70=1,0,IF(AND(CV111=1,$J111=1,CV$43&gt;=REGISTER!$DD$28,CV$40&gt;0,SUM(CV$54:CV$60)&gt;0),1,0)))</f>
        <v>0</v>
      </c>
      <c r="T111" s="68">
        <f>IF((SUM(T$19:T$39)+SUM(T$78:T110)+SUM(T$117:T$121))&gt;=REGISTER!$DD$24,0,IF(CW$70=1,0,IF(AND(CW111=1,$J111=1,CW$43&gt;=REGISTER!$DD$28,CW$40&gt;0,SUM(CW$54:CW$60)&gt;0),1,0)))</f>
        <v>0</v>
      </c>
      <c r="U111" s="68">
        <f>IF((SUM(U$19:U$39)+SUM(U$78:U110)+SUM(U$117:U$121))&gt;=REGISTER!$DD$24,0,IF(CX$70=1,0,IF(AND(CX111=1,$J111=1,CX$43&gt;=REGISTER!$DD$28,CX$40&gt;0,SUM(CX$54:CX$60)&gt;0),1,0)))</f>
        <v>0</v>
      </c>
      <c r="V111" s="68">
        <f>IF((SUM(V$19:V$39)+SUM(V$78:V110)+SUM(V$117:V$121))&gt;=REGISTER!$DD$24,0,IF(CY$70=1,0,IF(AND(CY111=1,$J111=1,CY$43&gt;=REGISTER!$DD$28,CY$40&gt;0,SUM(CY$54:CY$60)&gt;0),1,0)))</f>
        <v>0</v>
      </c>
      <c r="W111" s="68">
        <f>IF((SUM(W$19:W$39)+SUM(W$78:W110)+SUM(W$117:W$121))&gt;=REGISTER!$DD$24,0,IF(CZ$70=1,0,IF(AND(CZ111=1,$J111=1,CZ$43&gt;=REGISTER!$DD$28,CZ$40&gt;0,SUM(CZ$54:CZ$60)&gt;0),1,0)))</f>
        <v>0</v>
      </c>
      <c r="X111" s="68">
        <f>IF((SUM(X$19:X$39)+SUM(X$78:X110)+SUM(X$117:X$121))&gt;=REGISTER!$DD$24,0,IF(DA$70=1,0,IF(AND(DA111=1,$J111=1,DA$43&gt;=REGISTER!$DD$28,DA$40&gt;0,SUM(DA$54:DA$60)&gt;0),1,0)))</f>
        <v>0</v>
      </c>
      <c r="Y111" s="68">
        <f>IF((SUM(Y$19:Y$39)+SUM(Y$78:Y110)+SUM(Y$117:Y$121))&gt;=REGISTER!$DD$24,0,IF(DB$70=1,0,IF(AND(DB111=1,$J111=1,DB$43&gt;=REGISTER!$DD$28,DB$40&gt;0,SUM(DB$54:DB$60)&gt;0),1,0)))</f>
        <v>0</v>
      </c>
      <c r="Z111" s="68">
        <f>IF((SUM(Z$19:Z$39)+SUM(Z$78:Z110)+SUM(Z$117:Z$121))&gt;=REGISTER!$DD$24,0,IF(DC$70=1,0,IF(AND(DC111=1,$J111=1,DC$43&gt;=REGISTER!$DD$28,DC$40&gt;0,SUM(DC$54:DC$60)&gt;0),1,0)))</f>
        <v>0</v>
      </c>
      <c r="AA111" s="68">
        <f>IF((SUM(AA$19:AA$39)+SUM(AA$78:AA110)+SUM(AA$117:AA$121))&gt;=REGISTER!$DD$24,0,IF(DD$70=1,0,IF(AND(DD111=1,$J111=1,DD$43&gt;=REGISTER!$DD$28,DD$40&gt;0,SUM(DD$54:DD$60)&gt;0),1,0)))</f>
        <v>0</v>
      </c>
      <c r="AB111" s="68">
        <f>IF((SUM(AB$19:AB$39)+SUM(AB$78:AB110)+SUM(AB$117:AB$121))&gt;=REGISTER!$DD$24,0,IF(DE$70=1,0,IF(AND(DE111=1,$J111=1,DE$43&gt;=REGISTER!$DD$28,DE$40&gt;0,SUM(DE$54:DE$60)&gt;0),1,0)))</f>
        <v>0</v>
      </c>
      <c r="AC111" s="68">
        <f>IF((SUM(AC$19:AC$39)+SUM(AC$78:AC110)+SUM(AC$117:AC$121))&gt;=REGISTER!$DD$24,0,IF(DF$70=1,0,IF(AND(DF111=1,$J111=1,DF$43&gt;=REGISTER!$DD$28,DF$40&gt;0,SUM(DF$54:DF$60)&gt;0),1,0)))</f>
        <v>0</v>
      </c>
      <c r="AD111" s="68">
        <f>IF((SUM(AD$19:AD$39)+SUM(AD$78:AD110)+SUM(AD$117:AD$121))&gt;=REGISTER!$DD$24,0,IF(DG$70=1,0,IF(AND(DG111=1,$J111=1,DG$43&gt;=REGISTER!$DD$28,DG$40&gt;0,SUM(DG$54:DG$60)&gt;0),1,0)))</f>
        <v>0</v>
      </c>
      <c r="AE111" s="68">
        <f>IF((SUM(AE$19:AE$39)+SUM(AE$78:AE110)+SUM(AE$117:AE$121))&gt;=REGISTER!$DD$24,0,IF(DH$70=1,0,IF(AND(DH111=1,$J111=1,DH$43&gt;=REGISTER!$DD$28,DH$40&gt;0,SUM(DH$54:DH$60)&gt;0),1,0)))</f>
        <v>0</v>
      </c>
      <c r="AF111" s="68">
        <f>IF((SUM(AF$19:AF$39)+SUM(AF$78:AF110)+SUM(AF$117:AF$121))&gt;=REGISTER!$DD$24,0,IF(DI$70=1,0,IF(AND(DI111=1,$J111=1,DI$43&gt;=REGISTER!$DD$28,DI$40&gt;0,SUM(DI$54:DI$60)&gt;0),1,0)))</f>
        <v>0</v>
      </c>
      <c r="AG111" s="68">
        <f>IF((SUM(AG$19:AG$39)+SUM(AG$78:AG110)+SUM(AG$117:AG$121))&gt;=REGISTER!$DD$24,0,IF(DJ$70=1,0,IF(AND(DJ111=1,$J111=1,DJ$43&gt;=REGISTER!$DD$28,DJ$40&gt;0,SUM(DJ$54:DJ$60)&gt;0),1,0)))</f>
        <v>0</v>
      </c>
      <c r="AH111" s="68">
        <f>IF((SUM(AH$19:AH$39)+SUM(AH$78:AH110)+SUM(AH$117:AH$121))&gt;=REGISTER!$DD$24,0,IF(DK$70=1,0,IF(AND(DK111=1,$J111=1,DK$43&gt;=REGISTER!$DD$28,DK$40&gt;0,SUM(DK$54:DK$60)&gt;0),1,0)))</f>
        <v>0</v>
      </c>
      <c r="AI111" s="68">
        <f>IF((SUM(AI$19:AI$39)+SUM(AI$78:AI110)+SUM(AI$117:AI$121))&gt;=REGISTER!$DD$24,0,IF(DL$70=1,0,IF(AND(DL111=1,$J111=1,DL$43&gt;=REGISTER!$DD$28,DL$40&gt;0,SUM(DL$54:DL$60)&gt;0),1,0)))</f>
        <v>0</v>
      </c>
      <c r="AJ111" s="68">
        <f>IF((SUM(AJ$19:AJ$39)+SUM(AJ$78:AJ110)+SUM(AJ$117:AJ$121))&gt;=REGISTER!$DD$24,0,IF(DM$70=1,0,IF(AND(DM111=1,$J111=1,DM$43&gt;=REGISTER!$DD$28,DM$40&gt;0,SUM(DM$54:DM$60)&gt;0),1,0)))</f>
        <v>0</v>
      </c>
      <c r="AK111" s="68">
        <f>IF((SUM(AK$19:AK$39)+SUM(AK$78:AK110)+SUM(AK$117:AK$121))&gt;=REGISTER!$DD$24,0,IF(DN$70=1,0,IF(AND(DN111=1,$J111=1,DN$43&gt;=REGISTER!$DD$28,DN$40&gt;0,SUM(DN$54:DN$60)&gt;0),1,0)))</f>
        <v>0</v>
      </c>
      <c r="AL111" s="68">
        <f>IF((SUM(AL$19:AL$39)+SUM(AL$78:AL110)+SUM(AL$117:AL$121))&gt;=REGISTER!$DD$24,0,IF(DO$70=1,0,IF(AND(DO111=1,$J111=1,DO$43&gt;=REGISTER!$DD$28,DO$40&gt;0,SUM(DO$54:DO$60)&gt;0),1,0)))</f>
        <v>0</v>
      </c>
      <c r="AM111" s="68">
        <f>IF((SUM(AM$19:AM$39)+SUM(AM$78:AM110)+SUM(AM$117:AM$121))&gt;=REGISTER!$DD$24,0,IF(DP$70=1,0,IF(AND(DP111=1,$J111=1,DP$43&gt;=REGISTER!$DD$28,DP$40&gt;0,SUM(DP$54:DP$60)&gt;0),1,0)))</f>
        <v>0</v>
      </c>
      <c r="AN111" s="68">
        <f>IF((SUM(AN$19:AN$39)+SUM(AN$78:AN110)+SUM(AN$117:AN$121))&gt;=REGISTER!$DD$24,0,IF(DQ$70=1,0,IF(AND(DQ111=1,$J111=1,DQ$43&gt;=REGISTER!$DD$28,DQ$40&gt;0,SUM(DQ$54:DQ$60)&gt;0),1,0)))</f>
        <v>0</v>
      </c>
      <c r="AO111" s="68">
        <f>IF((SUM(AO$19:AO$39)+SUM(AO$78:AO110)+SUM(AO$117:AO$121))&gt;=REGISTER!$DD$24,0,IF(DR$70=1,0,IF(AND(DR111=1,$J111=1,DR$43&gt;=REGISTER!$DD$28,DR$40&gt;0,SUM(DR$54:DR$60)&gt;0),1,0)))</f>
        <v>0</v>
      </c>
      <c r="AP111" s="68">
        <f>IF((SUM(AP$19:AP$39)+SUM(AP$78:AP110)+SUM(AP$117:AP$121))&gt;=REGISTER!$DD$24,0,IF(DS$70=1,0,IF(AND(DS111=1,$J111=1,DS$43&gt;=REGISTER!$DD$28,DS$40&gt;0,SUM(DS$54:DS$60)&gt;0),1,0)))</f>
        <v>0</v>
      </c>
      <c r="AQ111" s="68">
        <f>IF((SUM(AQ$19:AQ$39)+SUM(AQ$78:AQ110)+SUM(AQ$117:AQ$121))&gt;=REGISTER!$DD$24,0,IF(DT$70=1,0,IF(AND(DT111=1,$J111=1,DT$43&gt;=REGISTER!$DD$28,DT$40&gt;0,SUM(DT$54:DT$60)&gt;0),1,0)))</f>
        <v>0</v>
      </c>
      <c r="AR111" s="68">
        <f>IF((SUM(AR$19:AR$39)+SUM(AR$78:AR110)+SUM(AR$117:AR$121))&gt;=REGISTER!$DD$24,0,IF(DU$70=1,0,IF(AND(DU111=1,$J111=1,DU$43&gt;=REGISTER!$DD$28,DU$40&gt;0,SUM(DU$54:DU$60)&gt;0),1,0)))</f>
        <v>0</v>
      </c>
      <c r="AS111" s="68">
        <f>IF((SUM(AS$19:AS$39)+SUM(AS$78:AS110)+SUM(AS$117:AS$121))&gt;=REGISTER!$DD$24,0,IF(DV$70=1,0,IF(AND(DV111=1,$J111=1,DV$43&gt;=REGISTER!$DD$28,DV$40&gt;0,SUM(DV$54:DV$60)&gt;0),1,0)))</f>
        <v>0</v>
      </c>
      <c r="AT111" s="68">
        <f>IF((SUM(AT$19:AT$39)+SUM(AT$78:AT110)+SUM(AT$117:AT$121))&gt;=REGISTER!$DD$24,0,IF(DW$70=1,0,IF(AND(DW111=1,$J111=1,DW$43&gt;=REGISTER!$DD$28,DW$40&gt;0,SUM(DW$54:DW$60)&gt;0),1,0)))</f>
        <v>0</v>
      </c>
      <c r="AU111" s="68">
        <f>IF((SUM(AU$19:AU$39)+SUM(AU$78:AU110)+SUM(AU$117:AU$121))&gt;=REGISTER!$DD$24,0,IF(DX$70=1,0,IF(AND(DX111=1,$J111=1,DX$43&gt;=REGISTER!$DD$28,DX$40&gt;0,SUM(DX$54:DX$60)&gt;0),1,0)))</f>
        <v>0</v>
      </c>
      <c r="AV111" s="68">
        <f>IF((SUM(AV$19:AV$39)+SUM(AV$78:AV110)+SUM(AV$117:AV$121))&gt;=REGISTER!$DD$24,0,IF(DY$70=1,0,IF(AND(DY111=1,$J111=1,DY$43&gt;=REGISTER!$DD$28,DY$40&gt;0,SUM(DY$54:DY$60)&gt;0),1,0)))</f>
        <v>0</v>
      </c>
      <c r="AW111" s="68">
        <f>IF((SUM(AW$19:AW$39)+SUM(AW$78:AW110)+SUM(AW$117:AW$121))&gt;=REGISTER!$DD$24,0,IF(DZ$70=1,0,IF(AND(DZ111=1,$J111=1,DZ$43&gt;=REGISTER!$DD$28,DZ$40&gt;0,SUM(DZ$54:DZ$60)&gt;0),1,0)))</f>
        <v>0</v>
      </c>
      <c r="AX111" s="68">
        <f>IF((SUM(AX$19:AX$39)+SUM(AX$78:AX110)+SUM(AX$117:AX$121))&gt;=REGISTER!$DD$24,0,IF(EA$70=1,0,IF(AND(EA111=1,$J111=1,EA$43&gt;=REGISTER!$DD$28,EA$40&gt;0,SUM(EA$54:EA$60)&gt;0),1,0)))</f>
        <v>0</v>
      </c>
      <c r="AY111" s="68">
        <f>IF((SUM(AY$19:AY$39)+SUM(AY$78:AY110)+SUM(AY$117:AY$121))&gt;=REGISTER!$DD$24,0,IF(EB$70=1,0,IF(AND(EB111=1,$J111=1,EB$43&gt;=REGISTER!$DD$28,EB$40&gt;0,SUM(EB$54:EB$60)&gt;0),1,0)))</f>
        <v>0</v>
      </c>
      <c r="AZ111" s="68">
        <f>IF((SUM(AZ$19:AZ$39)+SUM(AZ$78:AZ110)+SUM(AZ$117:AZ$121))&gt;=REGISTER!$DD$24,0,IF(EC$70=1,0,IF(AND(EC111=1,$J111=1,EC$43&gt;=REGISTER!$DD$28,EC$40&gt;0,SUM(EC$54:EC$60)&gt;0),1,0)))</f>
        <v>0</v>
      </c>
      <c r="BA111" s="68">
        <f>IF((SUM(BA$19:BA$39)+SUM(BA$78:BA110)+SUM(BA$117:BA$121))&gt;=REGISTER!$DD$24,0,IF(ED$70=1,0,IF(AND(ED111=1,$J111=1,ED$43&gt;=REGISTER!$DD$28,ED$40&gt;0,SUM(ED$54:ED$60)&gt;0),1,0)))</f>
        <v>0</v>
      </c>
      <c r="BB111" s="68">
        <f>IF((SUM(BB$19:BB$39)+SUM(BB$78:BB110)+SUM(BB$117:BB$121))&gt;=REGISTER!$DD$24,0,IF(EE$70=1,0,IF(AND(EE111=1,$J111=1,EE$43&gt;=REGISTER!$DD$28,EE$40&gt;0,SUM(EE$54:EE$60)&gt;0),1,0)))</f>
        <v>0</v>
      </c>
      <c r="BC111" s="68">
        <f>IF((SUM(BC$19:BC$39)+SUM(BC$78:BC110)+SUM(BC$117:BC$121))&gt;=REGISTER!$DD$24,0,IF(EF$70=1,0,IF(AND(EF111=1,$J111=1,EF$43&gt;=REGISTER!$DD$28,EF$40&gt;0,SUM(EF$54:EF$60)&gt;0),1,0)))</f>
        <v>0</v>
      </c>
      <c r="BD111" s="83">
        <f t="shared" si="55"/>
        <v>0</v>
      </c>
      <c r="BE111" s="68">
        <f>IF((SUM(BE$19:BE$37)+SUM(BE$78:BE110))&gt;=20,0,SUM(IF(AND($I111=1,CS111=1,CS$41&gt;2,CS$40&gt;0,SUM(CS$47:CS$53)&gt;0),1,0)))</f>
        <v>0</v>
      </c>
      <c r="BF111" s="68">
        <f>IF((SUM(BF$19:BF$37)+SUM(BF$78:BF110))&gt;=20,0,SUM(IF(AND($I111=1,CT111=1,CT$41&gt;2,CT$40&gt;0,SUM(CT$47:CT$53)&gt;0),1,0)))</f>
        <v>0</v>
      </c>
      <c r="BG111" s="68">
        <f>IF((SUM(BG$19:BG$37)+SUM(BG$78:BG110))&gt;=20,0,SUM(IF(AND($I111=1,CU111=1,CU$41&gt;2,CU$40&gt;0,SUM(CU$47:CU$53)&gt;0),1,0)))</f>
        <v>0</v>
      </c>
      <c r="BH111" s="68">
        <f>IF((SUM(BH$19:BH$37)+SUM(BH$78:BH110))&gt;=20,0,SUM(IF(AND($I111=1,CV111=1,CV$41&gt;2,CV$40&gt;0,SUM(CV$47:CV$53)&gt;0),1,0)))</f>
        <v>0</v>
      </c>
      <c r="BI111" s="68">
        <f>IF((SUM(BI$19:BI$37)+SUM(BI$78:BI110))&gt;=20,0,SUM(IF(AND($I111=1,CW111=1,CW$41&gt;2,CW$40&gt;0,SUM(CW$47:CW$53)&gt;0),1,0)))</f>
        <v>0</v>
      </c>
      <c r="BJ111" s="68">
        <f>IF((SUM(BJ$19:BJ$37)+SUM(BJ$78:BJ110))&gt;=20,0,SUM(IF(AND($I111=1,CX111=1,CX$41&gt;2,CX$40&gt;0,SUM(CX$47:CX$53)&gt;0),1,0)))</f>
        <v>0</v>
      </c>
      <c r="BK111" s="68">
        <f>IF((SUM(BK$19:BK$37)+SUM(BK$78:BK110))&gt;=20,0,SUM(IF(AND($I111=1,CY111=1,CY$41&gt;2,CY$40&gt;0,SUM(CY$47:CY$53)&gt;0),1,0)))</f>
        <v>0</v>
      </c>
      <c r="BL111" s="68">
        <f>IF((SUM(BL$19:BL$37)+SUM(BL$78:BL110))&gt;=20,0,SUM(IF(AND($I111=1,CZ111=1,CZ$41&gt;2,CZ$40&gt;0,SUM(CZ$47:CZ$53)&gt;0),1,0)))</f>
        <v>0</v>
      </c>
      <c r="BM111" s="68">
        <f>IF((SUM(BM$19:BM$37)+SUM(BM$78:BM110))&gt;=20,0,SUM(IF(AND($I111=1,DA111=1,DA$41&gt;2,DA$40&gt;0,SUM(DA$47:DA$53)&gt;0),1,0)))</f>
        <v>0</v>
      </c>
      <c r="BN111" s="68">
        <f>IF((SUM(BN$19:BN$37)+SUM(BN$78:BN110))&gt;=20,0,SUM(IF(AND($I111=1,DB111=1,DB$41&gt;2,DB$40&gt;0,SUM(DB$47:DB$53)&gt;0),1,0)))</f>
        <v>0</v>
      </c>
      <c r="BO111" s="68">
        <f>IF((SUM(BO$19:BO$37)+SUM(BO$78:BO110))&gt;=20,0,SUM(IF(AND($I111=1,DC111=1,DC$41&gt;2,DC$40&gt;0,SUM(DC$47:DC$53)&gt;0),1,0)))</f>
        <v>0</v>
      </c>
      <c r="BP111" s="68">
        <f>IF((SUM(BP$19:BP$37)+SUM(BP$78:BP110))&gt;=20,0,SUM(IF(AND($I111=1,DD111=1,DD$41&gt;2,DD$40&gt;0,SUM(DD$47:DD$53)&gt;0),1,0)))</f>
        <v>0</v>
      </c>
      <c r="BQ111" s="68">
        <f>IF((SUM(BQ$19:BQ$37)+SUM(BQ$78:BQ110))&gt;=20,0,SUM(IF(AND($I111=1,DE111=1,DE$41&gt;2,DE$40&gt;0,SUM(DE$47:DE$53)&gt;0),1,0)))</f>
        <v>0</v>
      </c>
      <c r="BR111" s="68">
        <f>IF((SUM(BR$19:BR$37)+SUM(BR$78:BR110))&gt;=20,0,SUM(IF(AND($I111=1,DF111=1,DF$41&gt;2,DF$40&gt;0,SUM(DF$47:DF$53)&gt;0),1,0)))</f>
        <v>0</v>
      </c>
      <c r="BS111" s="68">
        <f>IF((SUM(BS$19:BS$37)+SUM(BS$78:BS110))&gt;=20,0,SUM(IF(AND($I111=1,DG111=1,DG$41&gt;2,DG$40&gt;0,SUM(DG$47:DG$53)&gt;0),1,0)))</f>
        <v>0</v>
      </c>
      <c r="BT111" s="68">
        <f>IF((SUM(BT$19:BT$37)+SUM(BT$78:BT110))&gt;=20,0,SUM(IF(AND($I111=1,DH111=1,DH$41&gt;2,DH$40&gt;0,SUM(DH$47:DH$53)&gt;0),1,0)))</f>
        <v>0</v>
      </c>
      <c r="BU111" s="68">
        <f>IF((SUM(BU$19:BU$37)+SUM(BU$78:BU110))&gt;=20,0,SUM(IF(AND($I111=1,DI111=1,DI$41&gt;2,DI$40&gt;0,SUM(DI$47:DI$53)&gt;0),1,0)))</f>
        <v>0</v>
      </c>
      <c r="BV111" s="68">
        <f>IF((SUM(BV$19:BV$37)+SUM(BV$78:BV110))&gt;=20,0,SUM(IF(AND($I111=1,DJ111=1,DJ$41&gt;2,DJ$40&gt;0,SUM(DJ$47:DJ$53)&gt;0),1,0)))</f>
        <v>0</v>
      </c>
      <c r="BW111" s="68">
        <f>IF((SUM(BW$19:BW$37)+SUM(BW$78:BW110))&gt;=20,0,SUM(IF(AND($I111=1,DK111=1,DK$41&gt;2,DK$40&gt;0,SUM(DK$47:DK$53)&gt;0),1,0)))</f>
        <v>0</v>
      </c>
      <c r="BX111" s="68">
        <f>IF((SUM(BX$19:BX$37)+SUM(BX$78:BX110))&gt;=20,0,SUM(IF(AND($I111=1,DL111=1,DL$41&gt;2,DL$40&gt;0,SUM(DL$47:DL$53)&gt;0),1,0)))</f>
        <v>0</v>
      </c>
      <c r="BY111" s="68">
        <f>IF((SUM(BY$19:BY$37)+SUM(BY$78:BY110))&gt;=20,0,SUM(IF(AND($I111=1,DM111=1,DM$41&gt;2,DM$40&gt;0,SUM(DM$47:DM$53)&gt;0),1,0)))</f>
        <v>0</v>
      </c>
      <c r="BZ111" s="68">
        <f>IF((SUM(BZ$19:BZ$37)+SUM(BZ$78:BZ110))&gt;=20,0,SUM(IF(AND($I111=1,DN111=1,DN$41&gt;2,DN$40&gt;0,SUM(DN$47:DN$53)&gt;0),1,0)))</f>
        <v>0</v>
      </c>
      <c r="CA111" s="68">
        <f>IF((SUM(CA$19:CA$37)+SUM(CA$78:CA110))&gt;=20,0,SUM(IF(AND($I111=1,DO111=1,DO$41&gt;2,DO$40&gt;0,SUM(DO$47:DO$53)&gt;0),1,0)))</f>
        <v>0</v>
      </c>
      <c r="CB111" s="68">
        <f>IF((SUM(CB$19:CB$37)+SUM(CB$78:CB110))&gt;=20,0,SUM(IF(AND($I111=1,DP111=1,DP$41&gt;2,DP$40&gt;0,SUM(DP$47:DP$53)&gt;0),1,0)))</f>
        <v>0</v>
      </c>
      <c r="CC111" s="68">
        <f>IF((SUM(CC$19:CC$37)+SUM(CC$78:CC110))&gt;=20,0,SUM(IF(AND($I111=1,DQ111=1,DQ$41&gt;2,DQ$40&gt;0,SUM(DQ$47:DQ$53)&gt;0),1,0)))</f>
        <v>0</v>
      </c>
      <c r="CD111" s="68">
        <f>IF((SUM(CD$19:CD$37)+SUM(CD$78:CD110))&gt;=20,0,SUM(IF(AND($I111=1,DR111=1,DR$41&gt;2,DR$40&gt;0,SUM(DR$47:DR$53)&gt;0),1,0)))</f>
        <v>0</v>
      </c>
      <c r="CE111" s="68">
        <f>IF((SUM(CE$19:CE$37)+SUM(CE$78:CE110))&gt;=20,0,SUM(IF(AND($I111=1,DS111=1,DS$41&gt;2,DS$40&gt;0,SUM(DS$47:DS$53)&gt;0),1,0)))</f>
        <v>0</v>
      </c>
      <c r="CF111" s="68">
        <f>IF((SUM(CF$19:CF$37)+SUM(CF$78:CF110))&gt;=20,0,SUM(IF(AND($I111=1,DT111=1,DT$41&gt;2,DT$40&gt;0,SUM(DT$47:DT$53)&gt;0),1,0)))</f>
        <v>0</v>
      </c>
      <c r="CG111" s="68">
        <f>IF((SUM(CG$19:CG$37)+SUM(CG$78:CG110))&gt;=20,0,SUM(IF(AND($I111=1,DU111=1,DU$41&gt;2,DU$40&gt;0,SUM(DU$47:DU$53)&gt;0),1,0)))</f>
        <v>0</v>
      </c>
      <c r="CH111" s="68">
        <f>IF((SUM(CH$19:CH$37)+SUM(CH$78:CH110))&gt;=20,0,SUM(IF(AND($I111=1,DV111=1,DV$41&gt;2,DV$40&gt;0,SUM(DV$47:DV$53)&gt;0),1,0)))</f>
        <v>0</v>
      </c>
      <c r="CI111" s="68">
        <f>IF((SUM(CI$19:CI$37)+SUM(CI$78:CI110))&gt;=20,0,SUM(IF(AND($I111=1,DW111=1,DW$41&gt;2,DW$40&gt;0,SUM(DW$47:DW$53)&gt;0),1,0)))</f>
        <v>0</v>
      </c>
      <c r="CJ111" s="68">
        <f>IF((SUM(CJ$19:CJ$37)+SUM(CJ$78:CJ110))&gt;=20,0,SUM(IF(AND($I111=1,DX111=1,DX$41&gt;2,DX$40&gt;0,SUM(DX$47:DX$53)&gt;0),1,0)))</f>
        <v>0</v>
      </c>
      <c r="CK111" s="68">
        <f>IF((SUM(CK$19:CK$37)+SUM(CK$78:CK110))&gt;=20,0,SUM(IF(AND($I111=1,DY111=1,DY$41&gt;2,DY$40&gt;0,SUM(DY$47:DY$53)&gt;0),1,0)))</f>
        <v>0</v>
      </c>
      <c r="CL111" s="68">
        <f>IF((SUM(CL$19:CL$37)+SUM(CL$78:CL110))&gt;=20,0,SUM(IF(AND($I111=1,DZ111=1,DZ$41&gt;2,DZ$40&gt;0,SUM(DZ$47:DZ$53)&gt;0),1,0)))</f>
        <v>0</v>
      </c>
      <c r="CM111" s="68">
        <f>IF((SUM(CM$19:CM$37)+SUM(CM$78:CM110))&gt;=20,0,SUM(IF(AND($I111=1,EA111=1,EA$41&gt;2,EA$40&gt;0,SUM(EA$47:EA$53)&gt;0),1,0)))</f>
        <v>0</v>
      </c>
      <c r="CN111" s="68">
        <f>IF((SUM(CN$19:CN$37)+SUM(CN$78:CN110))&gt;=20,0,SUM(IF(AND($I111=1,EB111=1,EB$41&gt;2,EB$40&gt;0,SUM(EB$47:EB$53)&gt;0),1,0)))</f>
        <v>0</v>
      </c>
      <c r="CO111" s="68">
        <f>IF((SUM(CO$19:CO$37)+SUM(CO$78:CO110))&gt;=20,0,SUM(IF(AND($I111=1,EC111=1,EC$41&gt;2,EC$40&gt;0,SUM(EC$47:EC$53)&gt;0),1,0)))</f>
        <v>0</v>
      </c>
      <c r="CP111" s="68">
        <f>IF((SUM(CP$19:CP$37)+SUM(CP$78:CP110))&gt;=20,0,SUM(IF(AND($I111=1,ED111=1,ED$41&gt;2,ED$40&gt;0,SUM(ED$47:ED$53)&gt;0),1,0)))</f>
        <v>0</v>
      </c>
      <c r="CQ111" s="68">
        <f>IF((SUM(CQ$19:CQ$37)+SUM(CQ$78:CQ110))&gt;=20,0,SUM(IF(AND($I111=1,EE111=1,EE$41&gt;2,EE$40&gt;0,SUM(EE$47:EE$53)&gt;0),1,0)))</f>
        <v>0</v>
      </c>
      <c r="CR111" s="68">
        <f>IF((SUM(CR$19:CR$37)+SUM(CR$78:CR110))&gt;=20,0,SUM(IF(AND($I111=1,EF111=1,EF$41&gt;2,EF$40&gt;0,SUM(EF$47:EF$53)&gt;0),1,0)))</f>
        <v>0</v>
      </c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  <c r="DH111" s="53"/>
      <c r="DI111" s="53"/>
      <c r="DJ111" s="53"/>
      <c r="DK111" s="53"/>
      <c r="DL111" s="53"/>
      <c r="DM111" s="53"/>
      <c r="DN111" s="53"/>
      <c r="DO111" s="53"/>
      <c r="DP111" s="53"/>
      <c r="DQ111" s="53"/>
      <c r="DR111" s="53"/>
      <c r="DS111" s="53"/>
      <c r="DT111" s="53"/>
      <c r="DU111" s="53"/>
      <c r="DV111" s="53"/>
      <c r="DW111" s="53"/>
      <c r="DX111" s="53"/>
      <c r="DY111" s="53"/>
      <c r="DZ111" s="53"/>
      <c r="EA111" s="53"/>
      <c r="EB111" s="53"/>
      <c r="EC111" s="53"/>
      <c r="ED111" s="53"/>
      <c r="EE111" s="53"/>
      <c r="EF111" s="53"/>
      <c r="EG111" s="46">
        <f t="shared" si="51"/>
        <v>0</v>
      </c>
      <c r="EH111" s="116"/>
      <c r="EI111" s="82">
        <f t="shared" si="52"/>
        <v>0</v>
      </c>
      <c r="EJ111" s="295" t="str">
        <f t="shared" si="53"/>
        <v/>
      </c>
      <c r="EK111" s="296">
        <f t="shared" si="54"/>
        <v>0</v>
      </c>
      <c r="EL111" s="161"/>
      <c r="EM111" s="354">
        <f>SUMIF($K111,REGISTER!$CY$7,'KORT 2'!$BD111)</f>
        <v>0</v>
      </c>
      <c r="EN111" s="355">
        <f>SUMIF($K111,REGISTER!$CY$8,'KORT 2'!$BD111)</f>
        <v>0</v>
      </c>
      <c r="EO111" s="356">
        <f>SUMIF($K111,REGISTER!$CY$9,'KORT 2'!$BD111)</f>
        <v>0</v>
      </c>
      <c r="EP111" s="356">
        <f>SUMIF($K111,REGISTER!$CY$10,'KORT 2'!$BD111)</f>
        <v>0</v>
      </c>
      <c r="EQ111" s="357">
        <f>SUMIF($K111,REGISTER!$CY$23,'KORT 2'!$BD111)</f>
        <v>0</v>
      </c>
      <c r="ER111" s="355">
        <f>SUMIF($K111,REGISTER!$CY$24,'KORT 2'!$BD111)</f>
        <v>0</v>
      </c>
      <c r="ES111" s="356">
        <f>SUMIF($K111,REGISTER!$CY$25,'KORT 2'!$BD111)</f>
        <v>0</v>
      </c>
      <c r="ET111" s="356">
        <f>SUMIF($K111,REGISTER!$CY$26,'KORT 2'!$BD111)</f>
        <v>0</v>
      </c>
      <c r="EU111" s="357">
        <f>SUMIF($K111,REGISTER!$CY$15,'KORT 2'!$BD111)</f>
        <v>0</v>
      </c>
      <c r="EV111" s="355">
        <f>SUMIF($K111,REGISTER!$CY$16,'KORT 2'!$BD111)</f>
        <v>0</v>
      </c>
      <c r="EW111" s="355">
        <f>SUMIF($K111,REGISTER!$CY$17,'KORT 2'!$BD111)</f>
        <v>0</v>
      </c>
      <c r="EX111" s="355">
        <f>SUMIF($K111,REGISTER!$CY$18,'KORT 2'!$BD111)</f>
        <v>0</v>
      </c>
      <c r="EY111" s="358">
        <f>SUMIF($K111,REGISTER!$CY$19,'KORT 2'!$BD111)+SUMIF($K111,REGISTER!$CY$20,'KORT 2'!$BD111)+SUMIF($K111,REGISTER!$CY$21,'KORT 2'!$BD111)+SUMIF($K111,REGISTER!$CY$22,'KORT 2'!$BD111)</f>
        <v>0</v>
      </c>
      <c r="EZ111" s="359">
        <f>SUMIF($K111,REGISTER!$CY$31,'KORT 2'!$BD111)</f>
        <v>0</v>
      </c>
      <c r="FA111" s="355">
        <f>SUMIF($K111,REGISTER!$CY$32,'KORT 2'!$BD111)</f>
        <v>0</v>
      </c>
      <c r="FB111" s="355">
        <f>SUMIF($K111,REGISTER!$CY$33,'KORT 2'!$BD111)</f>
        <v>0</v>
      </c>
      <c r="FC111" s="355">
        <f>SUMIF($K111,REGISTER!$CY$34,'KORT 2'!$BD111)</f>
        <v>0</v>
      </c>
      <c r="FD111" s="358">
        <f>SUMIF($K111,REGISTER!$CY$35,'KORT 2'!$BD111)+SUMIF($K111,REGISTER!$CY$36,'KORT 2'!$BD111)+SUMIF($K111,REGISTER!$CY$37,'KORT 2'!$BD111)+SUMIF($K111,REGISTER!$CY$38,'KORT 2'!$BD111)</f>
        <v>0</v>
      </c>
      <c r="FE111" s="376"/>
      <c r="FF111" s="377"/>
      <c r="FG111" s="378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9"/>
      <c r="FY111" s="84">
        <f>SUMIF($M111,REGISTER!$CY$40,'KORT 2'!$O111)</f>
        <v>0</v>
      </c>
      <c r="FZ111" s="17">
        <f>SUMIF($M111,REGISTER!$CY$41,'KORT 2'!$O111)</f>
        <v>0</v>
      </c>
      <c r="GA111" s="17">
        <f>SUMIF($M111,REGISTER!$CY$42,'KORT 2'!$O111)</f>
        <v>0</v>
      </c>
      <c r="GB111" s="17">
        <f>SUMIF($M111,REGISTER!$CY$43,'KORT 2'!$O111)</f>
        <v>0</v>
      </c>
      <c r="GC111" s="17">
        <f>SUMIF($M111,REGISTER!$CY$44,'KORT 2'!$O111)</f>
        <v>0</v>
      </c>
      <c r="GD111" s="17">
        <f>SUMIF($M111,REGISTER!$CY$45,'KORT 2'!$O111)</f>
        <v>0</v>
      </c>
      <c r="GE111" s="17">
        <f>SUMIF($M111,REGISTER!$CY$60,'KORT 2'!$O111)</f>
        <v>0</v>
      </c>
      <c r="GF111" s="17">
        <f>SUMIF($M111,REGISTER!$CY$61,'KORT 2'!$O111)</f>
        <v>0</v>
      </c>
      <c r="GG111" s="17">
        <f>SUMIF($M111,REGISTER!$CY$62,'KORT 2'!$O111)</f>
        <v>0</v>
      </c>
      <c r="GH111" s="17">
        <f>SUMIF($M111,REGISTER!$CY$63,'KORT 2'!$O111)</f>
        <v>0</v>
      </c>
      <c r="GI111" s="17">
        <f>SUMIF($M111,REGISTER!$CY$64,'KORT 2'!$O111)</f>
        <v>0</v>
      </c>
      <c r="GJ111" s="17">
        <f>SUMIF($M111,REGISTER!$CY$65,'KORT 2'!$O111)</f>
        <v>0</v>
      </c>
      <c r="GK111" s="17">
        <f>SUMIF($M111,REGISTER!$CY$50,'KORT 2'!$O111)</f>
        <v>0</v>
      </c>
      <c r="GL111" s="17">
        <f>SUMIF($M111,REGISTER!$CY$51,'KORT 2'!$O111)</f>
        <v>0</v>
      </c>
      <c r="GM111" s="17">
        <f>SUMIF($M111,REGISTER!$CY$52,'KORT 2'!$O111)</f>
        <v>0</v>
      </c>
      <c r="GN111" s="17">
        <f>SUMIF($M111,REGISTER!$CY$53,'KORT 2'!$O111)</f>
        <v>0</v>
      </c>
      <c r="GO111" s="17">
        <f>SUMIF($M111,REGISTER!$CY$54,'KORT 2'!$O111)</f>
        <v>0</v>
      </c>
      <c r="GP111" s="17">
        <f>SUMIF($M111,REGISTER!$CY$55,'KORT 2'!$O111)</f>
        <v>0</v>
      </c>
      <c r="GQ111" s="16">
        <f>SUMIF($M111,REGISTER!$CY$56,'KORT 2'!$O111)+SUMIF($M111,REGISTER!$CY$57,'KORT 2'!$O111)+SUMIF($M111,REGISTER!$CY$58,'KORT 2'!$O111)+SUMIF($M111,REGISTER!$CY$59,'KORT 2'!$O111)</f>
        <v>0</v>
      </c>
      <c r="GR111" s="17">
        <f>SUMIF($M111,REGISTER!$CY$70,'KORT 2'!$O111)</f>
        <v>0</v>
      </c>
      <c r="GS111" s="17">
        <f>SUMIF($M111,REGISTER!$CY$71,'KORT 2'!$O111)</f>
        <v>0</v>
      </c>
      <c r="GT111" s="17">
        <f>SUMIF($M111,REGISTER!$CY$72,'KORT 2'!$O111)</f>
        <v>0</v>
      </c>
      <c r="GU111" s="17">
        <f>SUMIF($M111,REGISTER!$CY$73,'KORT 2'!$O111)</f>
        <v>0</v>
      </c>
      <c r="GV111" s="17">
        <f>SUMIF($M111,REGISTER!$CY$74,'KORT 2'!$O111)</f>
        <v>0</v>
      </c>
      <c r="GW111" s="17">
        <f>SUMIF($M111,REGISTER!$CY$75,'KORT 2'!$O111)</f>
        <v>0</v>
      </c>
      <c r="GX111" s="16">
        <f>SUMIF($M111,REGISTER!$CY$76,'KORT 2'!$O111)+SUMIF($M111,REGISTER!$CY$77,'KORT 2'!$O111)+SUMIF($M111,REGISTER!$CY$78,'KORT 2'!$O111)+SUMIF($M111,REGISTER!$CY$79,'KORT 2'!$O111)</f>
        <v>0</v>
      </c>
      <c r="GY111" s="116"/>
      <c r="GZ111" s="116"/>
      <c r="HA111" s="116"/>
      <c r="HB111" s="116"/>
      <c r="HC111" s="116"/>
      <c r="HD111" s="116"/>
      <c r="HE111" s="116"/>
      <c r="HF111" s="116"/>
      <c r="HG111" s="116"/>
      <c r="HH111" s="116"/>
      <c r="HI111" s="116"/>
      <c r="HJ111" s="116"/>
      <c r="HK111" s="116"/>
      <c r="HL111" s="116"/>
      <c r="HM111" s="116"/>
      <c r="HN111" s="116"/>
      <c r="HO111" s="116"/>
      <c r="HP111" s="106"/>
      <c r="HQ111" s="1"/>
    </row>
    <row r="112" spans="1:225" ht="12" customHeight="1">
      <c r="A112" s="15">
        <v>56</v>
      </c>
      <c r="B112" s="69"/>
      <c r="C112" s="539" t="str">
        <f t="shared" si="41"/>
        <v/>
      </c>
      <c r="D112" s="540"/>
      <c r="E112" s="540"/>
      <c r="F112" s="540"/>
      <c r="G112" s="541"/>
      <c r="H112" s="111" t="str">
        <f t="shared" si="42"/>
        <v/>
      </c>
      <c r="I112" s="22">
        <f t="shared" si="43"/>
        <v>0</v>
      </c>
      <c r="J112" s="22">
        <f t="shared" si="44"/>
        <v>0</v>
      </c>
      <c r="K112" s="22">
        <f t="shared" si="45"/>
        <v>0</v>
      </c>
      <c r="L112" s="114"/>
      <c r="M112" s="22">
        <f t="shared" si="46"/>
        <v>0</v>
      </c>
      <c r="N112" s="22">
        <f t="shared" si="47"/>
        <v>0</v>
      </c>
      <c r="O112" s="83">
        <f t="shared" si="48"/>
        <v>0</v>
      </c>
      <c r="P112" s="68">
        <f>IF((SUM(P$19:P$39)+SUM(P$78:P111)+SUM(P$117:P$121))&gt;=REGISTER!$DD$24,0,IF(CS$70=1,0,IF(AND(CS112=1,$J112=1,CS$43&gt;=REGISTER!$DD$28,CS$40&gt;0,SUM(CS$54:CS$60)&gt;0),1,0)))</f>
        <v>0</v>
      </c>
      <c r="Q112" s="68">
        <f>IF((SUM(Q$19:Q$39)+SUM(Q$78:Q111)+SUM(Q$117:Q$121))&gt;=REGISTER!$DD$24,0,IF(CT$70=1,0,IF(AND(CT112=1,$J112=1,CT$43&gt;=REGISTER!$DD$28,CT$40&gt;0,SUM(CT$54:CT$60)&gt;0),1,0)))</f>
        <v>0</v>
      </c>
      <c r="R112" s="68">
        <f>IF((SUM(R$19:R$39)+SUM(R$78:R111)+SUM(R$117:R$121))&gt;=REGISTER!$DD$24,0,IF(CU$70=1,0,IF(AND(CU112=1,$J112=1,CU$43&gt;=REGISTER!$DD$28,CU$40&gt;0,SUM(CU$54:CU$60)&gt;0),1,0)))</f>
        <v>0</v>
      </c>
      <c r="S112" s="68">
        <f>IF((SUM(S$19:S$39)+SUM(S$78:S111)+SUM(S$117:S$121))&gt;=REGISTER!$DD$24,0,IF(CV$70=1,0,IF(AND(CV112=1,$J112=1,CV$43&gt;=REGISTER!$DD$28,CV$40&gt;0,SUM(CV$54:CV$60)&gt;0),1,0)))</f>
        <v>0</v>
      </c>
      <c r="T112" s="68">
        <f>IF((SUM(T$19:T$39)+SUM(T$78:T111)+SUM(T$117:T$121))&gt;=REGISTER!$DD$24,0,IF(CW$70=1,0,IF(AND(CW112=1,$J112=1,CW$43&gt;=REGISTER!$DD$28,CW$40&gt;0,SUM(CW$54:CW$60)&gt;0),1,0)))</f>
        <v>0</v>
      </c>
      <c r="U112" s="68">
        <f>IF((SUM(U$19:U$39)+SUM(U$78:U111)+SUM(U$117:U$121))&gt;=REGISTER!$DD$24,0,IF(CX$70=1,0,IF(AND(CX112=1,$J112=1,CX$43&gt;=REGISTER!$DD$28,CX$40&gt;0,SUM(CX$54:CX$60)&gt;0),1,0)))</f>
        <v>0</v>
      </c>
      <c r="V112" s="68">
        <f>IF((SUM(V$19:V$39)+SUM(V$78:V111)+SUM(V$117:V$121))&gt;=REGISTER!$DD$24,0,IF(CY$70=1,0,IF(AND(CY112=1,$J112=1,CY$43&gt;=REGISTER!$DD$28,CY$40&gt;0,SUM(CY$54:CY$60)&gt;0),1,0)))</f>
        <v>0</v>
      </c>
      <c r="W112" s="68">
        <f>IF((SUM(W$19:W$39)+SUM(W$78:W111)+SUM(W$117:W$121))&gt;=REGISTER!$DD$24,0,IF(CZ$70=1,0,IF(AND(CZ112=1,$J112=1,CZ$43&gt;=REGISTER!$DD$28,CZ$40&gt;0,SUM(CZ$54:CZ$60)&gt;0),1,0)))</f>
        <v>0</v>
      </c>
      <c r="X112" s="68">
        <f>IF((SUM(X$19:X$39)+SUM(X$78:X111)+SUM(X$117:X$121))&gt;=REGISTER!$DD$24,0,IF(DA$70=1,0,IF(AND(DA112=1,$J112=1,DA$43&gt;=REGISTER!$DD$28,DA$40&gt;0,SUM(DA$54:DA$60)&gt;0),1,0)))</f>
        <v>0</v>
      </c>
      <c r="Y112" s="68">
        <f>IF((SUM(Y$19:Y$39)+SUM(Y$78:Y111)+SUM(Y$117:Y$121))&gt;=REGISTER!$DD$24,0,IF(DB$70=1,0,IF(AND(DB112=1,$J112=1,DB$43&gt;=REGISTER!$DD$28,DB$40&gt;0,SUM(DB$54:DB$60)&gt;0),1,0)))</f>
        <v>0</v>
      </c>
      <c r="Z112" s="68">
        <f>IF((SUM(Z$19:Z$39)+SUM(Z$78:Z111)+SUM(Z$117:Z$121))&gt;=REGISTER!$DD$24,0,IF(DC$70=1,0,IF(AND(DC112=1,$J112=1,DC$43&gt;=REGISTER!$DD$28,DC$40&gt;0,SUM(DC$54:DC$60)&gt;0),1,0)))</f>
        <v>0</v>
      </c>
      <c r="AA112" s="68">
        <f>IF((SUM(AA$19:AA$39)+SUM(AA$78:AA111)+SUM(AA$117:AA$121))&gt;=REGISTER!$DD$24,0,IF(DD$70=1,0,IF(AND(DD112=1,$J112=1,DD$43&gt;=REGISTER!$DD$28,DD$40&gt;0,SUM(DD$54:DD$60)&gt;0),1,0)))</f>
        <v>0</v>
      </c>
      <c r="AB112" s="68">
        <f>IF((SUM(AB$19:AB$39)+SUM(AB$78:AB111)+SUM(AB$117:AB$121))&gt;=REGISTER!$DD$24,0,IF(DE$70=1,0,IF(AND(DE112=1,$J112=1,DE$43&gt;=REGISTER!$DD$28,DE$40&gt;0,SUM(DE$54:DE$60)&gt;0),1,0)))</f>
        <v>0</v>
      </c>
      <c r="AC112" s="68">
        <f>IF((SUM(AC$19:AC$39)+SUM(AC$78:AC111)+SUM(AC$117:AC$121))&gt;=REGISTER!$DD$24,0,IF(DF$70=1,0,IF(AND(DF112=1,$J112=1,DF$43&gt;=REGISTER!$DD$28,DF$40&gt;0,SUM(DF$54:DF$60)&gt;0),1,0)))</f>
        <v>0</v>
      </c>
      <c r="AD112" s="68">
        <f>IF((SUM(AD$19:AD$39)+SUM(AD$78:AD111)+SUM(AD$117:AD$121))&gt;=REGISTER!$DD$24,0,IF(DG$70=1,0,IF(AND(DG112=1,$J112=1,DG$43&gt;=REGISTER!$DD$28,DG$40&gt;0,SUM(DG$54:DG$60)&gt;0),1,0)))</f>
        <v>0</v>
      </c>
      <c r="AE112" s="68">
        <f>IF((SUM(AE$19:AE$39)+SUM(AE$78:AE111)+SUM(AE$117:AE$121))&gt;=REGISTER!$DD$24,0,IF(DH$70=1,0,IF(AND(DH112=1,$J112=1,DH$43&gt;=REGISTER!$DD$28,DH$40&gt;0,SUM(DH$54:DH$60)&gt;0),1,0)))</f>
        <v>0</v>
      </c>
      <c r="AF112" s="68">
        <f>IF((SUM(AF$19:AF$39)+SUM(AF$78:AF111)+SUM(AF$117:AF$121))&gt;=REGISTER!$DD$24,0,IF(DI$70=1,0,IF(AND(DI112=1,$J112=1,DI$43&gt;=REGISTER!$DD$28,DI$40&gt;0,SUM(DI$54:DI$60)&gt;0),1,0)))</f>
        <v>0</v>
      </c>
      <c r="AG112" s="68">
        <f>IF((SUM(AG$19:AG$39)+SUM(AG$78:AG111)+SUM(AG$117:AG$121))&gt;=REGISTER!$DD$24,0,IF(DJ$70=1,0,IF(AND(DJ112=1,$J112=1,DJ$43&gt;=REGISTER!$DD$28,DJ$40&gt;0,SUM(DJ$54:DJ$60)&gt;0),1,0)))</f>
        <v>0</v>
      </c>
      <c r="AH112" s="68">
        <f>IF((SUM(AH$19:AH$39)+SUM(AH$78:AH111)+SUM(AH$117:AH$121))&gt;=REGISTER!$DD$24,0,IF(DK$70=1,0,IF(AND(DK112=1,$J112=1,DK$43&gt;=REGISTER!$DD$28,DK$40&gt;0,SUM(DK$54:DK$60)&gt;0),1,0)))</f>
        <v>0</v>
      </c>
      <c r="AI112" s="68">
        <f>IF((SUM(AI$19:AI$39)+SUM(AI$78:AI111)+SUM(AI$117:AI$121))&gt;=REGISTER!$DD$24,0,IF(DL$70=1,0,IF(AND(DL112=1,$J112=1,DL$43&gt;=REGISTER!$DD$28,DL$40&gt;0,SUM(DL$54:DL$60)&gt;0),1,0)))</f>
        <v>0</v>
      </c>
      <c r="AJ112" s="68">
        <f>IF((SUM(AJ$19:AJ$39)+SUM(AJ$78:AJ111)+SUM(AJ$117:AJ$121))&gt;=REGISTER!$DD$24,0,IF(DM$70=1,0,IF(AND(DM112=1,$J112=1,DM$43&gt;=REGISTER!$DD$28,DM$40&gt;0,SUM(DM$54:DM$60)&gt;0),1,0)))</f>
        <v>0</v>
      </c>
      <c r="AK112" s="68">
        <f>IF((SUM(AK$19:AK$39)+SUM(AK$78:AK111)+SUM(AK$117:AK$121))&gt;=REGISTER!$DD$24,0,IF(DN$70=1,0,IF(AND(DN112=1,$J112=1,DN$43&gt;=REGISTER!$DD$28,DN$40&gt;0,SUM(DN$54:DN$60)&gt;0),1,0)))</f>
        <v>0</v>
      </c>
      <c r="AL112" s="68">
        <f>IF((SUM(AL$19:AL$39)+SUM(AL$78:AL111)+SUM(AL$117:AL$121))&gt;=REGISTER!$DD$24,0,IF(DO$70=1,0,IF(AND(DO112=1,$J112=1,DO$43&gt;=REGISTER!$DD$28,DO$40&gt;0,SUM(DO$54:DO$60)&gt;0),1,0)))</f>
        <v>0</v>
      </c>
      <c r="AM112" s="68">
        <f>IF((SUM(AM$19:AM$39)+SUM(AM$78:AM111)+SUM(AM$117:AM$121))&gt;=REGISTER!$DD$24,0,IF(DP$70=1,0,IF(AND(DP112=1,$J112=1,DP$43&gt;=REGISTER!$DD$28,DP$40&gt;0,SUM(DP$54:DP$60)&gt;0),1,0)))</f>
        <v>0</v>
      </c>
      <c r="AN112" s="68">
        <f>IF((SUM(AN$19:AN$39)+SUM(AN$78:AN111)+SUM(AN$117:AN$121))&gt;=REGISTER!$DD$24,0,IF(DQ$70=1,0,IF(AND(DQ112=1,$J112=1,DQ$43&gt;=REGISTER!$DD$28,DQ$40&gt;0,SUM(DQ$54:DQ$60)&gt;0),1,0)))</f>
        <v>0</v>
      </c>
      <c r="AO112" s="68">
        <f>IF((SUM(AO$19:AO$39)+SUM(AO$78:AO111)+SUM(AO$117:AO$121))&gt;=REGISTER!$DD$24,0,IF(DR$70=1,0,IF(AND(DR112=1,$J112=1,DR$43&gt;=REGISTER!$DD$28,DR$40&gt;0,SUM(DR$54:DR$60)&gt;0),1,0)))</f>
        <v>0</v>
      </c>
      <c r="AP112" s="68">
        <f>IF((SUM(AP$19:AP$39)+SUM(AP$78:AP111)+SUM(AP$117:AP$121))&gt;=REGISTER!$DD$24,0,IF(DS$70=1,0,IF(AND(DS112=1,$J112=1,DS$43&gt;=REGISTER!$DD$28,DS$40&gt;0,SUM(DS$54:DS$60)&gt;0),1,0)))</f>
        <v>0</v>
      </c>
      <c r="AQ112" s="68">
        <f>IF((SUM(AQ$19:AQ$39)+SUM(AQ$78:AQ111)+SUM(AQ$117:AQ$121))&gt;=REGISTER!$DD$24,0,IF(DT$70=1,0,IF(AND(DT112=1,$J112=1,DT$43&gt;=REGISTER!$DD$28,DT$40&gt;0,SUM(DT$54:DT$60)&gt;0),1,0)))</f>
        <v>0</v>
      </c>
      <c r="AR112" s="68">
        <f>IF((SUM(AR$19:AR$39)+SUM(AR$78:AR111)+SUM(AR$117:AR$121))&gt;=REGISTER!$DD$24,0,IF(DU$70=1,0,IF(AND(DU112=1,$J112=1,DU$43&gt;=REGISTER!$DD$28,DU$40&gt;0,SUM(DU$54:DU$60)&gt;0),1,0)))</f>
        <v>0</v>
      </c>
      <c r="AS112" s="68">
        <f>IF((SUM(AS$19:AS$39)+SUM(AS$78:AS111)+SUM(AS$117:AS$121))&gt;=REGISTER!$DD$24,0,IF(DV$70=1,0,IF(AND(DV112=1,$J112=1,DV$43&gt;=REGISTER!$DD$28,DV$40&gt;0,SUM(DV$54:DV$60)&gt;0),1,0)))</f>
        <v>0</v>
      </c>
      <c r="AT112" s="68">
        <f>IF((SUM(AT$19:AT$39)+SUM(AT$78:AT111)+SUM(AT$117:AT$121))&gt;=REGISTER!$DD$24,0,IF(DW$70=1,0,IF(AND(DW112=1,$J112=1,DW$43&gt;=REGISTER!$DD$28,DW$40&gt;0,SUM(DW$54:DW$60)&gt;0),1,0)))</f>
        <v>0</v>
      </c>
      <c r="AU112" s="68">
        <f>IF((SUM(AU$19:AU$39)+SUM(AU$78:AU111)+SUM(AU$117:AU$121))&gt;=REGISTER!$DD$24,0,IF(DX$70=1,0,IF(AND(DX112=1,$J112=1,DX$43&gt;=REGISTER!$DD$28,DX$40&gt;0,SUM(DX$54:DX$60)&gt;0),1,0)))</f>
        <v>0</v>
      </c>
      <c r="AV112" s="68">
        <f>IF((SUM(AV$19:AV$39)+SUM(AV$78:AV111)+SUM(AV$117:AV$121))&gt;=REGISTER!$DD$24,0,IF(DY$70=1,0,IF(AND(DY112=1,$J112=1,DY$43&gt;=REGISTER!$DD$28,DY$40&gt;0,SUM(DY$54:DY$60)&gt;0),1,0)))</f>
        <v>0</v>
      </c>
      <c r="AW112" s="68">
        <f>IF((SUM(AW$19:AW$39)+SUM(AW$78:AW111)+SUM(AW$117:AW$121))&gt;=REGISTER!$DD$24,0,IF(DZ$70=1,0,IF(AND(DZ112=1,$J112=1,DZ$43&gt;=REGISTER!$DD$28,DZ$40&gt;0,SUM(DZ$54:DZ$60)&gt;0),1,0)))</f>
        <v>0</v>
      </c>
      <c r="AX112" s="68">
        <f>IF((SUM(AX$19:AX$39)+SUM(AX$78:AX111)+SUM(AX$117:AX$121))&gt;=REGISTER!$DD$24,0,IF(EA$70=1,0,IF(AND(EA112=1,$J112=1,EA$43&gt;=REGISTER!$DD$28,EA$40&gt;0,SUM(EA$54:EA$60)&gt;0),1,0)))</f>
        <v>0</v>
      </c>
      <c r="AY112" s="68">
        <f>IF((SUM(AY$19:AY$39)+SUM(AY$78:AY111)+SUM(AY$117:AY$121))&gt;=REGISTER!$DD$24,0,IF(EB$70=1,0,IF(AND(EB112=1,$J112=1,EB$43&gt;=REGISTER!$DD$28,EB$40&gt;0,SUM(EB$54:EB$60)&gt;0),1,0)))</f>
        <v>0</v>
      </c>
      <c r="AZ112" s="68">
        <f>IF((SUM(AZ$19:AZ$39)+SUM(AZ$78:AZ111)+SUM(AZ$117:AZ$121))&gt;=REGISTER!$DD$24,0,IF(EC$70=1,0,IF(AND(EC112=1,$J112=1,EC$43&gt;=REGISTER!$DD$28,EC$40&gt;0,SUM(EC$54:EC$60)&gt;0),1,0)))</f>
        <v>0</v>
      </c>
      <c r="BA112" s="68">
        <f>IF((SUM(BA$19:BA$39)+SUM(BA$78:BA111)+SUM(BA$117:BA$121))&gt;=REGISTER!$DD$24,0,IF(ED$70=1,0,IF(AND(ED112=1,$J112=1,ED$43&gt;=REGISTER!$DD$28,ED$40&gt;0,SUM(ED$54:ED$60)&gt;0),1,0)))</f>
        <v>0</v>
      </c>
      <c r="BB112" s="68">
        <f>IF((SUM(BB$19:BB$39)+SUM(BB$78:BB111)+SUM(BB$117:BB$121))&gt;=REGISTER!$DD$24,0,IF(EE$70=1,0,IF(AND(EE112=1,$J112=1,EE$43&gt;=REGISTER!$DD$28,EE$40&gt;0,SUM(EE$54:EE$60)&gt;0),1,0)))</f>
        <v>0</v>
      </c>
      <c r="BC112" s="68">
        <f>IF((SUM(BC$19:BC$39)+SUM(BC$78:BC111)+SUM(BC$117:BC$121))&gt;=REGISTER!$DD$24,0,IF(EF$70=1,0,IF(AND(EF112=1,$J112=1,EF$43&gt;=REGISTER!$DD$28,EF$40&gt;0,SUM(EF$54:EF$60)&gt;0),1,0)))</f>
        <v>0</v>
      </c>
      <c r="BD112" s="83">
        <f t="shared" si="55"/>
        <v>0</v>
      </c>
      <c r="BE112" s="68">
        <f>IF((SUM(BE$19:BE$37)+SUM(BE$78:BE111))&gt;=20,0,SUM(IF(AND($I112=1,CS112=1,CS$41&gt;2,CS$40&gt;0,SUM(CS$47:CS$53)&gt;0),1,0)))</f>
        <v>0</v>
      </c>
      <c r="BF112" s="68">
        <f>IF((SUM(BF$19:BF$37)+SUM(BF$78:BF111))&gt;=20,0,SUM(IF(AND($I112=1,CT112=1,CT$41&gt;2,CT$40&gt;0,SUM(CT$47:CT$53)&gt;0),1,0)))</f>
        <v>0</v>
      </c>
      <c r="BG112" s="68">
        <f>IF((SUM(BG$19:BG$37)+SUM(BG$78:BG111))&gt;=20,0,SUM(IF(AND($I112=1,CU112=1,CU$41&gt;2,CU$40&gt;0,SUM(CU$47:CU$53)&gt;0),1,0)))</f>
        <v>0</v>
      </c>
      <c r="BH112" s="68">
        <f>IF((SUM(BH$19:BH$37)+SUM(BH$78:BH111))&gt;=20,0,SUM(IF(AND($I112=1,CV112=1,CV$41&gt;2,CV$40&gt;0,SUM(CV$47:CV$53)&gt;0),1,0)))</f>
        <v>0</v>
      </c>
      <c r="BI112" s="68">
        <f>IF((SUM(BI$19:BI$37)+SUM(BI$78:BI111))&gt;=20,0,SUM(IF(AND($I112=1,CW112=1,CW$41&gt;2,CW$40&gt;0,SUM(CW$47:CW$53)&gt;0),1,0)))</f>
        <v>0</v>
      </c>
      <c r="BJ112" s="68">
        <f>IF((SUM(BJ$19:BJ$37)+SUM(BJ$78:BJ111))&gt;=20,0,SUM(IF(AND($I112=1,CX112=1,CX$41&gt;2,CX$40&gt;0,SUM(CX$47:CX$53)&gt;0),1,0)))</f>
        <v>0</v>
      </c>
      <c r="BK112" s="68">
        <f>IF((SUM(BK$19:BK$37)+SUM(BK$78:BK111))&gt;=20,0,SUM(IF(AND($I112=1,CY112=1,CY$41&gt;2,CY$40&gt;0,SUM(CY$47:CY$53)&gt;0),1,0)))</f>
        <v>0</v>
      </c>
      <c r="BL112" s="68">
        <f>IF((SUM(BL$19:BL$37)+SUM(BL$78:BL111))&gt;=20,0,SUM(IF(AND($I112=1,CZ112=1,CZ$41&gt;2,CZ$40&gt;0,SUM(CZ$47:CZ$53)&gt;0),1,0)))</f>
        <v>0</v>
      </c>
      <c r="BM112" s="68">
        <f>IF((SUM(BM$19:BM$37)+SUM(BM$78:BM111))&gt;=20,0,SUM(IF(AND($I112=1,DA112=1,DA$41&gt;2,DA$40&gt;0,SUM(DA$47:DA$53)&gt;0),1,0)))</f>
        <v>0</v>
      </c>
      <c r="BN112" s="68">
        <f>IF((SUM(BN$19:BN$37)+SUM(BN$78:BN111))&gt;=20,0,SUM(IF(AND($I112=1,DB112=1,DB$41&gt;2,DB$40&gt;0,SUM(DB$47:DB$53)&gt;0),1,0)))</f>
        <v>0</v>
      </c>
      <c r="BO112" s="68">
        <f>IF((SUM(BO$19:BO$37)+SUM(BO$78:BO111))&gt;=20,0,SUM(IF(AND($I112=1,DC112=1,DC$41&gt;2,DC$40&gt;0,SUM(DC$47:DC$53)&gt;0),1,0)))</f>
        <v>0</v>
      </c>
      <c r="BP112" s="68">
        <f>IF((SUM(BP$19:BP$37)+SUM(BP$78:BP111))&gt;=20,0,SUM(IF(AND($I112=1,DD112=1,DD$41&gt;2,DD$40&gt;0,SUM(DD$47:DD$53)&gt;0),1,0)))</f>
        <v>0</v>
      </c>
      <c r="BQ112" s="68">
        <f>IF((SUM(BQ$19:BQ$37)+SUM(BQ$78:BQ111))&gt;=20,0,SUM(IF(AND($I112=1,DE112=1,DE$41&gt;2,DE$40&gt;0,SUM(DE$47:DE$53)&gt;0),1,0)))</f>
        <v>0</v>
      </c>
      <c r="BR112" s="68">
        <f>IF((SUM(BR$19:BR$37)+SUM(BR$78:BR111))&gt;=20,0,SUM(IF(AND($I112=1,DF112=1,DF$41&gt;2,DF$40&gt;0,SUM(DF$47:DF$53)&gt;0),1,0)))</f>
        <v>0</v>
      </c>
      <c r="BS112" s="68">
        <f>IF((SUM(BS$19:BS$37)+SUM(BS$78:BS111))&gt;=20,0,SUM(IF(AND($I112=1,DG112=1,DG$41&gt;2,DG$40&gt;0,SUM(DG$47:DG$53)&gt;0),1,0)))</f>
        <v>0</v>
      </c>
      <c r="BT112" s="68">
        <f>IF((SUM(BT$19:BT$37)+SUM(BT$78:BT111))&gt;=20,0,SUM(IF(AND($I112=1,DH112=1,DH$41&gt;2,DH$40&gt;0,SUM(DH$47:DH$53)&gt;0),1,0)))</f>
        <v>0</v>
      </c>
      <c r="BU112" s="68">
        <f>IF((SUM(BU$19:BU$37)+SUM(BU$78:BU111))&gt;=20,0,SUM(IF(AND($I112=1,DI112=1,DI$41&gt;2,DI$40&gt;0,SUM(DI$47:DI$53)&gt;0),1,0)))</f>
        <v>0</v>
      </c>
      <c r="BV112" s="68">
        <f>IF((SUM(BV$19:BV$37)+SUM(BV$78:BV111))&gt;=20,0,SUM(IF(AND($I112=1,DJ112=1,DJ$41&gt;2,DJ$40&gt;0,SUM(DJ$47:DJ$53)&gt;0),1,0)))</f>
        <v>0</v>
      </c>
      <c r="BW112" s="68">
        <f>IF((SUM(BW$19:BW$37)+SUM(BW$78:BW111))&gt;=20,0,SUM(IF(AND($I112=1,DK112=1,DK$41&gt;2,DK$40&gt;0,SUM(DK$47:DK$53)&gt;0),1,0)))</f>
        <v>0</v>
      </c>
      <c r="BX112" s="68">
        <f>IF((SUM(BX$19:BX$37)+SUM(BX$78:BX111))&gt;=20,0,SUM(IF(AND($I112=1,DL112=1,DL$41&gt;2,DL$40&gt;0,SUM(DL$47:DL$53)&gt;0),1,0)))</f>
        <v>0</v>
      </c>
      <c r="BY112" s="68">
        <f>IF((SUM(BY$19:BY$37)+SUM(BY$78:BY111))&gt;=20,0,SUM(IF(AND($I112=1,DM112=1,DM$41&gt;2,DM$40&gt;0,SUM(DM$47:DM$53)&gt;0),1,0)))</f>
        <v>0</v>
      </c>
      <c r="BZ112" s="68">
        <f>IF((SUM(BZ$19:BZ$37)+SUM(BZ$78:BZ111))&gt;=20,0,SUM(IF(AND($I112=1,DN112=1,DN$41&gt;2,DN$40&gt;0,SUM(DN$47:DN$53)&gt;0),1,0)))</f>
        <v>0</v>
      </c>
      <c r="CA112" s="68">
        <f>IF((SUM(CA$19:CA$37)+SUM(CA$78:CA111))&gt;=20,0,SUM(IF(AND($I112=1,DO112=1,DO$41&gt;2,DO$40&gt;0,SUM(DO$47:DO$53)&gt;0),1,0)))</f>
        <v>0</v>
      </c>
      <c r="CB112" s="68">
        <f>IF((SUM(CB$19:CB$37)+SUM(CB$78:CB111))&gt;=20,0,SUM(IF(AND($I112=1,DP112=1,DP$41&gt;2,DP$40&gt;0,SUM(DP$47:DP$53)&gt;0),1,0)))</f>
        <v>0</v>
      </c>
      <c r="CC112" s="68">
        <f>IF((SUM(CC$19:CC$37)+SUM(CC$78:CC111))&gt;=20,0,SUM(IF(AND($I112=1,DQ112=1,DQ$41&gt;2,DQ$40&gt;0,SUM(DQ$47:DQ$53)&gt;0),1,0)))</f>
        <v>0</v>
      </c>
      <c r="CD112" s="68">
        <f>IF((SUM(CD$19:CD$37)+SUM(CD$78:CD111))&gt;=20,0,SUM(IF(AND($I112=1,DR112=1,DR$41&gt;2,DR$40&gt;0,SUM(DR$47:DR$53)&gt;0),1,0)))</f>
        <v>0</v>
      </c>
      <c r="CE112" s="68">
        <f>IF((SUM(CE$19:CE$37)+SUM(CE$78:CE111))&gt;=20,0,SUM(IF(AND($I112=1,DS112=1,DS$41&gt;2,DS$40&gt;0,SUM(DS$47:DS$53)&gt;0),1,0)))</f>
        <v>0</v>
      </c>
      <c r="CF112" s="68">
        <f>IF((SUM(CF$19:CF$37)+SUM(CF$78:CF111))&gt;=20,0,SUM(IF(AND($I112=1,DT112=1,DT$41&gt;2,DT$40&gt;0,SUM(DT$47:DT$53)&gt;0),1,0)))</f>
        <v>0</v>
      </c>
      <c r="CG112" s="68">
        <f>IF((SUM(CG$19:CG$37)+SUM(CG$78:CG111))&gt;=20,0,SUM(IF(AND($I112=1,DU112=1,DU$41&gt;2,DU$40&gt;0,SUM(DU$47:DU$53)&gt;0),1,0)))</f>
        <v>0</v>
      </c>
      <c r="CH112" s="68">
        <f>IF((SUM(CH$19:CH$37)+SUM(CH$78:CH111))&gt;=20,0,SUM(IF(AND($I112=1,DV112=1,DV$41&gt;2,DV$40&gt;0,SUM(DV$47:DV$53)&gt;0),1,0)))</f>
        <v>0</v>
      </c>
      <c r="CI112" s="68">
        <f>IF((SUM(CI$19:CI$37)+SUM(CI$78:CI111))&gt;=20,0,SUM(IF(AND($I112=1,DW112=1,DW$41&gt;2,DW$40&gt;0,SUM(DW$47:DW$53)&gt;0),1,0)))</f>
        <v>0</v>
      </c>
      <c r="CJ112" s="68">
        <f>IF((SUM(CJ$19:CJ$37)+SUM(CJ$78:CJ111))&gt;=20,0,SUM(IF(AND($I112=1,DX112=1,DX$41&gt;2,DX$40&gt;0,SUM(DX$47:DX$53)&gt;0),1,0)))</f>
        <v>0</v>
      </c>
      <c r="CK112" s="68">
        <f>IF((SUM(CK$19:CK$37)+SUM(CK$78:CK111))&gt;=20,0,SUM(IF(AND($I112=1,DY112=1,DY$41&gt;2,DY$40&gt;0,SUM(DY$47:DY$53)&gt;0),1,0)))</f>
        <v>0</v>
      </c>
      <c r="CL112" s="68">
        <f>IF((SUM(CL$19:CL$37)+SUM(CL$78:CL111))&gt;=20,0,SUM(IF(AND($I112=1,DZ112=1,DZ$41&gt;2,DZ$40&gt;0,SUM(DZ$47:DZ$53)&gt;0),1,0)))</f>
        <v>0</v>
      </c>
      <c r="CM112" s="68">
        <f>IF((SUM(CM$19:CM$37)+SUM(CM$78:CM111))&gt;=20,0,SUM(IF(AND($I112=1,EA112=1,EA$41&gt;2,EA$40&gt;0,SUM(EA$47:EA$53)&gt;0),1,0)))</f>
        <v>0</v>
      </c>
      <c r="CN112" s="68">
        <f>IF((SUM(CN$19:CN$37)+SUM(CN$78:CN111))&gt;=20,0,SUM(IF(AND($I112=1,EB112=1,EB$41&gt;2,EB$40&gt;0,SUM(EB$47:EB$53)&gt;0),1,0)))</f>
        <v>0</v>
      </c>
      <c r="CO112" s="68">
        <f>IF((SUM(CO$19:CO$37)+SUM(CO$78:CO111))&gt;=20,0,SUM(IF(AND($I112=1,EC112=1,EC$41&gt;2,EC$40&gt;0,SUM(EC$47:EC$53)&gt;0),1,0)))</f>
        <v>0</v>
      </c>
      <c r="CP112" s="68">
        <f>IF((SUM(CP$19:CP$37)+SUM(CP$78:CP111))&gt;=20,0,SUM(IF(AND($I112=1,ED112=1,ED$41&gt;2,ED$40&gt;0,SUM(ED$47:ED$53)&gt;0),1,0)))</f>
        <v>0</v>
      </c>
      <c r="CQ112" s="68">
        <f>IF((SUM(CQ$19:CQ$37)+SUM(CQ$78:CQ111))&gt;=20,0,SUM(IF(AND($I112=1,EE112=1,EE$41&gt;2,EE$40&gt;0,SUM(EE$47:EE$53)&gt;0),1,0)))</f>
        <v>0</v>
      </c>
      <c r="CR112" s="68">
        <f>IF((SUM(CR$19:CR$37)+SUM(CR$78:CR111))&gt;=20,0,SUM(IF(AND($I112=1,EF112=1,EF$41&gt;2,EF$40&gt;0,SUM(EF$47:EF$53)&gt;0),1,0)))</f>
        <v>0</v>
      </c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3"/>
      <c r="DI112" s="53"/>
      <c r="DJ112" s="53"/>
      <c r="DK112" s="53"/>
      <c r="DL112" s="53"/>
      <c r="DM112" s="53"/>
      <c r="DN112" s="53"/>
      <c r="DO112" s="53"/>
      <c r="DP112" s="53"/>
      <c r="DQ112" s="53"/>
      <c r="DR112" s="53"/>
      <c r="DS112" s="53"/>
      <c r="DT112" s="53"/>
      <c r="DU112" s="53"/>
      <c r="DV112" s="53"/>
      <c r="DW112" s="53"/>
      <c r="DX112" s="53"/>
      <c r="DY112" s="53"/>
      <c r="DZ112" s="53"/>
      <c r="EA112" s="53"/>
      <c r="EB112" s="53"/>
      <c r="EC112" s="53"/>
      <c r="ED112" s="53"/>
      <c r="EE112" s="53"/>
      <c r="EF112" s="53"/>
      <c r="EG112" s="46">
        <f t="shared" si="51"/>
        <v>0</v>
      </c>
      <c r="EH112" s="116"/>
      <c r="EI112" s="82">
        <f t="shared" si="52"/>
        <v>0</v>
      </c>
      <c r="EJ112" s="295" t="str">
        <f t="shared" si="53"/>
        <v/>
      </c>
      <c r="EK112" s="296">
        <f t="shared" si="54"/>
        <v>0</v>
      </c>
      <c r="EL112" s="161"/>
      <c r="EM112" s="354">
        <f>SUMIF($K112,REGISTER!$CY$7,'KORT 2'!$BD112)</f>
        <v>0</v>
      </c>
      <c r="EN112" s="355">
        <f>SUMIF($K112,REGISTER!$CY$8,'KORT 2'!$BD112)</f>
        <v>0</v>
      </c>
      <c r="EO112" s="356">
        <f>SUMIF($K112,REGISTER!$CY$9,'KORT 2'!$BD112)</f>
        <v>0</v>
      </c>
      <c r="EP112" s="356">
        <f>SUMIF($K112,REGISTER!$CY$10,'KORT 2'!$BD112)</f>
        <v>0</v>
      </c>
      <c r="EQ112" s="357">
        <f>SUMIF($K112,REGISTER!$CY$23,'KORT 2'!$BD112)</f>
        <v>0</v>
      </c>
      <c r="ER112" s="355">
        <f>SUMIF($K112,REGISTER!$CY$24,'KORT 2'!$BD112)</f>
        <v>0</v>
      </c>
      <c r="ES112" s="356">
        <f>SUMIF($K112,REGISTER!$CY$25,'KORT 2'!$BD112)</f>
        <v>0</v>
      </c>
      <c r="ET112" s="356">
        <f>SUMIF($K112,REGISTER!$CY$26,'KORT 2'!$BD112)</f>
        <v>0</v>
      </c>
      <c r="EU112" s="357">
        <f>SUMIF($K112,REGISTER!$CY$15,'KORT 2'!$BD112)</f>
        <v>0</v>
      </c>
      <c r="EV112" s="355">
        <f>SUMIF($K112,REGISTER!$CY$16,'KORT 2'!$BD112)</f>
        <v>0</v>
      </c>
      <c r="EW112" s="355">
        <f>SUMIF($K112,REGISTER!$CY$17,'KORT 2'!$BD112)</f>
        <v>0</v>
      </c>
      <c r="EX112" s="355">
        <f>SUMIF($K112,REGISTER!$CY$18,'KORT 2'!$BD112)</f>
        <v>0</v>
      </c>
      <c r="EY112" s="358">
        <f>SUMIF($K112,REGISTER!$CY$19,'KORT 2'!$BD112)+SUMIF($K112,REGISTER!$CY$20,'KORT 2'!$BD112)+SUMIF($K112,REGISTER!$CY$21,'KORT 2'!$BD112)+SUMIF($K112,REGISTER!$CY$22,'KORT 2'!$BD112)</f>
        <v>0</v>
      </c>
      <c r="EZ112" s="359">
        <f>SUMIF($K112,REGISTER!$CY$31,'KORT 2'!$BD112)</f>
        <v>0</v>
      </c>
      <c r="FA112" s="355">
        <f>SUMIF($K112,REGISTER!$CY$32,'KORT 2'!$BD112)</f>
        <v>0</v>
      </c>
      <c r="FB112" s="355">
        <f>SUMIF($K112,REGISTER!$CY$33,'KORT 2'!$BD112)</f>
        <v>0</v>
      </c>
      <c r="FC112" s="355">
        <f>SUMIF($K112,REGISTER!$CY$34,'KORT 2'!$BD112)</f>
        <v>0</v>
      </c>
      <c r="FD112" s="358">
        <f>SUMIF($K112,REGISTER!$CY$35,'KORT 2'!$BD112)+SUMIF($K112,REGISTER!$CY$36,'KORT 2'!$BD112)+SUMIF($K112,REGISTER!$CY$37,'KORT 2'!$BD112)+SUMIF($K112,REGISTER!$CY$38,'KORT 2'!$BD112)</f>
        <v>0</v>
      </c>
      <c r="FE112" s="376"/>
      <c r="FF112" s="377"/>
      <c r="FG112" s="378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9"/>
      <c r="FY112" s="84">
        <f>SUMIF($M112,REGISTER!$CY$40,'KORT 2'!$O112)</f>
        <v>0</v>
      </c>
      <c r="FZ112" s="17">
        <f>SUMIF($M112,REGISTER!$CY$41,'KORT 2'!$O112)</f>
        <v>0</v>
      </c>
      <c r="GA112" s="17">
        <f>SUMIF($M112,REGISTER!$CY$42,'KORT 2'!$O112)</f>
        <v>0</v>
      </c>
      <c r="GB112" s="17">
        <f>SUMIF($M112,REGISTER!$CY$43,'KORT 2'!$O112)</f>
        <v>0</v>
      </c>
      <c r="GC112" s="17">
        <f>SUMIF($M112,REGISTER!$CY$44,'KORT 2'!$O112)</f>
        <v>0</v>
      </c>
      <c r="GD112" s="17">
        <f>SUMIF($M112,REGISTER!$CY$45,'KORT 2'!$O112)</f>
        <v>0</v>
      </c>
      <c r="GE112" s="17">
        <f>SUMIF($M112,REGISTER!$CY$60,'KORT 2'!$O112)</f>
        <v>0</v>
      </c>
      <c r="GF112" s="17">
        <f>SUMIF($M112,REGISTER!$CY$61,'KORT 2'!$O112)</f>
        <v>0</v>
      </c>
      <c r="GG112" s="17">
        <f>SUMIF($M112,REGISTER!$CY$62,'KORT 2'!$O112)</f>
        <v>0</v>
      </c>
      <c r="GH112" s="17">
        <f>SUMIF($M112,REGISTER!$CY$63,'KORT 2'!$O112)</f>
        <v>0</v>
      </c>
      <c r="GI112" s="17">
        <f>SUMIF($M112,REGISTER!$CY$64,'KORT 2'!$O112)</f>
        <v>0</v>
      </c>
      <c r="GJ112" s="17">
        <f>SUMIF($M112,REGISTER!$CY$65,'KORT 2'!$O112)</f>
        <v>0</v>
      </c>
      <c r="GK112" s="17">
        <f>SUMIF($M112,REGISTER!$CY$50,'KORT 2'!$O112)</f>
        <v>0</v>
      </c>
      <c r="GL112" s="17">
        <f>SUMIF($M112,REGISTER!$CY$51,'KORT 2'!$O112)</f>
        <v>0</v>
      </c>
      <c r="GM112" s="17">
        <f>SUMIF($M112,REGISTER!$CY$52,'KORT 2'!$O112)</f>
        <v>0</v>
      </c>
      <c r="GN112" s="17">
        <f>SUMIF($M112,REGISTER!$CY$53,'KORT 2'!$O112)</f>
        <v>0</v>
      </c>
      <c r="GO112" s="17">
        <f>SUMIF($M112,REGISTER!$CY$54,'KORT 2'!$O112)</f>
        <v>0</v>
      </c>
      <c r="GP112" s="17">
        <f>SUMIF($M112,REGISTER!$CY$55,'KORT 2'!$O112)</f>
        <v>0</v>
      </c>
      <c r="GQ112" s="16">
        <f>SUMIF($M112,REGISTER!$CY$56,'KORT 2'!$O112)+SUMIF($M112,REGISTER!$CY$57,'KORT 2'!$O112)+SUMIF($M112,REGISTER!$CY$58,'KORT 2'!$O112)+SUMIF($M112,REGISTER!$CY$59,'KORT 2'!$O112)</f>
        <v>0</v>
      </c>
      <c r="GR112" s="17">
        <f>SUMIF($M112,REGISTER!$CY$70,'KORT 2'!$O112)</f>
        <v>0</v>
      </c>
      <c r="GS112" s="17">
        <f>SUMIF($M112,REGISTER!$CY$71,'KORT 2'!$O112)</f>
        <v>0</v>
      </c>
      <c r="GT112" s="17">
        <f>SUMIF($M112,REGISTER!$CY$72,'KORT 2'!$O112)</f>
        <v>0</v>
      </c>
      <c r="GU112" s="17">
        <f>SUMIF($M112,REGISTER!$CY$73,'KORT 2'!$O112)</f>
        <v>0</v>
      </c>
      <c r="GV112" s="17">
        <f>SUMIF($M112,REGISTER!$CY$74,'KORT 2'!$O112)</f>
        <v>0</v>
      </c>
      <c r="GW112" s="17">
        <f>SUMIF($M112,REGISTER!$CY$75,'KORT 2'!$O112)</f>
        <v>0</v>
      </c>
      <c r="GX112" s="16">
        <f>SUMIF($M112,REGISTER!$CY$76,'KORT 2'!$O112)+SUMIF($M112,REGISTER!$CY$77,'KORT 2'!$O112)+SUMIF($M112,REGISTER!$CY$78,'KORT 2'!$O112)+SUMIF($M112,REGISTER!$CY$79,'KORT 2'!$O112)</f>
        <v>0</v>
      </c>
      <c r="GY112" s="116"/>
      <c r="GZ112" s="116"/>
      <c r="HA112" s="116"/>
      <c r="HB112" s="116"/>
      <c r="HC112" s="116"/>
      <c r="HD112" s="116"/>
      <c r="HE112" s="116"/>
      <c r="HF112" s="116"/>
      <c r="HG112" s="116"/>
      <c r="HH112" s="116"/>
      <c r="HI112" s="116"/>
      <c r="HJ112" s="116"/>
      <c r="HK112" s="116"/>
      <c r="HL112" s="116"/>
      <c r="HM112" s="116"/>
      <c r="HN112" s="116"/>
      <c r="HO112" s="116"/>
      <c r="HP112" s="106"/>
      <c r="HQ112" s="1"/>
    </row>
    <row r="113" spans="1:225" ht="12" customHeight="1">
      <c r="A113" s="15">
        <v>57</v>
      </c>
      <c r="B113" s="69"/>
      <c r="C113" s="539" t="str">
        <f t="shared" si="41"/>
        <v/>
      </c>
      <c r="D113" s="540"/>
      <c r="E113" s="540"/>
      <c r="F113" s="540"/>
      <c r="G113" s="541"/>
      <c r="H113" s="111" t="str">
        <f t="shared" si="42"/>
        <v/>
      </c>
      <c r="I113" s="22">
        <f t="shared" si="43"/>
        <v>0</v>
      </c>
      <c r="J113" s="22">
        <f t="shared" si="44"/>
        <v>0</v>
      </c>
      <c r="K113" s="22">
        <f t="shared" si="45"/>
        <v>0</v>
      </c>
      <c r="L113" s="114"/>
      <c r="M113" s="22">
        <f t="shared" si="46"/>
        <v>0</v>
      </c>
      <c r="N113" s="22">
        <f t="shared" si="47"/>
        <v>0</v>
      </c>
      <c r="O113" s="83">
        <f t="shared" si="48"/>
        <v>0</v>
      </c>
      <c r="P113" s="68">
        <f>IF((SUM(P$19:P$39)+SUM(P$78:P112)+SUM(P$117:P$121))&gt;=REGISTER!$DD$24,0,IF(CS$70=1,0,IF(AND(CS113=1,$J113=1,CS$43&gt;=REGISTER!$DD$28,CS$40&gt;0,SUM(CS$54:CS$60)&gt;0),1,0)))</f>
        <v>0</v>
      </c>
      <c r="Q113" s="68">
        <f>IF((SUM(Q$19:Q$39)+SUM(Q$78:Q112)+SUM(Q$117:Q$121))&gt;=REGISTER!$DD$24,0,IF(CT$70=1,0,IF(AND(CT113=1,$J113=1,CT$43&gt;=REGISTER!$DD$28,CT$40&gt;0,SUM(CT$54:CT$60)&gt;0),1,0)))</f>
        <v>0</v>
      </c>
      <c r="R113" s="68">
        <f>IF((SUM(R$19:R$39)+SUM(R$78:R112)+SUM(R$117:R$121))&gt;=REGISTER!$DD$24,0,IF(CU$70=1,0,IF(AND(CU113=1,$J113=1,CU$43&gt;=REGISTER!$DD$28,CU$40&gt;0,SUM(CU$54:CU$60)&gt;0),1,0)))</f>
        <v>0</v>
      </c>
      <c r="S113" s="68">
        <f>IF((SUM(S$19:S$39)+SUM(S$78:S112)+SUM(S$117:S$121))&gt;=REGISTER!$DD$24,0,IF(CV$70=1,0,IF(AND(CV113=1,$J113=1,CV$43&gt;=REGISTER!$DD$28,CV$40&gt;0,SUM(CV$54:CV$60)&gt;0),1,0)))</f>
        <v>0</v>
      </c>
      <c r="T113" s="68">
        <f>IF((SUM(T$19:T$39)+SUM(T$78:T112)+SUM(T$117:T$121))&gt;=REGISTER!$DD$24,0,IF(CW$70=1,0,IF(AND(CW113=1,$J113=1,CW$43&gt;=REGISTER!$DD$28,CW$40&gt;0,SUM(CW$54:CW$60)&gt;0),1,0)))</f>
        <v>0</v>
      </c>
      <c r="U113" s="68">
        <f>IF((SUM(U$19:U$39)+SUM(U$78:U112)+SUM(U$117:U$121))&gt;=REGISTER!$DD$24,0,IF(CX$70=1,0,IF(AND(CX113=1,$J113=1,CX$43&gt;=REGISTER!$DD$28,CX$40&gt;0,SUM(CX$54:CX$60)&gt;0),1,0)))</f>
        <v>0</v>
      </c>
      <c r="V113" s="68">
        <f>IF((SUM(V$19:V$39)+SUM(V$78:V112)+SUM(V$117:V$121))&gt;=REGISTER!$DD$24,0,IF(CY$70=1,0,IF(AND(CY113=1,$J113=1,CY$43&gt;=REGISTER!$DD$28,CY$40&gt;0,SUM(CY$54:CY$60)&gt;0),1,0)))</f>
        <v>0</v>
      </c>
      <c r="W113" s="68">
        <f>IF((SUM(W$19:W$39)+SUM(W$78:W112)+SUM(W$117:W$121))&gt;=REGISTER!$DD$24,0,IF(CZ$70=1,0,IF(AND(CZ113=1,$J113=1,CZ$43&gt;=REGISTER!$DD$28,CZ$40&gt;0,SUM(CZ$54:CZ$60)&gt;0),1,0)))</f>
        <v>0</v>
      </c>
      <c r="X113" s="68">
        <f>IF((SUM(X$19:X$39)+SUM(X$78:X112)+SUM(X$117:X$121))&gt;=REGISTER!$DD$24,0,IF(DA$70=1,0,IF(AND(DA113=1,$J113=1,DA$43&gt;=REGISTER!$DD$28,DA$40&gt;0,SUM(DA$54:DA$60)&gt;0),1,0)))</f>
        <v>0</v>
      </c>
      <c r="Y113" s="68">
        <f>IF((SUM(Y$19:Y$39)+SUM(Y$78:Y112)+SUM(Y$117:Y$121))&gt;=REGISTER!$DD$24,0,IF(DB$70=1,0,IF(AND(DB113=1,$J113=1,DB$43&gt;=REGISTER!$DD$28,DB$40&gt;0,SUM(DB$54:DB$60)&gt;0),1,0)))</f>
        <v>0</v>
      </c>
      <c r="Z113" s="68">
        <f>IF((SUM(Z$19:Z$39)+SUM(Z$78:Z112)+SUM(Z$117:Z$121))&gt;=REGISTER!$DD$24,0,IF(DC$70=1,0,IF(AND(DC113=1,$J113=1,DC$43&gt;=REGISTER!$DD$28,DC$40&gt;0,SUM(DC$54:DC$60)&gt;0),1,0)))</f>
        <v>0</v>
      </c>
      <c r="AA113" s="68">
        <f>IF((SUM(AA$19:AA$39)+SUM(AA$78:AA112)+SUM(AA$117:AA$121))&gt;=REGISTER!$DD$24,0,IF(DD$70=1,0,IF(AND(DD113=1,$J113=1,DD$43&gt;=REGISTER!$DD$28,DD$40&gt;0,SUM(DD$54:DD$60)&gt;0),1,0)))</f>
        <v>0</v>
      </c>
      <c r="AB113" s="68">
        <f>IF((SUM(AB$19:AB$39)+SUM(AB$78:AB112)+SUM(AB$117:AB$121))&gt;=REGISTER!$DD$24,0,IF(DE$70=1,0,IF(AND(DE113=1,$J113=1,DE$43&gt;=REGISTER!$DD$28,DE$40&gt;0,SUM(DE$54:DE$60)&gt;0),1,0)))</f>
        <v>0</v>
      </c>
      <c r="AC113" s="68">
        <f>IF((SUM(AC$19:AC$39)+SUM(AC$78:AC112)+SUM(AC$117:AC$121))&gt;=REGISTER!$DD$24,0,IF(DF$70=1,0,IF(AND(DF113=1,$J113=1,DF$43&gt;=REGISTER!$DD$28,DF$40&gt;0,SUM(DF$54:DF$60)&gt;0),1,0)))</f>
        <v>0</v>
      </c>
      <c r="AD113" s="68">
        <f>IF((SUM(AD$19:AD$39)+SUM(AD$78:AD112)+SUM(AD$117:AD$121))&gt;=REGISTER!$DD$24,0,IF(DG$70=1,0,IF(AND(DG113=1,$J113=1,DG$43&gt;=REGISTER!$DD$28,DG$40&gt;0,SUM(DG$54:DG$60)&gt;0),1,0)))</f>
        <v>0</v>
      </c>
      <c r="AE113" s="68">
        <f>IF((SUM(AE$19:AE$39)+SUM(AE$78:AE112)+SUM(AE$117:AE$121))&gt;=REGISTER!$DD$24,0,IF(DH$70=1,0,IF(AND(DH113=1,$J113=1,DH$43&gt;=REGISTER!$DD$28,DH$40&gt;0,SUM(DH$54:DH$60)&gt;0),1,0)))</f>
        <v>0</v>
      </c>
      <c r="AF113" s="68">
        <f>IF((SUM(AF$19:AF$39)+SUM(AF$78:AF112)+SUM(AF$117:AF$121))&gt;=REGISTER!$DD$24,0,IF(DI$70=1,0,IF(AND(DI113=1,$J113=1,DI$43&gt;=REGISTER!$DD$28,DI$40&gt;0,SUM(DI$54:DI$60)&gt;0),1,0)))</f>
        <v>0</v>
      </c>
      <c r="AG113" s="68">
        <f>IF((SUM(AG$19:AG$39)+SUM(AG$78:AG112)+SUM(AG$117:AG$121))&gt;=REGISTER!$DD$24,0,IF(DJ$70=1,0,IF(AND(DJ113=1,$J113=1,DJ$43&gt;=REGISTER!$DD$28,DJ$40&gt;0,SUM(DJ$54:DJ$60)&gt;0),1,0)))</f>
        <v>0</v>
      </c>
      <c r="AH113" s="68">
        <f>IF((SUM(AH$19:AH$39)+SUM(AH$78:AH112)+SUM(AH$117:AH$121))&gt;=REGISTER!$DD$24,0,IF(DK$70=1,0,IF(AND(DK113=1,$J113=1,DK$43&gt;=REGISTER!$DD$28,DK$40&gt;0,SUM(DK$54:DK$60)&gt;0),1,0)))</f>
        <v>0</v>
      </c>
      <c r="AI113" s="68">
        <f>IF((SUM(AI$19:AI$39)+SUM(AI$78:AI112)+SUM(AI$117:AI$121))&gt;=REGISTER!$DD$24,0,IF(DL$70=1,0,IF(AND(DL113=1,$J113=1,DL$43&gt;=REGISTER!$DD$28,DL$40&gt;0,SUM(DL$54:DL$60)&gt;0),1,0)))</f>
        <v>0</v>
      </c>
      <c r="AJ113" s="68">
        <f>IF((SUM(AJ$19:AJ$39)+SUM(AJ$78:AJ112)+SUM(AJ$117:AJ$121))&gt;=REGISTER!$DD$24,0,IF(DM$70=1,0,IF(AND(DM113=1,$J113=1,DM$43&gt;=REGISTER!$DD$28,DM$40&gt;0,SUM(DM$54:DM$60)&gt;0),1,0)))</f>
        <v>0</v>
      </c>
      <c r="AK113" s="68">
        <f>IF((SUM(AK$19:AK$39)+SUM(AK$78:AK112)+SUM(AK$117:AK$121))&gt;=REGISTER!$DD$24,0,IF(DN$70=1,0,IF(AND(DN113=1,$J113=1,DN$43&gt;=REGISTER!$DD$28,DN$40&gt;0,SUM(DN$54:DN$60)&gt;0),1,0)))</f>
        <v>0</v>
      </c>
      <c r="AL113" s="68">
        <f>IF((SUM(AL$19:AL$39)+SUM(AL$78:AL112)+SUM(AL$117:AL$121))&gt;=REGISTER!$DD$24,0,IF(DO$70=1,0,IF(AND(DO113=1,$J113=1,DO$43&gt;=REGISTER!$DD$28,DO$40&gt;0,SUM(DO$54:DO$60)&gt;0),1,0)))</f>
        <v>0</v>
      </c>
      <c r="AM113" s="68">
        <f>IF((SUM(AM$19:AM$39)+SUM(AM$78:AM112)+SUM(AM$117:AM$121))&gt;=REGISTER!$DD$24,0,IF(DP$70=1,0,IF(AND(DP113=1,$J113=1,DP$43&gt;=REGISTER!$DD$28,DP$40&gt;0,SUM(DP$54:DP$60)&gt;0),1,0)))</f>
        <v>0</v>
      </c>
      <c r="AN113" s="68">
        <f>IF((SUM(AN$19:AN$39)+SUM(AN$78:AN112)+SUM(AN$117:AN$121))&gt;=REGISTER!$DD$24,0,IF(DQ$70=1,0,IF(AND(DQ113=1,$J113=1,DQ$43&gt;=REGISTER!$DD$28,DQ$40&gt;0,SUM(DQ$54:DQ$60)&gt;0),1,0)))</f>
        <v>0</v>
      </c>
      <c r="AO113" s="68">
        <f>IF((SUM(AO$19:AO$39)+SUM(AO$78:AO112)+SUM(AO$117:AO$121))&gt;=REGISTER!$DD$24,0,IF(DR$70=1,0,IF(AND(DR113=1,$J113=1,DR$43&gt;=REGISTER!$DD$28,DR$40&gt;0,SUM(DR$54:DR$60)&gt;0),1,0)))</f>
        <v>0</v>
      </c>
      <c r="AP113" s="68">
        <f>IF((SUM(AP$19:AP$39)+SUM(AP$78:AP112)+SUM(AP$117:AP$121))&gt;=REGISTER!$DD$24,0,IF(DS$70=1,0,IF(AND(DS113=1,$J113=1,DS$43&gt;=REGISTER!$DD$28,DS$40&gt;0,SUM(DS$54:DS$60)&gt;0),1,0)))</f>
        <v>0</v>
      </c>
      <c r="AQ113" s="68">
        <f>IF((SUM(AQ$19:AQ$39)+SUM(AQ$78:AQ112)+SUM(AQ$117:AQ$121))&gt;=REGISTER!$DD$24,0,IF(DT$70=1,0,IF(AND(DT113=1,$J113=1,DT$43&gt;=REGISTER!$DD$28,DT$40&gt;0,SUM(DT$54:DT$60)&gt;0),1,0)))</f>
        <v>0</v>
      </c>
      <c r="AR113" s="68">
        <f>IF((SUM(AR$19:AR$39)+SUM(AR$78:AR112)+SUM(AR$117:AR$121))&gt;=REGISTER!$DD$24,0,IF(DU$70=1,0,IF(AND(DU113=1,$J113=1,DU$43&gt;=REGISTER!$DD$28,DU$40&gt;0,SUM(DU$54:DU$60)&gt;0),1,0)))</f>
        <v>0</v>
      </c>
      <c r="AS113" s="68">
        <f>IF((SUM(AS$19:AS$39)+SUM(AS$78:AS112)+SUM(AS$117:AS$121))&gt;=REGISTER!$DD$24,0,IF(DV$70=1,0,IF(AND(DV113=1,$J113=1,DV$43&gt;=REGISTER!$DD$28,DV$40&gt;0,SUM(DV$54:DV$60)&gt;0),1,0)))</f>
        <v>0</v>
      </c>
      <c r="AT113" s="68">
        <f>IF((SUM(AT$19:AT$39)+SUM(AT$78:AT112)+SUM(AT$117:AT$121))&gt;=REGISTER!$DD$24,0,IF(DW$70=1,0,IF(AND(DW113=1,$J113=1,DW$43&gt;=REGISTER!$DD$28,DW$40&gt;0,SUM(DW$54:DW$60)&gt;0),1,0)))</f>
        <v>0</v>
      </c>
      <c r="AU113" s="68">
        <f>IF((SUM(AU$19:AU$39)+SUM(AU$78:AU112)+SUM(AU$117:AU$121))&gt;=REGISTER!$DD$24,0,IF(DX$70=1,0,IF(AND(DX113=1,$J113=1,DX$43&gt;=REGISTER!$DD$28,DX$40&gt;0,SUM(DX$54:DX$60)&gt;0),1,0)))</f>
        <v>0</v>
      </c>
      <c r="AV113" s="68">
        <f>IF((SUM(AV$19:AV$39)+SUM(AV$78:AV112)+SUM(AV$117:AV$121))&gt;=REGISTER!$DD$24,0,IF(DY$70=1,0,IF(AND(DY113=1,$J113=1,DY$43&gt;=REGISTER!$DD$28,DY$40&gt;0,SUM(DY$54:DY$60)&gt;0),1,0)))</f>
        <v>0</v>
      </c>
      <c r="AW113" s="68">
        <f>IF((SUM(AW$19:AW$39)+SUM(AW$78:AW112)+SUM(AW$117:AW$121))&gt;=REGISTER!$DD$24,0,IF(DZ$70=1,0,IF(AND(DZ113=1,$J113=1,DZ$43&gt;=REGISTER!$DD$28,DZ$40&gt;0,SUM(DZ$54:DZ$60)&gt;0),1,0)))</f>
        <v>0</v>
      </c>
      <c r="AX113" s="68">
        <f>IF((SUM(AX$19:AX$39)+SUM(AX$78:AX112)+SUM(AX$117:AX$121))&gt;=REGISTER!$DD$24,0,IF(EA$70=1,0,IF(AND(EA113=1,$J113=1,EA$43&gt;=REGISTER!$DD$28,EA$40&gt;0,SUM(EA$54:EA$60)&gt;0),1,0)))</f>
        <v>0</v>
      </c>
      <c r="AY113" s="68">
        <f>IF((SUM(AY$19:AY$39)+SUM(AY$78:AY112)+SUM(AY$117:AY$121))&gt;=REGISTER!$DD$24,0,IF(EB$70=1,0,IF(AND(EB113=1,$J113=1,EB$43&gt;=REGISTER!$DD$28,EB$40&gt;0,SUM(EB$54:EB$60)&gt;0),1,0)))</f>
        <v>0</v>
      </c>
      <c r="AZ113" s="68">
        <f>IF((SUM(AZ$19:AZ$39)+SUM(AZ$78:AZ112)+SUM(AZ$117:AZ$121))&gt;=REGISTER!$DD$24,0,IF(EC$70=1,0,IF(AND(EC113=1,$J113=1,EC$43&gt;=REGISTER!$DD$28,EC$40&gt;0,SUM(EC$54:EC$60)&gt;0),1,0)))</f>
        <v>0</v>
      </c>
      <c r="BA113" s="68">
        <f>IF((SUM(BA$19:BA$39)+SUM(BA$78:BA112)+SUM(BA$117:BA$121))&gt;=REGISTER!$DD$24,0,IF(ED$70=1,0,IF(AND(ED113=1,$J113=1,ED$43&gt;=REGISTER!$DD$28,ED$40&gt;0,SUM(ED$54:ED$60)&gt;0),1,0)))</f>
        <v>0</v>
      </c>
      <c r="BB113" s="68">
        <f>IF((SUM(BB$19:BB$39)+SUM(BB$78:BB112)+SUM(BB$117:BB$121))&gt;=REGISTER!$DD$24,0,IF(EE$70=1,0,IF(AND(EE113=1,$J113=1,EE$43&gt;=REGISTER!$DD$28,EE$40&gt;0,SUM(EE$54:EE$60)&gt;0),1,0)))</f>
        <v>0</v>
      </c>
      <c r="BC113" s="68">
        <f>IF((SUM(BC$19:BC$39)+SUM(BC$78:BC112)+SUM(BC$117:BC$121))&gt;=REGISTER!$DD$24,0,IF(EF$70=1,0,IF(AND(EF113=1,$J113=1,EF$43&gt;=REGISTER!$DD$28,EF$40&gt;0,SUM(EF$54:EF$60)&gt;0),1,0)))</f>
        <v>0</v>
      </c>
      <c r="BD113" s="83">
        <f t="shared" si="55"/>
        <v>0</v>
      </c>
      <c r="BE113" s="68">
        <f>IF((SUM(BE$19:BE$37)+SUM(BE$78:BE112))&gt;=20,0,SUM(IF(AND($I113=1,CS113=1,CS$41&gt;2,CS$40&gt;0,SUM(CS$47:CS$53)&gt;0),1,0)))</f>
        <v>0</v>
      </c>
      <c r="BF113" s="68">
        <f>IF((SUM(BF$19:BF$37)+SUM(BF$78:BF112))&gt;=20,0,SUM(IF(AND($I113=1,CT113=1,CT$41&gt;2,CT$40&gt;0,SUM(CT$47:CT$53)&gt;0),1,0)))</f>
        <v>0</v>
      </c>
      <c r="BG113" s="68">
        <f>IF((SUM(BG$19:BG$37)+SUM(BG$78:BG112))&gt;=20,0,SUM(IF(AND($I113=1,CU113=1,CU$41&gt;2,CU$40&gt;0,SUM(CU$47:CU$53)&gt;0),1,0)))</f>
        <v>0</v>
      </c>
      <c r="BH113" s="68">
        <f>IF((SUM(BH$19:BH$37)+SUM(BH$78:BH112))&gt;=20,0,SUM(IF(AND($I113=1,CV113=1,CV$41&gt;2,CV$40&gt;0,SUM(CV$47:CV$53)&gt;0),1,0)))</f>
        <v>0</v>
      </c>
      <c r="BI113" s="68">
        <f>IF((SUM(BI$19:BI$37)+SUM(BI$78:BI112))&gt;=20,0,SUM(IF(AND($I113=1,CW113=1,CW$41&gt;2,CW$40&gt;0,SUM(CW$47:CW$53)&gt;0),1,0)))</f>
        <v>0</v>
      </c>
      <c r="BJ113" s="68">
        <f>IF((SUM(BJ$19:BJ$37)+SUM(BJ$78:BJ112))&gt;=20,0,SUM(IF(AND($I113=1,CX113=1,CX$41&gt;2,CX$40&gt;0,SUM(CX$47:CX$53)&gt;0),1,0)))</f>
        <v>0</v>
      </c>
      <c r="BK113" s="68">
        <f>IF((SUM(BK$19:BK$37)+SUM(BK$78:BK112))&gt;=20,0,SUM(IF(AND($I113=1,CY113=1,CY$41&gt;2,CY$40&gt;0,SUM(CY$47:CY$53)&gt;0),1,0)))</f>
        <v>0</v>
      </c>
      <c r="BL113" s="68">
        <f>IF((SUM(BL$19:BL$37)+SUM(BL$78:BL112))&gt;=20,0,SUM(IF(AND($I113=1,CZ113=1,CZ$41&gt;2,CZ$40&gt;0,SUM(CZ$47:CZ$53)&gt;0),1,0)))</f>
        <v>0</v>
      </c>
      <c r="BM113" s="68">
        <f>IF((SUM(BM$19:BM$37)+SUM(BM$78:BM112))&gt;=20,0,SUM(IF(AND($I113=1,DA113=1,DA$41&gt;2,DA$40&gt;0,SUM(DA$47:DA$53)&gt;0),1,0)))</f>
        <v>0</v>
      </c>
      <c r="BN113" s="68">
        <f>IF((SUM(BN$19:BN$37)+SUM(BN$78:BN112))&gt;=20,0,SUM(IF(AND($I113=1,DB113=1,DB$41&gt;2,DB$40&gt;0,SUM(DB$47:DB$53)&gt;0),1,0)))</f>
        <v>0</v>
      </c>
      <c r="BO113" s="68">
        <f>IF((SUM(BO$19:BO$37)+SUM(BO$78:BO112))&gt;=20,0,SUM(IF(AND($I113=1,DC113=1,DC$41&gt;2,DC$40&gt;0,SUM(DC$47:DC$53)&gt;0),1,0)))</f>
        <v>0</v>
      </c>
      <c r="BP113" s="68">
        <f>IF((SUM(BP$19:BP$37)+SUM(BP$78:BP112))&gt;=20,0,SUM(IF(AND($I113=1,DD113=1,DD$41&gt;2,DD$40&gt;0,SUM(DD$47:DD$53)&gt;0),1,0)))</f>
        <v>0</v>
      </c>
      <c r="BQ113" s="68">
        <f>IF((SUM(BQ$19:BQ$37)+SUM(BQ$78:BQ112))&gt;=20,0,SUM(IF(AND($I113=1,DE113=1,DE$41&gt;2,DE$40&gt;0,SUM(DE$47:DE$53)&gt;0),1,0)))</f>
        <v>0</v>
      </c>
      <c r="BR113" s="68">
        <f>IF((SUM(BR$19:BR$37)+SUM(BR$78:BR112))&gt;=20,0,SUM(IF(AND($I113=1,DF113=1,DF$41&gt;2,DF$40&gt;0,SUM(DF$47:DF$53)&gt;0),1,0)))</f>
        <v>0</v>
      </c>
      <c r="BS113" s="68">
        <f>IF((SUM(BS$19:BS$37)+SUM(BS$78:BS112))&gt;=20,0,SUM(IF(AND($I113=1,DG113=1,DG$41&gt;2,DG$40&gt;0,SUM(DG$47:DG$53)&gt;0),1,0)))</f>
        <v>0</v>
      </c>
      <c r="BT113" s="68">
        <f>IF((SUM(BT$19:BT$37)+SUM(BT$78:BT112))&gt;=20,0,SUM(IF(AND($I113=1,DH113=1,DH$41&gt;2,DH$40&gt;0,SUM(DH$47:DH$53)&gt;0),1,0)))</f>
        <v>0</v>
      </c>
      <c r="BU113" s="68">
        <f>IF((SUM(BU$19:BU$37)+SUM(BU$78:BU112))&gt;=20,0,SUM(IF(AND($I113=1,DI113=1,DI$41&gt;2,DI$40&gt;0,SUM(DI$47:DI$53)&gt;0),1,0)))</f>
        <v>0</v>
      </c>
      <c r="BV113" s="68">
        <f>IF((SUM(BV$19:BV$37)+SUM(BV$78:BV112))&gt;=20,0,SUM(IF(AND($I113=1,DJ113=1,DJ$41&gt;2,DJ$40&gt;0,SUM(DJ$47:DJ$53)&gt;0),1,0)))</f>
        <v>0</v>
      </c>
      <c r="BW113" s="68">
        <f>IF((SUM(BW$19:BW$37)+SUM(BW$78:BW112))&gt;=20,0,SUM(IF(AND($I113=1,DK113=1,DK$41&gt;2,DK$40&gt;0,SUM(DK$47:DK$53)&gt;0),1,0)))</f>
        <v>0</v>
      </c>
      <c r="BX113" s="68">
        <f>IF((SUM(BX$19:BX$37)+SUM(BX$78:BX112))&gt;=20,0,SUM(IF(AND($I113=1,DL113=1,DL$41&gt;2,DL$40&gt;0,SUM(DL$47:DL$53)&gt;0),1,0)))</f>
        <v>0</v>
      </c>
      <c r="BY113" s="68">
        <f>IF((SUM(BY$19:BY$37)+SUM(BY$78:BY112))&gt;=20,0,SUM(IF(AND($I113=1,DM113=1,DM$41&gt;2,DM$40&gt;0,SUM(DM$47:DM$53)&gt;0),1,0)))</f>
        <v>0</v>
      </c>
      <c r="BZ113" s="68">
        <f>IF((SUM(BZ$19:BZ$37)+SUM(BZ$78:BZ112))&gt;=20,0,SUM(IF(AND($I113=1,DN113=1,DN$41&gt;2,DN$40&gt;0,SUM(DN$47:DN$53)&gt;0),1,0)))</f>
        <v>0</v>
      </c>
      <c r="CA113" s="68">
        <f>IF((SUM(CA$19:CA$37)+SUM(CA$78:CA112))&gt;=20,0,SUM(IF(AND($I113=1,DO113=1,DO$41&gt;2,DO$40&gt;0,SUM(DO$47:DO$53)&gt;0),1,0)))</f>
        <v>0</v>
      </c>
      <c r="CB113" s="68">
        <f>IF((SUM(CB$19:CB$37)+SUM(CB$78:CB112))&gt;=20,0,SUM(IF(AND($I113=1,DP113=1,DP$41&gt;2,DP$40&gt;0,SUM(DP$47:DP$53)&gt;0),1,0)))</f>
        <v>0</v>
      </c>
      <c r="CC113" s="68">
        <f>IF((SUM(CC$19:CC$37)+SUM(CC$78:CC112))&gt;=20,0,SUM(IF(AND($I113=1,DQ113=1,DQ$41&gt;2,DQ$40&gt;0,SUM(DQ$47:DQ$53)&gt;0),1,0)))</f>
        <v>0</v>
      </c>
      <c r="CD113" s="68">
        <f>IF((SUM(CD$19:CD$37)+SUM(CD$78:CD112))&gt;=20,0,SUM(IF(AND($I113=1,DR113=1,DR$41&gt;2,DR$40&gt;0,SUM(DR$47:DR$53)&gt;0),1,0)))</f>
        <v>0</v>
      </c>
      <c r="CE113" s="68">
        <f>IF((SUM(CE$19:CE$37)+SUM(CE$78:CE112))&gt;=20,0,SUM(IF(AND($I113=1,DS113=1,DS$41&gt;2,DS$40&gt;0,SUM(DS$47:DS$53)&gt;0),1,0)))</f>
        <v>0</v>
      </c>
      <c r="CF113" s="68">
        <f>IF((SUM(CF$19:CF$37)+SUM(CF$78:CF112))&gt;=20,0,SUM(IF(AND($I113=1,DT113=1,DT$41&gt;2,DT$40&gt;0,SUM(DT$47:DT$53)&gt;0),1,0)))</f>
        <v>0</v>
      </c>
      <c r="CG113" s="68">
        <f>IF((SUM(CG$19:CG$37)+SUM(CG$78:CG112))&gt;=20,0,SUM(IF(AND($I113=1,DU113=1,DU$41&gt;2,DU$40&gt;0,SUM(DU$47:DU$53)&gt;0),1,0)))</f>
        <v>0</v>
      </c>
      <c r="CH113" s="68">
        <f>IF((SUM(CH$19:CH$37)+SUM(CH$78:CH112))&gt;=20,0,SUM(IF(AND($I113=1,DV113=1,DV$41&gt;2,DV$40&gt;0,SUM(DV$47:DV$53)&gt;0),1,0)))</f>
        <v>0</v>
      </c>
      <c r="CI113" s="68">
        <f>IF((SUM(CI$19:CI$37)+SUM(CI$78:CI112))&gt;=20,0,SUM(IF(AND($I113=1,DW113=1,DW$41&gt;2,DW$40&gt;0,SUM(DW$47:DW$53)&gt;0),1,0)))</f>
        <v>0</v>
      </c>
      <c r="CJ113" s="68">
        <f>IF((SUM(CJ$19:CJ$37)+SUM(CJ$78:CJ112))&gt;=20,0,SUM(IF(AND($I113=1,DX113=1,DX$41&gt;2,DX$40&gt;0,SUM(DX$47:DX$53)&gt;0),1,0)))</f>
        <v>0</v>
      </c>
      <c r="CK113" s="68">
        <f>IF((SUM(CK$19:CK$37)+SUM(CK$78:CK112))&gt;=20,0,SUM(IF(AND($I113=1,DY113=1,DY$41&gt;2,DY$40&gt;0,SUM(DY$47:DY$53)&gt;0),1,0)))</f>
        <v>0</v>
      </c>
      <c r="CL113" s="68">
        <f>IF((SUM(CL$19:CL$37)+SUM(CL$78:CL112))&gt;=20,0,SUM(IF(AND($I113=1,DZ113=1,DZ$41&gt;2,DZ$40&gt;0,SUM(DZ$47:DZ$53)&gt;0),1,0)))</f>
        <v>0</v>
      </c>
      <c r="CM113" s="68">
        <f>IF((SUM(CM$19:CM$37)+SUM(CM$78:CM112))&gt;=20,0,SUM(IF(AND($I113=1,EA113=1,EA$41&gt;2,EA$40&gt;0,SUM(EA$47:EA$53)&gt;0),1,0)))</f>
        <v>0</v>
      </c>
      <c r="CN113" s="68">
        <f>IF((SUM(CN$19:CN$37)+SUM(CN$78:CN112))&gt;=20,0,SUM(IF(AND($I113=1,EB113=1,EB$41&gt;2,EB$40&gt;0,SUM(EB$47:EB$53)&gt;0),1,0)))</f>
        <v>0</v>
      </c>
      <c r="CO113" s="68">
        <f>IF((SUM(CO$19:CO$37)+SUM(CO$78:CO112))&gt;=20,0,SUM(IF(AND($I113=1,EC113=1,EC$41&gt;2,EC$40&gt;0,SUM(EC$47:EC$53)&gt;0),1,0)))</f>
        <v>0</v>
      </c>
      <c r="CP113" s="68">
        <f>IF((SUM(CP$19:CP$37)+SUM(CP$78:CP112))&gt;=20,0,SUM(IF(AND($I113=1,ED113=1,ED$41&gt;2,ED$40&gt;0,SUM(ED$47:ED$53)&gt;0),1,0)))</f>
        <v>0</v>
      </c>
      <c r="CQ113" s="68">
        <f>IF((SUM(CQ$19:CQ$37)+SUM(CQ$78:CQ112))&gt;=20,0,SUM(IF(AND($I113=1,EE113=1,EE$41&gt;2,EE$40&gt;0,SUM(EE$47:EE$53)&gt;0),1,0)))</f>
        <v>0</v>
      </c>
      <c r="CR113" s="68">
        <f>IF((SUM(CR$19:CR$37)+SUM(CR$78:CR112))&gt;=20,0,SUM(IF(AND($I113=1,EF113=1,EF$41&gt;2,EF$40&gt;0,SUM(EF$47:EF$53)&gt;0),1,0)))</f>
        <v>0</v>
      </c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3"/>
      <c r="DI113" s="53"/>
      <c r="DJ113" s="53"/>
      <c r="DK113" s="53"/>
      <c r="DL113" s="53"/>
      <c r="DM113" s="53"/>
      <c r="DN113" s="53"/>
      <c r="DO113" s="53"/>
      <c r="DP113" s="53"/>
      <c r="DQ113" s="53"/>
      <c r="DR113" s="53"/>
      <c r="DS113" s="53"/>
      <c r="DT113" s="53"/>
      <c r="DU113" s="53"/>
      <c r="DV113" s="53"/>
      <c r="DW113" s="53"/>
      <c r="DX113" s="53"/>
      <c r="DY113" s="53"/>
      <c r="DZ113" s="53"/>
      <c r="EA113" s="53"/>
      <c r="EB113" s="53"/>
      <c r="EC113" s="53"/>
      <c r="ED113" s="53"/>
      <c r="EE113" s="53"/>
      <c r="EF113" s="53"/>
      <c r="EG113" s="46">
        <f t="shared" si="51"/>
        <v>0</v>
      </c>
      <c r="EH113" s="116"/>
      <c r="EI113" s="82">
        <f t="shared" si="52"/>
        <v>0</v>
      </c>
      <c r="EJ113" s="295" t="str">
        <f t="shared" si="53"/>
        <v/>
      </c>
      <c r="EK113" s="296">
        <f t="shared" si="54"/>
        <v>0</v>
      </c>
      <c r="EL113" s="161"/>
      <c r="EM113" s="354">
        <f>SUMIF($K113,REGISTER!$CY$7,'KORT 2'!$BD113)</f>
        <v>0</v>
      </c>
      <c r="EN113" s="355">
        <f>SUMIF($K113,REGISTER!$CY$8,'KORT 2'!$BD113)</f>
        <v>0</v>
      </c>
      <c r="EO113" s="356">
        <f>SUMIF($K113,REGISTER!$CY$9,'KORT 2'!$BD113)</f>
        <v>0</v>
      </c>
      <c r="EP113" s="356">
        <f>SUMIF($K113,REGISTER!$CY$10,'KORT 2'!$BD113)</f>
        <v>0</v>
      </c>
      <c r="EQ113" s="357">
        <f>SUMIF($K113,REGISTER!$CY$23,'KORT 2'!$BD113)</f>
        <v>0</v>
      </c>
      <c r="ER113" s="355">
        <f>SUMIF($K113,REGISTER!$CY$24,'KORT 2'!$BD113)</f>
        <v>0</v>
      </c>
      <c r="ES113" s="356">
        <f>SUMIF($K113,REGISTER!$CY$25,'KORT 2'!$BD113)</f>
        <v>0</v>
      </c>
      <c r="ET113" s="356">
        <f>SUMIF($K113,REGISTER!$CY$26,'KORT 2'!$BD113)</f>
        <v>0</v>
      </c>
      <c r="EU113" s="357">
        <f>SUMIF($K113,REGISTER!$CY$15,'KORT 2'!$BD113)</f>
        <v>0</v>
      </c>
      <c r="EV113" s="355">
        <f>SUMIF($K113,REGISTER!$CY$16,'KORT 2'!$BD113)</f>
        <v>0</v>
      </c>
      <c r="EW113" s="355">
        <f>SUMIF($K113,REGISTER!$CY$17,'KORT 2'!$BD113)</f>
        <v>0</v>
      </c>
      <c r="EX113" s="355">
        <f>SUMIF($K113,REGISTER!$CY$18,'KORT 2'!$BD113)</f>
        <v>0</v>
      </c>
      <c r="EY113" s="358">
        <f>SUMIF($K113,REGISTER!$CY$19,'KORT 2'!$BD113)+SUMIF($K113,REGISTER!$CY$20,'KORT 2'!$BD113)+SUMIF($K113,REGISTER!$CY$21,'KORT 2'!$BD113)+SUMIF($K113,REGISTER!$CY$22,'KORT 2'!$BD113)</f>
        <v>0</v>
      </c>
      <c r="EZ113" s="359">
        <f>SUMIF($K113,REGISTER!$CY$31,'KORT 2'!$BD113)</f>
        <v>0</v>
      </c>
      <c r="FA113" s="355">
        <f>SUMIF($K113,REGISTER!$CY$32,'KORT 2'!$BD113)</f>
        <v>0</v>
      </c>
      <c r="FB113" s="355">
        <f>SUMIF($K113,REGISTER!$CY$33,'KORT 2'!$BD113)</f>
        <v>0</v>
      </c>
      <c r="FC113" s="355">
        <f>SUMIF($K113,REGISTER!$CY$34,'KORT 2'!$BD113)</f>
        <v>0</v>
      </c>
      <c r="FD113" s="358">
        <f>SUMIF($K113,REGISTER!$CY$35,'KORT 2'!$BD113)+SUMIF($K113,REGISTER!$CY$36,'KORT 2'!$BD113)+SUMIF($K113,REGISTER!$CY$37,'KORT 2'!$BD113)+SUMIF($K113,REGISTER!$CY$38,'KORT 2'!$BD113)</f>
        <v>0</v>
      </c>
      <c r="FE113" s="376"/>
      <c r="FF113" s="377"/>
      <c r="FG113" s="378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9"/>
      <c r="FY113" s="84">
        <f>SUMIF($M113,REGISTER!$CY$40,'KORT 2'!$O113)</f>
        <v>0</v>
      </c>
      <c r="FZ113" s="17">
        <f>SUMIF($M113,REGISTER!$CY$41,'KORT 2'!$O113)</f>
        <v>0</v>
      </c>
      <c r="GA113" s="17">
        <f>SUMIF($M113,REGISTER!$CY$42,'KORT 2'!$O113)</f>
        <v>0</v>
      </c>
      <c r="GB113" s="17">
        <f>SUMIF($M113,REGISTER!$CY$43,'KORT 2'!$O113)</f>
        <v>0</v>
      </c>
      <c r="GC113" s="17">
        <f>SUMIF($M113,REGISTER!$CY$44,'KORT 2'!$O113)</f>
        <v>0</v>
      </c>
      <c r="GD113" s="17">
        <f>SUMIF($M113,REGISTER!$CY$45,'KORT 2'!$O113)</f>
        <v>0</v>
      </c>
      <c r="GE113" s="17">
        <f>SUMIF($M113,REGISTER!$CY$60,'KORT 2'!$O113)</f>
        <v>0</v>
      </c>
      <c r="GF113" s="17">
        <f>SUMIF($M113,REGISTER!$CY$61,'KORT 2'!$O113)</f>
        <v>0</v>
      </c>
      <c r="GG113" s="17">
        <f>SUMIF($M113,REGISTER!$CY$62,'KORT 2'!$O113)</f>
        <v>0</v>
      </c>
      <c r="GH113" s="17">
        <f>SUMIF($M113,REGISTER!$CY$63,'KORT 2'!$O113)</f>
        <v>0</v>
      </c>
      <c r="GI113" s="17">
        <f>SUMIF($M113,REGISTER!$CY$64,'KORT 2'!$O113)</f>
        <v>0</v>
      </c>
      <c r="GJ113" s="17">
        <f>SUMIF($M113,REGISTER!$CY$65,'KORT 2'!$O113)</f>
        <v>0</v>
      </c>
      <c r="GK113" s="17">
        <f>SUMIF($M113,REGISTER!$CY$50,'KORT 2'!$O113)</f>
        <v>0</v>
      </c>
      <c r="GL113" s="17">
        <f>SUMIF($M113,REGISTER!$CY$51,'KORT 2'!$O113)</f>
        <v>0</v>
      </c>
      <c r="GM113" s="17">
        <f>SUMIF($M113,REGISTER!$CY$52,'KORT 2'!$O113)</f>
        <v>0</v>
      </c>
      <c r="GN113" s="17">
        <f>SUMIF($M113,REGISTER!$CY$53,'KORT 2'!$O113)</f>
        <v>0</v>
      </c>
      <c r="GO113" s="17">
        <f>SUMIF($M113,REGISTER!$CY$54,'KORT 2'!$O113)</f>
        <v>0</v>
      </c>
      <c r="GP113" s="17">
        <f>SUMIF($M113,REGISTER!$CY$55,'KORT 2'!$O113)</f>
        <v>0</v>
      </c>
      <c r="GQ113" s="16">
        <f>SUMIF($M113,REGISTER!$CY$56,'KORT 2'!$O113)+SUMIF($M113,REGISTER!$CY$57,'KORT 2'!$O113)+SUMIF($M113,REGISTER!$CY$58,'KORT 2'!$O113)+SUMIF($M113,REGISTER!$CY$59,'KORT 2'!$O113)</f>
        <v>0</v>
      </c>
      <c r="GR113" s="17">
        <f>SUMIF($M113,REGISTER!$CY$70,'KORT 2'!$O113)</f>
        <v>0</v>
      </c>
      <c r="GS113" s="17">
        <f>SUMIF($M113,REGISTER!$CY$71,'KORT 2'!$O113)</f>
        <v>0</v>
      </c>
      <c r="GT113" s="17">
        <f>SUMIF($M113,REGISTER!$CY$72,'KORT 2'!$O113)</f>
        <v>0</v>
      </c>
      <c r="GU113" s="17">
        <f>SUMIF($M113,REGISTER!$CY$73,'KORT 2'!$O113)</f>
        <v>0</v>
      </c>
      <c r="GV113" s="17">
        <f>SUMIF($M113,REGISTER!$CY$74,'KORT 2'!$O113)</f>
        <v>0</v>
      </c>
      <c r="GW113" s="17">
        <f>SUMIF($M113,REGISTER!$CY$75,'KORT 2'!$O113)</f>
        <v>0</v>
      </c>
      <c r="GX113" s="16">
        <f>SUMIF($M113,REGISTER!$CY$76,'KORT 2'!$O113)+SUMIF($M113,REGISTER!$CY$77,'KORT 2'!$O113)+SUMIF($M113,REGISTER!$CY$78,'KORT 2'!$O113)+SUMIF($M113,REGISTER!$CY$79,'KORT 2'!$O113)</f>
        <v>0</v>
      </c>
      <c r="GY113" s="116"/>
      <c r="GZ113" s="116"/>
      <c r="HA113" s="116"/>
      <c r="HB113" s="116"/>
      <c r="HC113" s="116"/>
      <c r="HD113" s="116"/>
      <c r="HE113" s="116"/>
      <c r="HF113" s="116"/>
      <c r="HG113" s="116"/>
      <c r="HH113" s="116"/>
      <c r="HI113" s="116"/>
      <c r="HJ113" s="116"/>
      <c r="HK113" s="116"/>
      <c r="HL113" s="116"/>
      <c r="HM113" s="116"/>
      <c r="HN113" s="116"/>
      <c r="HO113" s="116"/>
      <c r="HP113" s="106"/>
      <c r="HQ113" s="1"/>
    </row>
    <row r="114" spans="1:225" ht="12" customHeight="1">
      <c r="A114" s="15">
        <v>58</v>
      </c>
      <c r="B114" s="69"/>
      <c r="C114" s="539" t="str">
        <f t="shared" si="41"/>
        <v/>
      </c>
      <c r="D114" s="540"/>
      <c r="E114" s="540"/>
      <c r="F114" s="540"/>
      <c r="G114" s="541"/>
      <c r="H114" s="111" t="str">
        <f t="shared" si="42"/>
        <v/>
      </c>
      <c r="I114" s="22">
        <f t="shared" si="43"/>
        <v>0</v>
      </c>
      <c r="J114" s="22">
        <f t="shared" si="44"/>
        <v>0</v>
      </c>
      <c r="K114" s="22">
        <f t="shared" si="45"/>
        <v>0</v>
      </c>
      <c r="L114" s="114"/>
      <c r="M114" s="22">
        <f t="shared" si="46"/>
        <v>0</v>
      </c>
      <c r="N114" s="22">
        <f t="shared" si="47"/>
        <v>0</v>
      </c>
      <c r="O114" s="83">
        <f t="shared" si="48"/>
        <v>0</v>
      </c>
      <c r="P114" s="68">
        <f>IF((SUM(P$19:P$39)+SUM(P$78:P113)+SUM(P$117:P$121))&gt;=REGISTER!$DD$24,0,IF(CS$70=1,0,IF(AND(CS114=1,$J114=1,CS$43&gt;=REGISTER!$DD$28,CS$40&gt;0,SUM(CS$54:CS$60)&gt;0),1,0)))</f>
        <v>0</v>
      </c>
      <c r="Q114" s="68">
        <f>IF((SUM(Q$19:Q$39)+SUM(Q$78:Q113)+SUM(Q$117:Q$121))&gt;=REGISTER!$DD$24,0,IF(CT$70=1,0,IF(AND(CT114=1,$J114=1,CT$43&gt;=REGISTER!$DD$28,CT$40&gt;0,SUM(CT$54:CT$60)&gt;0),1,0)))</f>
        <v>0</v>
      </c>
      <c r="R114" s="68">
        <f>IF((SUM(R$19:R$39)+SUM(R$78:R113)+SUM(R$117:R$121))&gt;=REGISTER!$DD$24,0,IF(CU$70=1,0,IF(AND(CU114=1,$J114=1,CU$43&gt;=REGISTER!$DD$28,CU$40&gt;0,SUM(CU$54:CU$60)&gt;0),1,0)))</f>
        <v>0</v>
      </c>
      <c r="S114" s="68">
        <f>IF((SUM(S$19:S$39)+SUM(S$78:S113)+SUM(S$117:S$121))&gt;=REGISTER!$DD$24,0,IF(CV$70=1,0,IF(AND(CV114=1,$J114=1,CV$43&gt;=REGISTER!$DD$28,CV$40&gt;0,SUM(CV$54:CV$60)&gt;0),1,0)))</f>
        <v>0</v>
      </c>
      <c r="T114" s="68">
        <f>IF((SUM(T$19:T$39)+SUM(T$78:T113)+SUM(T$117:T$121))&gt;=REGISTER!$DD$24,0,IF(CW$70=1,0,IF(AND(CW114=1,$J114=1,CW$43&gt;=REGISTER!$DD$28,CW$40&gt;0,SUM(CW$54:CW$60)&gt;0),1,0)))</f>
        <v>0</v>
      </c>
      <c r="U114" s="68">
        <f>IF((SUM(U$19:U$39)+SUM(U$78:U113)+SUM(U$117:U$121))&gt;=REGISTER!$DD$24,0,IF(CX$70=1,0,IF(AND(CX114=1,$J114=1,CX$43&gt;=REGISTER!$DD$28,CX$40&gt;0,SUM(CX$54:CX$60)&gt;0),1,0)))</f>
        <v>0</v>
      </c>
      <c r="V114" s="68">
        <f>IF((SUM(V$19:V$39)+SUM(V$78:V113)+SUM(V$117:V$121))&gt;=REGISTER!$DD$24,0,IF(CY$70=1,0,IF(AND(CY114=1,$J114=1,CY$43&gt;=REGISTER!$DD$28,CY$40&gt;0,SUM(CY$54:CY$60)&gt;0),1,0)))</f>
        <v>0</v>
      </c>
      <c r="W114" s="68">
        <f>IF((SUM(W$19:W$39)+SUM(W$78:W113)+SUM(W$117:W$121))&gt;=REGISTER!$DD$24,0,IF(CZ$70=1,0,IF(AND(CZ114=1,$J114=1,CZ$43&gt;=REGISTER!$DD$28,CZ$40&gt;0,SUM(CZ$54:CZ$60)&gt;0),1,0)))</f>
        <v>0</v>
      </c>
      <c r="X114" s="68">
        <f>IF((SUM(X$19:X$39)+SUM(X$78:X113)+SUM(X$117:X$121))&gt;=REGISTER!$DD$24,0,IF(DA$70=1,0,IF(AND(DA114=1,$J114=1,DA$43&gt;=REGISTER!$DD$28,DA$40&gt;0,SUM(DA$54:DA$60)&gt;0),1,0)))</f>
        <v>0</v>
      </c>
      <c r="Y114" s="68">
        <f>IF((SUM(Y$19:Y$39)+SUM(Y$78:Y113)+SUM(Y$117:Y$121))&gt;=REGISTER!$DD$24,0,IF(DB$70=1,0,IF(AND(DB114=1,$J114=1,DB$43&gt;=REGISTER!$DD$28,DB$40&gt;0,SUM(DB$54:DB$60)&gt;0),1,0)))</f>
        <v>0</v>
      </c>
      <c r="Z114" s="68">
        <f>IF((SUM(Z$19:Z$39)+SUM(Z$78:Z113)+SUM(Z$117:Z$121))&gt;=REGISTER!$DD$24,0,IF(DC$70=1,0,IF(AND(DC114=1,$J114=1,DC$43&gt;=REGISTER!$DD$28,DC$40&gt;0,SUM(DC$54:DC$60)&gt;0),1,0)))</f>
        <v>0</v>
      </c>
      <c r="AA114" s="68">
        <f>IF((SUM(AA$19:AA$39)+SUM(AA$78:AA113)+SUM(AA$117:AA$121))&gt;=REGISTER!$DD$24,0,IF(DD$70=1,0,IF(AND(DD114=1,$J114=1,DD$43&gt;=REGISTER!$DD$28,DD$40&gt;0,SUM(DD$54:DD$60)&gt;0),1,0)))</f>
        <v>0</v>
      </c>
      <c r="AB114" s="68">
        <f>IF((SUM(AB$19:AB$39)+SUM(AB$78:AB113)+SUM(AB$117:AB$121))&gt;=REGISTER!$DD$24,0,IF(DE$70=1,0,IF(AND(DE114=1,$J114=1,DE$43&gt;=REGISTER!$DD$28,DE$40&gt;0,SUM(DE$54:DE$60)&gt;0),1,0)))</f>
        <v>0</v>
      </c>
      <c r="AC114" s="68">
        <f>IF((SUM(AC$19:AC$39)+SUM(AC$78:AC113)+SUM(AC$117:AC$121))&gt;=REGISTER!$DD$24,0,IF(DF$70=1,0,IF(AND(DF114=1,$J114=1,DF$43&gt;=REGISTER!$DD$28,DF$40&gt;0,SUM(DF$54:DF$60)&gt;0),1,0)))</f>
        <v>0</v>
      </c>
      <c r="AD114" s="68">
        <f>IF((SUM(AD$19:AD$39)+SUM(AD$78:AD113)+SUM(AD$117:AD$121))&gt;=REGISTER!$DD$24,0,IF(DG$70=1,0,IF(AND(DG114=1,$J114=1,DG$43&gt;=REGISTER!$DD$28,DG$40&gt;0,SUM(DG$54:DG$60)&gt;0),1,0)))</f>
        <v>0</v>
      </c>
      <c r="AE114" s="68">
        <f>IF((SUM(AE$19:AE$39)+SUM(AE$78:AE113)+SUM(AE$117:AE$121))&gt;=REGISTER!$DD$24,0,IF(DH$70=1,0,IF(AND(DH114=1,$J114=1,DH$43&gt;=REGISTER!$DD$28,DH$40&gt;0,SUM(DH$54:DH$60)&gt;0),1,0)))</f>
        <v>0</v>
      </c>
      <c r="AF114" s="68">
        <f>IF((SUM(AF$19:AF$39)+SUM(AF$78:AF113)+SUM(AF$117:AF$121))&gt;=REGISTER!$DD$24,0,IF(DI$70=1,0,IF(AND(DI114=1,$J114=1,DI$43&gt;=REGISTER!$DD$28,DI$40&gt;0,SUM(DI$54:DI$60)&gt;0),1,0)))</f>
        <v>0</v>
      </c>
      <c r="AG114" s="68">
        <f>IF((SUM(AG$19:AG$39)+SUM(AG$78:AG113)+SUM(AG$117:AG$121))&gt;=REGISTER!$DD$24,0,IF(DJ$70=1,0,IF(AND(DJ114=1,$J114=1,DJ$43&gt;=REGISTER!$DD$28,DJ$40&gt;0,SUM(DJ$54:DJ$60)&gt;0),1,0)))</f>
        <v>0</v>
      </c>
      <c r="AH114" s="68">
        <f>IF((SUM(AH$19:AH$39)+SUM(AH$78:AH113)+SUM(AH$117:AH$121))&gt;=REGISTER!$DD$24,0,IF(DK$70=1,0,IF(AND(DK114=1,$J114=1,DK$43&gt;=REGISTER!$DD$28,DK$40&gt;0,SUM(DK$54:DK$60)&gt;0),1,0)))</f>
        <v>0</v>
      </c>
      <c r="AI114" s="68">
        <f>IF((SUM(AI$19:AI$39)+SUM(AI$78:AI113)+SUM(AI$117:AI$121))&gt;=REGISTER!$DD$24,0,IF(DL$70=1,0,IF(AND(DL114=1,$J114=1,DL$43&gt;=REGISTER!$DD$28,DL$40&gt;0,SUM(DL$54:DL$60)&gt;0),1,0)))</f>
        <v>0</v>
      </c>
      <c r="AJ114" s="68">
        <f>IF((SUM(AJ$19:AJ$39)+SUM(AJ$78:AJ113)+SUM(AJ$117:AJ$121))&gt;=REGISTER!$DD$24,0,IF(DM$70=1,0,IF(AND(DM114=1,$J114=1,DM$43&gt;=REGISTER!$DD$28,DM$40&gt;0,SUM(DM$54:DM$60)&gt;0),1,0)))</f>
        <v>0</v>
      </c>
      <c r="AK114" s="68">
        <f>IF((SUM(AK$19:AK$39)+SUM(AK$78:AK113)+SUM(AK$117:AK$121))&gt;=REGISTER!$DD$24,0,IF(DN$70=1,0,IF(AND(DN114=1,$J114=1,DN$43&gt;=REGISTER!$DD$28,DN$40&gt;0,SUM(DN$54:DN$60)&gt;0),1,0)))</f>
        <v>0</v>
      </c>
      <c r="AL114" s="68">
        <f>IF((SUM(AL$19:AL$39)+SUM(AL$78:AL113)+SUM(AL$117:AL$121))&gt;=REGISTER!$DD$24,0,IF(DO$70=1,0,IF(AND(DO114=1,$J114=1,DO$43&gt;=REGISTER!$DD$28,DO$40&gt;0,SUM(DO$54:DO$60)&gt;0),1,0)))</f>
        <v>0</v>
      </c>
      <c r="AM114" s="68">
        <f>IF((SUM(AM$19:AM$39)+SUM(AM$78:AM113)+SUM(AM$117:AM$121))&gt;=REGISTER!$DD$24,0,IF(DP$70=1,0,IF(AND(DP114=1,$J114=1,DP$43&gt;=REGISTER!$DD$28,DP$40&gt;0,SUM(DP$54:DP$60)&gt;0),1,0)))</f>
        <v>0</v>
      </c>
      <c r="AN114" s="68">
        <f>IF((SUM(AN$19:AN$39)+SUM(AN$78:AN113)+SUM(AN$117:AN$121))&gt;=REGISTER!$DD$24,0,IF(DQ$70=1,0,IF(AND(DQ114=1,$J114=1,DQ$43&gt;=REGISTER!$DD$28,DQ$40&gt;0,SUM(DQ$54:DQ$60)&gt;0),1,0)))</f>
        <v>0</v>
      </c>
      <c r="AO114" s="68">
        <f>IF((SUM(AO$19:AO$39)+SUM(AO$78:AO113)+SUM(AO$117:AO$121))&gt;=REGISTER!$DD$24,0,IF(DR$70=1,0,IF(AND(DR114=1,$J114=1,DR$43&gt;=REGISTER!$DD$28,DR$40&gt;0,SUM(DR$54:DR$60)&gt;0),1,0)))</f>
        <v>0</v>
      </c>
      <c r="AP114" s="68">
        <f>IF((SUM(AP$19:AP$39)+SUM(AP$78:AP113)+SUM(AP$117:AP$121))&gt;=REGISTER!$DD$24,0,IF(DS$70=1,0,IF(AND(DS114=1,$J114=1,DS$43&gt;=REGISTER!$DD$28,DS$40&gt;0,SUM(DS$54:DS$60)&gt;0),1,0)))</f>
        <v>0</v>
      </c>
      <c r="AQ114" s="68">
        <f>IF((SUM(AQ$19:AQ$39)+SUM(AQ$78:AQ113)+SUM(AQ$117:AQ$121))&gt;=REGISTER!$DD$24,0,IF(DT$70=1,0,IF(AND(DT114=1,$J114=1,DT$43&gt;=REGISTER!$DD$28,DT$40&gt;0,SUM(DT$54:DT$60)&gt;0),1,0)))</f>
        <v>0</v>
      </c>
      <c r="AR114" s="68">
        <f>IF((SUM(AR$19:AR$39)+SUM(AR$78:AR113)+SUM(AR$117:AR$121))&gt;=REGISTER!$DD$24,0,IF(DU$70=1,0,IF(AND(DU114=1,$J114=1,DU$43&gt;=REGISTER!$DD$28,DU$40&gt;0,SUM(DU$54:DU$60)&gt;0),1,0)))</f>
        <v>0</v>
      </c>
      <c r="AS114" s="68">
        <f>IF((SUM(AS$19:AS$39)+SUM(AS$78:AS113)+SUM(AS$117:AS$121))&gt;=REGISTER!$DD$24,0,IF(DV$70=1,0,IF(AND(DV114=1,$J114=1,DV$43&gt;=REGISTER!$DD$28,DV$40&gt;0,SUM(DV$54:DV$60)&gt;0),1,0)))</f>
        <v>0</v>
      </c>
      <c r="AT114" s="68">
        <f>IF((SUM(AT$19:AT$39)+SUM(AT$78:AT113)+SUM(AT$117:AT$121))&gt;=REGISTER!$DD$24,0,IF(DW$70=1,0,IF(AND(DW114=1,$J114=1,DW$43&gt;=REGISTER!$DD$28,DW$40&gt;0,SUM(DW$54:DW$60)&gt;0),1,0)))</f>
        <v>0</v>
      </c>
      <c r="AU114" s="68">
        <f>IF((SUM(AU$19:AU$39)+SUM(AU$78:AU113)+SUM(AU$117:AU$121))&gt;=REGISTER!$DD$24,0,IF(DX$70=1,0,IF(AND(DX114=1,$J114=1,DX$43&gt;=REGISTER!$DD$28,DX$40&gt;0,SUM(DX$54:DX$60)&gt;0),1,0)))</f>
        <v>0</v>
      </c>
      <c r="AV114" s="68">
        <f>IF((SUM(AV$19:AV$39)+SUM(AV$78:AV113)+SUM(AV$117:AV$121))&gt;=REGISTER!$DD$24,0,IF(DY$70=1,0,IF(AND(DY114=1,$J114=1,DY$43&gt;=REGISTER!$DD$28,DY$40&gt;0,SUM(DY$54:DY$60)&gt;0),1,0)))</f>
        <v>0</v>
      </c>
      <c r="AW114" s="68">
        <f>IF((SUM(AW$19:AW$39)+SUM(AW$78:AW113)+SUM(AW$117:AW$121))&gt;=REGISTER!$DD$24,0,IF(DZ$70=1,0,IF(AND(DZ114=1,$J114=1,DZ$43&gt;=REGISTER!$DD$28,DZ$40&gt;0,SUM(DZ$54:DZ$60)&gt;0),1,0)))</f>
        <v>0</v>
      </c>
      <c r="AX114" s="68">
        <f>IF((SUM(AX$19:AX$39)+SUM(AX$78:AX113)+SUM(AX$117:AX$121))&gt;=REGISTER!$DD$24,0,IF(EA$70=1,0,IF(AND(EA114=1,$J114=1,EA$43&gt;=REGISTER!$DD$28,EA$40&gt;0,SUM(EA$54:EA$60)&gt;0),1,0)))</f>
        <v>0</v>
      </c>
      <c r="AY114" s="68">
        <f>IF((SUM(AY$19:AY$39)+SUM(AY$78:AY113)+SUM(AY$117:AY$121))&gt;=REGISTER!$DD$24,0,IF(EB$70=1,0,IF(AND(EB114=1,$J114=1,EB$43&gt;=REGISTER!$DD$28,EB$40&gt;0,SUM(EB$54:EB$60)&gt;0),1,0)))</f>
        <v>0</v>
      </c>
      <c r="AZ114" s="68">
        <f>IF((SUM(AZ$19:AZ$39)+SUM(AZ$78:AZ113)+SUM(AZ$117:AZ$121))&gt;=REGISTER!$DD$24,0,IF(EC$70=1,0,IF(AND(EC114=1,$J114=1,EC$43&gt;=REGISTER!$DD$28,EC$40&gt;0,SUM(EC$54:EC$60)&gt;0),1,0)))</f>
        <v>0</v>
      </c>
      <c r="BA114" s="68">
        <f>IF((SUM(BA$19:BA$39)+SUM(BA$78:BA113)+SUM(BA$117:BA$121))&gt;=REGISTER!$DD$24,0,IF(ED$70=1,0,IF(AND(ED114=1,$J114=1,ED$43&gt;=REGISTER!$DD$28,ED$40&gt;0,SUM(ED$54:ED$60)&gt;0),1,0)))</f>
        <v>0</v>
      </c>
      <c r="BB114" s="68">
        <f>IF((SUM(BB$19:BB$39)+SUM(BB$78:BB113)+SUM(BB$117:BB$121))&gt;=REGISTER!$DD$24,0,IF(EE$70=1,0,IF(AND(EE114=1,$J114=1,EE$43&gt;=REGISTER!$DD$28,EE$40&gt;0,SUM(EE$54:EE$60)&gt;0),1,0)))</f>
        <v>0</v>
      </c>
      <c r="BC114" s="68">
        <f>IF((SUM(BC$19:BC$39)+SUM(BC$78:BC113)+SUM(BC$117:BC$121))&gt;=REGISTER!$DD$24,0,IF(EF$70=1,0,IF(AND(EF114=1,$J114=1,EF$43&gt;=REGISTER!$DD$28,EF$40&gt;0,SUM(EF$54:EF$60)&gt;0),1,0)))</f>
        <v>0</v>
      </c>
      <c r="BD114" s="83">
        <f t="shared" si="55"/>
        <v>0</v>
      </c>
      <c r="BE114" s="68">
        <f>IF((SUM(BE$19:BE$37)+SUM(BE$78:BE113))&gt;=20,0,SUM(IF(AND($I114=1,CS114=1,CS$41&gt;2,CS$40&gt;0,SUM(CS$47:CS$53)&gt;0),1,0)))</f>
        <v>0</v>
      </c>
      <c r="BF114" s="68">
        <f>IF((SUM(BF$19:BF$37)+SUM(BF$78:BF113))&gt;=20,0,SUM(IF(AND($I114=1,CT114=1,CT$41&gt;2,CT$40&gt;0,SUM(CT$47:CT$53)&gt;0),1,0)))</f>
        <v>0</v>
      </c>
      <c r="BG114" s="68">
        <f>IF((SUM(BG$19:BG$37)+SUM(BG$78:BG113))&gt;=20,0,SUM(IF(AND($I114=1,CU114=1,CU$41&gt;2,CU$40&gt;0,SUM(CU$47:CU$53)&gt;0),1,0)))</f>
        <v>0</v>
      </c>
      <c r="BH114" s="68">
        <f>IF((SUM(BH$19:BH$37)+SUM(BH$78:BH113))&gt;=20,0,SUM(IF(AND($I114=1,CV114=1,CV$41&gt;2,CV$40&gt;0,SUM(CV$47:CV$53)&gt;0),1,0)))</f>
        <v>0</v>
      </c>
      <c r="BI114" s="68">
        <f>IF((SUM(BI$19:BI$37)+SUM(BI$78:BI113))&gt;=20,0,SUM(IF(AND($I114=1,CW114=1,CW$41&gt;2,CW$40&gt;0,SUM(CW$47:CW$53)&gt;0),1,0)))</f>
        <v>0</v>
      </c>
      <c r="BJ114" s="68">
        <f>IF((SUM(BJ$19:BJ$37)+SUM(BJ$78:BJ113))&gt;=20,0,SUM(IF(AND($I114=1,CX114=1,CX$41&gt;2,CX$40&gt;0,SUM(CX$47:CX$53)&gt;0),1,0)))</f>
        <v>0</v>
      </c>
      <c r="BK114" s="68">
        <f>IF((SUM(BK$19:BK$37)+SUM(BK$78:BK113))&gt;=20,0,SUM(IF(AND($I114=1,CY114=1,CY$41&gt;2,CY$40&gt;0,SUM(CY$47:CY$53)&gt;0),1,0)))</f>
        <v>0</v>
      </c>
      <c r="BL114" s="68">
        <f>IF((SUM(BL$19:BL$37)+SUM(BL$78:BL113))&gt;=20,0,SUM(IF(AND($I114=1,CZ114=1,CZ$41&gt;2,CZ$40&gt;0,SUM(CZ$47:CZ$53)&gt;0),1,0)))</f>
        <v>0</v>
      </c>
      <c r="BM114" s="68">
        <f>IF((SUM(BM$19:BM$37)+SUM(BM$78:BM113))&gt;=20,0,SUM(IF(AND($I114=1,DA114=1,DA$41&gt;2,DA$40&gt;0,SUM(DA$47:DA$53)&gt;0),1,0)))</f>
        <v>0</v>
      </c>
      <c r="BN114" s="68">
        <f>IF((SUM(BN$19:BN$37)+SUM(BN$78:BN113))&gt;=20,0,SUM(IF(AND($I114=1,DB114=1,DB$41&gt;2,DB$40&gt;0,SUM(DB$47:DB$53)&gt;0),1,0)))</f>
        <v>0</v>
      </c>
      <c r="BO114" s="68">
        <f>IF((SUM(BO$19:BO$37)+SUM(BO$78:BO113))&gt;=20,0,SUM(IF(AND($I114=1,DC114=1,DC$41&gt;2,DC$40&gt;0,SUM(DC$47:DC$53)&gt;0),1,0)))</f>
        <v>0</v>
      </c>
      <c r="BP114" s="68">
        <f>IF((SUM(BP$19:BP$37)+SUM(BP$78:BP113))&gt;=20,0,SUM(IF(AND($I114=1,DD114=1,DD$41&gt;2,DD$40&gt;0,SUM(DD$47:DD$53)&gt;0),1,0)))</f>
        <v>0</v>
      </c>
      <c r="BQ114" s="68">
        <f>IF((SUM(BQ$19:BQ$37)+SUM(BQ$78:BQ113))&gt;=20,0,SUM(IF(AND($I114=1,DE114=1,DE$41&gt;2,DE$40&gt;0,SUM(DE$47:DE$53)&gt;0),1,0)))</f>
        <v>0</v>
      </c>
      <c r="BR114" s="68">
        <f>IF((SUM(BR$19:BR$37)+SUM(BR$78:BR113))&gt;=20,0,SUM(IF(AND($I114=1,DF114=1,DF$41&gt;2,DF$40&gt;0,SUM(DF$47:DF$53)&gt;0),1,0)))</f>
        <v>0</v>
      </c>
      <c r="BS114" s="68">
        <f>IF((SUM(BS$19:BS$37)+SUM(BS$78:BS113))&gt;=20,0,SUM(IF(AND($I114=1,DG114=1,DG$41&gt;2,DG$40&gt;0,SUM(DG$47:DG$53)&gt;0),1,0)))</f>
        <v>0</v>
      </c>
      <c r="BT114" s="68">
        <f>IF((SUM(BT$19:BT$37)+SUM(BT$78:BT113))&gt;=20,0,SUM(IF(AND($I114=1,DH114=1,DH$41&gt;2,DH$40&gt;0,SUM(DH$47:DH$53)&gt;0),1,0)))</f>
        <v>0</v>
      </c>
      <c r="BU114" s="68">
        <f>IF((SUM(BU$19:BU$37)+SUM(BU$78:BU113))&gt;=20,0,SUM(IF(AND($I114=1,DI114=1,DI$41&gt;2,DI$40&gt;0,SUM(DI$47:DI$53)&gt;0),1,0)))</f>
        <v>0</v>
      </c>
      <c r="BV114" s="68">
        <f>IF((SUM(BV$19:BV$37)+SUM(BV$78:BV113))&gt;=20,0,SUM(IF(AND($I114=1,DJ114=1,DJ$41&gt;2,DJ$40&gt;0,SUM(DJ$47:DJ$53)&gt;0),1,0)))</f>
        <v>0</v>
      </c>
      <c r="BW114" s="68">
        <f>IF((SUM(BW$19:BW$37)+SUM(BW$78:BW113))&gt;=20,0,SUM(IF(AND($I114=1,DK114=1,DK$41&gt;2,DK$40&gt;0,SUM(DK$47:DK$53)&gt;0),1,0)))</f>
        <v>0</v>
      </c>
      <c r="BX114" s="68">
        <f>IF((SUM(BX$19:BX$37)+SUM(BX$78:BX113))&gt;=20,0,SUM(IF(AND($I114=1,DL114=1,DL$41&gt;2,DL$40&gt;0,SUM(DL$47:DL$53)&gt;0),1,0)))</f>
        <v>0</v>
      </c>
      <c r="BY114" s="68">
        <f>IF((SUM(BY$19:BY$37)+SUM(BY$78:BY113))&gt;=20,0,SUM(IF(AND($I114=1,DM114=1,DM$41&gt;2,DM$40&gt;0,SUM(DM$47:DM$53)&gt;0),1,0)))</f>
        <v>0</v>
      </c>
      <c r="BZ114" s="68">
        <f>IF((SUM(BZ$19:BZ$37)+SUM(BZ$78:BZ113))&gt;=20,0,SUM(IF(AND($I114=1,DN114=1,DN$41&gt;2,DN$40&gt;0,SUM(DN$47:DN$53)&gt;0),1,0)))</f>
        <v>0</v>
      </c>
      <c r="CA114" s="68">
        <f>IF((SUM(CA$19:CA$37)+SUM(CA$78:CA113))&gt;=20,0,SUM(IF(AND($I114=1,DO114=1,DO$41&gt;2,DO$40&gt;0,SUM(DO$47:DO$53)&gt;0),1,0)))</f>
        <v>0</v>
      </c>
      <c r="CB114" s="68">
        <f>IF((SUM(CB$19:CB$37)+SUM(CB$78:CB113))&gt;=20,0,SUM(IF(AND($I114=1,DP114=1,DP$41&gt;2,DP$40&gt;0,SUM(DP$47:DP$53)&gt;0),1,0)))</f>
        <v>0</v>
      </c>
      <c r="CC114" s="68">
        <f>IF((SUM(CC$19:CC$37)+SUM(CC$78:CC113))&gt;=20,0,SUM(IF(AND($I114=1,DQ114=1,DQ$41&gt;2,DQ$40&gt;0,SUM(DQ$47:DQ$53)&gt;0),1,0)))</f>
        <v>0</v>
      </c>
      <c r="CD114" s="68">
        <f>IF((SUM(CD$19:CD$37)+SUM(CD$78:CD113))&gt;=20,0,SUM(IF(AND($I114=1,DR114=1,DR$41&gt;2,DR$40&gt;0,SUM(DR$47:DR$53)&gt;0),1,0)))</f>
        <v>0</v>
      </c>
      <c r="CE114" s="68">
        <f>IF((SUM(CE$19:CE$37)+SUM(CE$78:CE113))&gt;=20,0,SUM(IF(AND($I114=1,DS114=1,DS$41&gt;2,DS$40&gt;0,SUM(DS$47:DS$53)&gt;0),1,0)))</f>
        <v>0</v>
      </c>
      <c r="CF114" s="68">
        <f>IF((SUM(CF$19:CF$37)+SUM(CF$78:CF113))&gt;=20,0,SUM(IF(AND($I114=1,DT114=1,DT$41&gt;2,DT$40&gt;0,SUM(DT$47:DT$53)&gt;0),1,0)))</f>
        <v>0</v>
      </c>
      <c r="CG114" s="68">
        <f>IF((SUM(CG$19:CG$37)+SUM(CG$78:CG113))&gt;=20,0,SUM(IF(AND($I114=1,DU114=1,DU$41&gt;2,DU$40&gt;0,SUM(DU$47:DU$53)&gt;0),1,0)))</f>
        <v>0</v>
      </c>
      <c r="CH114" s="68">
        <f>IF((SUM(CH$19:CH$37)+SUM(CH$78:CH113))&gt;=20,0,SUM(IF(AND($I114=1,DV114=1,DV$41&gt;2,DV$40&gt;0,SUM(DV$47:DV$53)&gt;0),1,0)))</f>
        <v>0</v>
      </c>
      <c r="CI114" s="68">
        <f>IF((SUM(CI$19:CI$37)+SUM(CI$78:CI113))&gt;=20,0,SUM(IF(AND($I114=1,DW114=1,DW$41&gt;2,DW$40&gt;0,SUM(DW$47:DW$53)&gt;0),1,0)))</f>
        <v>0</v>
      </c>
      <c r="CJ114" s="68">
        <f>IF((SUM(CJ$19:CJ$37)+SUM(CJ$78:CJ113))&gt;=20,0,SUM(IF(AND($I114=1,DX114=1,DX$41&gt;2,DX$40&gt;0,SUM(DX$47:DX$53)&gt;0),1,0)))</f>
        <v>0</v>
      </c>
      <c r="CK114" s="68">
        <f>IF((SUM(CK$19:CK$37)+SUM(CK$78:CK113))&gt;=20,0,SUM(IF(AND($I114=1,DY114=1,DY$41&gt;2,DY$40&gt;0,SUM(DY$47:DY$53)&gt;0),1,0)))</f>
        <v>0</v>
      </c>
      <c r="CL114" s="68">
        <f>IF((SUM(CL$19:CL$37)+SUM(CL$78:CL113))&gt;=20,0,SUM(IF(AND($I114=1,DZ114=1,DZ$41&gt;2,DZ$40&gt;0,SUM(DZ$47:DZ$53)&gt;0),1,0)))</f>
        <v>0</v>
      </c>
      <c r="CM114" s="68">
        <f>IF((SUM(CM$19:CM$37)+SUM(CM$78:CM113))&gt;=20,0,SUM(IF(AND($I114=1,EA114=1,EA$41&gt;2,EA$40&gt;0,SUM(EA$47:EA$53)&gt;0),1,0)))</f>
        <v>0</v>
      </c>
      <c r="CN114" s="68">
        <f>IF((SUM(CN$19:CN$37)+SUM(CN$78:CN113))&gt;=20,0,SUM(IF(AND($I114=1,EB114=1,EB$41&gt;2,EB$40&gt;0,SUM(EB$47:EB$53)&gt;0),1,0)))</f>
        <v>0</v>
      </c>
      <c r="CO114" s="68">
        <f>IF((SUM(CO$19:CO$37)+SUM(CO$78:CO113))&gt;=20,0,SUM(IF(AND($I114=1,EC114=1,EC$41&gt;2,EC$40&gt;0,SUM(EC$47:EC$53)&gt;0),1,0)))</f>
        <v>0</v>
      </c>
      <c r="CP114" s="68">
        <f>IF((SUM(CP$19:CP$37)+SUM(CP$78:CP113))&gt;=20,0,SUM(IF(AND($I114=1,ED114=1,ED$41&gt;2,ED$40&gt;0,SUM(ED$47:ED$53)&gt;0),1,0)))</f>
        <v>0</v>
      </c>
      <c r="CQ114" s="68">
        <f>IF((SUM(CQ$19:CQ$37)+SUM(CQ$78:CQ113))&gt;=20,0,SUM(IF(AND($I114=1,EE114=1,EE$41&gt;2,EE$40&gt;0,SUM(EE$47:EE$53)&gt;0),1,0)))</f>
        <v>0</v>
      </c>
      <c r="CR114" s="68">
        <f>IF((SUM(CR$19:CR$37)+SUM(CR$78:CR113))&gt;=20,0,SUM(IF(AND($I114=1,EF114=1,EF$41&gt;2,EF$40&gt;0,SUM(EF$47:EF$53)&gt;0),1,0)))</f>
        <v>0</v>
      </c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  <c r="DE114" s="53"/>
      <c r="DF114" s="53"/>
      <c r="DG114" s="53"/>
      <c r="DH114" s="53"/>
      <c r="DI114" s="53"/>
      <c r="DJ114" s="53"/>
      <c r="DK114" s="53"/>
      <c r="DL114" s="53"/>
      <c r="DM114" s="53"/>
      <c r="DN114" s="53"/>
      <c r="DO114" s="53"/>
      <c r="DP114" s="53"/>
      <c r="DQ114" s="53"/>
      <c r="DR114" s="53"/>
      <c r="DS114" s="53"/>
      <c r="DT114" s="53"/>
      <c r="DU114" s="53"/>
      <c r="DV114" s="53"/>
      <c r="DW114" s="53"/>
      <c r="DX114" s="53"/>
      <c r="DY114" s="53"/>
      <c r="DZ114" s="53"/>
      <c r="EA114" s="53"/>
      <c r="EB114" s="53"/>
      <c r="EC114" s="53"/>
      <c r="ED114" s="53"/>
      <c r="EE114" s="53"/>
      <c r="EF114" s="53"/>
      <c r="EG114" s="46">
        <f t="shared" si="51"/>
        <v>0</v>
      </c>
      <c r="EH114" s="116"/>
      <c r="EI114" s="82">
        <f t="shared" si="52"/>
        <v>0</v>
      </c>
      <c r="EJ114" s="295" t="str">
        <f t="shared" si="53"/>
        <v/>
      </c>
      <c r="EK114" s="296">
        <f t="shared" si="54"/>
        <v>0</v>
      </c>
      <c r="EL114" s="161"/>
      <c r="EM114" s="354">
        <f>SUMIF($K114,REGISTER!$CY$7,'KORT 2'!$BD114)</f>
        <v>0</v>
      </c>
      <c r="EN114" s="355">
        <f>SUMIF($K114,REGISTER!$CY$8,'KORT 2'!$BD114)</f>
        <v>0</v>
      </c>
      <c r="EO114" s="356">
        <f>SUMIF($K114,REGISTER!$CY$9,'KORT 2'!$BD114)</f>
        <v>0</v>
      </c>
      <c r="EP114" s="356">
        <f>SUMIF($K114,REGISTER!$CY$10,'KORT 2'!$BD114)</f>
        <v>0</v>
      </c>
      <c r="EQ114" s="357">
        <f>SUMIF($K114,REGISTER!$CY$23,'KORT 2'!$BD114)</f>
        <v>0</v>
      </c>
      <c r="ER114" s="355">
        <f>SUMIF($K114,REGISTER!$CY$24,'KORT 2'!$BD114)</f>
        <v>0</v>
      </c>
      <c r="ES114" s="356">
        <f>SUMIF($K114,REGISTER!$CY$25,'KORT 2'!$BD114)</f>
        <v>0</v>
      </c>
      <c r="ET114" s="356">
        <f>SUMIF($K114,REGISTER!$CY$26,'KORT 2'!$BD114)</f>
        <v>0</v>
      </c>
      <c r="EU114" s="357">
        <f>SUMIF($K114,REGISTER!$CY$15,'KORT 2'!$BD114)</f>
        <v>0</v>
      </c>
      <c r="EV114" s="355">
        <f>SUMIF($K114,REGISTER!$CY$16,'KORT 2'!$BD114)</f>
        <v>0</v>
      </c>
      <c r="EW114" s="355">
        <f>SUMIF($K114,REGISTER!$CY$17,'KORT 2'!$BD114)</f>
        <v>0</v>
      </c>
      <c r="EX114" s="355">
        <f>SUMIF($K114,REGISTER!$CY$18,'KORT 2'!$BD114)</f>
        <v>0</v>
      </c>
      <c r="EY114" s="358">
        <f>SUMIF($K114,REGISTER!$CY$19,'KORT 2'!$BD114)+SUMIF($K114,REGISTER!$CY$20,'KORT 2'!$BD114)+SUMIF($K114,REGISTER!$CY$21,'KORT 2'!$BD114)+SUMIF($K114,REGISTER!$CY$22,'KORT 2'!$BD114)</f>
        <v>0</v>
      </c>
      <c r="EZ114" s="359">
        <f>SUMIF($K114,REGISTER!$CY$31,'KORT 2'!$BD114)</f>
        <v>0</v>
      </c>
      <c r="FA114" s="355">
        <f>SUMIF($K114,REGISTER!$CY$32,'KORT 2'!$BD114)</f>
        <v>0</v>
      </c>
      <c r="FB114" s="355">
        <f>SUMIF($K114,REGISTER!$CY$33,'KORT 2'!$BD114)</f>
        <v>0</v>
      </c>
      <c r="FC114" s="355">
        <f>SUMIF($K114,REGISTER!$CY$34,'KORT 2'!$BD114)</f>
        <v>0</v>
      </c>
      <c r="FD114" s="358">
        <f>SUMIF($K114,REGISTER!$CY$35,'KORT 2'!$BD114)+SUMIF($K114,REGISTER!$CY$36,'KORT 2'!$BD114)+SUMIF($K114,REGISTER!$CY$37,'KORT 2'!$BD114)+SUMIF($K114,REGISTER!$CY$38,'KORT 2'!$BD114)</f>
        <v>0</v>
      </c>
      <c r="FE114" s="376"/>
      <c r="FF114" s="377"/>
      <c r="FG114" s="378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9"/>
      <c r="FY114" s="84">
        <f>SUMIF($M114,REGISTER!$CY$40,'KORT 2'!$O114)</f>
        <v>0</v>
      </c>
      <c r="FZ114" s="17">
        <f>SUMIF($M114,REGISTER!$CY$41,'KORT 2'!$O114)</f>
        <v>0</v>
      </c>
      <c r="GA114" s="17">
        <f>SUMIF($M114,REGISTER!$CY$42,'KORT 2'!$O114)</f>
        <v>0</v>
      </c>
      <c r="GB114" s="17">
        <f>SUMIF($M114,REGISTER!$CY$43,'KORT 2'!$O114)</f>
        <v>0</v>
      </c>
      <c r="GC114" s="17">
        <f>SUMIF($M114,REGISTER!$CY$44,'KORT 2'!$O114)</f>
        <v>0</v>
      </c>
      <c r="GD114" s="17">
        <f>SUMIF($M114,REGISTER!$CY$45,'KORT 2'!$O114)</f>
        <v>0</v>
      </c>
      <c r="GE114" s="17">
        <f>SUMIF($M114,REGISTER!$CY$60,'KORT 2'!$O114)</f>
        <v>0</v>
      </c>
      <c r="GF114" s="17">
        <f>SUMIF($M114,REGISTER!$CY$61,'KORT 2'!$O114)</f>
        <v>0</v>
      </c>
      <c r="GG114" s="17">
        <f>SUMIF($M114,REGISTER!$CY$62,'KORT 2'!$O114)</f>
        <v>0</v>
      </c>
      <c r="GH114" s="17">
        <f>SUMIF($M114,REGISTER!$CY$63,'KORT 2'!$O114)</f>
        <v>0</v>
      </c>
      <c r="GI114" s="17">
        <f>SUMIF($M114,REGISTER!$CY$64,'KORT 2'!$O114)</f>
        <v>0</v>
      </c>
      <c r="GJ114" s="17">
        <f>SUMIF($M114,REGISTER!$CY$65,'KORT 2'!$O114)</f>
        <v>0</v>
      </c>
      <c r="GK114" s="17">
        <f>SUMIF($M114,REGISTER!$CY$50,'KORT 2'!$O114)</f>
        <v>0</v>
      </c>
      <c r="GL114" s="17">
        <f>SUMIF($M114,REGISTER!$CY$51,'KORT 2'!$O114)</f>
        <v>0</v>
      </c>
      <c r="GM114" s="17">
        <f>SUMIF($M114,REGISTER!$CY$52,'KORT 2'!$O114)</f>
        <v>0</v>
      </c>
      <c r="GN114" s="17">
        <f>SUMIF($M114,REGISTER!$CY$53,'KORT 2'!$O114)</f>
        <v>0</v>
      </c>
      <c r="GO114" s="17">
        <f>SUMIF($M114,REGISTER!$CY$54,'KORT 2'!$O114)</f>
        <v>0</v>
      </c>
      <c r="GP114" s="17">
        <f>SUMIF($M114,REGISTER!$CY$55,'KORT 2'!$O114)</f>
        <v>0</v>
      </c>
      <c r="GQ114" s="16">
        <f>SUMIF($M114,REGISTER!$CY$56,'KORT 2'!$O114)+SUMIF($M114,REGISTER!$CY$57,'KORT 2'!$O114)+SUMIF($M114,REGISTER!$CY$58,'KORT 2'!$O114)+SUMIF($M114,REGISTER!$CY$59,'KORT 2'!$O114)</f>
        <v>0</v>
      </c>
      <c r="GR114" s="17">
        <f>SUMIF($M114,REGISTER!$CY$70,'KORT 2'!$O114)</f>
        <v>0</v>
      </c>
      <c r="GS114" s="17">
        <f>SUMIF($M114,REGISTER!$CY$71,'KORT 2'!$O114)</f>
        <v>0</v>
      </c>
      <c r="GT114" s="17">
        <f>SUMIF($M114,REGISTER!$CY$72,'KORT 2'!$O114)</f>
        <v>0</v>
      </c>
      <c r="GU114" s="17">
        <f>SUMIF($M114,REGISTER!$CY$73,'KORT 2'!$O114)</f>
        <v>0</v>
      </c>
      <c r="GV114" s="17">
        <f>SUMIF($M114,REGISTER!$CY$74,'KORT 2'!$O114)</f>
        <v>0</v>
      </c>
      <c r="GW114" s="17">
        <f>SUMIF($M114,REGISTER!$CY$75,'KORT 2'!$O114)</f>
        <v>0</v>
      </c>
      <c r="GX114" s="16">
        <f>SUMIF($M114,REGISTER!$CY$76,'KORT 2'!$O114)+SUMIF($M114,REGISTER!$CY$77,'KORT 2'!$O114)+SUMIF($M114,REGISTER!$CY$78,'KORT 2'!$O114)+SUMIF($M114,REGISTER!$CY$79,'KORT 2'!$O114)</f>
        <v>0</v>
      </c>
      <c r="GY114" s="116"/>
      <c r="GZ114" s="116"/>
      <c r="HA114" s="116"/>
      <c r="HB114" s="116"/>
      <c r="HC114" s="116"/>
      <c r="HD114" s="116"/>
      <c r="HE114" s="116"/>
      <c r="HF114" s="116"/>
      <c r="HG114" s="116"/>
      <c r="HH114" s="116"/>
      <c r="HI114" s="116"/>
      <c r="HJ114" s="116"/>
      <c r="HK114" s="116"/>
      <c r="HL114" s="116"/>
      <c r="HM114" s="116"/>
      <c r="HN114" s="116"/>
      <c r="HO114" s="116"/>
      <c r="HP114" s="106"/>
      <c r="HQ114" s="1"/>
    </row>
    <row r="115" spans="1:225" ht="12" customHeight="1">
      <c r="A115" s="15">
        <v>59</v>
      </c>
      <c r="B115" s="69"/>
      <c r="C115" s="539" t="str">
        <f t="shared" si="41"/>
        <v/>
      </c>
      <c r="D115" s="540"/>
      <c r="E115" s="540"/>
      <c r="F115" s="540"/>
      <c r="G115" s="541"/>
      <c r="H115" s="111" t="str">
        <f t="shared" si="42"/>
        <v/>
      </c>
      <c r="I115" s="22">
        <f t="shared" si="43"/>
        <v>0</v>
      </c>
      <c r="J115" s="22">
        <f t="shared" si="44"/>
        <v>0</v>
      </c>
      <c r="K115" s="22">
        <f t="shared" si="45"/>
        <v>0</v>
      </c>
      <c r="L115" s="114"/>
      <c r="M115" s="22">
        <f t="shared" si="46"/>
        <v>0</v>
      </c>
      <c r="N115" s="22">
        <f t="shared" si="47"/>
        <v>0</v>
      </c>
      <c r="O115" s="83">
        <f t="shared" si="48"/>
        <v>0</v>
      </c>
      <c r="P115" s="68">
        <f>IF((SUM(P$19:P$39)+SUM(P$78:P114)+SUM(P$117:P$121))&gt;=REGISTER!$DD$24,0,IF(CS$70=1,0,IF(AND(CS115=1,$J115=1,CS$43&gt;=REGISTER!$DD$28,CS$40&gt;0,SUM(CS$54:CS$60)&gt;0),1,0)))</f>
        <v>0</v>
      </c>
      <c r="Q115" s="68">
        <f>IF((SUM(Q$19:Q$39)+SUM(Q$78:Q114)+SUM(Q$117:Q$121))&gt;=REGISTER!$DD$24,0,IF(CT$70=1,0,IF(AND(CT115=1,$J115=1,CT$43&gt;=REGISTER!$DD$28,CT$40&gt;0,SUM(CT$54:CT$60)&gt;0),1,0)))</f>
        <v>0</v>
      </c>
      <c r="R115" s="68">
        <f>IF((SUM(R$19:R$39)+SUM(R$78:R114)+SUM(R$117:R$121))&gt;=REGISTER!$DD$24,0,IF(CU$70=1,0,IF(AND(CU115=1,$J115=1,CU$43&gt;=REGISTER!$DD$28,CU$40&gt;0,SUM(CU$54:CU$60)&gt;0),1,0)))</f>
        <v>0</v>
      </c>
      <c r="S115" s="68">
        <f>IF((SUM(S$19:S$39)+SUM(S$78:S114)+SUM(S$117:S$121))&gt;=REGISTER!$DD$24,0,IF(CV$70=1,0,IF(AND(CV115=1,$J115=1,CV$43&gt;=REGISTER!$DD$28,CV$40&gt;0,SUM(CV$54:CV$60)&gt;0),1,0)))</f>
        <v>0</v>
      </c>
      <c r="T115" s="68">
        <f>IF((SUM(T$19:T$39)+SUM(T$78:T114)+SUM(T$117:T$121))&gt;=REGISTER!$DD$24,0,IF(CW$70=1,0,IF(AND(CW115=1,$J115=1,CW$43&gt;=REGISTER!$DD$28,CW$40&gt;0,SUM(CW$54:CW$60)&gt;0),1,0)))</f>
        <v>0</v>
      </c>
      <c r="U115" s="68">
        <f>IF((SUM(U$19:U$39)+SUM(U$78:U114)+SUM(U$117:U$121))&gt;=REGISTER!$DD$24,0,IF(CX$70=1,0,IF(AND(CX115=1,$J115=1,CX$43&gt;=REGISTER!$DD$28,CX$40&gt;0,SUM(CX$54:CX$60)&gt;0),1,0)))</f>
        <v>0</v>
      </c>
      <c r="V115" s="68">
        <f>IF((SUM(V$19:V$39)+SUM(V$78:V114)+SUM(V$117:V$121))&gt;=REGISTER!$DD$24,0,IF(CY$70=1,0,IF(AND(CY115=1,$J115=1,CY$43&gt;=REGISTER!$DD$28,CY$40&gt;0,SUM(CY$54:CY$60)&gt;0),1,0)))</f>
        <v>0</v>
      </c>
      <c r="W115" s="68">
        <f>IF((SUM(W$19:W$39)+SUM(W$78:W114)+SUM(W$117:W$121))&gt;=REGISTER!$DD$24,0,IF(CZ$70=1,0,IF(AND(CZ115=1,$J115=1,CZ$43&gt;=REGISTER!$DD$28,CZ$40&gt;0,SUM(CZ$54:CZ$60)&gt;0),1,0)))</f>
        <v>0</v>
      </c>
      <c r="X115" s="68">
        <f>IF((SUM(X$19:X$39)+SUM(X$78:X114)+SUM(X$117:X$121))&gt;=REGISTER!$DD$24,0,IF(DA$70=1,0,IF(AND(DA115=1,$J115=1,DA$43&gt;=REGISTER!$DD$28,DA$40&gt;0,SUM(DA$54:DA$60)&gt;0),1,0)))</f>
        <v>0</v>
      </c>
      <c r="Y115" s="68">
        <f>IF((SUM(Y$19:Y$39)+SUM(Y$78:Y114)+SUM(Y$117:Y$121))&gt;=REGISTER!$DD$24,0,IF(DB$70=1,0,IF(AND(DB115=1,$J115=1,DB$43&gt;=REGISTER!$DD$28,DB$40&gt;0,SUM(DB$54:DB$60)&gt;0),1,0)))</f>
        <v>0</v>
      </c>
      <c r="Z115" s="68">
        <f>IF((SUM(Z$19:Z$39)+SUM(Z$78:Z114)+SUM(Z$117:Z$121))&gt;=REGISTER!$DD$24,0,IF(DC$70=1,0,IF(AND(DC115=1,$J115=1,DC$43&gt;=REGISTER!$DD$28,DC$40&gt;0,SUM(DC$54:DC$60)&gt;0),1,0)))</f>
        <v>0</v>
      </c>
      <c r="AA115" s="68">
        <f>IF((SUM(AA$19:AA$39)+SUM(AA$78:AA114)+SUM(AA$117:AA$121))&gt;=REGISTER!$DD$24,0,IF(DD$70=1,0,IF(AND(DD115=1,$J115=1,DD$43&gt;=REGISTER!$DD$28,DD$40&gt;0,SUM(DD$54:DD$60)&gt;0),1,0)))</f>
        <v>0</v>
      </c>
      <c r="AB115" s="68">
        <f>IF((SUM(AB$19:AB$39)+SUM(AB$78:AB114)+SUM(AB$117:AB$121))&gt;=REGISTER!$DD$24,0,IF(DE$70=1,0,IF(AND(DE115=1,$J115=1,DE$43&gt;=REGISTER!$DD$28,DE$40&gt;0,SUM(DE$54:DE$60)&gt;0),1,0)))</f>
        <v>0</v>
      </c>
      <c r="AC115" s="68">
        <f>IF((SUM(AC$19:AC$39)+SUM(AC$78:AC114)+SUM(AC$117:AC$121))&gt;=REGISTER!$DD$24,0,IF(DF$70=1,0,IF(AND(DF115=1,$J115=1,DF$43&gt;=REGISTER!$DD$28,DF$40&gt;0,SUM(DF$54:DF$60)&gt;0),1,0)))</f>
        <v>0</v>
      </c>
      <c r="AD115" s="68">
        <f>IF((SUM(AD$19:AD$39)+SUM(AD$78:AD114)+SUM(AD$117:AD$121))&gt;=REGISTER!$DD$24,0,IF(DG$70=1,0,IF(AND(DG115=1,$J115=1,DG$43&gt;=REGISTER!$DD$28,DG$40&gt;0,SUM(DG$54:DG$60)&gt;0),1,0)))</f>
        <v>0</v>
      </c>
      <c r="AE115" s="68">
        <f>IF((SUM(AE$19:AE$39)+SUM(AE$78:AE114)+SUM(AE$117:AE$121))&gt;=REGISTER!$DD$24,0,IF(DH$70=1,0,IF(AND(DH115=1,$J115=1,DH$43&gt;=REGISTER!$DD$28,DH$40&gt;0,SUM(DH$54:DH$60)&gt;0),1,0)))</f>
        <v>0</v>
      </c>
      <c r="AF115" s="68">
        <f>IF((SUM(AF$19:AF$39)+SUM(AF$78:AF114)+SUM(AF$117:AF$121))&gt;=REGISTER!$DD$24,0,IF(DI$70=1,0,IF(AND(DI115=1,$J115=1,DI$43&gt;=REGISTER!$DD$28,DI$40&gt;0,SUM(DI$54:DI$60)&gt;0),1,0)))</f>
        <v>0</v>
      </c>
      <c r="AG115" s="68">
        <f>IF((SUM(AG$19:AG$39)+SUM(AG$78:AG114)+SUM(AG$117:AG$121))&gt;=REGISTER!$DD$24,0,IF(DJ$70=1,0,IF(AND(DJ115=1,$J115=1,DJ$43&gt;=REGISTER!$DD$28,DJ$40&gt;0,SUM(DJ$54:DJ$60)&gt;0),1,0)))</f>
        <v>0</v>
      </c>
      <c r="AH115" s="68">
        <f>IF((SUM(AH$19:AH$39)+SUM(AH$78:AH114)+SUM(AH$117:AH$121))&gt;=REGISTER!$DD$24,0,IF(DK$70=1,0,IF(AND(DK115=1,$J115=1,DK$43&gt;=REGISTER!$DD$28,DK$40&gt;0,SUM(DK$54:DK$60)&gt;0),1,0)))</f>
        <v>0</v>
      </c>
      <c r="AI115" s="68">
        <f>IF((SUM(AI$19:AI$39)+SUM(AI$78:AI114)+SUM(AI$117:AI$121))&gt;=REGISTER!$DD$24,0,IF(DL$70=1,0,IF(AND(DL115=1,$J115=1,DL$43&gt;=REGISTER!$DD$28,DL$40&gt;0,SUM(DL$54:DL$60)&gt;0),1,0)))</f>
        <v>0</v>
      </c>
      <c r="AJ115" s="68">
        <f>IF((SUM(AJ$19:AJ$39)+SUM(AJ$78:AJ114)+SUM(AJ$117:AJ$121))&gt;=REGISTER!$DD$24,0,IF(DM$70=1,0,IF(AND(DM115=1,$J115=1,DM$43&gt;=REGISTER!$DD$28,DM$40&gt;0,SUM(DM$54:DM$60)&gt;0),1,0)))</f>
        <v>0</v>
      </c>
      <c r="AK115" s="68">
        <f>IF((SUM(AK$19:AK$39)+SUM(AK$78:AK114)+SUM(AK$117:AK$121))&gt;=REGISTER!$DD$24,0,IF(DN$70=1,0,IF(AND(DN115=1,$J115=1,DN$43&gt;=REGISTER!$DD$28,DN$40&gt;0,SUM(DN$54:DN$60)&gt;0),1,0)))</f>
        <v>0</v>
      </c>
      <c r="AL115" s="68">
        <f>IF((SUM(AL$19:AL$39)+SUM(AL$78:AL114)+SUM(AL$117:AL$121))&gt;=REGISTER!$DD$24,0,IF(DO$70=1,0,IF(AND(DO115=1,$J115=1,DO$43&gt;=REGISTER!$DD$28,DO$40&gt;0,SUM(DO$54:DO$60)&gt;0),1,0)))</f>
        <v>0</v>
      </c>
      <c r="AM115" s="68">
        <f>IF((SUM(AM$19:AM$39)+SUM(AM$78:AM114)+SUM(AM$117:AM$121))&gt;=REGISTER!$DD$24,0,IF(DP$70=1,0,IF(AND(DP115=1,$J115=1,DP$43&gt;=REGISTER!$DD$28,DP$40&gt;0,SUM(DP$54:DP$60)&gt;0),1,0)))</f>
        <v>0</v>
      </c>
      <c r="AN115" s="68">
        <f>IF((SUM(AN$19:AN$39)+SUM(AN$78:AN114)+SUM(AN$117:AN$121))&gt;=REGISTER!$DD$24,0,IF(DQ$70=1,0,IF(AND(DQ115=1,$J115=1,DQ$43&gt;=REGISTER!$DD$28,DQ$40&gt;0,SUM(DQ$54:DQ$60)&gt;0),1,0)))</f>
        <v>0</v>
      </c>
      <c r="AO115" s="68">
        <f>IF((SUM(AO$19:AO$39)+SUM(AO$78:AO114)+SUM(AO$117:AO$121))&gt;=REGISTER!$DD$24,0,IF(DR$70=1,0,IF(AND(DR115=1,$J115=1,DR$43&gt;=REGISTER!$DD$28,DR$40&gt;0,SUM(DR$54:DR$60)&gt;0),1,0)))</f>
        <v>0</v>
      </c>
      <c r="AP115" s="68">
        <f>IF((SUM(AP$19:AP$39)+SUM(AP$78:AP114)+SUM(AP$117:AP$121))&gt;=REGISTER!$DD$24,0,IF(DS$70=1,0,IF(AND(DS115=1,$J115=1,DS$43&gt;=REGISTER!$DD$28,DS$40&gt;0,SUM(DS$54:DS$60)&gt;0),1,0)))</f>
        <v>0</v>
      </c>
      <c r="AQ115" s="68">
        <f>IF((SUM(AQ$19:AQ$39)+SUM(AQ$78:AQ114)+SUM(AQ$117:AQ$121))&gt;=REGISTER!$DD$24,0,IF(DT$70=1,0,IF(AND(DT115=1,$J115=1,DT$43&gt;=REGISTER!$DD$28,DT$40&gt;0,SUM(DT$54:DT$60)&gt;0),1,0)))</f>
        <v>0</v>
      </c>
      <c r="AR115" s="68">
        <f>IF((SUM(AR$19:AR$39)+SUM(AR$78:AR114)+SUM(AR$117:AR$121))&gt;=REGISTER!$DD$24,0,IF(DU$70=1,0,IF(AND(DU115=1,$J115=1,DU$43&gt;=REGISTER!$DD$28,DU$40&gt;0,SUM(DU$54:DU$60)&gt;0),1,0)))</f>
        <v>0</v>
      </c>
      <c r="AS115" s="68">
        <f>IF((SUM(AS$19:AS$39)+SUM(AS$78:AS114)+SUM(AS$117:AS$121))&gt;=REGISTER!$DD$24,0,IF(DV$70=1,0,IF(AND(DV115=1,$J115=1,DV$43&gt;=REGISTER!$DD$28,DV$40&gt;0,SUM(DV$54:DV$60)&gt;0),1,0)))</f>
        <v>0</v>
      </c>
      <c r="AT115" s="68">
        <f>IF((SUM(AT$19:AT$39)+SUM(AT$78:AT114)+SUM(AT$117:AT$121))&gt;=REGISTER!$DD$24,0,IF(DW$70=1,0,IF(AND(DW115=1,$J115=1,DW$43&gt;=REGISTER!$DD$28,DW$40&gt;0,SUM(DW$54:DW$60)&gt;0),1,0)))</f>
        <v>0</v>
      </c>
      <c r="AU115" s="68">
        <f>IF((SUM(AU$19:AU$39)+SUM(AU$78:AU114)+SUM(AU$117:AU$121))&gt;=REGISTER!$DD$24,0,IF(DX$70=1,0,IF(AND(DX115=1,$J115=1,DX$43&gt;=REGISTER!$DD$28,DX$40&gt;0,SUM(DX$54:DX$60)&gt;0),1,0)))</f>
        <v>0</v>
      </c>
      <c r="AV115" s="68">
        <f>IF((SUM(AV$19:AV$39)+SUM(AV$78:AV114)+SUM(AV$117:AV$121))&gt;=REGISTER!$DD$24,0,IF(DY$70=1,0,IF(AND(DY115=1,$J115=1,DY$43&gt;=REGISTER!$DD$28,DY$40&gt;0,SUM(DY$54:DY$60)&gt;0),1,0)))</f>
        <v>0</v>
      </c>
      <c r="AW115" s="68">
        <f>IF((SUM(AW$19:AW$39)+SUM(AW$78:AW114)+SUM(AW$117:AW$121))&gt;=REGISTER!$DD$24,0,IF(DZ$70=1,0,IF(AND(DZ115=1,$J115=1,DZ$43&gt;=REGISTER!$DD$28,DZ$40&gt;0,SUM(DZ$54:DZ$60)&gt;0),1,0)))</f>
        <v>0</v>
      </c>
      <c r="AX115" s="68">
        <f>IF((SUM(AX$19:AX$39)+SUM(AX$78:AX114)+SUM(AX$117:AX$121))&gt;=REGISTER!$DD$24,0,IF(EA$70=1,0,IF(AND(EA115=1,$J115=1,EA$43&gt;=REGISTER!$DD$28,EA$40&gt;0,SUM(EA$54:EA$60)&gt;0),1,0)))</f>
        <v>0</v>
      </c>
      <c r="AY115" s="68">
        <f>IF((SUM(AY$19:AY$39)+SUM(AY$78:AY114)+SUM(AY$117:AY$121))&gt;=REGISTER!$DD$24,0,IF(EB$70=1,0,IF(AND(EB115=1,$J115=1,EB$43&gt;=REGISTER!$DD$28,EB$40&gt;0,SUM(EB$54:EB$60)&gt;0),1,0)))</f>
        <v>0</v>
      </c>
      <c r="AZ115" s="68">
        <f>IF((SUM(AZ$19:AZ$39)+SUM(AZ$78:AZ114)+SUM(AZ$117:AZ$121))&gt;=REGISTER!$DD$24,0,IF(EC$70=1,0,IF(AND(EC115=1,$J115=1,EC$43&gt;=REGISTER!$DD$28,EC$40&gt;0,SUM(EC$54:EC$60)&gt;0),1,0)))</f>
        <v>0</v>
      </c>
      <c r="BA115" s="68">
        <f>IF((SUM(BA$19:BA$39)+SUM(BA$78:BA114)+SUM(BA$117:BA$121))&gt;=REGISTER!$DD$24,0,IF(ED$70=1,0,IF(AND(ED115=1,$J115=1,ED$43&gt;=REGISTER!$DD$28,ED$40&gt;0,SUM(ED$54:ED$60)&gt;0),1,0)))</f>
        <v>0</v>
      </c>
      <c r="BB115" s="68">
        <f>IF((SUM(BB$19:BB$39)+SUM(BB$78:BB114)+SUM(BB$117:BB$121))&gt;=REGISTER!$DD$24,0,IF(EE$70=1,0,IF(AND(EE115=1,$J115=1,EE$43&gt;=REGISTER!$DD$28,EE$40&gt;0,SUM(EE$54:EE$60)&gt;0),1,0)))</f>
        <v>0</v>
      </c>
      <c r="BC115" s="68">
        <f>IF((SUM(BC$19:BC$39)+SUM(BC$78:BC114)+SUM(BC$117:BC$121))&gt;=REGISTER!$DD$24,0,IF(EF$70=1,0,IF(AND(EF115=1,$J115=1,EF$43&gt;=REGISTER!$DD$28,EF$40&gt;0,SUM(EF$54:EF$60)&gt;0),1,0)))</f>
        <v>0</v>
      </c>
      <c r="BD115" s="83">
        <f t="shared" si="55"/>
        <v>0</v>
      </c>
      <c r="BE115" s="68">
        <f>IF((SUM(BE$19:BE$37)+SUM(BE$78:BE114))&gt;=20,0,SUM(IF(AND($I115=1,CS115=1,CS$41&gt;2,CS$40&gt;0,SUM(CS$47:CS$53)&gt;0),1,0)))</f>
        <v>0</v>
      </c>
      <c r="BF115" s="68">
        <f>IF((SUM(BF$19:BF$37)+SUM(BF$78:BF114))&gt;=20,0,SUM(IF(AND($I115=1,CT115=1,CT$41&gt;2,CT$40&gt;0,SUM(CT$47:CT$53)&gt;0),1,0)))</f>
        <v>0</v>
      </c>
      <c r="BG115" s="68">
        <f>IF((SUM(BG$19:BG$37)+SUM(BG$78:BG114))&gt;=20,0,SUM(IF(AND($I115=1,CU115=1,CU$41&gt;2,CU$40&gt;0,SUM(CU$47:CU$53)&gt;0),1,0)))</f>
        <v>0</v>
      </c>
      <c r="BH115" s="68">
        <f>IF((SUM(BH$19:BH$37)+SUM(BH$78:BH114))&gt;=20,0,SUM(IF(AND($I115=1,CV115=1,CV$41&gt;2,CV$40&gt;0,SUM(CV$47:CV$53)&gt;0),1,0)))</f>
        <v>0</v>
      </c>
      <c r="BI115" s="68">
        <f>IF((SUM(BI$19:BI$37)+SUM(BI$78:BI114))&gt;=20,0,SUM(IF(AND($I115=1,CW115=1,CW$41&gt;2,CW$40&gt;0,SUM(CW$47:CW$53)&gt;0),1,0)))</f>
        <v>0</v>
      </c>
      <c r="BJ115" s="68">
        <f>IF((SUM(BJ$19:BJ$37)+SUM(BJ$78:BJ114))&gt;=20,0,SUM(IF(AND($I115=1,CX115=1,CX$41&gt;2,CX$40&gt;0,SUM(CX$47:CX$53)&gt;0),1,0)))</f>
        <v>0</v>
      </c>
      <c r="BK115" s="68">
        <f>IF((SUM(BK$19:BK$37)+SUM(BK$78:BK114))&gt;=20,0,SUM(IF(AND($I115=1,CY115=1,CY$41&gt;2,CY$40&gt;0,SUM(CY$47:CY$53)&gt;0),1,0)))</f>
        <v>0</v>
      </c>
      <c r="BL115" s="68">
        <f>IF((SUM(BL$19:BL$37)+SUM(BL$78:BL114))&gt;=20,0,SUM(IF(AND($I115=1,CZ115=1,CZ$41&gt;2,CZ$40&gt;0,SUM(CZ$47:CZ$53)&gt;0),1,0)))</f>
        <v>0</v>
      </c>
      <c r="BM115" s="68">
        <f>IF((SUM(BM$19:BM$37)+SUM(BM$78:BM114))&gt;=20,0,SUM(IF(AND($I115=1,DA115=1,DA$41&gt;2,DA$40&gt;0,SUM(DA$47:DA$53)&gt;0),1,0)))</f>
        <v>0</v>
      </c>
      <c r="BN115" s="68">
        <f>IF((SUM(BN$19:BN$37)+SUM(BN$78:BN114))&gt;=20,0,SUM(IF(AND($I115=1,DB115=1,DB$41&gt;2,DB$40&gt;0,SUM(DB$47:DB$53)&gt;0),1,0)))</f>
        <v>0</v>
      </c>
      <c r="BO115" s="68">
        <f>IF((SUM(BO$19:BO$37)+SUM(BO$78:BO114))&gt;=20,0,SUM(IF(AND($I115=1,DC115=1,DC$41&gt;2,DC$40&gt;0,SUM(DC$47:DC$53)&gt;0),1,0)))</f>
        <v>0</v>
      </c>
      <c r="BP115" s="68">
        <f>IF((SUM(BP$19:BP$37)+SUM(BP$78:BP114))&gt;=20,0,SUM(IF(AND($I115=1,DD115=1,DD$41&gt;2,DD$40&gt;0,SUM(DD$47:DD$53)&gt;0),1,0)))</f>
        <v>0</v>
      </c>
      <c r="BQ115" s="68">
        <f>IF((SUM(BQ$19:BQ$37)+SUM(BQ$78:BQ114))&gt;=20,0,SUM(IF(AND($I115=1,DE115=1,DE$41&gt;2,DE$40&gt;0,SUM(DE$47:DE$53)&gt;0),1,0)))</f>
        <v>0</v>
      </c>
      <c r="BR115" s="68">
        <f>IF((SUM(BR$19:BR$37)+SUM(BR$78:BR114))&gt;=20,0,SUM(IF(AND($I115=1,DF115=1,DF$41&gt;2,DF$40&gt;0,SUM(DF$47:DF$53)&gt;0),1,0)))</f>
        <v>0</v>
      </c>
      <c r="BS115" s="68">
        <f>IF((SUM(BS$19:BS$37)+SUM(BS$78:BS114))&gt;=20,0,SUM(IF(AND($I115=1,DG115=1,DG$41&gt;2,DG$40&gt;0,SUM(DG$47:DG$53)&gt;0),1,0)))</f>
        <v>0</v>
      </c>
      <c r="BT115" s="68">
        <f>IF((SUM(BT$19:BT$37)+SUM(BT$78:BT114))&gt;=20,0,SUM(IF(AND($I115=1,DH115=1,DH$41&gt;2,DH$40&gt;0,SUM(DH$47:DH$53)&gt;0),1,0)))</f>
        <v>0</v>
      </c>
      <c r="BU115" s="68">
        <f>IF((SUM(BU$19:BU$37)+SUM(BU$78:BU114))&gt;=20,0,SUM(IF(AND($I115=1,DI115=1,DI$41&gt;2,DI$40&gt;0,SUM(DI$47:DI$53)&gt;0),1,0)))</f>
        <v>0</v>
      </c>
      <c r="BV115" s="68">
        <f>IF((SUM(BV$19:BV$37)+SUM(BV$78:BV114))&gt;=20,0,SUM(IF(AND($I115=1,DJ115=1,DJ$41&gt;2,DJ$40&gt;0,SUM(DJ$47:DJ$53)&gt;0),1,0)))</f>
        <v>0</v>
      </c>
      <c r="BW115" s="68">
        <f>IF((SUM(BW$19:BW$37)+SUM(BW$78:BW114))&gt;=20,0,SUM(IF(AND($I115=1,DK115=1,DK$41&gt;2,DK$40&gt;0,SUM(DK$47:DK$53)&gt;0),1,0)))</f>
        <v>0</v>
      </c>
      <c r="BX115" s="68">
        <f>IF((SUM(BX$19:BX$37)+SUM(BX$78:BX114))&gt;=20,0,SUM(IF(AND($I115=1,DL115=1,DL$41&gt;2,DL$40&gt;0,SUM(DL$47:DL$53)&gt;0),1,0)))</f>
        <v>0</v>
      </c>
      <c r="BY115" s="68">
        <f>IF((SUM(BY$19:BY$37)+SUM(BY$78:BY114))&gt;=20,0,SUM(IF(AND($I115=1,DM115=1,DM$41&gt;2,DM$40&gt;0,SUM(DM$47:DM$53)&gt;0),1,0)))</f>
        <v>0</v>
      </c>
      <c r="BZ115" s="68">
        <f>IF((SUM(BZ$19:BZ$37)+SUM(BZ$78:BZ114))&gt;=20,0,SUM(IF(AND($I115=1,DN115=1,DN$41&gt;2,DN$40&gt;0,SUM(DN$47:DN$53)&gt;0),1,0)))</f>
        <v>0</v>
      </c>
      <c r="CA115" s="68">
        <f>IF((SUM(CA$19:CA$37)+SUM(CA$78:CA114))&gt;=20,0,SUM(IF(AND($I115=1,DO115=1,DO$41&gt;2,DO$40&gt;0,SUM(DO$47:DO$53)&gt;0),1,0)))</f>
        <v>0</v>
      </c>
      <c r="CB115" s="68">
        <f>IF((SUM(CB$19:CB$37)+SUM(CB$78:CB114))&gt;=20,0,SUM(IF(AND($I115=1,DP115=1,DP$41&gt;2,DP$40&gt;0,SUM(DP$47:DP$53)&gt;0),1,0)))</f>
        <v>0</v>
      </c>
      <c r="CC115" s="68">
        <f>IF((SUM(CC$19:CC$37)+SUM(CC$78:CC114))&gt;=20,0,SUM(IF(AND($I115=1,DQ115=1,DQ$41&gt;2,DQ$40&gt;0,SUM(DQ$47:DQ$53)&gt;0),1,0)))</f>
        <v>0</v>
      </c>
      <c r="CD115" s="68">
        <f>IF((SUM(CD$19:CD$37)+SUM(CD$78:CD114))&gt;=20,0,SUM(IF(AND($I115=1,DR115=1,DR$41&gt;2,DR$40&gt;0,SUM(DR$47:DR$53)&gt;0),1,0)))</f>
        <v>0</v>
      </c>
      <c r="CE115" s="68">
        <f>IF((SUM(CE$19:CE$37)+SUM(CE$78:CE114))&gt;=20,0,SUM(IF(AND($I115=1,DS115=1,DS$41&gt;2,DS$40&gt;0,SUM(DS$47:DS$53)&gt;0),1,0)))</f>
        <v>0</v>
      </c>
      <c r="CF115" s="68">
        <f>IF((SUM(CF$19:CF$37)+SUM(CF$78:CF114))&gt;=20,0,SUM(IF(AND($I115=1,DT115=1,DT$41&gt;2,DT$40&gt;0,SUM(DT$47:DT$53)&gt;0),1,0)))</f>
        <v>0</v>
      </c>
      <c r="CG115" s="68">
        <f>IF((SUM(CG$19:CG$37)+SUM(CG$78:CG114))&gt;=20,0,SUM(IF(AND($I115=1,DU115=1,DU$41&gt;2,DU$40&gt;0,SUM(DU$47:DU$53)&gt;0),1,0)))</f>
        <v>0</v>
      </c>
      <c r="CH115" s="68">
        <f>IF((SUM(CH$19:CH$37)+SUM(CH$78:CH114))&gt;=20,0,SUM(IF(AND($I115=1,DV115=1,DV$41&gt;2,DV$40&gt;0,SUM(DV$47:DV$53)&gt;0),1,0)))</f>
        <v>0</v>
      </c>
      <c r="CI115" s="68">
        <f>IF((SUM(CI$19:CI$37)+SUM(CI$78:CI114))&gt;=20,0,SUM(IF(AND($I115=1,DW115=1,DW$41&gt;2,DW$40&gt;0,SUM(DW$47:DW$53)&gt;0),1,0)))</f>
        <v>0</v>
      </c>
      <c r="CJ115" s="68">
        <f>IF((SUM(CJ$19:CJ$37)+SUM(CJ$78:CJ114))&gt;=20,0,SUM(IF(AND($I115=1,DX115=1,DX$41&gt;2,DX$40&gt;0,SUM(DX$47:DX$53)&gt;0),1,0)))</f>
        <v>0</v>
      </c>
      <c r="CK115" s="68">
        <f>IF((SUM(CK$19:CK$37)+SUM(CK$78:CK114))&gt;=20,0,SUM(IF(AND($I115=1,DY115=1,DY$41&gt;2,DY$40&gt;0,SUM(DY$47:DY$53)&gt;0),1,0)))</f>
        <v>0</v>
      </c>
      <c r="CL115" s="68">
        <f>IF((SUM(CL$19:CL$37)+SUM(CL$78:CL114))&gt;=20,0,SUM(IF(AND($I115=1,DZ115=1,DZ$41&gt;2,DZ$40&gt;0,SUM(DZ$47:DZ$53)&gt;0),1,0)))</f>
        <v>0</v>
      </c>
      <c r="CM115" s="68">
        <f>IF((SUM(CM$19:CM$37)+SUM(CM$78:CM114))&gt;=20,0,SUM(IF(AND($I115=1,EA115=1,EA$41&gt;2,EA$40&gt;0,SUM(EA$47:EA$53)&gt;0),1,0)))</f>
        <v>0</v>
      </c>
      <c r="CN115" s="68">
        <f>IF((SUM(CN$19:CN$37)+SUM(CN$78:CN114))&gt;=20,0,SUM(IF(AND($I115=1,EB115=1,EB$41&gt;2,EB$40&gt;0,SUM(EB$47:EB$53)&gt;0),1,0)))</f>
        <v>0</v>
      </c>
      <c r="CO115" s="68">
        <f>IF((SUM(CO$19:CO$37)+SUM(CO$78:CO114))&gt;=20,0,SUM(IF(AND($I115=1,EC115=1,EC$41&gt;2,EC$40&gt;0,SUM(EC$47:EC$53)&gt;0),1,0)))</f>
        <v>0</v>
      </c>
      <c r="CP115" s="68">
        <f>IF((SUM(CP$19:CP$37)+SUM(CP$78:CP114))&gt;=20,0,SUM(IF(AND($I115=1,ED115=1,ED$41&gt;2,ED$40&gt;0,SUM(ED$47:ED$53)&gt;0),1,0)))</f>
        <v>0</v>
      </c>
      <c r="CQ115" s="68">
        <f>IF((SUM(CQ$19:CQ$37)+SUM(CQ$78:CQ114))&gt;=20,0,SUM(IF(AND($I115=1,EE115=1,EE$41&gt;2,EE$40&gt;0,SUM(EE$47:EE$53)&gt;0),1,0)))</f>
        <v>0</v>
      </c>
      <c r="CR115" s="68">
        <f>IF((SUM(CR$19:CR$37)+SUM(CR$78:CR114))&gt;=20,0,SUM(IF(AND($I115=1,EF115=1,EF$41&gt;2,EF$40&gt;0,SUM(EF$47:EF$53)&gt;0),1,0)))</f>
        <v>0</v>
      </c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  <c r="DH115" s="53"/>
      <c r="DI115" s="53"/>
      <c r="DJ115" s="53"/>
      <c r="DK115" s="53"/>
      <c r="DL115" s="53"/>
      <c r="DM115" s="53"/>
      <c r="DN115" s="53"/>
      <c r="DO115" s="53"/>
      <c r="DP115" s="53"/>
      <c r="DQ115" s="53"/>
      <c r="DR115" s="53"/>
      <c r="DS115" s="53"/>
      <c r="DT115" s="53"/>
      <c r="DU115" s="53"/>
      <c r="DV115" s="53"/>
      <c r="DW115" s="53"/>
      <c r="DX115" s="53"/>
      <c r="DY115" s="53"/>
      <c r="DZ115" s="53"/>
      <c r="EA115" s="53"/>
      <c r="EB115" s="53"/>
      <c r="EC115" s="53"/>
      <c r="ED115" s="53"/>
      <c r="EE115" s="53"/>
      <c r="EF115" s="53"/>
      <c r="EG115" s="46">
        <f t="shared" si="51"/>
        <v>0</v>
      </c>
      <c r="EH115" s="116"/>
      <c r="EI115" s="82">
        <f t="shared" si="52"/>
        <v>0</v>
      </c>
      <c r="EJ115" s="295" t="str">
        <f t="shared" si="53"/>
        <v/>
      </c>
      <c r="EK115" s="296">
        <f t="shared" si="54"/>
        <v>0</v>
      </c>
      <c r="EL115" s="161"/>
      <c r="EM115" s="354">
        <f>SUMIF($K115,REGISTER!$CY$7,'KORT 2'!$BD115)</f>
        <v>0</v>
      </c>
      <c r="EN115" s="355">
        <f>SUMIF($K115,REGISTER!$CY$8,'KORT 2'!$BD115)</f>
        <v>0</v>
      </c>
      <c r="EO115" s="356">
        <f>SUMIF($K115,REGISTER!$CY$9,'KORT 2'!$BD115)</f>
        <v>0</v>
      </c>
      <c r="EP115" s="356">
        <f>SUMIF($K115,REGISTER!$CY$10,'KORT 2'!$BD115)</f>
        <v>0</v>
      </c>
      <c r="EQ115" s="357">
        <f>SUMIF($K115,REGISTER!$CY$23,'KORT 2'!$BD115)</f>
        <v>0</v>
      </c>
      <c r="ER115" s="355">
        <f>SUMIF($K115,REGISTER!$CY$24,'KORT 2'!$BD115)</f>
        <v>0</v>
      </c>
      <c r="ES115" s="356">
        <f>SUMIF($K115,REGISTER!$CY$25,'KORT 2'!$BD115)</f>
        <v>0</v>
      </c>
      <c r="ET115" s="356">
        <f>SUMIF($K115,REGISTER!$CY$26,'KORT 2'!$BD115)</f>
        <v>0</v>
      </c>
      <c r="EU115" s="357">
        <f>SUMIF($K115,REGISTER!$CY$15,'KORT 2'!$BD115)</f>
        <v>0</v>
      </c>
      <c r="EV115" s="355">
        <f>SUMIF($K115,REGISTER!$CY$16,'KORT 2'!$BD115)</f>
        <v>0</v>
      </c>
      <c r="EW115" s="355">
        <f>SUMIF($K115,REGISTER!$CY$17,'KORT 2'!$BD115)</f>
        <v>0</v>
      </c>
      <c r="EX115" s="355">
        <f>SUMIF($K115,REGISTER!$CY$18,'KORT 2'!$BD115)</f>
        <v>0</v>
      </c>
      <c r="EY115" s="358">
        <f>SUMIF($K115,REGISTER!$CY$19,'KORT 2'!$BD115)+SUMIF($K115,REGISTER!$CY$20,'KORT 2'!$BD115)+SUMIF($K115,REGISTER!$CY$21,'KORT 2'!$BD115)+SUMIF($K115,REGISTER!$CY$22,'KORT 2'!$BD115)</f>
        <v>0</v>
      </c>
      <c r="EZ115" s="359">
        <f>SUMIF($K115,REGISTER!$CY$31,'KORT 2'!$BD115)</f>
        <v>0</v>
      </c>
      <c r="FA115" s="355">
        <f>SUMIF($K115,REGISTER!$CY$32,'KORT 2'!$BD115)</f>
        <v>0</v>
      </c>
      <c r="FB115" s="355">
        <f>SUMIF($K115,REGISTER!$CY$33,'KORT 2'!$BD115)</f>
        <v>0</v>
      </c>
      <c r="FC115" s="355">
        <f>SUMIF($K115,REGISTER!$CY$34,'KORT 2'!$BD115)</f>
        <v>0</v>
      </c>
      <c r="FD115" s="358">
        <f>SUMIF($K115,REGISTER!$CY$35,'KORT 2'!$BD115)+SUMIF($K115,REGISTER!$CY$36,'KORT 2'!$BD115)+SUMIF($K115,REGISTER!$CY$37,'KORT 2'!$BD115)+SUMIF($K115,REGISTER!$CY$38,'KORT 2'!$BD115)</f>
        <v>0</v>
      </c>
      <c r="FE115" s="376"/>
      <c r="FF115" s="377"/>
      <c r="FG115" s="378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9"/>
      <c r="FY115" s="84">
        <f>SUMIF($M115,REGISTER!$CY$40,'KORT 2'!$O115)</f>
        <v>0</v>
      </c>
      <c r="FZ115" s="17">
        <f>SUMIF($M115,REGISTER!$CY$41,'KORT 2'!$O115)</f>
        <v>0</v>
      </c>
      <c r="GA115" s="17">
        <f>SUMIF($M115,REGISTER!$CY$42,'KORT 2'!$O115)</f>
        <v>0</v>
      </c>
      <c r="GB115" s="17">
        <f>SUMIF($M115,REGISTER!$CY$43,'KORT 2'!$O115)</f>
        <v>0</v>
      </c>
      <c r="GC115" s="17">
        <f>SUMIF($M115,REGISTER!$CY$44,'KORT 2'!$O115)</f>
        <v>0</v>
      </c>
      <c r="GD115" s="17">
        <f>SUMIF($M115,REGISTER!$CY$45,'KORT 2'!$O115)</f>
        <v>0</v>
      </c>
      <c r="GE115" s="17">
        <f>SUMIF($M115,REGISTER!$CY$60,'KORT 2'!$O115)</f>
        <v>0</v>
      </c>
      <c r="GF115" s="17">
        <f>SUMIF($M115,REGISTER!$CY$61,'KORT 2'!$O115)</f>
        <v>0</v>
      </c>
      <c r="GG115" s="17">
        <f>SUMIF($M115,REGISTER!$CY$62,'KORT 2'!$O115)</f>
        <v>0</v>
      </c>
      <c r="GH115" s="17">
        <f>SUMIF($M115,REGISTER!$CY$63,'KORT 2'!$O115)</f>
        <v>0</v>
      </c>
      <c r="GI115" s="17">
        <f>SUMIF($M115,REGISTER!$CY$64,'KORT 2'!$O115)</f>
        <v>0</v>
      </c>
      <c r="GJ115" s="17">
        <f>SUMIF($M115,REGISTER!$CY$65,'KORT 2'!$O115)</f>
        <v>0</v>
      </c>
      <c r="GK115" s="17">
        <f>SUMIF($M115,REGISTER!$CY$50,'KORT 2'!$O115)</f>
        <v>0</v>
      </c>
      <c r="GL115" s="17">
        <f>SUMIF($M115,REGISTER!$CY$51,'KORT 2'!$O115)</f>
        <v>0</v>
      </c>
      <c r="GM115" s="17">
        <f>SUMIF($M115,REGISTER!$CY$52,'KORT 2'!$O115)</f>
        <v>0</v>
      </c>
      <c r="GN115" s="17">
        <f>SUMIF($M115,REGISTER!$CY$53,'KORT 2'!$O115)</f>
        <v>0</v>
      </c>
      <c r="GO115" s="17">
        <f>SUMIF($M115,REGISTER!$CY$54,'KORT 2'!$O115)</f>
        <v>0</v>
      </c>
      <c r="GP115" s="17">
        <f>SUMIF($M115,REGISTER!$CY$55,'KORT 2'!$O115)</f>
        <v>0</v>
      </c>
      <c r="GQ115" s="16">
        <f>SUMIF($M115,REGISTER!$CY$56,'KORT 2'!$O115)+SUMIF($M115,REGISTER!$CY$57,'KORT 2'!$O115)+SUMIF($M115,REGISTER!$CY$58,'KORT 2'!$O115)+SUMIF($M115,REGISTER!$CY$59,'KORT 2'!$O115)</f>
        <v>0</v>
      </c>
      <c r="GR115" s="17">
        <f>SUMIF($M115,REGISTER!$CY$70,'KORT 2'!$O115)</f>
        <v>0</v>
      </c>
      <c r="GS115" s="17">
        <f>SUMIF($M115,REGISTER!$CY$71,'KORT 2'!$O115)</f>
        <v>0</v>
      </c>
      <c r="GT115" s="17">
        <f>SUMIF($M115,REGISTER!$CY$72,'KORT 2'!$O115)</f>
        <v>0</v>
      </c>
      <c r="GU115" s="17">
        <f>SUMIF($M115,REGISTER!$CY$73,'KORT 2'!$O115)</f>
        <v>0</v>
      </c>
      <c r="GV115" s="17">
        <f>SUMIF($M115,REGISTER!$CY$74,'KORT 2'!$O115)</f>
        <v>0</v>
      </c>
      <c r="GW115" s="17">
        <f>SUMIF($M115,REGISTER!$CY$75,'KORT 2'!$O115)</f>
        <v>0</v>
      </c>
      <c r="GX115" s="16">
        <f>SUMIF($M115,REGISTER!$CY$76,'KORT 2'!$O115)+SUMIF($M115,REGISTER!$CY$77,'KORT 2'!$O115)+SUMIF($M115,REGISTER!$CY$78,'KORT 2'!$O115)+SUMIF($M115,REGISTER!$CY$79,'KORT 2'!$O115)</f>
        <v>0</v>
      </c>
      <c r="GY115" s="116"/>
      <c r="GZ115" s="116"/>
      <c r="HA115" s="116"/>
      <c r="HB115" s="116"/>
      <c r="HC115" s="116"/>
      <c r="HD115" s="116"/>
      <c r="HE115" s="116"/>
      <c r="HF115" s="116"/>
      <c r="HG115" s="116"/>
      <c r="HH115" s="116"/>
      <c r="HI115" s="116"/>
      <c r="HJ115" s="116"/>
      <c r="HK115" s="116"/>
      <c r="HL115" s="116"/>
      <c r="HM115" s="116"/>
      <c r="HN115" s="116"/>
      <c r="HO115" s="116"/>
      <c r="HP115" s="106"/>
      <c r="HQ115" s="1"/>
    </row>
    <row r="116" spans="1:225" ht="12" customHeight="1">
      <c r="A116" s="15">
        <v>60</v>
      </c>
      <c r="B116" s="69"/>
      <c r="C116" s="539" t="str">
        <f t="shared" si="41"/>
        <v/>
      </c>
      <c r="D116" s="540"/>
      <c r="E116" s="540"/>
      <c r="F116" s="540"/>
      <c r="G116" s="541"/>
      <c r="H116" s="111" t="str">
        <f t="shared" si="42"/>
        <v/>
      </c>
      <c r="I116" s="22">
        <f t="shared" si="43"/>
        <v>0</v>
      </c>
      <c r="J116" s="22">
        <f t="shared" si="44"/>
        <v>0</v>
      </c>
      <c r="K116" s="22">
        <f t="shared" si="45"/>
        <v>0</v>
      </c>
      <c r="L116" s="115"/>
      <c r="M116" s="22">
        <f t="shared" si="46"/>
        <v>0</v>
      </c>
      <c r="N116" s="22">
        <f t="shared" si="47"/>
        <v>0</v>
      </c>
      <c r="O116" s="83">
        <f t="shared" si="48"/>
        <v>0</v>
      </c>
      <c r="P116" s="68">
        <f>IF((SUM(P$19:P$39)+SUM(P$78:P115)+SUM(P$117:P$121))&gt;=REGISTER!$DD$24,0,IF(CS$70=1,0,IF(AND(CS116=1,$J116=1,CS$43&gt;=REGISTER!$DD$28,CS$40&gt;0,SUM(CS$54:CS$60)&gt;0),1,0)))</f>
        <v>0</v>
      </c>
      <c r="Q116" s="68">
        <f>IF((SUM(Q$19:Q$39)+SUM(Q$78:Q115)+SUM(Q$117:Q$121))&gt;=REGISTER!$DD$24,0,IF(CT$70=1,0,IF(AND(CT116=1,$J116=1,CT$43&gt;=REGISTER!$DD$28,CT$40&gt;0,SUM(CT$54:CT$60)&gt;0),1,0)))</f>
        <v>0</v>
      </c>
      <c r="R116" s="68">
        <f>IF((SUM(R$19:R$39)+SUM(R$78:R115)+SUM(R$117:R$121))&gt;=REGISTER!$DD$24,0,IF(CU$70=1,0,IF(AND(CU116=1,$J116=1,CU$43&gt;=REGISTER!$DD$28,CU$40&gt;0,SUM(CU$54:CU$60)&gt;0),1,0)))</f>
        <v>0</v>
      </c>
      <c r="S116" s="68">
        <f>IF((SUM(S$19:S$39)+SUM(S$78:S115)+SUM(S$117:S$121))&gt;=REGISTER!$DD$24,0,IF(CV$70=1,0,IF(AND(CV116=1,$J116=1,CV$43&gt;=REGISTER!$DD$28,CV$40&gt;0,SUM(CV$54:CV$60)&gt;0),1,0)))</f>
        <v>0</v>
      </c>
      <c r="T116" s="68">
        <f>IF((SUM(T$19:T$39)+SUM(T$78:T115)+SUM(T$117:T$121))&gt;=REGISTER!$DD$24,0,IF(CW$70=1,0,IF(AND(CW116=1,$J116=1,CW$43&gt;=REGISTER!$DD$28,CW$40&gt;0,SUM(CW$54:CW$60)&gt;0),1,0)))</f>
        <v>0</v>
      </c>
      <c r="U116" s="68">
        <f>IF((SUM(U$19:U$39)+SUM(U$78:U115)+SUM(U$117:U$121))&gt;=REGISTER!$DD$24,0,IF(CX$70=1,0,IF(AND(CX116=1,$J116=1,CX$43&gt;=REGISTER!$DD$28,CX$40&gt;0,SUM(CX$54:CX$60)&gt;0),1,0)))</f>
        <v>0</v>
      </c>
      <c r="V116" s="68">
        <f>IF((SUM(V$19:V$39)+SUM(V$78:V115)+SUM(V$117:V$121))&gt;=REGISTER!$DD$24,0,IF(CY$70=1,0,IF(AND(CY116=1,$J116=1,CY$43&gt;=REGISTER!$DD$28,CY$40&gt;0,SUM(CY$54:CY$60)&gt;0),1,0)))</f>
        <v>0</v>
      </c>
      <c r="W116" s="68">
        <f>IF((SUM(W$19:W$39)+SUM(W$78:W115)+SUM(W$117:W$121))&gt;=REGISTER!$DD$24,0,IF(CZ$70=1,0,IF(AND(CZ116=1,$J116=1,CZ$43&gt;=REGISTER!$DD$28,CZ$40&gt;0,SUM(CZ$54:CZ$60)&gt;0),1,0)))</f>
        <v>0</v>
      </c>
      <c r="X116" s="68">
        <f>IF((SUM(X$19:X$39)+SUM(X$78:X115)+SUM(X$117:X$121))&gt;=REGISTER!$DD$24,0,IF(DA$70=1,0,IF(AND(DA116=1,$J116=1,DA$43&gt;=REGISTER!$DD$28,DA$40&gt;0,SUM(DA$54:DA$60)&gt;0),1,0)))</f>
        <v>0</v>
      </c>
      <c r="Y116" s="68">
        <f>IF((SUM(Y$19:Y$39)+SUM(Y$78:Y115)+SUM(Y$117:Y$121))&gt;=REGISTER!$DD$24,0,IF(DB$70=1,0,IF(AND(DB116=1,$J116=1,DB$43&gt;=REGISTER!$DD$28,DB$40&gt;0,SUM(DB$54:DB$60)&gt;0),1,0)))</f>
        <v>0</v>
      </c>
      <c r="Z116" s="68">
        <f>IF((SUM(Z$19:Z$39)+SUM(Z$78:Z115)+SUM(Z$117:Z$121))&gt;=REGISTER!$DD$24,0,IF(DC$70=1,0,IF(AND(DC116=1,$J116=1,DC$43&gt;=REGISTER!$DD$28,DC$40&gt;0,SUM(DC$54:DC$60)&gt;0),1,0)))</f>
        <v>0</v>
      </c>
      <c r="AA116" s="68">
        <f>IF((SUM(AA$19:AA$39)+SUM(AA$78:AA115)+SUM(AA$117:AA$121))&gt;=REGISTER!$DD$24,0,IF(DD$70=1,0,IF(AND(DD116=1,$J116=1,DD$43&gt;=REGISTER!$DD$28,DD$40&gt;0,SUM(DD$54:DD$60)&gt;0),1,0)))</f>
        <v>0</v>
      </c>
      <c r="AB116" s="68">
        <f>IF((SUM(AB$19:AB$39)+SUM(AB$78:AB115)+SUM(AB$117:AB$121))&gt;=REGISTER!$DD$24,0,IF(DE$70=1,0,IF(AND(DE116=1,$J116=1,DE$43&gt;=REGISTER!$DD$28,DE$40&gt;0,SUM(DE$54:DE$60)&gt;0),1,0)))</f>
        <v>0</v>
      </c>
      <c r="AC116" s="68">
        <f>IF((SUM(AC$19:AC$39)+SUM(AC$78:AC115)+SUM(AC$117:AC$121))&gt;=REGISTER!$DD$24,0,IF(DF$70=1,0,IF(AND(DF116=1,$J116=1,DF$43&gt;=REGISTER!$DD$28,DF$40&gt;0,SUM(DF$54:DF$60)&gt;0),1,0)))</f>
        <v>0</v>
      </c>
      <c r="AD116" s="68">
        <f>IF((SUM(AD$19:AD$39)+SUM(AD$78:AD115)+SUM(AD$117:AD$121))&gt;=REGISTER!$DD$24,0,IF(DG$70=1,0,IF(AND(DG116=1,$J116=1,DG$43&gt;=REGISTER!$DD$28,DG$40&gt;0,SUM(DG$54:DG$60)&gt;0),1,0)))</f>
        <v>0</v>
      </c>
      <c r="AE116" s="68">
        <f>IF((SUM(AE$19:AE$39)+SUM(AE$78:AE115)+SUM(AE$117:AE$121))&gt;=REGISTER!$DD$24,0,IF(DH$70=1,0,IF(AND(DH116=1,$J116=1,DH$43&gt;=REGISTER!$DD$28,DH$40&gt;0,SUM(DH$54:DH$60)&gt;0),1,0)))</f>
        <v>0</v>
      </c>
      <c r="AF116" s="68">
        <f>IF((SUM(AF$19:AF$39)+SUM(AF$78:AF115)+SUM(AF$117:AF$121))&gt;=REGISTER!$DD$24,0,IF(DI$70=1,0,IF(AND(DI116=1,$J116=1,DI$43&gt;=REGISTER!$DD$28,DI$40&gt;0,SUM(DI$54:DI$60)&gt;0),1,0)))</f>
        <v>0</v>
      </c>
      <c r="AG116" s="68">
        <f>IF((SUM(AG$19:AG$39)+SUM(AG$78:AG115)+SUM(AG$117:AG$121))&gt;=REGISTER!$DD$24,0,IF(DJ$70=1,0,IF(AND(DJ116=1,$J116=1,DJ$43&gt;=REGISTER!$DD$28,DJ$40&gt;0,SUM(DJ$54:DJ$60)&gt;0),1,0)))</f>
        <v>0</v>
      </c>
      <c r="AH116" s="68">
        <f>IF((SUM(AH$19:AH$39)+SUM(AH$78:AH115)+SUM(AH$117:AH$121))&gt;=REGISTER!$DD$24,0,IF(DK$70=1,0,IF(AND(DK116=1,$J116=1,DK$43&gt;=REGISTER!$DD$28,DK$40&gt;0,SUM(DK$54:DK$60)&gt;0),1,0)))</f>
        <v>0</v>
      </c>
      <c r="AI116" s="68">
        <f>IF((SUM(AI$19:AI$39)+SUM(AI$78:AI115)+SUM(AI$117:AI$121))&gt;=REGISTER!$DD$24,0,IF(DL$70=1,0,IF(AND(DL116=1,$J116=1,DL$43&gt;=REGISTER!$DD$28,DL$40&gt;0,SUM(DL$54:DL$60)&gt;0),1,0)))</f>
        <v>0</v>
      </c>
      <c r="AJ116" s="68">
        <f>IF((SUM(AJ$19:AJ$39)+SUM(AJ$78:AJ115)+SUM(AJ$117:AJ$121))&gt;=REGISTER!$DD$24,0,IF(DM$70=1,0,IF(AND(DM116=1,$J116=1,DM$43&gt;=REGISTER!$DD$28,DM$40&gt;0,SUM(DM$54:DM$60)&gt;0),1,0)))</f>
        <v>0</v>
      </c>
      <c r="AK116" s="68">
        <f>IF((SUM(AK$19:AK$39)+SUM(AK$78:AK115)+SUM(AK$117:AK$121))&gt;=REGISTER!$DD$24,0,IF(DN$70=1,0,IF(AND(DN116=1,$J116=1,DN$43&gt;=REGISTER!$DD$28,DN$40&gt;0,SUM(DN$54:DN$60)&gt;0),1,0)))</f>
        <v>0</v>
      </c>
      <c r="AL116" s="68">
        <f>IF((SUM(AL$19:AL$39)+SUM(AL$78:AL115)+SUM(AL$117:AL$121))&gt;=REGISTER!$DD$24,0,IF(DO$70=1,0,IF(AND(DO116=1,$J116=1,DO$43&gt;=REGISTER!$DD$28,DO$40&gt;0,SUM(DO$54:DO$60)&gt;0),1,0)))</f>
        <v>0</v>
      </c>
      <c r="AM116" s="68">
        <f>IF((SUM(AM$19:AM$39)+SUM(AM$78:AM115)+SUM(AM$117:AM$121))&gt;=REGISTER!$DD$24,0,IF(DP$70=1,0,IF(AND(DP116=1,$J116=1,DP$43&gt;=REGISTER!$DD$28,DP$40&gt;0,SUM(DP$54:DP$60)&gt;0),1,0)))</f>
        <v>0</v>
      </c>
      <c r="AN116" s="68">
        <f>IF((SUM(AN$19:AN$39)+SUM(AN$78:AN115)+SUM(AN$117:AN$121))&gt;=REGISTER!$DD$24,0,IF(DQ$70=1,0,IF(AND(DQ116=1,$J116=1,DQ$43&gt;=REGISTER!$DD$28,DQ$40&gt;0,SUM(DQ$54:DQ$60)&gt;0),1,0)))</f>
        <v>0</v>
      </c>
      <c r="AO116" s="68">
        <f>IF((SUM(AO$19:AO$39)+SUM(AO$78:AO115)+SUM(AO$117:AO$121))&gt;=REGISTER!$DD$24,0,IF(DR$70=1,0,IF(AND(DR116=1,$J116=1,DR$43&gt;=REGISTER!$DD$28,DR$40&gt;0,SUM(DR$54:DR$60)&gt;0),1,0)))</f>
        <v>0</v>
      </c>
      <c r="AP116" s="68">
        <f>IF((SUM(AP$19:AP$39)+SUM(AP$78:AP115)+SUM(AP$117:AP$121))&gt;=REGISTER!$DD$24,0,IF(DS$70=1,0,IF(AND(DS116=1,$J116=1,DS$43&gt;=REGISTER!$DD$28,DS$40&gt;0,SUM(DS$54:DS$60)&gt;0),1,0)))</f>
        <v>0</v>
      </c>
      <c r="AQ116" s="68">
        <f>IF((SUM(AQ$19:AQ$39)+SUM(AQ$78:AQ115)+SUM(AQ$117:AQ$121))&gt;=REGISTER!$DD$24,0,IF(DT$70=1,0,IF(AND(DT116=1,$J116=1,DT$43&gt;=REGISTER!$DD$28,DT$40&gt;0,SUM(DT$54:DT$60)&gt;0),1,0)))</f>
        <v>0</v>
      </c>
      <c r="AR116" s="68">
        <f>IF((SUM(AR$19:AR$39)+SUM(AR$78:AR115)+SUM(AR$117:AR$121))&gt;=REGISTER!$DD$24,0,IF(DU$70=1,0,IF(AND(DU116=1,$J116=1,DU$43&gt;=REGISTER!$DD$28,DU$40&gt;0,SUM(DU$54:DU$60)&gt;0),1,0)))</f>
        <v>0</v>
      </c>
      <c r="AS116" s="68">
        <f>IF((SUM(AS$19:AS$39)+SUM(AS$78:AS115)+SUM(AS$117:AS$121))&gt;=REGISTER!$DD$24,0,IF(DV$70=1,0,IF(AND(DV116=1,$J116=1,DV$43&gt;=REGISTER!$DD$28,DV$40&gt;0,SUM(DV$54:DV$60)&gt;0),1,0)))</f>
        <v>0</v>
      </c>
      <c r="AT116" s="68">
        <f>IF((SUM(AT$19:AT$39)+SUM(AT$78:AT115)+SUM(AT$117:AT$121))&gt;=REGISTER!$DD$24,0,IF(DW$70=1,0,IF(AND(DW116=1,$J116=1,DW$43&gt;=REGISTER!$DD$28,DW$40&gt;0,SUM(DW$54:DW$60)&gt;0),1,0)))</f>
        <v>0</v>
      </c>
      <c r="AU116" s="68">
        <f>IF((SUM(AU$19:AU$39)+SUM(AU$78:AU115)+SUM(AU$117:AU$121))&gt;=REGISTER!$DD$24,0,IF(DX$70=1,0,IF(AND(DX116=1,$J116=1,DX$43&gt;=REGISTER!$DD$28,DX$40&gt;0,SUM(DX$54:DX$60)&gt;0),1,0)))</f>
        <v>0</v>
      </c>
      <c r="AV116" s="68">
        <f>IF((SUM(AV$19:AV$39)+SUM(AV$78:AV115)+SUM(AV$117:AV$121))&gt;=REGISTER!$DD$24,0,IF(DY$70=1,0,IF(AND(DY116=1,$J116=1,DY$43&gt;=REGISTER!$DD$28,DY$40&gt;0,SUM(DY$54:DY$60)&gt;0),1,0)))</f>
        <v>0</v>
      </c>
      <c r="AW116" s="68">
        <f>IF((SUM(AW$19:AW$39)+SUM(AW$78:AW115)+SUM(AW$117:AW$121))&gt;=REGISTER!$DD$24,0,IF(DZ$70=1,0,IF(AND(DZ116=1,$J116=1,DZ$43&gt;=REGISTER!$DD$28,DZ$40&gt;0,SUM(DZ$54:DZ$60)&gt;0),1,0)))</f>
        <v>0</v>
      </c>
      <c r="AX116" s="68">
        <f>IF((SUM(AX$19:AX$39)+SUM(AX$78:AX115)+SUM(AX$117:AX$121))&gt;=REGISTER!$DD$24,0,IF(EA$70=1,0,IF(AND(EA116=1,$J116=1,EA$43&gt;=REGISTER!$DD$28,EA$40&gt;0,SUM(EA$54:EA$60)&gt;0),1,0)))</f>
        <v>0</v>
      </c>
      <c r="AY116" s="68">
        <f>IF((SUM(AY$19:AY$39)+SUM(AY$78:AY115)+SUM(AY$117:AY$121))&gt;=REGISTER!$DD$24,0,IF(EB$70=1,0,IF(AND(EB116=1,$J116=1,EB$43&gt;=REGISTER!$DD$28,EB$40&gt;0,SUM(EB$54:EB$60)&gt;0),1,0)))</f>
        <v>0</v>
      </c>
      <c r="AZ116" s="68">
        <f>IF((SUM(AZ$19:AZ$39)+SUM(AZ$78:AZ115)+SUM(AZ$117:AZ$121))&gt;=REGISTER!$DD$24,0,IF(EC$70=1,0,IF(AND(EC116=1,$J116=1,EC$43&gt;=REGISTER!$DD$28,EC$40&gt;0,SUM(EC$54:EC$60)&gt;0),1,0)))</f>
        <v>0</v>
      </c>
      <c r="BA116" s="68">
        <f>IF((SUM(BA$19:BA$39)+SUM(BA$78:BA115)+SUM(BA$117:BA$121))&gt;=REGISTER!$DD$24,0,IF(ED$70=1,0,IF(AND(ED116=1,$J116=1,ED$43&gt;=REGISTER!$DD$28,ED$40&gt;0,SUM(ED$54:ED$60)&gt;0),1,0)))</f>
        <v>0</v>
      </c>
      <c r="BB116" s="68">
        <f>IF((SUM(BB$19:BB$39)+SUM(BB$78:BB115)+SUM(BB$117:BB$121))&gt;=REGISTER!$DD$24,0,IF(EE$70=1,0,IF(AND(EE116=1,$J116=1,EE$43&gt;=REGISTER!$DD$28,EE$40&gt;0,SUM(EE$54:EE$60)&gt;0),1,0)))</f>
        <v>0</v>
      </c>
      <c r="BC116" s="68">
        <f>IF((SUM(BC$19:BC$39)+SUM(BC$78:BC115)+SUM(BC$117:BC$121))&gt;=REGISTER!$DD$24,0,IF(EF$70=1,0,IF(AND(EF116=1,$J116=1,EF$43&gt;=REGISTER!$DD$28,EF$40&gt;0,SUM(EF$54:EF$60)&gt;0),1,0)))</f>
        <v>0</v>
      </c>
      <c r="BD116" s="83">
        <f t="shared" si="55"/>
        <v>0</v>
      </c>
      <c r="BE116" s="68">
        <f>IF((SUM(BE$19:BE$37)+SUM(BE$78:BE115))&gt;=20,0,SUM(IF(AND($I116=1,CS116=1,CS$41&gt;2,CS$40&gt;0,SUM(CS$47:CS$53)&gt;0),1,0)))</f>
        <v>0</v>
      </c>
      <c r="BF116" s="68">
        <f>IF((SUM(BF$19:BF$37)+SUM(BF$78:BF115))&gt;=20,0,SUM(IF(AND($I116=1,CT116=1,CT$41&gt;2,CT$40&gt;0,SUM(CT$47:CT$53)&gt;0),1,0)))</f>
        <v>0</v>
      </c>
      <c r="BG116" s="68">
        <f>IF((SUM(BG$19:BG$37)+SUM(BG$78:BG115))&gt;=20,0,SUM(IF(AND($I116=1,CU116=1,CU$41&gt;2,CU$40&gt;0,SUM(CU$47:CU$53)&gt;0),1,0)))</f>
        <v>0</v>
      </c>
      <c r="BH116" s="68">
        <f>IF((SUM(BH$19:BH$37)+SUM(BH$78:BH115))&gt;=20,0,SUM(IF(AND($I116=1,CV116=1,CV$41&gt;2,CV$40&gt;0,SUM(CV$47:CV$53)&gt;0),1,0)))</f>
        <v>0</v>
      </c>
      <c r="BI116" s="68">
        <f>IF((SUM(BI$19:BI$37)+SUM(BI$78:BI115))&gt;=20,0,SUM(IF(AND($I116=1,CW116=1,CW$41&gt;2,CW$40&gt;0,SUM(CW$47:CW$53)&gt;0),1,0)))</f>
        <v>0</v>
      </c>
      <c r="BJ116" s="68">
        <f>IF((SUM(BJ$19:BJ$37)+SUM(BJ$78:BJ115))&gt;=20,0,SUM(IF(AND($I116=1,CX116=1,CX$41&gt;2,CX$40&gt;0,SUM(CX$47:CX$53)&gt;0),1,0)))</f>
        <v>0</v>
      </c>
      <c r="BK116" s="68">
        <f>IF((SUM(BK$19:BK$37)+SUM(BK$78:BK115))&gt;=20,0,SUM(IF(AND($I116=1,CY116=1,CY$41&gt;2,CY$40&gt;0,SUM(CY$47:CY$53)&gt;0),1,0)))</f>
        <v>0</v>
      </c>
      <c r="BL116" s="68">
        <f>IF((SUM(BL$19:BL$37)+SUM(BL$78:BL115))&gt;=20,0,SUM(IF(AND($I116=1,CZ116=1,CZ$41&gt;2,CZ$40&gt;0,SUM(CZ$47:CZ$53)&gt;0),1,0)))</f>
        <v>0</v>
      </c>
      <c r="BM116" s="68">
        <f>IF((SUM(BM$19:BM$37)+SUM(BM$78:BM115))&gt;=20,0,SUM(IF(AND($I116=1,DA116=1,DA$41&gt;2,DA$40&gt;0,SUM(DA$47:DA$53)&gt;0),1,0)))</f>
        <v>0</v>
      </c>
      <c r="BN116" s="68">
        <f>IF((SUM(BN$19:BN$37)+SUM(BN$78:BN115))&gt;=20,0,SUM(IF(AND($I116=1,DB116=1,DB$41&gt;2,DB$40&gt;0,SUM(DB$47:DB$53)&gt;0),1,0)))</f>
        <v>0</v>
      </c>
      <c r="BO116" s="68">
        <f>IF((SUM(BO$19:BO$37)+SUM(BO$78:BO115))&gt;=20,0,SUM(IF(AND($I116=1,DC116=1,DC$41&gt;2,DC$40&gt;0,SUM(DC$47:DC$53)&gt;0),1,0)))</f>
        <v>0</v>
      </c>
      <c r="BP116" s="68">
        <f>IF((SUM(BP$19:BP$37)+SUM(BP$78:BP115))&gt;=20,0,SUM(IF(AND($I116=1,DD116=1,DD$41&gt;2,DD$40&gt;0,SUM(DD$47:DD$53)&gt;0),1,0)))</f>
        <v>0</v>
      </c>
      <c r="BQ116" s="68">
        <f>IF((SUM(BQ$19:BQ$37)+SUM(BQ$78:BQ115))&gt;=20,0,SUM(IF(AND($I116=1,DE116=1,DE$41&gt;2,DE$40&gt;0,SUM(DE$47:DE$53)&gt;0),1,0)))</f>
        <v>0</v>
      </c>
      <c r="BR116" s="68">
        <f>IF((SUM(BR$19:BR$37)+SUM(BR$78:BR115))&gt;=20,0,SUM(IF(AND($I116=1,DF116=1,DF$41&gt;2,DF$40&gt;0,SUM(DF$47:DF$53)&gt;0),1,0)))</f>
        <v>0</v>
      </c>
      <c r="BS116" s="68">
        <f>IF((SUM(BS$19:BS$37)+SUM(BS$78:BS115))&gt;=20,0,SUM(IF(AND($I116=1,DG116=1,DG$41&gt;2,DG$40&gt;0,SUM(DG$47:DG$53)&gt;0),1,0)))</f>
        <v>0</v>
      </c>
      <c r="BT116" s="68">
        <f>IF((SUM(BT$19:BT$37)+SUM(BT$78:BT115))&gt;=20,0,SUM(IF(AND($I116=1,DH116=1,DH$41&gt;2,DH$40&gt;0,SUM(DH$47:DH$53)&gt;0),1,0)))</f>
        <v>0</v>
      </c>
      <c r="BU116" s="68">
        <f>IF((SUM(BU$19:BU$37)+SUM(BU$78:BU115))&gt;=20,0,SUM(IF(AND($I116=1,DI116=1,DI$41&gt;2,DI$40&gt;0,SUM(DI$47:DI$53)&gt;0),1,0)))</f>
        <v>0</v>
      </c>
      <c r="BV116" s="68">
        <f>IF((SUM(BV$19:BV$37)+SUM(BV$78:BV115))&gt;=20,0,SUM(IF(AND($I116=1,DJ116=1,DJ$41&gt;2,DJ$40&gt;0,SUM(DJ$47:DJ$53)&gt;0),1,0)))</f>
        <v>0</v>
      </c>
      <c r="BW116" s="68">
        <f>IF((SUM(BW$19:BW$37)+SUM(BW$78:BW115))&gt;=20,0,SUM(IF(AND($I116=1,DK116=1,DK$41&gt;2,DK$40&gt;0,SUM(DK$47:DK$53)&gt;0),1,0)))</f>
        <v>0</v>
      </c>
      <c r="BX116" s="68">
        <f>IF((SUM(BX$19:BX$37)+SUM(BX$78:BX115))&gt;=20,0,SUM(IF(AND($I116=1,DL116=1,DL$41&gt;2,DL$40&gt;0,SUM(DL$47:DL$53)&gt;0),1,0)))</f>
        <v>0</v>
      </c>
      <c r="BY116" s="68">
        <f>IF((SUM(BY$19:BY$37)+SUM(BY$78:BY115))&gt;=20,0,SUM(IF(AND($I116=1,DM116=1,DM$41&gt;2,DM$40&gt;0,SUM(DM$47:DM$53)&gt;0),1,0)))</f>
        <v>0</v>
      </c>
      <c r="BZ116" s="68">
        <f>IF((SUM(BZ$19:BZ$37)+SUM(BZ$78:BZ115))&gt;=20,0,SUM(IF(AND($I116=1,DN116=1,DN$41&gt;2,DN$40&gt;0,SUM(DN$47:DN$53)&gt;0),1,0)))</f>
        <v>0</v>
      </c>
      <c r="CA116" s="68">
        <f>IF((SUM(CA$19:CA$37)+SUM(CA$78:CA115))&gt;=20,0,SUM(IF(AND($I116=1,DO116=1,DO$41&gt;2,DO$40&gt;0,SUM(DO$47:DO$53)&gt;0),1,0)))</f>
        <v>0</v>
      </c>
      <c r="CB116" s="68">
        <f>IF((SUM(CB$19:CB$37)+SUM(CB$78:CB115))&gt;=20,0,SUM(IF(AND($I116=1,DP116=1,DP$41&gt;2,DP$40&gt;0,SUM(DP$47:DP$53)&gt;0),1,0)))</f>
        <v>0</v>
      </c>
      <c r="CC116" s="68">
        <f>IF((SUM(CC$19:CC$37)+SUM(CC$78:CC115))&gt;=20,0,SUM(IF(AND($I116=1,DQ116=1,DQ$41&gt;2,DQ$40&gt;0,SUM(DQ$47:DQ$53)&gt;0),1,0)))</f>
        <v>0</v>
      </c>
      <c r="CD116" s="68">
        <f>IF((SUM(CD$19:CD$37)+SUM(CD$78:CD115))&gt;=20,0,SUM(IF(AND($I116=1,DR116=1,DR$41&gt;2,DR$40&gt;0,SUM(DR$47:DR$53)&gt;0),1,0)))</f>
        <v>0</v>
      </c>
      <c r="CE116" s="68">
        <f>IF((SUM(CE$19:CE$37)+SUM(CE$78:CE115))&gt;=20,0,SUM(IF(AND($I116=1,DS116=1,DS$41&gt;2,DS$40&gt;0,SUM(DS$47:DS$53)&gt;0),1,0)))</f>
        <v>0</v>
      </c>
      <c r="CF116" s="68">
        <f>IF((SUM(CF$19:CF$37)+SUM(CF$78:CF115))&gt;=20,0,SUM(IF(AND($I116=1,DT116=1,DT$41&gt;2,DT$40&gt;0,SUM(DT$47:DT$53)&gt;0),1,0)))</f>
        <v>0</v>
      </c>
      <c r="CG116" s="68">
        <f>IF((SUM(CG$19:CG$37)+SUM(CG$78:CG115))&gt;=20,0,SUM(IF(AND($I116=1,DU116=1,DU$41&gt;2,DU$40&gt;0,SUM(DU$47:DU$53)&gt;0),1,0)))</f>
        <v>0</v>
      </c>
      <c r="CH116" s="68">
        <f>IF((SUM(CH$19:CH$37)+SUM(CH$78:CH115))&gt;=20,0,SUM(IF(AND($I116=1,DV116=1,DV$41&gt;2,DV$40&gt;0,SUM(DV$47:DV$53)&gt;0),1,0)))</f>
        <v>0</v>
      </c>
      <c r="CI116" s="68">
        <f>IF((SUM(CI$19:CI$37)+SUM(CI$78:CI115))&gt;=20,0,SUM(IF(AND($I116=1,DW116=1,DW$41&gt;2,DW$40&gt;0,SUM(DW$47:DW$53)&gt;0),1,0)))</f>
        <v>0</v>
      </c>
      <c r="CJ116" s="68">
        <f>IF((SUM(CJ$19:CJ$37)+SUM(CJ$78:CJ115))&gt;=20,0,SUM(IF(AND($I116=1,DX116=1,DX$41&gt;2,DX$40&gt;0,SUM(DX$47:DX$53)&gt;0),1,0)))</f>
        <v>0</v>
      </c>
      <c r="CK116" s="68">
        <f>IF((SUM(CK$19:CK$37)+SUM(CK$78:CK115))&gt;=20,0,SUM(IF(AND($I116=1,DY116=1,DY$41&gt;2,DY$40&gt;0,SUM(DY$47:DY$53)&gt;0),1,0)))</f>
        <v>0</v>
      </c>
      <c r="CL116" s="68">
        <f>IF((SUM(CL$19:CL$37)+SUM(CL$78:CL115))&gt;=20,0,SUM(IF(AND($I116=1,DZ116=1,DZ$41&gt;2,DZ$40&gt;0,SUM(DZ$47:DZ$53)&gt;0),1,0)))</f>
        <v>0</v>
      </c>
      <c r="CM116" s="68">
        <f>IF((SUM(CM$19:CM$37)+SUM(CM$78:CM115))&gt;=20,0,SUM(IF(AND($I116=1,EA116=1,EA$41&gt;2,EA$40&gt;0,SUM(EA$47:EA$53)&gt;0),1,0)))</f>
        <v>0</v>
      </c>
      <c r="CN116" s="68">
        <f>IF((SUM(CN$19:CN$37)+SUM(CN$78:CN115))&gt;=20,0,SUM(IF(AND($I116=1,EB116=1,EB$41&gt;2,EB$40&gt;0,SUM(EB$47:EB$53)&gt;0),1,0)))</f>
        <v>0</v>
      </c>
      <c r="CO116" s="68">
        <f>IF((SUM(CO$19:CO$37)+SUM(CO$78:CO115))&gt;=20,0,SUM(IF(AND($I116=1,EC116=1,EC$41&gt;2,EC$40&gt;0,SUM(EC$47:EC$53)&gt;0),1,0)))</f>
        <v>0</v>
      </c>
      <c r="CP116" s="68">
        <f>IF((SUM(CP$19:CP$37)+SUM(CP$78:CP115))&gt;=20,0,SUM(IF(AND($I116=1,ED116=1,ED$41&gt;2,ED$40&gt;0,SUM(ED$47:ED$53)&gt;0),1,0)))</f>
        <v>0</v>
      </c>
      <c r="CQ116" s="68">
        <f>IF((SUM(CQ$19:CQ$37)+SUM(CQ$78:CQ115))&gt;=20,0,SUM(IF(AND($I116=1,EE116=1,EE$41&gt;2,EE$40&gt;0,SUM(EE$47:EE$53)&gt;0),1,0)))</f>
        <v>0</v>
      </c>
      <c r="CR116" s="68">
        <f>IF((SUM(CR$19:CR$37)+SUM(CR$78:CR115))&gt;=20,0,SUM(IF(AND($I116=1,EF116=1,EF$41&gt;2,EF$40&gt;0,SUM(EF$47:EF$53)&gt;0),1,0)))</f>
        <v>0</v>
      </c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  <c r="DH116" s="53"/>
      <c r="DI116" s="53"/>
      <c r="DJ116" s="53"/>
      <c r="DK116" s="53"/>
      <c r="DL116" s="53"/>
      <c r="DM116" s="53"/>
      <c r="DN116" s="53"/>
      <c r="DO116" s="53"/>
      <c r="DP116" s="53"/>
      <c r="DQ116" s="53"/>
      <c r="DR116" s="53"/>
      <c r="DS116" s="53"/>
      <c r="DT116" s="53"/>
      <c r="DU116" s="53"/>
      <c r="DV116" s="53"/>
      <c r="DW116" s="53"/>
      <c r="DX116" s="53"/>
      <c r="DY116" s="53"/>
      <c r="DZ116" s="53"/>
      <c r="EA116" s="53"/>
      <c r="EB116" s="53"/>
      <c r="EC116" s="53"/>
      <c r="ED116" s="53"/>
      <c r="EE116" s="53"/>
      <c r="EF116" s="53"/>
      <c r="EG116" s="46">
        <f t="shared" si="51"/>
        <v>0</v>
      </c>
      <c r="EH116" s="116"/>
      <c r="EI116" s="82">
        <f t="shared" si="52"/>
        <v>0</v>
      </c>
      <c r="EJ116" s="295" t="str">
        <f t="shared" si="53"/>
        <v/>
      </c>
      <c r="EK116" s="296">
        <f t="shared" si="54"/>
        <v>0</v>
      </c>
      <c r="EL116" s="161"/>
      <c r="EM116" s="354">
        <f>SUMIF($K116,REGISTER!$CY$7,'KORT 2'!$BD116)</f>
        <v>0</v>
      </c>
      <c r="EN116" s="355">
        <f>SUMIF($K116,REGISTER!$CY$8,'KORT 2'!$BD116)</f>
        <v>0</v>
      </c>
      <c r="EO116" s="356">
        <f>SUMIF($K116,REGISTER!$CY$9,'KORT 2'!$BD116)</f>
        <v>0</v>
      </c>
      <c r="EP116" s="356">
        <f>SUMIF($K116,REGISTER!$CY$10,'KORT 2'!$BD116)</f>
        <v>0</v>
      </c>
      <c r="EQ116" s="357">
        <f>SUMIF($K116,REGISTER!$CY$23,'KORT 2'!$BD116)</f>
        <v>0</v>
      </c>
      <c r="ER116" s="355">
        <f>SUMIF($K116,REGISTER!$CY$24,'KORT 2'!$BD116)</f>
        <v>0</v>
      </c>
      <c r="ES116" s="356">
        <f>SUMIF($K116,REGISTER!$CY$25,'KORT 2'!$BD116)</f>
        <v>0</v>
      </c>
      <c r="ET116" s="356">
        <f>SUMIF($K116,REGISTER!$CY$26,'KORT 2'!$BD116)</f>
        <v>0</v>
      </c>
      <c r="EU116" s="357">
        <f>SUMIF($K116,REGISTER!$CY$15,'KORT 2'!$BD116)</f>
        <v>0</v>
      </c>
      <c r="EV116" s="355">
        <f>SUMIF($K116,REGISTER!$CY$16,'KORT 2'!$BD116)</f>
        <v>0</v>
      </c>
      <c r="EW116" s="355">
        <f>SUMIF($K116,REGISTER!$CY$17,'KORT 2'!$BD116)</f>
        <v>0</v>
      </c>
      <c r="EX116" s="355">
        <f>SUMIF($K116,REGISTER!$CY$18,'KORT 2'!$BD116)</f>
        <v>0</v>
      </c>
      <c r="EY116" s="358">
        <f>SUMIF($K116,REGISTER!$CY$19,'KORT 2'!$BD116)+SUMIF($K116,REGISTER!$CY$20,'KORT 2'!$BD116)+SUMIF($K116,REGISTER!$CY$21,'KORT 2'!$BD116)+SUMIF($K116,REGISTER!$CY$22,'KORT 2'!$BD116)</f>
        <v>0</v>
      </c>
      <c r="EZ116" s="359">
        <f>SUMIF($K116,REGISTER!$CY$31,'KORT 2'!$BD116)</f>
        <v>0</v>
      </c>
      <c r="FA116" s="355">
        <f>SUMIF($K116,REGISTER!$CY$32,'KORT 2'!$BD116)</f>
        <v>0</v>
      </c>
      <c r="FB116" s="355">
        <f>SUMIF($K116,REGISTER!$CY$33,'KORT 2'!$BD116)</f>
        <v>0</v>
      </c>
      <c r="FC116" s="355">
        <f>SUMIF($K116,REGISTER!$CY$34,'KORT 2'!$BD116)</f>
        <v>0</v>
      </c>
      <c r="FD116" s="358">
        <f>SUMIF($K116,REGISTER!$CY$35,'KORT 2'!$BD116)+SUMIF($K116,REGISTER!$CY$36,'KORT 2'!$BD116)+SUMIF($K116,REGISTER!$CY$37,'KORT 2'!$BD116)+SUMIF($K116,REGISTER!$CY$38,'KORT 2'!$BD116)</f>
        <v>0</v>
      </c>
      <c r="FE116" s="376"/>
      <c r="FF116" s="377"/>
      <c r="FG116" s="378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9"/>
      <c r="FY116" s="84">
        <f>SUMIF($M116,REGISTER!$CY$40,'KORT 2'!$O116)</f>
        <v>0</v>
      </c>
      <c r="FZ116" s="17">
        <f>SUMIF($M116,REGISTER!$CY$41,'KORT 2'!$O116)</f>
        <v>0</v>
      </c>
      <c r="GA116" s="17">
        <f>SUMIF($M116,REGISTER!$CY$42,'KORT 2'!$O116)</f>
        <v>0</v>
      </c>
      <c r="GB116" s="17">
        <f>SUMIF($M116,REGISTER!$CY$43,'KORT 2'!$O116)</f>
        <v>0</v>
      </c>
      <c r="GC116" s="17">
        <f>SUMIF($M116,REGISTER!$CY$44,'KORT 2'!$O116)</f>
        <v>0</v>
      </c>
      <c r="GD116" s="17">
        <f>SUMIF($M116,REGISTER!$CY$45,'KORT 2'!$O116)</f>
        <v>0</v>
      </c>
      <c r="GE116" s="17">
        <f>SUMIF($M116,REGISTER!$CY$60,'KORT 2'!$O116)</f>
        <v>0</v>
      </c>
      <c r="GF116" s="17">
        <f>SUMIF($M116,REGISTER!$CY$61,'KORT 2'!$O116)</f>
        <v>0</v>
      </c>
      <c r="GG116" s="17">
        <f>SUMIF($M116,REGISTER!$CY$62,'KORT 2'!$O116)</f>
        <v>0</v>
      </c>
      <c r="GH116" s="17">
        <f>SUMIF($M116,REGISTER!$CY$63,'KORT 2'!$O116)</f>
        <v>0</v>
      </c>
      <c r="GI116" s="17">
        <f>SUMIF($M116,REGISTER!$CY$64,'KORT 2'!$O116)</f>
        <v>0</v>
      </c>
      <c r="GJ116" s="17">
        <f>SUMIF($M116,REGISTER!$CY$65,'KORT 2'!$O116)</f>
        <v>0</v>
      </c>
      <c r="GK116" s="17">
        <f>SUMIF($M116,REGISTER!$CY$50,'KORT 2'!$O116)</f>
        <v>0</v>
      </c>
      <c r="GL116" s="17">
        <f>SUMIF($M116,REGISTER!$CY$51,'KORT 2'!$O116)</f>
        <v>0</v>
      </c>
      <c r="GM116" s="17">
        <f>SUMIF($M116,REGISTER!$CY$52,'KORT 2'!$O116)</f>
        <v>0</v>
      </c>
      <c r="GN116" s="17">
        <f>SUMIF($M116,REGISTER!$CY$53,'KORT 2'!$O116)</f>
        <v>0</v>
      </c>
      <c r="GO116" s="17">
        <f>SUMIF($M116,REGISTER!$CY$54,'KORT 2'!$O116)</f>
        <v>0</v>
      </c>
      <c r="GP116" s="17">
        <f>SUMIF($M116,REGISTER!$CY$55,'KORT 2'!$O116)</f>
        <v>0</v>
      </c>
      <c r="GQ116" s="16">
        <f>SUMIF($M116,REGISTER!$CY$56,'KORT 2'!$O116)+SUMIF($M116,REGISTER!$CY$57,'KORT 2'!$O116)+SUMIF($M116,REGISTER!$CY$58,'KORT 2'!$O116)+SUMIF($M116,REGISTER!$CY$59,'KORT 2'!$O116)</f>
        <v>0</v>
      </c>
      <c r="GR116" s="17">
        <f>SUMIF($M116,REGISTER!$CY$70,'KORT 2'!$O116)</f>
        <v>0</v>
      </c>
      <c r="GS116" s="17">
        <f>SUMIF($M116,REGISTER!$CY$71,'KORT 2'!$O116)</f>
        <v>0</v>
      </c>
      <c r="GT116" s="17">
        <f>SUMIF($M116,REGISTER!$CY$72,'KORT 2'!$O116)</f>
        <v>0</v>
      </c>
      <c r="GU116" s="17">
        <f>SUMIF($M116,REGISTER!$CY$73,'KORT 2'!$O116)</f>
        <v>0</v>
      </c>
      <c r="GV116" s="17">
        <f>SUMIF($M116,REGISTER!$CY$74,'KORT 2'!$O116)</f>
        <v>0</v>
      </c>
      <c r="GW116" s="17">
        <f>SUMIF($M116,REGISTER!$CY$75,'KORT 2'!$O116)</f>
        <v>0</v>
      </c>
      <c r="GX116" s="16">
        <f>SUMIF($M116,REGISTER!$CY$76,'KORT 2'!$O116)+SUMIF($M116,REGISTER!$CY$77,'KORT 2'!$O116)+SUMIF($M116,REGISTER!$CY$78,'KORT 2'!$O116)+SUMIF($M116,REGISTER!$CY$79,'KORT 2'!$O116)</f>
        <v>0</v>
      </c>
      <c r="GY116" s="116"/>
      <c r="GZ116" s="116"/>
      <c r="HA116" s="116"/>
      <c r="HB116" s="116"/>
      <c r="HC116" s="116"/>
      <c r="HD116" s="191"/>
      <c r="HE116" s="116"/>
      <c r="HF116" s="116"/>
      <c r="HG116" s="116"/>
      <c r="HH116" s="116"/>
      <c r="HI116" s="116"/>
      <c r="HJ116" s="116"/>
      <c r="HK116" s="116"/>
      <c r="HL116" s="116"/>
      <c r="HM116" s="116"/>
      <c r="HN116" s="116"/>
      <c r="HO116" s="116"/>
      <c r="HP116" s="106"/>
      <c r="HQ116" s="1"/>
    </row>
    <row r="117" spans="1:225" ht="12.9" customHeight="1">
      <c r="A117" s="15">
        <v>61</v>
      </c>
      <c r="B117" s="69"/>
      <c r="C117" s="28" t="s">
        <v>2</v>
      </c>
      <c r="D117" s="539" t="str">
        <f>IF(B117&gt;0,VLOOKUP(B117,RE,2,FALSE),"")</f>
        <v/>
      </c>
      <c r="E117" s="540"/>
      <c r="F117" s="540"/>
      <c r="G117" s="541"/>
      <c r="H117" s="111" t="str">
        <f t="shared" si="42"/>
        <v/>
      </c>
      <c r="I117" s="362">
        <v>1</v>
      </c>
      <c r="J117" s="22">
        <f t="shared" si="44"/>
        <v>0</v>
      </c>
      <c r="K117" s="22">
        <f t="shared" si="45"/>
        <v>0</v>
      </c>
      <c r="L117" s="22">
        <f>IF($B117="",0,VLOOKUP($B117,RE,22,FALSE))</f>
        <v>0</v>
      </c>
      <c r="M117" s="22">
        <f t="shared" si="46"/>
        <v>0</v>
      </c>
      <c r="N117" s="22">
        <f t="shared" si="47"/>
        <v>0</v>
      </c>
      <c r="O117" s="83">
        <f t="shared" si="48"/>
        <v>0</v>
      </c>
      <c r="P117" s="64">
        <f>IF(CS$70=1,0,IF(AND(CS117=1,$J117=1,$N117&gt;=13,CS$43&gt;=REGISTER!$DD$28,CS$40&gt;0,SUM(CS$54:CS$60)&gt;0),1,0))</f>
        <v>0</v>
      </c>
      <c r="Q117" s="64">
        <f>IF(CT$70=1,0,IF(AND(CT117=1,$J117=1,$N117&gt;=13,CT$43&gt;=REGISTER!$DD$28,CT$40&gt;0,SUM(CT$54:CT$60)&gt;0),1,0))</f>
        <v>0</v>
      </c>
      <c r="R117" s="64">
        <f>IF(CU$70=1,0,IF(AND(CU117=1,$J117=1,$N117&gt;=13,CU$43&gt;=REGISTER!$DD$28,CU$40&gt;0,SUM(CU$54:CU$60)&gt;0),1,0))</f>
        <v>0</v>
      </c>
      <c r="S117" s="64">
        <f>IF(CV$70=1,0,IF(AND(CV117=1,$J117=1,$N117&gt;=13,CV$43&gt;=REGISTER!$DD$28,CV$40&gt;0,SUM(CV$54:CV$60)&gt;0),1,0))</f>
        <v>0</v>
      </c>
      <c r="T117" s="64">
        <f>IF(CW$70=1,0,IF(AND(CW117=1,$J117=1,$N117&gt;=13,CW$43&gt;=REGISTER!$DD$28,CW$40&gt;0,SUM(CW$54:CW$60)&gt;0),1,0))</f>
        <v>0</v>
      </c>
      <c r="U117" s="64">
        <f>IF(CX$70=1,0,IF(AND(CX117=1,$J117=1,$N117&gt;=13,CX$43&gt;=REGISTER!$DD$28,CX$40&gt;0,SUM(CX$54:CX$60)&gt;0),1,0))</f>
        <v>0</v>
      </c>
      <c r="V117" s="64">
        <f>IF(CY$70=1,0,IF(AND(CY117=1,$J117=1,$N117&gt;=13,CY$43&gt;=REGISTER!$DD$28,CY$40&gt;0,SUM(CY$54:CY$60)&gt;0),1,0))</f>
        <v>0</v>
      </c>
      <c r="W117" s="64">
        <f>IF(CZ$70=1,0,IF(AND(CZ117=1,$J117=1,$N117&gt;=13,CZ$43&gt;=REGISTER!$DD$28,CZ$40&gt;0,SUM(CZ$54:CZ$60)&gt;0),1,0))</f>
        <v>0</v>
      </c>
      <c r="X117" s="64">
        <f>IF(DA$70=1,0,IF(AND(DA117=1,$J117=1,$N117&gt;=13,DA$43&gt;=REGISTER!$DD$28,DA$40&gt;0,SUM(DA$54:DA$60)&gt;0),1,0))</f>
        <v>0</v>
      </c>
      <c r="Y117" s="64">
        <f>IF(DB$70=1,0,IF(AND(DB117=1,$J117=1,$N117&gt;=13,DB$43&gt;=REGISTER!$DD$28,DB$40&gt;0,SUM(DB$54:DB$60)&gt;0),1,0))</f>
        <v>0</v>
      </c>
      <c r="Z117" s="64">
        <f>IF(DC$70=1,0,IF(AND(DC117=1,$J117=1,$N117&gt;=13,DC$43&gt;=REGISTER!$DD$28,DC$40&gt;0,SUM(DC$54:DC$60)&gt;0),1,0))</f>
        <v>0</v>
      </c>
      <c r="AA117" s="64">
        <f>IF(DD$70=1,0,IF(AND(DD117=1,$J117=1,$N117&gt;=13,DD$43&gt;=REGISTER!$DD$28,DD$40&gt;0,SUM(DD$54:DD$60)&gt;0),1,0))</f>
        <v>0</v>
      </c>
      <c r="AB117" s="64">
        <f>IF(DE$70=1,0,IF(AND(DE117=1,$J117=1,$N117&gt;=13,DE$43&gt;=REGISTER!$DD$28,DE$40&gt;0,SUM(DE$54:DE$60)&gt;0),1,0))</f>
        <v>0</v>
      </c>
      <c r="AC117" s="64">
        <f>IF(DF$70=1,0,IF(AND(DF117=1,$J117=1,$N117&gt;=13,DF$43&gt;=REGISTER!$DD$28,DF$40&gt;0,SUM(DF$54:DF$60)&gt;0),1,0))</f>
        <v>0</v>
      </c>
      <c r="AD117" s="64">
        <f>IF(DG$70=1,0,IF(AND(DG117=1,$J117=1,$N117&gt;=13,DG$43&gt;=REGISTER!$DD$28,DG$40&gt;0,SUM(DG$54:DG$60)&gt;0),1,0))</f>
        <v>0</v>
      </c>
      <c r="AE117" s="64">
        <f>IF(DH$70=1,0,IF(AND(DH117=1,$J117=1,$N117&gt;=13,DH$43&gt;=REGISTER!$DD$28,DH$40&gt;0,SUM(DH$54:DH$60)&gt;0),1,0))</f>
        <v>0</v>
      </c>
      <c r="AF117" s="64">
        <f>IF(DI$70=1,0,IF(AND(DI117=1,$J117=1,$N117&gt;=13,DI$43&gt;=REGISTER!$DD$28,DI$40&gt;0,SUM(DI$54:DI$60)&gt;0),1,0))</f>
        <v>0</v>
      </c>
      <c r="AG117" s="64">
        <f>IF(DJ$70=1,0,IF(AND(DJ117=1,$J117=1,$N117&gt;=13,DJ$43&gt;=REGISTER!$DD$28,DJ$40&gt;0,SUM(DJ$54:DJ$60)&gt;0),1,0))</f>
        <v>0</v>
      </c>
      <c r="AH117" s="64">
        <f>IF(DK$70=1,0,IF(AND(DK117=1,$J117=1,$N117&gt;=13,DK$43&gt;=REGISTER!$DD$28,DK$40&gt;0,SUM(DK$54:DK$60)&gt;0),1,0))</f>
        <v>0</v>
      </c>
      <c r="AI117" s="64">
        <f>IF(DL$70=1,0,IF(AND(DL117=1,$J117=1,$N117&gt;=13,DL$43&gt;=REGISTER!$DD$28,DL$40&gt;0,SUM(DL$54:DL$60)&gt;0),1,0))</f>
        <v>0</v>
      </c>
      <c r="AJ117" s="64">
        <f>IF(DM$70=1,0,IF(AND(DM117=1,$J117=1,$N117&gt;=13,DM$43&gt;=REGISTER!$DD$28,DM$40&gt;0,SUM(DM$54:DM$60)&gt;0),1,0))</f>
        <v>0</v>
      </c>
      <c r="AK117" s="64">
        <f>IF(DN$70=1,0,IF(AND(DN117=1,$J117=1,$N117&gt;=13,DN$43&gt;=REGISTER!$DD$28,DN$40&gt;0,SUM(DN$54:DN$60)&gt;0),1,0))</f>
        <v>0</v>
      </c>
      <c r="AL117" s="64">
        <f>IF(DO$70=1,0,IF(AND(DO117=1,$J117=1,$N117&gt;=13,DO$43&gt;=REGISTER!$DD$28,DO$40&gt;0,SUM(DO$54:DO$60)&gt;0),1,0))</f>
        <v>0</v>
      </c>
      <c r="AM117" s="64">
        <f>IF(DP$70=1,0,IF(AND(DP117=1,$J117=1,$N117&gt;=13,DP$43&gt;=REGISTER!$DD$28,DP$40&gt;0,SUM(DP$54:DP$60)&gt;0),1,0))</f>
        <v>0</v>
      </c>
      <c r="AN117" s="64">
        <f>IF(DQ$70=1,0,IF(AND(DQ117=1,$J117=1,$N117&gt;=13,DQ$43&gt;=REGISTER!$DD$28,DQ$40&gt;0,SUM(DQ$54:DQ$60)&gt;0),1,0))</f>
        <v>0</v>
      </c>
      <c r="AO117" s="64">
        <f>IF(DR$70=1,0,IF(AND(DR117=1,$J117=1,$N117&gt;=13,DR$43&gt;=REGISTER!$DD$28,DR$40&gt;0,SUM(DR$54:DR$60)&gt;0),1,0))</f>
        <v>0</v>
      </c>
      <c r="AP117" s="64">
        <f>IF(DS$70=1,0,IF(AND(DS117=1,$J117=1,$N117&gt;=13,DS$43&gt;=REGISTER!$DD$28,DS$40&gt;0,SUM(DS$54:DS$60)&gt;0),1,0))</f>
        <v>0</v>
      </c>
      <c r="AQ117" s="64">
        <f>IF(DT$70=1,0,IF(AND(DT117=1,$J117=1,$N117&gt;=13,DT$43&gt;=REGISTER!$DD$28,DT$40&gt;0,SUM(DT$54:DT$60)&gt;0),1,0))</f>
        <v>0</v>
      </c>
      <c r="AR117" s="64">
        <f>IF(DU$70=1,0,IF(AND(DU117=1,$J117=1,$N117&gt;=13,DU$43&gt;=REGISTER!$DD$28,DU$40&gt;0,SUM(DU$54:DU$60)&gt;0),1,0))</f>
        <v>0</v>
      </c>
      <c r="AS117" s="64">
        <f>IF(DV$70=1,0,IF(AND(DV117=1,$J117=1,$N117&gt;=13,DV$43&gt;=REGISTER!$DD$28,DV$40&gt;0,SUM(DV$54:DV$60)&gt;0),1,0))</f>
        <v>0</v>
      </c>
      <c r="AT117" s="64">
        <f>IF(DW$70=1,0,IF(AND(DW117=1,$J117=1,$N117&gt;=13,DW$43&gt;=REGISTER!$DD$28,DW$40&gt;0,SUM(DW$54:DW$60)&gt;0),1,0))</f>
        <v>0</v>
      </c>
      <c r="AU117" s="64">
        <f>IF(DX$70=1,0,IF(AND(DX117=1,$J117=1,$N117&gt;=13,DX$43&gt;=REGISTER!$DD$28,DX$40&gt;0,SUM(DX$54:DX$60)&gt;0),1,0))</f>
        <v>0</v>
      </c>
      <c r="AV117" s="64">
        <f>IF(DY$70=1,0,IF(AND(DY117=1,$J117=1,$N117&gt;=13,DY$43&gt;=REGISTER!$DD$28,DY$40&gt;0,SUM(DY$54:DY$60)&gt;0),1,0))</f>
        <v>0</v>
      </c>
      <c r="AW117" s="64">
        <f>IF(DZ$70=1,0,IF(AND(DZ117=1,$J117=1,$N117&gt;=13,DZ$43&gt;=REGISTER!$DD$28,DZ$40&gt;0,SUM(DZ$54:DZ$60)&gt;0),1,0))</f>
        <v>0</v>
      </c>
      <c r="AX117" s="64">
        <f>IF(EA$70=1,0,IF(AND(EA117=1,$J117=1,$N117&gt;=13,EA$43&gt;=REGISTER!$DD$28,EA$40&gt;0,SUM(EA$54:EA$60)&gt;0),1,0))</f>
        <v>0</v>
      </c>
      <c r="AY117" s="64">
        <f>IF(EB$70=1,0,IF(AND(EB117=1,$J117=1,$N117&gt;=13,EB$43&gt;=REGISTER!$DD$28,EB$40&gt;0,SUM(EB$54:EB$60)&gt;0),1,0))</f>
        <v>0</v>
      </c>
      <c r="AZ117" s="64">
        <f>IF(EC$70=1,0,IF(AND(EC117=1,$J117=1,$N117&gt;=13,EC$43&gt;=REGISTER!$DD$28,EC$40&gt;0,SUM(EC$54:EC$60)&gt;0),1,0))</f>
        <v>0</v>
      </c>
      <c r="BA117" s="64">
        <f>IF(ED$70=1,0,IF(AND(ED117=1,$J117=1,$N117&gt;=13,ED$43&gt;=REGISTER!$DD$28,ED$40&gt;0,SUM(ED$54:ED$60)&gt;0),1,0))</f>
        <v>0</v>
      </c>
      <c r="BB117" s="64">
        <f>IF(EE$70=1,0,IF(AND(EE117=1,$J117=1,$N117&gt;=13,EE$43&gt;=REGISTER!$DD$28,EE$40&gt;0,SUM(EE$54:EE$60)&gt;0),1,0))</f>
        <v>0</v>
      </c>
      <c r="BC117" s="64">
        <f>IF(EF$70=1,0,IF(AND(EF117=1,$J117=1,$N117&gt;=13,EF$43&gt;=REGISTER!$DD$28,EF$40&gt;0,SUM(EF$54:EF$60)&gt;0),1,0))</f>
        <v>0</v>
      </c>
      <c r="BD117" s="83">
        <f t="shared" si="55"/>
        <v>0</v>
      </c>
      <c r="BE117" s="105">
        <f t="shared" ref="BE117:CB121" si="56">IF(AND($I117=1,CS117=1,$N117&gt;=13,CS$41&gt;2,CS$40&gt;0,SUM(CS$47:CS$53)&gt;0),1,0)</f>
        <v>0</v>
      </c>
      <c r="BF117" s="105">
        <f t="shared" si="56"/>
        <v>0</v>
      </c>
      <c r="BG117" s="105">
        <f t="shared" si="56"/>
        <v>0</v>
      </c>
      <c r="BH117" s="105">
        <f t="shared" si="56"/>
        <v>0</v>
      </c>
      <c r="BI117" s="105">
        <f t="shared" si="56"/>
        <v>0</v>
      </c>
      <c r="BJ117" s="105">
        <f t="shared" si="56"/>
        <v>0</v>
      </c>
      <c r="BK117" s="105">
        <f t="shared" si="56"/>
        <v>0</v>
      </c>
      <c r="BL117" s="105">
        <f t="shared" si="56"/>
        <v>0</v>
      </c>
      <c r="BM117" s="105">
        <f t="shared" si="56"/>
        <v>0</v>
      </c>
      <c r="BN117" s="105">
        <f t="shared" si="56"/>
        <v>0</v>
      </c>
      <c r="BO117" s="105">
        <f t="shared" si="56"/>
        <v>0</v>
      </c>
      <c r="BP117" s="105">
        <f t="shared" si="56"/>
        <v>0</v>
      </c>
      <c r="BQ117" s="105">
        <f t="shared" si="56"/>
        <v>0</v>
      </c>
      <c r="BR117" s="105">
        <f t="shared" si="56"/>
        <v>0</v>
      </c>
      <c r="BS117" s="105">
        <f t="shared" si="56"/>
        <v>0</v>
      </c>
      <c r="BT117" s="105">
        <f t="shared" si="56"/>
        <v>0</v>
      </c>
      <c r="BU117" s="105">
        <f t="shared" si="56"/>
        <v>0</v>
      </c>
      <c r="BV117" s="105">
        <f t="shared" si="56"/>
        <v>0</v>
      </c>
      <c r="BW117" s="105">
        <f t="shared" si="56"/>
        <v>0</v>
      </c>
      <c r="BX117" s="105">
        <f t="shared" si="56"/>
        <v>0</v>
      </c>
      <c r="BY117" s="105">
        <f t="shared" si="56"/>
        <v>0</v>
      </c>
      <c r="BZ117" s="105">
        <f t="shared" si="56"/>
        <v>0</v>
      </c>
      <c r="CA117" s="105">
        <f t="shared" si="56"/>
        <v>0</v>
      </c>
      <c r="CB117" s="105">
        <f t="shared" si="56"/>
        <v>0</v>
      </c>
      <c r="CC117" s="105">
        <f t="shared" ref="CC117:CR121" si="57">IF(AND($I117=1,DQ117=1,$N117&gt;=13,DQ$41&gt;2,DQ$40&gt;0,SUM(DQ$47:DQ$53)&gt;0),1,0)</f>
        <v>0</v>
      </c>
      <c r="CD117" s="105">
        <f t="shared" si="57"/>
        <v>0</v>
      </c>
      <c r="CE117" s="105">
        <f t="shared" si="57"/>
        <v>0</v>
      </c>
      <c r="CF117" s="105">
        <f t="shared" si="57"/>
        <v>0</v>
      </c>
      <c r="CG117" s="105">
        <f t="shared" si="57"/>
        <v>0</v>
      </c>
      <c r="CH117" s="105">
        <f t="shared" si="57"/>
        <v>0</v>
      </c>
      <c r="CI117" s="105">
        <f t="shared" si="57"/>
        <v>0</v>
      </c>
      <c r="CJ117" s="105">
        <f t="shared" si="57"/>
        <v>0</v>
      </c>
      <c r="CK117" s="105">
        <f t="shared" si="57"/>
        <v>0</v>
      </c>
      <c r="CL117" s="105">
        <f t="shared" si="57"/>
        <v>0</v>
      </c>
      <c r="CM117" s="105">
        <f t="shared" si="57"/>
        <v>0</v>
      </c>
      <c r="CN117" s="105">
        <f t="shared" si="57"/>
        <v>0</v>
      </c>
      <c r="CO117" s="105">
        <f t="shared" si="57"/>
        <v>0</v>
      </c>
      <c r="CP117" s="105">
        <f t="shared" si="57"/>
        <v>0</v>
      </c>
      <c r="CQ117" s="105">
        <f t="shared" si="57"/>
        <v>0</v>
      </c>
      <c r="CR117" s="105">
        <f t="shared" si="57"/>
        <v>0</v>
      </c>
      <c r="CS117" s="366"/>
      <c r="CT117" s="366"/>
      <c r="CU117" s="366"/>
      <c r="CV117" s="366"/>
      <c r="CW117" s="366"/>
      <c r="CX117" s="366"/>
      <c r="CY117" s="366"/>
      <c r="CZ117" s="366"/>
      <c r="DA117" s="366"/>
      <c r="DB117" s="366"/>
      <c r="DC117" s="366"/>
      <c r="DD117" s="366"/>
      <c r="DE117" s="366"/>
      <c r="DF117" s="366"/>
      <c r="DG117" s="366"/>
      <c r="DH117" s="366"/>
      <c r="DI117" s="366"/>
      <c r="DJ117" s="366"/>
      <c r="DK117" s="366"/>
      <c r="DL117" s="366"/>
      <c r="DM117" s="366"/>
      <c r="DN117" s="366"/>
      <c r="DO117" s="366"/>
      <c r="DP117" s="366"/>
      <c r="DQ117" s="366"/>
      <c r="DR117" s="366"/>
      <c r="DS117" s="366"/>
      <c r="DT117" s="366"/>
      <c r="DU117" s="366"/>
      <c r="DV117" s="366"/>
      <c r="DW117" s="366"/>
      <c r="DX117" s="366"/>
      <c r="DY117" s="366"/>
      <c r="DZ117" s="366"/>
      <c r="EA117" s="366"/>
      <c r="EB117" s="366"/>
      <c r="EC117" s="366"/>
      <c r="ED117" s="366"/>
      <c r="EE117" s="366"/>
      <c r="EF117" s="366"/>
      <c r="EG117" s="361">
        <f>COUNTA(CS117:EF117)</f>
        <v>0</v>
      </c>
      <c r="EH117" s="116"/>
      <c r="EI117" s="392">
        <f>SUM(FY117:GX117)+SUM(HD117:HG117)+SUM(HM117:HP117)</f>
        <v>0</v>
      </c>
      <c r="EJ117" s="295" t="str">
        <f t="shared" si="53"/>
        <v/>
      </c>
      <c r="EK117" s="296">
        <f t="shared" si="54"/>
        <v>0</v>
      </c>
      <c r="EL117" s="161"/>
      <c r="EM117" s="118"/>
      <c r="EN117" s="186"/>
      <c r="EO117" s="186"/>
      <c r="EP117" s="186"/>
      <c r="EQ117" s="186"/>
      <c r="ER117" s="186"/>
      <c r="ES117" s="186"/>
      <c r="ET117" s="186"/>
      <c r="EU117" s="186"/>
      <c r="EV117" s="186"/>
      <c r="EW117" s="186"/>
      <c r="EX117" s="186"/>
      <c r="EY117" s="186"/>
      <c r="EZ117" s="186"/>
      <c r="FA117" s="186"/>
      <c r="FB117" s="186"/>
      <c r="FC117" s="186"/>
      <c r="FD117" s="186"/>
      <c r="FE117" s="360">
        <f>SUMIF($L117,REGISTER!$CY$8,'KORT 2'!$BD42)</f>
        <v>0</v>
      </c>
      <c r="FF117" s="360">
        <f>SUMIF($L117,REGISTER!$CY$9,'KORT 2'!$BD42)</f>
        <v>0</v>
      </c>
      <c r="FG117" s="356">
        <f>SUMIF($K117,REGISTER!$CY$10,'KORT 2'!$BD42)</f>
        <v>0</v>
      </c>
      <c r="FH117" s="360">
        <f>+SUMIF($L117,REGISTER!$CY$16,'KORT 2'!$BD42)</f>
        <v>0</v>
      </c>
      <c r="FI117" s="360">
        <f>+SUMIF($L117,REGISTER!$CY$17,'KORT 2'!$BD42)</f>
        <v>0</v>
      </c>
      <c r="FJ117" s="360">
        <f>+SUMIF($L117,REGISTER!$CY$18,'KORT 2'!$BD42)</f>
        <v>0</v>
      </c>
      <c r="FK117" s="360">
        <f>SUMIF($L117,REGISTER!$CY$11,'KORT 2'!$BD117)+SUMIF($L117,REGISTER!$CY$18,'KORT 2'!$BD42)</f>
        <v>0</v>
      </c>
      <c r="FL117" s="360">
        <f>SUMIF($L117,REGISTER!$CY$12,'KORT 2'!$BD117)+SUMIF($L117,REGISTER!$CY$20,'KORT 2'!$BD42)</f>
        <v>0</v>
      </c>
      <c r="FM117" s="360">
        <f>SUMIF($L117,REGISTER!$CY$13,'KORT 2'!$BD117)+SUMIF($L117,REGISTER!$CY$21,'KORT 2'!$BD42)</f>
        <v>0</v>
      </c>
      <c r="FN117" s="193">
        <f>SUMIF($L117,REGISTER!$CY$14,'KORT 2'!$BD117)+SUMIF($L117,REGISTER!$CY$22,'KORT 2'!$BD42)</f>
        <v>0</v>
      </c>
      <c r="FO117" s="263">
        <f>SUMIF($L117,REGISTER!$CY$24,'KORT 2'!$BD42)</f>
        <v>0</v>
      </c>
      <c r="FP117" s="16">
        <f>SUMIF($L117,REGISTER!$CY$25,'KORT 2'!$BD42)</f>
        <v>0</v>
      </c>
      <c r="FQ117" s="16">
        <f>SUMIF($L117,REGISTER!$CY$26,'KORT 2'!$BD42)</f>
        <v>0</v>
      </c>
      <c r="FR117" s="263">
        <f>SUMIF($L117,REGISTER!$CY$32,'KORT 2'!$BD42)</f>
        <v>0</v>
      </c>
      <c r="FS117" s="263">
        <f>SUMIF($L117,REGISTER!$CY$33,'KORT 2'!$BD42)</f>
        <v>0</v>
      </c>
      <c r="FT117" s="263">
        <f>SUMIF($L117,REGISTER!$CY$34,'KORT 2'!$BD42)</f>
        <v>0</v>
      </c>
      <c r="FU117" s="16">
        <f>SUMIF($L117,REGISTER!$CY$27,'KORT 2'!$BD117)+SUMIF($L117,REGISTER!$CY$35,'KORT 2'!$BD42)</f>
        <v>0</v>
      </c>
      <c r="FV117" s="16">
        <f>SUMIF($L117,REGISTER!$CY$28,'KORT 2'!$BD117)+SUMIF($L117,REGISTER!$CY$36,'KORT 2'!$BD42)</f>
        <v>0</v>
      </c>
      <c r="FW117" s="16">
        <f>SUMIF($L117,REGISTER!$CY$29,'KORT 2'!$BD117)+SUMIF($L117,REGISTER!$CY$37,'KORT 2'!$BD42)</f>
        <v>0</v>
      </c>
      <c r="FX117" s="16">
        <f>SUMIF($L117,REGISTER!$CY$30,'KORT 2'!$BD117)+SUMIF($L117,REGISTER!$CY$38,'KORT 2'!$BD42)</f>
        <v>0</v>
      </c>
      <c r="FY117" s="268">
        <f>SUMIF($M117,REGISTER!$CY$40,'KORT 2'!$O117)</f>
        <v>0</v>
      </c>
      <c r="FZ117" s="186">
        <f>SUMIF($M117,REGISTER!$CY$41,'KORT 2'!$O117)</f>
        <v>0</v>
      </c>
      <c r="GA117" s="93">
        <f>SUMIF($M117,REGISTER!$CY$42,'KORT 2'!$O117)</f>
        <v>0</v>
      </c>
      <c r="GB117" s="17">
        <f>SUMIF($M117,REGISTER!$CY$43,'KORT 2'!$O117)</f>
        <v>0</v>
      </c>
      <c r="GC117" s="17">
        <f>SUMIF($M117,REGISTER!$CY$44,'KORT 2'!$O117)</f>
        <v>0</v>
      </c>
      <c r="GD117" s="17">
        <f>SUMIF($M117,REGISTER!$CY$45,'KORT 2'!$O117)</f>
        <v>0</v>
      </c>
      <c r="GE117" s="116">
        <f>SUMIF($M117,REGISTER!$CY$46,'KORT 2'!$O117)</f>
        <v>0</v>
      </c>
      <c r="GF117" s="116">
        <f>SUMIF($M117,REGISTER!$CY$47,'KORT 2'!$O117)</f>
        <v>0</v>
      </c>
      <c r="GG117" s="116">
        <f>SUMIF($M117,REGISTER!$CY$48,'KORT 2'!$O117)</f>
        <v>0</v>
      </c>
      <c r="GH117" s="17">
        <f>SUMIF($M117,REGISTER!$CY$63,'KORT 2'!$O117)</f>
        <v>0</v>
      </c>
      <c r="GI117" s="17">
        <f>SUMIF($M117,REGISTER!$CY$64,'KORT 2'!$O117)</f>
        <v>0</v>
      </c>
      <c r="GJ117" s="17">
        <f>SUMIF($M117,REGISTER!$CY$65,'KORT 2'!$O117)</f>
        <v>0</v>
      </c>
      <c r="GK117" s="268">
        <f>SUMIF($M117,REGISTER!$CY$52,'KORT 2'!$O117)</f>
        <v>0</v>
      </c>
      <c r="GL117" s="186">
        <f>SUMIF($M117,REGISTER!$CY$53,'KORT 2'!$O117)</f>
        <v>0</v>
      </c>
      <c r="GM117" s="93">
        <f>SUMIF($M117,REGISTER!$CY$54,'KORT 2'!$O117)</f>
        <v>0</v>
      </c>
      <c r="GN117" s="17">
        <f>SUMIF($M117,REGISTER!$CY$53,'KORT 2'!$O117)</f>
        <v>0</v>
      </c>
      <c r="GO117" s="17">
        <f>SUMIF($M117,REGISTER!$CY$54,'KORT 2'!$O117)</f>
        <v>0</v>
      </c>
      <c r="GP117" s="17">
        <f>SUMIF($M117,REGISTER!$CY$55,'KORT 2'!$O117)</f>
        <v>0</v>
      </c>
      <c r="GQ117" s="16">
        <f>SUMIF($M117,REGISTER!$CY$56,'KORT 2'!$O117)+SUMIF($M117,REGISTER!$CY$57,'KORT 2'!$O117)+SUMIF($M117,REGISTER!$CY$58,'KORT 2'!$O117)+SUMIF($M117,REGISTER!$CY$59,'KORT 2'!$O117)</f>
        <v>0</v>
      </c>
      <c r="GR117" s="268"/>
      <c r="GS117" s="186"/>
      <c r="GT117" s="93"/>
      <c r="GU117" s="17">
        <f>SUMIF($M117,REGISTER!$CY$73,'KORT 2'!$O117)</f>
        <v>0</v>
      </c>
      <c r="GV117" s="17">
        <f>SUMIF($M117,REGISTER!$CY$74,'KORT 2'!$O117)</f>
        <v>0</v>
      </c>
      <c r="GW117" s="17">
        <f>SUMIF($M117,REGISTER!$CY$75,'KORT 2'!$O117)</f>
        <v>0</v>
      </c>
      <c r="GX117" s="280">
        <f>SUMIF($M117,REGISTER!$CY$76,'KORT 2'!$O117)+SUMIF($M117,REGISTER!$CY$77,'KORT 2'!$O117)+SUMIF($M117,REGISTER!$CY$78,'KORT 2'!$O117)+SUMIF($M117,REGISTER!$CY$79,'KORT 2'!$O117)</f>
        <v>0</v>
      </c>
      <c r="GY117" s="281">
        <f>SUMIF($M117,REGISTER!$CY$43,'KORT 2'!$O42)</f>
        <v>0</v>
      </c>
      <c r="GZ117" s="16">
        <f>+SUMIF($M117,REGISTER!$CY$44,'KORT 2'!$O42)</f>
        <v>0</v>
      </c>
      <c r="HA117" s="16">
        <f>SUMIF($M117,REGISTER!$CY$53,'KORT 2'!$O42)</f>
        <v>0</v>
      </c>
      <c r="HB117" s="16">
        <f>SUMIF($M117,REGISTER!$CY$54,'KORT 2'!$O42)</f>
        <v>0</v>
      </c>
      <c r="HC117" s="16">
        <f>SUMIF($M117,REGISTER!$CY$45,'KORT 2'!$O42)+SUMIF($M117,REGISTER!$CY$55,'KORT 2'!$O42)</f>
        <v>0</v>
      </c>
      <c r="HD117" s="16">
        <f>SUMIF($M117,REGISTER!$CY$46,'KORT 2'!$O42)+SUMIF($M117,REGISTER!$CY$56,'KORT 2'!$O42)</f>
        <v>0</v>
      </c>
      <c r="HE117" s="16">
        <f>SUMIF($M117,REGISTER!$CY$47,'KORT 2'!$O42)+SUMIF($M117,REGISTER!$CY$57,'KORT 2'!$O42)</f>
        <v>0</v>
      </c>
      <c r="HF117" s="16">
        <f>SUMIF($M117,REGISTER!$CY$48,'KORT 2'!$O42)+SUMIF($M117,REGISTER!$CY$58,'KORT 2'!$O42)</f>
        <v>0</v>
      </c>
      <c r="HG117" s="193">
        <f>SUMIF($M117,REGISTER!$CY$49,'KORT 2'!$O42)+SUMIF($M117,REGISTER!$CY$59,'KORT 2'!$O42)</f>
        <v>0</v>
      </c>
      <c r="HH117" s="281">
        <f>SUMIF($M117,REGISTER!$CY$63,'KORT 2'!$O42)</f>
        <v>0</v>
      </c>
      <c r="HI117" s="16">
        <f>+SUMIF($M117,REGISTER!$CY$64,'KORT 2'!$O42)</f>
        <v>0</v>
      </c>
      <c r="HJ117" s="16">
        <f>SUMIF($M117,REGISTER!$CY$73,'KORT 2'!$O42)</f>
        <v>0</v>
      </c>
      <c r="HK117" s="16">
        <f>SUMIF($M117,REGISTER!$CY$74,'KORT 2'!$O42)</f>
        <v>0</v>
      </c>
      <c r="HL117" s="16">
        <f>SUMIF($M117,REGISTER!$CY$65,'KORT 2'!$O42)+SUMIF($M117,REGISTER!$CY$75,'KORT 2'!$O42)</f>
        <v>0</v>
      </c>
      <c r="HM117" s="16">
        <f>SUMIF($M117,REGISTER!$CY$66,'KORT 2'!$O42)+SUMIF($M117,REGISTER!$CY$76,'KORT 2'!$O42)</f>
        <v>0</v>
      </c>
      <c r="HN117" s="16">
        <f>SUMIF($M117,REGISTER!$CY$67,'KORT 2'!$O42)+SUMIF($M117,REGISTER!$CY$77,'KORT 2'!$O42)</f>
        <v>0</v>
      </c>
      <c r="HO117" s="16">
        <f>SUMIF($M117,REGISTER!$CY$68,'KORT 2'!$O42)+SUMIF($M117,REGISTER!$CY$78,'KORT 2'!$O42)</f>
        <v>0</v>
      </c>
      <c r="HP117" s="193">
        <f>SUMIF($M117,REGISTER!$CY$69,'KORT 2'!$O42)+SUMIF($M117,REGISTER!$CY$79,'KORT 2'!$O42)</f>
        <v>0</v>
      </c>
      <c r="HQ117" s="1"/>
    </row>
    <row r="118" spans="1:225" ht="12.9" customHeight="1">
      <c r="A118" s="15">
        <v>62</v>
      </c>
      <c r="B118" s="69"/>
      <c r="C118" s="28" t="s">
        <v>2</v>
      </c>
      <c r="D118" s="539" t="str">
        <f>IF(B118&gt;0,VLOOKUP(B118,RE,2,FALSE),"")</f>
        <v/>
      </c>
      <c r="E118" s="540"/>
      <c r="F118" s="540"/>
      <c r="G118" s="541"/>
      <c r="H118" s="111" t="str">
        <f t="shared" si="42"/>
        <v/>
      </c>
      <c r="I118" s="362">
        <v>1</v>
      </c>
      <c r="J118" s="22">
        <f t="shared" si="44"/>
        <v>0</v>
      </c>
      <c r="K118" s="22">
        <f t="shared" si="45"/>
        <v>0</v>
      </c>
      <c r="L118" s="22">
        <f>IF($B118="",0,VLOOKUP($B118,RE,22,FALSE))</f>
        <v>0</v>
      </c>
      <c r="M118" s="22">
        <f t="shared" si="46"/>
        <v>0</v>
      </c>
      <c r="N118" s="22">
        <f t="shared" si="47"/>
        <v>0</v>
      </c>
      <c r="O118" s="83">
        <f t="shared" si="48"/>
        <v>0</v>
      </c>
      <c r="P118" s="64">
        <f>IF(CS$70=1,0,IF(AND(CS118=1,$J118=1,$N118&gt;=13,CS$43&gt;=REGISTER!$DD$28,CS$40&gt;0,SUM(CS$54:CS$60)&gt;0),1,0))</f>
        <v>0</v>
      </c>
      <c r="Q118" s="64">
        <f>IF(CT$70=1,0,IF(AND(CT118=1,$J118=1,$N118&gt;=13,CT$43&gt;=REGISTER!$DD$28,CT$40&gt;0,SUM(CT$54:CT$60)&gt;0),1,0))</f>
        <v>0</v>
      </c>
      <c r="R118" s="64">
        <f>IF(CU$70=1,0,IF(AND(CU118=1,$J118=1,$N118&gt;=13,CU$43&gt;=REGISTER!$DD$28,CU$40&gt;0,SUM(CU$54:CU$60)&gt;0),1,0))</f>
        <v>0</v>
      </c>
      <c r="S118" s="64">
        <f>IF(CV$70=1,0,IF(AND(CV118=1,$J118=1,$N118&gt;=13,CV$43&gt;=REGISTER!$DD$28,CV$40&gt;0,SUM(CV$54:CV$60)&gt;0),1,0))</f>
        <v>0</v>
      </c>
      <c r="T118" s="64">
        <f>IF(CW$70=1,0,IF(AND(CW118=1,$J118=1,$N118&gt;=13,CW$43&gt;=REGISTER!$DD$28,CW$40&gt;0,SUM(CW$54:CW$60)&gt;0),1,0))</f>
        <v>0</v>
      </c>
      <c r="U118" s="64">
        <f>IF(CX$70=1,0,IF(AND(CX118=1,$J118=1,$N118&gt;=13,CX$43&gt;=REGISTER!$DD$28,CX$40&gt;0,SUM(CX$54:CX$60)&gt;0),1,0))</f>
        <v>0</v>
      </c>
      <c r="V118" s="64">
        <f>IF(CY$70=1,0,IF(AND(CY118=1,$J118=1,$N118&gt;=13,CY$43&gt;=REGISTER!$DD$28,CY$40&gt;0,SUM(CY$54:CY$60)&gt;0),1,0))</f>
        <v>0</v>
      </c>
      <c r="W118" s="64">
        <f>IF(CZ$70=1,0,IF(AND(CZ118=1,$J118=1,$N118&gt;=13,CZ$43&gt;=REGISTER!$DD$28,CZ$40&gt;0,SUM(CZ$54:CZ$60)&gt;0),1,0))</f>
        <v>0</v>
      </c>
      <c r="X118" s="64">
        <f>IF(DA$70=1,0,IF(AND(DA118=1,$J118=1,$N118&gt;=13,DA$43&gt;=REGISTER!$DD$28,DA$40&gt;0,SUM(DA$54:DA$60)&gt;0),1,0))</f>
        <v>0</v>
      </c>
      <c r="Y118" s="64">
        <f>IF(DB$70=1,0,IF(AND(DB118=1,$J118=1,$N118&gt;=13,DB$43&gt;=REGISTER!$DD$28,DB$40&gt;0,SUM(DB$54:DB$60)&gt;0),1,0))</f>
        <v>0</v>
      </c>
      <c r="Z118" s="64">
        <f>IF(DC$70=1,0,IF(AND(DC118=1,$J118=1,$N118&gt;=13,DC$43&gt;=REGISTER!$DD$28,DC$40&gt;0,SUM(DC$54:DC$60)&gt;0),1,0))</f>
        <v>0</v>
      </c>
      <c r="AA118" s="64">
        <f>IF(DD$70=1,0,IF(AND(DD118=1,$J118=1,$N118&gt;=13,DD$43&gt;=REGISTER!$DD$28,DD$40&gt;0,SUM(DD$54:DD$60)&gt;0),1,0))</f>
        <v>0</v>
      </c>
      <c r="AB118" s="64">
        <f>IF(DE$70=1,0,IF(AND(DE118=1,$J118=1,$N118&gt;=13,DE$43&gt;=REGISTER!$DD$28,DE$40&gt;0,SUM(DE$54:DE$60)&gt;0),1,0))</f>
        <v>0</v>
      </c>
      <c r="AC118" s="64">
        <f>IF(DF$70=1,0,IF(AND(DF118=1,$J118=1,$N118&gt;=13,DF$43&gt;=REGISTER!$DD$28,DF$40&gt;0,SUM(DF$54:DF$60)&gt;0),1,0))</f>
        <v>0</v>
      </c>
      <c r="AD118" s="64">
        <f>IF(DG$70=1,0,IF(AND(DG118=1,$J118=1,$N118&gt;=13,DG$43&gt;=REGISTER!$DD$28,DG$40&gt;0,SUM(DG$54:DG$60)&gt;0),1,0))</f>
        <v>0</v>
      </c>
      <c r="AE118" s="64">
        <f>IF(DH$70=1,0,IF(AND(DH118=1,$J118=1,$N118&gt;=13,DH$43&gt;=REGISTER!$DD$28,DH$40&gt;0,SUM(DH$54:DH$60)&gt;0),1,0))</f>
        <v>0</v>
      </c>
      <c r="AF118" s="64">
        <f>IF(DI$70=1,0,IF(AND(DI118=1,$J118=1,$N118&gt;=13,DI$43&gt;=REGISTER!$DD$28,DI$40&gt;0,SUM(DI$54:DI$60)&gt;0),1,0))</f>
        <v>0</v>
      </c>
      <c r="AG118" s="64">
        <f>IF(DJ$70=1,0,IF(AND(DJ118=1,$J118=1,$N118&gt;=13,DJ$43&gt;=REGISTER!$DD$28,DJ$40&gt;0,SUM(DJ$54:DJ$60)&gt;0),1,0))</f>
        <v>0</v>
      </c>
      <c r="AH118" s="64">
        <f>IF(DK$70=1,0,IF(AND(DK118=1,$J118=1,$N118&gt;=13,DK$43&gt;=REGISTER!$DD$28,DK$40&gt;0,SUM(DK$54:DK$60)&gt;0),1,0))</f>
        <v>0</v>
      </c>
      <c r="AI118" s="64">
        <f>IF(DL$70=1,0,IF(AND(DL118=1,$J118=1,$N118&gt;=13,DL$43&gt;=REGISTER!$DD$28,DL$40&gt;0,SUM(DL$54:DL$60)&gt;0),1,0))</f>
        <v>0</v>
      </c>
      <c r="AJ118" s="64">
        <f>IF(DM$70=1,0,IF(AND(DM118=1,$J118=1,$N118&gt;=13,DM$43&gt;=REGISTER!$DD$28,DM$40&gt;0,SUM(DM$54:DM$60)&gt;0),1,0))</f>
        <v>0</v>
      </c>
      <c r="AK118" s="64">
        <f>IF(DN$70=1,0,IF(AND(DN118=1,$J118=1,$N118&gt;=13,DN$43&gt;=REGISTER!$DD$28,DN$40&gt;0,SUM(DN$54:DN$60)&gt;0),1,0))</f>
        <v>0</v>
      </c>
      <c r="AL118" s="64">
        <f>IF(DO$70=1,0,IF(AND(DO118=1,$J118=1,$N118&gt;=13,DO$43&gt;=REGISTER!$DD$28,DO$40&gt;0,SUM(DO$54:DO$60)&gt;0),1,0))</f>
        <v>0</v>
      </c>
      <c r="AM118" s="64">
        <f>IF(DP$70=1,0,IF(AND(DP118=1,$J118=1,$N118&gt;=13,DP$43&gt;=REGISTER!$DD$28,DP$40&gt;0,SUM(DP$54:DP$60)&gt;0),1,0))</f>
        <v>0</v>
      </c>
      <c r="AN118" s="64">
        <f>IF(DQ$70=1,0,IF(AND(DQ118=1,$J118=1,$N118&gt;=13,DQ$43&gt;=REGISTER!$DD$28,DQ$40&gt;0,SUM(DQ$54:DQ$60)&gt;0),1,0))</f>
        <v>0</v>
      </c>
      <c r="AO118" s="64">
        <f>IF(DR$70=1,0,IF(AND(DR118=1,$J118=1,$N118&gt;=13,DR$43&gt;=REGISTER!$DD$28,DR$40&gt;0,SUM(DR$54:DR$60)&gt;0),1,0))</f>
        <v>0</v>
      </c>
      <c r="AP118" s="64">
        <f>IF(DS$70=1,0,IF(AND(DS118=1,$J118=1,$N118&gt;=13,DS$43&gt;=REGISTER!$DD$28,DS$40&gt;0,SUM(DS$54:DS$60)&gt;0),1,0))</f>
        <v>0</v>
      </c>
      <c r="AQ118" s="64">
        <f>IF(DT$70=1,0,IF(AND(DT118=1,$J118=1,$N118&gt;=13,DT$43&gt;=REGISTER!$DD$28,DT$40&gt;0,SUM(DT$54:DT$60)&gt;0),1,0))</f>
        <v>0</v>
      </c>
      <c r="AR118" s="64">
        <f>IF(DU$70=1,0,IF(AND(DU118=1,$J118=1,$N118&gt;=13,DU$43&gt;=REGISTER!$DD$28,DU$40&gt;0,SUM(DU$54:DU$60)&gt;0),1,0))</f>
        <v>0</v>
      </c>
      <c r="AS118" s="64">
        <f>IF(DV$70=1,0,IF(AND(DV118=1,$J118=1,$N118&gt;=13,DV$43&gt;=REGISTER!$DD$28,DV$40&gt;0,SUM(DV$54:DV$60)&gt;0),1,0))</f>
        <v>0</v>
      </c>
      <c r="AT118" s="64">
        <f>IF(DW$70=1,0,IF(AND(DW118=1,$J118=1,$N118&gt;=13,DW$43&gt;=REGISTER!$DD$28,DW$40&gt;0,SUM(DW$54:DW$60)&gt;0),1,0))</f>
        <v>0</v>
      </c>
      <c r="AU118" s="64">
        <f>IF(DX$70=1,0,IF(AND(DX118=1,$J118=1,$N118&gt;=13,DX$43&gt;=REGISTER!$DD$28,DX$40&gt;0,SUM(DX$54:DX$60)&gt;0),1,0))</f>
        <v>0</v>
      </c>
      <c r="AV118" s="64">
        <f>IF(DY$70=1,0,IF(AND(DY118=1,$J118=1,$N118&gt;=13,DY$43&gt;=REGISTER!$DD$28,DY$40&gt;0,SUM(DY$54:DY$60)&gt;0),1,0))</f>
        <v>0</v>
      </c>
      <c r="AW118" s="64">
        <f>IF(DZ$70=1,0,IF(AND(DZ118=1,$J118=1,$N118&gt;=13,DZ$43&gt;=REGISTER!$DD$28,DZ$40&gt;0,SUM(DZ$54:DZ$60)&gt;0),1,0))</f>
        <v>0</v>
      </c>
      <c r="AX118" s="64">
        <f>IF(EA$70=1,0,IF(AND(EA118=1,$J118=1,$N118&gt;=13,EA$43&gt;=REGISTER!$DD$28,EA$40&gt;0,SUM(EA$54:EA$60)&gt;0),1,0))</f>
        <v>0</v>
      </c>
      <c r="AY118" s="64">
        <f>IF(EB$70=1,0,IF(AND(EB118=1,$J118=1,$N118&gt;=13,EB$43&gt;=REGISTER!$DD$28,EB$40&gt;0,SUM(EB$54:EB$60)&gt;0),1,0))</f>
        <v>0</v>
      </c>
      <c r="AZ118" s="64">
        <f>IF(EC$70=1,0,IF(AND(EC118=1,$J118=1,$N118&gt;=13,EC$43&gt;=REGISTER!$DD$28,EC$40&gt;0,SUM(EC$54:EC$60)&gt;0),1,0))</f>
        <v>0</v>
      </c>
      <c r="BA118" s="64">
        <f>IF(ED$70=1,0,IF(AND(ED118=1,$J118=1,$N118&gt;=13,ED$43&gt;=REGISTER!$DD$28,ED$40&gt;0,SUM(ED$54:ED$60)&gt;0),1,0))</f>
        <v>0</v>
      </c>
      <c r="BB118" s="64">
        <f>IF(EE$70=1,0,IF(AND(EE118=1,$J118=1,$N118&gt;=13,EE$43&gt;=REGISTER!$DD$28,EE$40&gt;0,SUM(EE$54:EE$60)&gt;0),1,0))</f>
        <v>0</v>
      </c>
      <c r="BC118" s="64">
        <f>IF(EF$70=1,0,IF(AND(EF118=1,$J118=1,$N118&gt;=13,EF$43&gt;=REGISTER!$DD$28,EF$40&gt;0,SUM(EF$54:EF$60)&gt;0),1,0))</f>
        <v>0</v>
      </c>
      <c r="BD118" s="83">
        <f t="shared" si="55"/>
        <v>0</v>
      </c>
      <c r="BE118" s="105">
        <f t="shared" si="56"/>
        <v>0</v>
      </c>
      <c r="BF118" s="105">
        <f t="shared" si="56"/>
        <v>0</v>
      </c>
      <c r="BG118" s="105">
        <f t="shared" ref="BG118:BV122" si="58">IF(AND($I118=1,CU118=1,$N118&gt;=13,CU$41&gt;2,CU$40&gt;0,SUM(CU$47:CU$53)&gt;0),1,0)</f>
        <v>0</v>
      </c>
      <c r="BH118" s="105">
        <f t="shared" si="58"/>
        <v>0</v>
      </c>
      <c r="BI118" s="105">
        <f t="shared" si="58"/>
        <v>0</v>
      </c>
      <c r="BJ118" s="105">
        <f t="shared" si="58"/>
        <v>0</v>
      </c>
      <c r="BK118" s="105">
        <f t="shared" si="58"/>
        <v>0</v>
      </c>
      <c r="BL118" s="105">
        <f t="shared" si="58"/>
        <v>0</v>
      </c>
      <c r="BM118" s="105">
        <f t="shared" si="58"/>
        <v>0</v>
      </c>
      <c r="BN118" s="105">
        <f t="shared" si="58"/>
        <v>0</v>
      </c>
      <c r="BO118" s="105">
        <f t="shared" si="58"/>
        <v>0</v>
      </c>
      <c r="BP118" s="105">
        <f t="shared" si="58"/>
        <v>0</v>
      </c>
      <c r="BQ118" s="105">
        <f t="shared" si="58"/>
        <v>0</v>
      </c>
      <c r="BR118" s="105">
        <f t="shared" si="58"/>
        <v>0</v>
      </c>
      <c r="BS118" s="105">
        <f t="shared" si="58"/>
        <v>0</v>
      </c>
      <c r="BT118" s="105">
        <f t="shared" si="58"/>
        <v>0</v>
      </c>
      <c r="BU118" s="105">
        <f t="shared" si="58"/>
        <v>0</v>
      </c>
      <c r="BV118" s="105">
        <f t="shared" si="58"/>
        <v>0</v>
      </c>
      <c r="BW118" s="105">
        <f t="shared" ref="BW118:CL122" si="59">IF(AND($I118=1,DK118=1,$N118&gt;=13,DK$41&gt;2,DK$40&gt;0,SUM(DK$47:DK$53)&gt;0),1,0)</f>
        <v>0</v>
      </c>
      <c r="BX118" s="105">
        <f t="shared" si="59"/>
        <v>0</v>
      </c>
      <c r="BY118" s="105">
        <f t="shared" si="59"/>
        <v>0</v>
      </c>
      <c r="BZ118" s="105">
        <f t="shared" si="59"/>
        <v>0</v>
      </c>
      <c r="CA118" s="105">
        <f t="shared" si="59"/>
        <v>0</v>
      </c>
      <c r="CB118" s="105">
        <f t="shared" si="59"/>
        <v>0</v>
      </c>
      <c r="CC118" s="105">
        <f t="shared" si="59"/>
        <v>0</v>
      </c>
      <c r="CD118" s="105">
        <f t="shared" si="59"/>
        <v>0</v>
      </c>
      <c r="CE118" s="105">
        <f t="shared" si="59"/>
        <v>0</v>
      </c>
      <c r="CF118" s="105">
        <f t="shared" si="59"/>
        <v>0</v>
      </c>
      <c r="CG118" s="105">
        <f t="shared" si="59"/>
        <v>0</v>
      </c>
      <c r="CH118" s="105">
        <f t="shared" si="59"/>
        <v>0</v>
      </c>
      <c r="CI118" s="105">
        <f t="shared" si="59"/>
        <v>0</v>
      </c>
      <c r="CJ118" s="105">
        <f t="shared" si="59"/>
        <v>0</v>
      </c>
      <c r="CK118" s="105">
        <f t="shared" si="59"/>
        <v>0</v>
      </c>
      <c r="CL118" s="105">
        <f t="shared" si="59"/>
        <v>0</v>
      </c>
      <c r="CM118" s="105">
        <f t="shared" si="57"/>
        <v>0</v>
      </c>
      <c r="CN118" s="105">
        <f t="shared" si="57"/>
        <v>0</v>
      </c>
      <c r="CO118" s="105">
        <f t="shared" si="57"/>
        <v>0</v>
      </c>
      <c r="CP118" s="105">
        <f t="shared" si="57"/>
        <v>0</v>
      </c>
      <c r="CQ118" s="105">
        <f t="shared" si="57"/>
        <v>0</v>
      </c>
      <c r="CR118" s="105">
        <f t="shared" si="57"/>
        <v>0</v>
      </c>
      <c r="CS118" s="366"/>
      <c r="CT118" s="366"/>
      <c r="CU118" s="366"/>
      <c r="CV118" s="366"/>
      <c r="CW118" s="366"/>
      <c r="CX118" s="366"/>
      <c r="CY118" s="366"/>
      <c r="CZ118" s="366"/>
      <c r="DA118" s="366"/>
      <c r="DB118" s="366"/>
      <c r="DC118" s="366"/>
      <c r="DD118" s="366"/>
      <c r="DE118" s="366"/>
      <c r="DF118" s="366"/>
      <c r="DG118" s="366"/>
      <c r="DH118" s="366"/>
      <c r="DI118" s="366"/>
      <c r="DJ118" s="366"/>
      <c r="DK118" s="366"/>
      <c r="DL118" s="366"/>
      <c r="DM118" s="366"/>
      <c r="DN118" s="366"/>
      <c r="DO118" s="366"/>
      <c r="DP118" s="366"/>
      <c r="DQ118" s="366"/>
      <c r="DR118" s="366"/>
      <c r="DS118" s="366"/>
      <c r="DT118" s="366"/>
      <c r="DU118" s="366"/>
      <c r="DV118" s="366"/>
      <c r="DW118" s="366"/>
      <c r="DX118" s="366"/>
      <c r="DY118" s="366"/>
      <c r="DZ118" s="366"/>
      <c r="EA118" s="366"/>
      <c r="EB118" s="366"/>
      <c r="EC118" s="366"/>
      <c r="ED118" s="366"/>
      <c r="EE118" s="366"/>
      <c r="EF118" s="366"/>
      <c r="EG118" s="361">
        <f>COUNTA(CS118:EF118)</f>
        <v>0</v>
      </c>
      <c r="EH118" s="116"/>
      <c r="EI118" s="392">
        <f>SUM(FY118:GX118)+SUM(HD118:HG118)+SUM(HM118:HP118)</f>
        <v>0</v>
      </c>
      <c r="EJ118" s="295" t="str">
        <f t="shared" si="53"/>
        <v/>
      </c>
      <c r="EK118" s="296">
        <f t="shared" si="54"/>
        <v>0</v>
      </c>
      <c r="EL118" s="161"/>
      <c r="EM118" s="196"/>
      <c r="EN118" s="116"/>
      <c r="EO118" s="116"/>
      <c r="EP118" s="116"/>
      <c r="EQ118" s="116"/>
      <c r="ER118" s="116"/>
      <c r="ES118" s="116"/>
      <c r="ET118" s="116"/>
      <c r="EU118" s="116"/>
      <c r="EV118" s="116"/>
      <c r="EW118" s="116"/>
      <c r="EX118" s="116"/>
      <c r="EY118" s="116"/>
      <c r="EZ118" s="116"/>
      <c r="FA118" s="116"/>
      <c r="FB118" s="116"/>
      <c r="FC118" s="116"/>
      <c r="FD118" s="106"/>
      <c r="FE118" s="360">
        <f>SUMIF($L118,REGISTER!$CY$8,'KORT 2'!$BD43)</f>
        <v>0</v>
      </c>
      <c r="FF118" s="360">
        <f>SUMIF($L118,REGISTER!$CY$9,'KORT 2'!$BD43)</f>
        <v>0</v>
      </c>
      <c r="FG118" s="356">
        <f>SUMIF($K118,REGISTER!$CY$10,'KORT 2'!$BD43)</f>
        <v>0</v>
      </c>
      <c r="FH118" s="360">
        <f>+SUMIF($L118,REGISTER!$CY$16,'KORT 2'!$BD43)</f>
        <v>0</v>
      </c>
      <c r="FI118" s="360">
        <f>+SUMIF($L118,REGISTER!$CY$17,'KORT 2'!$BD43)</f>
        <v>0</v>
      </c>
      <c r="FJ118" s="360">
        <f>+SUMIF($L118,REGISTER!$CY$18,'KORT 2'!$BD43)</f>
        <v>0</v>
      </c>
      <c r="FK118" s="360">
        <f>SUMIF($L118,REGISTER!$CY$11,'KORT 2'!$BD118)+SUMIF($L118,REGISTER!$CY$18,'KORT 2'!$BD43)</f>
        <v>0</v>
      </c>
      <c r="FL118" s="360">
        <f>SUMIF($L118,REGISTER!$CY$12,'KORT 2'!$BD118)+SUMIF($L118,REGISTER!$CY$20,'KORT 2'!$BD43)</f>
        <v>0</v>
      </c>
      <c r="FM118" s="360">
        <f>SUMIF($L118,REGISTER!$CY$13,'KORT 2'!$BD118)+SUMIF($L118,REGISTER!$CY$21,'KORT 2'!$BD43)</f>
        <v>0</v>
      </c>
      <c r="FN118" s="193">
        <f>SUMIF($L118,REGISTER!$CY$14,'KORT 2'!$BD118)+SUMIF($L118,REGISTER!$CY$22,'KORT 2'!$BD43)</f>
        <v>0</v>
      </c>
      <c r="FO118" s="263">
        <f>SUMIF($L118,REGISTER!$CY$24,'KORT 2'!$BD43)</f>
        <v>0</v>
      </c>
      <c r="FP118" s="16">
        <f>SUMIF($L118,REGISTER!$CY$25,'KORT 2'!$BD43)</f>
        <v>0</v>
      </c>
      <c r="FQ118" s="16">
        <f>SUMIF($L118,REGISTER!$CY$26,'KORT 2'!$BD43)</f>
        <v>0</v>
      </c>
      <c r="FR118" s="263">
        <f>SUMIF($L118,REGISTER!$CY$32,'KORT 2'!$BD43)</f>
        <v>0</v>
      </c>
      <c r="FS118" s="263">
        <f>SUMIF($L118,REGISTER!$CY$33,'KORT 2'!$BD43)</f>
        <v>0</v>
      </c>
      <c r="FT118" s="263">
        <f>SUMIF($L118,REGISTER!$CY$34,'KORT 2'!$BD43)</f>
        <v>0</v>
      </c>
      <c r="FU118" s="16">
        <f>SUMIF($L118,REGISTER!$CY$27,'KORT 2'!$BD118)+SUMIF($L118,REGISTER!$CY$35,'KORT 2'!$BD43)</f>
        <v>0</v>
      </c>
      <c r="FV118" s="16">
        <f>SUMIF($L118,REGISTER!$CY$28,'KORT 2'!$BD118)+SUMIF($L118,REGISTER!$CY$36,'KORT 2'!$BD43)</f>
        <v>0</v>
      </c>
      <c r="FW118" s="16">
        <f>SUMIF($L118,REGISTER!$CY$29,'KORT 2'!$BD118)+SUMIF($L118,REGISTER!$CY$37,'KORT 2'!$BD43)</f>
        <v>0</v>
      </c>
      <c r="FX118" s="16">
        <f>SUMIF($L118,REGISTER!$CY$30,'KORT 2'!$BD118)+SUMIF($L118,REGISTER!$CY$38,'KORT 2'!$BD43)</f>
        <v>0</v>
      </c>
      <c r="FY118" s="269">
        <f>SUMIF($M118,REGISTER!$CY$40,'KORT 2'!$O118)</f>
        <v>0</v>
      </c>
      <c r="FZ118" s="116">
        <f>SUMIF($M118,REGISTER!$CY$41,'KORT 2'!$O118)</f>
        <v>0</v>
      </c>
      <c r="GA118" s="106">
        <f>SUMIF($M118,REGISTER!$CY$42,'KORT 2'!$O118)</f>
        <v>0</v>
      </c>
      <c r="GB118" s="17">
        <f>SUMIF($M118,REGISTER!$CY$43,'KORT 2'!$O118)</f>
        <v>0</v>
      </c>
      <c r="GC118" s="17">
        <f>SUMIF($M118,REGISTER!$CY$44,'KORT 2'!$O118)</f>
        <v>0</v>
      </c>
      <c r="GD118" s="17">
        <f>SUMIF($M118,REGISTER!$CY$45,'KORT 2'!$O118)</f>
        <v>0</v>
      </c>
      <c r="GE118" s="116">
        <f>SUMIF($M118,REGISTER!$CY$46,'KORT 2'!$O118)</f>
        <v>0</v>
      </c>
      <c r="GF118" s="116">
        <f>SUMIF($M118,REGISTER!$CY$47,'KORT 2'!$O118)</f>
        <v>0</v>
      </c>
      <c r="GG118" s="116">
        <f>SUMIF($M118,REGISTER!$CY$48,'KORT 2'!$O118)</f>
        <v>0</v>
      </c>
      <c r="GH118" s="17">
        <f>SUMIF($M118,REGISTER!$CY$63,'KORT 2'!$O118)</f>
        <v>0</v>
      </c>
      <c r="GI118" s="17">
        <f>SUMIF($M118,REGISTER!$CY$64,'KORT 2'!$O118)</f>
        <v>0</v>
      </c>
      <c r="GJ118" s="17">
        <f>SUMIF($M118,REGISTER!$CY$65,'KORT 2'!$O118)</f>
        <v>0</v>
      </c>
      <c r="GK118" s="269">
        <f>SUMIF($M118,REGISTER!$CY$52,'KORT 2'!$O118)</f>
        <v>0</v>
      </c>
      <c r="GL118" s="116">
        <f>SUMIF($M118,REGISTER!$CY$53,'KORT 2'!$O118)</f>
        <v>0</v>
      </c>
      <c r="GM118" s="106">
        <f>SUMIF($M118,REGISTER!$CY$54,'KORT 2'!$O118)</f>
        <v>0</v>
      </c>
      <c r="GN118" s="17">
        <f>SUMIF($M118,REGISTER!$CY$53,'KORT 2'!$O118)</f>
        <v>0</v>
      </c>
      <c r="GO118" s="17">
        <f>SUMIF($M118,REGISTER!$CY$54,'KORT 2'!$O118)</f>
        <v>0</v>
      </c>
      <c r="GP118" s="17">
        <f>SUMIF($M118,REGISTER!$CY$55,'KORT 2'!$O118)</f>
        <v>0</v>
      </c>
      <c r="GQ118" s="16">
        <f>SUMIF($M118,REGISTER!$CY$56,'KORT 2'!$O118)+SUMIF($M118,REGISTER!$CY$57,'KORT 2'!$O118)+SUMIF($M118,REGISTER!$CY$58,'KORT 2'!$O118)+SUMIF($M118,REGISTER!$CY$59,'KORT 2'!$O118)</f>
        <v>0</v>
      </c>
      <c r="GR118" s="269"/>
      <c r="GS118" s="116"/>
      <c r="GT118" s="106"/>
      <c r="GU118" s="17">
        <f>SUMIF($M118,REGISTER!$CY$73,'KORT 2'!$O118)</f>
        <v>0</v>
      </c>
      <c r="GV118" s="17">
        <f>SUMIF($M118,REGISTER!$CY$74,'KORT 2'!$O118)</f>
        <v>0</v>
      </c>
      <c r="GW118" s="17">
        <f>SUMIF($M118,REGISTER!$CY$75,'KORT 2'!$O118)</f>
        <v>0</v>
      </c>
      <c r="GX118" s="280">
        <f>SUMIF($M118,REGISTER!$CY$76,'KORT 2'!$O118)+SUMIF($M118,REGISTER!$CY$77,'KORT 2'!$O118)+SUMIF($M118,REGISTER!$CY$78,'KORT 2'!$O118)+SUMIF($M118,REGISTER!$CY$79,'KORT 2'!$O118)</f>
        <v>0</v>
      </c>
      <c r="GY118" s="281">
        <f>SUMIF($M118,REGISTER!$CY$43,'KORT 2'!$O43)</f>
        <v>0</v>
      </c>
      <c r="GZ118" s="16">
        <f>+SUMIF($M118,REGISTER!$CY$44,'KORT 2'!$O43)</f>
        <v>0</v>
      </c>
      <c r="HA118" s="16">
        <f>SUMIF($M118,REGISTER!$CY$53,'KORT 2'!$O43)</f>
        <v>0</v>
      </c>
      <c r="HB118" s="16">
        <f>SUMIF($M118,REGISTER!$CY$54,'KORT 2'!$O43)</f>
        <v>0</v>
      </c>
      <c r="HC118" s="16">
        <f>SUMIF($M118,REGISTER!$CY$45,'KORT 2'!$O43)+SUMIF($M118,REGISTER!$CY$55,'KORT 2'!$O43)</f>
        <v>0</v>
      </c>
      <c r="HD118" s="16">
        <f>SUMIF($M118,REGISTER!$CY$46,'KORT 2'!$O43)+SUMIF($M118,REGISTER!$CY$56,'KORT 2'!$O43)</f>
        <v>0</v>
      </c>
      <c r="HE118" s="16">
        <f>SUMIF($M118,REGISTER!$CY$47,'KORT 2'!$O43)+SUMIF($M118,REGISTER!$CY$57,'KORT 2'!$O43)</f>
        <v>0</v>
      </c>
      <c r="HF118" s="16">
        <f>SUMIF($M118,REGISTER!$CY$48,'KORT 2'!$O43)+SUMIF($M118,REGISTER!$CY$58,'KORT 2'!$O43)</f>
        <v>0</v>
      </c>
      <c r="HG118" s="193">
        <f>SUMIF($M118,REGISTER!$CY$49,'KORT 2'!$O43)+SUMIF($M118,REGISTER!$CY$59,'KORT 2'!$O43)</f>
        <v>0</v>
      </c>
      <c r="HH118" s="281">
        <f>SUMIF($M118,REGISTER!$CY$63,'KORT 2'!$O43)</f>
        <v>0</v>
      </c>
      <c r="HI118" s="16">
        <f>+SUMIF($M118,REGISTER!$CY$64,'KORT 2'!$O43)</f>
        <v>0</v>
      </c>
      <c r="HJ118" s="16">
        <f>SUMIF($M118,REGISTER!$CY$73,'KORT 2'!$O43)</f>
        <v>0</v>
      </c>
      <c r="HK118" s="16">
        <f>SUMIF($M118,REGISTER!$CY$74,'KORT 2'!$O43)</f>
        <v>0</v>
      </c>
      <c r="HL118" s="16">
        <f>SUMIF($M118,REGISTER!$CY$65,'KORT 2'!$O43)+SUMIF($M118,REGISTER!$CY$75,'KORT 2'!$O43)</f>
        <v>0</v>
      </c>
      <c r="HM118" s="16">
        <f>SUMIF($M118,REGISTER!$CY$66,'KORT 2'!$O43)+SUMIF($M118,REGISTER!$CY$76,'KORT 2'!$O43)</f>
        <v>0</v>
      </c>
      <c r="HN118" s="16">
        <f>SUMIF($M118,REGISTER!$CY$67,'KORT 2'!$O43)+SUMIF($M118,REGISTER!$CY$77,'KORT 2'!$O43)</f>
        <v>0</v>
      </c>
      <c r="HO118" s="16">
        <f>SUMIF($M118,REGISTER!$CY$68,'KORT 2'!$O43)+SUMIF($M118,REGISTER!$CY$78,'KORT 2'!$O43)</f>
        <v>0</v>
      </c>
      <c r="HP118" s="193">
        <f>SUMIF($M118,REGISTER!$CY$69,'KORT 2'!$O43)+SUMIF($M118,REGISTER!$CY$79,'KORT 2'!$O43)</f>
        <v>0</v>
      </c>
      <c r="HQ118" s="1"/>
    </row>
    <row r="119" spans="1:225" ht="12.9" customHeight="1">
      <c r="A119" s="15">
        <v>63</v>
      </c>
      <c r="B119" s="69"/>
      <c r="C119" s="28" t="s">
        <v>2</v>
      </c>
      <c r="D119" s="539" t="str">
        <f>IF(B119&gt;0,VLOOKUP(B119,RE,2,FALSE),"")</f>
        <v/>
      </c>
      <c r="E119" s="540"/>
      <c r="F119" s="540"/>
      <c r="G119" s="541"/>
      <c r="H119" s="111" t="str">
        <f t="shared" si="42"/>
        <v/>
      </c>
      <c r="I119" s="362">
        <v>1</v>
      </c>
      <c r="J119" s="22">
        <f t="shared" si="44"/>
        <v>0</v>
      </c>
      <c r="K119" s="22">
        <f t="shared" si="45"/>
        <v>0</v>
      </c>
      <c r="L119" s="22">
        <f>IF($B119="",0,VLOOKUP($B119,RE,22,FALSE))</f>
        <v>0</v>
      </c>
      <c r="M119" s="22">
        <f t="shared" si="46"/>
        <v>0</v>
      </c>
      <c r="N119" s="22">
        <f t="shared" si="47"/>
        <v>0</v>
      </c>
      <c r="O119" s="83">
        <f t="shared" si="48"/>
        <v>0</v>
      </c>
      <c r="P119" s="64">
        <f>IF(CS$70=1,0,IF(AND(CS119=1,$J119=1,$N119&gt;=13,CS$43&gt;=REGISTER!$DD$28,CS$40&gt;0,SUM(CS$54:CS$60)&gt;0),1,0))</f>
        <v>0</v>
      </c>
      <c r="Q119" s="64">
        <f>IF(CT$70=1,0,IF(AND(CT119=1,$J119=1,$N119&gt;=13,CT$43&gt;=REGISTER!$DD$28,CT$40&gt;0,SUM(CT$54:CT$60)&gt;0),1,0))</f>
        <v>0</v>
      </c>
      <c r="R119" s="64">
        <f>IF(CU$70=1,0,IF(AND(CU119=1,$J119=1,$N119&gt;=13,CU$43&gt;=REGISTER!$DD$28,CU$40&gt;0,SUM(CU$54:CU$60)&gt;0),1,0))</f>
        <v>0</v>
      </c>
      <c r="S119" s="64">
        <f>IF(CV$70=1,0,IF(AND(CV119=1,$J119=1,$N119&gt;=13,CV$43&gt;=REGISTER!$DD$28,CV$40&gt;0,SUM(CV$54:CV$60)&gt;0),1,0))</f>
        <v>0</v>
      </c>
      <c r="T119" s="64">
        <f>IF(CW$70=1,0,IF(AND(CW119=1,$J119=1,$N119&gt;=13,CW$43&gt;=REGISTER!$DD$28,CW$40&gt;0,SUM(CW$54:CW$60)&gt;0),1,0))</f>
        <v>0</v>
      </c>
      <c r="U119" s="64">
        <f>IF(CX$70=1,0,IF(AND(CX119=1,$J119=1,$N119&gt;=13,CX$43&gt;=REGISTER!$DD$28,CX$40&gt;0,SUM(CX$54:CX$60)&gt;0),1,0))</f>
        <v>0</v>
      </c>
      <c r="V119" s="64">
        <f>IF(CY$70=1,0,IF(AND(CY119=1,$J119=1,$N119&gt;=13,CY$43&gt;=REGISTER!$DD$28,CY$40&gt;0,SUM(CY$54:CY$60)&gt;0),1,0))</f>
        <v>0</v>
      </c>
      <c r="W119" s="64">
        <f>IF(CZ$70=1,0,IF(AND(CZ119=1,$J119=1,$N119&gt;=13,CZ$43&gt;=REGISTER!$DD$28,CZ$40&gt;0,SUM(CZ$54:CZ$60)&gt;0),1,0))</f>
        <v>0</v>
      </c>
      <c r="X119" s="64">
        <f>IF(DA$70=1,0,IF(AND(DA119=1,$J119=1,$N119&gt;=13,DA$43&gt;=REGISTER!$DD$28,DA$40&gt;0,SUM(DA$54:DA$60)&gt;0),1,0))</f>
        <v>0</v>
      </c>
      <c r="Y119" s="64">
        <f>IF(DB$70=1,0,IF(AND(DB119=1,$J119=1,$N119&gt;=13,DB$43&gt;=REGISTER!$DD$28,DB$40&gt;0,SUM(DB$54:DB$60)&gt;0),1,0))</f>
        <v>0</v>
      </c>
      <c r="Z119" s="64">
        <f>IF(DC$70=1,0,IF(AND(DC119=1,$J119=1,$N119&gt;=13,DC$43&gt;=REGISTER!$DD$28,DC$40&gt;0,SUM(DC$54:DC$60)&gt;0),1,0))</f>
        <v>0</v>
      </c>
      <c r="AA119" s="64">
        <f>IF(DD$70=1,0,IF(AND(DD119=1,$J119=1,$N119&gt;=13,DD$43&gt;=REGISTER!$DD$28,DD$40&gt;0,SUM(DD$54:DD$60)&gt;0),1,0))</f>
        <v>0</v>
      </c>
      <c r="AB119" s="64">
        <f>IF(DE$70=1,0,IF(AND(DE119=1,$J119=1,$N119&gt;=13,DE$43&gt;=REGISTER!$DD$28,DE$40&gt;0,SUM(DE$54:DE$60)&gt;0),1,0))</f>
        <v>0</v>
      </c>
      <c r="AC119" s="64">
        <f>IF(DF$70=1,0,IF(AND(DF119=1,$J119=1,$N119&gt;=13,DF$43&gt;=REGISTER!$DD$28,DF$40&gt;0,SUM(DF$54:DF$60)&gt;0),1,0))</f>
        <v>0</v>
      </c>
      <c r="AD119" s="64">
        <f>IF(DG$70=1,0,IF(AND(DG119=1,$J119=1,$N119&gt;=13,DG$43&gt;=REGISTER!$DD$28,DG$40&gt;0,SUM(DG$54:DG$60)&gt;0),1,0))</f>
        <v>0</v>
      </c>
      <c r="AE119" s="64">
        <f>IF(DH$70=1,0,IF(AND(DH119=1,$J119=1,$N119&gt;=13,DH$43&gt;=REGISTER!$DD$28,DH$40&gt;0,SUM(DH$54:DH$60)&gt;0),1,0))</f>
        <v>0</v>
      </c>
      <c r="AF119" s="64">
        <f>IF(DI$70=1,0,IF(AND(DI119=1,$J119=1,$N119&gt;=13,DI$43&gt;=REGISTER!$DD$28,DI$40&gt;0,SUM(DI$54:DI$60)&gt;0),1,0))</f>
        <v>0</v>
      </c>
      <c r="AG119" s="64">
        <f>IF(DJ$70=1,0,IF(AND(DJ119=1,$J119=1,$N119&gt;=13,DJ$43&gt;=REGISTER!$DD$28,DJ$40&gt;0,SUM(DJ$54:DJ$60)&gt;0),1,0))</f>
        <v>0</v>
      </c>
      <c r="AH119" s="64">
        <f>IF(DK$70=1,0,IF(AND(DK119=1,$J119=1,$N119&gt;=13,DK$43&gt;=REGISTER!$DD$28,DK$40&gt;0,SUM(DK$54:DK$60)&gt;0),1,0))</f>
        <v>0</v>
      </c>
      <c r="AI119" s="64">
        <f>IF(DL$70=1,0,IF(AND(DL119=1,$J119=1,$N119&gt;=13,DL$43&gt;=REGISTER!$DD$28,DL$40&gt;0,SUM(DL$54:DL$60)&gt;0),1,0))</f>
        <v>0</v>
      </c>
      <c r="AJ119" s="64">
        <f>IF(DM$70=1,0,IF(AND(DM119=1,$J119=1,$N119&gt;=13,DM$43&gt;=REGISTER!$DD$28,DM$40&gt;0,SUM(DM$54:DM$60)&gt;0),1,0))</f>
        <v>0</v>
      </c>
      <c r="AK119" s="64">
        <f>IF(DN$70=1,0,IF(AND(DN119=1,$J119=1,$N119&gt;=13,DN$43&gt;=REGISTER!$DD$28,DN$40&gt;0,SUM(DN$54:DN$60)&gt;0),1,0))</f>
        <v>0</v>
      </c>
      <c r="AL119" s="64">
        <f>IF(DO$70=1,0,IF(AND(DO119=1,$J119=1,$N119&gt;=13,DO$43&gt;=REGISTER!$DD$28,DO$40&gt;0,SUM(DO$54:DO$60)&gt;0),1,0))</f>
        <v>0</v>
      </c>
      <c r="AM119" s="64">
        <f>IF(DP$70=1,0,IF(AND(DP119=1,$J119=1,$N119&gt;=13,DP$43&gt;=REGISTER!$DD$28,DP$40&gt;0,SUM(DP$54:DP$60)&gt;0),1,0))</f>
        <v>0</v>
      </c>
      <c r="AN119" s="64">
        <f>IF(DQ$70=1,0,IF(AND(DQ119=1,$J119=1,$N119&gt;=13,DQ$43&gt;=REGISTER!$DD$28,DQ$40&gt;0,SUM(DQ$54:DQ$60)&gt;0),1,0))</f>
        <v>0</v>
      </c>
      <c r="AO119" s="64">
        <f>IF(DR$70=1,0,IF(AND(DR119=1,$J119=1,$N119&gt;=13,DR$43&gt;=REGISTER!$DD$28,DR$40&gt;0,SUM(DR$54:DR$60)&gt;0),1,0))</f>
        <v>0</v>
      </c>
      <c r="AP119" s="64">
        <f>IF(DS$70=1,0,IF(AND(DS119=1,$J119=1,$N119&gt;=13,DS$43&gt;=REGISTER!$DD$28,DS$40&gt;0,SUM(DS$54:DS$60)&gt;0),1,0))</f>
        <v>0</v>
      </c>
      <c r="AQ119" s="64">
        <f>IF(DT$70=1,0,IF(AND(DT119=1,$J119=1,$N119&gt;=13,DT$43&gt;=REGISTER!$DD$28,DT$40&gt;0,SUM(DT$54:DT$60)&gt;0),1,0))</f>
        <v>0</v>
      </c>
      <c r="AR119" s="64">
        <f>IF(DU$70=1,0,IF(AND(DU119=1,$J119=1,$N119&gt;=13,DU$43&gt;=REGISTER!$DD$28,DU$40&gt;0,SUM(DU$54:DU$60)&gt;0),1,0))</f>
        <v>0</v>
      </c>
      <c r="AS119" s="64">
        <f>IF(DV$70=1,0,IF(AND(DV119=1,$J119=1,$N119&gt;=13,DV$43&gt;=REGISTER!$DD$28,DV$40&gt;0,SUM(DV$54:DV$60)&gt;0),1,0))</f>
        <v>0</v>
      </c>
      <c r="AT119" s="64">
        <f>IF(DW$70=1,0,IF(AND(DW119=1,$J119=1,$N119&gt;=13,DW$43&gt;=REGISTER!$DD$28,DW$40&gt;0,SUM(DW$54:DW$60)&gt;0),1,0))</f>
        <v>0</v>
      </c>
      <c r="AU119" s="64">
        <f>IF(DX$70=1,0,IF(AND(DX119=1,$J119=1,$N119&gt;=13,DX$43&gt;=REGISTER!$DD$28,DX$40&gt;0,SUM(DX$54:DX$60)&gt;0),1,0))</f>
        <v>0</v>
      </c>
      <c r="AV119" s="64">
        <f>IF(DY$70=1,0,IF(AND(DY119=1,$J119=1,$N119&gt;=13,DY$43&gt;=REGISTER!$DD$28,DY$40&gt;0,SUM(DY$54:DY$60)&gt;0),1,0))</f>
        <v>0</v>
      </c>
      <c r="AW119" s="64">
        <f>IF(DZ$70=1,0,IF(AND(DZ119=1,$J119=1,$N119&gt;=13,DZ$43&gt;=REGISTER!$DD$28,DZ$40&gt;0,SUM(DZ$54:DZ$60)&gt;0),1,0))</f>
        <v>0</v>
      </c>
      <c r="AX119" s="64">
        <f>IF(EA$70=1,0,IF(AND(EA119=1,$J119=1,$N119&gt;=13,EA$43&gt;=REGISTER!$DD$28,EA$40&gt;0,SUM(EA$54:EA$60)&gt;0),1,0))</f>
        <v>0</v>
      </c>
      <c r="AY119" s="64">
        <f>IF(EB$70=1,0,IF(AND(EB119=1,$J119=1,$N119&gt;=13,EB$43&gt;=REGISTER!$DD$28,EB$40&gt;0,SUM(EB$54:EB$60)&gt;0),1,0))</f>
        <v>0</v>
      </c>
      <c r="AZ119" s="64">
        <f>IF(EC$70=1,0,IF(AND(EC119=1,$J119=1,$N119&gt;=13,EC$43&gt;=REGISTER!$DD$28,EC$40&gt;0,SUM(EC$54:EC$60)&gt;0),1,0))</f>
        <v>0</v>
      </c>
      <c r="BA119" s="64">
        <f>IF(ED$70=1,0,IF(AND(ED119=1,$J119=1,$N119&gt;=13,ED$43&gt;=REGISTER!$DD$28,ED$40&gt;0,SUM(ED$54:ED$60)&gt;0),1,0))</f>
        <v>0</v>
      </c>
      <c r="BB119" s="64">
        <f>IF(EE$70=1,0,IF(AND(EE119=1,$J119=1,$N119&gt;=13,EE$43&gt;=REGISTER!$DD$28,EE$40&gt;0,SUM(EE$54:EE$60)&gt;0),1,0))</f>
        <v>0</v>
      </c>
      <c r="BC119" s="64">
        <f>IF(EF$70=1,0,IF(AND(EF119=1,$J119=1,$N119&gt;=13,EF$43&gt;=REGISTER!$DD$28,EF$40&gt;0,SUM(EF$54:EF$60)&gt;0),1,0))</f>
        <v>0</v>
      </c>
      <c r="BD119" s="83">
        <f t="shared" si="55"/>
        <v>0</v>
      </c>
      <c r="BE119" s="105">
        <f t="shared" si="56"/>
        <v>0</v>
      </c>
      <c r="BF119" s="105">
        <f t="shared" si="56"/>
        <v>0</v>
      </c>
      <c r="BG119" s="105">
        <f t="shared" si="58"/>
        <v>0</v>
      </c>
      <c r="BH119" s="105">
        <f t="shared" si="58"/>
        <v>0</v>
      </c>
      <c r="BI119" s="105">
        <f t="shared" si="58"/>
        <v>0</v>
      </c>
      <c r="BJ119" s="105">
        <f t="shared" si="58"/>
        <v>0</v>
      </c>
      <c r="BK119" s="105">
        <f t="shared" si="58"/>
        <v>0</v>
      </c>
      <c r="BL119" s="105">
        <f t="shared" si="58"/>
        <v>0</v>
      </c>
      <c r="BM119" s="105">
        <f t="shared" si="58"/>
        <v>0</v>
      </c>
      <c r="BN119" s="105">
        <f t="shared" si="58"/>
        <v>0</v>
      </c>
      <c r="BO119" s="105">
        <f t="shared" si="58"/>
        <v>0</v>
      </c>
      <c r="BP119" s="105">
        <f t="shared" si="58"/>
        <v>0</v>
      </c>
      <c r="BQ119" s="105">
        <f t="shared" si="58"/>
        <v>0</v>
      </c>
      <c r="BR119" s="105">
        <f t="shared" si="58"/>
        <v>0</v>
      </c>
      <c r="BS119" s="105">
        <f t="shared" si="58"/>
        <v>0</v>
      </c>
      <c r="BT119" s="105">
        <f t="shared" si="58"/>
        <v>0</v>
      </c>
      <c r="BU119" s="105">
        <f t="shared" si="58"/>
        <v>0</v>
      </c>
      <c r="BV119" s="105">
        <f t="shared" si="58"/>
        <v>0</v>
      </c>
      <c r="BW119" s="105">
        <f t="shared" si="59"/>
        <v>0</v>
      </c>
      <c r="BX119" s="105">
        <f t="shared" si="59"/>
        <v>0</v>
      </c>
      <c r="BY119" s="105">
        <f t="shared" si="59"/>
        <v>0</v>
      </c>
      <c r="BZ119" s="105">
        <f t="shared" si="59"/>
        <v>0</v>
      </c>
      <c r="CA119" s="105">
        <f t="shared" si="59"/>
        <v>0</v>
      </c>
      <c r="CB119" s="105">
        <f t="shared" si="59"/>
        <v>0</v>
      </c>
      <c r="CC119" s="105">
        <f t="shared" si="59"/>
        <v>0</v>
      </c>
      <c r="CD119" s="105">
        <f t="shared" si="59"/>
        <v>0</v>
      </c>
      <c r="CE119" s="105">
        <f t="shared" si="59"/>
        <v>0</v>
      </c>
      <c r="CF119" s="105">
        <f t="shared" si="59"/>
        <v>0</v>
      </c>
      <c r="CG119" s="105">
        <f t="shared" si="59"/>
        <v>0</v>
      </c>
      <c r="CH119" s="105">
        <f t="shared" si="59"/>
        <v>0</v>
      </c>
      <c r="CI119" s="105">
        <f t="shared" si="59"/>
        <v>0</v>
      </c>
      <c r="CJ119" s="105">
        <f t="shared" si="59"/>
        <v>0</v>
      </c>
      <c r="CK119" s="105">
        <f t="shared" si="59"/>
        <v>0</v>
      </c>
      <c r="CL119" s="105">
        <f t="shared" si="59"/>
        <v>0</v>
      </c>
      <c r="CM119" s="105">
        <f t="shared" si="57"/>
        <v>0</v>
      </c>
      <c r="CN119" s="105">
        <f t="shared" si="57"/>
        <v>0</v>
      </c>
      <c r="CO119" s="105">
        <f t="shared" si="57"/>
        <v>0</v>
      </c>
      <c r="CP119" s="105">
        <f t="shared" si="57"/>
        <v>0</v>
      </c>
      <c r="CQ119" s="105">
        <f t="shared" si="57"/>
        <v>0</v>
      </c>
      <c r="CR119" s="105">
        <f t="shared" si="57"/>
        <v>0</v>
      </c>
      <c r="CS119" s="366"/>
      <c r="CT119" s="366"/>
      <c r="CU119" s="366"/>
      <c r="CV119" s="366"/>
      <c r="CW119" s="366"/>
      <c r="CX119" s="366"/>
      <c r="CY119" s="366"/>
      <c r="CZ119" s="366"/>
      <c r="DA119" s="366"/>
      <c r="DB119" s="366"/>
      <c r="DC119" s="366"/>
      <c r="DD119" s="366"/>
      <c r="DE119" s="366"/>
      <c r="DF119" s="366"/>
      <c r="DG119" s="366"/>
      <c r="DH119" s="366"/>
      <c r="DI119" s="366"/>
      <c r="DJ119" s="366"/>
      <c r="DK119" s="366"/>
      <c r="DL119" s="366"/>
      <c r="DM119" s="366"/>
      <c r="DN119" s="366"/>
      <c r="DO119" s="366"/>
      <c r="DP119" s="366"/>
      <c r="DQ119" s="366"/>
      <c r="DR119" s="366"/>
      <c r="DS119" s="366"/>
      <c r="DT119" s="366"/>
      <c r="DU119" s="366"/>
      <c r="DV119" s="366"/>
      <c r="DW119" s="366"/>
      <c r="DX119" s="366"/>
      <c r="DY119" s="366"/>
      <c r="DZ119" s="366"/>
      <c r="EA119" s="366"/>
      <c r="EB119" s="366"/>
      <c r="EC119" s="366"/>
      <c r="ED119" s="366"/>
      <c r="EE119" s="366"/>
      <c r="EF119" s="366"/>
      <c r="EG119" s="361">
        <f>COUNTA(CS119:EF119)</f>
        <v>0</v>
      </c>
      <c r="EH119" s="116"/>
      <c r="EI119" s="392">
        <f>SUM(FY119:GX119)+SUM(HD119:HG119)+SUM(HM119:HP119)</f>
        <v>0</v>
      </c>
      <c r="EJ119" s="295" t="str">
        <f t="shared" si="53"/>
        <v/>
      </c>
      <c r="EK119" s="296">
        <f t="shared" si="54"/>
        <v>0</v>
      </c>
      <c r="EL119" s="161"/>
      <c r="EM119" s="196"/>
      <c r="EN119" s="116"/>
      <c r="EO119" s="116"/>
      <c r="EP119" s="116"/>
      <c r="EQ119" s="116"/>
      <c r="ER119" s="116"/>
      <c r="ES119" s="116"/>
      <c r="ET119" s="116"/>
      <c r="EU119" s="116"/>
      <c r="EV119" s="116"/>
      <c r="EW119" s="116"/>
      <c r="EX119" s="116"/>
      <c r="EY119" s="116"/>
      <c r="EZ119" s="116"/>
      <c r="FA119" s="116"/>
      <c r="FB119" s="116"/>
      <c r="FC119" s="116"/>
      <c r="FD119" s="106"/>
      <c r="FE119" s="360">
        <f>SUMIF($L119,REGISTER!$CY$8,'KORT 2'!$BD44)</f>
        <v>0</v>
      </c>
      <c r="FF119" s="360">
        <f>SUMIF($L119,REGISTER!$CY$9,'KORT 2'!$BD44)</f>
        <v>0</v>
      </c>
      <c r="FG119" s="356">
        <f>SUMIF($K119,REGISTER!$CY$10,'KORT 2'!$BD44)</f>
        <v>0</v>
      </c>
      <c r="FH119" s="360">
        <f>+SUMIF($L119,REGISTER!$CY$16,'KORT 2'!$BD44)</f>
        <v>0</v>
      </c>
      <c r="FI119" s="360">
        <f>+SUMIF($L119,REGISTER!$CY$17,'KORT 2'!$BD44)</f>
        <v>0</v>
      </c>
      <c r="FJ119" s="360">
        <f>+SUMIF($L119,REGISTER!$CY$18,'KORT 2'!$BD44)</f>
        <v>0</v>
      </c>
      <c r="FK119" s="360">
        <f>SUMIF($L119,REGISTER!$CY$11,'KORT 2'!$BD119)+SUMIF($L119,REGISTER!$CY$18,'KORT 2'!$BD44)</f>
        <v>0</v>
      </c>
      <c r="FL119" s="360">
        <f>SUMIF($L119,REGISTER!$CY$12,'KORT 2'!$BD119)+SUMIF($L119,REGISTER!$CY$20,'KORT 2'!$BD44)</f>
        <v>0</v>
      </c>
      <c r="FM119" s="360">
        <f>SUMIF($L119,REGISTER!$CY$13,'KORT 2'!$BD119)+SUMIF($L119,REGISTER!$CY$21,'KORT 2'!$BD44)</f>
        <v>0</v>
      </c>
      <c r="FN119" s="193">
        <f>SUMIF($L119,REGISTER!$CY$14,'KORT 2'!$BD119)+SUMIF($L119,REGISTER!$CY$22,'KORT 2'!$BD44)</f>
        <v>0</v>
      </c>
      <c r="FO119" s="263">
        <f>SUMIF($L119,REGISTER!$CY$24,'KORT 2'!$BD44)</f>
        <v>0</v>
      </c>
      <c r="FP119" s="16">
        <f>SUMIF($L119,REGISTER!$CY$25,'KORT 2'!$BD44)</f>
        <v>0</v>
      </c>
      <c r="FQ119" s="16">
        <f>SUMIF($L119,REGISTER!$CY$26,'KORT 2'!$BD44)</f>
        <v>0</v>
      </c>
      <c r="FR119" s="263">
        <f>SUMIF($L119,REGISTER!$CY$32,'KORT 2'!$BD44)</f>
        <v>0</v>
      </c>
      <c r="FS119" s="263">
        <f>SUMIF($L119,REGISTER!$CY$33,'KORT 2'!$BD44)</f>
        <v>0</v>
      </c>
      <c r="FT119" s="263">
        <f>SUMIF($L119,REGISTER!$CY$34,'KORT 2'!$BD44)</f>
        <v>0</v>
      </c>
      <c r="FU119" s="16">
        <f>SUMIF($L119,REGISTER!$CY$27,'KORT 2'!$BD119)+SUMIF($L119,REGISTER!$CY$35,'KORT 2'!$BD44)</f>
        <v>0</v>
      </c>
      <c r="FV119" s="16">
        <f>SUMIF($L119,REGISTER!$CY$28,'KORT 2'!$BD119)+SUMIF($L119,REGISTER!$CY$36,'KORT 2'!$BD44)</f>
        <v>0</v>
      </c>
      <c r="FW119" s="16">
        <f>SUMIF($L119,REGISTER!$CY$29,'KORT 2'!$BD119)+SUMIF($L119,REGISTER!$CY$37,'KORT 2'!$BD44)</f>
        <v>0</v>
      </c>
      <c r="FX119" s="16">
        <f>SUMIF($L119,REGISTER!$CY$30,'KORT 2'!$BD119)+SUMIF($L119,REGISTER!$CY$38,'KORT 2'!$BD44)</f>
        <v>0</v>
      </c>
      <c r="FY119" s="269">
        <f>SUMIF($M119,REGISTER!$CY$40,'KORT 2'!$O119)</f>
        <v>0</v>
      </c>
      <c r="FZ119" s="116">
        <f>SUMIF($M119,REGISTER!$CY$41,'KORT 2'!$O119)</f>
        <v>0</v>
      </c>
      <c r="GA119" s="106">
        <f>SUMIF($M119,REGISTER!$CY$42,'KORT 2'!$O119)</f>
        <v>0</v>
      </c>
      <c r="GB119" s="17">
        <f>SUMIF($M119,REGISTER!$CY$43,'KORT 2'!$O119)</f>
        <v>0</v>
      </c>
      <c r="GC119" s="17">
        <f>SUMIF($M119,REGISTER!$CY$44,'KORT 2'!$O119)</f>
        <v>0</v>
      </c>
      <c r="GD119" s="17">
        <f>SUMIF($M119,REGISTER!$CY$45,'KORT 2'!$O119)</f>
        <v>0</v>
      </c>
      <c r="GE119" s="116">
        <f>SUMIF($M119,REGISTER!$CY$46,'KORT 2'!$O119)</f>
        <v>0</v>
      </c>
      <c r="GF119" s="116">
        <f>SUMIF($M119,REGISTER!$CY$47,'KORT 2'!$O119)</f>
        <v>0</v>
      </c>
      <c r="GG119" s="116">
        <f>SUMIF($M119,REGISTER!$CY$48,'KORT 2'!$O119)</f>
        <v>0</v>
      </c>
      <c r="GH119" s="17">
        <f>SUMIF($M119,REGISTER!$CY$63,'KORT 2'!$O119)</f>
        <v>0</v>
      </c>
      <c r="GI119" s="17">
        <f>SUMIF($M119,REGISTER!$CY$64,'KORT 2'!$O119)</f>
        <v>0</v>
      </c>
      <c r="GJ119" s="17">
        <f>SUMIF($M119,REGISTER!$CY$65,'KORT 2'!$O119)</f>
        <v>0</v>
      </c>
      <c r="GK119" s="269">
        <f>SUMIF($M119,REGISTER!$CY$52,'KORT 2'!$O119)</f>
        <v>0</v>
      </c>
      <c r="GL119" s="116">
        <f>SUMIF($M119,REGISTER!$CY$53,'KORT 2'!$O119)</f>
        <v>0</v>
      </c>
      <c r="GM119" s="106">
        <f>SUMIF($M119,REGISTER!$CY$54,'KORT 2'!$O119)</f>
        <v>0</v>
      </c>
      <c r="GN119" s="17">
        <f>SUMIF($M119,REGISTER!$CY$53,'KORT 2'!$O119)</f>
        <v>0</v>
      </c>
      <c r="GO119" s="17">
        <f>SUMIF($M119,REGISTER!$CY$54,'KORT 2'!$O119)</f>
        <v>0</v>
      </c>
      <c r="GP119" s="17">
        <f>SUMIF($M119,REGISTER!$CY$55,'KORT 2'!$O119)</f>
        <v>0</v>
      </c>
      <c r="GQ119" s="16">
        <f>SUMIF($M119,REGISTER!$CY$56,'KORT 2'!$O119)+SUMIF($M119,REGISTER!$CY$57,'KORT 2'!$O119)+SUMIF($M119,REGISTER!$CY$58,'KORT 2'!$O119)+SUMIF($M119,REGISTER!$CY$59,'KORT 2'!$O119)</f>
        <v>0</v>
      </c>
      <c r="GR119" s="269"/>
      <c r="GS119" s="116"/>
      <c r="GT119" s="106"/>
      <c r="GU119" s="17">
        <f>SUMIF($M119,REGISTER!$CY$73,'KORT 2'!$O119)</f>
        <v>0</v>
      </c>
      <c r="GV119" s="17">
        <f>SUMIF($M119,REGISTER!$CY$74,'KORT 2'!$O119)</f>
        <v>0</v>
      </c>
      <c r="GW119" s="17">
        <f>SUMIF($M119,REGISTER!$CY$75,'KORT 2'!$O119)</f>
        <v>0</v>
      </c>
      <c r="GX119" s="280">
        <f>SUMIF($M119,REGISTER!$CY$76,'KORT 2'!$O119)+SUMIF($M119,REGISTER!$CY$77,'KORT 2'!$O119)+SUMIF($M119,REGISTER!$CY$78,'KORT 2'!$O119)+SUMIF($M119,REGISTER!$CY$79,'KORT 2'!$O119)</f>
        <v>0</v>
      </c>
      <c r="GY119" s="281">
        <f>SUMIF($M119,REGISTER!$CY$43,'KORT 2'!$O44)</f>
        <v>0</v>
      </c>
      <c r="GZ119" s="16">
        <f>+SUMIF($M119,REGISTER!$CY$44,'KORT 2'!$O44)</f>
        <v>0</v>
      </c>
      <c r="HA119" s="16">
        <f>SUMIF($M119,REGISTER!$CY$53,'KORT 2'!$O44)</f>
        <v>0</v>
      </c>
      <c r="HB119" s="16">
        <f>SUMIF($M119,REGISTER!$CY$54,'KORT 2'!$O44)</f>
        <v>0</v>
      </c>
      <c r="HC119" s="16">
        <f>SUMIF($M119,REGISTER!$CY$45,'KORT 2'!$O44)+SUMIF($M119,REGISTER!$CY$55,'KORT 2'!$O44)</f>
        <v>0</v>
      </c>
      <c r="HD119" s="16">
        <f>SUMIF($M119,REGISTER!$CY$46,'KORT 2'!$O44)+SUMIF($M119,REGISTER!$CY$56,'KORT 2'!$O44)</f>
        <v>0</v>
      </c>
      <c r="HE119" s="16">
        <f>SUMIF($M119,REGISTER!$CY$47,'KORT 2'!$O44)+SUMIF($M119,REGISTER!$CY$57,'KORT 2'!$O44)</f>
        <v>0</v>
      </c>
      <c r="HF119" s="16">
        <f>SUMIF($M119,REGISTER!$CY$48,'KORT 2'!$O44)+SUMIF($M119,REGISTER!$CY$58,'KORT 2'!$O44)</f>
        <v>0</v>
      </c>
      <c r="HG119" s="193">
        <f>SUMIF($M119,REGISTER!$CY$49,'KORT 2'!$O44)+SUMIF($M119,REGISTER!$CY$59,'KORT 2'!$O44)</f>
        <v>0</v>
      </c>
      <c r="HH119" s="281">
        <f>SUMIF($M119,REGISTER!$CY$63,'KORT 2'!$O44)</f>
        <v>0</v>
      </c>
      <c r="HI119" s="16">
        <f>+SUMIF($M119,REGISTER!$CY$64,'KORT 2'!$O44)</f>
        <v>0</v>
      </c>
      <c r="HJ119" s="16">
        <f>SUMIF($M119,REGISTER!$CY$73,'KORT 2'!$O44)</f>
        <v>0</v>
      </c>
      <c r="HK119" s="16">
        <f>SUMIF($M119,REGISTER!$CY$74,'KORT 2'!$O44)</f>
        <v>0</v>
      </c>
      <c r="HL119" s="16">
        <f>SUMIF($M119,REGISTER!$CY$65,'KORT 2'!$O44)+SUMIF($M119,REGISTER!$CY$75,'KORT 2'!$O44)</f>
        <v>0</v>
      </c>
      <c r="HM119" s="16">
        <f>SUMIF($M119,REGISTER!$CY$66,'KORT 2'!$O44)+SUMIF($M119,REGISTER!$CY$76,'KORT 2'!$O44)</f>
        <v>0</v>
      </c>
      <c r="HN119" s="16">
        <f>SUMIF($M119,REGISTER!$CY$67,'KORT 2'!$O44)+SUMIF($M119,REGISTER!$CY$77,'KORT 2'!$O44)</f>
        <v>0</v>
      </c>
      <c r="HO119" s="16">
        <f>SUMIF($M119,REGISTER!$CY$68,'KORT 2'!$O44)+SUMIF($M119,REGISTER!$CY$78,'KORT 2'!$O44)</f>
        <v>0</v>
      </c>
      <c r="HP119" s="193">
        <f>SUMIF($M119,REGISTER!$CY$69,'KORT 2'!$O44)+SUMIF($M119,REGISTER!$CY$79,'KORT 2'!$O44)</f>
        <v>0</v>
      </c>
      <c r="HQ119" s="1"/>
    </row>
    <row r="120" spans="1:225" ht="12.9" customHeight="1">
      <c r="A120" s="15">
        <v>64</v>
      </c>
      <c r="B120" s="69"/>
      <c r="C120" s="28" t="s">
        <v>2</v>
      </c>
      <c r="D120" s="539" t="str">
        <f>IF(B120&gt;0,VLOOKUP(B120,RE,2,FALSE),"")</f>
        <v/>
      </c>
      <c r="E120" s="540"/>
      <c r="F120" s="540"/>
      <c r="G120" s="541"/>
      <c r="H120" s="111" t="str">
        <f t="shared" si="42"/>
        <v/>
      </c>
      <c r="I120" s="362">
        <v>1</v>
      </c>
      <c r="J120" s="22">
        <f t="shared" si="44"/>
        <v>0</v>
      </c>
      <c r="K120" s="22">
        <f t="shared" si="45"/>
        <v>0</v>
      </c>
      <c r="L120" s="22">
        <f>IF($B120="",0,VLOOKUP($B120,RE,22,FALSE))</f>
        <v>0</v>
      </c>
      <c r="M120" s="22">
        <f t="shared" si="46"/>
        <v>0</v>
      </c>
      <c r="N120" s="22">
        <f t="shared" si="47"/>
        <v>0</v>
      </c>
      <c r="O120" s="83">
        <f t="shared" si="48"/>
        <v>0</v>
      </c>
      <c r="P120" s="64">
        <f>IF(CS$70=1,0,IF(AND(CS120=1,$J120=1,$N120&gt;=13,CS$43&gt;=REGISTER!$DD$28,CS$40&gt;0,SUM(CS$54:CS$60)&gt;0),1,0))</f>
        <v>0</v>
      </c>
      <c r="Q120" s="64">
        <f>IF(CT$70=1,0,IF(AND(CT120=1,$J120=1,$N120&gt;=13,CT$43&gt;=REGISTER!$DD$28,CT$40&gt;0,SUM(CT$54:CT$60)&gt;0),1,0))</f>
        <v>0</v>
      </c>
      <c r="R120" s="64">
        <f>IF(CU$70=1,0,IF(AND(CU120=1,$J120=1,$N120&gt;=13,CU$43&gt;=REGISTER!$DD$28,CU$40&gt;0,SUM(CU$54:CU$60)&gt;0),1,0))</f>
        <v>0</v>
      </c>
      <c r="S120" s="64">
        <f>IF(CV$70=1,0,IF(AND(CV120=1,$J120=1,$N120&gt;=13,CV$43&gt;=REGISTER!$DD$28,CV$40&gt;0,SUM(CV$54:CV$60)&gt;0),1,0))</f>
        <v>0</v>
      </c>
      <c r="T120" s="64">
        <f>IF(CW$70=1,0,IF(AND(CW120=1,$J120=1,$N120&gt;=13,CW$43&gt;=REGISTER!$DD$28,CW$40&gt;0,SUM(CW$54:CW$60)&gt;0),1,0))</f>
        <v>0</v>
      </c>
      <c r="U120" s="64">
        <f>IF(CX$70=1,0,IF(AND(CX120=1,$J120=1,$N120&gt;=13,CX$43&gt;=REGISTER!$DD$28,CX$40&gt;0,SUM(CX$54:CX$60)&gt;0),1,0))</f>
        <v>0</v>
      </c>
      <c r="V120" s="64">
        <f>IF(CY$70=1,0,IF(AND(CY120=1,$J120=1,$N120&gt;=13,CY$43&gt;=REGISTER!$DD$28,CY$40&gt;0,SUM(CY$54:CY$60)&gt;0),1,0))</f>
        <v>0</v>
      </c>
      <c r="W120" s="64">
        <f>IF(CZ$70=1,0,IF(AND(CZ120=1,$J120=1,$N120&gt;=13,CZ$43&gt;=REGISTER!$DD$28,CZ$40&gt;0,SUM(CZ$54:CZ$60)&gt;0),1,0))</f>
        <v>0</v>
      </c>
      <c r="X120" s="64">
        <f>IF(DA$70=1,0,IF(AND(DA120=1,$J120=1,$N120&gt;=13,DA$43&gt;=REGISTER!$DD$28,DA$40&gt;0,SUM(DA$54:DA$60)&gt;0),1,0))</f>
        <v>0</v>
      </c>
      <c r="Y120" s="64">
        <f>IF(DB$70=1,0,IF(AND(DB120=1,$J120=1,$N120&gt;=13,DB$43&gt;=REGISTER!$DD$28,DB$40&gt;0,SUM(DB$54:DB$60)&gt;0),1,0))</f>
        <v>0</v>
      </c>
      <c r="Z120" s="64">
        <f>IF(DC$70=1,0,IF(AND(DC120=1,$J120=1,$N120&gt;=13,DC$43&gt;=REGISTER!$DD$28,DC$40&gt;0,SUM(DC$54:DC$60)&gt;0),1,0))</f>
        <v>0</v>
      </c>
      <c r="AA120" s="64">
        <f>IF(DD$70=1,0,IF(AND(DD120=1,$J120=1,$N120&gt;=13,DD$43&gt;=REGISTER!$DD$28,DD$40&gt;0,SUM(DD$54:DD$60)&gt;0),1,0))</f>
        <v>0</v>
      </c>
      <c r="AB120" s="64">
        <f>IF(DE$70=1,0,IF(AND(DE120=1,$J120=1,$N120&gt;=13,DE$43&gt;=REGISTER!$DD$28,DE$40&gt;0,SUM(DE$54:DE$60)&gt;0),1,0))</f>
        <v>0</v>
      </c>
      <c r="AC120" s="64">
        <f>IF(DF$70=1,0,IF(AND(DF120=1,$J120=1,$N120&gt;=13,DF$43&gt;=REGISTER!$DD$28,DF$40&gt;0,SUM(DF$54:DF$60)&gt;0),1,0))</f>
        <v>0</v>
      </c>
      <c r="AD120" s="64">
        <f>IF(DG$70=1,0,IF(AND(DG120=1,$J120=1,$N120&gt;=13,DG$43&gt;=REGISTER!$DD$28,DG$40&gt;0,SUM(DG$54:DG$60)&gt;0),1,0))</f>
        <v>0</v>
      </c>
      <c r="AE120" s="64">
        <f>IF(DH$70=1,0,IF(AND(DH120=1,$J120=1,$N120&gt;=13,DH$43&gt;=REGISTER!$DD$28,DH$40&gt;0,SUM(DH$54:DH$60)&gt;0),1,0))</f>
        <v>0</v>
      </c>
      <c r="AF120" s="64">
        <f>IF(DI$70=1,0,IF(AND(DI120=1,$J120=1,$N120&gt;=13,DI$43&gt;=REGISTER!$DD$28,DI$40&gt;0,SUM(DI$54:DI$60)&gt;0),1,0))</f>
        <v>0</v>
      </c>
      <c r="AG120" s="64">
        <f>IF(DJ$70=1,0,IF(AND(DJ120=1,$J120=1,$N120&gt;=13,DJ$43&gt;=REGISTER!$DD$28,DJ$40&gt;0,SUM(DJ$54:DJ$60)&gt;0),1,0))</f>
        <v>0</v>
      </c>
      <c r="AH120" s="64">
        <f>IF(DK$70=1,0,IF(AND(DK120=1,$J120=1,$N120&gt;=13,DK$43&gt;=REGISTER!$DD$28,DK$40&gt;0,SUM(DK$54:DK$60)&gt;0),1,0))</f>
        <v>0</v>
      </c>
      <c r="AI120" s="64">
        <f>IF(DL$70=1,0,IF(AND(DL120=1,$J120=1,$N120&gt;=13,DL$43&gt;=REGISTER!$DD$28,DL$40&gt;0,SUM(DL$54:DL$60)&gt;0),1,0))</f>
        <v>0</v>
      </c>
      <c r="AJ120" s="64">
        <f>IF(DM$70=1,0,IF(AND(DM120=1,$J120=1,$N120&gt;=13,DM$43&gt;=REGISTER!$DD$28,DM$40&gt;0,SUM(DM$54:DM$60)&gt;0),1,0))</f>
        <v>0</v>
      </c>
      <c r="AK120" s="64">
        <f>IF(DN$70=1,0,IF(AND(DN120=1,$J120=1,$N120&gt;=13,DN$43&gt;=REGISTER!$DD$28,DN$40&gt;0,SUM(DN$54:DN$60)&gt;0),1,0))</f>
        <v>0</v>
      </c>
      <c r="AL120" s="64">
        <f>IF(DO$70=1,0,IF(AND(DO120=1,$J120=1,$N120&gt;=13,DO$43&gt;=REGISTER!$DD$28,DO$40&gt;0,SUM(DO$54:DO$60)&gt;0),1,0))</f>
        <v>0</v>
      </c>
      <c r="AM120" s="64">
        <f>IF(DP$70=1,0,IF(AND(DP120=1,$J120=1,$N120&gt;=13,DP$43&gt;=REGISTER!$DD$28,DP$40&gt;0,SUM(DP$54:DP$60)&gt;0),1,0))</f>
        <v>0</v>
      </c>
      <c r="AN120" s="64">
        <f>IF(DQ$70=1,0,IF(AND(DQ120=1,$J120=1,$N120&gt;=13,DQ$43&gt;=REGISTER!$DD$28,DQ$40&gt;0,SUM(DQ$54:DQ$60)&gt;0),1,0))</f>
        <v>0</v>
      </c>
      <c r="AO120" s="64">
        <f>IF(DR$70=1,0,IF(AND(DR120=1,$J120=1,$N120&gt;=13,DR$43&gt;=REGISTER!$DD$28,DR$40&gt;0,SUM(DR$54:DR$60)&gt;0),1,0))</f>
        <v>0</v>
      </c>
      <c r="AP120" s="64">
        <f>IF(DS$70=1,0,IF(AND(DS120=1,$J120=1,$N120&gt;=13,DS$43&gt;=REGISTER!$DD$28,DS$40&gt;0,SUM(DS$54:DS$60)&gt;0),1,0))</f>
        <v>0</v>
      </c>
      <c r="AQ120" s="64">
        <f>IF(DT$70=1,0,IF(AND(DT120=1,$J120=1,$N120&gt;=13,DT$43&gt;=REGISTER!$DD$28,DT$40&gt;0,SUM(DT$54:DT$60)&gt;0),1,0))</f>
        <v>0</v>
      </c>
      <c r="AR120" s="64">
        <f>IF(DU$70=1,0,IF(AND(DU120=1,$J120=1,$N120&gt;=13,DU$43&gt;=REGISTER!$DD$28,DU$40&gt;0,SUM(DU$54:DU$60)&gt;0),1,0))</f>
        <v>0</v>
      </c>
      <c r="AS120" s="64">
        <f>IF(DV$70=1,0,IF(AND(DV120=1,$J120=1,$N120&gt;=13,DV$43&gt;=REGISTER!$DD$28,DV$40&gt;0,SUM(DV$54:DV$60)&gt;0),1,0))</f>
        <v>0</v>
      </c>
      <c r="AT120" s="64">
        <f>IF(DW$70=1,0,IF(AND(DW120=1,$J120=1,$N120&gt;=13,DW$43&gt;=REGISTER!$DD$28,DW$40&gt;0,SUM(DW$54:DW$60)&gt;0),1,0))</f>
        <v>0</v>
      </c>
      <c r="AU120" s="64">
        <f>IF(DX$70=1,0,IF(AND(DX120=1,$J120=1,$N120&gt;=13,DX$43&gt;=REGISTER!$DD$28,DX$40&gt;0,SUM(DX$54:DX$60)&gt;0),1,0))</f>
        <v>0</v>
      </c>
      <c r="AV120" s="64">
        <f>IF(DY$70=1,0,IF(AND(DY120=1,$J120=1,$N120&gt;=13,DY$43&gt;=REGISTER!$DD$28,DY$40&gt;0,SUM(DY$54:DY$60)&gt;0),1,0))</f>
        <v>0</v>
      </c>
      <c r="AW120" s="64">
        <f>IF(DZ$70=1,0,IF(AND(DZ120=1,$J120=1,$N120&gt;=13,DZ$43&gt;=REGISTER!$DD$28,DZ$40&gt;0,SUM(DZ$54:DZ$60)&gt;0),1,0))</f>
        <v>0</v>
      </c>
      <c r="AX120" s="64">
        <f>IF(EA$70=1,0,IF(AND(EA120=1,$J120=1,$N120&gt;=13,EA$43&gt;=REGISTER!$DD$28,EA$40&gt;0,SUM(EA$54:EA$60)&gt;0),1,0))</f>
        <v>0</v>
      </c>
      <c r="AY120" s="64">
        <f>IF(EB$70=1,0,IF(AND(EB120=1,$J120=1,$N120&gt;=13,EB$43&gt;=REGISTER!$DD$28,EB$40&gt;0,SUM(EB$54:EB$60)&gt;0),1,0))</f>
        <v>0</v>
      </c>
      <c r="AZ120" s="64">
        <f>IF(EC$70=1,0,IF(AND(EC120=1,$J120=1,$N120&gt;=13,EC$43&gt;=REGISTER!$DD$28,EC$40&gt;0,SUM(EC$54:EC$60)&gt;0),1,0))</f>
        <v>0</v>
      </c>
      <c r="BA120" s="64">
        <f>IF(ED$70=1,0,IF(AND(ED120=1,$J120=1,$N120&gt;=13,ED$43&gt;=REGISTER!$DD$28,ED$40&gt;0,SUM(ED$54:ED$60)&gt;0),1,0))</f>
        <v>0</v>
      </c>
      <c r="BB120" s="64">
        <f>IF(EE$70=1,0,IF(AND(EE120=1,$J120=1,$N120&gt;=13,EE$43&gt;=REGISTER!$DD$28,EE$40&gt;0,SUM(EE$54:EE$60)&gt;0),1,0))</f>
        <v>0</v>
      </c>
      <c r="BC120" s="64">
        <f>IF(EF$70=1,0,IF(AND(EF120=1,$J120=1,$N120&gt;=13,EF$43&gt;=REGISTER!$DD$28,EF$40&gt;0,SUM(EF$54:EF$60)&gt;0),1,0))</f>
        <v>0</v>
      </c>
      <c r="BD120" s="83">
        <f t="shared" si="55"/>
        <v>0</v>
      </c>
      <c r="BE120" s="105">
        <f t="shared" si="56"/>
        <v>0</v>
      </c>
      <c r="BF120" s="105">
        <f t="shared" si="56"/>
        <v>0</v>
      </c>
      <c r="BG120" s="105">
        <f t="shared" si="58"/>
        <v>0</v>
      </c>
      <c r="BH120" s="105">
        <f t="shared" si="58"/>
        <v>0</v>
      </c>
      <c r="BI120" s="105">
        <f t="shared" si="58"/>
        <v>0</v>
      </c>
      <c r="BJ120" s="105">
        <f t="shared" si="58"/>
        <v>0</v>
      </c>
      <c r="BK120" s="105">
        <f t="shared" si="58"/>
        <v>0</v>
      </c>
      <c r="BL120" s="105">
        <f t="shared" si="58"/>
        <v>0</v>
      </c>
      <c r="BM120" s="105">
        <f t="shared" si="58"/>
        <v>0</v>
      </c>
      <c r="BN120" s="105">
        <f t="shared" si="58"/>
        <v>0</v>
      </c>
      <c r="BO120" s="105">
        <f t="shared" si="58"/>
        <v>0</v>
      </c>
      <c r="BP120" s="105">
        <f t="shared" si="58"/>
        <v>0</v>
      </c>
      <c r="BQ120" s="105">
        <f t="shared" si="58"/>
        <v>0</v>
      </c>
      <c r="BR120" s="105">
        <f t="shared" si="58"/>
        <v>0</v>
      </c>
      <c r="BS120" s="105">
        <f t="shared" si="58"/>
        <v>0</v>
      </c>
      <c r="BT120" s="105">
        <f t="shared" si="58"/>
        <v>0</v>
      </c>
      <c r="BU120" s="105">
        <f t="shared" si="58"/>
        <v>0</v>
      </c>
      <c r="BV120" s="105">
        <f t="shared" si="58"/>
        <v>0</v>
      </c>
      <c r="BW120" s="105">
        <f t="shared" si="59"/>
        <v>0</v>
      </c>
      <c r="BX120" s="105">
        <f t="shared" si="59"/>
        <v>0</v>
      </c>
      <c r="BY120" s="105">
        <f t="shared" si="59"/>
        <v>0</v>
      </c>
      <c r="BZ120" s="105">
        <f t="shared" si="59"/>
        <v>0</v>
      </c>
      <c r="CA120" s="105">
        <f t="shared" si="59"/>
        <v>0</v>
      </c>
      <c r="CB120" s="105">
        <f t="shared" si="59"/>
        <v>0</v>
      </c>
      <c r="CC120" s="105">
        <f t="shared" si="59"/>
        <v>0</v>
      </c>
      <c r="CD120" s="105">
        <f t="shared" si="59"/>
        <v>0</v>
      </c>
      <c r="CE120" s="105">
        <f t="shared" si="59"/>
        <v>0</v>
      </c>
      <c r="CF120" s="105">
        <f t="shared" si="59"/>
        <v>0</v>
      </c>
      <c r="CG120" s="105">
        <f t="shared" si="59"/>
        <v>0</v>
      </c>
      <c r="CH120" s="105">
        <f t="shared" si="59"/>
        <v>0</v>
      </c>
      <c r="CI120" s="105">
        <f t="shared" si="59"/>
        <v>0</v>
      </c>
      <c r="CJ120" s="105">
        <f t="shared" si="59"/>
        <v>0</v>
      </c>
      <c r="CK120" s="105">
        <f t="shared" si="59"/>
        <v>0</v>
      </c>
      <c r="CL120" s="105">
        <f t="shared" si="59"/>
        <v>0</v>
      </c>
      <c r="CM120" s="105">
        <f t="shared" si="57"/>
        <v>0</v>
      </c>
      <c r="CN120" s="105">
        <f t="shared" si="57"/>
        <v>0</v>
      </c>
      <c r="CO120" s="105">
        <f t="shared" si="57"/>
        <v>0</v>
      </c>
      <c r="CP120" s="105">
        <f t="shared" si="57"/>
        <v>0</v>
      </c>
      <c r="CQ120" s="105">
        <f t="shared" si="57"/>
        <v>0</v>
      </c>
      <c r="CR120" s="105">
        <f t="shared" si="57"/>
        <v>0</v>
      </c>
      <c r="CS120" s="366"/>
      <c r="CT120" s="366"/>
      <c r="CU120" s="366"/>
      <c r="CV120" s="366"/>
      <c r="CW120" s="366"/>
      <c r="CX120" s="366"/>
      <c r="CY120" s="366"/>
      <c r="CZ120" s="366"/>
      <c r="DA120" s="366"/>
      <c r="DB120" s="366"/>
      <c r="DC120" s="366"/>
      <c r="DD120" s="366"/>
      <c r="DE120" s="366"/>
      <c r="DF120" s="366"/>
      <c r="DG120" s="366"/>
      <c r="DH120" s="366"/>
      <c r="DI120" s="366"/>
      <c r="DJ120" s="366"/>
      <c r="DK120" s="366"/>
      <c r="DL120" s="366"/>
      <c r="DM120" s="366"/>
      <c r="DN120" s="366"/>
      <c r="DO120" s="366"/>
      <c r="DP120" s="366"/>
      <c r="DQ120" s="366"/>
      <c r="DR120" s="366"/>
      <c r="DS120" s="366"/>
      <c r="DT120" s="366"/>
      <c r="DU120" s="366"/>
      <c r="DV120" s="366"/>
      <c r="DW120" s="366"/>
      <c r="DX120" s="366"/>
      <c r="DY120" s="366"/>
      <c r="DZ120" s="366"/>
      <c r="EA120" s="366"/>
      <c r="EB120" s="366"/>
      <c r="EC120" s="366"/>
      <c r="ED120" s="366"/>
      <c r="EE120" s="366"/>
      <c r="EF120" s="366"/>
      <c r="EG120" s="361">
        <f>COUNTA(CS120:EF120)</f>
        <v>0</v>
      </c>
      <c r="EH120" s="116"/>
      <c r="EI120" s="392">
        <f>SUM(FY120:GX120)+SUM(HD120:HG120)+SUM(HM120:HP120)</f>
        <v>0</v>
      </c>
      <c r="EJ120" s="295" t="str">
        <f t="shared" si="53"/>
        <v/>
      </c>
      <c r="EK120" s="296">
        <f t="shared" si="54"/>
        <v>0</v>
      </c>
      <c r="EL120" s="161"/>
      <c r="EM120" s="196"/>
      <c r="EN120" s="116"/>
      <c r="EO120" s="116"/>
      <c r="EP120" s="116"/>
      <c r="EQ120" s="116"/>
      <c r="ER120" s="116"/>
      <c r="ES120" s="116"/>
      <c r="ET120" s="116"/>
      <c r="EU120" s="116"/>
      <c r="EV120" s="116"/>
      <c r="EW120" s="116"/>
      <c r="EX120" s="116"/>
      <c r="EY120" s="116"/>
      <c r="EZ120" s="116"/>
      <c r="FA120" s="116"/>
      <c r="FB120" s="116"/>
      <c r="FC120" s="116"/>
      <c r="FD120" s="106"/>
      <c r="FE120" s="360">
        <f>SUMIF($L120,REGISTER!$CY$8,'KORT 2'!$BD45)</f>
        <v>0</v>
      </c>
      <c r="FF120" s="360">
        <f>SUMIF($L120,REGISTER!$CY$9,'KORT 2'!$BD45)</f>
        <v>0</v>
      </c>
      <c r="FG120" s="356">
        <f>SUMIF($K120,REGISTER!$CY$10,'KORT 2'!$BD45)</f>
        <v>0</v>
      </c>
      <c r="FH120" s="360">
        <f>+SUMIF($L120,REGISTER!$CY$16,'KORT 2'!$BD45)</f>
        <v>0</v>
      </c>
      <c r="FI120" s="360">
        <f>+SUMIF($L120,REGISTER!$CY$17,'KORT 2'!$BD45)</f>
        <v>0</v>
      </c>
      <c r="FJ120" s="360">
        <f>+SUMIF($L120,REGISTER!$CY$18,'KORT 2'!$BD45)</f>
        <v>0</v>
      </c>
      <c r="FK120" s="360">
        <f>SUMIF($L120,REGISTER!$CY$11,'KORT 2'!$BD120)+SUMIF($L120,REGISTER!$CY$18,'KORT 2'!$BD45)</f>
        <v>0</v>
      </c>
      <c r="FL120" s="360">
        <f>SUMIF($L120,REGISTER!$CY$12,'KORT 2'!$BD120)+SUMIF($L120,REGISTER!$CY$20,'KORT 2'!$BD45)</f>
        <v>0</v>
      </c>
      <c r="FM120" s="360">
        <f>SUMIF($L120,REGISTER!$CY$13,'KORT 2'!$BD120)+SUMIF($L120,REGISTER!$CY$21,'KORT 2'!$BD45)</f>
        <v>0</v>
      </c>
      <c r="FN120" s="193">
        <f>SUMIF($L120,REGISTER!$CY$14,'KORT 2'!$BD120)+SUMIF($L120,REGISTER!$CY$22,'KORT 2'!$BD45)</f>
        <v>0</v>
      </c>
      <c r="FO120" s="263">
        <f>SUMIF($L120,REGISTER!$CY$24,'KORT 2'!$BD45)</f>
        <v>0</v>
      </c>
      <c r="FP120" s="16">
        <f>SUMIF($L120,REGISTER!$CY$25,'KORT 2'!$BD45)</f>
        <v>0</v>
      </c>
      <c r="FQ120" s="16">
        <f>SUMIF($L120,REGISTER!$CY$26,'KORT 2'!$BD45)</f>
        <v>0</v>
      </c>
      <c r="FR120" s="263">
        <f>SUMIF($L120,REGISTER!$CY$32,'KORT 2'!$BD45)</f>
        <v>0</v>
      </c>
      <c r="FS120" s="263">
        <f>SUMIF($L120,REGISTER!$CY$33,'KORT 2'!$BD45)</f>
        <v>0</v>
      </c>
      <c r="FT120" s="263">
        <f>SUMIF($L120,REGISTER!$CY$34,'KORT 2'!$BD45)</f>
        <v>0</v>
      </c>
      <c r="FU120" s="16">
        <f>SUMIF($L120,REGISTER!$CY$27,'KORT 2'!$BD120)+SUMIF($L120,REGISTER!$CY$35,'KORT 2'!$BD45)</f>
        <v>0</v>
      </c>
      <c r="FV120" s="16">
        <f>SUMIF($L120,REGISTER!$CY$28,'KORT 2'!$BD120)+SUMIF($L120,REGISTER!$CY$36,'KORT 2'!$BD45)</f>
        <v>0</v>
      </c>
      <c r="FW120" s="16">
        <f>SUMIF($L120,REGISTER!$CY$29,'KORT 2'!$BD120)+SUMIF($L120,REGISTER!$CY$37,'KORT 2'!$BD45)</f>
        <v>0</v>
      </c>
      <c r="FX120" s="16">
        <f>SUMIF($L120,REGISTER!$CY$30,'KORT 2'!$BD120)+SUMIF($L120,REGISTER!$CY$38,'KORT 2'!$BD45)</f>
        <v>0</v>
      </c>
      <c r="FY120" s="269">
        <f>SUMIF($M120,REGISTER!$CY$40,'KORT 2'!$O120)</f>
        <v>0</v>
      </c>
      <c r="FZ120" s="116">
        <f>SUMIF($M120,REGISTER!$CY$41,'KORT 2'!$O120)</f>
        <v>0</v>
      </c>
      <c r="GA120" s="106">
        <f>SUMIF($M120,REGISTER!$CY$42,'KORT 2'!$O120)</f>
        <v>0</v>
      </c>
      <c r="GB120" s="17">
        <f>SUMIF($M120,REGISTER!$CY$43,'KORT 2'!$O120)</f>
        <v>0</v>
      </c>
      <c r="GC120" s="17">
        <f>SUMIF($M120,REGISTER!$CY$44,'KORT 2'!$O120)</f>
        <v>0</v>
      </c>
      <c r="GD120" s="17">
        <f>SUMIF($M120,REGISTER!$CY$45,'KORT 2'!$O120)</f>
        <v>0</v>
      </c>
      <c r="GE120" s="116">
        <f>SUMIF($M120,REGISTER!$CY$46,'KORT 2'!$O120)</f>
        <v>0</v>
      </c>
      <c r="GF120" s="116">
        <f>SUMIF($M120,REGISTER!$CY$47,'KORT 2'!$O120)</f>
        <v>0</v>
      </c>
      <c r="GG120" s="116">
        <f>SUMIF($M120,REGISTER!$CY$48,'KORT 2'!$O120)</f>
        <v>0</v>
      </c>
      <c r="GH120" s="17">
        <f>SUMIF($M120,REGISTER!$CY$63,'KORT 2'!$O120)</f>
        <v>0</v>
      </c>
      <c r="GI120" s="17">
        <f>SUMIF($M120,REGISTER!$CY$64,'KORT 2'!$O120)</f>
        <v>0</v>
      </c>
      <c r="GJ120" s="17">
        <f>SUMIF($M120,REGISTER!$CY$65,'KORT 2'!$O120)</f>
        <v>0</v>
      </c>
      <c r="GK120" s="269">
        <f>SUMIF($M120,REGISTER!$CY$52,'KORT 2'!$O120)</f>
        <v>0</v>
      </c>
      <c r="GL120" s="116">
        <f>SUMIF($M120,REGISTER!$CY$53,'KORT 2'!$O120)</f>
        <v>0</v>
      </c>
      <c r="GM120" s="106">
        <f>SUMIF($M120,REGISTER!$CY$54,'KORT 2'!$O120)</f>
        <v>0</v>
      </c>
      <c r="GN120" s="17">
        <f>SUMIF($M120,REGISTER!$CY$53,'KORT 2'!$O120)</f>
        <v>0</v>
      </c>
      <c r="GO120" s="17">
        <f>SUMIF($M120,REGISTER!$CY$54,'KORT 2'!$O120)</f>
        <v>0</v>
      </c>
      <c r="GP120" s="17">
        <f>SUMIF($M120,REGISTER!$CY$55,'KORT 2'!$O120)</f>
        <v>0</v>
      </c>
      <c r="GQ120" s="16">
        <f>SUMIF($M120,REGISTER!$CY$56,'KORT 2'!$O120)+SUMIF($M120,REGISTER!$CY$57,'KORT 2'!$O120)+SUMIF($M120,REGISTER!$CY$58,'KORT 2'!$O120)+SUMIF($M120,REGISTER!$CY$59,'KORT 2'!$O120)</f>
        <v>0</v>
      </c>
      <c r="GR120" s="269"/>
      <c r="GS120" s="116"/>
      <c r="GT120" s="106"/>
      <c r="GU120" s="17">
        <f>SUMIF($M120,REGISTER!$CY$73,'KORT 2'!$O120)</f>
        <v>0</v>
      </c>
      <c r="GV120" s="17">
        <f>SUMIF($M120,REGISTER!$CY$74,'KORT 2'!$O120)</f>
        <v>0</v>
      </c>
      <c r="GW120" s="17">
        <f>SUMIF($M120,REGISTER!$CY$75,'KORT 2'!$O120)</f>
        <v>0</v>
      </c>
      <c r="GX120" s="280">
        <f>SUMIF($M120,REGISTER!$CY$76,'KORT 2'!$O120)+SUMIF($M120,REGISTER!$CY$77,'KORT 2'!$O120)+SUMIF($M120,REGISTER!$CY$78,'KORT 2'!$O120)+SUMIF($M120,REGISTER!$CY$79,'KORT 2'!$O120)</f>
        <v>0</v>
      </c>
      <c r="GY120" s="281">
        <f>SUMIF($M120,REGISTER!$CY$43,'KORT 2'!$O45)</f>
        <v>0</v>
      </c>
      <c r="GZ120" s="16">
        <f>+SUMIF($M120,REGISTER!$CY$44,'KORT 2'!$O45)</f>
        <v>0</v>
      </c>
      <c r="HA120" s="16">
        <f>SUMIF($M120,REGISTER!$CY$53,'KORT 2'!$O45)</f>
        <v>0</v>
      </c>
      <c r="HB120" s="16">
        <f>SUMIF($M120,REGISTER!$CY$54,'KORT 2'!$O45)</f>
        <v>0</v>
      </c>
      <c r="HC120" s="16">
        <f>SUMIF($M120,REGISTER!$CY$45,'KORT 2'!$O45)+SUMIF($M120,REGISTER!$CY$55,'KORT 2'!$O45)</f>
        <v>0</v>
      </c>
      <c r="HD120" s="16">
        <f>SUMIF($M120,REGISTER!$CY$46,'KORT 2'!$O45)+SUMIF($M120,REGISTER!$CY$56,'KORT 2'!$O45)</f>
        <v>0</v>
      </c>
      <c r="HE120" s="16">
        <f>SUMIF($M120,REGISTER!$CY$47,'KORT 2'!$O45)+SUMIF($M120,REGISTER!$CY$57,'KORT 2'!$O45)</f>
        <v>0</v>
      </c>
      <c r="HF120" s="16">
        <f>SUMIF($M120,REGISTER!$CY$48,'KORT 2'!$O45)+SUMIF($M120,REGISTER!$CY$58,'KORT 2'!$O45)</f>
        <v>0</v>
      </c>
      <c r="HG120" s="193">
        <f>SUMIF($M120,REGISTER!$CY$49,'KORT 2'!$O45)+SUMIF($M120,REGISTER!$CY$59,'KORT 2'!$O45)</f>
        <v>0</v>
      </c>
      <c r="HH120" s="281">
        <f>SUMIF($M120,REGISTER!$CY$63,'KORT 2'!$O45)</f>
        <v>0</v>
      </c>
      <c r="HI120" s="16">
        <f>+SUMIF($M120,REGISTER!$CY$64,'KORT 2'!$O45)</f>
        <v>0</v>
      </c>
      <c r="HJ120" s="16">
        <f>SUMIF($M120,REGISTER!$CY$73,'KORT 2'!$O45)</f>
        <v>0</v>
      </c>
      <c r="HK120" s="16">
        <f>SUMIF($M120,REGISTER!$CY$74,'KORT 2'!$O45)</f>
        <v>0</v>
      </c>
      <c r="HL120" s="16">
        <f>SUMIF($M120,REGISTER!$CY$65,'KORT 2'!$O45)+SUMIF($M120,REGISTER!$CY$75,'KORT 2'!$O45)</f>
        <v>0</v>
      </c>
      <c r="HM120" s="16">
        <f>SUMIF($M120,REGISTER!$CY$66,'KORT 2'!$O45)+SUMIF($M120,REGISTER!$CY$76,'KORT 2'!$O45)</f>
        <v>0</v>
      </c>
      <c r="HN120" s="16">
        <f>SUMIF($M120,REGISTER!$CY$67,'KORT 2'!$O45)+SUMIF($M120,REGISTER!$CY$77,'KORT 2'!$O45)</f>
        <v>0</v>
      </c>
      <c r="HO120" s="16">
        <f>SUMIF($M120,REGISTER!$CY$68,'KORT 2'!$O45)+SUMIF($M120,REGISTER!$CY$78,'KORT 2'!$O45)</f>
        <v>0</v>
      </c>
      <c r="HP120" s="193">
        <f>SUMIF($M120,REGISTER!$CY$69,'KORT 2'!$O45)+SUMIF($M120,REGISTER!$CY$79,'KORT 2'!$O45)</f>
        <v>0</v>
      </c>
      <c r="HQ120" s="1"/>
    </row>
    <row r="121" spans="1:225" ht="12.9" customHeight="1" thickBot="1">
      <c r="A121" s="52">
        <v>65</v>
      </c>
      <c r="B121" s="69"/>
      <c r="C121" s="225" t="s">
        <v>2</v>
      </c>
      <c r="D121" s="629" t="str">
        <f>IF(B121&gt;0,VLOOKUP(B121,RE,2,FALSE),"")</f>
        <v/>
      </c>
      <c r="E121" s="630"/>
      <c r="F121" s="630"/>
      <c r="G121" s="599"/>
      <c r="H121" s="226" t="str">
        <f t="shared" si="42"/>
        <v/>
      </c>
      <c r="I121" s="362">
        <v>1</v>
      </c>
      <c r="J121" s="22">
        <f t="shared" si="44"/>
        <v>0</v>
      </c>
      <c r="K121" s="22">
        <f t="shared" si="45"/>
        <v>0</v>
      </c>
      <c r="L121" s="22">
        <f>IF($B121="",0,VLOOKUP($B121,RE,22,FALSE))</f>
        <v>0</v>
      </c>
      <c r="M121" s="22">
        <f t="shared" si="46"/>
        <v>0</v>
      </c>
      <c r="N121" s="22">
        <f t="shared" si="47"/>
        <v>0</v>
      </c>
      <c r="O121" s="227">
        <f t="shared" si="48"/>
        <v>0</v>
      </c>
      <c r="P121" s="64">
        <f>IF(CS$70=1,0,IF(AND(CS121=1,$J121=1,$N121&gt;=13,CS$43&gt;=REGISTER!$DD$28,CS$40&gt;0,SUM(CS$54:CS$60)&gt;0),1,0))</f>
        <v>0</v>
      </c>
      <c r="Q121" s="64">
        <f>IF(CT$70=1,0,IF(AND(CT121=1,$J121=1,$N121&gt;=13,CT$43&gt;=REGISTER!$DD$28,CT$40&gt;0,SUM(CT$54:CT$60)&gt;0),1,0))</f>
        <v>0</v>
      </c>
      <c r="R121" s="64">
        <f>IF(CU$70=1,0,IF(AND(CU121=1,$J121=1,$N121&gt;=13,CU$43&gt;=REGISTER!$DD$28,CU$40&gt;0,SUM(CU$54:CU$60)&gt;0),1,0))</f>
        <v>0</v>
      </c>
      <c r="S121" s="64">
        <f>IF(CV$70=1,0,IF(AND(CV121=1,$J121=1,$N121&gt;=13,CV$43&gt;=REGISTER!$DD$28,CV$40&gt;0,SUM(CV$54:CV$60)&gt;0),1,0))</f>
        <v>0</v>
      </c>
      <c r="T121" s="64">
        <f>IF(CW$70=1,0,IF(AND(CW121=1,$J121=1,$N121&gt;=13,CW$43&gt;=REGISTER!$DD$28,CW$40&gt;0,SUM(CW$54:CW$60)&gt;0),1,0))</f>
        <v>0</v>
      </c>
      <c r="U121" s="64">
        <f>IF(CX$70=1,0,IF(AND(CX121=1,$J121=1,$N121&gt;=13,CX$43&gt;=REGISTER!$DD$28,CX$40&gt;0,SUM(CX$54:CX$60)&gt;0),1,0))</f>
        <v>0</v>
      </c>
      <c r="V121" s="64">
        <f>IF(CY$70=1,0,IF(AND(CY121=1,$J121=1,$N121&gt;=13,CY$43&gt;=REGISTER!$DD$28,CY$40&gt;0,SUM(CY$54:CY$60)&gt;0),1,0))</f>
        <v>0</v>
      </c>
      <c r="W121" s="64">
        <f>IF(CZ$70=1,0,IF(AND(CZ121=1,$J121=1,$N121&gt;=13,CZ$43&gt;=REGISTER!$DD$28,CZ$40&gt;0,SUM(CZ$54:CZ$60)&gt;0),1,0))</f>
        <v>0</v>
      </c>
      <c r="X121" s="64">
        <f>IF(DA$70=1,0,IF(AND(DA121=1,$J121=1,$N121&gt;=13,DA$43&gt;=REGISTER!$DD$28,DA$40&gt;0,SUM(DA$54:DA$60)&gt;0),1,0))</f>
        <v>0</v>
      </c>
      <c r="Y121" s="64">
        <f>IF(DB$70=1,0,IF(AND(DB121=1,$J121=1,$N121&gt;=13,DB$43&gt;=REGISTER!$DD$28,DB$40&gt;0,SUM(DB$54:DB$60)&gt;0),1,0))</f>
        <v>0</v>
      </c>
      <c r="Z121" s="64">
        <f>IF(DC$70=1,0,IF(AND(DC121=1,$J121=1,$N121&gt;=13,DC$43&gt;=REGISTER!$DD$28,DC$40&gt;0,SUM(DC$54:DC$60)&gt;0),1,0))</f>
        <v>0</v>
      </c>
      <c r="AA121" s="64">
        <f>IF(DD$70=1,0,IF(AND(DD121=1,$J121=1,$N121&gt;=13,DD$43&gt;=REGISTER!$DD$28,DD$40&gt;0,SUM(DD$54:DD$60)&gt;0),1,0))</f>
        <v>0</v>
      </c>
      <c r="AB121" s="64">
        <f>IF(DE$70=1,0,IF(AND(DE121=1,$J121=1,$N121&gt;=13,DE$43&gt;=REGISTER!$DD$28,DE$40&gt;0,SUM(DE$54:DE$60)&gt;0),1,0))</f>
        <v>0</v>
      </c>
      <c r="AC121" s="64">
        <f>IF(DF$70=1,0,IF(AND(DF121=1,$J121=1,$N121&gt;=13,DF$43&gt;=REGISTER!$DD$28,DF$40&gt;0,SUM(DF$54:DF$60)&gt;0),1,0))</f>
        <v>0</v>
      </c>
      <c r="AD121" s="64">
        <f>IF(DG$70=1,0,IF(AND(DG121=1,$J121=1,$N121&gt;=13,DG$43&gt;=REGISTER!$DD$28,DG$40&gt;0,SUM(DG$54:DG$60)&gt;0),1,0))</f>
        <v>0</v>
      </c>
      <c r="AE121" s="64">
        <f>IF(DH$70=1,0,IF(AND(DH121=1,$J121=1,$N121&gt;=13,DH$43&gt;=REGISTER!$DD$28,DH$40&gt;0,SUM(DH$54:DH$60)&gt;0),1,0))</f>
        <v>0</v>
      </c>
      <c r="AF121" s="64">
        <f>IF(DI$70=1,0,IF(AND(DI121=1,$J121=1,$N121&gt;=13,DI$43&gt;=REGISTER!$DD$28,DI$40&gt;0,SUM(DI$54:DI$60)&gt;0),1,0))</f>
        <v>0</v>
      </c>
      <c r="AG121" s="64">
        <f>IF(DJ$70=1,0,IF(AND(DJ121=1,$J121=1,$N121&gt;=13,DJ$43&gt;=REGISTER!$DD$28,DJ$40&gt;0,SUM(DJ$54:DJ$60)&gt;0),1,0))</f>
        <v>0</v>
      </c>
      <c r="AH121" s="64">
        <f>IF(DK$70=1,0,IF(AND(DK121=1,$J121=1,$N121&gt;=13,DK$43&gt;=REGISTER!$DD$28,DK$40&gt;0,SUM(DK$54:DK$60)&gt;0),1,0))</f>
        <v>0</v>
      </c>
      <c r="AI121" s="64">
        <f>IF(DL$70=1,0,IF(AND(DL121=1,$J121=1,$N121&gt;=13,DL$43&gt;=REGISTER!$DD$28,DL$40&gt;0,SUM(DL$54:DL$60)&gt;0),1,0))</f>
        <v>0</v>
      </c>
      <c r="AJ121" s="64">
        <f>IF(DM$70=1,0,IF(AND(DM121=1,$J121=1,$N121&gt;=13,DM$43&gt;=REGISTER!$DD$28,DM$40&gt;0,SUM(DM$54:DM$60)&gt;0),1,0))</f>
        <v>0</v>
      </c>
      <c r="AK121" s="64">
        <f>IF(DN$70=1,0,IF(AND(DN121=1,$J121=1,$N121&gt;=13,DN$43&gt;=REGISTER!$DD$28,DN$40&gt;0,SUM(DN$54:DN$60)&gt;0),1,0))</f>
        <v>0</v>
      </c>
      <c r="AL121" s="64">
        <f>IF(DO$70=1,0,IF(AND(DO121=1,$J121=1,$N121&gt;=13,DO$43&gt;=REGISTER!$DD$28,DO$40&gt;0,SUM(DO$54:DO$60)&gt;0),1,0))</f>
        <v>0</v>
      </c>
      <c r="AM121" s="64">
        <f>IF(DP$70=1,0,IF(AND(DP121=1,$J121=1,$N121&gt;=13,DP$43&gt;=REGISTER!$DD$28,DP$40&gt;0,SUM(DP$54:DP$60)&gt;0),1,0))</f>
        <v>0</v>
      </c>
      <c r="AN121" s="64">
        <f>IF(DQ$70=1,0,IF(AND(DQ121=1,$J121=1,$N121&gt;=13,DQ$43&gt;=REGISTER!$DD$28,DQ$40&gt;0,SUM(DQ$54:DQ$60)&gt;0),1,0))</f>
        <v>0</v>
      </c>
      <c r="AO121" s="64">
        <f>IF(DR$70=1,0,IF(AND(DR121=1,$J121=1,$N121&gt;=13,DR$43&gt;=REGISTER!$DD$28,DR$40&gt;0,SUM(DR$54:DR$60)&gt;0),1,0))</f>
        <v>0</v>
      </c>
      <c r="AP121" s="64">
        <f>IF(DS$70=1,0,IF(AND(DS121=1,$J121=1,$N121&gt;=13,DS$43&gt;=REGISTER!$DD$28,DS$40&gt;0,SUM(DS$54:DS$60)&gt;0),1,0))</f>
        <v>0</v>
      </c>
      <c r="AQ121" s="64">
        <f>IF(DT$70=1,0,IF(AND(DT121=1,$J121=1,$N121&gt;=13,DT$43&gt;=REGISTER!$DD$28,DT$40&gt;0,SUM(DT$54:DT$60)&gt;0),1,0))</f>
        <v>0</v>
      </c>
      <c r="AR121" s="64">
        <f>IF(DU$70=1,0,IF(AND(DU121=1,$J121=1,$N121&gt;=13,DU$43&gt;=REGISTER!$DD$28,DU$40&gt;0,SUM(DU$54:DU$60)&gt;0),1,0))</f>
        <v>0</v>
      </c>
      <c r="AS121" s="64">
        <f>IF(DV$70=1,0,IF(AND(DV121=1,$J121=1,$N121&gt;=13,DV$43&gt;=REGISTER!$DD$28,DV$40&gt;0,SUM(DV$54:DV$60)&gt;0),1,0))</f>
        <v>0</v>
      </c>
      <c r="AT121" s="64">
        <f>IF(DW$70=1,0,IF(AND(DW121=1,$J121=1,$N121&gt;=13,DW$43&gt;=REGISTER!$DD$28,DW$40&gt;0,SUM(DW$54:DW$60)&gt;0),1,0))</f>
        <v>0</v>
      </c>
      <c r="AU121" s="64">
        <f>IF(DX$70=1,0,IF(AND(DX121=1,$J121=1,$N121&gt;=13,DX$43&gt;=REGISTER!$DD$28,DX$40&gt;0,SUM(DX$54:DX$60)&gt;0),1,0))</f>
        <v>0</v>
      </c>
      <c r="AV121" s="64">
        <f>IF(DY$70=1,0,IF(AND(DY121=1,$J121=1,$N121&gt;=13,DY$43&gt;=REGISTER!$DD$28,DY$40&gt;0,SUM(DY$54:DY$60)&gt;0),1,0))</f>
        <v>0</v>
      </c>
      <c r="AW121" s="64">
        <f>IF(DZ$70=1,0,IF(AND(DZ121=1,$J121=1,$N121&gt;=13,DZ$43&gt;=REGISTER!$DD$28,DZ$40&gt;0,SUM(DZ$54:DZ$60)&gt;0),1,0))</f>
        <v>0</v>
      </c>
      <c r="AX121" s="64">
        <f>IF(EA$70=1,0,IF(AND(EA121=1,$J121=1,$N121&gt;=13,EA$43&gt;=REGISTER!$DD$28,EA$40&gt;0,SUM(EA$54:EA$60)&gt;0),1,0))</f>
        <v>0</v>
      </c>
      <c r="AY121" s="64">
        <f>IF(EB$70=1,0,IF(AND(EB121=1,$J121=1,$N121&gt;=13,EB$43&gt;=REGISTER!$DD$28,EB$40&gt;0,SUM(EB$54:EB$60)&gt;0),1,0))</f>
        <v>0</v>
      </c>
      <c r="AZ121" s="64">
        <f>IF(EC$70=1,0,IF(AND(EC121=1,$J121=1,$N121&gt;=13,EC$43&gt;=REGISTER!$DD$28,EC$40&gt;0,SUM(EC$54:EC$60)&gt;0),1,0))</f>
        <v>0</v>
      </c>
      <c r="BA121" s="64">
        <f>IF(ED$70=1,0,IF(AND(ED121=1,$J121=1,$N121&gt;=13,ED$43&gt;=REGISTER!$DD$28,ED$40&gt;0,SUM(ED$54:ED$60)&gt;0),1,0))</f>
        <v>0</v>
      </c>
      <c r="BB121" s="64">
        <f>IF(EE$70=1,0,IF(AND(EE121=1,$J121=1,$N121&gt;=13,EE$43&gt;=REGISTER!$DD$28,EE$40&gt;0,SUM(EE$54:EE$60)&gt;0),1,0))</f>
        <v>0</v>
      </c>
      <c r="BC121" s="64">
        <f>IF(EF$70=1,0,IF(AND(EF121=1,$J121=1,$N121&gt;=13,EF$43&gt;=REGISTER!$DD$28,EF$40&gt;0,SUM(EF$54:EF$60)&gt;0),1,0))</f>
        <v>0</v>
      </c>
      <c r="BD121" s="83">
        <f t="shared" si="55"/>
        <v>0</v>
      </c>
      <c r="BE121" s="228">
        <f t="shared" si="56"/>
        <v>0</v>
      </c>
      <c r="BF121" s="228">
        <f t="shared" si="56"/>
        <v>0</v>
      </c>
      <c r="BG121" s="228">
        <f t="shared" si="58"/>
        <v>0</v>
      </c>
      <c r="BH121" s="228">
        <f t="shared" si="58"/>
        <v>0</v>
      </c>
      <c r="BI121" s="228">
        <f t="shared" si="58"/>
        <v>0</v>
      </c>
      <c r="BJ121" s="228">
        <f t="shared" si="58"/>
        <v>0</v>
      </c>
      <c r="BK121" s="228">
        <f t="shared" si="58"/>
        <v>0</v>
      </c>
      <c r="BL121" s="228">
        <f t="shared" si="58"/>
        <v>0</v>
      </c>
      <c r="BM121" s="228">
        <f t="shared" si="58"/>
        <v>0</v>
      </c>
      <c r="BN121" s="228">
        <f t="shared" si="58"/>
        <v>0</v>
      </c>
      <c r="BO121" s="228">
        <f t="shared" si="58"/>
        <v>0</v>
      </c>
      <c r="BP121" s="228">
        <f t="shared" si="58"/>
        <v>0</v>
      </c>
      <c r="BQ121" s="228">
        <f t="shared" si="58"/>
        <v>0</v>
      </c>
      <c r="BR121" s="228">
        <f t="shared" si="58"/>
        <v>0</v>
      </c>
      <c r="BS121" s="228">
        <f t="shared" si="58"/>
        <v>0</v>
      </c>
      <c r="BT121" s="228">
        <f t="shared" si="58"/>
        <v>0</v>
      </c>
      <c r="BU121" s="228">
        <f t="shared" si="58"/>
        <v>0</v>
      </c>
      <c r="BV121" s="228">
        <f t="shared" si="58"/>
        <v>0</v>
      </c>
      <c r="BW121" s="228">
        <f t="shared" si="59"/>
        <v>0</v>
      </c>
      <c r="BX121" s="228">
        <f t="shared" si="59"/>
        <v>0</v>
      </c>
      <c r="BY121" s="228">
        <f t="shared" si="59"/>
        <v>0</v>
      </c>
      <c r="BZ121" s="228">
        <f t="shared" si="59"/>
        <v>0</v>
      </c>
      <c r="CA121" s="228">
        <f t="shared" si="59"/>
        <v>0</v>
      </c>
      <c r="CB121" s="228">
        <f t="shared" si="59"/>
        <v>0</v>
      </c>
      <c r="CC121" s="228">
        <f t="shared" si="59"/>
        <v>0</v>
      </c>
      <c r="CD121" s="228">
        <f t="shared" si="59"/>
        <v>0</v>
      </c>
      <c r="CE121" s="228">
        <f t="shared" si="59"/>
        <v>0</v>
      </c>
      <c r="CF121" s="228">
        <f t="shared" si="59"/>
        <v>0</v>
      </c>
      <c r="CG121" s="228">
        <f t="shared" si="59"/>
        <v>0</v>
      </c>
      <c r="CH121" s="228">
        <f t="shared" si="59"/>
        <v>0</v>
      </c>
      <c r="CI121" s="228">
        <f t="shared" si="59"/>
        <v>0</v>
      </c>
      <c r="CJ121" s="228">
        <f t="shared" si="59"/>
        <v>0</v>
      </c>
      <c r="CK121" s="228">
        <f t="shared" si="59"/>
        <v>0</v>
      </c>
      <c r="CL121" s="228">
        <f t="shared" si="59"/>
        <v>0</v>
      </c>
      <c r="CM121" s="228">
        <f t="shared" si="57"/>
        <v>0</v>
      </c>
      <c r="CN121" s="228">
        <f t="shared" si="57"/>
        <v>0</v>
      </c>
      <c r="CO121" s="228">
        <f t="shared" si="57"/>
        <v>0</v>
      </c>
      <c r="CP121" s="228">
        <f t="shared" si="57"/>
        <v>0</v>
      </c>
      <c r="CQ121" s="228">
        <f t="shared" si="57"/>
        <v>0</v>
      </c>
      <c r="CR121" s="228">
        <f t="shared" si="57"/>
        <v>0</v>
      </c>
      <c r="CS121" s="366"/>
      <c r="CT121" s="366"/>
      <c r="CU121" s="366"/>
      <c r="CV121" s="366"/>
      <c r="CW121" s="366"/>
      <c r="CX121" s="366"/>
      <c r="CY121" s="366"/>
      <c r="CZ121" s="366"/>
      <c r="DA121" s="366"/>
      <c r="DB121" s="366"/>
      <c r="DC121" s="366"/>
      <c r="DD121" s="366"/>
      <c r="DE121" s="366"/>
      <c r="DF121" s="366"/>
      <c r="DG121" s="366"/>
      <c r="DH121" s="366"/>
      <c r="DI121" s="366"/>
      <c r="DJ121" s="366"/>
      <c r="DK121" s="366"/>
      <c r="DL121" s="366"/>
      <c r="DM121" s="366"/>
      <c r="DN121" s="366"/>
      <c r="DO121" s="366"/>
      <c r="DP121" s="366"/>
      <c r="DQ121" s="366"/>
      <c r="DR121" s="366"/>
      <c r="DS121" s="366"/>
      <c r="DT121" s="366"/>
      <c r="DU121" s="366"/>
      <c r="DV121" s="366"/>
      <c r="DW121" s="366"/>
      <c r="DX121" s="366"/>
      <c r="DY121" s="366"/>
      <c r="DZ121" s="366"/>
      <c r="EA121" s="366"/>
      <c r="EB121" s="366"/>
      <c r="EC121" s="366"/>
      <c r="ED121" s="366"/>
      <c r="EE121" s="366"/>
      <c r="EF121" s="366"/>
      <c r="EG121" s="361">
        <f>COUNTA(CS121:EF121)</f>
        <v>0</v>
      </c>
      <c r="EH121" s="116"/>
      <c r="EI121" s="392">
        <f>SUM(FY121:GX121)+SUM(HD121:HG121)+SUM(HM121:HP121)</f>
        <v>0</v>
      </c>
      <c r="EJ121" s="295" t="str">
        <f t="shared" si="53"/>
        <v/>
      </c>
      <c r="EK121" s="298">
        <f t="shared" si="54"/>
        <v>0</v>
      </c>
      <c r="EL121" s="161"/>
      <c r="EM121" s="119"/>
      <c r="EN121" s="187"/>
      <c r="EO121" s="187"/>
      <c r="EP121" s="187"/>
      <c r="EQ121" s="187"/>
      <c r="ER121" s="187"/>
      <c r="ES121" s="187"/>
      <c r="ET121" s="187"/>
      <c r="EU121" s="187"/>
      <c r="EV121" s="187"/>
      <c r="EW121" s="187"/>
      <c r="EX121" s="187"/>
      <c r="EY121" s="187"/>
      <c r="EZ121" s="187"/>
      <c r="FA121" s="187"/>
      <c r="FB121" s="187"/>
      <c r="FC121" s="187"/>
      <c r="FD121" s="94"/>
      <c r="FE121" s="360">
        <f>SUMIF($L121,REGISTER!$CY$8,'KORT 2'!$BD46)</f>
        <v>0</v>
      </c>
      <c r="FF121" s="360">
        <f>SUMIF($L121,REGISTER!$CY$9,'KORT 2'!$BD46)</f>
        <v>0</v>
      </c>
      <c r="FG121" s="356">
        <f>SUMIF($K121,REGISTER!$CY$10,'KORT 2'!$BD46)</f>
        <v>0</v>
      </c>
      <c r="FH121" s="360">
        <f>+SUMIF($L121,REGISTER!$CY$16,'KORT 2'!$BD46)</f>
        <v>0</v>
      </c>
      <c r="FI121" s="360">
        <f>+SUMIF($L121,REGISTER!$CY$17,'KORT 2'!$BD46)</f>
        <v>0</v>
      </c>
      <c r="FJ121" s="360">
        <f>+SUMIF($L121,REGISTER!$CY$18,'KORT 2'!$BD46)</f>
        <v>0</v>
      </c>
      <c r="FK121" s="360">
        <f>SUMIF($L121,REGISTER!$CY$11,'KORT 2'!$BD121)+SUMIF($L121,REGISTER!$CY$18,'KORT 2'!$BD46)</f>
        <v>0</v>
      </c>
      <c r="FL121" s="360">
        <f>SUMIF($L121,REGISTER!$CY$12,'KORT 2'!$BD121)+SUMIF($L121,REGISTER!$CY$20,'KORT 2'!$BD46)</f>
        <v>0</v>
      </c>
      <c r="FM121" s="360">
        <f>SUMIF($L121,REGISTER!$CY$13,'KORT 2'!$BD121)+SUMIF($L121,REGISTER!$CY$21,'KORT 2'!$BD46)</f>
        <v>0</v>
      </c>
      <c r="FN121" s="193">
        <f>SUMIF($L121,REGISTER!$CY$14,'KORT 2'!$BD121)+SUMIF($L121,REGISTER!$CY$22,'KORT 2'!$BD46)</f>
        <v>0</v>
      </c>
      <c r="FO121" s="263">
        <f>SUMIF($L121,REGISTER!$CY$24,'KORT 2'!$BD46)</f>
        <v>0</v>
      </c>
      <c r="FP121" s="16">
        <f>SUMIF($L121,REGISTER!$CY$25,'KORT 2'!$BD46)</f>
        <v>0</v>
      </c>
      <c r="FQ121" s="16">
        <f>SUMIF($L121,REGISTER!$CY$26,'KORT 2'!$BD46)</f>
        <v>0</v>
      </c>
      <c r="FR121" s="263">
        <f>SUMIF($L121,REGISTER!$CY$32,'KORT 2'!$BD46)</f>
        <v>0</v>
      </c>
      <c r="FS121" s="263">
        <f>SUMIF($L121,REGISTER!$CY$33,'KORT 2'!$BD46)</f>
        <v>0</v>
      </c>
      <c r="FT121" s="263">
        <f>SUMIF($L121,REGISTER!$CY$34,'KORT 2'!$BD46)</f>
        <v>0</v>
      </c>
      <c r="FU121" s="16">
        <f>SUMIF($L121,REGISTER!$CY$27,'KORT 2'!$BD121)+SUMIF($L121,REGISTER!$CY$35,'KORT 2'!$BD46)</f>
        <v>0</v>
      </c>
      <c r="FV121" s="16">
        <f>SUMIF($L121,REGISTER!$CY$28,'KORT 2'!$BD121)+SUMIF($L121,REGISTER!$CY$36,'KORT 2'!$BD46)</f>
        <v>0</v>
      </c>
      <c r="FW121" s="16">
        <f>SUMIF($L121,REGISTER!$CY$29,'KORT 2'!$BD121)+SUMIF($L121,REGISTER!$CY$37,'KORT 2'!$BD46)</f>
        <v>0</v>
      </c>
      <c r="FX121" s="16">
        <f>SUMIF($L121,REGISTER!$CY$30,'KORT 2'!$BD121)+SUMIF($L121,REGISTER!$CY$38,'KORT 2'!$BD46)</f>
        <v>0</v>
      </c>
      <c r="FY121" s="270">
        <f>SUMIF($M121,REGISTER!$CY$40,'KORT 2'!$O121)</f>
        <v>0</v>
      </c>
      <c r="FZ121" s="187">
        <f>SUMIF($M121,REGISTER!$CY$41,'KORT 2'!$O121)</f>
        <v>0</v>
      </c>
      <c r="GA121" s="94">
        <f>SUMIF($M121,REGISTER!$CY$42,'KORT 2'!$O121)</f>
        <v>0</v>
      </c>
      <c r="GB121" s="17">
        <f>SUMIF($M121,REGISTER!$CY$43,'KORT 2'!$O121)</f>
        <v>0</v>
      </c>
      <c r="GC121" s="17">
        <f>SUMIF($M121,REGISTER!$CY$44,'KORT 2'!$O121)</f>
        <v>0</v>
      </c>
      <c r="GD121" s="17">
        <f>SUMIF($M121,REGISTER!$CY$45,'KORT 2'!$O121)</f>
        <v>0</v>
      </c>
      <c r="GE121" s="187">
        <f>SUMIF($M121,REGISTER!$CY$46,'KORT 2'!$O121)</f>
        <v>0</v>
      </c>
      <c r="GF121" s="187">
        <f>SUMIF($M121,REGISTER!$CY$47,'KORT 2'!$O121)</f>
        <v>0</v>
      </c>
      <c r="GG121" s="187">
        <f>SUMIF($M121,REGISTER!$CY$48,'KORT 2'!$O121)</f>
        <v>0</v>
      </c>
      <c r="GH121" s="17">
        <f>SUMIF($M121,REGISTER!$CY$63,'KORT 2'!$O121)</f>
        <v>0</v>
      </c>
      <c r="GI121" s="17">
        <f>SUMIF($M121,REGISTER!$CY$64,'KORT 2'!$O121)</f>
        <v>0</v>
      </c>
      <c r="GJ121" s="17">
        <f>SUMIF($M121,REGISTER!$CY$65,'KORT 2'!$O121)</f>
        <v>0</v>
      </c>
      <c r="GK121" s="270">
        <f>SUMIF($M121,REGISTER!$CY$52,'KORT 2'!$O121)</f>
        <v>0</v>
      </c>
      <c r="GL121" s="187">
        <f>SUMIF($M121,REGISTER!$CY$53,'KORT 2'!$O121)</f>
        <v>0</v>
      </c>
      <c r="GM121" s="94">
        <f>SUMIF($M121,REGISTER!$CY$54,'KORT 2'!$O121)</f>
        <v>0</v>
      </c>
      <c r="GN121" s="17">
        <f>SUMIF($M121,REGISTER!$CY$53,'KORT 2'!$O121)</f>
        <v>0</v>
      </c>
      <c r="GO121" s="17">
        <f>SUMIF($M121,REGISTER!$CY$54,'KORT 2'!$O121)</f>
        <v>0</v>
      </c>
      <c r="GP121" s="17">
        <f>SUMIF($M121,REGISTER!$CY$55,'KORT 2'!$O121)</f>
        <v>0</v>
      </c>
      <c r="GQ121" s="16">
        <f>SUMIF($M121,REGISTER!$CY$56,'KORT 2'!$O121)+SUMIF($M121,REGISTER!$CY$57,'KORT 2'!$O121)+SUMIF($M121,REGISTER!$CY$58,'KORT 2'!$O121)+SUMIF($M121,REGISTER!$CY$59,'KORT 2'!$O121)</f>
        <v>0</v>
      </c>
      <c r="GR121" s="270"/>
      <c r="GS121" s="187"/>
      <c r="GT121" s="94"/>
      <c r="GU121" s="17">
        <f>SUMIF($M121,REGISTER!$CY$73,'KORT 2'!$O121)</f>
        <v>0</v>
      </c>
      <c r="GV121" s="17">
        <f>SUMIF($M121,REGISTER!$CY$74,'KORT 2'!$O121)</f>
        <v>0</v>
      </c>
      <c r="GW121" s="17">
        <f>SUMIF($M121,REGISTER!$CY$75,'KORT 2'!$O121)</f>
        <v>0</v>
      </c>
      <c r="GX121" s="280">
        <f>SUMIF($M121,REGISTER!$CY$76,'KORT 2'!$O121)+SUMIF($M121,REGISTER!$CY$77,'KORT 2'!$O121)+SUMIF($M121,REGISTER!$CY$78,'KORT 2'!$O121)+SUMIF($M121,REGISTER!$CY$79,'KORT 2'!$O121)</f>
        <v>0</v>
      </c>
      <c r="GY121" s="281">
        <f>SUMIF($M121,REGISTER!$CY$43,'KORT 2'!$O46)</f>
        <v>0</v>
      </c>
      <c r="GZ121" s="16">
        <f>+SUMIF($M121,REGISTER!$CY$44,'KORT 2'!$O46)</f>
        <v>0</v>
      </c>
      <c r="HA121" s="16">
        <f>SUMIF($M121,REGISTER!$CY$53,'KORT 2'!$O46)</f>
        <v>0</v>
      </c>
      <c r="HB121" s="16">
        <f>SUMIF($M121,REGISTER!$CY$54,'KORT 2'!$O46)</f>
        <v>0</v>
      </c>
      <c r="HC121" s="16">
        <f>SUMIF($M121,REGISTER!$CY$45,'KORT 2'!$O46)+SUMIF($M121,REGISTER!$CY$55,'KORT 2'!$O46)</f>
        <v>0</v>
      </c>
      <c r="HD121" s="16">
        <f>SUMIF($M121,REGISTER!$CY$46,'KORT 2'!$O46)+SUMIF($M121,REGISTER!$CY$56,'KORT 2'!$O46)</f>
        <v>0</v>
      </c>
      <c r="HE121" s="16">
        <f>SUMIF($M121,REGISTER!$CY$47,'KORT 2'!$O46)+SUMIF($M121,REGISTER!$CY$57,'KORT 2'!$O46)</f>
        <v>0</v>
      </c>
      <c r="HF121" s="16">
        <f>SUMIF($M121,REGISTER!$CY$48,'KORT 2'!$O46)+SUMIF($M121,REGISTER!$CY$58,'KORT 2'!$O46)</f>
        <v>0</v>
      </c>
      <c r="HG121" s="193">
        <f>SUMIF($M121,REGISTER!$CY$49,'KORT 2'!$O46)+SUMIF($M121,REGISTER!$CY$59,'KORT 2'!$O46)</f>
        <v>0</v>
      </c>
      <c r="HH121" s="281">
        <f>SUMIF($M121,REGISTER!$CY$63,'KORT 2'!$O46)</f>
        <v>0</v>
      </c>
      <c r="HI121" s="16">
        <f>+SUMIF($M121,REGISTER!$CY$64,'KORT 2'!$O46)</f>
        <v>0</v>
      </c>
      <c r="HJ121" s="16">
        <f>SUMIF($M121,REGISTER!$CY$73,'KORT 2'!$O46)</f>
        <v>0</v>
      </c>
      <c r="HK121" s="16">
        <f>SUMIF($M121,REGISTER!$CY$74,'KORT 2'!$O46)</f>
        <v>0</v>
      </c>
      <c r="HL121" s="16">
        <f>SUMIF($M121,REGISTER!$CY$65,'KORT 2'!$O46)+SUMIF($M121,REGISTER!$CY$75,'KORT 2'!$O46)</f>
        <v>0</v>
      </c>
      <c r="HM121" s="16">
        <f>SUMIF($M121,REGISTER!$CY$66,'KORT 2'!$O46)+SUMIF($M121,REGISTER!$CY$76,'KORT 2'!$O46)</f>
        <v>0</v>
      </c>
      <c r="HN121" s="16">
        <f>SUMIF($M121,REGISTER!$CY$67,'KORT 2'!$O46)+SUMIF($M121,REGISTER!$CY$77,'KORT 2'!$O46)</f>
        <v>0</v>
      </c>
      <c r="HO121" s="16">
        <f>SUMIF($M121,REGISTER!$CY$68,'KORT 2'!$O46)+SUMIF($M121,REGISTER!$CY$78,'KORT 2'!$O46)</f>
        <v>0</v>
      </c>
      <c r="HP121" s="193">
        <f>SUMIF($M121,REGISTER!$CY$69,'KORT 2'!$O46)+SUMIF($M121,REGISTER!$CY$79,'KORT 2'!$O46)</f>
        <v>0</v>
      </c>
      <c r="HQ121" s="1"/>
    </row>
    <row r="122" spans="1:225" ht="13.8" thickBot="1">
      <c r="A122" s="229"/>
      <c r="B122" s="230"/>
      <c r="C122" s="230"/>
      <c r="D122" s="230"/>
      <c r="E122" s="230"/>
      <c r="F122" s="230"/>
      <c r="G122" s="230"/>
      <c r="H122" s="230"/>
      <c r="I122" s="231"/>
      <c r="J122" s="231"/>
      <c r="K122" s="231"/>
      <c r="L122" s="231"/>
      <c r="M122" s="231"/>
      <c r="N122" s="231"/>
      <c r="O122" s="231"/>
      <c r="P122" s="231"/>
      <c r="Q122" s="231"/>
      <c r="R122" s="231"/>
      <c r="S122" s="231"/>
      <c r="T122" s="231"/>
      <c r="U122" s="231"/>
      <c r="V122" s="231"/>
      <c r="W122" s="231"/>
      <c r="X122" s="231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  <c r="AR122" s="231"/>
      <c r="AS122" s="231"/>
      <c r="AT122" s="231"/>
      <c r="AU122" s="231"/>
      <c r="AV122" s="231"/>
      <c r="AW122" s="231"/>
      <c r="AX122" s="231"/>
      <c r="AY122" s="231"/>
      <c r="AZ122" s="231"/>
      <c r="BA122" s="231"/>
      <c r="BB122" s="231"/>
      <c r="BC122" s="231"/>
      <c r="BD122" s="231"/>
      <c r="BE122" s="231"/>
      <c r="BF122" s="231"/>
      <c r="BG122" s="231"/>
      <c r="BH122" s="231"/>
      <c r="BI122" s="231"/>
      <c r="BJ122" s="231"/>
      <c r="BK122" s="231"/>
      <c r="BL122" s="231"/>
      <c r="BM122" s="231"/>
      <c r="BN122" s="231"/>
      <c r="BO122" s="231"/>
      <c r="BP122" s="231"/>
      <c r="BQ122" s="231"/>
      <c r="BR122" s="231"/>
      <c r="BS122" s="231"/>
      <c r="BT122" s="231"/>
      <c r="BU122" s="231"/>
      <c r="BV122" s="231"/>
      <c r="BW122" s="231"/>
      <c r="BX122" s="231"/>
      <c r="BY122" s="231"/>
      <c r="BZ122" s="231"/>
      <c r="CA122" s="231"/>
      <c r="CB122" s="231"/>
      <c r="CC122" s="231"/>
      <c r="CD122" s="231"/>
      <c r="CE122" s="231"/>
      <c r="CF122" s="231"/>
      <c r="CG122" s="231"/>
      <c r="CH122" s="231"/>
      <c r="CI122" s="231"/>
      <c r="CJ122" s="231"/>
      <c r="CK122" s="231"/>
      <c r="CL122" s="231"/>
      <c r="CM122" s="231"/>
      <c r="CN122" s="231"/>
      <c r="CO122" s="231"/>
      <c r="CP122" s="231"/>
      <c r="CQ122" s="231"/>
      <c r="CR122" s="231"/>
      <c r="CS122" s="232"/>
      <c r="CT122" s="232"/>
      <c r="CU122" s="232"/>
      <c r="CV122" s="232"/>
      <c r="CW122" s="232"/>
      <c r="CX122" s="232"/>
      <c r="CY122" s="232"/>
      <c r="CZ122" s="232"/>
      <c r="DA122" s="232"/>
      <c r="DB122" s="232"/>
      <c r="DC122" s="232"/>
      <c r="DD122" s="232"/>
      <c r="DE122" s="232"/>
      <c r="DF122" s="232"/>
      <c r="DG122" s="232"/>
      <c r="DH122" s="232"/>
      <c r="DI122" s="232"/>
      <c r="DJ122" s="232"/>
      <c r="DK122" s="232"/>
      <c r="DL122" s="232"/>
      <c r="DM122" s="232"/>
      <c r="DN122" s="232"/>
      <c r="DO122" s="232"/>
      <c r="DP122" s="232"/>
      <c r="DQ122" s="232"/>
      <c r="DR122" s="233"/>
      <c r="DS122" s="233"/>
      <c r="DT122" s="233"/>
      <c r="DU122" s="233"/>
      <c r="DV122" s="233"/>
      <c r="DW122" s="233"/>
      <c r="DX122" s="233"/>
      <c r="DY122" s="233"/>
      <c r="DZ122" s="233"/>
      <c r="EA122" s="233"/>
      <c r="EB122" s="233"/>
      <c r="EC122" s="233"/>
      <c r="ED122" s="233"/>
      <c r="EE122" s="233"/>
      <c r="EF122" s="233"/>
      <c r="EG122" s="234"/>
      <c r="EH122" s="234"/>
      <c r="EI122" s="234"/>
      <c r="EJ122" s="234"/>
      <c r="EK122" s="235"/>
      <c r="EL122" s="286"/>
      <c r="EM122" s="91"/>
      <c r="EN122" s="91"/>
      <c r="EO122" s="91"/>
      <c r="EP122" s="91"/>
      <c r="EQ122" s="91"/>
      <c r="ER122" s="91"/>
      <c r="ES122" s="91"/>
      <c r="ET122" s="91"/>
      <c r="EU122" s="91"/>
      <c r="EV122" s="91"/>
      <c r="EW122" s="91"/>
      <c r="EX122" s="91"/>
      <c r="EY122" s="91"/>
      <c r="EZ122" s="91"/>
      <c r="FA122" s="91"/>
      <c r="FB122" s="91"/>
      <c r="FC122" s="91"/>
      <c r="FD122" s="91"/>
      <c r="FE122" s="91"/>
      <c r="FF122" s="91"/>
      <c r="FG122" s="91"/>
      <c r="FH122" s="91"/>
      <c r="FI122" s="91"/>
      <c r="FJ122" s="91"/>
      <c r="FK122" s="91"/>
      <c r="FL122" s="91"/>
      <c r="FM122" s="91"/>
      <c r="FN122" s="91"/>
      <c r="FO122" s="91"/>
      <c r="FP122" s="91"/>
      <c r="FQ122" s="91"/>
      <c r="FR122" s="91"/>
      <c r="FS122" s="91"/>
      <c r="FT122" s="91"/>
      <c r="FU122" s="91"/>
      <c r="FV122" s="91"/>
      <c r="FW122" s="91"/>
      <c r="FX122" s="91"/>
      <c r="FY122" s="91"/>
      <c r="FZ122" s="91"/>
      <c r="GA122" s="91"/>
      <c r="GB122" s="91"/>
      <c r="GC122" s="91"/>
      <c r="GD122" s="91"/>
      <c r="GE122" s="271"/>
      <c r="GF122" s="271"/>
      <c r="GG122" s="271"/>
      <c r="GH122" s="91"/>
      <c r="GI122" s="91"/>
      <c r="GJ122" s="91"/>
      <c r="GK122" s="91"/>
      <c r="GL122" s="91"/>
      <c r="GM122" s="91"/>
      <c r="GN122" s="91"/>
      <c r="GO122" s="91"/>
      <c r="GP122" s="91"/>
      <c r="GQ122" s="91"/>
      <c r="GR122" s="91"/>
      <c r="GS122" s="91"/>
      <c r="GT122" s="91"/>
      <c r="GU122" s="91"/>
      <c r="GV122" s="91"/>
      <c r="GW122" s="91"/>
      <c r="GX122" s="91"/>
      <c r="GY122" s="91"/>
      <c r="GZ122" s="91"/>
      <c r="HA122" s="91"/>
      <c r="HB122" s="91"/>
      <c r="HC122" s="91">
        <f t="shared" ref="HC122:HH122" si="60">SUM(HC90:HC121)</f>
        <v>0</v>
      </c>
      <c r="HD122" s="91">
        <f t="shared" si="60"/>
        <v>0</v>
      </c>
      <c r="HE122" s="91">
        <f t="shared" si="60"/>
        <v>0</v>
      </c>
      <c r="HF122" s="91">
        <f t="shared" si="60"/>
        <v>0</v>
      </c>
      <c r="HG122" s="91">
        <f t="shared" si="60"/>
        <v>0</v>
      </c>
      <c r="HH122" s="91">
        <f t="shared" si="60"/>
        <v>0</v>
      </c>
      <c r="HI122" s="91"/>
      <c r="HJ122" s="91"/>
      <c r="HK122" s="91"/>
      <c r="HL122" s="91">
        <f>SUM(HL90:HL121)</f>
        <v>0</v>
      </c>
      <c r="HM122" s="91">
        <f>SUM(HM90:HM121)</f>
        <v>0</v>
      </c>
      <c r="HN122" s="91">
        <f>SUM(HN90:HN121)</f>
        <v>0</v>
      </c>
      <c r="HO122" s="91">
        <f>SUM(HO90:HO121)</f>
        <v>0</v>
      </c>
      <c r="HP122" s="91">
        <f>SUM(HP90:HP121)</f>
        <v>0</v>
      </c>
      <c r="HQ122" s="1"/>
    </row>
    <row r="123" spans="1:225">
      <c r="A123" s="14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141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1"/>
    </row>
    <row r="124" spans="1:225" ht="17.399999999999999">
      <c r="A124" s="8"/>
      <c r="CS124" s="220" t="s">
        <v>85</v>
      </c>
      <c r="CT124" s="44"/>
      <c r="CU124" s="44"/>
      <c r="CV124" s="44"/>
      <c r="CW124" s="44"/>
      <c r="CX124" s="44"/>
      <c r="CY124" s="44"/>
      <c r="CZ124" s="44"/>
      <c r="DA124" s="44"/>
      <c r="DB124" s="44"/>
      <c r="DC124" s="44"/>
      <c r="DD124" s="44"/>
      <c r="DE124" s="44"/>
      <c r="DF124" s="44"/>
      <c r="DG124" s="44"/>
      <c r="DH124" s="44"/>
      <c r="DI124" s="44"/>
      <c r="DJ124" s="44"/>
      <c r="DK124" s="44"/>
      <c r="DL124" s="44"/>
      <c r="DM124" s="44"/>
      <c r="DN124" s="44"/>
      <c r="DO124" s="44"/>
      <c r="DP124" s="44"/>
      <c r="DQ124" s="44"/>
      <c r="DR124" s="44"/>
      <c r="DS124" s="44"/>
      <c r="DT124" s="44"/>
      <c r="DU124" s="44"/>
      <c r="DV124" s="44"/>
      <c r="DW124" s="44"/>
      <c r="DX124" s="44"/>
      <c r="DY124" s="44"/>
      <c r="DZ124" s="44"/>
      <c r="EA124" s="44"/>
      <c r="EB124" s="44"/>
      <c r="EC124" s="44"/>
      <c r="ED124" s="44"/>
      <c r="EE124" s="44"/>
      <c r="EF124" s="44"/>
      <c r="EK124" s="5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</row>
    <row r="125" spans="1:225">
      <c r="A125" s="8"/>
      <c r="H125" s="578" t="s">
        <v>126</v>
      </c>
      <c r="I125" s="579"/>
      <c r="CS125" s="218" t="s">
        <v>131</v>
      </c>
      <c r="CT125" s="44"/>
      <c r="CU125" s="44"/>
      <c r="CV125" s="44"/>
      <c r="CW125" s="44"/>
      <c r="CX125" s="44"/>
      <c r="CY125" s="44"/>
      <c r="CZ125" s="44"/>
      <c r="DA125" s="44"/>
      <c r="DB125" s="44"/>
      <c r="DC125" s="44"/>
      <c r="DD125" s="44"/>
      <c r="DE125" s="44"/>
      <c r="DF125" s="44"/>
      <c r="DG125" s="44"/>
      <c r="DH125" s="44"/>
      <c r="DI125" s="44"/>
      <c r="DJ125" s="44"/>
      <c r="DK125" s="44"/>
      <c r="DL125" s="44"/>
      <c r="DM125" s="44"/>
      <c r="DN125" s="44"/>
      <c r="DO125" s="44"/>
      <c r="DP125" s="44"/>
      <c r="DQ125" s="44"/>
      <c r="DR125" s="44"/>
      <c r="DS125" s="44"/>
      <c r="DT125" s="44"/>
      <c r="DU125" s="44"/>
      <c r="DV125" s="44"/>
      <c r="DW125" s="44"/>
      <c r="DX125" s="44"/>
      <c r="DY125" s="44"/>
      <c r="DZ125" s="44"/>
      <c r="EA125" s="44"/>
      <c r="EB125" s="44"/>
      <c r="EC125" s="44"/>
      <c r="ED125" s="44"/>
      <c r="EE125" s="44"/>
      <c r="EF125" s="44"/>
      <c r="EK125" s="5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</row>
    <row r="126" spans="1:225">
      <c r="A126" s="8"/>
      <c r="D126" s="203" t="s">
        <v>105</v>
      </c>
      <c r="H126" s="170" t="s">
        <v>10</v>
      </c>
      <c r="CS126" s="222" t="str">
        <f t="shared" ref="CS126:EF127" si="61">IF(CS16=0,"",CS16)</f>
        <v/>
      </c>
      <c r="CT126" s="222" t="str">
        <f t="shared" si="61"/>
        <v/>
      </c>
      <c r="CU126" s="222" t="str">
        <f t="shared" si="61"/>
        <v/>
      </c>
      <c r="CV126" s="222" t="str">
        <f t="shared" si="61"/>
        <v/>
      </c>
      <c r="CW126" s="222" t="str">
        <f t="shared" si="61"/>
        <v/>
      </c>
      <c r="CX126" s="222" t="str">
        <f t="shared" si="61"/>
        <v/>
      </c>
      <c r="CY126" s="222" t="str">
        <f t="shared" si="61"/>
        <v/>
      </c>
      <c r="CZ126" s="222" t="str">
        <f t="shared" si="61"/>
        <v/>
      </c>
      <c r="DA126" s="222" t="str">
        <f t="shared" si="61"/>
        <v/>
      </c>
      <c r="DB126" s="222" t="str">
        <f t="shared" si="61"/>
        <v/>
      </c>
      <c r="DC126" s="222" t="str">
        <f t="shared" si="61"/>
        <v/>
      </c>
      <c r="DD126" s="222" t="str">
        <f t="shared" si="61"/>
        <v/>
      </c>
      <c r="DE126" s="222" t="str">
        <f t="shared" si="61"/>
        <v/>
      </c>
      <c r="DF126" s="222" t="str">
        <f t="shared" si="61"/>
        <v/>
      </c>
      <c r="DG126" s="222" t="str">
        <f t="shared" si="61"/>
        <v/>
      </c>
      <c r="DH126" s="222" t="str">
        <f t="shared" si="61"/>
        <v/>
      </c>
      <c r="DI126" s="222" t="str">
        <f t="shared" si="61"/>
        <v/>
      </c>
      <c r="DJ126" s="222" t="str">
        <f t="shared" si="61"/>
        <v/>
      </c>
      <c r="DK126" s="222" t="str">
        <f t="shared" si="61"/>
        <v/>
      </c>
      <c r="DL126" s="222" t="str">
        <f t="shared" si="61"/>
        <v/>
      </c>
      <c r="DM126" s="222" t="str">
        <f t="shared" si="61"/>
        <v/>
      </c>
      <c r="DN126" s="222" t="str">
        <f t="shared" si="61"/>
        <v/>
      </c>
      <c r="DO126" s="222" t="str">
        <f t="shared" si="61"/>
        <v/>
      </c>
      <c r="DP126" s="222" t="str">
        <f t="shared" si="61"/>
        <v/>
      </c>
      <c r="DQ126" s="222" t="str">
        <f t="shared" si="61"/>
        <v/>
      </c>
      <c r="DR126" s="222" t="str">
        <f t="shared" si="61"/>
        <v/>
      </c>
      <c r="DS126" s="222" t="str">
        <f t="shared" si="61"/>
        <v/>
      </c>
      <c r="DT126" s="222" t="str">
        <f t="shared" si="61"/>
        <v/>
      </c>
      <c r="DU126" s="222" t="str">
        <f t="shared" si="61"/>
        <v/>
      </c>
      <c r="DV126" s="222" t="str">
        <f t="shared" si="61"/>
        <v/>
      </c>
      <c r="DW126" s="222" t="str">
        <f t="shared" si="61"/>
        <v/>
      </c>
      <c r="DX126" s="222" t="str">
        <f t="shared" si="61"/>
        <v/>
      </c>
      <c r="DY126" s="222" t="str">
        <f t="shared" si="61"/>
        <v/>
      </c>
      <c r="DZ126" s="222" t="str">
        <f t="shared" si="61"/>
        <v/>
      </c>
      <c r="EA126" s="222" t="str">
        <f t="shared" si="61"/>
        <v/>
      </c>
      <c r="EB126" s="222" t="str">
        <f t="shared" si="61"/>
        <v/>
      </c>
      <c r="EC126" s="222" t="str">
        <f t="shared" si="61"/>
        <v/>
      </c>
      <c r="ED126" s="222" t="str">
        <f t="shared" si="61"/>
        <v/>
      </c>
      <c r="EE126" s="222" t="str">
        <f t="shared" si="61"/>
        <v/>
      </c>
      <c r="EF126" s="222" t="str">
        <f t="shared" si="61"/>
        <v/>
      </c>
      <c r="EK126" s="5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</row>
    <row r="127" spans="1:225">
      <c r="A127" s="8"/>
      <c r="D127" s="203" t="s">
        <v>9</v>
      </c>
      <c r="H127" s="223" t="s">
        <v>11</v>
      </c>
      <c r="I127" s="224"/>
      <c r="J127" s="224"/>
      <c r="K127" s="224"/>
      <c r="L127" s="224"/>
      <c r="M127" s="224"/>
      <c r="N127" s="224"/>
      <c r="O127" s="224"/>
      <c r="P127" s="224"/>
      <c r="Q127" s="224"/>
      <c r="R127" s="224"/>
      <c r="S127" s="224"/>
      <c r="T127" s="224"/>
      <c r="U127" s="224"/>
      <c r="V127" s="224"/>
      <c r="W127" s="224"/>
      <c r="X127" s="224"/>
      <c r="Y127" s="224"/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224"/>
      <c r="AN127" s="224"/>
      <c r="AO127" s="224"/>
      <c r="AP127" s="224"/>
      <c r="AQ127" s="224"/>
      <c r="AR127" s="224"/>
      <c r="AS127" s="224"/>
      <c r="AT127" s="224"/>
      <c r="AU127" s="224"/>
      <c r="AV127" s="224"/>
      <c r="AW127" s="224"/>
      <c r="AX127" s="224"/>
      <c r="AY127" s="224"/>
      <c r="AZ127" s="224"/>
      <c r="BA127" s="224"/>
      <c r="BB127" s="224"/>
      <c r="BC127" s="224"/>
      <c r="BD127" s="224"/>
      <c r="BE127" s="224"/>
      <c r="BF127" s="224"/>
      <c r="BG127" s="224"/>
      <c r="BH127" s="224"/>
      <c r="BI127" s="224"/>
      <c r="BJ127" s="224"/>
      <c r="BK127" s="224"/>
      <c r="BL127" s="224"/>
      <c r="BM127" s="224"/>
      <c r="BN127" s="224"/>
      <c r="BO127" s="224"/>
      <c r="BP127" s="224"/>
      <c r="BQ127" s="224"/>
      <c r="BR127" s="224"/>
      <c r="BS127" s="224"/>
      <c r="BT127" s="224"/>
      <c r="BU127" s="224"/>
      <c r="BV127" s="224"/>
      <c r="BW127" s="224"/>
      <c r="BX127" s="224"/>
      <c r="BY127" s="224"/>
      <c r="BZ127" s="224"/>
      <c r="CA127" s="224"/>
      <c r="CB127" s="224"/>
      <c r="CC127" s="224"/>
      <c r="CD127" s="224"/>
      <c r="CE127" s="224"/>
      <c r="CF127" s="224"/>
      <c r="CG127" s="224"/>
      <c r="CH127" s="224"/>
      <c r="CI127" s="224"/>
      <c r="CJ127" s="224"/>
      <c r="CK127" s="224"/>
      <c r="CL127" s="224"/>
      <c r="CM127" s="224"/>
      <c r="CN127" s="224"/>
      <c r="CO127" s="224"/>
      <c r="CP127" s="224"/>
      <c r="CQ127" s="224"/>
      <c r="CR127" s="224"/>
      <c r="CS127" s="188" t="str">
        <f t="shared" si="61"/>
        <v/>
      </c>
      <c r="CT127" s="188" t="str">
        <f t="shared" si="61"/>
        <v/>
      </c>
      <c r="CU127" s="188" t="str">
        <f t="shared" si="61"/>
        <v/>
      </c>
      <c r="CV127" s="188" t="str">
        <f t="shared" si="61"/>
        <v/>
      </c>
      <c r="CW127" s="188" t="str">
        <f t="shared" si="61"/>
        <v/>
      </c>
      <c r="CX127" s="188" t="str">
        <f t="shared" si="61"/>
        <v/>
      </c>
      <c r="CY127" s="188" t="str">
        <f t="shared" si="61"/>
        <v/>
      </c>
      <c r="CZ127" s="188" t="str">
        <f t="shared" si="61"/>
        <v/>
      </c>
      <c r="DA127" s="188" t="str">
        <f t="shared" si="61"/>
        <v/>
      </c>
      <c r="DB127" s="188" t="str">
        <f t="shared" si="61"/>
        <v/>
      </c>
      <c r="DC127" s="188" t="str">
        <f t="shared" si="61"/>
        <v/>
      </c>
      <c r="DD127" s="188" t="str">
        <f t="shared" si="61"/>
        <v/>
      </c>
      <c r="DE127" s="188" t="str">
        <f t="shared" si="61"/>
        <v/>
      </c>
      <c r="DF127" s="188" t="str">
        <f t="shared" si="61"/>
        <v/>
      </c>
      <c r="DG127" s="188" t="str">
        <f t="shared" si="61"/>
        <v/>
      </c>
      <c r="DH127" s="188" t="str">
        <f t="shared" si="61"/>
        <v/>
      </c>
      <c r="DI127" s="188" t="str">
        <f t="shared" si="61"/>
        <v/>
      </c>
      <c r="DJ127" s="188" t="str">
        <f t="shared" si="61"/>
        <v/>
      </c>
      <c r="DK127" s="188" t="str">
        <f t="shared" si="61"/>
        <v/>
      </c>
      <c r="DL127" s="188" t="str">
        <f t="shared" si="61"/>
        <v/>
      </c>
      <c r="DM127" s="188" t="str">
        <f t="shared" si="61"/>
        <v/>
      </c>
      <c r="DN127" s="188" t="str">
        <f t="shared" si="61"/>
        <v/>
      </c>
      <c r="DO127" s="188" t="str">
        <f t="shared" si="61"/>
        <v/>
      </c>
      <c r="DP127" s="188" t="str">
        <f t="shared" si="61"/>
        <v/>
      </c>
      <c r="DQ127" s="188" t="str">
        <f t="shared" si="61"/>
        <v/>
      </c>
      <c r="DR127" s="188" t="str">
        <f t="shared" si="61"/>
        <v/>
      </c>
      <c r="DS127" s="188" t="str">
        <f t="shared" si="61"/>
        <v/>
      </c>
      <c r="DT127" s="188" t="str">
        <f t="shared" si="61"/>
        <v/>
      </c>
      <c r="DU127" s="188" t="str">
        <f t="shared" si="61"/>
        <v/>
      </c>
      <c r="DV127" s="188" t="str">
        <f t="shared" si="61"/>
        <v/>
      </c>
      <c r="DW127" s="188" t="str">
        <f t="shared" si="61"/>
        <v/>
      </c>
      <c r="DX127" s="188" t="str">
        <f t="shared" si="61"/>
        <v/>
      </c>
      <c r="DY127" s="188" t="str">
        <f t="shared" si="61"/>
        <v/>
      </c>
      <c r="DZ127" s="188" t="str">
        <f t="shared" si="61"/>
        <v/>
      </c>
      <c r="EA127" s="188" t="str">
        <f t="shared" si="61"/>
        <v/>
      </c>
      <c r="EB127" s="188" t="str">
        <f t="shared" si="61"/>
        <v/>
      </c>
      <c r="EC127" s="188" t="str">
        <f t="shared" si="61"/>
        <v/>
      </c>
      <c r="ED127" s="188" t="str">
        <f t="shared" si="61"/>
        <v/>
      </c>
      <c r="EE127" s="188" t="str">
        <f t="shared" si="61"/>
        <v/>
      </c>
      <c r="EF127" s="188" t="str">
        <f t="shared" si="61"/>
        <v/>
      </c>
      <c r="EK127" s="5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</row>
    <row r="128" spans="1:225">
      <c r="A128" s="8"/>
      <c r="D128" s="203" t="s">
        <v>127</v>
      </c>
      <c r="H128" s="223" t="s">
        <v>95</v>
      </c>
      <c r="I128" s="224"/>
      <c r="J128" s="224"/>
      <c r="K128" s="224"/>
      <c r="L128" s="224"/>
      <c r="M128" s="224"/>
      <c r="N128" s="224"/>
      <c r="O128" s="224"/>
      <c r="P128" s="224"/>
      <c r="Q128" s="224"/>
      <c r="R128" s="224"/>
      <c r="S128" s="224"/>
      <c r="T128" s="224"/>
      <c r="U128" s="224"/>
      <c r="V128" s="224"/>
      <c r="W128" s="224"/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224"/>
      <c r="AN128" s="224"/>
      <c r="AO128" s="224"/>
      <c r="AP128" s="224"/>
      <c r="AQ128" s="224"/>
      <c r="AR128" s="224"/>
      <c r="AS128" s="224"/>
      <c r="AT128" s="224"/>
      <c r="AU128" s="224"/>
      <c r="AV128" s="224"/>
      <c r="AW128" s="224"/>
      <c r="AX128" s="224"/>
      <c r="AY128" s="224"/>
      <c r="AZ128" s="224"/>
      <c r="BA128" s="224"/>
      <c r="BB128" s="224"/>
      <c r="BC128" s="224"/>
      <c r="BD128" s="224"/>
      <c r="BE128" s="224"/>
      <c r="BF128" s="224"/>
      <c r="BG128" s="224"/>
      <c r="BH128" s="224"/>
      <c r="BI128" s="224"/>
      <c r="BJ128" s="224"/>
      <c r="BK128" s="224"/>
      <c r="BL128" s="224"/>
      <c r="BM128" s="224"/>
      <c r="BN128" s="224"/>
      <c r="BO128" s="224"/>
      <c r="BP128" s="224"/>
      <c r="BQ128" s="224"/>
      <c r="BR128" s="224"/>
      <c r="BS128" s="224"/>
      <c r="BT128" s="224"/>
      <c r="BU128" s="224"/>
      <c r="BV128" s="224"/>
      <c r="BW128" s="224"/>
      <c r="BX128" s="224"/>
      <c r="BY128" s="224"/>
      <c r="BZ128" s="224"/>
      <c r="CA128" s="224"/>
      <c r="CB128" s="224"/>
      <c r="CC128" s="224"/>
      <c r="CD128" s="224"/>
      <c r="CE128" s="224"/>
      <c r="CF128" s="224"/>
      <c r="CG128" s="224"/>
      <c r="CH128" s="224"/>
      <c r="CI128" s="224"/>
      <c r="CJ128" s="224"/>
      <c r="CK128" s="224"/>
      <c r="CL128" s="224"/>
      <c r="CM128" s="224"/>
      <c r="CN128" s="224"/>
      <c r="CO128" s="224"/>
      <c r="CP128" s="224"/>
      <c r="CQ128" s="224"/>
      <c r="CR128" s="224"/>
      <c r="CS128" s="188">
        <f>CS46</f>
        <v>0</v>
      </c>
      <c r="CT128" s="188">
        <f t="shared" ref="CT128:EF128" si="62">CT46</f>
        <v>0</v>
      </c>
      <c r="CU128" s="188">
        <f t="shared" si="62"/>
        <v>0</v>
      </c>
      <c r="CV128" s="188">
        <f t="shared" si="62"/>
        <v>0</v>
      </c>
      <c r="CW128" s="188">
        <f t="shared" si="62"/>
        <v>0</v>
      </c>
      <c r="CX128" s="188">
        <f t="shared" si="62"/>
        <v>0</v>
      </c>
      <c r="CY128" s="188">
        <f t="shared" si="62"/>
        <v>0</v>
      </c>
      <c r="CZ128" s="188">
        <f t="shared" si="62"/>
        <v>0</v>
      </c>
      <c r="DA128" s="188">
        <f t="shared" si="62"/>
        <v>0</v>
      </c>
      <c r="DB128" s="188">
        <f t="shared" si="62"/>
        <v>0</v>
      </c>
      <c r="DC128" s="188">
        <f t="shared" si="62"/>
        <v>0</v>
      </c>
      <c r="DD128" s="188">
        <f t="shared" si="62"/>
        <v>0</v>
      </c>
      <c r="DE128" s="188">
        <f t="shared" si="62"/>
        <v>0</v>
      </c>
      <c r="DF128" s="188">
        <f t="shared" si="62"/>
        <v>0</v>
      </c>
      <c r="DG128" s="188">
        <f t="shared" si="62"/>
        <v>0</v>
      </c>
      <c r="DH128" s="188">
        <f t="shared" si="62"/>
        <v>0</v>
      </c>
      <c r="DI128" s="188">
        <f t="shared" si="62"/>
        <v>0</v>
      </c>
      <c r="DJ128" s="188">
        <f t="shared" si="62"/>
        <v>0</v>
      </c>
      <c r="DK128" s="188">
        <f t="shared" si="62"/>
        <v>0</v>
      </c>
      <c r="DL128" s="188">
        <f t="shared" si="62"/>
        <v>0</v>
      </c>
      <c r="DM128" s="188">
        <f t="shared" si="62"/>
        <v>0</v>
      </c>
      <c r="DN128" s="188">
        <f t="shared" si="62"/>
        <v>0</v>
      </c>
      <c r="DO128" s="188">
        <f t="shared" si="62"/>
        <v>0</v>
      </c>
      <c r="DP128" s="188">
        <f t="shared" si="62"/>
        <v>0</v>
      </c>
      <c r="DQ128" s="188">
        <f t="shared" si="62"/>
        <v>0</v>
      </c>
      <c r="DR128" s="188">
        <f t="shared" si="62"/>
        <v>0</v>
      </c>
      <c r="DS128" s="188">
        <f t="shared" si="62"/>
        <v>0</v>
      </c>
      <c r="DT128" s="188">
        <f t="shared" si="62"/>
        <v>0</v>
      </c>
      <c r="DU128" s="188">
        <f t="shared" si="62"/>
        <v>0</v>
      </c>
      <c r="DV128" s="188">
        <f t="shared" si="62"/>
        <v>0</v>
      </c>
      <c r="DW128" s="188">
        <f t="shared" si="62"/>
        <v>0</v>
      </c>
      <c r="DX128" s="188">
        <f t="shared" si="62"/>
        <v>0</v>
      </c>
      <c r="DY128" s="188">
        <f t="shared" si="62"/>
        <v>0</v>
      </c>
      <c r="DZ128" s="188">
        <f t="shared" si="62"/>
        <v>0</v>
      </c>
      <c r="EA128" s="188">
        <f t="shared" si="62"/>
        <v>0</v>
      </c>
      <c r="EB128" s="188">
        <f t="shared" si="62"/>
        <v>0</v>
      </c>
      <c r="EC128" s="188">
        <f t="shared" si="62"/>
        <v>0</v>
      </c>
      <c r="ED128" s="188">
        <f t="shared" si="62"/>
        <v>0</v>
      </c>
      <c r="EE128" s="188">
        <f t="shared" si="62"/>
        <v>0</v>
      </c>
      <c r="EF128" s="188">
        <f t="shared" si="62"/>
        <v>0</v>
      </c>
      <c r="EK128" s="5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</row>
    <row r="129" spans="1:225">
      <c r="A129" s="8"/>
      <c r="D129" s="203" t="s">
        <v>128</v>
      </c>
      <c r="H129" s="223" t="s">
        <v>95</v>
      </c>
      <c r="I129" s="224"/>
      <c r="J129" s="224"/>
      <c r="K129" s="224"/>
      <c r="L129" s="224"/>
      <c r="M129" s="224"/>
      <c r="N129" s="224"/>
      <c r="O129" s="224"/>
      <c r="P129" s="224"/>
      <c r="Q129" s="224"/>
      <c r="R129" s="224"/>
      <c r="S129" s="224"/>
      <c r="T129" s="224"/>
      <c r="U129" s="224"/>
      <c r="V129" s="224"/>
      <c r="W129" s="224"/>
      <c r="X129" s="224"/>
      <c r="Y129" s="224"/>
      <c r="Z129" s="224"/>
      <c r="AA129" s="224"/>
      <c r="AB129" s="224"/>
      <c r="AC129" s="224"/>
      <c r="AD129" s="224"/>
      <c r="AE129" s="224"/>
      <c r="AF129" s="224"/>
      <c r="AG129" s="224"/>
      <c r="AH129" s="224"/>
      <c r="AI129" s="224"/>
      <c r="AJ129" s="224"/>
      <c r="AK129" s="224"/>
      <c r="AL129" s="224"/>
      <c r="AM129" s="224"/>
      <c r="AN129" s="224"/>
      <c r="AO129" s="224"/>
      <c r="AP129" s="224"/>
      <c r="AQ129" s="224"/>
      <c r="AR129" s="224"/>
      <c r="AS129" s="224"/>
      <c r="AT129" s="224"/>
      <c r="AU129" s="224"/>
      <c r="AV129" s="224"/>
      <c r="AW129" s="224"/>
      <c r="AX129" s="224"/>
      <c r="AY129" s="224"/>
      <c r="AZ129" s="224"/>
      <c r="BA129" s="224"/>
      <c r="BB129" s="224"/>
      <c r="BC129" s="224"/>
      <c r="BD129" s="224"/>
      <c r="BE129" s="224"/>
      <c r="BF129" s="224"/>
      <c r="BG129" s="224"/>
      <c r="BH129" s="224"/>
      <c r="BI129" s="224"/>
      <c r="BJ129" s="224"/>
      <c r="BK129" s="224"/>
      <c r="BL129" s="224"/>
      <c r="BM129" s="224"/>
      <c r="BN129" s="224"/>
      <c r="BO129" s="224"/>
      <c r="BP129" s="224"/>
      <c r="BQ129" s="224"/>
      <c r="BR129" s="224"/>
      <c r="BS129" s="224"/>
      <c r="BT129" s="224"/>
      <c r="BU129" s="224"/>
      <c r="BV129" s="224"/>
      <c r="BW129" s="224"/>
      <c r="BX129" s="224"/>
      <c r="BY129" s="224"/>
      <c r="BZ129" s="224"/>
      <c r="CA129" s="224"/>
      <c r="CB129" s="224"/>
      <c r="CC129" s="224"/>
      <c r="CD129" s="224"/>
      <c r="CE129" s="224"/>
      <c r="CF129" s="224"/>
      <c r="CG129" s="224"/>
      <c r="CH129" s="224"/>
      <c r="CI129" s="224"/>
      <c r="CJ129" s="224"/>
      <c r="CK129" s="224"/>
      <c r="CL129" s="224"/>
      <c r="CM129" s="224"/>
      <c r="CN129" s="224"/>
      <c r="CO129" s="224"/>
      <c r="CP129" s="224"/>
      <c r="CQ129" s="224"/>
      <c r="CR129" s="224"/>
      <c r="CS129" s="188">
        <f>CS72</f>
        <v>0</v>
      </c>
      <c r="CT129" s="188">
        <f t="shared" ref="CT129:EF129" si="63">CT72</f>
        <v>0</v>
      </c>
      <c r="CU129" s="188">
        <f t="shared" si="63"/>
        <v>0</v>
      </c>
      <c r="CV129" s="188">
        <f t="shared" si="63"/>
        <v>0</v>
      </c>
      <c r="CW129" s="188">
        <f t="shared" si="63"/>
        <v>0</v>
      </c>
      <c r="CX129" s="188">
        <f t="shared" si="63"/>
        <v>0</v>
      </c>
      <c r="CY129" s="188">
        <f t="shared" si="63"/>
        <v>0</v>
      </c>
      <c r="CZ129" s="188">
        <f t="shared" si="63"/>
        <v>0</v>
      </c>
      <c r="DA129" s="188">
        <f t="shared" si="63"/>
        <v>0</v>
      </c>
      <c r="DB129" s="188">
        <f t="shared" si="63"/>
        <v>0</v>
      </c>
      <c r="DC129" s="188">
        <f t="shared" si="63"/>
        <v>0</v>
      </c>
      <c r="DD129" s="188">
        <f t="shared" si="63"/>
        <v>0</v>
      </c>
      <c r="DE129" s="188">
        <f t="shared" si="63"/>
        <v>0</v>
      </c>
      <c r="DF129" s="188">
        <f t="shared" si="63"/>
        <v>0</v>
      </c>
      <c r="DG129" s="188">
        <f t="shared" si="63"/>
        <v>0</v>
      </c>
      <c r="DH129" s="188">
        <f t="shared" si="63"/>
        <v>0</v>
      </c>
      <c r="DI129" s="188">
        <f t="shared" si="63"/>
        <v>0</v>
      </c>
      <c r="DJ129" s="188">
        <f t="shared" si="63"/>
        <v>0</v>
      </c>
      <c r="DK129" s="188">
        <f t="shared" si="63"/>
        <v>0</v>
      </c>
      <c r="DL129" s="188">
        <f t="shared" si="63"/>
        <v>0</v>
      </c>
      <c r="DM129" s="188">
        <f t="shared" si="63"/>
        <v>0</v>
      </c>
      <c r="DN129" s="188">
        <f t="shared" si="63"/>
        <v>0</v>
      </c>
      <c r="DO129" s="188">
        <f t="shared" si="63"/>
        <v>0</v>
      </c>
      <c r="DP129" s="188">
        <f t="shared" si="63"/>
        <v>0</v>
      </c>
      <c r="DQ129" s="188">
        <f t="shared" si="63"/>
        <v>0</v>
      </c>
      <c r="DR129" s="188">
        <f t="shared" si="63"/>
        <v>0</v>
      </c>
      <c r="DS129" s="188">
        <f t="shared" si="63"/>
        <v>0</v>
      </c>
      <c r="DT129" s="188">
        <f t="shared" si="63"/>
        <v>0</v>
      </c>
      <c r="DU129" s="188">
        <f t="shared" si="63"/>
        <v>0</v>
      </c>
      <c r="DV129" s="188">
        <f t="shared" si="63"/>
        <v>0</v>
      </c>
      <c r="DW129" s="188">
        <f t="shared" si="63"/>
        <v>0</v>
      </c>
      <c r="DX129" s="188">
        <f t="shared" si="63"/>
        <v>0</v>
      </c>
      <c r="DY129" s="188">
        <f t="shared" si="63"/>
        <v>0</v>
      </c>
      <c r="DZ129" s="188">
        <f t="shared" si="63"/>
        <v>0</v>
      </c>
      <c r="EA129" s="188">
        <f t="shared" si="63"/>
        <v>0</v>
      </c>
      <c r="EB129" s="188">
        <f t="shared" si="63"/>
        <v>0</v>
      </c>
      <c r="EC129" s="188">
        <f t="shared" si="63"/>
        <v>0</v>
      </c>
      <c r="ED129" s="188">
        <f t="shared" si="63"/>
        <v>0</v>
      </c>
      <c r="EE129" s="188">
        <f t="shared" si="63"/>
        <v>0</v>
      </c>
      <c r="EF129" s="188">
        <f t="shared" si="63"/>
        <v>0</v>
      </c>
      <c r="EK129" s="5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</row>
    <row r="130" spans="1:225" ht="13.8" thickBot="1">
      <c r="A130" s="8"/>
      <c r="D130" s="203"/>
      <c r="H130" s="39"/>
      <c r="CS130" s="221"/>
      <c r="CT130" s="221"/>
      <c r="CU130" s="221"/>
      <c r="CV130" s="221"/>
      <c r="CW130" s="221"/>
      <c r="CX130" s="221"/>
      <c r="CY130" s="221"/>
      <c r="CZ130" s="221"/>
      <c r="DA130" s="221"/>
      <c r="DB130" s="221"/>
      <c r="DC130" s="221"/>
      <c r="DD130" s="221"/>
      <c r="DE130" s="221"/>
      <c r="DF130" s="221"/>
      <c r="DG130" s="221"/>
      <c r="DH130" s="221"/>
      <c r="DI130" s="221"/>
      <c r="DJ130" s="221"/>
      <c r="DK130" s="221"/>
      <c r="DL130" s="221"/>
      <c r="DM130" s="221"/>
      <c r="DN130" s="221"/>
      <c r="DO130" s="221"/>
      <c r="DP130" s="221"/>
      <c r="DQ130" s="221"/>
      <c r="DR130" s="221"/>
      <c r="DS130" s="221"/>
      <c r="DT130" s="221"/>
      <c r="DU130" s="221"/>
      <c r="DV130" s="221"/>
      <c r="DW130" s="221"/>
      <c r="DX130" s="221"/>
      <c r="DY130" s="221"/>
      <c r="DZ130" s="221"/>
      <c r="EA130" s="221"/>
      <c r="EB130" s="221"/>
      <c r="EC130" s="221"/>
      <c r="ED130" s="221"/>
      <c r="EE130" s="221"/>
      <c r="EF130" s="221"/>
      <c r="EK130" s="5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</row>
    <row r="131" spans="1:225" ht="18" thickBot="1">
      <c r="A131" s="140"/>
      <c r="B131" s="3"/>
      <c r="C131" s="3"/>
      <c r="D131" s="206" t="s">
        <v>86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14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</row>
    <row r="132" spans="1:225" ht="13.8" thickBot="1">
      <c r="A132" s="8"/>
      <c r="D132" s="205" t="s">
        <v>123</v>
      </c>
      <c r="G132" s="523">
        <f>$D$6</f>
        <v>0</v>
      </c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523"/>
      <c r="AS132" s="523"/>
      <c r="AT132" s="523"/>
      <c r="AU132" s="523"/>
      <c r="AV132" s="523"/>
      <c r="AW132" s="523"/>
      <c r="AX132" s="523"/>
      <c r="AY132" s="523"/>
      <c r="AZ132" s="523"/>
      <c r="BA132" s="523"/>
      <c r="BB132" s="523"/>
      <c r="BC132" s="523"/>
      <c r="BD132" s="523"/>
      <c r="BE132" s="523"/>
      <c r="BF132" s="523"/>
      <c r="BG132" s="523"/>
      <c r="BH132" s="523"/>
      <c r="BI132" s="523"/>
      <c r="BJ132" s="523"/>
      <c r="BK132" s="523"/>
      <c r="BL132" s="523"/>
      <c r="BM132" s="523"/>
      <c r="BN132" s="523"/>
      <c r="BO132" s="523"/>
      <c r="BP132" s="523"/>
      <c r="BQ132" s="523"/>
      <c r="BR132" s="523"/>
      <c r="BS132" s="523"/>
      <c r="BT132" s="523"/>
      <c r="BU132" s="523"/>
      <c r="BV132" s="523"/>
      <c r="BW132" s="523"/>
      <c r="BX132" s="523"/>
      <c r="BY132" s="523"/>
      <c r="BZ132" s="523"/>
      <c r="CA132" s="523"/>
      <c r="CB132" s="523"/>
      <c r="CC132" s="523"/>
      <c r="CD132" s="523"/>
      <c r="CE132" s="523"/>
      <c r="CF132" s="523"/>
      <c r="CG132" s="523"/>
      <c r="CH132" s="523"/>
      <c r="CI132" s="523"/>
      <c r="CJ132" s="523"/>
      <c r="CK132" s="523"/>
      <c r="CL132" s="523"/>
      <c r="CM132" s="523"/>
      <c r="CN132" s="523"/>
      <c r="CO132" s="523"/>
      <c r="CP132" s="523"/>
      <c r="CQ132" s="523"/>
      <c r="CR132" s="523"/>
      <c r="CS132" s="523"/>
      <c r="CT132" s="523"/>
      <c r="CU132" s="523"/>
      <c r="CV132" s="523"/>
      <c r="CW132" s="523"/>
      <c r="CX132" s="523"/>
      <c r="CY132" s="523"/>
      <c r="CZ132" s="523"/>
      <c r="DA132" s="523"/>
      <c r="DB132" s="523"/>
      <c r="DC132" s="523"/>
      <c r="DD132" s="523"/>
      <c r="DE132" s="523"/>
      <c r="DK132" s="205" t="s">
        <v>225</v>
      </c>
      <c r="DL132" s="205"/>
      <c r="DM132" s="205"/>
      <c r="DU132" s="636">
        <f>$F$5</f>
        <v>0</v>
      </c>
      <c r="DV132" s="637"/>
      <c r="DW132" s="637"/>
      <c r="DX132" s="638"/>
      <c r="EK132" s="5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</row>
    <row r="133" spans="1:225" ht="18" thickBot="1">
      <c r="A133" s="8"/>
      <c r="D133" s="204"/>
      <c r="EK133" s="5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</row>
    <row r="134" spans="1:225" ht="13.8" thickBot="1">
      <c r="A134" s="8"/>
      <c r="D134" s="1" t="s">
        <v>13</v>
      </c>
      <c r="CS134" s="535">
        <f>G46</f>
        <v>0</v>
      </c>
      <c r="CT134" s="536"/>
      <c r="CU134" s="537"/>
      <c r="EK134" s="5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</row>
    <row r="135" spans="1:225" ht="13.8" thickBot="1">
      <c r="A135" s="8"/>
      <c r="D135" s="367" t="s">
        <v>335</v>
      </c>
      <c r="CS135" s="130"/>
      <c r="CT135" s="130"/>
      <c r="EK135" s="5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</row>
    <row r="136" spans="1:225" ht="13.8" thickBot="1">
      <c r="A136" s="8"/>
      <c r="D136" s="1" t="s">
        <v>18</v>
      </c>
      <c r="CV136" s="529" t="s">
        <v>16</v>
      </c>
      <c r="CW136" s="530"/>
      <c r="CX136" s="530"/>
      <c r="CY136" s="530"/>
      <c r="CZ136" s="530"/>
      <c r="DA136" s="530"/>
      <c r="DB136" s="530"/>
      <c r="DC136" s="531"/>
      <c r="DI136" s="529" t="s">
        <v>17</v>
      </c>
      <c r="DJ136" s="530"/>
      <c r="DK136" s="530"/>
      <c r="DL136" s="530"/>
      <c r="DM136" s="530"/>
      <c r="DN136" s="530"/>
      <c r="DO136" s="530"/>
      <c r="DP136" s="531"/>
      <c r="EK136" s="5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</row>
    <row r="137" spans="1:225" ht="13.8" thickBot="1">
      <c r="A137" s="8"/>
      <c r="CV137" s="487" t="s">
        <v>372</v>
      </c>
      <c r="CW137" s="489"/>
      <c r="CX137" s="527" t="s">
        <v>44</v>
      </c>
      <c r="CY137" s="528"/>
      <c r="CZ137" s="487" t="s">
        <v>45</v>
      </c>
      <c r="DA137" s="489"/>
      <c r="DB137" s="487" t="s">
        <v>83</v>
      </c>
      <c r="DC137" s="489"/>
      <c r="DI137" s="487" t="s">
        <v>372</v>
      </c>
      <c r="DJ137" s="489"/>
      <c r="DK137" s="527" t="s">
        <v>44</v>
      </c>
      <c r="DL137" s="528"/>
      <c r="DM137" s="487" t="s">
        <v>45</v>
      </c>
      <c r="DN137" s="489"/>
      <c r="DO137" s="487" t="s">
        <v>83</v>
      </c>
      <c r="DP137" s="489"/>
      <c r="EK137" s="5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</row>
    <row r="138" spans="1:225" ht="13.8" thickBot="1">
      <c r="A138" s="8"/>
      <c r="CV138" s="521">
        <f>EM40</f>
        <v>0</v>
      </c>
      <c r="CW138" s="522"/>
      <c r="CX138" s="521">
        <f>EN40</f>
        <v>0</v>
      </c>
      <c r="CY138" s="522"/>
      <c r="CZ138" s="521">
        <f>EO40</f>
        <v>0</v>
      </c>
      <c r="DA138" s="522"/>
      <c r="DB138" s="521">
        <f>EP40</f>
        <v>0</v>
      </c>
      <c r="DC138" s="522"/>
      <c r="DI138" s="521">
        <f>EQ40</f>
        <v>0</v>
      </c>
      <c r="DJ138" s="522"/>
      <c r="DK138" s="521">
        <f>ER40</f>
        <v>0</v>
      </c>
      <c r="DL138" s="522"/>
      <c r="DM138" s="521">
        <f>ES40</f>
        <v>0</v>
      </c>
      <c r="DN138" s="522"/>
      <c r="DO138" s="521">
        <f>ET40</f>
        <v>0</v>
      </c>
      <c r="DP138" s="522"/>
      <c r="EK138" s="5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</row>
    <row r="139" spans="1:225" ht="13.8" thickBot="1">
      <c r="A139" s="8"/>
      <c r="EK139" s="5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</row>
    <row r="140" spans="1:225" ht="13.8" thickBot="1">
      <c r="A140" s="8"/>
      <c r="D140" s="1" t="s">
        <v>18</v>
      </c>
      <c r="CV140" s="529" t="s">
        <v>113</v>
      </c>
      <c r="CW140" s="530"/>
      <c r="CX140" s="530"/>
      <c r="CY140" s="530"/>
      <c r="CZ140" s="530"/>
      <c r="DA140" s="530"/>
      <c r="DB140" s="530"/>
      <c r="DC140" s="530"/>
      <c r="DD140" s="530"/>
      <c r="DE140" s="531"/>
      <c r="DI140" s="529" t="s">
        <v>114</v>
      </c>
      <c r="DJ140" s="530"/>
      <c r="DK140" s="530"/>
      <c r="DL140" s="530"/>
      <c r="DM140" s="530"/>
      <c r="DN140" s="530"/>
      <c r="DO140" s="530"/>
      <c r="DP140" s="530"/>
      <c r="DQ140" s="530"/>
      <c r="DR140" s="531"/>
      <c r="DS140" s="207" t="s">
        <v>115</v>
      </c>
      <c r="EK140" s="5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</row>
    <row r="141" spans="1:225" ht="13.8" thickBot="1">
      <c r="A141" s="8"/>
      <c r="D141" s="1" t="s">
        <v>87</v>
      </c>
      <c r="CV141" s="487" t="s">
        <v>372</v>
      </c>
      <c r="CW141" s="489"/>
      <c r="CX141" s="527" t="s">
        <v>44</v>
      </c>
      <c r="CY141" s="528"/>
      <c r="CZ141" s="487" t="s">
        <v>45</v>
      </c>
      <c r="DA141" s="489"/>
      <c r="DB141" s="487" t="s">
        <v>83</v>
      </c>
      <c r="DC141" s="489"/>
      <c r="DD141" s="487" t="s">
        <v>332</v>
      </c>
      <c r="DE141" s="489"/>
      <c r="DI141" s="487" t="s">
        <v>372</v>
      </c>
      <c r="DJ141" s="489"/>
      <c r="DK141" s="527" t="s">
        <v>44</v>
      </c>
      <c r="DL141" s="528"/>
      <c r="DM141" s="487" t="s">
        <v>45</v>
      </c>
      <c r="DN141" s="489"/>
      <c r="DO141" s="487" t="s">
        <v>83</v>
      </c>
      <c r="DP141" s="489"/>
      <c r="DQ141" s="487" t="s">
        <v>332</v>
      </c>
      <c r="DR141" s="489"/>
      <c r="EK141" s="5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</row>
    <row r="142" spans="1:225" ht="13.8" thickBot="1">
      <c r="A142" s="8"/>
      <c r="CV142" s="521">
        <f>EU40</f>
        <v>0</v>
      </c>
      <c r="CW142" s="522"/>
      <c r="CX142" s="521">
        <f>EV40</f>
        <v>0</v>
      </c>
      <c r="CY142" s="522"/>
      <c r="CZ142" s="521">
        <f>EW40</f>
        <v>0</v>
      </c>
      <c r="DA142" s="522"/>
      <c r="DB142" s="521">
        <f>EX40</f>
        <v>0</v>
      </c>
      <c r="DC142" s="522"/>
      <c r="DD142" s="521">
        <f>EY40</f>
        <v>0</v>
      </c>
      <c r="DE142" s="522"/>
      <c r="DI142" s="521">
        <f>EZ40</f>
        <v>0</v>
      </c>
      <c r="DJ142" s="522"/>
      <c r="DK142" s="521">
        <f>FA40</f>
        <v>0</v>
      </c>
      <c r="DL142" s="522"/>
      <c r="DM142" s="521">
        <f>FB40</f>
        <v>0</v>
      </c>
      <c r="DN142" s="522"/>
      <c r="DO142" s="521">
        <f>FC40</f>
        <v>0</v>
      </c>
      <c r="DP142" s="522"/>
      <c r="DQ142" s="521">
        <f>FD40</f>
        <v>0</v>
      </c>
      <c r="DR142" s="522"/>
      <c r="DU142" s="636">
        <f>SUM(CV138:DO138)+SUM(CV142:DQ142)</f>
        <v>0</v>
      </c>
      <c r="DV142" s="637"/>
      <c r="DW142" s="637"/>
      <c r="DX142" s="638"/>
      <c r="EA142" s="363"/>
      <c r="EB142" s="393"/>
      <c r="EC142" s="363"/>
      <c r="ED142" s="363"/>
      <c r="EE142" s="644"/>
      <c r="EF142" s="644"/>
      <c r="EG142" s="644"/>
      <c r="EH142" s="363"/>
      <c r="EI142" s="393"/>
      <c r="EJ142" s="363"/>
      <c r="EK142" s="5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</row>
    <row r="143" spans="1:225">
      <c r="A143" s="8"/>
      <c r="EK143" s="5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</row>
    <row r="144" spans="1:225" ht="13.8" thickBot="1">
      <c r="A144" s="8"/>
      <c r="D144" s="302" t="s">
        <v>226</v>
      </c>
      <c r="CV144" s="161"/>
      <c r="CW144" s="161"/>
      <c r="CX144" s="161"/>
      <c r="CY144" s="161"/>
      <c r="CZ144" s="161"/>
      <c r="DA144" s="161"/>
      <c r="DB144" s="161"/>
      <c r="DC144" s="161"/>
      <c r="DD144" s="161"/>
      <c r="DE144" s="161"/>
      <c r="DI144" s="161"/>
      <c r="DJ144" s="161"/>
      <c r="DK144" s="161"/>
      <c r="DL144" s="161"/>
      <c r="DM144" s="161"/>
      <c r="DN144" s="161"/>
      <c r="DO144" s="161"/>
      <c r="DP144" s="161"/>
      <c r="DQ144" s="161"/>
      <c r="DR144" s="161"/>
      <c r="DW144" s="265"/>
      <c r="EB144" s="265" t="s">
        <v>168</v>
      </c>
      <c r="EK144" s="5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</row>
    <row r="145" spans="1:225" ht="13.8" thickBot="1">
      <c r="A145" s="8"/>
      <c r="CV145" s="487" t="s">
        <v>88</v>
      </c>
      <c r="CW145" s="489"/>
      <c r="CX145" s="527" t="s">
        <v>73</v>
      </c>
      <c r="CY145" s="528"/>
      <c r="CZ145" s="487" t="s">
        <v>74</v>
      </c>
      <c r="DA145" s="489"/>
      <c r="DB145" s="487" t="s">
        <v>75</v>
      </c>
      <c r="DC145" s="489"/>
      <c r="DD145" s="487" t="s">
        <v>89</v>
      </c>
      <c r="DE145" s="489"/>
      <c r="DI145" s="487" t="s">
        <v>88</v>
      </c>
      <c r="DJ145" s="489"/>
      <c r="DK145" s="527" t="s">
        <v>73</v>
      </c>
      <c r="DL145" s="528"/>
      <c r="DM145" s="487" t="s">
        <v>74</v>
      </c>
      <c r="DN145" s="489"/>
      <c r="DO145" s="487" t="s">
        <v>75</v>
      </c>
      <c r="DP145" s="489"/>
      <c r="DQ145" s="487" t="s">
        <v>89</v>
      </c>
      <c r="DR145" s="489"/>
      <c r="EK145" s="5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</row>
    <row r="146" spans="1:225" ht="13.8" thickBot="1">
      <c r="A146" s="8"/>
      <c r="D146" s="302" t="s">
        <v>333</v>
      </c>
      <c r="CV146" s="521">
        <f>+FE40+FH40+FF40+FI40</f>
        <v>0</v>
      </c>
      <c r="CW146" s="522"/>
      <c r="CX146" s="521">
        <f>FG40+FJ40+FK40</f>
        <v>0</v>
      </c>
      <c r="CY146" s="522"/>
      <c r="CZ146" s="521">
        <f>+FL40</f>
        <v>0</v>
      </c>
      <c r="DA146" s="522"/>
      <c r="DB146" s="521">
        <f>FM40</f>
        <v>0</v>
      </c>
      <c r="DC146" s="522"/>
      <c r="DD146" s="521">
        <f>FN40</f>
        <v>0</v>
      </c>
      <c r="DE146" s="522"/>
      <c r="DI146" s="521">
        <f>+FO40+FP40+FR40+FS40</f>
        <v>0</v>
      </c>
      <c r="DJ146" s="522"/>
      <c r="DK146" s="521">
        <f>FQ40+FT40+FU40</f>
        <v>0</v>
      </c>
      <c r="DL146" s="522"/>
      <c r="DM146" s="521">
        <f>FV40</f>
        <v>0</v>
      </c>
      <c r="DN146" s="522"/>
      <c r="DO146" s="521">
        <f>FW40</f>
        <v>0</v>
      </c>
      <c r="DP146" s="522"/>
      <c r="DQ146" s="521">
        <f>FX40</f>
        <v>0</v>
      </c>
      <c r="DR146" s="522"/>
      <c r="EE146" s="524">
        <f>DU142*7+CS134*21</f>
        <v>0</v>
      </c>
      <c r="EF146" s="525"/>
      <c r="EG146" s="526"/>
      <c r="EK146" s="5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</row>
    <row r="147" spans="1:225" ht="13.8" thickBot="1">
      <c r="A147" s="8"/>
      <c r="D147" s="302" t="s">
        <v>337</v>
      </c>
      <c r="CV147" s="521">
        <f>IF(OR($K$38=2,$K$38=3,$K$38=10,$K$38=11),EG38,0)+IF(OR($K$39=2,$K$39=3,$K$39=10,$K$39=11),EG39,0)+IF(OR($K$117=2,$K$117=3,$K$117=10,$K$117=11),EG117,0)+IF(OR($K$118=2,$K$118=3,$K$118=10,$K$118=11),SUM(EG118,0)+IF(OR($K$119=2,$K$119=3,$K$119=10,$K$119=11),SUM(EG119,0)+IF(OR($K$120=2,$K$120=3,$K$120=10,$K$120=11),EG120,0)+IF(OR($K$121=2,$K$121=3,$K$121=10,$K$121=11),SUM(EG121,0))))</f>
        <v>0</v>
      </c>
      <c r="CW147" s="522"/>
      <c r="CX147" s="521">
        <f>IF(OR($K$38=4,$K$38=12,$K$38=5,$K$38=13),EG38,0)+IF(OR($K$39=4,$K$39=5,$K$39=13,$K$39=12),EG39,0)+IF(OR($K$117=4,$K$117=5,$K$117=13,$K$117=12),EG117,0)+IF(OR($K$118=4,$K$118=5,$K$118=13,$K$118=12),EG118,0)+IF(OR($K$119=4,$K$119=5,$K$119=13,$K$119=12),EG119,0)+IF(OR($K$120=4,$K$121=5,$K$121=13,$K$120=12),EG120,0)+IF(OR($K$121=4,$K$122=5,$K$122=13,$K$121=12),EG121,0)</f>
        <v>0</v>
      </c>
      <c r="CY147" s="522"/>
      <c r="CZ147" s="521">
        <f>IF(OR($K$38=6,$K$38=14),EG38,0)+IF(OR($K$39=6,$K$39=14),EG39,0)+IF(OR($K$117=6,$K$117=14),EG117,0)+IF(OR($K$118=6,$K$118=14),EG118,0)+IF(OR($K$119=6,$K$119=14),EG119,0)+IF(OR($K$120=6,$K$120=14),EG120,0)+IF(OR($K$121=6,$K$121=14),EG121,0)</f>
        <v>0</v>
      </c>
      <c r="DA147" s="522"/>
      <c r="DB147" s="521">
        <f>IF(OR($K$38=7,$K$38=15),EG38,0)+IF(OR($K$39=7,$K$39=15),EG39,0)+IF(OR($K$117=7,$K$117=15),EG117,0)+IF(OR($K$118=7,$K$118=15),EG118,0)+IF(OR($K$119=7,$K$119=15),EG119,0)+IF(OR($K$120=7,$K$120=15),EG120,0)+IF(OR($K$121=7,$K$121=15),EG121,0)</f>
        <v>0</v>
      </c>
      <c r="DC147" s="522"/>
      <c r="DD147" s="521">
        <f>IF(OR($K$38=8,$K$38=16),EG38,0)+IF(OR($K$39=8,$K$39=16),EG39,0)+IF(OR($K$117=8,$K$117=16),EG117,0)+IF(OR($K$118=8,$K$118=16),EG118,0)+IF(OR($K$119=8,$K$119=16),EG119,0)+IF(OR($K$120=8,$K$120=16),EG120,0)+IF(OR($K$121=8,$K$121=16),EG121,0)</f>
        <v>0</v>
      </c>
      <c r="DE147" s="522"/>
      <c r="DI147" s="521">
        <f>IF(OR($K$38=18,$K$38=19,$K$38=26,$K$38=27),EG38,0)+IF(OR($K$39=18,$K$39=19,$K$39=26,$K$39=27),SUM(EG39,0)+IF(OR($K$117=18,$K$117=19,$K$117=26,$K$117=27),EG117,0)+IF(OR($K$118=18,$K$118=19,$K$118=26,$K$118=27),EG118,0)+IF(OR($K$119=18,$K$119=19,$K$119=26,$K$119=27),EG119,0)+IF(OR($K$120=18,$K$120=19,$K$120=26,$K$120=27),EG120,0)+IF(OR($K$121=18,$K$121=19,$K$121=26,$K$121=27),EG121,0))</f>
        <v>0</v>
      </c>
      <c r="DJ147" s="522"/>
      <c r="DK147" s="521">
        <f>IF(OR($K$38=20,$K$38=21,$K$38=29,$K$38=28),EG38,0)+IF(OR($K$39=20,$K$39=21,$K$39=29,$K$39=28),EG39,0)+IF(OR($K$117=20,$K$117=21,$K$117=29,$K$117=28),EG117,0)+IF(OR($K$118=20,$K$118=21,$K$118=29,$K$118=28),EG118,0)+IF(OR($K$119=20,$K$119=21,$K$119=29,$K$119=28),EG119,0)+IF(OR($K$120=20,$K$120=21,$K$120=29,$K$120=28),EG120,0)+IF(OR($K$121=20,$K$121=21,$K$121=29,$K$121=28),EG121,0)</f>
        <v>0</v>
      </c>
      <c r="DL147" s="522"/>
      <c r="DM147" s="521">
        <f>IF(OR($K$38=22,$K$38=30),EG38,0)+IF(OR($K$39=22,$K$39=30),EG39,0)+IF(OR($K$117=22,$K$117=30),EG117,0)+IF(OR($K$118=22,$K$118=30),EG118,0)+IF(OR($K$119=22,$K$119=30),EG119,0)+IF(OR($K$120=22,$K$120=30),EG120,0)+IF(OR($K$121=22,$K$121=30),EG121,0)</f>
        <v>0</v>
      </c>
      <c r="DN147" s="522"/>
      <c r="DO147" s="521">
        <f>IF(OR($K$38=23,$K$38=31),EG38,0)+IF(OR($K$39=23,$K$39=31),EG39,0)+IF(OR($K$117=23,$K$117=31),EG117,0)+IF(OR($K$118=23,$K$118=31),EG118,0)+IF(OR($K$119=23,$K$119=31),EG119,0)+IF(OR($K$120=23,$K$120=31),EG120,0)+IF(OR($K$121=23,$K$121=31),EG121,0)</f>
        <v>0</v>
      </c>
      <c r="DP147" s="522"/>
      <c r="DQ147" s="521">
        <f>IF(OR($K$38=24,$K$38=32),EG38,0)+IF(OR($K$39=24,$K$39=32),EG39,0)+IF(OR($K$117=24,$K$117=32),EG117,0)+IF(OR($K$118=24,$K$118=32),EG118,0)+IF(OR($K$119=24,$K$119=32),EG119,0)+IF(OR($K$120=24,$K$120=32),EG120,0)+IF(OR($K$121=24,$K$121=32),EG121,0)</f>
        <v>0</v>
      </c>
      <c r="DR147" s="522"/>
      <c r="EB147" s="371"/>
      <c r="ED147" s="363"/>
      <c r="EE147" s="364"/>
      <c r="EF147" s="364"/>
      <c r="EG147" s="364"/>
      <c r="EH147" s="363"/>
      <c r="EK147" s="5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</row>
    <row r="148" spans="1:225" ht="13.8" thickBot="1">
      <c r="A148" s="8"/>
      <c r="EB148" s="37"/>
      <c r="EK148" s="5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</row>
    <row r="149" spans="1:225" ht="18" thickBot="1">
      <c r="A149" s="140"/>
      <c r="B149" s="3"/>
      <c r="C149" s="3"/>
      <c r="D149" s="206" t="s">
        <v>92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131"/>
      <c r="CT149" s="131"/>
      <c r="CU149" s="131"/>
      <c r="CV149" s="131"/>
      <c r="CW149" s="131"/>
      <c r="CX149" s="131"/>
      <c r="CY149" s="131"/>
      <c r="CZ149" s="131"/>
      <c r="DA149" s="131"/>
      <c r="DB149" s="131"/>
      <c r="DC149" s="131"/>
      <c r="DD149" s="131"/>
      <c r="DE149" s="131"/>
      <c r="DF149" s="131"/>
      <c r="DG149" s="131"/>
      <c r="DH149" s="131"/>
      <c r="DI149" s="131"/>
      <c r="DJ149" s="131"/>
      <c r="DK149" s="131"/>
      <c r="DL149" s="131"/>
      <c r="DM149" s="131"/>
      <c r="DN149" s="131"/>
      <c r="DO149" s="131"/>
      <c r="DP149" s="131"/>
      <c r="DQ149" s="131"/>
      <c r="DR149" s="131"/>
      <c r="DS149" s="131"/>
      <c r="DT149" s="131"/>
      <c r="DU149" s="131"/>
      <c r="DV149" s="131"/>
      <c r="DW149" s="131"/>
      <c r="DX149" s="131"/>
      <c r="DY149" s="131"/>
      <c r="DZ149" s="131"/>
      <c r="EA149" s="131"/>
      <c r="EB149" s="131"/>
      <c r="EC149" s="131"/>
      <c r="ED149" s="131"/>
      <c r="EE149" s="131"/>
      <c r="EF149" s="131"/>
      <c r="EG149" s="3"/>
      <c r="EH149" s="3"/>
      <c r="EI149" s="3"/>
      <c r="EJ149" s="3"/>
      <c r="EK149" s="14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</row>
    <row r="150" spans="1:225" ht="13.8" thickBot="1">
      <c r="A150" s="8"/>
      <c r="D150" s="205" t="s">
        <v>123</v>
      </c>
      <c r="G150" s="523">
        <f>$D$6</f>
        <v>0</v>
      </c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523"/>
      <c r="AS150" s="523"/>
      <c r="AT150" s="523"/>
      <c r="AU150" s="523"/>
      <c r="AV150" s="523"/>
      <c r="AW150" s="523"/>
      <c r="AX150" s="523"/>
      <c r="AY150" s="523"/>
      <c r="AZ150" s="523"/>
      <c r="BA150" s="523"/>
      <c r="BB150" s="523"/>
      <c r="BC150" s="523"/>
      <c r="BD150" s="523"/>
      <c r="BE150" s="523"/>
      <c r="BF150" s="523"/>
      <c r="BG150" s="523"/>
      <c r="BH150" s="523"/>
      <c r="BI150" s="523"/>
      <c r="BJ150" s="523"/>
      <c r="BK150" s="523"/>
      <c r="BL150" s="523"/>
      <c r="BM150" s="523"/>
      <c r="BN150" s="523"/>
      <c r="BO150" s="523"/>
      <c r="BP150" s="523"/>
      <c r="BQ150" s="523"/>
      <c r="BR150" s="523"/>
      <c r="BS150" s="523"/>
      <c r="BT150" s="523"/>
      <c r="BU150" s="523"/>
      <c r="BV150" s="523"/>
      <c r="BW150" s="523"/>
      <c r="BX150" s="523"/>
      <c r="BY150" s="523"/>
      <c r="BZ150" s="523"/>
      <c r="CA150" s="523"/>
      <c r="CB150" s="523"/>
      <c r="CC150" s="523"/>
      <c r="CD150" s="523"/>
      <c r="CE150" s="523"/>
      <c r="CF150" s="523"/>
      <c r="CG150" s="523"/>
      <c r="CH150" s="523"/>
      <c r="CI150" s="523"/>
      <c r="CJ150" s="523"/>
      <c r="CK150" s="523"/>
      <c r="CL150" s="523"/>
      <c r="CM150" s="523"/>
      <c r="CN150" s="523"/>
      <c r="CO150" s="523"/>
      <c r="CP150" s="523"/>
      <c r="CQ150" s="523"/>
      <c r="CR150" s="523"/>
      <c r="CS150" s="523"/>
      <c r="CT150" s="523"/>
      <c r="CU150" s="523"/>
      <c r="CV150" s="523"/>
      <c r="CW150" s="523"/>
      <c r="CX150" s="523"/>
      <c r="CY150" s="523"/>
      <c r="CZ150" s="523"/>
      <c r="DA150" s="523"/>
      <c r="DB150" s="523"/>
      <c r="DC150" s="523"/>
      <c r="DD150" s="523"/>
      <c r="DE150" s="523"/>
      <c r="DF150" s="44"/>
      <c r="DG150" s="44"/>
      <c r="DH150" s="44"/>
      <c r="DI150" s="44"/>
      <c r="DJ150" s="44"/>
      <c r="DK150" s="205" t="s">
        <v>225</v>
      </c>
      <c r="DL150" s="44"/>
      <c r="DM150" s="44"/>
      <c r="DN150" s="44"/>
      <c r="DO150" s="44"/>
      <c r="DP150" s="44"/>
      <c r="DQ150" s="44"/>
      <c r="DR150" s="44"/>
      <c r="DS150" s="44"/>
      <c r="DT150" s="44"/>
      <c r="DU150" s="494">
        <f>$F$5</f>
        <v>0</v>
      </c>
      <c r="DV150" s="495"/>
      <c r="DW150" s="495"/>
      <c r="DX150" s="496"/>
      <c r="DY150" s="44"/>
      <c r="DZ150" s="44"/>
      <c r="EA150" s="44"/>
      <c r="EB150" s="44"/>
      <c r="EC150" s="44"/>
      <c r="ED150" s="44"/>
      <c r="EE150" s="44"/>
      <c r="EF150" s="44"/>
      <c r="EK150" s="5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</row>
    <row r="151" spans="1:225" ht="13.8" thickBot="1">
      <c r="A151" s="8"/>
      <c r="EK151" s="5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</row>
    <row r="152" spans="1:225" ht="13.8" thickBot="1">
      <c r="A152" s="8"/>
      <c r="D152" s="1" t="s">
        <v>13</v>
      </c>
      <c r="CS152" s="509">
        <f>G72</f>
        <v>0</v>
      </c>
      <c r="CT152" s="510"/>
      <c r="CU152" s="511"/>
      <c r="EK152" s="5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</row>
    <row r="153" spans="1:225" ht="13.8" thickBot="1">
      <c r="A153" s="8"/>
      <c r="CS153" s="130"/>
      <c r="CT153" s="130"/>
      <c r="EK153" s="5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</row>
    <row r="154" spans="1:225" ht="13.8" thickBot="1">
      <c r="A154" s="8"/>
      <c r="D154" s="1" t="s">
        <v>18</v>
      </c>
      <c r="CV154" s="506" t="s">
        <v>16</v>
      </c>
      <c r="CW154" s="507"/>
      <c r="CX154" s="507"/>
      <c r="CY154" s="507"/>
      <c r="CZ154" s="507"/>
      <c r="DA154" s="507"/>
      <c r="DB154" s="507"/>
      <c r="DC154" s="507"/>
      <c r="DD154" s="507"/>
      <c r="DE154" s="507"/>
      <c r="DF154" s="507"/>
      <c r="DG154" s="508"/>
      <c r="DJ154" s="506" t="s">
        <v>17</v>
      </c>
      <c r="DK154" s="507"/>
      <c r="DL154" s="507"/>
      <c r="DM154" s="507"/>
      <c r="DN154" s="507"/>
      <c r="DO154" s="507"/>
      <c r="DP154" s="507"/>
      <c r="DQ154" s="507"/>
      <c r="DR154" s="507"/>
      <c r="DS154" s="507"/>
      <c r="DT154" s="507"/>
      <c r="DU154" s="508"/>
      <c r="EA154" s="207" t="s">
        <v>172</v>
      </c>
      <c r="EK154" s="5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</row>
    <row r="155" spans="1:225" ht="13.8" thickBot="1">
      <c r="A155" s="8"/>
      <c r="CV155" s="501" t="s">
        <v>43</v>
      </c>
      <c r="CW155" s="502"/>
      <c r="CX155" s="502"/>
      <c r="CY155" s="501" t="s">
        <v>44</v>
      </c>
      <c r="CZ155" s="502"/>
      <c r="DA155" s="502"/>
      <c r="DB155" s="503" t="s">
        <v>45</v>
      </c>
      <c r="DC155" s="504"/>
      <c r="DD155" s="505"/>
      <c r="DE155" s="503" t="s">
        <v>83</v>
      </c>
      <c r="DF155" s="504"/>
      <c r="DG155" s="505"/>
      <c r="DH155" s="29"/>
      <c r="DI155" s="29"/>
      <c r="DJ155" s="501" t="s">
        <v>43</v>
      </c>
      <c r="DK155" s="502"/>
      <c r="DL155" s="502"/>
      <c r="DM155" s="501" t="s">
        <v>44</v>
      </c>
      <c r="DN155" s="502"/>
      <c r="DO155" s="502"/>
      <c r="DP155" s="503" t="s">
        <v>45</v>
      </c>
      <c r="DQ155" s="504"/>
      <c r="DR155" s="505"/>
      <c r="DS155" s="503" t="s">
        <v>83</v>
      </c>
      <c r="DT155" s="504"/>
      <c r="DU155" s="505"/>
      <c r="EA155" s="207" t="s">
        <v>18</v>
      </c>
      <c r="EK155" s="5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</row>
    <row r="156" spans="1:225" ht="13.8" thickBot="1">
      <c r="A156" s="8"/>
      <c r="CV156" s="497">
        <f>FZ40+GA40+GL40+GM40</f>
        <v>0</v>
      </c>
      <c r="CW156" s="498"/>
      <c r="CX156" s="498"/>
      <c r="CY156" s="497">
        <f>GB40+GN40</f>
        <v>0</v>
      </c>
      <c r="CZ156" s="498"/>
      <c r="DA156" s="499"/>
      <c r="DB156" s="497">
        <f>GC40+GO40</f>
        <v>0</v>
      </c>
      <c r="DC156" s="498"/>
      <c r="DD156" s="499"/>
      <c r="DE156" s="497">
        <f>GD40+GP40</f>
        <v>0</v>
      </c>
      <c r="DF156" s="498"/>
      <c r="DG156" s="499"/>
      <c r="DJ156" s="497">
        <f>GF40+GG40+GS40+GT40</f>
        <v>0</v>
      </c>
      <c r="DK156" s="498"/>
      <c r="DL156" s="499"/>
      <c r="DM156" s="497">
        <f>GH40+GU40</f>
        <v>0</v>
      </c>
      <c r="DN156" s="498"/>
      <c r="DO156" s="499"/>
      <c r="DP156" s="497">
        <f>GI40+GV40</f>
        <v>0</v>
      </c>
      <c r="DQ156" s="498"/>
      <c r="DR156" s="499"/>
      <c r="DS156" s="517">
        <f>+GJ40+GW40</f>
        <v>0</v>
      </c>
      <c r="DT156" s="498"/>
      <c r="DU156" s="499"/>
      <c r="EK156" s="5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</row>
    <row r="157" spans="1:225" ht="13.8" thickBot="1">
      <c r="A157" s="8"/>
      <c r="CV157" s="385"/>
      <c r="CW157" s="385"/>
      <c r="CX157" s="385"/>
      <c r="CY157" s="385"/>
      <c r="CZ157" s="385"/>
      <c r="DA157" s="385"/>
      <c r="DB157" s="385"/>
      <c r="DC157" s="385"/>
      <c r="DD157" s="385"/>
      <c r="DE157" s="385"/>
      <c r="DF157" s="385"/>
      <c r="DG157" s="385"/>
      <c r="DJ157" s="385"/>
      <c r="DK157" s="385"/>
      <c r="DL157" s="385"/>
      <c r="DM157" s="385"/>
      <c r="DN157" s="385"/>
      <c r="DO157" s="385"/>
      <c r="DP157" s="385"/>
      <c r="DQ157" s="385"/>
      <c r="DR157" s="385"/>
      <c r="DS157" s="386"/>
      <c r="DT157" s="385"/>
      <c r="DU157" s="385"/>
      <c r="EK157" s="5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</row>
    <row r="158" spans="1:225" ht="13.8" thickBot="1">
      <c r="A158" s="8"/>
      <c r="D158" s="302" t="s">
        <v>340</v>
      </c>
      <c r="CV158" s="518" t="s">
        <v>91</v>
      </c>
      <c r="CW158" s="519"/>
      <c r="CX158" s="519"/>
      <c r="CY158" s="520"/>
      <c r="CZ158" s="385"/>
      <c r="DA158" s="385"/>
      <c r="DB158" s="385"/>
      <c r="DC158" s="385"/>
      <c r="DD158" s="385"/>
      <c r="DE158" s="385"/>
      <c r="DF158" s="385"/>
      <c r="DG158" s="385"/>
      <c r="DJ158" s="506" t="s">
        <v>90</v>
      </c>
      <c r="DK158" s="507"/>
      <c r="DL158" s="507"/>
      <c r="DM158" s="508"/>
      <c r="DN158" s="385"/>
      <c r="DO158" s="385"/>
      <c r="DP158" s="385"/>
      <c r="DQ158" s="385"/>
      <c r="DR158" s="385"/>
      <c r="DS158" s="386"/>
      <c r="DT158" s="385"/>
      <c r="DU158" s="385"/>
      <c r="EK158" s="5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</row>
    <row r="159" spans="1:225" ht="13.8" thickBot="1">
      <c r="A159" s="8"/>
      <c r="CV159" s="497">
        <f>SUM(HD40:HG40)</f>
        <v>0</v>
      </c>
      <c r="CW159" s="498"/>
      <c r="CX159" s="498"/>
      <c r="CY159" s="499"/>
      <c r="CZ159" s="385"/>
      <c r="DA159" s="385"/>
      <c r="DB159" s="385"/>
      <c r="DC159" s="385"/>
      <c r="DD159" s="385"/>
      <c r="DE159" s="385"/>
      <c r="DF159" s="385"/>
      <c r="DG159" s="385"/>
      <c r="DJ159" s="497">
        <f>SUM(HM40:HP40)</f>
        <v>0</v>
      </c>
      <c r="DK159" s="498"/>
      <c r="DL159" s="498"/>
      <c r="DM159" s="499"/>
      <c r="DN159" s="385"/>
      <c r="DO159" s="385"/>
      <c r="DP159" s="385"/>
      <c r="DQ159" s="385"/>
      <c r="DR159" s="385"/>
      <c r="DS159" s="386"/>
      <c r="DT159" s="385"/>
      <c r="DU159" s="385"/>
      <c r="EK159" s="5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</row>
    <row r="160" spans="1:225" ht="13.8" thickBot="1">
      <c r="A160" s="8"/>
      <c r="EK160" s="5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</row>
    <row r="161" spans="1:225" ht="13.8" thickBot="1">
      <c r="A161" s="8"/>
      <c r="D161" s="1" t="s">
        <v>18</v>
      </c>
      <c r="CV161" s="506" t="s">
        <v>341</v>
      </c>
      <c r="CW161" s="507"/>
      <c r="CX161" s="507"/>
      <c r="CY161" s="508"/>
      <c r="CZ161" s="387"/>
      <c r="DA161" s="37"/>
      <c r="DB161" s="37"/>
      <c r="DC161" s="37"/>
      <c r="DD161" s="37"/>
      <c r="DE161" s="37"/>
      <c r="DF161" s="37"/>
      <c r="DG161" s="37"/>
      <c r="DH161" s="37"/>
      <c r="DI161" s="388"/>
      <c r="DJ161" s="506" t="s">
        <v>342</v>
      </c>
      <c r="DK161" s="507"/>
      <c r="DL161" s="507"/>
      <c r="DM161" s="508"/>
      <c r="DN161" s="387"/>
      <c r="DO161" s="37"/>
      <c r="DP161" s="37"/>
      <c r="DQ161" s="37"/>
      <c r="DR161" s="37"/>
      <c r="DS161" s="37"/>
      <c r="DT161" s="37"/>
      <c r="DU161" s="37"/>
      <c r="DV161" s="37"/>
      <c r="DW161" s="37"/>
      <c r="EE161" s="509">
        <f>SUM(CV156:DS156)+SUM(CV163:DW163)+CV159+DJ159</f>
        <v>0</v>
      </c>
      <c r="EF161" s="510"/>
      <c r="EG161" s="511"/>
      <c r="EK161" s="5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</row>
    <row r="162" spans="1:225" ht="13.8" thickBot="1">
      <c r="A162" s="8"/>
      <c r="D162" s="302" t="s">
        <v>343</v>
      </c>
      <c r="CV162" s="487" t="s">
        <v>344</v>
      </c>
      <c r="CW162" s="488"/>
      <c r="CX162" s="488"/>
      <c r="CY162" s="489"/>
      <c r="CZ162" s="516"/>
      <c r="DA162" s="490"/>
      <c r="DB162" s="492"/>
      <c r="DC162" s="492"/>
      <c r="DD162" s="492"/>
      <c r="DE162" s="492"/>
      <c r="DF162" s="490"/>
      <c r="DG162" s="490"/>
      <c r="DH162" s="490"/>
      <c r="DI162" s="491"/>
      <c r="DJ162" s="487" t="s">
        <v>344</v>
      </c>
      <c r="DK162" s="488"/>
      <c r="DL162" s="488"/>
      <c r="DM162" s="489"/>
      <c r="DN162" s="516"/>
      <c r="DO162" s="490"/>
      <c r="DP162" s="490"/>
      <c r="DQ162" s="490"/>
      <c r="DR162" s="492"/>
      <c r="DS162" s="492"/>
      <c r="DT162" s="490"/>
      <c r="DU162" s="490"/>
      <c r="DV162" s="490"/>
      <c r="DW162" s="490"/>
      <c r="EK162" s="5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</row>
    <row r="163" spans="1:225" ht="13.8" thickBot="1">
      <c r="A163" s="8"/>
      <c r="CV163" s="497">
        <f>+GQ40</f>
        <v>0</v>
      </c>
      <c r="CW163" s="498"/>
      <c r="CX163" s="498"/>
      <c r="CY163" s="499"/>
      <c r="CZ163" s="493"/>
      <c r="DA163" s="485"/>
      <c r="DB163" s="485"/>
      <c r="DC163" s="485"/>
      <c r="DD163" s="485"/>
      <c r="DE163" s="485"/>
      <c r="DF163" s="485"/>
      <c r="DG163" s="485"/>
      <c r="DH163" s="485"/>
      <c r="DI163" s="500"/>
      <c r="DJ163" s="497">
        <f>+GX40</f>
        <v>0</v>
      </c>
      <c r="DK163" s="498"/>
      <c r="DL163" s="498"/>
      <c r="DM163" s="499"/>
      <c r="DN163" s="493"/>
      <c r="DO163" s="485"/>
      <c r="DP163" s="485"/>
      <c r="DQ163" s="485"/>
      <c r="DR163" s="485"/>
      <c r="DS163" s="485"/>
      <c r="DT163" s="485"/>
      <c r="DU163" s="485"/>
      <c r="DV163" s="485"/>
      <c r="DW163" s="485"/>
      <c r="EK163" s="5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</row>
    <row r="164" spans="1:225">
      <c r="A164" s="8"/>
      <c r="CV164" s="486"/>
      <c r="CW164" s="486"/>
      <c r="CX164" s="486"/>
      <c r="CY164" s="486"/>
      <c r="CZ164" s="486"/>
      <c r="DA164" s="486"/>
      <c r="DB164" s="486"/>
      <c r="DC164" s="486"/>
      <c r="DD164" s="486"/>
      <c r="DE164" s="486"/>
      <c r="DF164" s="486"/>
      <c r="DG164" s="486"/>
      <c r="DJ164" s="486"/>
      <c r="DK164" s="486"/>
      <c r="DL164" s="486"/>
      <c r="DM164" s="486"/>
      <c r="DN164" s="486"/>
      <c r="DO164" s="486"/>
      <c r="DP164" s="486"/>
      <c r="DQ164" s="486"/>
      <c r="DR164" s="486"/>
      <c r="DS164" s="486"/>
      <c r="DT164" s="486"/>
      <c r="DU164" s="486"/>
      <c r="EB164" s="265" t="s">
        <v>338</v>
      </c>
      <c r="EK164" s="5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</row>
    <row r="165" spans="1:225" ht="13.8" thickBot="1">
      <c r="A165" s="8"/>
      <c r="CV165" s="37"/>
      <c r="CW165" s="37"/>
      <c r="CX165" s="158"/>
      <c r="CY165" s="158"/>
      <c r="CZ165" s="158"/>
      <c r="DA165" s="158"/>
      <c r="DB165" s="158"/>
      <c r="DC165" s="158"/>
      <c r="DD165" s="158"/>
      <c r="DE165" s="158"/>
      <c r="DF165" s="158"/>
      <c r="DG165" s="158"/>
      <c r="DH165" s="158"/>
      <c r="DI165" s="158"/>
      <c r="DJ165" s="158"/>
      <c r="DK165" s="158"/>
      <c r="DL165" s="158"/>
      <c r="DM165" s="158"/>
      <c r="DN165" s="158"/>
      <c r="DO165" s="158"/>
      <c r="DP165" s="158"/>
      <c r="DQ165" s="158"/>
      <c r="DR165" s="158"/>
      <c r="DS165" s="158"/>
      <c r="DT165" s="158"/>
      <c r="DU165" s="158"/>
      <c r="EK165" s="5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</row>
    <row r="166" spans="1:225" ht="13.8" thickBot="1">
      <c r="A166" s="8"/>
      <c r="CV166" s="389"/>
      <c r="CW166" s="389"/>
      <c r="CX166" s="390"/>
      <c r="CY166" s="390"/>
      <c r="CZ166" s="390"/>
      <c r="DA166" s="390"/>
      <c r="DB166" s="390"/>
      <c r="DC166" s="390"/>
      <c r="DD166" s="390"/>
      <c r="DE166" s="390"/>
      <c r="DF166" s="390"/>
      <c r="DG166" s="390"/>
      <c r="DJ166" s="390"/>
      <c r="DK166" s="390"/>
      <c r="DL166" s="390"/>
      <c r="DM166" s="390"/>
      <c r="DN166" s="390"/>
      <c r="DO166" s="390"/>
      <c r="DP166" s="390"/>
      <c r="DQ166" s="390"/>
      <c r="DR166" s="512"/>
      <c r="DS166" s="512"/>
      <c r="DT166" s="512"/>
      <c r="DU166" s="512"/>
      <c r="EE166" s="513">
        <f>+CS151*0+EE161*7</f>
        <v>0</v>
      </c>
      <c r="EF166" s="514"/>
      <c r="EG166" s="515"/>
      <c r="EK166" s="5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</row>
    <row r="167" spans="1:225" ht="13.8" thickBot="1">
      <c r="A167" s="133"/>
      <c r="B167" s="134"/>
      <c r="C167" s="134"/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/>
      <c r="AF167" s="134"/>
      <c r="AG167" s="134"/>
      <c r="AH167" s="134"/>
      <c r="AI167" s="134"/>
      <c r="AJ167" s="134"/>
      <c r="AK167" s="134"/>
      <c r="AL167" s="134"/>
      <c r="AM167" s="134"/>
      <c r="AN167" s="134"/>
      <c r="AO167" s="134"/>
      <c r="AP167" s="134"/>
      <c r="AQ167" s="134"/>
      <c r="AR167" s="134"/>
      <c r="AS167" s="134"/>
      <c r="AT167" s="134"/>
      <c r="AU167" s="134"/>
      <c r="AV167" s="134"/>
      <c r="AW167" s="134"/>
      <c r="AX167" s="134"/>
      <c r="AY167" s="134"/>
      <c r="AZ167" s="134"/>
      <c r="BA167" s="134"/>
      <c r="BB167" s="134"/>
      <c r="BC167" s="134"/>
      <c r="BD167" s="134"/>
      <c r="BE167" s="134"/>
      <c r="BF167" s="134"/>
      <c r="BG167" s="134"/>
      <c r="BH167" s="134"/>
      <c r="BI167" s="134"/>
      <c r="BJ167" s="134"/>
      <c r="BK167" s="134"/>
      <c r="BL167" s="134"/>
      <c r="BM167" s="134"/>
      <c r="BN167" s="134"/>
      <c r="BO167" s="134"/>
      <c r="BP167" s="134"/>
      <c r="BQ167" s="134"/>
      <c r="BR167" s="134"/>
      <c r="BS167" s="134"/>
      <c r="BT167" s="134"/>
      <c r="BU167" s="134"/>
      <c r="BV167" s="134"/>
      <c r="BW167" s="134"/>
      <c r="BX167" s="134"/>
      <c r="BY167" s="134"/>
      <c r="BZ167" s="134"/>
      <c r="CA167" s="134"/>
      <c r="CB167" s="134"/>
      <c r="CC167" s="134"/>
      <c r="CD167" s="134"/>
      <c r="CE167" s="134"/>
      <c r="CF167" s="134"/>
      <c r="CG167" s="134"/>
      <c r="CH167" s="134"/>
      <c r="CI167" s="134"/>
      <c r="CJ167" s="134"/>
      <c r="CK167" s="134"/>
      <c r="CL167" s="134"/>
      <c r="CM167" s="134"/>
      <c r="CN167" s="134"/>
      <c r="CO167" s="134"/>
      <c r="CP167" s="134"/>
      <c r="CQ167" s="134"/>
      <c r="CR167" s="134"/>
      <c r="CS167" s="134"/>
      <c r="CT167" s="134"/>
      <c r="CU167" s="134"/>
      <c r="CV167" s="134"/>
      <c r="CW167" s="134"/>
      <c r="CX167" s="134"/>
      <c r="CY167" s="134"/>
      <c r="CZ167" s="134"/>
      <c r="DA167" s="134"/>
      <c r="DB167" s="134"/>
      <c r="DC167" s="134"/>
      <c r="DD167" s="134"/>
      <c r="DE167" s="134"/>
      <c r="DF167" s="134"/>
      <c r="DG167" s="134"/>
      <c r="DH167" s="134"/>
      <c r="DI167" s="134"/>
      <c r="DJ167" s="134"/>
      <c r="DK167" s="134"/>
      <c r="DL167" s="134"/>
      <c r="DM167" s="134"/>
      <c r="DN167" s="134"/>
      <c r="DO167" s="134"/>
      <c r="DP167" s="134"/>
      <c r="DQ167" s="134"/>
      <c r="DR167" s="134"/>
      <c r="DS167" s="134"/>
      <c r="DT167" s="134"/>
      <c r="DU167" s="134"/>
      <c r="DV167" s="134"/>
      <c r="DW167" s="134"/>
      <c r="DX167" s="134"/>
      <c r="DY167" s="134"/>
      <c r="DZ167" s="134"/>
      <c r="EA167" s="134"/>
      <c r="EB167" s="134"/>
      <c r="EC167" s="134"/>
      <c r="ED167" s="134"/>
      <c r="EE167" s="134"/>
      <c r="EF167" s="134"/>
      <c r="EG167" s="134"/>
      <c r="EH167" s="134"/>
      <c r="EI167" s="134"/>
      <c r="EJ167" s="134"/>
      <c r="EK167" s="135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</row>
    <row r="168" spans="1:225" ht="12.75" hidden="1" customHeight="1">
      <c r="A168" s="2"/>
      <c r="B168" s="2"/>
      <c r="C168" s="2"/>
      <c r="D168" s="13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DQ168" s="5"/>
      <c r="EG168" s="2"/>
      <c r="EH168" s="2"/>
      <c r="EI168" s="2"/>
      <c r="EJ168" s="2"/>
      <c r="EK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</row>
    <row r="169" spans="1:225" ht="12.75" hidden="1" customHeight="1">
      <c r="A169" s="2"/>
      <c r="B169" s="2"/>
      <c r="C169" s="2"/>
      <c r="D169" s="13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DQ169" s="5"/>
      <c r="EG169" s="2"/>
      <c r="EH169" s="2"/>
      <c r="EI169" s="2"/>
      <c r="EJ169" s="2"/>
      <c r="EK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</row>
    <row r="170" spans="1:225" ht="12.75" hidden="1" customHeight="1">
      <c r="A170" s="2"/>
      <c r="B170" s="2"/>
      <c r="C170" s="2"/>
      <c r="D170" s="13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DQ170" s="5"/>
      <c r="EG170" s="2"/>
      <c r="EH170" s="2"/>
      <c r="EI170" s="2"/>
      <c r="EJ170" s="2"/>
      <c r="EK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</row>
    <row r="171" spans="1:225" ht="12.75" hidden="1" customHeight="1">
      <c r="A171" s="2"/>
      <c r="B171" s="2"/>
      <c r="C171" s="2"/>
      <c r="D171" s="13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DQ171" s="5"/>
      <c r="EG171" s="2"/>
      <c r="EH171" s="2"/>
      <c r="EI171" s="2"/>
      <c r="EJ171" s="2"/>
      <c r="EK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</row>
    <row r="172" spans="1:225" ht="12.75" hidden="1" customHeight="1">
      <c r="A172" s="2"/>
      <c r="B172" s="2"/>
      <c r="C172" s="2"/>
      <c r="D172" s="13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DQ172" s="5"/>
      <c r="EG172" s="2"/>
      <c r="EH172" s="2"/>
      <c r="EI172" s="2"/>
      <c r="EJ172" s="2"/>
      <c r="EK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</row>
    <row r="173" spans="1:225" ht="12.75" hidden="1" customHeight="1">
      <c r="A173" s="2"/>
      <c r="B173" s="2"/>
      <c r="C173" s="2"/>
      <c r="D173" s="13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DQ173" s="5"/>
      <c r="EG173" s="2"/>
      <c r="EH173" s="2"/>
      <c r="EI173" s="2"/>
      <c r="EJ173" s="2"/>
      <c r="EK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</row>
    <row r="174" spans="1:225" ht="12.75" hidden="1" customHeight="1">
      <c r="A174" s="2"/>
      <c r="B174" s="2"/>
      <c r="C174" s="2"/>
      <c r="D174" s="13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DQ174" s="5"/>
      <c r="EG174" s="2"/>
      <c r="EH174" s="2"/>
      <c r="EI174" s="2"/>
      <c r="EJ174" s="2"/>
      <c r="EK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</row>
    <row r="175" spans="1:225" ht="13.5" hidden="1" customHeight="1" thickBot="1">
      <c r="A175" s="2"/>
      <c r="B175" s="2"/>
      <c r="C175" s="2"/>
      <c r="D175" s="20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134"/>
      <c r="CW175" s="134"/>
      <c r="CX175" s="134"/>
      <c r="CY175" s="134"/>
      <c r="CZ175" s="134"/>
      <c r="DA175" s="134"/>
      <c r="DB175" s="134"/>
      <c r="DC175" s="134"/>
      <c r="DD175" s="134"/>
      <c r="DE175" s="134"/>
      <c r="DF175" s="134"/>
      <c r="DG175" s="134"/>
      <c r="DH175" s="134"/>
      <c r="DI175" s="134"/>
      <c r="DJ175" s="134"/>
      <c r="DK175" s="134"/>
      <c r="DL175" s="134"/>
      <c r="DM175" s="134"/>
      <c r="DN175" s="134"/>
      <c r="DO175" s="134"/>
      <c r="DP175" s="134"/>
      <c r="DQ175" s="135"/>
      <c r="EG175" s="2"/>
      <c r="EH175" s="2"/>
      <c r="EI175" s="2"/>
      <c r="EJ175" s="2"/>
      <c r="EK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</row>
    <row r="176" spans="1:225" ht="13.5" hidden="1" customHeight="1" thickBot="1">
      <c r="A176" s="2"/>
      <c r="B176" s="2"/>
      <c r="C176" s="2"/>
      <c r="D176" s="8"/>
      <c r="CV176" s="631" t="s">
        <v>88</v>
      </c>
      <c r="CW176" s="632"/>
      <c r="CX176" s="633" t="s">
        <v>73</v>
      </c>
      <c r="CY176" s="634"/>
      <c r="CZ176" s="631" t="s">
        <v>74</v>
      </c>
      <c r="DA176" s="632"/>
      <c r="DB176" s="631" t="s">
        <v>75</v>
      </c>
      <c r="DC176" s="632"/>
      <c r="DD176" s="487" t="s">
        <v>89</v>
      </c>
      <c r="DE176" s="489"/>
      <c r="DF176" s="631" t="s">
        <v>88</v>
      </c>
      <c r="DG176" s="632"/>
      <c r="DH176" s="633" t="s">
        <v>73</v>
      </c>
      <c r="DI176" s="634"/>
      <c r="DJ176" s="631" t="s">
        <v>74</v>
      </c>
      <c r="DK176" s="632"/>
      <c r="DL176" s="631" t="s">
        <v>75</v>
      </c>
      <c r="DM176" s="632"/>
      <c r="DN176" s="487" t="s">
        <v>89</v>
      </c>
      <c r="DO176" s="489"/>
      <c r="DQ176" s="5"/>
      <c r="EG176" s="2"/>
      <c r="EH176" s="2"/>
      <c r="EI176" s="2"/>
      <c r="EJ176" s="2"/>
      <c r="EK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</row>
    <row r="177" spans="1:180" ht="13.5" hidden="1" customHeight="1" thickBot="1">
      <c r="A177" s="2"/>
      <c r="B177" s="2"/>
      <c r="C177" s="2"/>
      <c r="D177" s="8"/>
      <c r="CV177" s="635"/>
      <c r="CW177" s="635"/>
      <c r="CX177" s="635"/>
      <c r="CY177" s="635"/>
      <c r="CZ177" s="635"/>
      <c r="DA177" s="635"/>
      <c r="DB177" s="635"/>
      <c r="DC177" s="635"/>
      <c r="DD177" s="635"/>
      <c r="DE177" s="635"/>
      <c r="DF177" s="635"/>
      <c r="DG177" s="635"/>
      <c r="DH177" s="635"/>
      <c r="DI177" s="635"/>
      <c r="DJ177" s="635"/>
      <c r="DK177" s="635"/>
      <c r="DL177" s="635"/>
      <c r="DM177" s="635"/>
      <c r="DN177" s="635"/>
      <c r="DO177" s="635"/>
      <c r="DQ177" s="5"/>
      <c r="EG177" s="2"/>
      <c r="EH177" s="2"/>
      <c r="EI177" s="2"/>
      <c r="EJ177" s="2"/>
      <c r="EK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</row>
    <row r="178" spans="1:180" hidden="1">
      <c r="A178" s="2"/>
      <c r="B178" s="2"/>
      <c r="C178" s="2"/>
      <c r="D178" s="8"/>
      <c r="DQ178" s="5"/>
      <c r="EG178" s="2"/>
      <c r="EH178" s="2"/>
      <c r="EI178" s="2"/>
      <c r="EJ178" s="2"/>
      <c r="EK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</row>
    <row r="179" spans="1:180" hidden="1">
      <c r="A179" s="2"/>
      <c r="B179" s="2"/>
      <c r="C179" s="2"/>
      <c r="D179" s="8"/>
      <c r="DQ179" s="5"/>
      <c r="EG179" s="2"/>
      <c r="EH179" s="2"/>
      <c r="EI179" s="2"/>
      <c r="EJ179" s="2"/>
      <c r="EK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</row>
    <row r="180" spans="1:180" hidden="1">
      <c r="A180" s="2"/>
      <c r="B180" s="2"/>
      <c r="C180" s="2"/>
      <c r="D180" s="8"/>
      <c r="DQ180" s="5"/>
      <c r="EG180" s="2"/>
      <c r="EH180" s="2"/>
      <c r="EI180" s="2"/>
      <c r="EJ180" s="2"/>
      <c r="EK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</row>
    <row r="181" spans="1:180" hidden="1">
      <c r="A181" s="2"/>
      <c r="B181" s="2"/>
      <c r="C181" s="2"/>
      <c r="D181" s="8"/>
      <c r="DQ181" s="5"/>
      <c r="EG181" s="2"/>
      <c r="EH181" s="2"/>
      <c r="EI181" s="2"/>
      <c r="EJ181" s="2"/>
      <c r="EK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</row>
    <row r="182" spans="1:180" ht="13.8" hidden="1" thickBot="1">
      <c r="A182" s="2"/>
      <c r="B182" s="2"/>
      <c r="C182" s="2"/>
      <c r="D182" s="133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/>
      <c r="AI182" s="134"/>
      <c r="AJ182" s="134"/>
      <c r="AK182" s="134"/>
      <c r="AL182" s="134"/>
      <c r="AM182" s="134"/>
      <c r="AN182" s="134"/>
      <c r="AO182" s="134"/>
      <c r="AP182" s="134"/>
      <c r="AQ182" s="134"/>
      <c r="AR182" s="134"/>
      <c r="AS182" s="134"/>
      <c r="AT182" s="134"/>
      <c r="AU182" s="134"/>
      <c r="AV182" s="134"/>
      <c r="AW182" s="134"/>
      <c r="AX182" s="134"/>
      <c r="AY182" s="134"/>
      <c r="AZ182" s="134"/>
      <c r="BA182" s="134"/>
      <c r="BB182" s="134"/>
      <c r="BC182" s="134"/>
      <c r="BD182" s="134"/>
      <c r="BE182" s="134"/>
      <c r="BF182" s="134"/>
      <c r="BG182" s="134"/>
      <c r="BH182" s="134"/>
      <c r="BI182" s="134"/>
      <c r="BJ182" s="134"/>
      <c r="BK182" s="134"/>
      <c r="BL182" s="134"/>
      <c r="BM182" s="134"/>
      <c r="BN182" s="134"/>
      <c r="BO182" s="134"/>
      <c r="BP182" s="134"/>
      <c r="BQ182" s="134"/>
      <c r="BR182" s="134"/>
      <c r="BS182" s="134"/>
      <c r="BT182" s="134"/>
      <c r="BU182" s="134"/>
      <c r="BV182" s="134"/>
      <c r="BW182" s="134"/>
      <c r="BX182" s="134"/>
      <c r="BY182" s="134"/>
      <c r="BZ182" s="134"/>
      <c r="CA182" s="134"/>
      <c r="CB182" s="134"/>
      <c r="CC182" s="134"/>
      <c r="CD182" s="134"/>
      <c r="CE182" s="134"/>
      <c r="CF182" s="134"/>
      <c r="CG182" s="134"/>
      <c r="CH182" s="134"/>
      <c r="CI182" s="134"/>
      <c r="CJ182" s="134"/>
      <c r="CK182" s="134"/>
      <c r="CL182" s="134"/>
      <c r="CM182" s="134"/>
      <c r="CN182" s="134"/>
      <c r="CO182" s="134"/>
      <c r="CP182" s="134"/>
      <c r="CQ182" s="134"/>
      <c r="CR182" s="134"/>
      <c r="CS182" s="134"/>
      <c r="CT182" s="134"/>
      <c r="CU182" s="134"/>
      <c r="CV182" s="134"/>
      <c r="CW182" s="134"/>
      <c r="CX182" s="134"/>
      <c r="CY182" s="134"/>
      <c r="CZ182" s="134"/>
      <c r="DA182" s="134"/>
      <c r="DB182" s="134"/>
      <c r="DC182" s="134"/>
      <c r="DD182" s="134"/>
      <c r="DE182" s="134"/>
      <c r="DF182" s="134"/>
      <c r="DG182" s="134"/>
      <c r="DH182" s="134"/>
      <c r="DI182" s="134"/>
      <c r="DJ182" s="134"/>
      <c r="DK182" s="134"/>
      <c r="DL182" s="134"/>
      <c r="DM182" s="134"/>
      <c r="DN182" s="134"/>
      <c r="DO182" s="134"/>
      <c r="DP182" s="134"/>
      <c r="DQ182" s="135"/>
      <c r="EG182" s="2"/>
      <c r="EH182" s="2"/>
      <c r="EI182" s="2"/>
      <c r="EJ182" s="2"/>
      <c r="EK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</row>
    <row r="183" spans="1:180"/>
    <row r="184" spans="1:180"/>
    <row r="185" spans="1:180"/>
    <row r="186" spans="1:180"/>
    <row r="187" spans="1:180"/>
    <row r="188" spans="1:180"/>
    <row r="189" spans="1:180"/>
    <row r="190" spans="1:180"/>
    <row r="191" spans="1:180"/>
    <row r="192" spans="1:180"/>
    <row r="193"/>
    <row r="194"/>
    <row r="195"/>
    <row r="196"/>
    <row r="197"/>
    <row r="198"/>
    <row r="199"/>
    <row r="200"/>
    <row r="201"/>
    <row r="202"/>
    <row r="203"/>
    <row r="204"/>
    <row r="205"/>
    <row r="206"/>
  </sheetData>
  <sheetProtection algorithmName="SHA-512" hashValue="bHJ/xHZWJjYbX2lecjCWYbnh66zevS8J9PlcVgRF8tq9PKZQmvYVrWnB3mi8fRYiTj0T55wcAsoaQ6UVGk2P4g==" saltValue="BqEcWbQTaEgxXA1qtFFCWQ==" spinCount="100000" sheet="1"/>
  <mergeCells count="322">
    <mergeCell ref="DJ177:DK177"/>
    <mergeCell ref="DL177:DM177"/>
    <mergeCell ref="DN177:DO177"/>
    <mergeCell ref="DJ176:DK176"/>
    <mergeCell ref="DL176:DM176"/>
    <mergeCell ref="DN176:DO176"/>
    <mergeCell ref="CV177:CW177"/>
    <mergeCell ref="CX177:CY177"/>
    <mergeCell ref="CZ177:DA177"/>
    <mergeCell ref="DB177:DC177"/>
    <mergeCell ref="DD177:DE177"/>
    <mergeCell ref="DF177:DG177"/>
    <mergeCell ref="DH177:DI177"/>
    <mergeCell ref="DR166:DS166"/>
    <mergeCell ref="DT166:DU166"/>
    <mergeCell ref="EE166:EG166"/>
    <mergeCell ref="CV176:CW176"/>
    <mergeCell ref="CX176:CY176"/>
    <mergeCell ref="CZ176:DA176"/>
    <mergeCell ref="DB176:DC176"/>
    <mergeCell ref="DD176:DE176"/>
    <mergeCell ref="DF176:DG176"/>
    <mergeCell ref="DH176:DI176"/>
    <mergeCell ref="DN163:DO163"/>
    <mergeCell ref="DP163:DQ163"/>
    <mergeCell ref="DR163:DS163"/>
    <mergeCell ref="DT163:DU163"/>
    <mergeCell ref="DV163:DW163"/>
    <mergeCell ref="CV164:DG164"/>
    <mergeCell ref="DJ164:DU164"/>
    <mergeCell ref="DR162:DS162"/>
    <mergeCell ref="DT162:DU162"/>
    <mergeCell ref="DV162:DW162"/>
    <mergeCell ref="CV163:CY163"/>
    <mergeCell ref="CZ163:DA163"/>
    <mergeCell ref="DB163:DC163"/>
    <mergeCell ref="DD163:DE163"/>
    <mergeCell ref="DF163:DG163"/>
    <mergeCell ref="DH163:DI163"/>
    <mergeCell ref="DJ163:DM163"/>
    <mergeCell ref="EE161:EG161"/>
    <mergeCell ref="CV162:CY162"/>
    <mergeCell ref="CZ162:DA162"/>
    <mergeCell ref="DB162:DC162"/>
    <mergeCell ref="DD162:DE162"/>
    <mergeCell ref="DF162:DG162"/>
    <mergeCell ref="DH162:DI162"/>
    <mergeCell ref="DJ162:DM162"/>
    <mergeCell ref="DN162:DO162"/>
    <mergeCell ref="DP162:DQ162"/>
    <mergeCell ref="CV158:CY158"/>
    <mergeCell ref="DJ158:DM158"/>
    <mergeCell ref="CV159:CY159"/>
    <mergeCell ref="DJ159:DM159"/>
    <mergeCell ref="CV161:CY161"/>
    <mergeCell ref="DJ161:DM161"/>
    <mergeCell ref="DP155:DR155"/>
    <mergeCell ref="DS155:DU155"/>
    <mergeCell ref="CV156:CX156"/>
    <mergeCell ref="CY156:DA156"/>
    <mergeCell ref="DB156:DD156"/>
    <mergeCell ref="DE156:DG156"/>
    <mergeCell ref="DJ156:DL156"/>
    <mergeCell ref="DM156:DO156"/>
    <mergeCell ref="DP156:DR156"/>
    <mergeCell ref="DS156:DU156"/>
    <mergeCell ref="DU150:DX150"/>
    <mergeCell ref="CS152:CU152"/>
    <mergeCell ref="CV154:DG154"/>
    <mergeCell ref="DJ154:DU154"/>
    <mergeCell ref="CV155:CX155"/>
    <mergeCell ref="CY155:DA155"/>
    <mergeCell ref="DB155:DD155"/>
    <mergeCell ref="DE155:DG155"/>
    <mergeCell ref="DJ155:DL155"/>
    <mergeCell ref="DM155:DO155"/>
    <mergeCell ref="DI147:DJ147"/>
    <mergeCell ref="DK147:DL147"/>
    <mergeCell ref="DM147:DN147"/>
    <mergeCell ref="DO147:DP147"/>
    <mergeCell ref="DQ147:DR147"/>
    <mergeCell ref="G150:DE150"/>
    <mergeCell ref="DK146:DL146"/>
    <mergeCell ref="DM146:DN146"/>
    <mergeCell ref="DO146:DP146"/>
    <mergeCell ref="DQ146:DR146"/>
    <mergeCell ref="EE146:EG146"/>
    <mergeCell ref="CV147:CW147"/>
    <mergeCell ref="CX147:CY147"/>
    <mergeCell ref="CZ147:DA147"/>
    <mergeCell ref="DB147:DC147"/>
    <mergeCell ref="DD147:DE147"/>
    <mergeCell ref="DK145:DL145"/>
    <mergeCell ref="DM145:DN145"/>
    <mergeCell ref="DO145:DP145"/>
    <mergeCell ref="DQ145:DR145"/>
    <mergeCell ref="CV146:CW146"/>
    <mergeCell ref="CX146:CY146"/>
    <mergeCell ref="CZ146:DA146"/>
    <mergeCell ref="DB146:DC146"/>
    <mergeCell ref="DD146:DE146"/>
    <mergeCell ref="DI146:DJ146"/>
    <mergeCell ref="CV145:CW145"/>
    <mergeCell ref="CX145:CY145"/>
    <mergeCell ref="CZ145:DA145"/>
    <mergeCell ref="DB145:DC145"/>
    <mergeCell ref="DD145:DE145"/>
    <mergeCell ref="DI145:DJ145"/>
    <mergeCell ref="DK142:DL142"/>
    <mergeCell ref="DM142:DN142"/>
    <mergeCell ref="DO142:DP142"/>
    <mergeCell ref="DQ142:DR142"/>
    <mergeCell ref="DU142:DX142"/>
    <mergeCell ref="EE142:EG142"/>
    <mergeCell ref="DK141:DL141"/>
    <mergeCell ref="DM141:DN141"/>
    <mergeCell ref="DO141:DP141"/>
    <mergeCell ref="DQ141:DR141"/>
    <mergeCell ref="CV142:CW142"/>
    <mergeCell ref="CX142:CY142"/>
    <mergeCell ref="CZ142:DA142"/>
    <mergeCell ref="DB142:DC142"/>
    <mergeCell ref="DD142:DE142"/>
    <mergeCell ref="DI142:DJ142"/>
    <mergeCell ref="DM138:DN138"/>
    <mergeCell ref="DO138:DP138"/>
    <mergeCell ref="CV140:DE140"/>
    <mergeCell ref="DI140:DR140"/>
    <mergeCell ref="CV141:CW141"/>
    <mergeCell ref="CX141:CY141"/>
    <mergeCell ref="CZ141:DA141"/>
    <mergeCell ref="DB141:DC141"/>
    <mergeCell ref="DD141:DE141"/>
    <mergeCell ref="DI141:DJ141"/>
    <mergeCell ref="CV138:CW138"/>
    <mergeCell ref="CX138:CY138"/>
    <mergeCell ref="CZ138:DA138"/>
    <mergeCell ref="DB138:DC138"/>
    <mergeCell ref="DI138:DJ138"/>
    <mergeCell ref="DK138:DL138"/>
    <mergeCell ref="CV136:DC136"/>
    <mergeCell ref="DI136:DP136"/>
    <mergeCell ref="CV137:CW137"/>
    <mergeCell ref="CX137:CY137"/>
    <mergeCell ref="CZ137:DA137"/>
    <mergeCell ref="DB137:DC137"/>
    <mergeCell ref="DI137:DJ137"/>
    <mergeCell ref="DK137:DL137"/>
    <mergeCell ref="DM137:DN137"/>
    <mergeCell ref="DO137:DP137"/>
    <mergeCell ref="D120:G120"/>
    <mergeCell ref="D121:G121"/>
    <mergeCell ref="H125:I125"/>
    <mergeCell ref="G132:DE132"/>
    <mergeCell ref="DU132:DX132"/>
    <mergeCell ref="CS134:CU134"/>
    <mergeCell ref="C114:G114"/>
    <mergeCell ref="C115:G115"/>
    <mergeCell ref="C116:G116"/>
    <mergeCell ref="D117:G117"/>
    <mergeCell ref="D118:G118"/>
    <mergeCell ref="D119:G119"/>
    <mergeCell ref="C108:G108"/>
    <mergeCell ref="C109:G109"/>
    <mergeCell ref="C110:G110"/>
    <mergeCell ref="C111:G111"/>
    <mergeCell ref="C112:G112"/>
    <mergeCell ref="C113:G113"/>
    <mergeCell ref="C102:G102"/>
    <mergeCell ref="C103:G103"/>
    <mergeCell ref="C104:G104"/>
    <mergeCell ref="C105:G105"/>
    <mergeCell ref="C106:G106"/>
    <mergeCell ref="C107:G107"/>
    <mergeCell ref="C96:G96"/>
    <mergeCell ref="C97:G97"/>
    <mergeCell ref="C98:G98"/>
    <mergeCell ref="C99:G99"/>
    <mergeCell ref="C100:G100"/>
    <mergeCell ref="C101:G101"/>
    <mergeCell ref="C90:G90"/>
    <mergeCell ref="C91:G91"/>
    <mergeCell ref="C92:G92"/>
    <mergeCell ref="C93:G93"/>
    <mergeCell ref="C94:G94"/>
    <mergeCell ref="C95:G95"/>
    <mergeCell ref="C84:G84"/>
    <mergeCell ref="C85:G85"/>
    <mergeCell ref="C86:G86"/>
    <mergeCell ref="C87:G87"/>
    <mergeCell ref="C88:G88"/>
    <mergeCell ref="C89:G89"/>
    <mergeCell ref="C78:G78"/>
    <mergeCell ref="C79:G79"/>
    <mergeCell ref="C80:G80"/>
    <mergeCell ref="C81:G81"/>
    <mergeCell ref="C82:G82"/>
    <mergeCell ref="C83:G83"/>
    <mergeCell ref="GR76:GX76"/>
    <mergeCell ref="GY76:HG76"/>
    <mergeCell ref="HH76:HP76"/>
    <mergeCell ref="A77:E77"/>
    <mergeCell ref="F77:G77"/>
    <mergeCell ref="H77:I77"/>
    <mergeCell ref="EQ74:ES74"/>
    <mergeCell ref="FY74:HL74"/>
    <mergeCell ref="HN74:HP74"/>
    <mergeCell ref="H75:I75"/>
    <mergeCell ref="EG75:EG77"/>
    <mergeCell ref="EI75:EI77"/>
    <mergeCell ref="EQ76:ES76"/>
    <mergeCell ref="FY76:GD76"/>
    <mergeCell ref="GE76:GJ76"/>
    <mergeCell ref="GK76:GQ76"/>
    <mergeCell ref="A46:F46"/>
    <mergeCell ref="EG46:EI46"/>
    <mergeCell ref="EG71:EI71"/>
    <mergeCell ref="A72:F72"/>
    <mergeCell ref="EG72:EI72"/>
    <mergeCell ref="A74:H74"/>
    <mergeCell ref="CS74:DQ74"/>
    <mergeCell ref="C37:G37"/>
    <mergeCell ref="D38:G38"/>
    <mergeCell ref="D39:G39"/>
    <mergeCell ref="A40:G40"/>
    <mergeCell ref="A41:F41"/>
    <mergeCell ref="EG45:EI45"/>
    <mergeCell ref="C31:G31"/>
    <mergeCell ref="C32:G32"/>
    <mergeCell ref="C33:G33"/>
    <mergeCell ref="C34:G34"/>
    <mergeCell ref="C35:G35"/>
    <mergeCell ref="C36:G36"/>
    <mergeCell ref="C25:G25"/>
    <mergeCell ref="C26:G26"/>
    <mergeCell ref="C27:G27"/>
    <mergeCell ref="C28:G28"/>
    <mergeCell ref="C29:G29"/>
    <mergeCell ref="C30:G30"/>
    <mergeCell ref="C19:G19"/>
    <mergeCell ref="C20:G20"/>
    <mergeCell ref="C21:G21"/>
    <mergeCell ref="C22:G22"/>
    <mergeCell ref="C23:G23"/>
    <mergeCell ref="C24:G24"/>
    <mergeCell ref="GY16:HG16"/>
    <mergeCell ref="HH16:HP16"/>
    <mergeCell ref="A18:G18"/>
    <mergeCell ref="O18:BC18"/>
    <mergeCell ref="BD18:CR18"/>
    <mergeCell ref="CS18:DQ18"/>
    <mergeCell ref="EQ18:ES18"/>
    <mergeCell ref="FY11:HP11"/>
    <mergeCell ref="A12:G13"/>
    <mergeCell ref="FY13:HP13"/>
    <mergeCell ref="A14:G17"/>
    <mergeCell ref="FY14:HP14"/>
    <mergeCell ref="EQ16:ES16"/>
    <mergeCell ref="FY16:GD16"/>
    <mergeCell ref="GE16:GJ16"/>
    <mergeCell ref="GK16:GQ16"/>
    <mergeCell ref="GR16:GX16"/>
    <mergeCell ref="EN9:ES10"/>
    <mergeCell ref="A10:G10"/>
    <mergeCell ref="A11:B11"/>
    <mergeCell ref="EG11:EG17"/>
    <mergeCell ref="EI11:EI17"/>
    <mergeCell ref="EN11:FX11"/>
    <mergeCell ref="EF6:EF11"/>
    <mergeCell ref="A7:C7"/>
    <mergeCell ref="D7:G7"/>
    <mergeCell ref="A8:D8"/>
    <mergeCell ref="E8:G8"/>
    <mergeCell ref="A9:G9"/>
    <mergeCell ref="DZ6:DZ11"/>
    <mergeCell ref="EA6:EA11"/>
    <mergeCell ref="EB6:EB11"/>
    <mergeCell ref="EC6:EC11"/>
    <mergeCell ref="ED6:ED11"/>
    <mergeCell ref="EE6:EE11"/>
    <mergeCell ref="DT6:DT11"/>
    <mergeCell ref="DU6:DU11"/>
    <mergeCell ref="DV6:DV11"/>
    <mergeCell ref="DW6:DW11"/>
    <mergeCell ref="DX6:DX11"/>
    <mergeCell ref="DY6:DY11"/>
    <mergeCell ref="DN6:DN11"/>
    <mergeCell ref="DO6:DO11"/>
    <mergeCell ref="DP6:DP11"/>
    <mergeCell ref="DQ6:DQ11"/>
    <mergeCell ref="DR6:DR11"/>
    <mergeCell ref="DS6:DS11"/>
    <mergeCell ref="DH6:DH11"/>
    <mergeCell ref="DI6:DI11"/>
    <mergeCell ref="DJ6:DJ11"/>
    <mergeCell ref="DK6:DK11"/>
    <mergeCell ref="DL6:DL11"/>
    <mergeCell ref="DM6:DM11"/>
    <mergeCell ref="DB6:DB11"/>
    <mergeCell ref="DC6:DC11"/>
    <mergeCell ref="DD6:DD11"/>
    <mergeCell ref="DE6:DE11"/>
    <mergeCell ref="DF6:DF11"/>
    <mergeCell ref="DG6:DG11"/>
    <mergeCell ref="CV6:CV11"/>
    <mergeCell ref="CW6:CW11"/>
    <mergeCell ref="CX6:CX11"/>
    <mergeCell ref="CY6:CY11"/>
    <mergeCell ref="CZ6:CZ11"/>
    <mergeCell ref="DA6:DA11"/>
    <mergeCell ref="A6:C6"/>
    <mergeCell ref="D6:G6"/>
    <mergeCell ref="H6:H11"/>
    <mergeCell ref="CS6:CS11"/>
    <mergeCell ref="CT6:CT11"/>
    <mergeCell ref="CU6:CU11"/>
    <mergeCell ref="EI2:EJ2"/>
    <mergeCell ref="A4:H4"/>
    <mergeCell ref="CS4:DQ4"/>
    <mergeCell ref="A5:E5"/>
    <mergeCell ref="F5:G5"/>
    <mergeCell ref="H5:I5"/>
  </mergeCells>
  <conditionalFormatting sqref="CS13:EF13">
    <cfRule type="expression" dxfId="7" priority="1" stopIfTrue="1">
      <formula>AND(CS12&gt;0,CS12&gt;=CS13)</formula>
    </cfRule>
  </conditionalFormatting>
  <conditionalFormatting sqref="CS19:EF39 CS78:EF121">
    <cfRule type="expression" dxfId="6" priority="2" stopIfTrue="1">
      <formula>AND($B19&gt;0)</formula>
    </cfRule>
    <cfRule type="expression" dxfId="5" priority="3" stopIfTrue="1">
      <formula>AND($B19=0)</formula>
    </cfRule>
  </conditionalFormatting>
  <conditionalFormatting sqref="CS46:EF46 CS72:EF72 CS128:EF129">
    <cfRule type="cellIs" dxfId="4" priority="4" stopIfTrue="1" operator="lessThan">
      <formula>3</formula>
    </cfRule>
  </conditionalFormatting>
  <dataValidations count="7">
    <dataValidation type="list" showDropDown="1" showInputMessage="1" showErrorMessage="1" error="ENDAST 1 OCH  X KAN REGISTRERAS_x000a_" prompt="REGISTRERA X OM LEDAREN ÄR 13-25 ÅR OCH HAR VARIT LEDARE FÖR FLERA GRUPPER SAMMA DAG" sqref="CS38:EF39 CS117:EF121" xr:uid="{64995EC1-204D-4FC5-BA2F-88E305E462B9}">
      <formula1>L</formula1>
    </dataValidation>
    <dataValidation allowBlank="1" showInputMessage="1" showErrorMessage="1" sqref="B117:B121" xr:uid="{10E7CB90-9D82-4AE6-9FDB-A9B9EF0C394D}"/>
    <dataValidation type="whole" allowBlank="1" showInputMessage="1" showErrorMessage="1" sqref="CS13:EF13" xr:uid="{525F4FD8-D06D-4179-988D-CCE1EA2EA522}">
      <formula1>1</formula1>
      <formula2>24</formula2>
    </dataValidation>
    <dataValidation type="whole" allowBlank="1" showInputMessage="1" showErrorMessage="1" sqref="CS12:EF12" xr:uid="{E0520D0D-B788-4CE2-9404-081CE3CDA55A}">
      <formula1>0</formula1>
      <formula2>23</formula2>
    </dataValidation>
    <dataValidation type="whole" allowBlank="1" showInputMessage="1" showErrorMessage="1" error="REGISTRERA 1 FÖR NÄRVARO" sqref="CS19:EF37 CS78:EF116" xr:uid="{0BB6D615-1472-4CB4-AF68-ACC99D06CF2C}">
      <formula1>1</formula1>
      <formula2>1</formula2>
    </dataValidation>
    <dataValidation type="whole" allowBlank="1" showInputMessage="1" showErrorMessage="1" sqref="CS16:EF16" xr:uid="{BFBB9DDC-5738-4DF6-943D-9A9744BAF4E0}">
      <formula1>1</formula1>
      <formula2>12</formula2>
    </dataValidation>
    <dataValidation type="whole" allowBlank="1" showInputMessage="1" showErrorMessage="1" sqref="CS17:EF17" xr:uid="{875F3A97-4F4F-42A4-8BB4-F6A95B163E72}">
      <formula1>1</formula1>
      <formula2>31</formula2>
    </dataValidation>
  </dataValidations>
  <pageMargins left="0" right="0" top="0.59055118110236227" bottom="0" header="0.51181102362204722" footer="0"/>
  <pageSetup paperSize="9" scale="90" orientation="landscape" horizontalDpi="4294967293" verticalDpi="300" r:id="rId1"/>
  <headerFooter alignWithMargins="0">
    <oddFooter>&amp;LSIDA &amp;P&amp;C&amp;D&amp;Rcopyright MHäggström KONSULT AB</oddFooter>
  </headerFooter>
  <rowBreaks count="2" manualBreakCount="2">
    <brk id="73" max="110" man="1"/>
    <brk id="122" max="1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1211-EC9B-4B40-B893-404BA3C250BE}">
  <dimension ref="A1:II206"/>
  <sheetViews>
    <sheetView showGridLines="0" showRowColHeaders="0" showZeros="0" zoomScaleNormal="100" workbookViewId="0">
      <selection activeCell="CV142" sqref="CV142:CW142"/>
    </sheetView>
  </sheetViews>
  <sheetFormatPr defaultColWidth="9.109375" defaultRowHeight="13.2" customHeight="1" zeroHeight="1"/>
  <cols>
    <col min="1" max="1" width="2.6640625" style="1" customWidth="1"/>
    <col min="2" max="2" width="3.6640625" style="1" customWidth="1"/>
    <col min="3" max="3" width="4.6640625" style="1" customWidth="1"/>
    <col min="4" max="4" width="2.44140625" style="1" customWidth="1"/>
    <col min="5" max="5" width="7.33203125" style="1" customWidth="1"/>
    <col min="6" max="6" width="2.44140625" style="1" customWidth="1"/>
    <col min="7" max="7" width="7.33203125" style="1" customWidth="1"/>
    <col min="8" max="8" width="11.6640625" style="1" customWidth="1"/>
    <col min="9" max="10" width="2.6640625" style="1" hidden="1" customWidth="1"/>
    <col min="11" max="12" width="6.6640625" style="1" hidden="1" customWidth="1"/>
    <col min="13" max="96" width="2.6640625" style="1" hidden="1" customWidth="1"/>
    <col min="97" max="136" width="2.44140625" style="1" customWidth="1"/>
    <col min="137" max="137" width="3.44140625" style="1" customWidth="1"/>
    <col min="138" max="138" width="2.6640625" style="1" customWidth="1"/>
    <col min="139" max="139" width="3.44140625" style="1" customWidth="1"/>
    <col min="140" max="140" width="5.6640625" style="1" customWidth="1"/>
    <col min="141" max="142" width="8.6640625" style="1" customWidth="1"/>
    <col min="143" max="163" width="3.6640625" style="1" hidden="1" customWidth="1"/>
    <col min="164" max="164" width="5.109375" style="1" hidden="1" customWidth="1"/>
    <col min="165" max="166" width="5.5546875" style="1" hidden="1" customWidth="1"/>
    <col min="167" max="173" width="3.6640625" style="1" hidden="1" customWidth="1"/>
    <col min="174" max="174" width="5.109375" style="1" hidden="1" customWidth="1"/>
    <col min="175" max="176" width="5.5546875" style="1" hidden="1" customWidth="1"/>
    <col min="177" max="180" width="3.6640625" style="1" hidden="1" customWidth="1"/>
    <col min="181" max="208" width="3.6640625" style="2" hidden="1" customWidth="1"/>
    <col min="209" max="209" width="5.109375" style="2" hidden="1" customWidth="1"/>
    <col min="210" max="210" width="5.5546875" style="2" hidden="1" customWidth="1"/>
    <col min="211" max="217" width="3.6640625" style="2" hidden="1" customWidth="1"/>
    <col min="218" max="218" width="5.109375" style="2" hidden="1" customWidth="1"/>
    <col min="219" max="219" width="5.5546875" style="2" hidden="1" customWidth="1"/>
    <col min="220" max="224" width="3.6640625" style="2" hidden="1" customWidth="1"/>
    <col min="225" max="225" width="1.6640625" style="2" hidden="1" customWidth="1"/>
    <col min="226" max="243" width="9.109375" style="2" hidden="1" customWidth="1"/>
    <col min="244" max="246" width="0" style="2" hidden="1" customWidth="1"/>
    <col min="247" max="16384" width="9.109375" style="2"/>
  </cols>
  <sheetData>
    <row r="1" spans="1:231"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ht="17.399999999999999">
      <c r="CS2" s="213"/>
      <c r="DF2" s="213" t="s">
        <v>227</v>
      </c>
      <c r="EI2" s="538" t="str">
        <f>C11</f>
        <v>2026</v>
      </c>
      <c r="EJ2" s="538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ht="13.8" thickBot="1"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>
      <c r="A4" s="571"/>
      <c r="B4" s="572"/>
      <c r="C4" s="572"/>
      <c r="D4" s="572"/>
      <c r="E4" s="572"/>
      <c r="F4" s="572"/>
      <c r="G4" s="572"/>
      <c r="H4" s="57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534" t="s">
        <v>339</v>
      </c>
      <c r="CT4" s="534"/>
      <c r="CU4" s="534"/>
      <c r="CV4" s="534"/>
      <c r="CW4" s="534"/>
      <c r="CX4" s="534"/>
      <c r="CY4" s="534"/>
      <c r="CZ4" s="534"/>
      <c r="DA4" s="534"/>
      <c r="DB4" s="534"/>
      <c r="DC4" s="534"/>
      <c r="DD4" s="534"/>
      <c r="DE4" s="534"/>
      <c r="DF4" s="534"/>
      <c r="DG4" s="534"/>
      <c r="DH4" s="534"/>
      <c r="DI4" s="534"/>
      <c r="DJ4" s="534"/>
      <c r="DK4" s="534"/>
      <c r="DL4" s="534"/>
      <c r="DM4" s="534"/>
      <c r="DN4" s="534"/>
      <c r="DO4" s="534"/>
      <c r="DP4" s="534"/>
      <c r="DQ4" s="534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212"/>
      <c r="EH4" s="156"/>
      <c r="EI4" s="156"/>
      <c r="EJ4" s="156"/>
      <c r="EK4" s="157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8"/>
      <c r="FU4" s="158"/>
      <c r="FV4" s="158"/>
      <c r="FW4" s="158"/>
      <c r="FX4" s="158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</row>
    <row r="5" spans="1:231" ht="15.75" customHeight="1">
      <c r="A5" s="594" t="s">
        <v>225</v>
      </c>
      <c r="B5" s="595"/>
      <c r="C5" s="595"/>
      <c r="D5" s="595"/>
      <c r="E5" s="595"/>
      <c r="F5" s="573"/>
      <c r="G5" s="574"/>
      <c r="H5" s="578" t="s">
        <v>125</v>
      </c>
      <c r="I5" s="579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CS5" s="4">
        <v>1</v>
      </c>
      <c r="CT5" s="4">
        <v>2</v>
      </c>
      <c r="CU5" s="4">
        <v>3</v>
      </c>
      <c r="CV5" s="4">
        <v>4</v>
      </c>
      <c r="CW5" s="4">
        <v>5</v>
      </c>
      <c r="CX5" s="4">
        <v>6</v>
      </c>
      <c r="CY5" s="4">
        <v>7</v>
      </c>
      <c r="CZ5" s="4">
        <v>8</v>
      </c>
      <c r="DA5" s="4">
        <v>9</v>
      </c>
      <c r="DB5" s="4">
        <v>10</v>
      </c>
      <c r="DC5" s="4">
        <v>11</v>
      </c>
      <c r="DD5" s="4">
        <v>12</v>
      </c>
      <c r="DE5" s="4">
        <v>13</v>
      </c>
      <c r="DF5" s="4">
        <v>14</v>
      </c>
      <c r="DG5" s="4">
        <v>15</v>
      </c>
      <c r="DH5" s="4">
        <v>16</v>
      </c>
      <c r="DI5" s="4">
        <v>17</v>
      </c>
      <c r="DJ5" s="4">
        <v>18</v>
      </c>
      <c r="DK5" s="4">
        <v>19</v>
      </c>
      <c r="DL5" s="4">
        <v>20</v>
      </c>
      <c r="DM5" s="4">
        <v>21</v>
      </c>
      <c r="DN5" s="4">
        <v>22</v>
      </c>
      <c r="DO5" s="4">
        <v>23</v>
      </c>
      <c r="DP5" s="4">
        <v>24</v>
      </c>
      <c r="DQ5" s="4">
        <v>25</v>
      </c>
      <c r="DR5" s="4">
        <v>26</v>
      </c>
      <c r="DS5" s="4">
        <v>27</v>
      </c>
      <c r="DT5" s="4">
        <v>28</v>
      </c>
      <c r="DU5" s="4">
        <v>29</v>
      </c>
      <c r="DV5" s="4">
        <v>30</v>
      </c>
      <c r="DW5" s="4">
        <v>31</v>
      </c>
      <c r="DX5" s="4">
        <v>32</v>
      </c>
      <c r="DY5" s="4">
        <v>33</v>
      </c>
      <c r="DZ5" s="4">
        <v>34</v>
      </c>
      <c r="EA5" s="4">
        <v>35</v>
      </c>
      <c r="EB5" s="4">
        <v>36</v>
      </c>
      <c r="EC5" s="4">
        <v>37</v>
      </c>
      <c r="ED5" s="4">
        <v>38</v>
      </c>
      <c r="EE5" s="4">
        <v>39</v>
      </c>
      <c r="EF5" s="148">
        <v>40</v>
      </c>
      <c r="EG5" s="292"/>
      <c r="EK5" s="5"/>
      <c r="EN5" s="142"/>
      <c r="EO5" s="142"/>
      <c r="EP5" s="142"/>
      <c r="EQ5" s="142"/>
      <c r="ER5" s="142"/>
      <c r="ES5" s="142"/>
      <c r="ET5" s="142"/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/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42"/>
      <c r="GB5" s="142"/>
      <c r="GC5" s="142"/>
      <c r="GD5" s="142"/>
      <c r="GE5" s="142"/>
      <c r="GF5" s="142"/>
      <c r="GG5" s="142"/>
      <c r="GH5" s="142"/>
      <c r="GI5" s="142"/>
      <c r="GJ5" s="142"/>
      <c r="GK5" s="142"/>
      <c r="GL5" s="142"/>
      <c r="GM5" s="142"/>
      <c r="GN5" s="142"/>
      <c r="GO5" s="142"/>
      <c r="GP5" s="142"/>
      <c r="GQ5" s="142"/>
      <c r="GR5" s="142"/>
      <c r="GS5" s="142"/>
      <c r="GT5" s="142"/>
      <c r="GU5" s="142"/>
      <c r="GV5" s="142"/>
      <c r="GW5" s="142"/>
      <c r="GX5" s="142"/>
      <c r="GY5" s="142"/>
      <c r="GZ5" s="142"/>
      <c r="HA5" s="142"/>
      <c r="HB5" s="142"/>
      <c r="HC5" s="142"/>
      <c r="HD5" s="142"/>
      <c r="HE5" s="142"/>
      <c r="HF5" s="142"/>
      <c r="HG5" s="142"/>
      <c r="HH5" s="142"/>
      <c r="HI5" s="142"/>
      <c r="HJ5" s="142"/>
      <c r="HK5" s="142"/>
      <c r="HL5" s="142"/>
      <c r="HM5" s="142"/>
      <c r="HN5" s="142"/>
      <c r="HO5" s="142"/>
      <c r="HP5" s="142"/>
      <c r="HQ5" s="1"/>
    </row>
    <row r="6" spans="1:231" ht="14.25" customHeight="1">
      <c r="A6" s="575" t="s">
        <v>0</v>
      </c>
      <c r="B6" s="576"/>
      <c r="C6" s="577"/>
      <c r="D6" s="588">
        <f>REGISTER!B3</f>
        <v>0</v>
      </c>
      <c r="E6" s="589"/>
      <c r="F6" s="589"/>
      <c r="G6" s="590"/>
      <c r="H6" s="580" t="s">
        <v>28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532"/>
      <c r="CT6" s="532"/>
      <c r="CU6" s="532"/>
      <c r="CV6" s="532"/>
      <c r="CW6" s="532"/>
      <c r="CX6" s="532"/>
      <c r="CY6" s="532"/>
      <c r="CZ6" s="532"/>
      <c r="DA6" s="532"/>
      <c r="DB6" s="532"/>
      <c r="DC6" s="532"/>
      <c r="DD6" s="532"/>
      <c r="DE6" s="532"/>
      <c r="DF6" s="532"/>
      <c r="DG6" s="532"/>
      <c r="DH6" s="532"/>
      <c r="DI6" s="532"/>
      <c r="DJ6" s="532"/>
      <c r="DK6" s="532"/>
      <c r="DL6" s="532"/>
      <c r="DM6" s="532"/>
      <c r="DN6" s="532"/>
      <c r="DO6" s="532"/>
      <c r="DP6" s="560"/>
      <c r="DQ6" s="560"/>
      <c r="DR6" s="560"/>
      <c r="DS6" s="560"/>
      <c r="DT6" s="560"/>
      <c r="DU6" s="533"/>
      <c r="DV6" s="533"/>
      <c r="DW6" s="533"/>
      <c r="DX6" s="533"/>
      <c r="DY6" s="533"/>
      <c r="DZ6" s="533"/>
      <c r="EA6" s="533"/>
      <c r="EB6" s="533"/>
      <c r="EC6" s="533"/>
      <c r="ED6" s="533"/>
      <c r="EE6" s="533"/>
      <c r="EF6" s="563"/>
      <c r="EG6" s="208"/>
      <c r="EI6" s="167"/>
      <c r="EJ6" s="167"/>
      <c r="EK6" s="5"/>
      <c r="EN6" s="142"/>
      <c r="EO6" s="142"/>
      <c r="EP6" s="142"/>
      <c r="EQ6" s="142"/>
      <c r="ER6" s="142"/>
      <c r="ES6" s="142"/>
      <c r="ET6" s="142"/>
      <c r="EU6" s="142"/>
      <c r="EV6" s="142"/>
      <c r="EW6" s="142"/>
      <c r="EX6" s="142"/>
      <c r="EY6" s="142"/>
      <c r="EZ6" s="142"/>
      <c r="FA6" s="142"/>
      <c r="FB6" s="142"/>
      <c r="FC6" s="142"/>
      <c r="FD6" s="142"/>
      <c r="FE6" s="142"/>
      <c r="FF6" s="142"/>
      <c r="FG6" s="142"/>
      <c r="FH6" s="142"/>
      <c r="FI6" s="142"/>
      <c r="FJ6" s="142"/>
      <c r="FK6" s="142"/>
      <c r="FL6" s="142"/>
      <c r="FM6" s="142"/>
      <c r="FN6" s="142"/>
      <c r="FO6" s="142"/>
      <c r="FP6" s="142"/>
      <c r="FQ6" s="142"/>
      <c r="FR6" s="142"/>
      <c r="FS6" s="142"/>
      <c r="FT6" s="142"/>
      <c r="FU6" s="142"/>
      <c r="FV6" s="142"/>
      <c r="FW6" s="142"/>
      <c r="FX6" s="142"/>
      <c r="FY6" s="142"/>
      <c r="FZ6" s="142"/>
      <c r="GA6" s="142"/>
      <c r="GB6" s="142"/>
      <c r="GC6" s="142"/>
      <c r="GD6" s="142"/>
      <c r="GE6" s="142"/>
      <c r="GF6" s="142"/>
      <c r="GG6" s="142"/>
      <c r="GH6" s="142"/>
      <c r="GI6" s="142"/>
      <c r="GJ6" s="142"/>
      <c r="GK6" s="142"/>
      <c r="GL6" s="142"/>
      <c r="GM6" s="142"/>
      <c r="GN6" s="142"/>
      <c r="GO6" s="142"/>
      <c r="GP6" s="142"/>
      <c r="GQ6" s="142"/>
      <c r="GR6" s="142"/>
      <c r="GS6" s="142"/>
      <c r="GT6" s="142"/>
      <c r="GU6" s="142"/>
      <c r="GV6" s="142"/>
      <c r="GW6" s="142"/>
      <c r="GX6" s="142"/>
      <c r="GY6" s="142"/>
      <c r="GZ6" s="142"/>
      <c r="HA6" s="142"/>
      <c r="HB6" s="142"/>
      <c r="HC6" s="142"/>
      <c r="HD6" s="142"/>
      <c r="HE6" s="142"/>
      <c r="HF6" s="142"/>
      <c r="HG6" s="142"/>
      <c r="HH6" s="142"/>
      <c r="HI6" s="142"/>
      <c r="HJ6" s="142"/>
      <c r="HK6" s="142"/>
      <c r="HL6" s="142"/>
      <c r="HM6" s="142"/>
      <c r="HN6" s="142"/>
      <c r="HO6" s="142"/>
      <c r="HP6" s="142"/>
      <c r="HQ6" s="1"/>
    </row>
    <row r="7" spans="1:231" ht="14.25" customHeight="1">
      <c r="A7" s="583" t="s">
        <v>53</v>
      </c>
      <c r="B7" s="584"/>
      <c r="C7" s="584"/>
      <c r="D7" s="585"/>
      <c r="E7" s="586"/>
      <c r="F7" s="586"/>
      <c r="G7" s="587"/>
      <c r="H7" s="581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533"/>
      <c r="CT7" s="533"/>
      <c r="CU7" s="533"/>
      <c r="CV7" s="533"/>
      <c r="CW7" s="533"/>
      <c r="CX7" s="533"/>
      <c r="CY7" s="533"/>
      <c r="CZ7" s="533"/>
      <c r="DA7" s="533"/>
      <c r="DB7" s="533"/>
      <c r="DC7" s="533"/>
      <c r="DD7" s="533"/>
      <c r="DE7" s="533"/>
      <c r="DF7" s="533"/>
      <c r="DG7" s="533"/>
      <c r="DH7" s="533"/>
      <c r="DI7" s="533"/>
      <c r="DJ7" s="533"/>
      <c r="DK7" s="533"/>
      <c r="DL7" s="533"/>
      <c r="DM7" s="533"/>
      <c r="DN7" s="533"/>
      <c r="DO7" s="533"/>
      <c r="DP7" s="561"/>
      <c r="DQ7" s="561"/>
      <c r="DR7" s="561"/>
      <c r="DS7" s="561"/>
      <c r="DT7" s="561"/>
      <c r="DU7" s="533"/>
      <c r="DV7" s="533"/>
      <c r="DW7" s="533"/>
      <c r="DX7" s="533"/>
      <c r="DY7" s="533"/>
      <c r="DZ7" s="533"/>
      <c r="EA7" s="533"/>
      <c r="EB7" s="533"/>
      <c r="EC7" s="533"/>
      <c r="ED7" s="533"/>
      <c r="EE7" s="533"/>
      <c r="EF7" s="563"/>
      <c r="EG7" s="208"/>
      <c r="EH7" s="7"/>
      <c r="EI7" s="167"/>
      <c r="EJ7" s="167"/>
      <c r="EK7" s="153"/>
      <c r="EL7" s="7"/>
      <c r="EM7" s="7"/>
      <c r="EN7" s="142"/>
      <c r="EO7" s="142"/>
      <c r="EP7" s="142"/>
      <c r="EQ7" s="142"/>
      <c r="ER7" s="142"/>
      <c r="ES7" s="142"/>
      <c r="ET7" s="142"/>
      <c r="EU7" s="142"/>
      <c r="EV7" s="142"/>
      <c r="EW7" s="142"/>
      <c r="EX7" s="142"/>
      <c r="EY7" s="142"/>
      <c r="EZ7" s="142"/>
      <c r="FA7" s="142"/>
      <c r="FB7" s="142"/>
      <c r="FC7" s="142"/>
      <c r="FD7" s="142"/>
      <c r="FE7" s="142"/>
      <c r="FF7" s="142"/>
      <c r="FG7" s="142"/>
      <c r="FH7" s="142"/>
      <c r="FI7" s="142"/>
      <c r="FJ7" s="142"/>
      <c r="FK7" s="142"/>
      <c r="FL7" s="142"/>
      <c r="FM7" s="142"/>
      <c r="FN7" s="142"/>
      <c r="FO7" s="142"/>
      <c r="FP7" s="142"/>
      <c r="FQ7" s="142"/>
      <c r="FR7" s="142"/>
      <c r="FS7" s="142"/>
      <c r="FT7" s="142"/>
      <c r="FU7" s="142"/>
      <c r="FV7" s="142"/>
      <c r="FW7" s="142"/>
      <c r="FX7" s="142"/>
      <c r="FY7" s="142"/>
      <c r="FZ7" s="142"/>
      <c r="GA7" s="142"/>
      <c r="GB7" s="142"/>
      <c r="GC7" s="142"/>
      <c r="GD7" s="142"/>
      <c r="GE7" s="142"/>
      <c r="GF7" s="142"/>
      <c r="GG7" s="142"/>
      <c r="GH7" s="142"/>
      <c r="GI7" s="142"/>
      <c r="GJ7" s="142"/>
      <c r="GK7" s="142"/>
      <c r="GL7" s="142"/>
      <c r="GM7" s="142"/>
      <c r="GN7" s="142"/>
      <c r="GO7" s="142"/>
      <c r="GP7" s="142"/>
      <c r="GQ7" s="142"/>
      <c r="GR7" s="142"/>
      <c r="GS7" s="142"/>
      <c r="GT7" s="142"/>
      <c r="GU7" s="142"/>
      <c r="GV7" s="142"/>
      <c r="GW7" s="142"/>
      <c r="GX7" s="142"/>
      <c r="GY7" s="142"/>
      <c r="GZ7" s="142"/>
      <c r="HA7" s="142"/>
      <c r="HB7" s="142"/>
      <c r="HC7" s="142"/>
      <c r="HD7" s="142"/>
      <c r="HE7" s="142"/>
      <c r="HF7" s="142"/>
      <c r="HG7" s="142"/>
      <c r="HH7" s="142"/>
      <c r="HI7" s="142"/>
      <c r="HJ7" s="142"/>
      <c r="HK7" s="142"/>
      <c r="HL7" s="142"/>
      <c r="HM7" s="142"/>
      <c r="HN7" s="142"/>
      <c r="HO7" s="142"/>
      <c r="HP7" s="142"/>
      <c r="HQ7" s="1"/>
    </row>
    <row r="8" spans="1:231" ht="15" customHeight="1">
      <c r="A8" s="620" t="s">
        <v>1</v>
      </c>
      <c r="B8" s="621"/>
      <c r="C8" s="621"/>
      <c r="D8" s="622"/>
      <c r="E8" s="585"/>
      <c r="F8" s="586"/>
      <c r="G8" s="587"/>
      <c r="H8" s="581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533"/>
      <c r="CT8" s="533"/>
      <c r="CU8" s="533"/>
      <c r="CV8" s="533"/>
      <c r="CW8" s="533"/>
      <c r="CX8" s="533"/>
      <c r="CY8" s="533"/>
      <c r="CZ8" s="533"/>
      <c r="DA8" s="533"/>
      <c r="DB8" s="533"/>
      <c r="DC8" s="533"/>
      <c r="DD8" s="533"/>
      <c r="DE8" s="533"/>
      <c r="DF8" s="533"/>
      <c r="DG8" s="533"/>
      <c r="DH8" s="533"/>
      <c r="DI8" s="533"/>
      <c r="DJ8" s="533"/>
      <c r="DK8" s="533"/>
      <c r="DL8" s="533"/>
      <c r="DM8" s="533"/>
      <c r="DN8" s="533"/>
      <c r="DO8" s="533"/>
      <c r="DP8" s="561"/>
      <c r="DQ8" s="561"/>
      <c r="DR8" s="561"/>
      <c r="DS8" s="561"/>
      <c r="DT8" s="561"/>
      <c r="DU8" s="533"/>
      <c r="DV8" s="533"/>
      <c r="DW8" s="533"/>
      <c r="DX8" s="533"/>
      <c r="DY8" s="533"/>
      <c r="DZ8" s="533"/>
      <c r="EA8" s="533"/>
      <c r="EB8" s="533"/>
      <c r="EC8" s="533"/>
      <c r="ED8" s="533"/>
      <c r="EE8" s="533"/>
      <c r="EF8" s="563"/>
      <c r="EG8" s="208"/>
      <c r="EH8" s="7"/>
      <c r="EI8" s="167"/>
      <c r="EJ8" s="167"/>
      <c r="EK8" s="153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</row>
    <row r="9" spans="1:231" ht="14.25" customHeight="1">
      <c r="A9" s="591"/>
      <c r="B9" s="592"/>
      <c r="C9" s="592"/>
      <c r="D9" s="592"/>
      <c r="E9" s="592"/>
      <c r="F9" s="592"/>
      <c r="G9" s="593"/>
      <c r="H9" s="58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533"/>
      <c r="CT9" s="533"/>
      <c r="CU9" s="533"/>
      <c r="CV9" s="533"/>
      <c r="CW9" s="533"/>
      <c r="CX9" s="533"/>
      <c r="CY9" s="533"/>
      <c r="CZ9" s="533"/>
      <c r="DA9" s="533"/>
      <c r="DB9" s="533"/>
      <c r="DC9" s="533"/>
      <c r="DD9" s="533"/>
      <c r="DE9" s="533"/>
      <c r="DF9" s="533"/>
      <c r="DG9" s="533"/>
      <c r="DH9" s="533"/>
      <c r="DI9" s="533"/>
      <c r="DJ9" s="533"/>
      <c r="DK9" s="533"/>
      <c r="DL9" s="533"/>
      <c r="DM9" s="533"/>
      <c r="DN9" s="533"/>
      <c r="DO9" s="533"/>
      <c r="DP9" s="561"/>
      <c r="DQ9" s="561"/>
      <c r="DR9" s="561"/>
      <c r="DS9" s="561"/>
      <c r="DT9" s="561"/>
      <c r="DU9" s="533"/>
      <c r="DV9" s="533"/>
      <c r="DW9" s="533"/>
      <c r="DX9" s="533"/>
      <c r="DY9" s="533"/>
      <c r="DZ9" s="533"/>
      <c r="EA9" s="533"/>
      <c r="EB9" s="533"/>
      <c r="EC9" s="533"/>
      <c r="ED9" s="533"/>
      <c r="EE9" s="533"/>
      <c r="EF9" s="563"/>
      <c r="EG9" s="292" t="s">
        <v>95</v>
      </c>
      <c r="EH9" s="7"/>
      <c r="EI9" s="167"/>
      <c r="EJ9" s="167"/>
      <c r="EK9" s="153"/>
      <c r="EL9" s="7"/>
      <c r="EM9" s="7"/>
      <c r="EN9" s="619"/>
      <c r="EO9" s="619"/>
      <c r="EP9" s="619"/>
      <c r="EQ9" s="619"/>
      <c r="ER9" s="619"/>
      <c r="ES9" s="619"/>
      <c r="ET9" s="346"/>
      <c r="EU9" s="293"/>
      <c r="EV9" s="293"/>
      <c r="EW9" s="293"/>
      <c r="EX9" s="293"/>
      <c r="EY9" s="293"/>
      <c r="EZ9" s="293"/>
      <c r="FA9" s="293"/>
      <c r="FB9" s="293"/>
      <c r="FC9" s="293"/>
      <c r="FD9" s="293"/>
      <c r="FE9" s="293"/>
      <c r="FF9" s="293"/>
      <c r="FG9" s="293"/>
      <c r="FH9" s="293"/>
      <c r="FI9" s="293"/>
      <c r="FJ9" s="293"/>
      <c r="FK9" s="293"/>
      <c r="FL9" s="293"/>
      <c r="FM9" s="293"/>
      <c r="FN9" s="293"/>
      <c r="FO9" s="293"/>
      <c r="FP9" s="293"/>
      <c r="FQ9" s="293"/>
      <c r="FR9" s="293"/>
      <c r="FS9" s="293"/>
      <c r="FT9" s="293"/>
      <c r="FU9" s="293"/>
      <c r="FV9" s="293"/>
      <c r="FW9" s="293"/>
      <c r="FX9" s="293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</row>
    <row r="10" spans="1:231" ht="13.8" thickBot="1">
      <c r="A10" s="600" t="s">
        <v>5</v>
      </c>
      <c r="B10" s="601"/>
      <c r="C10" s="601"/>
      <c r="D10" s="601"/>
      <c r="E10" s="601"/>
      <c r="F10" s="601"/>
      <c r="G10" s="602"/>
      <c r="H10" s="58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533"/>
      <c r="CT10" s="533"/>
      <c r="CU10" s="533"/>
      <c r="CV10" s="533"/>
      <c r="CW10" s="533"/>
      <c r="CX10" s="533"/>
      <c r="CY10" s="533"/>
      <c r="CZ10" s="533"/>
      <c r="DA10" s="533"/>
      <c r="DB10" s="533"/>
      <c r="DC10" s="533"/>
      <c r="DD10" s="533"/>
      <c r="DE10" s="533"/>
      <c r="DF10" s="533"/>
      <c r="DG10" s="533"/>
      <c r="DH10" s="533"/>
      <c r="DI10" s="533"/>
      <c r="DJ10" s="533"/>
      <c r="DK10" s="533"/>
      <c r="DL10" s="533"/>
      <c r="DM10" s="533"/>
      <c r="DN10" s="533"/>
      <c r="DO10" s="533"/>
      <c r="DP10" s="561"/>
      <c r="DQ10" s="561"/>
      <c r="DR10" s="561"/>
      <c r="DS10" s="561"/>
      <c r="DT10" s="561"/>
      <c r="DU10" s="533"/>
      <c r="DV10" s="533"/>
      <c r="DW10" s="533"/>
      <c r="DX10" s="533"/>
      <c r="DY10" s="533"/>
      <c r="DZ10" s="533"/>
      <c r="EA10" s="533"/>
      <c r="EB10" s="533"/>
      <c r="EC10" s="533"/>
      <c r="ED10" s="533"/>
      <c r="EE10" s="533"/>
      <c r="EF10" s="563"/>
      <c r="EG10" s="211" t="s">
        <v>93</v>
      </c>
      <c r="EI10" s="167"/>
      <c r="EJ10" s="167"/>
      <c r="EK10" s="5"/>
      <c r="EN10" s="619"/>
      <c r="EO10" s="619"/>
      <c r="EP10" s="619"/>
      <c r="EQ10" s="619"/>
      <c r="ER10" s="619"/>
      <c r="ES10" s="619"/>
      <c r="ET10" s="346"/>
      <c r="EU10" s="293"/>
      <c r="EV10" s="293"/>
      <c r="EW10" s="293"/>
      <c r="EX10" s="293"/>
      <c r="EY10" s="293"/>
      <c r="EZ10" s="293"/>
      <c r="FA10" s="293"/>
      <c r="FB10" s="293"/>
      <c r="FC10" s="293"/>
      <c r="FD10" s="293"/>
      <c r="FE10" s="293"/>
      <c r="FF10" s="293"/>
      <c r="FG10" s="293"/>
      <c r="FH10" s="293"/>
      <c r="FI10" s="293"/>
      <c r="FJ10" s="293"/>
      <c r="FK10" s="293"/>
      <c r="FL10" s="293"/>
      <c r="FM10" s="293"/>
      <c r="FN10" s="293"/>
      <c r="FO10" s="293"/>
      <c r="FP10" s="293"/>
      <c r="FQ10" s="293"/>
      <c r="FR10" s="293"/>
      <c r="FS10" s="293"/>
      <c r="FT10" s="293"/>
      <c r="FU10" s="293"/>
      <c r="FV10" s="293"/>
      <c r="FW10" s="293"/>
      <c r="FX10" s="293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</row>
    <row r="11" spans="1:231" ht="13.5" customHeight="1" thickBot="1">
      <c r="A11" s="600" t="s">
        <v>4</v>
      </c>
      <c r="B11" s="623"/>
      <c r="C11" s="365" t="str">
        <f>(REGISTER!R6)</f>
        <v>2026</v>
      </c>
      <c r="D11" s="26"/>
      <c r="E11" s="158" t="s">
        <v>78</v>
      </c>
      <c r="F11" s="25"/>
      <c r="G11" s="158" t="s">
        <v>79</v>
      </c>
      <c r="H11" s="582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533"/>
      <c r="CT11" s="533"/>
      <c r="CU11" s="533"/>
      <c r="CV11" s="533"/>
      <c r="CW11" s="533"/>
      <c r="CX11" s="533"/>
      <c r="CY11" s="533"/>
      <c r="CZ11" s="533"/>
      <c r="DA11" s="533"/>
      <c r="DB11" s="533"/>
      <c r="DC11" s="533"/>
      <c r="DD11" s="533"/>
      <c r="DE11" s="533"/>
      <c r="DF11" s="533"/>
      <c r="DG11" s="533"/>
      <c r="DH11" s="533"/>
      <c r="DI11" s="533"/>
      <c r="DJ11" s="533"/>
      <c r="DK11" s="533"/>
      <c r="DL11" s="533"/>
      <c r="DM11" s="533"/>
      <c r="DN11" s="533"/>
      <c r="DO11" s="533"/>
      <c r="DP11" s="562"/>
      <c r="DQ11" s="562"/>
      <c r="DR11" s="562"/>
      <c r="DS11" s="562"/>
      <c r="DT11" s="562"/>
      <c r="DU11" s="533"/>
      <c r="DV11" s="533"/>
      <c r="DW11" s="533"/>
      <c r="DX11" s="533"/>
      <c r="DY11" s="533"/>
      <c r="DZ11" s="533"/>
      <c r="EA11" s="533"/>
      <c r="EB11" s="533"/>
      <c r="EC11" s="533"/>
      <c r="ED11" s="533"/>
      <c r="EE11" s="533"/>
      <c r="EF11" s="563"/>
      <c r="EG11" s="645" t="s">
        <v>41</v>
      </c>
      <c r="EH11" s="168"/>
      <c r="EI11" s="557" t="s">
        <v>42</v>
      </c>
      <c r="EJ11" s="167"/>
      <c r="EK11" s="5"/>
      <c r="EN11" s="564"/>
      <c r="EO11" s="564"/>
      <c r="EP11" s="564"/>
      <c r="EQ11" s="564"/>
      <c r="ER11" s="564"/>
      <c r="ES11" s="564"/>
      <c r="ET11" s="564"/>
      <c r="EU11" s="564"/>
      <c r="EV11" s="564"/>
      <c r="EW11" s="564"/>
      <c r="EX11" s="564"/>
      <c r="EY11" s="564"/>
      <c r="EZ11" s="564"/>
      <c r="FA11" s="564"/>
      <c r="FB11" s="564"/>
      <c r="FC11" s="564"/>
      <c r="FD11" s="564"/>
      <c r="FE11" s="564"/>
      <c r="FF11" s="564"/>
      <c r="FG11" s="564"/>
      <c r="FH11" s="564"/>
      <c r="FI11" s="564"/>
      <c r="FJ11" s="564"/>
      <c r="FK11" s="564"/>
      <c r="FL11" s="564"/>
      <c r="FM11" s="564"/>
      <c r="FN11" s="564"/>
      <c r="FO11" s="564"/>
      <c r="FP11" s="564"/>
      <c r="FQ11" s="564"/>
      <c r="FR11" s="564"/>
      <c r="FS11" s="564"/>
      <c r="FT11" s="564"/>
      <c r="FU11" s="564"/>
      <c r="FV11" s="564"/>
      <c r="FW11" s="564"/>
      <c r="FX11" s="564"/>
      <c r="FY11" s="564"/>
      <c r="FZ11" s="564"/>
      <c r="GA11" s="564"/>
      <c r="GB11" s="564"/>
      <c r="GC11" s="564"/>
      <c r="GD11" s="564"/>
      <c r="GE11" s="564"/>
      <c r="GF11" s="564"/>
      <c r="GG11" s="564"/>
      <c r="GH11" s="564"/>
      <c r="GI11" s="564"/>
      <c r="GJ11" s="564"/>
      <c r="GK11" s="564"/>
      <c r="GL11" s="564"/>
      <c r="GM11" s="564"/>
      <c r="GN11" s="564"/>
      <c r="GO11" s="564"/>
      <c r="GP11" s="564"/>
      <c r="GQ11" s="564"/>
      <c r="GR11" s="564"/>
      <c r="GS11" s="564"/>
      <c r="GT11" s="564"/>
      <c r="GU11" s="564"/>
      <c r="GV11" s="564"/>
      <c r="GW11" s="564"/>
      <c r="GX11" s="564"/>
      <c r="GY11" s="564"/>
      <c r="GZ11" s="564"/>
      <c r="HA11" s="564"/>
      <c r="HB11" s="564"/>
      <c r="HC11" s="564"/>
      <c r="HD11" s="564"/>
      <c r="HE11" s="564"/>
      <c r="HF11" s="564"/>
      <c r="HG11" s="564"/>
      <c r="HH11" s="564"/>
      <c r="HI11" s="564"/>
      <c r="HJ11" s="564"/>
      <c r="HK11" s="564"/>
      <c r="HL11" s="564"/>
      <c r="HM11" s="564"/>
      <c r="HN11" s="564"/>
      <c r="HO11" s="564"/>
      <c r="HP11" s="564"/>
      <c r="HQ11" s="1"/>
    </row>
    <row r="12" spans="1:231" ht="13.8" thickBot="1">
      <c r="A12" s="612" t="s">
        <v>3</v>
      </c>
      <c r="B12" s="613"/>
      <c r="C12" s="614"/>
      <c r="D12" s="614"/>
      <c r="E12" s="614"/>
      <c r="F12" s="614"/>
      <c r="G12" s="615"/>
      <c r="H12" s="27" t="s">
        <v>20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66"/>
      <c r="EG12" s="646"/>
      <c r="EH12" s="169"/>
      <c r="EI12" s="558"/>
      <c r="EJ12" s="172"/>
      <c r="EK12" s="173"/>
      <c r="EL12" s="203"/>
      <c r="EM12" s="251"/>
      <c r="EN12" s="251"/>
      <c r="EO12" s="251"/>
      <c r="EP12" s="251"/>
      <c r="EQ12" s="251"/>
      <c r="ER12" s="251"/>
      <c r="ES12" s="251"/>
      <c r="ET12" s="251"/>
      <c r="EU12" s="251"/>
      <c r="EV12" s="251"/>
      <c r="EW12" s="251"/>
      <c r="EX12" s="251"/>
      <c r="EY12" s="251"/>
      <c r="EZ12" s="251"/>
      <c r="FA12" s="251"/>
      <c r="FB12" s="251"/>
      <c r="FC12" s="251"/>
      <c r="FD12" s="251"/>
      <c r="FE12" s="251"/>
      <c r="FF12" s="251"/>
      <c r="FG12" s="251"/>
      <c r="FH12" s="251"/>
      <c r="FI12" s="251"/>
      <c r="FJ12" s="251"/>
      <c r="FK12" s="251"/>
      <c r="FL12" s="251"/>
      <c r="FM12" s="251"/>
      <c r="FN12" s="251"/>
      <c r="FO12" s="251"/>
      <c r="FP12" s="251"/>
      <c r="FQ12" s="251"/>
      <c r="FR12" s="251"/>
      <c r="FS12" s="251"/>
      <c r="FT12" s="251"/>
      <c r="FU12" s="251"/>
      <c r="FV12" s="251"/>
      <c r="FW12" s="251"/>
      <c r="FX12" s="251"/>
      <c r="FY12" s="251"/>
      <c r="FZ12" s="251"/>
      <c r="GA12" s="251"/>
      <c r="GB12" s="251"/>
      <c r="GC12" s="251"/>
      <c r="GD12" s="251"/>
      <c r="GE12" s="251"/>
      <c r="GF12" s="251"/>
      <c r="GG12" s="251"/>
      <c r="GH12" s="251"/>
      <c r="GI12" s="251"/>
      <c r="GJ12" s="251"/>
      <c r="GK12" s="251"/>
      <c r="GL12" s="251"/>
      <c r="GM12" s="251"/>
      <c r="GN12" s="251"/>
      <c r="GO12" s="251"/>
      <c r="GP12" s="251"/>
      <c r="GQ12" s="251"/>
      <c r="GR12" s="251"/>
      <c r="GS12" s="251"/>
      <c r="GT12" s="251"/>
      <c r="GU12" s="251"/>
      <c r="GV12" s="251"/>
      <c r="GW12" s="251"/>
      <c r="GX12" s="251"/>
      <c r="GY12" s="251"/>
      <c r="GZ12" s="251"/>
      <c r="HA12" s="251"/>
      <c r="HB12" s="251"/>
      <c r="HC12" s="251"/>
      <c r="HD12" s="251"/>
      <c r="HE12" s="251"/>
      <c r="HF12" s="251"/>
      <c r="HG12" s="251"/>
      <c r="HH12" s="251"/>
      <c r="HI12" s="251"/>
      <c r="HJ12" s="251"/>
      <c r="HK12" s="251"/>
      <c r="HL12" s="251"/>
      <c r="HM12" s="251"/>
      <c r="HN12" s="251"/>
      <c r="HO12" s="251"/>
      <c r="HP12" s="251"/>
      <c r="HQ12" s="59"/>
    </row>
    <row r="13" spans="1:231" ht="13.8" thickBot="1">
      <c r="A13" s="616"/>
      <c r="B13" s="617"/>
      <c r="C13" s="617"/>
      <c r="D13" s="617"/>
      <c r="E13" s="617"/>
      <c r="F13" s="617"/>
      <c r="G13" s="618"/>
      <c r="H13" s="27" t="s">
        <v>21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66"/>
      <c r="EG13" s="646"/>
      <c r="EH13" s="169"/>
      <c r="EI13" s="558"/>
      <c r="EJ13" s="172"/>
      <c r="EK13" s="173"/>
      <c r="EL13" s="203"/>
      <c r="EM13" s="287"/>
      <c r="EN13" s="143"/>
      <c r="EO13" s="143"/>
      <c r="EP13" s="143"/>
      <c r="EQ13" s="143"/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3"/>
      <c r="FF13" s="143"/>
      <c r="FG13" s="143"/>
      <c r="FH13" s="143"/>
      <c r="FI13" s="143"/>
      <c r="FJ13" s="143"/>
      <c r="FK13" s="143"/>
      <c r="FL13" s="143"/>
      <c r="FM13" s="143"/>
      <c r="FN13" s="143"/>
      <c r="FO13" s="143"/>
      <c r="FP13" s="143"/>
      <c r="FQ13" s="143"/>
      <c r="FR13" s="143"/>
      <c r="FS13" s="143"/>
      <c r="FT13" s="143"/>
      <c r="FU13" s="143"/>
      <c r="FV13" s="143"/>
      <c r="FW13" s="143"/>
      <c r="FX13" s="154"/>
      <c r="FY13" s="552" t="s">
        <v>42</v>
      </c>
      <c r="FZ13" s="552"/>
      <c r="GA13" s="552"/>
      <c r="GB13" s="552"/>
      <c r="GC13" s="552"/>
      <c r="GD13" s="552"/>
      <c r="GE13" s="552"/>
      <c r="GF13" s="552"/>
      <c r="GG13" s="552"/>
      <c r="GH13" s="552"/>
      <c r="GI13" s="552"/>
      <c r="GJ13" s="552"/>
      <c r="GK13" s="552"/>
      <c r="GL13" s="552"/>
      <c r="GM13" s="552"/>
      <c r="GN13" s="552"/>
      <c r="GO13" s="552"/>
      <c r="GP13" s="552"/>
      <c r="GQ13" s="552"/>
      <c r="GR13" s="552"/>
      <c r="GS13" s="552"/>
      <c r="GT13" s="552"/>
      <c r="GU13" s="552"/>
      <c r="GV13" s="552"/>
      <c r="GW13" s="552"/>
      <c r="GX13" s="552"/>
      <c r="GY13" s="552"/>
      <c r="GZ13" s="552"/>
      <c r="HA13" s="552"/>
      <c r="HB13" s="552"/>
      <c r="HC13" s="552"/>
      <c r="HD13" s="552"/>
      <c r="HE13" s="552"/>
      <c r="HF13" s="552"/>
      <c r="HG13" s="552"/>
      <c r="HH13" s="552"/>
      <c r="HI13" s="552"/>
      <c r="HJ13" s="552"/>
      <c r="HK13" s="552"/>
      <c r="HL13" s="552"/>
      <c r="HM13" s="552"/>
      <c r="HN13" s="552"/>
      <c r="HO13" s="552"/>
      <c r="HP13" s="552"/>
      <c r="HQ13" s="149"/>
    </row>
    <row r="14" spans="1:231">
      <c r="A14" s="603" t="s">
        <v>6</v>
      </c>
      <c r="B14" s="604"/>
      <c r="C14" s="604"/>
      <c r="D14" s="604"/>
      <c r="E14" s="604"/>
      <c r="F14" s="604"/>
      <c r="G14" s="605"/>
      <c r="H14" s="25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6"/>
      <c r="AP14" s="246"/>
      <c r="AQ14" s="246"/>
      <c r="AR14" s="246"/>
      <c r="AS14" s="246"/>
      <c r="AT14" s="246"/>
      <c r="AU14" s="246"/>
      <c r="AV14" s="246"/>
      <c r="AW14" s="246"/>
      <c r="AX14" s="246"/>
      <c r="AY14" s="246"/>
      <c r="AZ14" s="246"/>
      <c r="BA14" s="246"/>
      <c r="BB14" s="246"/>
      <c r="BC14" s="246"/>
      <c r="BD14" s="246"/>
      <c r="BE14" s="246"/>
      <c r="BF14" s="246"/>
      <c r="BG14" s="246"/>
      <c r="BH14" s="246"/>
      <c r="BI14" s="246"/>
      <c r="BJ14" s="246"/>
      <c r="BK14" s="246"/>
      <c r="BL14" s="246"/>
      <c r="BM14" s="246"/>
      <c r="BN14" s="246"/>
      <c r="BO14" s="246"/>
      <c r="BP14" s="246"/>
      <c r="BQ14" s="246"/>
      <c r="BR14" s="246"/>
      <c r="BS14" s="246"/>
      <c r="BT14" s="246"/>
      <c r="BU14" s="246"/>
      <c r="BV14" s="246"/>
      <c r="BW14" s="246"/>
      <c r="BX14" s="246"/>
      <c r="BY14" s="246"/>
      <c r="BZ14" s="246"/>
      <c r="CA14" s="246"/>
      <c r="CB14" s="246"/>
      <c r="CC14" s="246"/>
      <c r="CD14" s="246"/>
      <c r="CE14" s="246"/>
      <c r="CF14" s="246"/>
      <c r="CG14" s="246"/>
      <c r="CH14" s="246"/>
      <c r="CI14" s="246"/>
      <c r="CJ14" s="246"/>
      <c r="CK14" s="246"/>
      <c r="CL14" s="246"/>
      <c r="CM14" s="246"/>
      <c r="CN14" s="246"/>
      <c r="CO14" s="246"/>
      <c r="CP14" s="246"/>
      <c r="CQ14" s="246"/>
      <c r="CR14" s="246"/>
      <c r="CS14" s="246"/>
      <c r="CT14" s="246"/>
      <c r="CU14" s="246"/>
      <c r="CV14" s="246"/>
      <c r="CW14" s="246"/>
      <c r="CX14" s="246"/>
      <c r="CY14" s="246"/>
      <c r="CZ14" s="246"/>
      <c r="DA14" s="246"/>
      <c r="DB14" s="246"/>
      <c r="DC14" s="246"/>
      <c r="DD14" s="246"/>
      <c r="DE14" s="246"/>
      <c r="DF14" s="246"/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7"/>
      <c r="EG14" s="646"/>
      <c r="EH14" s="169"/>
      <c r="EI14" s="558"/>
      <c r="EJ14" s="172"/>
      <c r="EK14" s="173"/>
      <c r="EL14" s="203"/>
      <c r="EM14" s="288"/>
      <c r="EN14" s="200"/>
      <c r="EO14" s="200"/>
      <c r="EP14" s="200"/>
      <c r="EQ14" s="200"/>
      <c r="ER14" s="200"/>
      <c r="ES14" s="200"/>
      <c r="ET14" s="200"/>
      <c r="EU14" s="190"/>
      <c r="EV14" s="190"/>
      <c r="EW14" s="190"/>
      <c r="EX14" s="190"/>
      <c r="EY14" s="190"/>
      <c r="EZ14" s="190"/>
      <c r="FA14" s="190"/>
      <c r="FB14" s="190"/>
      <c r="FC14" s="190"/>
      <c r="FD14" s="190"/>
      <c r="FE14" s="190"/>
      <c r="FF14" s="190"/>
      <c r="FG14" s="190"/>
      <c r="FH14" s="190"/>
      <c r="FI14" s="190"/>
      <c r="FJ14" s="190"/>
      <c r="FK14" s="190"/>
      <c r="FL14" s="190"/>
      <c r="FM14" s="190"/>
      <c r="FN14" s="190"/>
      <c r="FO14" s="190"/>
      <c r="FP14" s="190"/>
      <c r="FQ14" s="190"/>
      <c r="FR14" s="190"/>
      <c r="FS14" s="190"/>
      <c r="FT14" s="190"/>
      <c r="FU14" s="190"/>
      <c r="FV14" s="190"/>
      <c r="FW14" s="190"/>
      <c r="FX14" s="201"/>
      <c r="FY14" s="554"/>
      <c r="FZ14" s="554"/>
      <c r="GA14" s="554"/>
      <c r="GB14" s="554"/>
      <c r="GC14" s="554"/>
      <c r="GD14" s="554"/>
      <c r="GE14" s="554"/>
      <c r="GF14" s="554"/>
      <c r="GG14" s="554"/>
      <c r="GH14" s="554"/>
      <c r="GI14" s="554"/>
      <c r="GJ14" s="554"/>
      <c r="GK14" s="554"/>
      <c r="GL14" s="554"/>
      <c r="GM14" s="554"/>
      <c r="GN14" s="554"/>
      <c r="GO14" s="554"/>
      <c r="GP14" s="554"/>
      <c r="GQ14" s="554"/>
      <c r="GR14" s="554"/>
      <c r="GS14" s="554"/>
      <c r="GT14" s="554"/>
      <c r="GU14" s="554"/>
      <c r="GV14" s="554"/>
      <c r="GW14" s="554"/>
      <c r="GX14" s="554"/>
      <c r="GY14" s="554"/>
      <c r="GZ14" s="554"/>
      <c r="HA14" s="554"/>
      <c r="HB14" s="554"/>
      <c r="HC14" s="554"/>
      <c r="HD14" s="554"/>
      <c r="HE14" s="554"/>
      <c r="HF14" s="554"/>
      <c r="HG14" s="554"/>
      <c r="HH14" s="554"/>
      <c r="HI14" s="554"/>
      <c r="HJ14" s="554"/>
      <c r="HK14" s="554"/>
      <c r="HL14" s="554"/>
      <c r="HM14" s="554"/>
      <c r="HN14" s="554"/>
      <c r="HO14" s="554"/>
      <c r="HP14" s="554"/>
      <c r="HQ14" s="150"/>
    </row>
    <row r="15" spans="1:231" ht="13.8" thickBot="1">
      <c r="A15" s="606"/>
      <c r="B15" s="607"/>
      <c r="C15" s="607"/>
      <c r="D15" s="607"/>
      <c r="E15" s="607"/>
      <c r="F15" s="607"/>
      <c r="G15" s="608"/>
      <c r="H15" s="257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1"/>
      <c r="BL15" s="241"/>
      <c r="BM15" s="241"/>
      <c r="BN15" s="241"/>
      <c r="BO15" s="241"/>
      <c r="BP15" s="241"/>
      <c r="BQ15" s="241"/>
      <c r="BR15" s="241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241"/>
      <c r="CU15" s="241"/>
      <c r="CV15" s="241"/>
      <c r="CW15" s="241"/>
      <c r="CX15" s="241"/>
      <c r="CY15" s="241"/>
      <c r="CZ15" s="241"/>
      <c r="DA15" s="241"/>
      <c r="DB15" s="241"/>
      <c r="DC15" s="241"/>
      <c r="DD15" s="241"/>
      <c r="DE15" s="241"/>
      <c r="DF15" s="241"/>
      <c r="DG15" s="241"/>
      <c r="DH15" s="241"/>
      <c r="DI15" s="241"/>
      <c r="DJ15" s="241"/>
      <c r="DK15" s="241"/>
      <c r="DL15" s="241"/>
      <c r="DM15" s="241"/>
      <c r="DN15" s="241"/>
      <c r="DO15" s="241"/>
      <c r="DP15" s="241"/>
      <c r="DQ15" s="241"/>
      <c r="DR15" s="241"/>
      <c r="DS15" s="241"/>
      <c r="DT15" s="241"/>
      <c r="DU15" s="241"/>
      <c r="DV15" s="241"/>
      <c r="DW15" s="241"/>
      <c r="DX15" s="241"/>
      <c r="DY15" s="241"/>
      <c r="DZ15" s="241"/>
      <c r="EA15" s="241"/>
      <c r="EB15" s="241"/>
      <c r="EC15" s="241"/>
      <c r="ED15" s="241"/>
      <c r="EE15" s="241"/>
      <c r="EF15" s="258"/>
      <c r="EG15" s="646"/>
      <c r="EH15" s="169"/>
      <c r="EI15" s="558"/>
      <c r="EJ15" s="174"/>
      <c r="EK15" s="175"/>
      <c r="EL15" s="203"/>
      <c r="EM15" s="289"/>
      <c r="EN15" s="242"/>
      <c r="EO15" s="242"/>
      <c r="EP15" s="242"/>
      <c r="EQ15" s="242"/>
      <c r="ER15" s="242"/>
      <c r="ES15" s="242"/>
      <c r="ET15" s="242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243"/>
      <c r="FF15" s="243"/>
      <c r="FG15" s="243"/>
      <c r="FH15" s="243"/>
      <c r="FI15" s="243"/>
      <c r="FJ15" s="243"/>
      <c r="FK15" s="243"/>
      <c r="FL15" s="243"/>
      <c r="FM15" s="243"/>
      <c r="FN15" s="243"/>
      <c r="FO15" s="243"/>
      <c r="FP15" s="243"/>
      <c r="FQ15" s="243"/>
      <c r="FR15" s="243"/>
      <c r="FS15" s="243"/>
      <c r="FT15" s="243"/>
      <c r="FU15" s="243"/>
      <c r="FV15" s="243"/>
      <c r="FW15" s="243"/>
      <c r="FX15" s="244"/>
      <c r="FY15" s="243"/>
      <c r="FZ15" s="243"/>
      <c r="GA15" s="243"/>
      <c r="GB15" s="243"/>
      <c r="GC15" s="243"/>
      <c r="GD15" s="243"/>
      <c r="GE15" s="245"/>
      <c r="GF15" s="245"/>
      <c r="GG15" s="245"/>
      <c r="GH15" s="245"/>
      <c r="GI15" s="245"/>
      <c r="GJ15" s="245"/>
      <c r="GK15" s="245"/>
      <c r="GL15" s="245"/>
      <c r="GM15" s="245"/>
      <c r="GN15" s="245"/>
      <c r="GO15" s="245"/>
      <c r="GP15" s="245"/>
      <c r="GQ15" s="245"/>
      <c r="GR15" s="245"/>
      <c r="GS15" s="245"/>
      <c r="GT15" s="245"/>
      <c r="GU15" s="245"/>
      <c r="GV15" s="245"/>
      <c r="GW15" s="245"/>
      <c r="GX15" s="245"/>
      <c r="GY15" s="245"/>
      <c r="GZ15" s="245"/>
      <c r="HA15" s="245"/>
      <c r="HB15" s="245"/>
      <c r="HC15" s="245"/>
      <c r="HD15" s="245"/>
      <c r="HE15" s="245"/>
      <c r="HF15" s="245"/>
      <c r="HG15" s="245"/>
      <c r="HH15" s="245"/>
      <c r="HI15" s="245"/>
      <c r="HJ15" s="245"/>
      <c r="HK15" s="245"/>
      <c r="HL15" s="245"/>
      <c r="HM15" s="245"/>
      <c r="HN15" s="245"/>
      <c r="HO15" s="245"/>
      <c r="HP15" s="245"/>
      <c r="HQ15" s="150"/>
    </row>
    <row r="16" spans="1:231">
      <c r="A16" s="606"/>
      <c r="B16" s="607"/>
      <c r="C16" s="607"/>
      <c r="D16" s="607"/>
      <c r="E16" s="607"/>
      <c r="F16" s="607"/>
      <c r="G16" s="608"/>
      <c r="H16" s="11" t="s">
        <v>10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144"/>
      <c r="EG16" s="646"/>
      <c r="EH16" s="170"/>
      <c r="EI16" s="558"/>
      <c r="EJ16" s="236" t="s">
        <v>97</v>
      </c>
      <c r="EK16" s="160"/>
      <c r="EL16" s="39"/>
      <c r="EM16" s="202" t="s">
        <v>91</v>
      </c>
      <c r="EN16" s="179"/>
      <c r="EO16" s="179"/>
      <c r="EP16" s="179"/>
      <c r="EQ16" s="555" t="s">
        <v>90</v>
      </c>
      <c r="ER16" s="476"/>
      <c r="ES16" s="476"/>
      <c r="ET16" s="344"/>
      <c r="EU16" s="178" t="s">
        <v>102</v>
      </c>
      <c r="EV16" s="179"/>
      <c r="EW16" s="179"/>
      <c r="EX16" s="179"/>
      <c r="EY16" s="162"/>
      <c r="EZ16" s="178" t="s">
        <v>103</v>
      </c>
      <c r="FA16" s="179"/>
      <c r="FB16" s="179"/>
      <c r="FC16" s="179"/>
      <c r="FD16" s="162"/>
      <c r="FE16" s="178" t="s">
        <v>167</v>
      </c>
      <c r="FF16" s="179"/>
      <c r="FG16" s="179"/>
      <c r="FH16" s="179"/>
      <c r="FI16" s="179"/>
      <c r="FJ16" s="179"/>
      <c r="FK16" s="179"/>
      <c r="FL16" s="179"/>
      <c r="FM16" s="179"/>
      <c r="FN16" s="162"/>
      <c r="FO16" s="179" t="s">
        <v>166</v>
      </c>
      <c r="FP16" s="179"/>
      <c r="FQ16" s="179"/>
      <c r="FR16" s="179"/>
      <c r="FS16" s="179"/>
      <c r="FT16" s="179"/>
      <c r="FU16" s="179"/>
      <c r="FV16" s="179"/>
      <c r="FW16" s="179"/>
      <c r="FX16" s="180"/>
      <c r="FY16" s="550" t="s">
        <v>91</v>
      </c>
      <c r="FZ16" s="550"/>
      <c r="GA16" s="550"/>
      <c r="GB16" s="550"/>
      <c r="GC16" s="550"/>
      <c r="GD16" s="551"/>
      <c r="GE16" s="549" t="s">
        <v>90</v>
      </c>
      <c r="GF16" s="550"/>
      <c r="GG16" s="550"/>
      <c r="GH16" s="550"/>
      <c r="GI16" s="550"/>
      <c r="GJ16" s="551"/>
      <c r="GK16" s="549" t="s">
        <v>106</v>
      </c>
      <c r="GL16" s="550"/>
      <c r="GM16" s="550"/>
      <c r="GN16" s="550"/>
      <c r="GO16" s="550"/>
      <c r="GP16" s="550"/>
      <c r="GQ16" s="551"/>
      <c r="GR16" s="549" t="s">
        <v>107</v>
      </c>
      <c r="GS16" s="550"/>
      <c r="GT16" s="550"/>
      <c r="GU16" s="550"/>
      <c r="GV16" s="550"/>
      <c r="GW16" s="550"/>
      <c r="GX16" s="551"/>
      <c r="GY16" s="549" t="s">
        <v>108</v>
      </c>
      <c r="GZ16" s="550"/>
      <c r="HA16" s="550"/>
      <c r="HB16" s="550"/>
      <c r="HC16" s="550"/>
      <c r="HD16" s="550"/>
      <c r="HE16" s="550"/>
      <c r="HF16" s="550"/>
      <c r="HG16" s="551"/>
      <c r="HH16" s="549" t="s">
        <v>109</v>
      </c>
      <c r="HI16" s="550"/>
      <c r="HJ16" s="550"/>
      <c r="HK16" s="550"/>
      <c r="HL16" s="550"/>
      <c r="HM16" s="550"/>
      <c r="HN16" s="550"/>
      <c r="HO16" s="550"/>
      <c r="HP16" s="551"/>
      <c r="HQ16" s="151"/>
    </row>
    <row r="17" spans="1:225" ht="13.8" thickBot="1">
      <c r="A17" s="609"/>
      <c r="B17" s="610"/>
      <c r="C17" s="610"/>
      <c r="D17" s="610"/>
      <c r="E17" s="610"/>
      <c r="F17" s="610"/>
      <c r="G17" s="611"/>
      <c r="H17" s="11" t="s">
        <v>11</v>
      </c>
      <c r="I17" s="13"/>
      <c r="J17" s="13"/>
      <c r="K17" s="13"/>
      <c r="L17" s="13"/>
      <c r="M17" s="13"/>
      <c r="N17" s="13"/>
      <c r="O17" s="13"/>
      <c r="P17" s="13">
        <v>1</v>
      </c>
      <c r="Q17" s="13">
        <v>2</v>
      </c>
      <c r="R17" s="13">
        <v>3</v>
      </c>
      <c r="S17" s="13">
        <v>4</v>
      </c>
      <c r="T17" s="13">
        <v>5</v>
      </c>
      <c r="U17" s="13">
        <v>6</v>
      </c>
      <c r="V17" s="13">
        <v>7</v>
      </c>
      <c r="W17" s="13">
        <v>8</v>
      </c>
      <c r="X17" s="13">
        <v>9</v>
      </c>
      <c r="Y17" s="13">
        <v>10</v>
      </c>
      <c r="Z17" s="13">
        <v>11</v>
      </c>
      <c r="AA17" s="13">
        <v>12</v>
      </c>
      <c r="AB17" s="13">
        <v>13</v>
      </c>
      <c r="AC17" s="13">
        <v>14</v>
      </c>
      <c r="AD17" s="13">
        <v>15</v>
      </c>
      <c r="AE17" s="13">
        <v>16</v>
      </c>
      <c r="AF17" s="13">
        <v>17</v>
      </c>
      <c r="AG17" s="13">
        <v>18</v>
      </c>
      <c r="AH17" s="13">
        <v>19</v>
      </c>
      <c r="AI17" s="13">
        <v>20</v>
      </c>
      <c r="AJ17" s="13">
        <v>21</v>
      </c>
      <c r="AK17" s="13">
        <v>22</v>
      </c>
      <c r="AL17" s="13">
        <v>23</v>
      </c>
      <c r="AM17" s="13">
        <v>24</v>
      </c>
      <c r="AN17" s="13">
        <v>25</v>
      </c>
      <c r="AO17" s="13">
        <v>26</v>
      </c>
      <c r="AP17" s="13">
        <v>27</v>
      </c>
      <c r="AQ17" s="13">
        <v>28</v>
      </c>
      <c r="AR17" s="13">
        <v>29</v>
      </c>
      <c r="AS17" s="13">
        <v>30</v>
      </c>
      <c r="AT17" s="13">
        <v>31</v>
      </c>
      <c r="AU17" s="13">
        <v>32</v>
      </c>
      <c r="AV17" s="13">
        <v>33</v>
      </c>
      <c r="AW17" s="13">
        <v>34</v>
      </c>
      <c r="AX17" s="13">
        <v>35</v>
      </c>
      <c r="AY17" s="13">
        <v>36</v>
      </c>
      <c r="AZ17" s="13">
        <v>37</v>
      </c>
      <c r="BA17" s="13">
        <v>38</v>
      </c>
      <c r="BB17" s="13">
        <v>39</v>
      </c>
      <c r="BC17" s="13">
        <v>40</v>
      </c>
      <c r="BD17" s="13"/>
      <c r="BE17" s="13">
        <v>1</v>
      </c>
      <c r="BF17" s="13">
        <v>2</v>
      </c>
      <c r="BG17" s="13">
        <v>3</v>
      </c>
      <c r="BH17" s="13">
        <v>4</v>
      </c>
      <c r="BI17" s="13">
        <v>5</v>
      </c>
      <c r="BJ17" s="13">
        <v>6</v>
      </c>
      <c r="BK17" s="13">
        <v>7</v>
      </c>
      <c r="BL17" s="13">
        <v>8</v>
      </c>
      <c r="BM17" s="13">
        <v>9</v>
      </c>
      <c r="BN17" s="13">
        <v>10</v>
      </c>
      <c r="BO17" s="13">
        <v>11</v>
      </c>
      <c r="BP17" s="13">
        <v>12</v>
      </c>
      <c r="BQ17" s="13">
        <v>13</v>
      </c>
      <c r="BR17" s="13">
        <v>14</v>
      </c>
      <c r="BS17" s="13">
        <v>15</v>
      </c>
      <c r="BT17" s="13">
        <v>16</v>
      </c>
      <c r="BU17" s="13">
        <v>17</v>
      </c>
      <c r="BV17" s="13">
        <v>18</v>
      </c>
      <c r="BW17" s="13">
        <v>19</v>
      </c>
      <c r="BX17" s="13">
        <v>20</v>
      </c>
      <c r="BY17" s="13">
        <v>21</v>
      </c>
      <c r="BZ17" s="13">
        <v>22</v>
      </c>
      <c r="CA17" s="13">
        <v>23</v>
      </c>
      <c r="CB17" s="13">
        <v>24</v>
      </c>
      <c r="CC17" s="13">
        <v>25</v>
      </c>
      <c r="CD17" s="13">
        <v>26</v>
      </c>
      <c r="CE17" s="13">
        <v>27</v>
      </c>
      <c r="CF17" s="13">
        <v>28</v>
      </c>
      <c r="CG17" s="13">
        <v>29</v>
      </c>
      <c r="CH17" s="13">
        <v>30</v>
      </c>
      <c r="CI17" s="13">
        <v>31</v>
      </c>
      <c r="CJ17" s="13">
        <v>32</v>
      </c>
      <c r="CK17" s="13">
        <v>33</v>
      </c>
      <c r="CL17" s="13">
        <v>34</v>
      </c>
      <c r="CM17" s="13">
        <v>35</v>
      </c>
      <c r="CN17" s="13">
        <v>36</v>
      </c>
      <c r="CO17" s="13">
        <v>37</v>
      </c>
      <c r="CP17" s="13">
        <v>38</v>
      </c>
      <c r="CQ17" s="13">
        <v>39</v>
      </c>
      <c r="CR17" s="13">
        <v>40</v>
      </c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647"/>
      <c r="EH17" s="171"/>
      <c r="EI17" s="559"/>
      <c r="EJ17" s="237" t="s">
        <v>98</v>
      </c>
      <c r="EK17" s="176"/>
      <c r="EL17" s="120"/>
      <c r="EM17" s="290" t="s">
        <v>43</v>
      </c>
      <c r="EN17" s="125" t="s">
        <v>44</v>
      </c>
      <c r="EO17" s="126" t="s">
        <v>45</v>
      </c>
      <c r="EP17" s="349" t="s">
        <v>83</v>
      </c>
      <c r="EQ17" s="127" t="s">
        <v>43</v>
      </c>
      <c r="ER17" s="125" t="s">
        <v>44</v>
      </c>
      <c r="ES17" s="126" t="s">
        <v>45</v>
      </c>
      <c r="ET17" s="126" t="s">
        <v>83</v>
      </c>
      <c r="EU17" s="127" t="s">
        <v>43</v>
      </c>
      <c r="EV17" s="125" t="s">
        <v>44</v>
      </c>
      <c r="EW17" s="125" t="s">
        <v>45</v>
      </c>
      <c r="EX17" s="125" t="s">
        <v>83</v>
      </c>
      <c r="EY17" s="125" t="s">
        <v>84</v>
      </c>
      <c r="EZ17" s="127" t="s">
        <v>43</v>
      </c>
      <c r="FA17" s="125" t="s">
        <v>44</v>
      </c>
      <c r="FB17" s="126" t="s">
        <v>45</v>
      </c>
      <c r="FC17" s="126" t="s">
        <v>83</v>
      </c>
      <c r="FD17" s="126" t="s">
        <v>84</v>
      </c>
      <c r="FE17" s="126" t="s">
        <v>44</v>
      </c>
      <c r="FF17" s="126" t="s">
        <v>45</v>
      </c>
      <c r="FG17" s="126" t="s">
        <v>83</v>
      </c>
      <c r="FH17" s="126" t="s">
        <v>164</v>
      </c>
      <c r="FI17" s="126" t="s">
        <v>165</v>
      </c>
      <c r="FJ17" s="126" t="s">
        <v>331</v>
      </c>
      <c r="FK17" s="126" t="s">
        <v>104</v>
      </c>
      <c r="FL17" s="126" t="s">
        <v>74</v>
      </c>
      <c r="FM17" s="126" t="s">
        <v>75</v>
      </c>
      <c r="FN17" s="126" t="s">
        <v>76</v>
      </c>
      <c r="FO17" s="126" t="s">
        <v>44</v>
      </c>
      <c r="FP17" s="126" t="s">
        <v>45</v>
      </c>
      <c r="FQ17" s="126" t="s">
        <v>83</v>
      </c>
      <c r="FR17" s="126" t="s">
        <v>164</v>
      </c>
      <c r="FS17" s="126" t="s">
        <v>165</v>
      </c>
      <c r="FT17" s="126" t="s">
        <v>331</v>
      </c>
      <c r="FU17" s="126" t="s">
        <v>104</v>
      </c>
      <c r="FV17" s="126" t="s">
        <v>74</v>
      </c>
      <c r="FW17" s="126" t="s">
        <v>75</v>
      </c>
      <c r="FX17" s="189" t="s">
        <v>76</v>
      </c>
      <c r="FY17" s="129" t="s">
        <v>77</v>
      </c>
      <c r="FZ17" s="128" t="s">
        <v>99</v>
      </c>
      <c r="GA17" s="128" t="s">
        <v>100</v>
      </c>
      <c r="GB17" s="128" t="s">
        <v>44</v>
      </c>
      <c r="GC17" s="128" t="s">
        <v>45</v>
      </c>
      <c r="GD17" s="128" t="s">
        <v>83</v>
      </c>
      <c r="GE17" s="128" t="s">
        <v>77</v>
      </c>
      <c r="GF17" s="128" t="s">
        <v>99</v>
      </c>
      <c r="GG17" s="128" t="s">
        <v>100</v>
      </c>
      <c r="GH17" s="128" t="s">
        <v>44</v>
      </c>
      <c r="GI17" s="128" t="s">
        <v>45</v>
      </c>
      <c r="GJ17" s="128" t="s">
        <v>83</v>
      </c>
      <c r="GK17" s="128" t="s">
        <v>77</v>
      </c>
      <c r="GL17" s="128" t="s">
        <v>99</v>
      </c>
      <c r="GM17" s="128" t="s">
        <v>100</v>
      </c>
      <c r="GN17" s="128" t="s">
        <v>44</v>
      </c>
      <c r="GO17" s="128" t="s">
        <v>45</v>
      </c>
      <c r="GP17" s="128" t="s">
        <v>83</v>
      </c>
      <c r="GQ17" s="128" t="s">
        <v>84</v>
      </c>
      <c r="GR17" s="128" t="s">
        <v>77</v>
      </c>
      <c r="GS17" s="128" t="s">
        <v>99</v>
      </c>
      <c r="GT17" s="128" t="s">
        <v>100</v>
      </c>
      <c r="GU17" s="128" t="s">
        <v>44</v>
      </c>
      <c r="GV17" s="128" t="s">
        <v>45</v>
      </c>
      <c r="GW17" s="128" t="s">
        <v>83</v>
      </c>
      <c r="GX17" s="128" t="s">
        <v>84</v>
      </c>
      <c r="GY17" s="128" t="s">
        <v>44</v>
      </c>
      <c r="GZ17" s="128" t="s">
        <v>45</v>
      </c>
      <c r="HA17" s="128" t="s">
        <v>164</v>
      </c>
      <c r="HB17" s="128" t="s">
        <v>165</v>
      </c>
      <c r="HC17" s="128" t="s">
        <v>83</v>
      </c>
      <c r="HD17" s="128" t="s">
        <v>104</v>
      </c>
      <c r="HE17" s="128" t="s">
        <v>74</v>
      </c>
      <c r="HF17" s="128" t="s">
        <v>75</v>
      </c>
      <c r="HG17" s="128" t="s">
        <v>76</v>
      </c>
      <c r="HH17" s="128" t="s">
        <v>44</v>
      </c>
      <c r="HI17" s="128" t="s">
        <v>45</v>
      </c>
      <c r="HJ17" s="128" t="s">
        <v>164</v>
      </c>
      <c r="HK17" s="128" t="s">
        <v>165</v>
      </c>
      <c r="HL17" s="128" t="s">
        <v>83</v>
      </c>
      <c r="HM17" s="128" t="s">
        <v>104</v>
      </c>
      <c r="HN17" s="128" t="s">
        <v>74</v>
      </c>
      <c r="HO17" s="128" t="s">
        <v>75</v>
      </c>
      <c r="HP17" s="128" t="s">
        <v>76</v>
      </c>
      <c r="HQ17" s="152"/>
    </row>
    <row r="18" spans="1:225">
      <c r="A18" s="565" t="s">
        <v>7</v>
      </c>
      <c r="B18" s="566"/>
      <c r="C18" s="566"/>
      <c r="D18" s="566"/>
      <c r="E18" s="566"/>
      <c r="F18" s="566"/>
      <c r="G18" s="566"/>
      <c r="H18" s="11" t="s">
        <v>8</v>
      </c>
      <c r="I18" s="12" t="s">
        <v>66</v>
      </c>
      <c r="J18" s="12" t="s">
        <v>63</v>
      </c>
      <c r="K18" s="12" t="s">
        <v>67</v>
      </c>
      <c r="L18" s="12"/>
      <c r="M18" s="12" t="s">
        <v>68</v>
      </c>
      <c r="N18" s="12" t="s">
        <v>69</v>
      </c>
      <c r="O18" s="542" t="s">
        <v>55</v>
      </c>
      <c r="P18" s="543"/>
      <c r="Q18" s="543"/>
      <c r="R18" s="543"/>
      <c r="S18" s="543"/>
      <c r="T18" s="543"/>
      <c r="U18" s="543"/>
      <c r="V18" s="543"/>
      <c r="W18" s="543"/>
      <c r="X18" s="543"/>
      <c r="Y18" s="543"/>
      <c r="Z18" s="543"/>
      <c r="AA18" s="543"/>
      <c r="AB18" s="543"/>
      <c r="AC18" s="543"/>
      <c r="AD18" s="543"/>
      <c r="AE18" s="543"/>
      <c r="AF18" s="543"/>
      <c r="AG18" s="543"/>
      <c r="AH18" s="543"/>
      <c r="AI18" s="543"/>
      <c r="AJ18" s="543"/>
      <c r="AK18" s="543"/>
      <c r="AL18" s="543"/>
      <c r="AM18" s="543"/>
      <c r="AN18" s="543"/>
      <c r="AO18" s="543"/>
      <c r="AP18" s="543"/>
      <c r="AQ18" s="543"/>
      <c r="AR18" s="543"/>
      <c r="AS18" s="543"/>
      <c r="AT18" s="543"/>
      <c r="AU18" s="543"/>
      <c r="AV18" s="543"/>
      <c r="AW18" s="543"/>
      <c r="AX18" s="543"/>
      <c r="AY18" s="543"/>
      <c r="AZ18" s="543"/>
      <c r="BA18" s="543"/>
      <c r="BB18" s="543"/>
      <c r="BC18" s="544"/>
      <c r="BD18" s="542" t="s">
        <v>54</v>
      </c>
      <c r="BE18" s="543"/>
      <c r="BF18" s="543"/>
      <c r="BG18" s="543"/>
      <c r="BH18" s="543"/>
      <c r="BI18" s="543"/>
      <c r="BJ18" s="543"/>
      <c r="BK18" s="543"/>
      <c r="BL18" s="543"/>
      <c r="BM18" s="543"/>
      <c r="BN18" s="543"/>
      <c r="BO18" s="543"/>
      <c r="BP18" s="543"/>
      <c r="BQ18" s="543"/>
      <c r="BR18" s="543"/>
      <c r="BS18" s="543"/>
      <c r="BT18" s="543"/>
      <c r="BU18" s="543"/>
      <c r="BV18" s="543"/>
      <c r="BW18" s="543"/>
      <c r="BX18" s="543"/>
      <c r="BY18" s="543"/>
      <c r="BZ18" s="543"/>
      <c r="CA18" s="543"/>
      <c r="CB18" s="543"/>
      <c r="CC18" s="543"/>
      <c r="CD18" s="543"/>
      <c r="CE18" s="543"/>
      <c r="CF18" s="543"/>
      <c r="CG18" s="543"/>
      <c r="CH18" s="543"/>
      <c r="CI18" s="543"/>
      <c r="CJ18" s="543"/>
      <c r="CK18" s="543"/>
      <c r="CL18" s="543"/>
      <c r="CM18" s="543"/>
      <c r="CN18" s="543"/>
      <c r="CO18" s="543"/>
      <c r="CP18" s="543"/>
      <c r="CQ18" s="543"/>
      <c r="CR18" s="544"/>
      <c r="CS18" s="545" t="s">
        <v>22</v>
      </c>
      <c r="CT18" s="546"/>
      <c r="CU18" s="546"/>
      <c r="CV18" s="546"/>
      <c r="CW18" s="546"/>
      <c r="CX18" s="546"/>
      <c r="CY18" s="546"/>
      <c r="CZ18" s="546"/>
      <c r="DA18" s="546"/>
      <c r="DB18" s="546"/>
      <c r="DC18" s="546"/>
      <c r="DD18" s="546"/>
      <c r="DE18" s="546"/>
      <c r="DF18" s="546"/>
      <c r="DG18" s="546"/>
      <c r="DH18" s="546"/>
      <c r="DI18" s="546"/>
      <c r="DJ18" s="546"/>
      <c r="DK18" s="546"/>
      <c r="DL18" s="546"/>
      <c r="DM18" s="546"/>
      <c r="DN18" s="546"/>
      <c r="DO18" s="546"/>
      <c r="DP18" s="546"/>
      <c r="DQ18" s="546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7"/>
      <c r="EH18" s="137"/>
      <c r="EI18" s="73"/>
      <c r="EJ18" s="295" t="s">
        <v>96</v>
      </c>
      <c r="EK18" s="296" t="s">
        <v>71</v>
      </c>
      <c r="EL18" s="161"/>
      <c r="EM18" s="291"/>
      <c r="EN18" s="87"/>
      <c r="EO18" s="87"/>
      <c r="EP18" s="73"/>
      <c r="EQ18" s="556"/>
      <c r="ER18" s="556"/>
      <c r="ES18" s="556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155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  <c r="GT18" s="87"/>
      <c r="GU18" s="87"/>
      <c r="GV18" s="87"/>
      <c r="GW18" s="87"/>
      <c r="GX18" s="87"/>
      <c r="GY18" s="87"/>
      <c r="GZ18" s="87"/>
      <c r="HA18" s="87"/>
      <c r="HB18" s="87"/>
      <c r="HC18" s="87"/>
      <c r="HD18" s="87"/>
      <c r="HE18" s="87"/>
      <c r="HF18" s="87"/>
      <c r="HG18" s="87"/>
      <c r="HH18" s="87"/>
      <c r="HI18" s="87"/>
      <c r="HJ18" s="87"/>
      <c r="HK18" s="87"/>
      <c r="HL18" s="87"/>
      <c r="HM18" s="87"/>
      <c r="HN18" s="87"/>
      <c r="HO18" s="87"/>
      <c r="HP18" s="87"/>
      <c r="HQ18" s="1"/>
    </row>
    <row r="19" spans="1:225" ht="15.9" customHeight="1">
      <c r="A19" s="15">
        <v>1</v>
      </c>
      <c r="B19" s="69"/>
      <c r="C19" s="541" t="str">
        <f t="shared" ref="C19:C37" si="0">IF(B19&gt;0,VLOOKUP(B19,RE,2,FALSE),"")</f>
        <v/>
      </c>
      <c r="D19" s="567"/>
      <c r="E19" s="567"/>
      <c r="F19" s="567"/>
      <c r="G19" s="567"/>
      <c r="H19" s="111" t="str">
        <f t="shared" ref="H19:H39" si="1">IF(B19=0,"",IF(VLOOKUP(B19,RE,7,FALSE)&gt;0,VLOOKUP(B19,RE,7,FALSE),VLOOKUP(B19,RE,3,FALSE)))</f>
        <v/>
      </c>
      <c r="I19" s="22">
        <f t="shared" ref="I19:I37" si="2">IF($B19="",0,VLOOKUP($B19,RE,20,FALSE))</f>
        <v>0</v>
      </c>
      <c r="J19" s="22">
        <f t="shared" ref="J19:J39" si="3">IF($B19="",0,VLOOKUP($B19,RE,21,FALSE))</f>
        <v>0</v>
      </c>
      <c r="K19" s="22">
        <f t="shared" ref="K19:K39" si="4">IF($B19="",0,VLOOKUP($B19,RE,22,FALSE))</f>
        <v>0</v>
      </c>
      <c r="L19" s="113"/>
      <c r="M19" s="22">
        <f t="shared" ref="M19:M39" si="5">IF($B19="",0,VLOOKUP($B19,RE,23,FALSE))</f>
        <v>0</v>
      </c>
      <c r="N19" s="22">
        <f t="shared" ref="N19:N39" si="6">IF($B19="",0,VLOOKUP($B19,RE,19,FALSE))</f>
        <v>0</v>
      </c>
      <c r="O19" s="83">
        <f t="shared" ref="O19:O46" si="7">SUM(P19:BC19)</f>
        <v>0</v>
      </c>
      <c r="P19" s="64">
        <f>IF(CS$70=1,0,IF(AND(CS19=1,$J19=1,CS$43&gt;=REGISTER!$DD$28,CS$40&gt;0,SUM(CS$54:CS$60)&gt;0),1,0))</f>
        <v>0</v>
      </c>
      <c r="Q19" s="64">
        <f>IF(CT$70=1,0,IF(AND(CT19=1,$J19=1,CT$43&gt;=REGISTER!$DD$28,CT$40&gt;0,SUM(CT$54:CT$60)&gt;0),1,0))</f>
        <v>0</v>
      </c>
      <c r="R19" s="64">
        <f>IF(CU$70=1,0,IF(AND(CU19=1,$J19=1,CU$43&gt;=REGISTER!$DD$28,CU$40&gt;0,SUM(CU$54:CU$60)&gt;0),1,0))</f>
        <v>0</v>
      </c>
      <c r="S19" s="64">
        <f>IF(CV$70=1,0,IF(AND(CV19=1,$J19=1,CV$43&gt;=REGISTER!$DD$28,CV$40&gt;0,SUM(CV$54:CV$60)&gt;0),1,0))</f>
        <v>0</v>
      </c>
      <c r="T19" s="64">
        <f>IF(CW$70=1,0,IF(AND(CW19=1,$J19=1,CW$43&gt;=REGISTER!$DD$28,CW$40&gt;0,SUM(CW$54:CW$60)&gt;0),1,0))</f>
        <v>0</v>
      </c>
      <c r="U19" s="64">
        <f>IF(CX$70=1,0,IF(AND(CX19=1,$J19=1,CX$43&gt;=REGISTER!$DD$28,CX$40&gt;0,SUM(CX$54:CX$60)&gt;0),1,0))</f>
        <v>0</v>
      </c>
      <c r="V19" s="64">
        <f>IF(CY$70=1,0,IF(AND(CY19=1,$J19=1,CY$43&gt;=REGISTER!$DD$28,CY$40&gt;0,SUM(CY$54:CY$60)&gt;0),1,0))</f>
        <v>0</v>
      </c>
      <c r="W19" s="64">
        <f>IF(CZ$70=1,0,IF(AND(CZ19=1,$J19=1,CZ$43&gt;=REGISTER!$DD$28,CZ$40&gt;0,SUM(CZ$54:CZ$60)&gt;0),1,0))</f>
        <v>0</v>
      </c>
      <c r="X19" s="64">
        <f>IF(DA$70=1,0,IF(AND(DA19=1,$J19=1,DA$43&gt;=REGISTER!$DD$28,DA$40&gt;0,SUM(DA$54:DA$60)&gt;0),1,0))</f>
        <v>0</v>
      </c>
      <c r="Y19" s="64">
        <f>IF(DB$70=1,0,IF(AND(DB19=1,$J19=1,DB$43&gt;=REGISTER!$DD$28,DB$40&gt;0,SUM(DB$54:DB$60)&gt;0),1,0))</f>
        <v>0</v>
      </c>
      <c r="Z19" s="64">
        <f>IF(DC$70=1,0,IF(AND(DC19=1,$J19=1,DC$43&gt;=REGISTER!$DD$28,DC$40&gt;0,SUM(DC$54:DC$60)&gt;0),1,0))</f>
        <v>0</v>
      </c>
      <c r="AA19" s="64">
        <f>IF(DD$70=1,0,IF(AND(DD19=1,$J19=1,DD$43&gt;=REGISTER!$DD$28,DD$40&gt;0,SUM(DD$54:DD$60)&gt;0),1,0))</f>
        <v>0</v>
      </c>
      <c r="AB19" s="64">
        <f>IF(DE$70=1,0,IF(AND(DE19=1,$J19=1,DE$43&gt;=REGISTER!$DD$28,DE$40&gt;0,SUM(DE$54:DE$60)&gt;0),1,0))</f>
        <v>0</v>
      </c>
      <c r="AC19" s="64">
        <f>IF(DF$70=1,0,IF(AND(DF19=1,$J19=1,DF$43&gt;=REGISTER!$DD$28,DF$40&gt;0,SUM(DF$54:DF$60)&gt;0),1,0))</f>
        <v>0</v>
      </c>
      <c r="AD19" s="64">
        <f>IF(DG$70=1,0,IF(AND(DG19=1,$J19=1,DG$43&gt;=REGISTER!$DD$28,DG$40&gt;0,SUM(DG$54:DG$60)&gt;0),1,0))</f>
        <v>0</v>
      </c>
      <c r="AE19" s="64">
        <f>IF(DH$70=1,0,IF(AND(DH19=1,$J19=1,DH$43&gt;=REGISTER!$DD$28,DH$40&gt;0,SUM(DH$54:DH$60)&gt;0),1,0))</f>
        <v>0</v>
      </c>
      <c r="AF19" s="64">
        <f>IF(DI$70=1,0,IF(AND(DI19=1,$J19=1,DI$43&gt;=REGISTER!$DD$28,DI$40&gt;0,SUM(DI$54:DI$60)&gt;0),1,0))</f>
        <v>0</v>
      </c>
      <c r="AG19" s="64">
        <f>IF(DJ$70=1,0,IF(AND(DJ19=1,$J19=1,DJ$43&gt;=REGISTER!$DD$28,DJ$40&gt;0,SUM(DJ$54:DJ$60)&gt;0),1,0))</f>
        <v>0</v>
      </c>
      <c r="AH19" s="64">
        <f>IF(DK$70=1,0,IF(AND(DK19=1,$J19=1,DK$43&gt;=REGISTER!$DD$28,DK$40&gt;0,SUM(DK$54:DK$60)&gt;0),1,0))</f>
        <v>0</v>
      </c>
      <c r="AI19" s="64">
        <f>IF(DL$70=1,0,IF(AND(DL19=1,$J19=1,DL$43&gt;=REGISTER!$DD$28,DL$40&gt;0,SUM(DL$54:DL$60)&gt;0),1,0))</f>
        <v>0</v>
      </c>
      <c r="AJ19" s="64">
        <f>IF(DM$70=1,0,IF(AND(DM19=1,$J19=1,DM$43&gt;=REGISTER!$DD$28,DM$40&gt;0,SUM(DM$54:DM$60)&gt;0),1,0))</f>
        <v>0</v>
      </c>
      <c r="AK19" s="64">
        <f>IF(DN$70=1,0,IF(AND(DN19=1,$J19=1,DN$43&gt;=REGISTER!$DD$28,DN$40&gt;0,SUM(DN$54:DN$60)&gt;0),1,0))</f>
        <v>0</v>
      </c>
      <c r="AL19" s="64">
        <f>IF(DO$70=1,0,IF(AND(DO19=1,$J19=1,DO$43&gt;=REGISTER!$DD$28,DO$40&gt;0,SUM(DO$54:DO$60)&gt;0),1,0))</f>
        <v>0</v>
      </c>
      <c r="AM19" s="64">
        <f>IF(DP$70=1,0,IF(AND(DP19=1,$J19=1,DP$43&gt;=REGISTER!$DD$28,DP$40&gt;0,SUM(DP$54:DP$60)&gt;0),1,0))</f>
        <v>0</v>
      </c>
      <c r="AN19" s="64">
        <f>IF(DQ$70=1,0,IF(AND(DQ19=1,$J19=1,DQ$43&gt;=REGISTER!$DD$28,DQ$40&gt;0,SUM(DQ$54:DQ$60)&gt;0),1,0))</f>
        <v>0</v>
      </c>
      <c r="AO19" s="64">
        <f>IF(DR$70=1,0,IF(AND(DR19=1,$J19=1,DR$43&gt;=REGISTER!$DD$28,DR$40&gt;0,SUM(DR$54:DR$60)&gt;0),1,0))</f>
        <v>0</v>
      </c>
      <c r="AP19" s="64">
        <f>IF(DS$70=1,0,IF(AND(DS19=1,$J19=1,DS$43&gt;=REGISTER!$DD$28,DS$40&gt;0,SUM(DS$54:DS$60)&gt;0),1,0))</f>
        <v>0</v>
      </c>
      <c r="AQ19" s="64">
        <f>IF(DT$70=1,0,IF(AND(DT19=1,$J19=1,DT$43&gt;=REGISTER!$DD$28,DT$40&gt;0,SUM(DT$54:DT$60)&gt;0),1,0))</f>
        <v>0</v>
      </c>
      <c r="AR19" s="64">
        <f>IF(DU$70=1,0,IF(AND(DU19=1,$J19=1,DU$43&gt;=REGISTER!$DD$28,DU$40&gt;0,SUM(DU$54:DU$60)&gt;0),1,0))</f>
        <v>0</v>
      </c>
      <c r="AS19" s="64">
        <f>IF(DV$70=1,0,IF(AND(DV19=1,$J19=1,DV$43&gt;=REGISTER!$DD$28,DV$40&gt;0,SUM(DV$54:DV$60)&gt;0),1,0))</f>
        <v>0</v>
      </c>
      <c r="AT19" s="64">
        <f>IF(DW$70=1,0,IF(AND(DW19=1,$J19=1,DW$43&gt;=REGISTER!$DD$28,DW$40&gt;0,SUM(DW$54:DW$60)&gt;0),1,0))</f>
        <v>0</v>
      </c>
      <c r="AU19" s="64">
        <f>IF(DX$70=1,0,IF(AND(DX19=1,$J19=1,DX$43&gt;=REGISTER!$DD$28,DX$40&gt;0,SUM(DX$54:DX$60)&gt;0),1,0))</f>
        <v>0</v>
      </c>
      <c r="AV19" s="64">
        <f>IF(DY$70=1,0,IF(AND(DY19=1,$J19=1,DY$43&gt;=REGISTER!$DD$28,DY$40&gt;0,SUM(DY$54:DY$60)&gt;0),1,0))</f>
        <v>0</v>
      </c>
      <c r="AW19" s="64">
        <f>IF(DZ$70=1,0,IF(AND(DZ19=1,$J19=1,DZ$43&gt;=REGISTER!$DD$28,DZ$40&gt;0,SUM(DZ$54:DZ$60)&gt;0),1,0))</f>
        <v>0</v>
      </c>
      <c r="AX19" s="64">
        <f>IF(EA$70=1,0,IF(AND(EA19=1,$J19=1,EA$43&gt;=REGISTER!$DD$28,EA$40&gt;0,SUM(EA$54:EA$60)&gt;0),1,0))</f>
        <v>0</v>
      </c>
      <c r="AY19" s="64">
        <f>IF(EB$70=1,0,IF(AND(EB19=1,$J19=1,EB$43&gt;=REGISTER!$DD$28,EB$40&gt;0,SUM(EB$54:EB$60)&gt;0),1,0))</f>
        <v>0</v>
      </c>
      <c r="AZ19" s="64">
        <f>IF(EC$70=1,0,IF(AND(EC19=1,$J19=1,EC$43&gt;=REGISTER!$DD$28,EC$40&gt;0,SUM(EC$54:EC$60)&gt;0),1,0))</f>
        <v>0</v>
      </c>
      <c r="BA19" s="64">
        <f>IF(ED$70=1,0,IF(AND(ED19=1,$J19=1,ED$43&gt;=REGISTER!$DD$28,ED$40&gt;0,SUM(ED$54:ED$60)&gt;0),1,0))</f>
        <v>0</v>
      </c>
      <c r="BB19" s="64">
        <f>IF(EE$70=1,0,IF(AND(EE19=1,$J19=1,EE$43&gt;=REGISTER!$DD$28,EE$40&gt;0,SUM(EE$54:EE$60)&gt;0),1,0))</f>
        <v>0</v>
      </c>
      <c r="BC19" s="64">
        <f>IF(EF$70=1,0,IF(AND(EF19=1,$J19=1,EF$43&gt;=REGISTER!$DD$28,EF$40&gt;0,SUM(EF$54:EF$60)&gt;0),1,0))</f>
        <v>0</v>
      </c>
      <c r="BD19" s="83">
        <f t="shared" ref="BD19:BD46" si="8">SUM(BE19:CR19)</f>
        <v>0</v>
      </c>
      <c r="BE19" s="63">
        <f t="shared" ref="BE19:BE37" si="9">IF(AND($I19=1,CS19=1,CS$41&gt;2,CS$40&gt;0,SUM(CS$47:CS$53)&gt;0),1,0)</f>
        <v>0</v>
      </c>
      <c r="BF19" s="63">
        <f t="shared" ref="BF19:BU37" si="10">IF(AND($I19=1,CT19=1,CT$41&gt;2,CT$40&gt;0,SUM(CT$47:CT$53)&gt;0),1,0)</f>
        <v>0</v>
      </c>
      <c r="BG19" s="63">
        <f t="shared" si="10"/>
        <v>0</v>
      </c>
      <c r="BH19" s="63">
        <f t="shared" si="10"/>
        <v>0</v>
      </c>
      <c r="BI19" s="63">
        <f t="shared" si="10"/>
        <v>0</v>
      </c>
      <c r="BJ19" s="63">
        <f t="shared" si="10"/>
        <v>0</v>
      </c>
      <c r="BK19" s="63">
        <f t="shared" si="10"/>
        <v>0</v>
      </c>
      <c r="BL19" s="63">
        <f t="shared" si="10"/>
        <v>0</v>
      </c>
      <c r="BM19" s="63">
        <f t="shared" si="10"/>
        <v>0</v>
      </c>
      <c r="BN19" s="63">
        <f t="shared" si="10"/>
        <v>0</v>
      </c>
      <c r="BO19" s="63">
        <f t="shared" si="10"/>
        <v>0</v>
      </c>
      <c r="BP19" s="63">
        <f t="shared" si="10"/>
        <v>0</v>
      </c>
      <c r="BQ19" s="63">
        <f t="shared" si="10"/>
        <v>0</v>
      </c>
      <c r="BR19" s="63">
        <f t="shared" si="10"/>
        <v>0</v>
      </c>
      <c r="BS19" s="63">
        <f t="shared" si="10"/>
        <v>0</v>
      </c>
      <c r="BT19" s="63">
        <f t="shared" si="10"/>
        <v>0</v>
      </c>
      <c r="BU19" s="63">
        <f t="shared" si="10"/>
        <v>0</v>
      </c>
      <c r="BV19" s="63">
        <f t="shared" ref="BV19:CK25" si="11">IF(AND($I19=1,DJ19=1,DJ$41&gt;2,DJ$40&gt;0,SUM(DJ$47:DJ$53)&gt;0),1,0)</f>
        <v>0</v>
      </c>
      <c r="BW19" s="63">
        <f t="shared" si="11"/>
        <v>0</v>
      </c>
      <c r="BX19" s="63">
        <f t="shared" si="11"/>
        <v>0</v>
      </c>
      <c r="BY19" s="63">
        <f t="shared" si="11"/>
        <v>0</v>
      </c>
      <c r="BZ19" s="63">
        <f t="shared" si="11"/>
        <v>0</v>
      </c>
      <c r="CA19" s="63">
        <f t="shared" si="11"/>
        <v>0</v>
      </c>
      <c r="CB19" s="63">
        <f t="shared" si="11"/>
        <v>0</v>
      </c>
      <c r="CC19" s="63">
        <f t="shared" si="11"/>
        <v>0</v>
      </c>
      <c r="CD19" s="63">
        <f t="shared" si="11"/>
        <v>0</v>
      </c>
      <c r="CE19" s="63">
        <f t="shared" si="11"/>
        <v>0</v>
      </c>
      <c r="CF19" s="63">
        <f t="shared" si="11"/>
        <v>0</v>
      </c>
      <c r="CG19" s="63">
        <f t="shared" si="11"/>
        <v>0</v>
      </c>
      <c r="CH19" s="63">
        <f t="shared" si="11"/>
        <v>0</v>
      </c>
      <c r="CI19" s="63">
        <f t="shared" si="11"/>
        <v>0</v>
      </c>
      <c r="CJ19" s="63">
        <f t="shared" si="11"/>
        <v>0</v>
      </c>
      <c r="CK19" s="63">
        <f t="shared" si="11"/>
        <v>0</v>
      </c>
      <c r="CL19" s="63">
        <f t="shared" ref="CL19:CR25" si="12">IF(AND($I19=1,DZ19=1,DZ$41&gt;2,DZ$40&gt;0,SUM(DZ$47:DZ$53)&gt;0),1,0)</f>
        <v>0</v>
      </c>
      <c r="CM19" s="63">
        <f t="shared" si="12"/>
        <v>0</v>
      </c>
      <c r="CN19" s="63">
        <f t="shared" si="12"/>
        <v>0</v>
      </c>
      <c r="CO19" s="63">
        <f t="shared" si="12"/>
        <v>0</v>
      </c>
      <c r="CP19" s="63">
        <f t="shared" si="12"/>
        <v>0</v>
      </c>
      <c r="CQ19" s="63">
        <f t="shared" si="12"/>
        <v>0</v>
      </c>
      <c r="CR19" s="63">
        <f t="shared" si="12"/>
        <v>0</v>
      </c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46">
        <f t="shared" ref="EG19:EG37" si="13">SUM(EM19:FD19)+SUM(FE19:FI19)+SUM(FO19:FS19)</f>
        <v>0</v>
      </c>
      <c r="EH19" s="159"/>
      <c r="EI19" s="82">
        <f t="shared" ref="EI19:EI37" si="14">SUM(FY19:GX19)</f>
        <v>0</v>
      </c>
      <c r="EJ19" s="295" t="str">
        <f t="shared" ref="EJ19:EJ39" si="15">IF(OR(B19=0,H19=0),"",IF(AND(VLOOKUP(B19,RE,5,FALSE)=1,VLOOKUP(B19,RE,4,FALSE)=1),"KV FN",IF(AND(VLOOKUP(B19,RE,5,FALSE)=1,VLOOKUP(B19,RE,4,FALSE)=2),"M FN",IF(VLOOKUP(B19,RE,4,FALSE)=1,"KV",IF(VLOOKUP(B19,RE,4,FALSE)=2,"M")))))</f>
        <v/>
      </c>
      <c r="EK19" s="296">
        <f>IF(B19=0,0,N19)</f>
        <v>0</v>
      </c>
      <c r="EL19" s="161"/>
      <c r="EM19" s="354">
        <f>SUMIF($K19,REGISTER!$CY$7,'KORT 3'!$BD19)</f>
        <v>0</v>
      </c>
      <c r="EN19" s="355">
        <f>SUMIF($K19,REGISTER!$CY$8,'KORT 3'!$BD19)</f>
        <v>0</v>
      </c>
      <c r="EO19" s="356">
        <f>SUMIF($K19,REGISTER!$CY$9,'KORT 3'!$BD19)</f>
        <v>0</v>
      </c>
      <c r="EP19" s="356">
        <f>SUMIF($K19,REGISTER!$CY$10,'KORT 3'!$BD19)</f>
        <v>0</v>
      </c>
      <c r="EQ19" s="357">
        <f>SUMIF($K19,REGISTER!$CY$23,'KORT 3'!$BD19)</f>
        <v>0</v>
      </c>
      <c r="ER19" s="355">
        <f>SUMIF($K19,REGISTER!$CY$24,'KORT 3'!$BD19)</f>
        <v>0</v>
      </c>
      <c r="ES19" s="356">
        <f>SUMIF($K19,REGISTER!$CY$25,'KORT 3'!$BD19)</f>
        <v>0</v>
      </c>
      <c r="ET19" s="356">
        <f>SUMIF($K19,REGISTER!$CY$26,'KORT 3'!$BD19)</f>
        <v>0</v>
      </c>
      <c r="EU19" s="357">
        <f>SUMIF($K19,REGISTER!$CY$15,'KORT 3'!$BD19)</f>
        <v>0</v>
      </c>
      <c r="EV19" s="355">
        <f>SUMIF($K19,REGISTER!$CY$16,'KORT 3'!$BD19)</f>
        <v>0</v>
      </c>
      <c r="EW19" s="355">
        <f>SUMIF($K19,REGISTER!$CY$17,'KORT 3'!$BD19)</f>
        <v>0</v>
      </c>
      <c r="EX19" s="355">
        <f>SUMIF($K19,REGISTER!$CY$18,'KORT 3'!$BD19)</f>
        <v>0</v>
      </c>
      <c r="EY19" s="358">
        <f>SUMIF($K19,REGISTER!$CY$19,'KORT 3'!$BD19)+SUMIF($K19,REGISTER!$CY$20,'KORT 3'!$BD19)+SUMIF($K19,REGISTER!$CY$21,'KORT 3'!$BD19)+SUMIF($K19,REGISTER!$CY$22,'KORT 3'!$BD19)</f>
        <v>0</v>
      </c>
      <c r="EZ19" s="359">
        <f>SUMIF($K19,REGISTER!$CY$31,'KORT 3'!$BD19)</f>
        <v>0</v>
      </c>
      <c r="FA19" s="355">
        <f>SUMIF($K19,REGISTER!$CY$32,'KORT 3'!$BD19)</f>
        <v>0</v>
      </c>
      <c r="FB19" s="355">
        <f>SUMIF($K19,REGISTER!$CY$33,'KORT 3'!$BD19)</f>
        <v>0</v>
      </c>
      <c r="FC19" s="355">
        <f>SUMIF($K19,REGISTER!$CY$34,'KORT 3'!$BD19)</f>
        <v>0</v>
      </c>
      <c r="FD19" s="358">
        <f>SUMIF($K19,REGISTER!$CY$35,'KORT 3'!$BD19)+SUMIF($K19,REGISTER!$CY$36,'KORT 3'!$BD19)+SUMIF($K19,REGISTER!$CY$37,'KORT 3'!$BD19)+SUMIF($K19,REGISTER!$CY$38,'KORT 3'!$BD19)</f>
        <v>0</v>
      </c>
      <c r="FE19" s="372"/>
      <c r="FF19" s="373"/>
      <c r="FG19" s="374"/>
      <c r="FH19" s="373"/>
      <c r="FI19" s="373"/>
      <c r="FJ19" s="373"/>
      <c r="FK19" s="373"/>
      <c r="FL19" s="373"/>
      <c r="FM19" s="373"/>
      <c r="FN19" s="373"/>
      <c r="FO19" s="373"/>
      <c r="FP19" s="373"/>
      <c r="FQ19" s="373"/>
      <c r="FR19" s="373"/>
      <c r="FS19" s="373"/>
      <c r="FT19" s="373"/>
      <c r="FU19" s="373"/>
      <c r="FV19" s="373"/>
      <c r="FW19" s="373"/>
      <c r="FX19" s="375"/>
      <c r="FY19" s="84">
        <f>SUMIF($M19,REGISTER!$CY$40,'KORT 3'!$O19)</f>
        <v>0</v>
      </c>
      <c r="FZ19" s="17">
        <f>SUMIF($M19,REGISTER!$CY$41,'KORT 3'!$O19)</f>
        <v>0</v>
      </c>
      <c r="GA19" s="17">
        <f>SUMIF($M19,REGISTER!$CY$42,'KORT 3'!$O19)</f>
        <v>0</v>
      </c>
      <c r="GB19" s="17">
        <f>SUMIF($M19,REGISTER!$CY$43,'KORT 3'!$O19)</f>
        <v>0</v>
      </c>
      <c r="GC19" s="17">
        <f>SUMIF($M19,REGISTER!$CY$44,'KORT 3'!$O19)</f>
        <v>0</v>
      </c>
      <c r="GD19" s="17">
        <f>SUMIF($M19,REGISTER!$CY$45,'KORT 3'!$O19)</f>
        <v>0</v>
      </c>
      <c r="GE19" s="17">
        <f>SUMIF($M19,REGISTER!$CY$60,'KORT 3'!$O19)</f>
        <v>0</v>
      </c>
      <c r="GF19" s="17">
        <f>SUMIF($M19,REGISTER!$CY$61,'KORT 3'!$O19)</f>
        <v>0</v>
      </c>
      <c r="GG19" s="17">
        <f>SUMIF($M19,REGISTER!$CY$62,'KORT 3'!$O19)</f>
        <v>0</v>
      </c>
      <c r="GH19" s="17">
        <f>SUMIF($M19,REGISTER!$CY$63,'KORT 3'!$O19)</f>
        <v>0</v>
      </c>
      <c r="GI19" s="17">
        <f>SUMIF($M19,REGISTER!$CY$64,'KORT 3'!$O19)</f>
        <v>0</v>
      </c>
      <c r="GJ19" s="17">
        <f>SUMIF($M19,REGISTER!$CY$65,'KORT 3'!$O19)</f>
        <v>0</v>
      </c>
      <c r="GK19" s="17">
        <f>SUMIF($M19,REGISTER!$CY$50,'KORT 3'!$O19)</f>
        <v>0</v>
      </c>
      <c r="GL19" s="17">
        <f>SUMIF($M19,REGISTER!$CY$51,'KORT 3'!$O19)</f>
        <v>0</v>
      </c>
      <c r="GM19" s="17">
        <f>SUMIF($M19,REGISTER!$CY$52,'KORT 3'!$O19)</f>
        <v>0</v>
      </c>
      <c r="GN19" s="17">
        <f>SUMIF($M19,REGISTER!$CY$53,'KORT 3'!$O19)</f>
        <v>0</v>
      </c>
      <c r="GO19" s="17">
        <f>SUMIF($M19,REGISTER!$CY$54,'KORT 3'!$O19)</f>
        <v>0</v>
      </c>
      <c r="GP19" s="17">
        <f>SUMIF($M19,REGISTER!$CY$55,'KORT 3'!$O19)</f>
        <v>0</v>
      </c>
      <c r="GQ19" s="16">
        <f>SUMIF($M19,REGISTER!$CY$56,'KORT 3'!$O19)+SUMIF($M19,REGISTER!$CY$57,'KORT 3'!$O19)+SUMIF($M19,REGISTER!$CY$58,'KORT 3'!$O19)+SUMIF($M19,REGISTER!$CY$59,'KORT 3'!$O19)</f>
        <v>0</v>
      </c>
      <c r="GR19" s="17">
        <f>SUMIF($M19,REGISTER!$CY$70,'KORT 3'!$O19)</f>
        <v>0</v>
      </c>
      <c r="GS19" s="17">
        <f>SUMIF($M19,REGISTER!$CY$71,'KORT 3'!$O19)</f>
        <v>0</v>
      </c>
      <c r="GT19" s="17">
        <f>SUMIF($M19,REGISTER!$CY$72,'KORT 3'!$O19)</f>
        <v>0</v>
      </c>
      <c r="GU19" s="17">
        <f>SUMIF($M19,REGISTER!$CY$73,'KORT 3'!$O19)</f>
        <v>0</v>
      </c>
      <c r="GV19" s="17">
        <f>SUMIF($M19,REGISTER!$CY$74,'KORT 3'!$O19)</f>
        <v>0</v>
      </c>
      <c r="GW19" s="17">
        <f>SUMIF($M19,REGISTER!$CY$75,'KORT 3'!$O19)</f>
        <v>0</v>
      </c>
      <c r="GX19" s="16">
        <f>SUMIF($M19,REGISTER!$CY$76,'KORT 3'!$O19)+SUMIF($M19,REGISTER!$CY$77,'KORT 3'!$O19)+SUMIF($M19,REGISTER!$CY$78,'KORT 3'!$O19)+SUMIF($M19,REGISTER!$CY$79,'KORT 3'!$O19)</f>
        <v>0</v>
      </c>
      <c r="GY19" s="186"/>
      <c r="GZ19" s="186"/>
      <c r="HA19" s="186"/>
      <c r="HB19" s="186"/>
      <c r="HC19" s="186"/>
      <c r="HD19" s="186"/>
      <c r="HE19" s="186"/>
      <c r="HF19" s="186"/>
      <c r="HG19" s="186"/>
      <c r="HH19" s="186"/>
      <c r="HI19" s="186"/>
      <c r="HJ19" s="186"/>
      <c r="HK19" s="186"/>
      <c r="HL19" s="186"/>
      <c r="HM19" s="186"/>
      <c r="HN19" s="186"/>
      <c r="HO19" s="186"/>
      <c r="HP19" s="93"/>
      <c r="HQ19" s="1"/>
    </row>
    <row r="20" spans="1:225" ht="15.9" customHeight="1">
      <c r="A20" s="15">
        <v>2</v>
      </c>
      <c r="B20" s="69"/>
      <c r="C20" s="541" t="str">
        <f t="shared" si="0"/>
        <v/>
      </c>
      <c r="D20" s="567"/>
      <c r="E20" s="567"/>
      <c r="F20" s="567"/>
      <c r="G20" s="567"/>
      <c r="H20" s="111" t="str">
        <f t="shared" si="1"/>
        <v/>
      </c>
      <c r="I20" s="22">
        <f t="shared" si="2"/>
        <v>0</v>
      </c>
      <c r="J20" s="22">
        <f t="shared" si="3"/>
        <v>0</v>
      </c>
      <c r="K20" s="22">
        <f t="shared" si="4"/>
        <v>0</v>
      </c>
      <c r="L20" s="114"/>
      <c r="M20" s="22">
        <f t="shared" si="5"/>
        <v>0</v>
      </c>
      <c r="N20" s="22">
        <f t="shared" si="6"/>
        <v>0</v>
      </c>
      <c r="O20" s="83">
        <f t="shared" si="7"/>
        <v>0</v>
      </c>
      <c r="P20" s="64">
        <f>IF(CS$70=1,0,IF(AND(CS20=1,$J20=1,CS$43&gt;=REGISTER!$DD$28,CS$40&gt;0,SUM(CS$54:CS$60)&gt;0),1,0))</f>
        <v>0</v>
      </c>
      <c r="Q20" s="64">
        <f>IF(CT$70=1,0,IF(AND(CT20=1,$J20=1,CT$43&gt;=REGISTER!$DD$28,CT$40&gt;0,SUM(CT$54:CT$60)&gt;0),1,0))</f>
        <v>0</v>
      </c>
      <c r="R20" s="64">
        <f>IF(CU$70=1,0,IF(AND(CU20=1,$J20=1,CU$43&gt;=REGISTER!$DD$28,CU$40&gt;0,SUM(CU$54:CU$60)&gt;0),1,0))</f>
        <v>0</v>
      </c>
      <c r="S20" s="64">
        <f>IF(CV$70=1,0,IF(AND(CV20=1,$J20=1,CV$43&gt;=REGISTER!$DD$28,CV$40&gt;0,SUM(CV$54:CV$60)&gt;0),1,0))</f>
        <v>0</v>
      </c>
      <c r="T20" s="64">
        <f>IF(CW$70=1,0,IF(AND(CW20=1,$J20=1,CW$43&gt;=REGISTER!$DD$28,CW$40&gt;0,SUM(CW$54:CW$60)&gt;0),1,0))</f>
        <v>0</v>
      </c>
      <c r="U20" s="64">
        <f>IF(CX$70=1,0,IF(AND(CX20=1,$J20=1,CX$43&gt;=REGISTER!$DD$28,CX$40&gt;0,SUM(CX$54:CX$60)&gt;0),1,0))</f>
        <v>0</v>
      </c>
      <c r="V20" s="64">
        <f>IF(CY$70=1,0,IF(AND(CY20=1,$J20=1,CY$43&gt;=REGISTER!$DD$28,CY$40&gt;0,SUM(CY$54:CY$60)&gt;0),1,0))</f>
        <v>0</v>
      </c>
      <c r="W20" s="64">
        <f>IF(CZ$70=1,0,IF(AND(CZ20=1,$J20=1,CZ$43&gt;=REGISTER!$DD$28,CZ$40&gt;0,SUM(CZ$54:CZ$60)&gt;0),1,0))</f>
        <v>0</v>
      </c>
      <c r="X20" s="64">
        <f>IF(DA$70=1,0,IF(AND(DA20=1,$J20=1,DA$43&gt;=REGISTER!$DD$28,DA$40&gt;0,SUM(DA$54:DA$60)&gt;0),1,0))</f>
        <v>0</v>
      </c>
      <c r="Y20" s="64">
        <f>IF(DB$70=1,0,IF(AND(DB20=1,$J20=1,DB$43&gt;=REGISTER!$DD$28,DB$40&gt;0,SUM(DB$54:DB$60)&gt;0),1,0))</f>
        <v>0</v>
      </c>
      <c r="Z20" s="64">
        <f>IF(DC$70=1,0,IF(AND(DC20=1,$J20=1,DC$43&gt;=REGISTER!$DD$28,DC$40&gt;0,SUM(DC$54:DC$60)&gt;0),1,0))</f>
        <v>0</v>
      </c>
      <c r="AA20" s="64">
        <f>IF(DD$70=1,0,IF(AND(DD20=1,$J20=1,DD$43&gt;=REGISTER!$DD$28,DD$40&gt;0,SUM(DD$54:DD$60)&gt;0),1,0))</f>
        <v>0</v>
      </c>
      <c r="AB20" s="64">
        <f>IF(DE$70=1,0,IF(AND(DE20=1,$J20=1,DE$43&gt;=REGISTER!$DD$28,DE$40&gt;0,SUM(DE$54:DE$60)&gt;0),1,0))</f>
        <v>0</v>
      </c>
      <c r="AC20" s="64">
        <f>IF(DF$70=1,0,IF(AND(DF20=1,$J20=1,DF$43&gt;=REGISTER!$DD$28,DF$40&gt;0,SUM(DF$54:DF$60)&gt;0),1,0))</f>
        <v>0</v>
      </c>
      <c r="AD20" s="64">
        <f>IF(DG$70=1,0,IF(AND(DG20=1,$J20=1,DG$43&gt;=REGISTER!$DD$28,DG$40&gt;0,SUM(DG$54:DG$60)&gt;0),1,0))</f>
        <v>0</v>
      </c>
      <c r="AE20" s="64">
        <f>IF(DH$70=1,0,IF(AND(DH20=1,$J20=1,DH$43&gt;=REGISTER!$DD$28,DH$40&gt;0,SUM(DH$54:DH$60)&gt;0),1,0))</f>
        <v>0</v>
      </c>
      <c r="AF20" s="64">
        <f>IF(DI$70=1,0,IF(AND(DI20=1,$J20=1,DI$43&gt;=REGISTER!$DD$28,DI$40&gt;0,SUM(DI$54:DI$60)&gt;0),1,0))</f>
        <v>0</v>
      </c>
      <c r="AG20" s="64">
        <f>IF(DJ$70=1,0,IF(AND(DJ20=1,$J20=1,DJ$43&gt;=REGISTER!$DD$28,DJ$40&gt;0,SUM(DJ$54:DJ$60)&gt;0),1,0))</f>
        <v>0</v>
      </c>
      <c r="AH20" s="64">
        <f>IF(DK$70=1,0,IF(AND(DK20=1,$J20=1,DK$43&gt;=REGISTER!$DD$28,DK$40&gt;0,SUM(DK$54:DK$60)&gt;0),1,0))</f>
        <v>0</v>
      </c>
      <c r="AI20" s="64">
        <f>IF(DL$70=1,0,IF(AND(DL20=1,$J20=1,DL$43&gt;=REGISTER!$DD$28,DL$40&gt;0,SUM(DL$54:DL$60)&gt;0),1,0))</f>
        <v>0</v>
      </c>
      <c r="AJ20" s="64">
        <f>IF(DM$70=1,0,IF(AND(DM20=1,$J20=1,DM$43&gt;=REGISTER!$DD$28,DM$40&gt;0,SUM(DM$54:DM$60)&gt;0),1,0))</f>
        <v>0</v>
      </c>
      <c r="AK20" s="64">
        <f>IF(DN$70=1,0,IF(AND(DN20=1,$J20=1,DN$43&gt;=REGISTER!$DD$28,DN$40&gt;0,SUM(DN$54:DN$60)&gt;0),1,0))</f>
        <v>0</v>
      </c>
      <c r="AL20" s="64">
        <f>IF(DO$70=1,0,IF(AND(DO20=1,$J20=1,DO$43&gt;=REGISTER!$DD$28,DO$40&gt;0,SUM(DO$54:DO$60)&gt;0),1,0))</f>
        <v>0</v>
      </c>
      <c r="AM20" s="64">
        <f>IF(DP$70=1,0,IF(AND(DP20=1,$J20=1,DP$43&gt;=REGISTER!$DD$28,DP$40&gt;0,SUM(DP$54:DP$60)&gt;0),1,0))</f>
        <v>0</v>
      </c>
      <c r="AN20" s="64">
        <f>IF(DQ$70=1,0,IF(AND(DQ20=1,$J20=1,DQ$43&gt;=REGISTER!$DD$28,DQ$40&gt;0,SUM(DQ$54:DQ$60)&gt;0),1,0))</f>
        <v>0</v>
      </c>
      <c r="AO20" s="64">
        <f>IF(DR$70=1,0,IF(AND(DR20=1,$J20=1,DR$43&gt;=REGISTER!$DD$28,DR$40&gt;0,SUM(DR$54:DR$60)&gt;0),1,0))</f>
        <v>0</v>
      </c>
      <c r="AP20" s="64">
        <f>IF(DS$70=1,0,IF(AND(DS20=1,$J20=1,DS$43&gt;=REGISTER!$DD$28,DS$40&gt;0,SUM(DS$54:DS$60)&gt;0),1,0))</f>
        <v>0</v>
      </c>
      <c r="AQ20" s="64">
        <f>IF(DT$70=1,0,IF(AND(DT20=1,$J20=1,DT$43&gt;=REGISTER!$DD$28,DT$40&gt;0,SUM(DT$54:DT$60)&gt;0),1,0))</f>
        <v>0</v>
      </c>
      <c r="AR20" s="64">
        <f>IF(DU$70=1,0,IF(AND(DU20=1,$J20=1,DU$43&gt;=REGISTER!$DD$28,DU$40&gt;0,SUM(DU$54:DU$60)&gt;0),1,0))</f>
        <v>0</v>
      </c>
      <c r="AS20" s="64">
        <f>IF(DV$70=1,0,IF(AND(DV20=1,$J20=1,DV$43&gt;=REGISTER!$DD$28,DV$40&gt;0,SUM(DV$54:DV$60)&gt;0),1,0))</f>
        <v>0</v>
      </c>
      <c r="AT20" s="64">
        <f>IF(DW$70=1,0,IF(AND(DW20=1,$J20=1,DW$43&gt;=REGISTER!$DD$28,DW$40&gt;0,SUM(DW$54:DW$60)&gt;0),1,0))</f>
        <v>0</v>
      </c>
      <c r="AU20" s="64">
        <f>IF(DX$70=1,0,IF(AND(DX20=1,$J20=1,DX$43&gt;=REGISTER!$DD$28,DX$40&gt;0,SUM(DX$54:DX$60)&gt;0),1,0))</f>
        <v>0</v>
      </c>
      <c r="AV20" s="64">
        <f>IF(DY$70=1,0,IF(AND(DY20=1,$J20=1,DY$43&gt;=REGISTER!$DD$28,DY$40&gt;0,SUM(DY$54:DY$60)&gt;0),1,0))</f>
        <v>0</v>
      </c>
      <c r="AW20" s="64">
        <f>IF(DZ$70=1,0,IF(AND(DZ20=1,$J20=1,DZ$43&gt;=REGISTER!$DD$28,DZ$40&gt;0,SUM(DZ$54:DZ$60)&gt;0),1,0))</f>
        <v>0</v>
      </c>
      <c r="AX20" s="64">
        <f>IF(EA$70=1,0,IF(AND(EA20=1,$J20=1,EA$43&gt;=REGISTER!$DD$28,EA$40&gt;0,SUM(EA$54:EA$60)&gt;0),1,0))</f>
        <v>0</v>
      </c>
      <c r="AY20" s="64">
        <f>IF(EB$70=1,0,IF(AND(EB20=1,$J20=1,EB$43&gt;=REGISTER!$DD$28,EB$40&gt;0,SUM(EB$54:EB$60)&gt;0),1,0))</f>
        <v>0</v>
      </c>
      <c r="AZ20" s="64">
        <f>IF(EC$70=1,0,IF(AND(EC20=1,$J20=1,EC$43&gt;=REGISTER!$DD$28,EC$40&gt;0,SUM(EC$54:EC$60)&gt;0),1,0))</f>
        <v>0</v>
      </c>
      <c r="BA20" s="64">
        <f>IF(ED$70=1,0,IF(AND(ED20=1,$J20=1,ED$43&gt;=REGISTER!$DD$28,ED$40&gt;0,SUM(ED$54:ED$60)&gt;0),1,0))</f>
        <v>0</v>
      </c>
      <c r="BB20" s="64">
        <f>IF(EE$70=1,0,IF(AND(EE20=1,$J20=1,EE$43&gt;=REGISTER!$DD$28,EE$40&gt;0,SUM(EE$54:EE$60)&gt;0),1,0))</f>
        <v>0</v>
      </c>
      <c r="BC20" s="64">
        <f>IF(EF$70=1,0,IF(AND(EF20=1,$J20=1,EF$43&gt;=REGISTER!$DD$28,EF$40&gt;0,SUM(EF$54:EF$60)&gt;0),1,0))</f>
        <v>0</v>
      </c>
      <c r="BD20" s="83">
        <f t="shared" si="8"/>
        <v>0</v>
      </c>
      <c r="BE20" s="63">
        <f t="shared" si="9"/>
        <v>0</v>
      </c>
      <c r="BF20" s="63">
        <f t="shared" si="10"/>
        <v>0</v>
      </c>
      <c r="BG20" s="63">
        <f t="shared" si="10"/>
        <v>0</v>
      </c>
      <c r="BH20" s="63">
        <f t="shared" si="10"/>
        <v>0</v>
      </c>
      <c r="BI20" s="63">
        <f t="shared" si="10"/>
        <v>0</v>
      </c>
      <c r="BJ20" s="63">
        <f t="shared" si="10"/>
        <v>0</v>
      </c>
      <c r="BK20" s="63">
        <f t="shared" si="10"/>
        <v>0</v>
      </c>
      <c r="BL20" s="63">
        <f t="shared" si="10"/>
        <v>0</v>
      </c>
      <c r="BM20" s="63">
        <f t="shared" si="10"/>
        <v>0</v>
      </c>
      <c r="BN20" s="63">
        <f t="shared" si="10"/>
        <v>0</v>
      </c>
      <c r="BO20" s="63">
        <f t="shared" si="10"/>
        <v>0</v>
      </c>
      <c r="BP20" s="63">
        <f t="shared" si="10"/>
        <v>0</v>
      </c>
      <c r="BQ20" s="63">
        <f t="shared" si="10"/>
        <v>0</v>
      </c>
      <c r="BR20" s="63">
        <f t="shared" si="10"/>
        <v>0</v>
      </c>
      <c r="BS20" s="63">
        <f t="shared" si="10"/>
        <v>0</v>
      </c>
      <c r="BT20" s="63">
        <f t="shared" si="10"/>
        <v>0</v>
      </c>
      <c r="BU20" s="63">
        <f t="shared" si="10"/>
        <v>0</v>
      </c>
      <c r="BV20" s="63">
        <f t="shared" si="11"/>
        <v>0</v>
      </c>
      <c r="BW20" s="63">
        <f t="shared" si="11"/>
        <v>0</v>
      </c>
      <c r="BX20" s="63">
        <f t="shared" si="11"/>
        <v>0</v>
      </c>
      <c r="BY20" s="63">
        <f t="shared" si="11"/>
        <v>0</v>
      </c>
      <c r="BZ20" s="63">
        <f t="shared" si="11"/>
        <v>0</v>
      </c>
      <c r="CA20" s="63">
        <f t="shared" si="11"/>
        <v>0</v>
      </c>
      <c r="CB20" s="63">
        <f t="shared" si="11"/>
        <v>0</v>
      </c>
      <c r="CC20" s="63">
        <f t="shared" si="11"/>
        <v>0</v>
      </c>
      <c r="CD20" s="63">
        <f t="shared" si="11"/>
        <v>0</v>
      </c>
      <c r="CE20" s="63">
        <f t="shared" si="11"/>
        <v>0</v>
      </c>
      <c r="CF20" s="63">
        <f t="shared" si="11"/>
        <v>0</v>
      </c>
      <c r="CG20" s="63">
        <f t="shared" si="11"/>
        <v>0</v>
      </c>
      <c r="CH20" s="63">
        <f t="shared" si="11"/>
        <v>0</v>
      </c>
      <c r="CI20" s="63">
        <f t="shared" si="11"/>
        <v>0</v>
      </c>
      <c r="CJ20" s="63">
        <f t="shared" si="11"/>
        <v>0</v>
      </c>
      <c r="CK20" s="63">
        <f t="shared" si="11"/>
        <v>0</v>
      </c>
      <c r="CL20" s="63">
        <f t="shared" si="12"/>
        <v>0</v>
      </c>
      <c r="CM20" s="63">
        <f t="shared" si="12"/>
        <v>0</v>
      </c>
      <c r="CN20" s="63">
        <f t="shared" si="12"/>
        <v>0</v>
      </c>
      <c r="CO20" s="63">
        <f t="shared" si="12"/>
        <v>0</v>
      </c>
      <c r="CP20" s="63">
        <f t="shared" si="12"/>
        <v>0</v>
      </c>
      <c r="CQ20" s="63">
        <f t="shared" si="12"/>
        <v>0</v>
      </c>
      <c r="CR20" s="63">
        <f t="shared" si="12"/>
        <v>0</v>
      </c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46">
        <f t="shared" si="13"/>
        <v>0</v>
      </c>
      <c r="EH20" s="116"/>
      <c r="EI20" s="82">
        <f t="shared" si="14"/>
        <v>0</v>
      </c>
      <c r="EJ20" s="295" t="str">
        <f t="shared" si="15"/>
        <v/>
      </c>
      <c r="EK20" s="296">
        <f t="shared" ref="EK20:EK39" si="16">IF(B20=0,0,N20)</f>
        <v>0</v>
      </c>
      <c r="EL20" s="161"/>
      <c r="EM20" s="354">
        <f>SUMIF($K20,REGISTER!$CY$7,'KORT 3'!$BD20)</f>
        <v>0</v>
      </c>
      <c r="EN20" s="355">
        <f>SUMIF($K20,REGISTER!$CY$8,'KORT 3'!$BD20)</f>
        <v>0</v>
      </c>
      <c r="EO20" s="356">
        <f>SUMIF($K20,REGISTER!$CY$9,'KORT 3'!$BD20)</f>
        <v>0</v>
      </c>
      <c r="EP20" s="356">
        <f>SUMIF($K20,REGISTER!$CY$10,'KORT 3'!$BD20)</f>
        <v>0</v>
      </c>
      <c r="EQ20" s="357">
        <f>SUMIF($K20,REGISTER!$CY$23,'KORT 3'!$BD20)</f>
        <v>0</v>
      </c>
      <c r="ER20" s="355">
        <f>SUMIF($K20,REGISTER!$CY$24,'KORT 3'!$BD20)</f>
        <v>0</v>
      </c>
      <c r="ES20" s="356">
        <f>SUMIF($K20,REGISTER!$CY$25,'KORT 3'!$BD20)</f>
        <v>0</v>
      </c>
      <c r="ET20" s="356">
        <f>SUMIF($K20,REGISTER!$CY$26,'KORT 3'!$BD20)</f>
        <v>0</v>
      </c>
      <c r="EU20" s="357">
        <f>SUMIF($K20,REGISTER!$CY$15,'KORT 3'!$BD20)</f>
        <v>0</v>
      </c>
      <c r="EV20" s="355">
        <f>SUMIF($K20,REGISTER!$CY$16,'KORT 3'!$BD20)</f>
        <v>0</v>
      </c>
      <c r="EW20" s="355">
        <f>SUMIF($K20,REGISTER!$CY$17,'KORT 3'!$BD20)</f>
        <v>0</v>
      </c>
      <c r="EX20" s="355">
        <f>SUMIF($K20,REGISTER!$CY$18,'KORT 3'!$BD20)</f>
        <v>0</v>
      </c>
      <c r="EY20" s="358">
        <f>SUMIF($K20,REGISTER!$CY$19,'KORT 3'!$BD20)+SUMIF($K20,REGISTER!$CY$20,'KORT 3'!$BD20)+SUMIF($K20,REGISTER!$CY$21,'KORT 3'!$BD20)+SUMIF($K20,REGISTER!$CY$22,'KORT 3'!$BD20)</f>
        <v>0</v>
      </c>
      <c r="EZ20" s="359">
        <f>SUMIF($K20,REGISTER!$CY$31,'KORT 3'!$BD20)</f>
        <v>0</v>
      </c>
      <c r="FA20" s="355">
        <f>SUMIF($K20,REGISTER!$CY$32,'KORT 3'!$BD20)</f>
        <v>0</v>
      </c>
      <c r="FB20" s="355">
        <f>SUMIF($K20,REGISTER!$CY$33,'KORT 3'!$BD20)</f>
        <v>0</v>
      </c>
      <c r="FC20" s="355">
        <f>SUMIF($K20,REGISTER!$CY$34,'KORT 3'!$BD20)</f>
        <v>0</v>
      </c>
      <c r="FD20" s="358">
        <f>SUMIF($K20,REGISTER!$CY$35,'KORT 3'!$BD20)+SUMIF($K20,REGISTER!$CY$36,'KORT 3'!$BD20)+SUMIF($K20,REGISTER!$CY$37,'KORT 3'!$BD20)+SUMIF($K20,REGISTER!$CY$38,'KORT 3'!$BD20)</f>
        <v>0</v>
      </c>
      <c r="FE20" s="376"/>
      <c r="FF20" s="377"/>
      <c r="FG20" s="378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9"/>
      <c r="FY20" s="84">
        <f>SUMIF($M20,REGISTER!$CY$40,'KORT 3'!$O20)</f>
        <v>0</v>
      </c>
      <c r="FZ20" s="17">
        <f>SUMIF($M20,REGISTER!$CY$41,'KORT 3'!$O20)</f>
        <v>0</v>
      </c>
      <c r="GA20" s="17">
        <f>SUMIF($M20,REGISTER!$CY$42,'KORT 3'!$O20)</f>
        <v>0</v>
      </c>
      <c r="GB20" s="17">
        <f>SUMIF($M20,REGISTER!$CY$43,'KORT 3'!$O20)</f>
        <v>0</v>
      </c>
      <c r="GC20" s="17">
        <f>SUMIF($M20,REGISTER!$CY$44,'KORT 3'!$O20)</f>
        <v>0</v>
      </c>
      <c r="GD20" s="17">
        <f>SUMIF($M20,REGISTER!$CY$45,'KORT 3'!$O20)</f>
        <v>0</v>
      </c>
      <c r="GE20" s="17">
        <f>SUMIF($M20,REGISTER!$CY$60,'KORT 3'!$O20)</f>
        <v>0</v>
      </c>
      <c r="GF20" s="17">
        <f>SUMIF($M20,REGISTER!$CY$61,'KORT 3'!$O20)</f>
        <v>0</v>
      </c>
      <c r="GG20" s="17">
        <f>SUMIF($M20,REGISTER!$CY$62,'KORT 3'!$O20)</f>
        <v>0</v>
      </c>
      <c r="GH20" s="17">
        <f>SUMIF($M20,REGISTER!$CY$63,'KORT 3'!$O20)</f>
        <v>0</v>
      </c>
      <c r="GI20" s="17">
        <f>SUMIF($M20,REGISTER!$CY$64,'KORT 3'!$O20)</f>
        <v>0</v>
      </c>
      <c r="GJ20" s="17">
        <f>SUMIF($M20,REGISTER!$CY$65,'KORT 3'!$O20)</f>
        <v>0</v>
      </c>
      <c r="GK20" s="17">
        <f>SUMIF($M20,REGISTER!$CY$50,'KORT 3'!$O20)</f>
        <v>0</v>
      </c>
      <c r="GL20" s="17">
        <f>SUMIF($M20,REGISTER!$CY$51,'KORT 3'!$O20)</f>
        <v>0</v>
      </c>
      <c r="GM20" s="17">
        <f>SUMIF($M20,REGISTER!$CY$52,'KORT 3'!$O20)</f>
        <v>0</v>
      </c>
      <c r="GN20" s="17">
        <f>SUMIF($M20,REGISTER!$CY$53,'KORT 3'!$O20)</f>
        <v>0</v>
      </c>
      <c r="GO20" s="17">
        <f>SUMIF($M20,REGISTER!$CY$54,'KORT 3'!$O20)</f>
        <v>0</v>
      </c>
      <c r="GP20" s="17">
        <f>SUMIF($M20,REGISTER!$CY$55,'KORT 3'!$O20)</f>
        <v>0</v>
      </c>
      <c r="GQ20" s="16">
        <f>SUMIF($M20,REGISTER!$CY$56,'KORT 3'!$O20)+SUMIF($M20,REGISTER!$CY$57,'KORT 3'!$O20)+SUMIF($M20,REGISTER!$CY$58,'KORT 3'!$O20)+SUMIF($M20,REGISTER!$CY$59,'KORT 3'!$O20)</f>
        <v>0</v>
      </c>
      <c r="GR20" s="17">
        <f>SUMIF($M20,REGISTER!$CY$70,'KORT 3'!$O20)</f>
        <v>0</v>
      </c>
      <c r="GS20" s="17">
        <f>SUMIF($M20,REGISTER!$CY$71,'KORT 3'!$O20)</f>
        <v>0</v>
      </c>
      <c r="GT20" s="17">
        <f>SUMIF($M20,REGISTER!$CY$72,'KORT 3'!$O20)</f>
        <v>0</v>
      </c>
      <c r="GU20" s="17">
        <f>SUMIF($M20,REGISTER!$CY$73,'KORT 3'!$O20)</f>
        <v>0</v>
      </c>
      <c r="GV20" s="17">
        <f>SUMIF($M20,REGISTER!$CY$74,'KORT 3'!$O20)</f>
        <v>0</v>
      </c>
      <c r="GW20" s="17">
        <f>SUMIF($M20,REGISTER!$CY$75,'KORT 3'!$O20)</f>
        <v>0</v>
      </c>
      <c r="GX20" s="16">
        <f>SUMIF($M20,REGISTER!$CY$76,'KORT 3'!$O20)+SUMIF($M20,REGISTER!$CY$77,'KORT 3'!$O20)+SUMIF($M20,REGISTER!$CY$78,'KORT 3'!$O20)+SUMIF($M20,REGISTER!$CY$79,'KORT 3'!$O20)</f>
        <v>0</v>
      </c>
      <c r="GY20" s="116"/>
      <c r="GZ20" s="116"/>
      <c r="HA20" s="116"/>
      <c r="HB20" s="116"/>
      <c r="HC20" s="116"/>
      <c r="HD20" s="116"/>
      <c r="HE20" s="116"/>
      <c r="HF20" s="116"/>
      <c r="HG20" s="116"/>
      <c r="HH20" s="116"/>
      <c r="HI20" s="116"/>
      <c r="HJ20" s="116"/>
      <c r="HK20" s="116"/>
      <c r="HL20" s="116"/>
      <c r="HM20" s="116"/>
      <c r="HN20" s="116"/>
      <c r="HO20" s="116"/>
      <c r="HP20" s="106"/>
      <c r="HQ20" s="1"/>
    </row>
    <row r="21" spans="1:225" ht="15.9" customHeight="1">
      <c r="A21" s="15">
        <v>3</v>
      </c>
      <c r="B21" s="69"/>
      <c r="C21" s="541" t="str">
        <f t="shared" si="0"/>
        <v/>
      </c>
      <c r="D21" s="567"/>
      <c r="E21" s="567"/>
      <c r="F21" s="567"/>
      <c r="G21" s="567"/>
      <c r="H21" s="111" t="str">
        <f t="shared" si="1"/>
        <v/>
      </c>
      <c r="I21" s="22">
        <f t="shared" si="2"/>
        <v>0</v>
      </c>
      <c r="J21" s="22">
        <f t="shared" si="3"/>
        <v>0</v>
      </c>
      <c r="K21" s="22">
        <f t="shared" si="4"/>
        <v>0</v>
      </c>
      <c r="L21" s="114"/>
      <c r="M21" s="22">
        <f t="shared" si="5"/>
        <v>0</v>
      </c>
      <c r="N21" s="22">
        <f t="shared" si="6"/>
        <v>0</v>
      </c>
      <c r="O21" s="83">
        <f t="shared" si="7"/>
        <v>0</v>
      </c>
      <c r="P21" s="64">
        <f>IF(CS$70=1,0,IF(AND(CS21=1,$J21=1,CS$43&gt;=REGISTER!$DD$28,CS$40&gt;0,SUM(CS$54:CS$60)&gt;0),1,0))</f>
        <v>0</v>
      </c>
      <c r="Q21" s="64">
        <f>IF(CT$70=1,0,IF(AND(CT21=1,$J21=1,CT$43&gt;=REGISTER!$DD$28,CT$40&gt;0,SUM(CT$54:CT$60)&gt;0),1,0))</f>
        <v>0</v>
      </c>
      <c r="R21" s="64">
        <f>IF(CU$70=1,0,IF(AND(CU21=1,$J21=1,CU$43&gt;=REGISTER!$DD$28,CU$40&gt;0,SUM(CU$54:CU$60)&gt;0),1,0))</f>
        <v>0</v>
      </c>
      <c r="S21" s="64">
        <f>IF(CV$70=1,0,IF(AND(CV21=1,$J21=1,CV$43&gt;=REGISTER!$DD$28,CV$40&gt;0,SUM(CV$54:CV$60)&gt;0),1,0))</f>
        <v>0</v>
      </c>
      <c r="T21" s="64">
        <f>IF(CW$70=1,0,IF(AND(CW21=1,$J21=1,CW$43&gt;=REGISTER!$DD$28,CW$40&gt;0,SUM(CW$54:CW$60)&gt;0),1,0))</f>
        <v>0</v>
      </c>
      <c r="U21" s="64">
        <f>IF(CX$70=1,0,IF(AND(CX21=1,$J21=1,CX$43&gt;=REGISTER!$DD$28,CX$40&gt;0,SUM(CX$54:CX$60)&gt;0),1,0))</f>
        <v>0</v>
      </c>
      <c r="V21" s="64">
        <f>IF(CY$70=1,0,IF(AND(CY21=1,$J21=1,CY$43&gt;=REGISTER!$DD$28,CY$40&gt;0,SUM(CY$54:CY$60)&gt;0),1,0))</f>
        <v>0</v>
      </c>
      <c r="W21" s="64">
        <f>IF(CZ$70=1,0,IF(AND(CZ21=1,$J21=1,CZ$43&gt;=REGISTER!$DD$28,CZ$40&gt;0,SUM(CZ$54:CZ$60)&gt;0),1,0))</f>
        <v>0</v>
      </c>
      <c r="X21" s="64">
        <f>IF(DA$70=1,0,IF(AND(DA21=1,$J21=1,DA$43&gt;=REGISTER!$DD$28,DA$40&gt;0,SUM(DA$54:DA$60)&gt;0),1,0))</f>
        <v>0</v>
      </c>
      <c r="Y21" s="64">
        <f>IF(DB$70=1,0,IF(AND(DB21=1,$J21=1,DB$43&gt;=REGISTER!$DD$28,DB$40&gt;0,SUM(DB$54:DB$60)&gt;0),1,0))</f>
        <v>0</v>
      </c>
      <c r="Z21" s="64">
        <f>IF(DC$70=1,0,IF(AND(DC21=1,$J21=1,DC$43&gt;=REGISTER!$DD$28,DC$40&gt;0,SUM(DC$54:DC$60)&gt;0),1,0))</f>
        <v>0</v>
      </c>
      <c r="AA21" s="64">
        <f>IF(DD$70=1,0,IF(AND(DD21=1,$J21=1,DD$43&gt;=REGISTER!$DD$28,DD$40&gt;0,SUM(DD$54:DD$60)&gt;0),1,0))</f>
        <v>0</v>
      </c>
      <c r="AB21" s="64">
        <f>IF(DE$70=1,0,IF(AND(DE21=1,$J21=1,DE$43&gt;=REGISTER!$DD$28,DE$40&gt;0,SUM(DE$54:DE$60)&gt;0),1,0))</f>
        <v>0</v>
      </c>
      <c r="AC21" s="64">
        <f>IF(DF$70=1,0,IF(AND(DF21=1,$J21=1,DF$43&gt;=REGISTER!$DD$28,DF$40&gt;0,SUM(DF$54:DF$60)&gt;0),1,0))</f>
        <v>0</v>
      </c>
      <c r="AD21" s="64">
        <f>IF(DG$70=1,0,IF(AND(DG21=1,$J21=1,DG$43&gt;=REGISTER!$DD$28,DG$40&gt;0,SUM(DG$54:DG$60)&gt;0),1,0))</f>
        <v>0</v>
      </c>
      <c r="AE21" s="64">
        <f>IF(DH$70=1,0,IF(AND(DH21=1,$J21=1,DH$43&gt;=REGISTER!$DD$28,DH$40&gt;0,SUM(DH$54:DH$60)&gt;0),1,0))</f>
        <v>0</v>
      </c>
      <c r="AF21" s="64">
        <f>IF(DI$70=1,0,IF(AND(DI21=1,$J21=1,DI$43&gt;=REGISTER!$DD$28,DI$40&gt;0,SUM(DI$54:DI$60)&gt;0),1,0))</f>
        <v>0</v>
      </c>
      <c r="AG21" s="64">
        <f>IF(DJ$70=1,0,IF(AND(DJ21=1,$J21=1,DJ$43&gt;=REGISTER!$DD$28,DJ$40&gt;0,SUM(DJ$54:DJ$60)&gt;0),1,0))</f>
        <v>0</v>
      </c>
      <c r="AH21" s="64">
        <f>IF(DK$70=1,0,IF(AND(DK21=1,$J21=1,DK$43&gt;=REGISTER!$DD$28,DK$40&gt;0,SUM(DK$54:DK$60)&gt;0),1,0))</f>
        <v>0</v>
      </c>
      <c r="AI21" s="64">
        <f>IF(DL$70=1,0,IF(AND(DL21=1,$J21=1,DL$43&gt;=REGISTER!$DD$28,DL$40&gt;0,SUM(DL$54:DL$60)&gt;0),1,0))</f>
        <v>0</v>
      </c>
      <c r="AJ21" s="64">
        <f>IF(DM$70=1,0,IF(AND(DM21=1,$J21=1,DM$43&gt;=REGISTER!$DD$28,DM$40&gt;0,SUM(DM$54:DM$60)&gt;0),1,0))</f>
        <v>0</v>
      </c>
      <c r="AK21" s="64">
        <f>IF(DN$70=1,0,IF(AND(DN21=1,$J21=1,DN$43&gt;=REGISTER!$DD$28,DN$40&gt;0,SUM(DN$54:DN$60)&gt;0),1,0))</f>
        <v>0</v>
      </c>
      <c r="AL21" s="64">
        <f>IF(DO$70=1,0,IF(AND(DO21=1,$J21=1,DO$43&gt;=REGISTER!$DD$28,DO$40&gt;0,SUM(DO$54:DO$60)&gt;0),1,0))</f>
        <v>0</v>
      </c>
      <c r="AM21" s="64">
        <f>IF(DP$70=1,0,IF(AND(DP21=1,$J21=1,DP$43&gt;=REGISTER!$DD$28,DP$40&gt;0,SUM(DP$54:DP$60)&gt;0),1,0))</f>
        <v>0</v>
      </c>
      <c r="AN21" s="64">
        <f>IF(DQ$70=1,0,IF(AND(DQ21=1,$J21=1,DQ$43&gt;=REGISTER!$DD$28,DQ$40&gt;0,SUM(DQ$54:DQ$60)&gt;0),1,0))</f>
        <v>0</v>
      </c>
      <c r="AO21" s="64">
        <f>IF(DR$70=1,0,IF(AND(DR21=1,$J21=1,DR$43&gt;=REGISTER!$DD$28,DR$40&gt;0,SUM(DR$54:DR$60)&gt;0),1,0))</f>
        <v>0</v>
      </c>
      <c r="AP21" s="64">
        <f>IF(DS$70=1,0,IF(AND(DS21=1,$J21=1,DS$43&gt;=REGISTER!$DD$28,DS$40&gt;0,SUM(DS$54:DS$60)&gt;0),1,0))</f>
        <v>0</v>
      </c>
      <c r="AQ21" s="64">
        <f>IF(DT$70=1,0,IF(AND(DT21=1,$J21=1,DT$43&gt;=REGISTER!$DD$28,DT$40&gt;0,SUM(DT$54:DT$60)&gt;0),1,0))</f>
        <v>0</v>
      </c>
      <c r="AR21" s="64">
        <f>IF(DU$70=1,0,IF(AND(DU21=1,$J21=1,DU$43&gt;=REGISTER!$DD$28,DU$40&gt;0,SUM(DU$54:DU$60)&gt;0),1,0))</f>
        <v>0</v>
      </c>
      <c r="AS21" s="64">
        <f>IF(DV$70=1,0,IF(AND(DV21=1,$J21=1,DV$43&gt;=REGISTER!$DD$28,DV$40&gt;0,SUM(DV$54:DV$60)&gt;0),1,0))</f>
        <v>0</v>
      </c>
      <c r="AT21" s="64">
        <f>IF(DW$70=1,0,IF(AND(DW21=1,$J21=1,DW$43&gt;=REGISTER!$DD$28,DW$40&gt;0,SUM(DW$54:DW$60)&gt;0),1,0))</f>
        <v>0</v>
      </c>
      <c r="AU21" s="64">
        <f>IF(DX$70=1,0,IF(AND(DX21=1,$J21=1,DX$43&gt;=REGISTER!$DD$28,DX$40&gt;0,SUM(DX$54:DX$60)&gt;0),1,0))</f>
        <v>0</v>
      </c>
      <c r="AV21" s="64">
        <f>IF(DY$70=1,0,IF(AND(DY21=1,$J21=1,DY$43&gt;=REGISTER!$DD$28,DY$40&gt;0,SUM(DY$54:DY$60)&gt;0),1,0))</f>
        <v>0</v>
      </c>
      <c r="AW21" s="64">
        <f>IF(DZ$70=1,0,IF(AND(DZ21=1,$J21=1,DZ$43&gt;=REGISTER!$DD$28,DZ$40&gt;0,SUM(DZ$54:DZ$60)&gt;0),1,0))</f>
        <v>0</v>
      </c>
      <c r="AX21" s="64">
        <f>IF(EA$70=1,0,IF(AND(EA21=1,$J21=1,EA$43&gt;=REGISTER!$DD$28,EA$40&gt;0,SUM(EA$54:EA$60)&gt;0),1,0))</f>
        <v>0</v>
      </c>
      <c r="AY21" s="64">
        <f>IF(EB$70=1,0,IF(AND(EB21=1,$J21=1,EB$43&gt;=REGISTER!$DD$28,EB$40&gt;0,SUM(EB$54:EB$60)&gt;0),1,0))</f>
        <v>0</v>
      </c>
      <c r="AZ21" s="64">
        <f>IF(EC$70=1,0,IF(AND(EC21=1,$J21=1,EC$43&gt;=REGISTER!$DD$28,EC$40&gt;0,SUM(EC$54:EC$60)&gt;0),1,0))</f>
        <v>0</v>
      </c>
      <c r="BA21" s="64">
        <f>IF(ED$70=1,0,IF(AND(ED21=1,$J21=1,ED$43&gt;=REGISTER!$DD$28,ED$40&gt;0,SUM(ED$54:ED$60)&gt;0),1,0))</f>
        <v>0</v>
      </c>
      <c r="BB21" s="64">
        <f>IF(EE$70=1,0,IF(AND(EE21=1,$J21=1,EE$43&gt;=REGISTER!$DD$28,EE$40&gt;0,SUM(EE$54:EE$60)&gt;0),1,0))</f>
        <v>0</v>
      </c>
      <c r="BC21" s="64">
        <f>IF(EF$70=1,0,IF(AND(EF21=1,$J21=1,EF$43&gt;=REGISTER!$DD$28,EF$40&gt;0,SUM(EF$54:EF$60)&gt;0),1,0))</f>
        <v>0</v>
      </c>
      <c r="BD21" s="83">
        <f t="shared" si="8"/>
        <v>0</v>
      </c>
      <c r="BE21" s="63">
        <f t="shared" si="9"/>
        <v>0</v>
      </c>
      <c r="BF21" s="63">
        <f t="shared" si="10"/>
        <v>0</v>
      </c>
      <c r="BG21" s="63">
        <f t="shared" si="10"/>
        <v>0</v>
      </c>
      <c r="BH21" s="63">
        <f t="shared" si="10"/>
        <v>0</v>
      </c>
      <c r="BI21" s="63">
        <f t="shared" si="10"/>
        <v>0</v>
      </c>
      <c r="BJ21" s="63">
        <f t="shared" si="10"/>
        <v>0</v>
      </c>
      <c r="BK21" s="63">
        <f t="shared" si="10"/>
        <v>0</v>
      </c>
      <c r="BL21" s="63">
        <f t="shared" si="10"/>
        <v>0</v>
      </c>
      <c r="BM21" s="63">
        <f t="shared" si="10"/>
        <v>0</v>
      </c>
      <c r="BN21" s="63">
        <f t="shared" si="10"/>
        <v>0</v>
      </c>
      <c r="BO21" s="63">
        <f t="shared" si="10"/>
        <v>0</v>
      </c>
      <c r="BP21" s="63">
        <f t="shared" si="10"/>
        <v>0</v>
      </c>
      <c r="BQ21" s="63">
        <f t="shared" si="10"/>
        <v>0</v>
      </c>
      <c r="BR21" s="63">
        <f t="shared" si="10"/>
        <v>0</v>
      </c>
      <c r="BS21" s="63">
        <f t="shared" si="10"/>
        <v>0</v>
      </c>
      <c r="BT21" s="63">
        <f t="shared" si="10"/>
        <v>0</v>
      </c>
      <c r="BU21" s="63">
        <f t="shared" si="10"/>
        <v>0</v>
      </c>
      <c r="BV21" s="63">
        <f t="shared" si="11"/>
        <v>0</v>
      </c>
      <c r="BW21" s="63">
        <f t="shared" si="11"/>
        <v>0</v>
      </c>
      <c r="BX21" s="63">
        <f t="shared" si="11"/>
        <v>0</v>
      </c>
      <c r="BY21" s="63">
        <f t="shared" si="11"/>
        <v>0</v>
      </c>
      <c r="BZ21" s="63">
        <f t="shared" si="11"/>
        <v>0</v>
      </c>
      <c r="CA21" s="63">
        <f t="shared" si="11"/>
        <v>0</v>
      </c>
      <c r="CB21" s="63">
        <f t="shared" si="11"/>
        <v>0</v>
      </c>
      <c r="CC21" s="63">
        <f t="shared" si="11"/>
        <v>0</v>
      </c>
      <c r="CD21" s="63">
        <f t="shared" si="11"/>
        <v>0</v>
      </c>
      <c r="CE21" s="63">
        <f t="shared" si="11"/>
        <v>0</v>
      </c>
      <c r="CF21" s="63">
        <f t="shared" si="11"/>
        <v>0</v>
      </c>
      <c r="CG21" s="63">
        <f t="shared" si="11"/>
        <v>0</v>
      </c>
      <c r="CH21" s="63">
        <f t="shared" si="11"/>
        <v>0</v>
      </c>
      <c r="CI21" s="63">
        <f t="shared" si="11"/>
        <v>0</v>
      </c>
      <c r="CJ21" s="63">
        <f t="shared" si="11"/>
        <v>0</v>
      </c>
      <c r="CK21" s="63">
        <f t="shared" si="11"/>
        <v>0</v>
      </c>
      <c r="CL21" s="63">
        <f t="shared" si="12"/>
        <v>0</v>
      </c>
      <c r="CM21" s="63">
        <f t="shared" si="12"/>
        <v>0</v>
      </c>
      <c r="CN21" s="63">
        <f t="shared" si="12"/>
        <v>0</v>
      </c>
      <c r="CO21" s="63">
        <f t="shared" si="12"/>
        <v>0</v>
      </c>
      <c r="CP21" s="63">
        <f t="shared" si="12"/>
        <v>0</v>
      </c>
      <c r="CQ21" s="63">
        <f t="shared" si="12"/>
        <v>0</v>
      </c>
      <c r="CR21" s="63">
        <f t="shared" si="12"/>
        <v>0</v>
      </c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46">
        <f t="shared" si="13"/>
        <v>0</v>
      </c>
      <c r="EH21" s="116"/>
      <c r="EI21" s="82">
        <f t="shared" si="14"/>
        <v>0</v>
      </c>
      <c r="EJ21" s="295" t="str">
        <f t="shared" si="15"/>
        <v/>
      </c>
      <c r="EK21" s="296">
        <f t="shared" si="16"/>
        <v>0</v>
      </c>
      <c r="EL21" s="161"/>
      <c r="EM21" s="354">
        <f>SUMIF($K21,REGISTER!$CY$7,'KORT 3'!$BD21)</f>
        <v>0</v>
      </c>
      <c r="EN21" s="355">
        <f>SUMIF($K21,REGISTER!$CY$8,'KORT 3'!$BD21)</f>
        <v>0</v>
      </c>
      <c r="EO21" s="356">
        <f>SUMIF($K21,REGISTER!$CY$9,'KORT 3'!$BD21)</f>
        <v>0</v>
      </c>
      <c r="EP21" s="356">
        <f>SUMIF($K21,REGISTER!$CY$10,'KORT 3'!$BD21)</f>
        <v>0</v>
      </c>
      <c r="EQ21" s="357">
        <f>SUMIF($K21,REGISTER!$CY$23,'KORT 3'!$BD21)</f>
        <v>0</v>
      </c>
      <c r="ER21" s="355">
        <f>SUMIF($K21,REGISTER!$CY$24,'KORT 3'!$BD21)</f>
        <v>0</v>
      </c>
      <c r="ES21" s="356">
        <f>SUMIF($K21,REGISTER!$CY$25,'KORT 3'!$BD21)</f>
        <v>0</v>
      </c>
      <c r="ET21" s="356">
        <f>SUMIF($K21,REGISTER!$CY$26,'KORT 3'!$BD21)</f>
        <v>0</v>
      </c>
      <c r="EU21" s="357">
        <f>SUMIF($K21,REGISTER!$CY$15,'KORT 3'!$BD21)</f>
        <v>0</v>
      </c>
      <c r="EV21" s="355">
        <f>SUMIF($K21,REGISTER!$CY$16,'KORT 3'!$BD21)</f>
        <v>0</v>
      </c>
      <c r="EW21" s="355">
        <f>SUMIF($K21,REGISTER!$CY$17,'KORT 3'!$BD21)</f>
        <v>0</v>
      </c>
      <c r="EX21" s="355">
        <f>SUMIF($K21,REGISTER!$CY$18,'KORT 3'!$BD21)</f>
        <v>0</v>
      </c>
      <c r="EY21" s="358">
        <f>SUMIF($K21,REGISTER!$CY$19,'KORT 3'!$BD21)+SUMIF($K21,REGISTER!$CY$20,'KORT 3'!$BD21)+SUMIF($K21,REGISTER!$CY$21,'KORT 3'!$BD21)+SUMIF($K21,REGISTER!$CY$22,'KORT 3'!$BD21)</f>
        <v>0</v>
      </c>
      <c r="EZ21" s="359">
        <f>SUMIF($K21,REGISTER!$CY$31,'KORT 3'!$BD21)</f>
        <v>0</v>
      </c>
      <c r="FA21" s="355">
        <f>SUMIF($K21,REGISTER!$CY$32,'KORT 3'!$BD21)</f>
        <v>0</v>
      </c>
      <c r="FB21" s="355">
        <f>SUMIF($K21,REGISTER!$CY$33,'KORT 3'!$BD21)</f>
        <v>0</v>
      </c>
      <c r="FC21" s="355">
        <f>SUMIF($K21,REGISTER!$CY$34,'KORT 3'!$BD21)</f>
        <v>0</v>
      </c>
      <c r="FD21" s="358">
        <f>SUMIF($K21,REGISTER!$CY$35,'KORT 3'!$BD21)+SUMIF($K21,REGISTER!$CY$36,'KORT 3'!$BD21)+SUMIF($K21,REGISTER!$CY$37,'KORT 3'!$BD21)+SUMIF($K21,REGISTER!$CY$38,'KORT 3'!$BD21)</f>
        <v>0</v>
      </c>
      <c r="FE21" s="376"/>
      <c r="FF21" s="377"/>
      <c r="FG21" s="378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9"/>
      <c r="FY21" s="84">
        <f>SUMIF($M21,REGISTER!$CY$40,'KORT 3'!$O21)</f>
        <v>0</v>
      </c>
      <c r="FZ21" s="17">
        <f>SUMIF($M21,REGISTER!$CY$41,'KORT 3'!$O21)</f>
        <v>0</v>
      </c>
      <c r="GA21" s="17">
        <f>SUMIF($M21,REGISTER!$CY$42,'KORT 3'!$O21)</f>
        <v>0</v>
      </c>
      <c r="GB21" s="17">
        <f>SUMIF($M21,REGISTER!$CY$43,'KORT 3'!$O21)</f>
        <v>0</v>
      </c>
      <c r="GC21" s="17">
        <f>SUMIF($M21,REGISTER!$CY$44,'KORT 3'!$O21)</f>
        <v>0</v>
      </c>
      <c r="GD21" s="17">
        <f>SUMIF($M21,REGISTER!$CY$45,'KORT 3'!$O21)</f>
        <v>0</v>
      </c>
      <c r="GE21" s="17">
        <f>SUMIF($M21,REGISTER!$CY$60,'KORT 3'!$O21)</f>
        <v>0</v>
      </c>
      <c r="GF21" s="17">
        <f>SUMIF($M21,REGISTER!$CY$61,'KORT 3'!$O21)</f>
        <v>0</v>
      </c>
      <c r="GG21" s="17">
        <f>SUMIF($M21,REGISTER!$CY$62,'KORT 3'!$O21)</f>
        <v>0</v>
      </c>
      <c r="GH21" s="17">
        <f>SUMIF($M21,REGISTER!$CY$63,'KORT 3'!$O21)</f>
        <v>0</v>
      </c>
      <c r="GI21" s="17">
        <f>SUMIF($M21,REGISTER!$CY$64,'KORT 3'!$O21)</f>
        <v>0</v>
      </c>
      <c r="GJ21" s="17">
        <f>SUMIF($M21,REGISTER!$CY$65,'KORT 3'!$O21)</f>
        <v>0</v>
      </c>
      <c r="GK21" s="17">
        <f>SUMIF($M21,REGISTER!$CY$50,'KORT 3'!$O21)</f>
        <v>0</v>
      </c>
      <c r="GL21" s="17">
        <f>SUMIF($M21,REGISTER!$CY$51,'KORT 3'!$O21)</f>
        <v>0</v>
      </c>
      <c r="GM21" s="17">
        <f>SUMIF($M21,REGISTER!$CY$52,'KORT 3'!$O21)</f>
        <v>0</v>
      </c>
      <c r="GN21" s="17">
        <f>SUMIF($M21,REGISTER!$CY$53,'KORT 3'!$O21)</f>
        <v>0</v>
      </c>
      <c r="GO21" s="17">
        <f>SUMIF($M21,REGISTER!$CY$54,'KORT 3'!$O21)</f>
        <v>0</v>
      </c>
      <c r="GP21" s="17">
        <f>SUMIF($M21,REGISTER!$CY$55,'KORT 3'!$O21)</f>
        <v>0</v>
      </c>
      <c r="GQ21" s="16">
        <f>SUMIF($M21,REGISTER!$CY$56,'KORT 3'!$O21)+SUMIF($M21,REGISTER!$CY$57,'KORT 3'!$O21)+SUMIF($M21,REGISTER!$CY$58,'KORT 3'!$O21)+SUMIF($M21,REGISTER!$CY$59,'KORT 3'!$O21)</f>
        <v>0</v>
      </c>
      <c r="GR21" s="17">
        <f>SUMIF($M21,REGISTER!$CY$70,'KORT 3'!$O21)</f>
        <v>0</v>
      </c>
      <c r="GS21" s="17">
        <f>SUMIF($M21,REGISTER!$CY$71,'KORT 3'!$O21)</f>
        <v>0</v>
      </c>
      <c r="GT21" s="17">
        <f>SUMIF($M21,REGISTER!$CY$72,'KORT 3'!$O21)</f>
        <v>0</v>
      </c>
      <c r="GU21" s="17">
        <f>SUMIF($M21,REGISTER!$CY$73,'KORT 3'!$O21)</f>
        <v>0</v>
      </c>
      <c r="GV21" s="17">
        <f>SUMIF($M21,REGISTER!$CY$74,'KORT 3'!$O21)</f>
        <v>0</v>
      </c>
      <c r="GW21" s="17">
        <f>SUMIF($M21,REGISTER!$CY$75,'KORT 3'!$O21)</f>
        <v>0</v>
      </c>
      <c r="GX21" s="16">
        <f>SUMIF($M21,REGISTER!$CY$76,'KORT 3'!$O21)+SUMIF($M21,REGISTER!$CY$77,'KORT 3'!$O21)+SUMIF($M21,REGISTER!$CY$78,'KORT 3'!$O21)+SUMIF($M21,REGISTER!$CY$79,'KORT 3'!$O21)</f>
        <v>0</v>
      </c>
      <c r="GY21" s="116"/>
      <c r="GZ21" s="116"/>
      <c r="HA21" s="116"/>
      <c r="HB21" s="116"/>
      <c r="HC21" s="116"/>
      <c r="HD21" s="116"/>
      <c r="HE21" s="116"/>
      <c r="HF21" s="116"/>
      <c r="HG21" s="116"/>
      <c r="HH21" s="116"/>
      <c r="HI21" s="116"/>
      <c r="HJ21" s="116"/>
      <c r="HK21" s="116"/>
      <c r="HL21" s="116"/>
      <c r="HM21" s="116"/>
      <c r="HN21" s="116"/>
      <c r="HO21" s="116"/>
      <c r="HP21" s="106"/>
      <c r="HQ21" s="1"/>
    </row>
    <row r="22" spans="1:225" ht="15.9" customHeight="1">
      <c r="A22" s="15">
        <v>4</v>
      </c>
      <c r="B22" s="69"/>
      <c r="C22" s="541" t="str">
        <f t="shared" si="0"/>
        <v/>
      </c>
      <c r="D22" s="567"/>
      <c r="E22" s="567"/>
      <c r="F22" s="567"/>
      <c r="G22" s="567"/>
      <c r="H22" s="111" t="str">
        <f t="shared" si="1"/>
        <v/>
      </c>
      <c r="I22" s="22">
        <f t="shared" si="2"/>
        <v>0</v>
      </c>
      <c r="J22" s="22">
        <f t="shared" si="3"/>
        <v>0</v>
      </c>
      <c r="K22" s="22">
        <f t="shared" si="4"/>
        <v>0</v>
      </c>
      <c r="L22" s="114"/>
      <c r="M22" s="22">
        <f t="shared" si="5"/>
        <v>0</v>
      </c>
      <c r="N22" s="22">
        <f t="shared" si="6"/>
        <v>0</v>
      </c>
      <c r="O22" s="83">
        <f t="shared" si="7"/>
        <v>0</v>
      </c>
      <c r="P22" s="64">
        <f>IF(CS$70=1,0,IF(AND(CS22=1,$J22=1,CS$43&gt;=REGISTER!$DD$28,CS$40&gt;0,SUM(CS$54:CS$60)&gt;0),1,0))</f>
        <v>0</v>
      </c>
      <c r="Q22" s="64">
        <f>IF(CT$70=1,0,IF(AND(CT22=1,$J22=1,CT$43&gt;=REGISTER!$DD$28,CT$40&gt;0,SUM(CT$54:CT$60)&gt;0),1,0))</f>
        <v>0</v>
      </c>
      <c r="R22" s="64">
        <f>IF(CU$70=1,0,IF(AND(CU22=1,$J22=1,CU$43&gt;=REGISTER!$DD$28,CU$40&gt;0,SUM(CU$54:CU$60)&gt;0),1,0))</f>
        <v>0</v>
      </c>
      <c r="S22" s="64">
        <f>IF(CV$70=1,0,IF(AND(CV22=1,$J22=1,CV$43&gt;=REGISTER!$DD$28,CV$40&gt;0,SUM(CV$54:CV$60)&gt;0),1,0))</f>
        <v>0</v>
      </c>
      <c r="T22" s="64">
        <f>IF(CW$70=1,0,IF(AND(CW22=1,$J22=1,CW$43&gt;=REGISTER!$DD$28,CW$40&gt;0,SUM(CW$54:CW$60)&gt;0),1,0))</f>
        <v>0</v>
      </c>
      <c r="U22" s="64">
        <f>IF(CX$70=1,0,IF(AND(CX22=1,$J22=1,CX$43&gt;=REGISTER!$DD$28,CX$40&gt;0,SUM(CX$54:CX$60)&gt;0),1,0))</f>
        <v>0</v>
      </c>
      <c r="V22" s="64">
        <f>IF(CY$70=1,0,IF(AND(CY22=1,$J22=1,CY$43&gt;=REGISTER!$DD$28,CY$40&gt;0,SUM(CY$54:CY$60)&gt;0),1,0))</f>
        <v>0</v>
      </c>
      <c r="W22" s="64">
        <f>IF(CZ$70=1,0,IF(AND(CZ22=1,$J22=1,CZ$43&gt;=REGISTER!$DD$28,CZ$40&gt;0,SUM(CZ$54:CZ$60)&gt;0),1,0))</f>
        <v>0</v>
      </c>
      <c r="X22" s="64">
        <f>IF(DA$70=1,0,IF(AND(DA22=1,$J22=1,DA$43&gt;=REGISTER!$DD$28,DA$40&gt;0,SUM(DA$54:DA$60)&gt;0),1,0))</f>
        <v>0</v>
      </c>
      <c r="Y22" s="64">
        <f>IF(DB$70=1,0,IF(AND(DB22=1,$J22=1,DB$43&gt;=REGISTER!$DD$28,DB$40&gt;0,SUM(DB$54:DB$60)&gt;0),1,0))</f>
        <v>0</v>
      </c>
      <c r="Z22" s="64">
        <f>IF(DC$70=1,0,IF(AND(DC22=1,$J22=1,DC$43&gt;=REGISTER!$DD$28,DC$40&gt;0,SUM(DC$54:DC$60)&gt;0),1,0))</f>
        <v>0</v>
      </c>
      <c r="AA22" s="64">
        <f>IF(DD$70=1,0,IF(AND(DD22=1,$J22=1,DD$43&gt;=REGISTER!$DD$28,DD$40&gt;0,SUM(DD$54:DD$60)&gt;0),1,0))</f>
        <v>0</v>
      </c>
      <c r="AB22" s="64">
        <f>IF(DE$70=1,0,IF(AND(DE22=1,$J22=1,DE$43&gt;=REGISTER!$DD$28,DE$40&gt;0,SUM(DE$54:DE$60)&gt;0),1,0))</f>
        <v>0</v>
      </c>
      <c r="AC22" s="64">
        <f>IF(DF$70=1,0,IF(AND(DF22=1,$J22=1,DF$43&gt;=REGISTER!$DD$28,DF$40&gt;0,SUM(DF$54:DF$60)&gt;0),1,0))</f>
        <v>0</v>
      </c>
      <c r="AD22" s="64">
        <f>IF(DG$70=1,0,IF(AND(DG22=1,$J22=1,DG$43&gt;=REGISTER!$DD$28,DG$40&gt;0,SUM(DG$54:DG$60)&gt;0),1,0))</f>
        <v>0</v>
      </c>
      <c r="AE22" s="64">
        <f>IF(DH$70=1,0,IF(AND(DH22=1,$J22=1,DH$43&gt;=REGISTER!$DD$28,DH$40&gt;0,SUM(DH$54:DH$60)&gt;0),1,0))</f>
        <v>0</v>
      </c>
      <c r="AF22" s="64">
        <f>IF(DI$70=1,0,IF(AND(DI22=1,$J22=1,DI$43&gt;=REGISTER!$DD$28,DI$40&gt;0,SUM(DI$54:DI$60)&gt;0),1,0))</f>
        <v>0</v>
      </c>
      <c r="AG22" s="64">
        <f>IF(DJ$70=1,0,IF(AND(DJ22=1,$J22=1,DJ$43&gt;=REGISTER!$DD$28,DJ$40&gt;0,SUM(DJ$54:DJ$60)&gt;0),1,0))</f>
        <v>0</v>
      </c>
      <c r="AH22" s="64">
        <f>IF(DK$70=1,0,IF(AND(DK22=1,$J22=1,DK$43&gt;=REGISTER!$DD$28,DK$40&gt;0,SUM(DK$54:DK$60)&gt;0),1,0))</f>
        <v>0</v>
      </c>
      <c r="AI22" s="64">
        <f>IF(DL$70=1,0,IF(AND(DL22=1,$J22=1,DL$43&gt;=REGISTER!$DD$28,DL$40&gt;0,SUM(DL$54:DL$60)&gt;0),1,0))</f>
        <v>0</v>
      </c>
      <c r="AJ22" s="64">
        <f>IF(DM$70=1,0,IF(AND(DM22=1,$J22=1,DM$43&gt;=REGISTER!$DD$28,DM$40&gt;0,SUM(DM$54:DM$60)&gt;0),1,0))</f>
        <v>0</v>
      </c>
      <c r="AK22" s="64">
        <f>IF(DN$70=1,0,IF(AND(DN22=1,$J22=1,DN$43&gt;=REGISTER!$DD$28,DN$40&gt;0,SUM(DN$54:DN$60)&gt;0),1,0))</f>
        <v>0</v>
      </c>
      <c r="AL22" s="64">
        <f>IF(DO$70=1,0,IF(AND(DO22=1,$J22=1,DO$43&gt;=REGISTER!$DD$28,DO$40&gt;0,SUM(DO$54:DO$60)&gt;0),1,0))</f>
        <v>0</v>
      </c>
      <c r="AM22" s="64">
        <f>IF(DP$70=1,0,IF(AND(DP22=1,$J22=1,DP$43&gt;=REGISTER!$DD$28,DP$40&gt;0,SUM(DP$54:DP$60)&gt;0),1,0))</f>
        <v>0</v>
      </c>
      <c r="AN22" s="64">
        <f>IF(DQ$70=1,0,IF(AND(DQ22=1,$J22=1,DQ$43&gt;=REGISTER!$DD$28,DQ$40&gt;0,SUM(DQ$54:DQ$60)&gt;0),1,0))</f>
        <v>0</v>
      </c>
      <c r="AO22" s="64">
        <f>IF(DR$70=1,0,IF(AND(DR22=1,$J22=1,DR$43&gt;=REGISTER!$DD$28,DR$40&gt;0,SUM(DR$54:DR$60)&gt;0),1,0))</f>
        <v>0</v>
      </c>
      <c r="AP22" s="64">
        <f>IF(DS$70=1,0,IF(AND(DS22=1,$J22=1,DS$43&gt;=REGISTER!$DD$28,DS$40&gt;0,SUM(DS$54:DS$60)&gt;0),1,0))</f>
        <v>0</v>
      </c>
      <c r="AQ22" s="64">
        <f>IF(DT$70=1,0,IF(AND(DT22=1,$J22=1,DT$43&gt;=REGISTER!$DD$28,DT$40&gt;0,SUM(DT$54:DT$60)&gt;0),1,0))</f>
        <v>0</v>
      </c>
      <c r="AR22" s="64">
        <f>IF(DU$70=1,0,IF(AND(DU22=1,$J22=1,DU$43&gt;=REGISTER!$DD$28,DU$40&gt;0,SUM(DU$54:DU$60)&gt;0),1,0))</f>
        <v>0</v>
      </c>
      <c r="AS22" s="64">
        <f>IF(DV$70=1,0,IF(AND(DV22=1,$J22=1,DV$43&gt;=REGISTER!$DD$28,DV$40&gt;0,SUM(DV$54:DV$60)&gt;0),1,0))</f>
        <v>0</v>
      </c>
      <c r="AT22" s="64">
        <f>IF(DW$70=1,0,IF(AND(DW22=1,$J22=1,DW$43&gt;=REGISTER!$DD$28,DW$40&gt;0,SUM(DW$54:DW$60)&gt;0),1,0))</f>
        <v>0</v>
      </c>
      <c r="AU22" s="64">
        <f>IF(DX$70=1,0,IF(AND(DX22=1,$J22=1,DX$43&gt;=REGISTER!$DD$28,DX$40&gt;0,SUM(DX$54:DX$60)&gt;0),1,0))</f>
        <v>0</v>
      </c>
      <c r="AV22" s="64">
        <f>IF(DY$70=1,0,IF(AND(DY22=1,$J22=1,DY$43&gt;=REGISTER!$DD$28,DY$40&gt;0,SUM(DY$54:DY$60)&gt;0),1,0))</f>
        <v>0</v>
      </c>
      <c r="AW22" s="64">
        <f>IF(DZ$70=1,0,IF(AND(DZ22=1,$J22=1,DZ$43&gt;=REGISTER!$DD$28,DZ$40&gt;0,SUM(DZ$54:DZ$60)&gt;0),1,0))</f>
        <v>0</v>
      </c>
      <c r="AX22" s="64">
        <f>IF(EA$70=1,0,IF(AND(EA22=1,$J22=1,EA$43&gt;=REGISTER!$DD$28,EA$40&gt;0,SUM(EA$54:EA$60)&gt;0),1,0))</f>
        <v>0</v>
      </c>
      <c r="AY22" s="64">
        <f>IF(EB$70=1,0,IF(AND(EB22=1,$J22=1,EB$43&gt;=REGISTER!$DD$28,EB$40&gt;0,SUM(EB$54:EB$60)&gt;0),1,0))</f>
        <v>0</v>
      </c>
      <c r="AZ22" s="64">
        <f>IF(EC$70=1,0,IF(AND(EC22=1,$J22=1,EC$43&gt;=REGISTER!$DD$28,EC$40&gt;0,SUM(EC$54:EC$60)&gt;0),1,0))</f>
        <v>0</v>
      </c>
      <c r="BA22" s="64">
        <f>IF(ED$70=1,0,IF(AND(ED22=1,$J22=1,ED$43&gt;=REGISTER!$DD$28,ED$40&gt;0,SUM(ED$54:ED$60)&gt;0),1,0))</f>
        <v>0</v>
      </c>
      <c r="BB22" s="64">
        <f>IF(EE$70=1,0,IF(AND(EE22=1,$J22=1,EE$43&gt;=REGISTER!$DD$28,EE$40&gt;0,SUM(EE$54:EE$60)&gt;0),1,0))</f>
        <v>0</v>
      </c>
      <c r="BC22" s="64">
        <f>IF(EF$70=1,0,IF(AND(EF22=1,$J22=1,EF$43&gt;=REGISTER!$DD$28,EF$40&gt;0,SUM(EF$54:EF$60)&gt;0),1,0))</f>
        <v>0</v>
      </c>
      <c r="BD22" s="83">
        <f t="shared" si="8"/>
        <v>0</v>
      </c>
      <c r="BE22" s="63">
        <f t="shared" si="9"/>
        <v>0</v>
      </c>
      <c r="BF22" s="63">
        <f t="shared" si="10"/>
        <v>0</v>
      </c>
      <c r="BG22" s="63">
        <f t="shared" si="10"/>
        <v>0</v>
      </c>
      <c r="BH22" s="63">
        <f t="shared" si="10"/>
        <v>0</v>
      </c>
      <c r="BI22" s="63">
        <f t="shared" si="10"/>
        <v>0</v>
      </c>
      <c r="BJ22" s="63">
        <f t="shared" si="10"/>
        <v>0</v>
      </c>
      <c r="BK22" s="63">
        <f t="shared" si="10"/>
        <v>0</v>
      </c>
      <c r="BL22" s="63">
        <f t="shared" si="10"/>
        <v>0</v>
      </c>
      <c r="BM22" s="63">
        <f t="shared" si="10"/>
        <v>0</v>
      </c>
      <c r="BN22" s="63">
        <f t="shared" si="10"/>
        <v>0</v>
      </c>
      <c r="BO22" s="63">
        <f t="shared" si="10"/>
        <v>0</v>
      </c>
      <c r="BP22" s="63">
        <f t="shared" si="10"/>
        <v>0</v>
      </c>
      <c r="BQ22" s="63">
        <f t="shared" si="10"/>
        <v>0</v>
      </c>
      <c r="BR22" s="63">
        <f t="shared" si="10"/>
        <v>0</v>
      </c>
      <c r="BS22" s="63">
        <f t="shared" si="10"/>
        <v>0</v>
      </c>
      <c r="BT22" s="63">
        <f t="shared" si="10"/>
        <v>0</v>
      </c>
      <c r="BU22" s="63">
        <f t="shared" si="10"/>
        <v>0</v>
      </c>
      <c r="BV22" s="63">
        <f t="shared" si="11"/>
        <v>0</v>
      </c>
      <c r="BW22" s="63">
        <f t="shared" si="11"/>
        <v>0</v>
      </c>
      <c r="BX22" s="63">
        <f t="shared" si="11"/>
        <v>0</v>
      </c>
      <c r="BY22" s="63">
        <f t="shared" si="11"/>
        <v>0</v>
      </c>
      <c r="BZ22" s="63">
        <f t="shared" si="11"/>
        <v>0</v>
      </c>
      <c r="CA22" s="63">
        <f t="shared" si="11"/>
        <v>0</v>
      </c>
      <c r="CB22" s="63">
        <f t="shared" si="11"/>
        <v>0</v>
      </c>
      <c r="CC22" s="63">
        <f t="shared" si="11"/>
        <v>0</v>
      </c>
      <c r="CD22" s="63">
        <f t="shared" si="11"/>
        <v>0</v>
      </c>
      <c r="CE22" s="63">
        <f t="shared" si="11"/>
        <v>0</v>
      </c>
      <c r="CF22" s="63">
        <f t="shared" si="11"/>
        <v>0</v>
      </c>
      <c r="CG22" s="63">
        <f t="shared" si="11"/>
        <v>0</v>
      </c>
      <c r="CH22" s="63">
        <f t="shared" si="11"/>
        <v>0</v>
      </c>
      <c r="CI22" s="63">
        <f t="shared" si="11"/>
        <v>0</v>
      </c>
      <c r="CJ22" s="63">
        <f t="shared" si="11"/>
        <v>0</v>
      </c>
      <c r="CK22" s="63">
        <f t="shared" si="11"/>
        <v>0</v>
      </c>
      <c r="CL22" s="63">
        <f t="shared" si="12"/>
        <v>0</v>
      </c>
      <c r="CM22" s="63">
        <f t="shared" si="12"/>
        <v>0</v>
      </c>
      <c r="CN22" s="63">
        <f t="shared" si="12"/>
        <v>0</v>
      </c>
      <c r="CO22" s="63">
        <f t="shared" si="12"/>
        <v>0</v>
      </c>
      <c r="CP22" s="63">
        <f t="shared" si="12"/>
        <v>0</v>
      </c>
      <c r="CQ22" s="63">
        <f t="shared" si="12"/>
        <v>0</v>
      </c>
      <c r="CR22" s="63">
        <f t="shared" si="12"/>
        <v>0</v>
      </c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46">
        <f t="shared" si="13"/>
        <v>0</v>
      </c>
      <c r="EH22" s="116"/>
      <c r="EI22" s="82">
        <f t="shared" si="14"/>
        <v>0</v>
      </c>
      <c r="EJ22" s="295" t="str">
        <f t="shared" si="15"/>
        <v/>
      </c>
      <c r="EK22" s="296">
        <f t="shared" si="16"/>
        <v>0</v>
      </c>
      <c r="EL22" s="161"/>
      <c r="EM22" s="354">
        <f>SUMIF($K22,REGISTER!$CY$7,'KORT 3'!$BD22)</f>
        <v>0</v>
      </c>
      <c r="EN22" s="355">
        <f>SUMIF($K22,REGISTER!$CY$8,'KORT 3'!$BD22)</f>
        <v>0</v>
      </c>
      <c r="EO22" s="356">
        <f>SUMIF($K22,REGISTER!$CY$9,'KORT 3'!$BD22)</f>
        <v>0</v>
      </c>
      <c r="EP22" s="356">
        <f>SUMIF($K22,REGISTER!$CY$10,'KORT 3'!$BD22)</f>
        <v>0</v>
      </c>
      <c r="EQ22" s="357">
        <f>SUMIF($K22,REGISTER!$CY$23,'KORT 3'!$BD22)</f>
        <v>0</v>
      </c>
      <c r="ER22" s="355">
        <f>SUMIF($K22,REGISTER!$CY$24,'KORT 3'!$BD22)</f>
        <v>0</v>
      </c>
      <c r="ES22" s="356">
        <f>SUMIF($K22,REGISTER!$CY$25,'KORT 3'!$BD22)</f>
        <v>0</v>
      </c>
      <c r="ET22" s="356">
        <f>SUMIF($K22,REGISTER!$CY$26,'KORT 3'!$BD22)</f>
        <v>0</v>
      </c>
      <c r="EU22" s="357">
        <f>SUMIF($K22,REGISTER!$CY$15,'KORT 3'!$BD22)</f>
        <v>0</v>
      </c>
      <c r="EV22" s="355">
        <f>SUMIF($K22,REGISTER!$CY$16,'KORT 3'!$BD22)</f>
        <v>0</v>
      </c>
      <c r="EW22" s="355">
        <f>SUMIF($K22,REGISTER!$CY$17,'KORT 3'!$BD22)</f>
        <v>0</v>
      </c>
      <c r="EX22" s="355">
        <f>SUMIF($K22,REGISTER!$CY$18,'KORT 3'!$BD22)</f>
        <v>0</v>
      </c>
      <c r="EY22" s="358">
        <f>SUMIF($K22,REGISTER!$CY$19,'KORT 3'!$BD22)+SUMIF($K22,REGISTER!$CY$20,'KORT 3'!$BD22)+SUMIF($K22,REGISTER!$CY$21,'KORT 3'!$BD22)+SUMIF($K22,REGISTER!$CY$22,'KORT 3'!$BD22)</f>
        <v>0</v>
      </c>
      <c r="EZ22" s="359">
        <f>SUMIF($K22,REGISTER!$CY$31,'KORT 3'!$BD22)</f>
        <v>0</v>
      </c>
      <c r="FA22" s="355">
        <f>SUMIF($K22,REGISTER!$CY$32,'KORT 3'!$BD22)</f>
        <v>0</v>
      </c>
      <c r="FB22" s="355">
        <f>SUMIF($K22,REGISTER!$CY$33,'KORT 3'!$BD22)</f>
        <v>0</v>
      </c>
      <c r="FC22" s="355">
        <f>SUMIF($K22,REGISTER!$CY$34,'KORT 3'!$BD22)</f>
        <v>0</v>
      </c>
      <c r="FD22" s="358">
        <f>SUMIF($K22,REGISTER!$CY$35,'KORT 3'!$BD22)+SUMIF($K22,REGISTER!$CY$36,'KORT 3'!$BD22)+SUMIF($K22,REGISTER!$CY$37,'KORT 3'!$BD22)+SUMIF($K22,REGISTER!$CY$38,'KORT 3'!$BD22)</f>
        <v>0</v>
      </c>
      <c r="FE22" s="376"/>
      <c r="FF22" s="377"/>
      <c r="FG22" s="378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9"/>
      <c r="FY22" s="84">
        <f>SUMIF($M22,REGISTER!$CY$40,'KORT 3'!$O22)</f>
        <v>0</v>
      </c>
      <c r="FZ22" s="17">
        <f>SUMIF($M22,REGISTER!$CY$41,'KORT 3'!$O22)</f>
        <v>0</v>
      </c>
      <c r="GA22" s="17">
        <f>SUMIF($M22,REGISTER!$CY$42,'KORT 3'!$O22)</f>
        <v>0</v>
      </c>
      <c r="GB22" s="17">
        <f>SUMIF($M22,REGISTER!$CY$43,'KORT 3'!$O22)</f>
        <v>0</v>
      </c>
      <c r="GC22" s="17">
        <f>SUMIF($M22,REGISTER!$CY$44,'KORT 3'!$O22)</f>
        <v>0</v>
      </c>
      <c r="GD22" s="17">
        <f>SUMIF($M22,REGISTER!$CY$45,'KORT 3'!$O22)</f>
        <v>0</v>
      </c>
      <c r="GE22" s="17">
        <f>SUMIF($M22,REGISTER!$CY$60,'KORT 3'!$O22)</f>
        <v>0</v>
      </c>
      <c r="GF22" s="17">
        <f>SUMIF($M22,REGISTER!$CY$61,'KORT 3'!$O22)</f>
        <v>0</v>
      </c>
      <c r="GG22" s="17">
        <f>SUMIF($M22,REGISTER!$CY$62,'KORT 3'!$O22)</f>
        <v>0</v>
      </c>
      <c r="GH22" s="17">
        <f>SUMIF($M22,REGISTER!$CY$63,'KORT 3'!$O22)</f>
        <v>0</v>
      </c>
      <c r="GI22" s="17">
        <f>SUMIF($M22,REGISTER!$CY$64,'KORT 3'!$O22)</f>
        <v>0</v>
      </c>
      <c r="GJ22" s="17">
        <f>SUMIF($M22,REGISTER!$CY$65,'KORT 3'!$O22)</f>
        <v>0</v>
      </c>
      <c r="GK22" s="17">
        <f>SUMIF($M22,REGISTER!$CY$50,'KORT 3'!$O22)</f>
        <v>0</v>
      </c>
      <c r="GL22" s="17">
        <f>SUMIF($M22,REGISTER!$CY$51,'KORT 3'!$O22)</f>
        <v>0</v>
      </c>
      <c r="GM22" s="17">
        <f>SUMIF($M22,REGISTER!$CY$52,'KORT 3'!$O22)</f>
        <v>0</v>
      </c>
      <c r="GN22" s="17">
        <f>SUMIF($M22,REGISTER!$CY$53,'KORT 3'!$O22)</f>
        <v>0</v>
      </c>
      <c r="GO22" s="17">
        <f>SUMIF($M22,REGISTER!$CY$54,'KORT 3'!$O22)</f>
        <v>0</v>
      </c>
      <c r="GP22" s="17">
        <f>SUMIF($M22,REGISTER!$CY$55,'KORT 3'!$O22)</f>
        <v>0</v>
      </c>
      <c r="GQ22" s="16">
        <f>SUMIF($M22,REGISTER!$CY$56,'KORT 3'!$O22)+SUMIF($M22,REGISTER!$CY$57,'KORT 3'!$O22)+SUMIF($M22,REGISTER!$CY$58,'KORT 3'!$O22)+SUMIF($M22,REGISTER!$CY$59,'KORT 3'!$O22)</f>
        <v>0</v>
      </c>
      <c r="GR22" s="17">
        <f>SUMIF($M22,REGISTER!$CY$70,'KORT 3'!$O22)</f>
        <v>0</v>
      </c>
      <c r="GS22" s="17">
        <f>SUMIF($M22,REGISTER!$CY$71,'KORT 3'!$O22)</f>
        <v>0</v>
      </c>
      <c r="GT22" s="17">
        <f>SUMIF($M22,REGISTER!$CY$72,'KORT 3'!$O22)</f>
        <v>0</v>
      </c>
      <c r="GU22" s="17">
        <f>SUMIF($M22,REGISTER!$CY$73,'KORT 3'!$O22)</f>
        <v>0</v>
      </c>
      <c r="GV22" s="17">
        <f>SUMIF($M22,REGISTER!$CY$74,'KORT 3'!$O22)</f>
        <v>0</v>
      </c>
      <c r="GW22" s="17">
        <f>SUMIF($M22,REGISTER!$CY$75,'KORT 3'!$O22)</f>
        <v>0</v>
      </c>
      <c r="GX22" s="16">
        <f>SUMIF($M22,REGISTER!$CY$76,'KORT 3'!$O22)+SUMIF($M22,REGISTER!$CY$77,'KORT 3'!$O22)+SUMIF($M22,REGISTER!$CY$78,'KORT 3'!$O22)+SUMIF($M22,REGISTER!$CY$79,'KORT 3'!$O22)</f>
        <v>0</v>
      </c>
      <c r="GY22" s="116"/>
      <c r="GZ22" s="116"/>
      <c r="HA22" s="116"/>
      <c r="HB22" s="116"/>
      <c r="HC22" s="116"/>
      <c r="HD22" s="116"/>
      <c r="HE22" s="116"/>
      <c r="HF22" s="116"/>
      <c r="HG22" s="116"/>
      <c r="HH22" s="116"/>
      <c r="HI22" s="116"/>
      <c r="HJ22" s="116"/>
      <c r="HK22" s="116"/>
      <c r="HL22" s="116"/>
      <c r="HM22" s="116"/>
      <c r="HN22" s="116"/>
      <c r="HO22" s="116"/>
      <c r="HP22" s="106"/>
      <c r="HQ22" s="1"/>
    </row>
    <row r="23" spans="1:225" ht="15.9" customHeight="1">
      <c r="A23" s="15">
        <v>5</v>
      </c>
      <c r="B23" s="69"/>
      <c r="C23" s="541" t="str">
        <f t="shared" si="0"/>
        <v/>
      </c>
      <c r="D23" s="567"/>
      <c r="E23" s="567"/>
      <c r="F23" s="567"/>
      <c r="G23" s="567"/>
      <c r="H23" s="111" t="str">
        <f t="shared" si="1"/>
        <v/>
      </c>
      <c r="I23" s="22">
        <f t="shared" si="2"/>
        <v>0</v>
      </c>
      <c r="J23" s="22">
        <f t="shared" si="3"/>
        <v>0</v>
      </c>
      <c r="K23" s="22">
        <f t="shared" si="4"/>
        <v>0</v>
      </c>
      <c r="L23" s="114"/>
      <c r="M23" s="22">
        <f t="shared" si="5"/>
        <v>0</v>
      </c>
      <c r="N23" s="22">
        <f t="shared" si="6"/>
        <v>0</v>
      </c>
      <c r="O23" s="83">
        <f t="shared" si="7"/>
        <v>0</v>
      </c>
      <c r="P23" s="64">
        <f>IF(CS$70=1,0,IF(AND(CS23=1,$J23=1,CS$43&gt;=REGISTER!$DD$28,CS$40&gt;0,SUM(CS$54:CS$60)&gt;0),1,0))</f>
        <v>0</v>
      </c>
      <c r="Q23" s="64">
        <f>IF(CT$70=1,0,IF(AND(CT23=1,$J23=1,CT$43&gt;=REGISTER!$DD$28,CT$40&gt;0,SUM(CT$54:CT$60)&gt;0),1,0))</f>
        <v>0</v>
      </c>
      <c r="R23" s="64">
        <f>IF(CU$70=1,0,IF(AND(CU23=1,$J23=1,CU$43&gt;=REGISTER!$DD$28,CU$40&gt;0,SUM(CU$54:CU$60)&gt;0),1,0))</f>
        <v>0</v>
      </c>
      <c r="S23" s="64">
        <f>IF(CV$70=1,0,IF(AND(CV23=1,$J23=1,CV$43&gt;=REGISTER!$DD$28,CV$40&gt;0,SUM(CV$54:CV$60)&gt;0),1,0))</f>
        <v>0</v>
      </c>
      <c r="T23" s="64">
        <f>IF(CW$70=1,0,IF(AND(CW23=1,$J23=1,CW$43&gt;=REGISTER!$DD$28,CW$40&gt;0,SUM(CW$54:CW$60)&gt;0),1,0))</f>
        <v>0</v>
      </c>
      <c r="U23" s="64">
        <f>IF(CX$70=1,0,IF(AND(CX23=1,$J23=1,CX$43&gt;=REGISTER!$DD$28,CX$40&gt;0,SUM(CX$54:CX$60)&gt;0),1,0))</f>
        <v>0</v>
      </c>
      <c r="V23" s="64">
        <f>IF(CY$70=1,0,IF(AND(CY23=1,$J23=1,CY$43&gt;=REGISTER!$DD$28,CY$40&gt;0,SUM(CY$54:CY$60)&gt;0),1,0))</f>
        <v>0</v>
      </c>
      <c r="W23" s="64">
        <f>IF(CZ$70=1,0,IF(AND(CZ23=1,$J23=1,CZ$43&gt;=REGISTER!$DD$28,CZ$40&gt;0,SUM(CZ$54:CZ$60)&gt;0),1,0))</f>
        <v>0</v>
      </c>
      <c r="X23" s="64">
        <f>IF(DA$70=1,0,IF(AND(DA23=1,$J23=1,DA$43&gt;=REGISTER!$DD$28,DA$40&gt;0,SUM(DA$54:DA$60)&gt;0),1,0))</f>
        <v>0</v>
      </c>
      <c r="Y23" s="64">
        <f>IF(DB$70=1,0,IF(AND(DB23=1,$J23=1,DB$43&gt;=REGISTER!$DD$28,DB$40&gt;0,SUM(DB$54:DB$60)&gt;0),1,0))</f>
        <v>0</v>
      </c>
      <c r="Z23" s="64">
        <f>IF(DC$70=1,0,IF(AND(DC23=1,$J23=1,DC$43&gt;=REGISTER!$DD$28,DC$40&gt;0,SUM(DC$54:DC$60)&gt;0),1,0))</f>
        <v>0</v>
      </c>
      <c r="AA23" s="64">
        <f>IF(DD$70=1,0,IF(AND(DD23=1,$J23=1,DD$43&gt;=REGISTER!$DD$28,DD$40&gt;0,SUM(DD$54:DD$60)&gt;0),1,0))</f>
        <v>0</v>
      </c>
      <c r="AB23" s="64">
        <f>IF(DE$70=1,0,IF(AND(DE23=1,$J23=1,DE$43&gt;=REGISTER!$DD$28,DE$40&gt;0,SUM(DE$54:DE$60)&gt;0),1,0))</f>
        <v>0</v>
      </c>
      <c r="AC23" s="64">
        <f>IF(DF$70=1,0,IF(AND(DF23=1,$J23=1,DF$43&gt;=REGISTER!$DD$28,DF$40&gt;0,SUM(DF$54:DF$60)&gt;0),1,0))</f>
        <v>0</v>
      </c>
      <c r="AD23" s="64">
        <f>IF(DG$70=1,0,IF(AND(DG23=1,$J23=1,DG$43&gt;=REGISTER!$DD$28,DG$40&gt;0,SUM(DG$54:DG$60)&gt;0),1,0))</f>
        <v>0</v>
      </c>
      <c r="AE23" s="64">
        <f>IF(DH$70=1,0,IF(AND(DH23=1,$J23=1,DH$43&gt;=REGISTER!$DD$28,DH$40&gt;0,SUM(DH$54:DH$60)&gt;0),1,0))</f>
        <v>0</v>
      </c>
      <c r="AF23" s="64">
        <f>IF(DI$70=1,0,IF(AND(DI23=1,$J23=1,DI$43&gt;=REGISTER!$DD$28,DI$40&gt;0,SUM(DI$54:DI$60)&gt;0),1,0))</f>
        <v>0</v>
      </c>
      <c r="AG23" s="64">
        <f>IF(DJ$70=1,0,IF(AND(DJ23=1,$J23=1,DJ$43&gt;=REGISTER!$DD$28,DJ$40&gt;0,SUM(DJ$54:DJ$60)&gt;0),1,0))</f>
        <v>0</v>
      </c>
      <c r="AH23" s="64">
        <f>IF(DK$70=1,0,IF(AND(DK23=1,$J23=1,DK$43&gt;=REGISTER!$DD$28,DK$40&gt;0,SUM(DK$54:DK$60)&gt;0),1,0))</f>
        <v>0</v>
      </c>
      <c r="AI23" s="64">
        <f>IF(DL$70=1,0,IF(AND(DL23=1,$J23=1,DL$43&gt;=REGISTER!$DD$28,DL$40&gt;0,SUM(DL$54:DL$60)&gt;0),1,0))</f>
        <v>0</v>
      </c>
      <c r="AJ23" s="64">
        <f>IF(DM$70=1,0,IF(AND(DM23=1,$J23=1,DM$43&gt;=REGISTER!$DD$28,DM$40&gt;0,SUM(DM$54:DM$60)&gt;0),1,0))</f>
        <v>0</v>
      </c>
      <c r="AK23" s="64">
        <f>IF(DN$70=1,0,IF(AND(DN23=1,$J23=1,DN$43&gt;=REGISTER!$DD$28,DN$40&gt;0,SUM(DN$54:DN$60)&gt;0),1,0))</f>
        <v>0</v>
      </c>
      <c r="AL23" s="64">
        <f>IF(DO$70=1,0,IF(AND(DO23=1,$J23=1,DO$43&gt;=REGISTER!$DD$28,DO$40&gt;0,SUM(DO$54:DO$60)&gt;0),1,0))</f>
        <v>0</v>
      </c>
      <c r="AM23" s="64">
        <f>IF(DP$70=1,0,IF(AND(DP23=1,$J23=1,DP$43&gt;=REGISTER!$DD$28,DP$40&gt;0,SUM(DP$54:DP$60)&gt;0),1,0))</f>
        <v>0</v>
      </c>
      <c r="AN23" s="64">
        <f>IF(DQ$70=1,0,IF(AND(DQ23=1,$J23=1,DQ$43&gt;=REGISTER!$DD$28,DQ$40&gt;0,SUM(DQ$54:DQ$60)&gt;0),1,0))</f>
        <v>0</v>
      </c>
      <c r="AO23" s="64">
        <f>IF(DR$70=1,0,IF(AND(DR23=1,$J23=1,DR$43&gt;=REGISTER!$DD$28,DR$40&gt;0,SUM(DR$54:DR$60)&gt;0),1,0))</f>
        <v>0</v>
      </c>
      <c r="AP23" s="64">
        <f>IF(DS$70=1,0,IF(AND(DS23=1,$J23=1,DS$43&gt;=REGISTER!$DD$28,DS$40&gt;0,SUM(DS$54:DS$60)&gt;0),1,0))</f>
        <v>0</v>
      </c>
      <c r="AQ23" s="64">
        <f>IF(DT$70=1,0,IF(AND(DT23=1,$J23=1,DT$43&gt;=REGISTER!$DD$28,DT$40&gt;0,SUM(DT$54:DT$60)&gt;0),1,0))</f>
        <v>0</v>
      </c>
      <c r="AR23" s="64">
        <f>IF(DU$70=1,0,IF(AND(DU23=1,$J23=1,DU$43&gt;=REGISTER!$DD$28,DU$40&gt;0,SUM(DU$54:DU$60)&gt;0),1,0))</f>
        <v>0</v>
      </c>
      <c r="AS23" s="64">
        <f>IF(DV$70=1,0,IF(AND(DV23=1,$J23=1,DV$43&gt;=REGISTER!$DD$28,DV$40&gt;0,SUM(DV$54:DV$60)&gt;0),1,0))</f>
        <v>0</v>
      </c>
      <c r="AT23" s="64">
        <f>IF(DW$70=1,0,IF(AND(DW23=1,$J23=1,DW$43&gt;=REGISTER!$DD$28,DW$40&gt;0,SUM(DW$54:DW$60)&gt;0),1,0))</f>
        <v>0</v>
      </c>
      <c r="AU23" s="64">
        <f>IF(DX$70=1,0,IF(AND(DX23=1,$J23=1,DX$43&gt;=REGISTER!$DD$28,DX$40&gt;0,SUM(DX$54:DX$60)&gt;0),1,0))</f>
        <v>0</v>
      </c>
      <c r="AV23" s="64">
        <f>IF(DY$70=1,0,IF(AND(DY23=1,$J23=1,DY$43&gt;=REGISTER!$DD$28,DY$40&gt;0,SUM(DY$54:DY$60)&gt;0),1,0))</f>
        <v>0</v>
      </c>
      <c r="AW23" s="64">
        <f>IF(DZ$70=1,0,IF(AND(DZ23=1,$J23=1,DZ$43&gt;=REGISTER!$DD$28,DZ$40&gt;0,SUM(DZ$54:DZ$60)&gt;0),1,0))</f>
        <v>0</v>
      </c>
      <c r="AX23" s="64">
        <f>IF(EA$70=1,0,IF(AND(EA23=1,$J23=1,EA$43&gt;=REGISTER!$DD$28,EA$40&gt;0,SUM(EA$54:EA$60)&gt;0),1,0))</f>
        <v>0</v>
      </c>
      <c r="AY23" s="64">
        <f>IF(EB$70=1,0,IF(AND(EB23=1,$J23=1,EB$43&gt;=REGISTER!$DD$28,EB$40&gt;0,SUM(EB$54:EB$60)&gt;0),1,0))</f>
        <v>0</v>
      </c>
      <c r="AZ23" s="64">
        <f>IF(EC$70=1,0,IF(AND(EC23=1,$J23=1,EC$43&gt;=REGISTER!$DD$28,EC$40&gt;0,SUM(EC$54:EC$60)&gt;0),1,0))</f>
        <v>0</v>
      </c>
      <c r="BA23" s="64">
        <f>IF(ED$70=1,0,IF(AND(ED23=1,$J23=1,ED$43&gt;=REGISTER!$DD$28,ED$40&gt;0,SUM(ED$54:ED$60)&gt;0),1,0))</f>
        <v>0</v>
      </c>
      <c r="BB23" s="64">
        <f>IF(EE$70=1,0,IF(AND(EE23=1,$J23=1,EE$43&gt;=REGISTER!$DD$28,EE$40&gt;0,SUM(EE$54:EE$60)&gt;0),1,0))</f>
        <v>0</v>
      </c>
      <c r="BC23" s="64">
        <f>IF(EF$70=1,0,IF(AND(EF23=1,$J23=1,EF$43&gt;=REGISTER!$DD$28,EF$40&gt;0,SUM(EF$54:EF$60)&gt;0),1,0))</f>
        <v>0</v>
      </c>
      <c r="BD23" s="83">
        <f t="shared" si="8"/>
        <v>0</v>
      </c>
      <c r="BE23" s="63">
        <f t="shared" si="9"/>
        <v>0</v>
      </c>
      <c r="BF23" s="63">
        <f t="shared" si="10"/>
        <v>0</v>
      </c>
      <c r="BG23" s="63">
        <f t="shared" si="10"/>
        <v>0</v>
      </c>
      <c r="BH23" s="63">
        <f t="shared" si="10"/>
        <v>0</v>
      </c>
      <c r="BI23" s="63">
        <f t="shared" si="10"/>
        <v>0</v>
      </c>
      <c r="BJ23" s="63">
        <f t="shared" si="10"/>
        <v>0</v>
      </c>
      <c r="BK23" s="63">
        <f t="shared" si="10"/>
        <v>0</v>
      </c>
      <c r="BL23" s="63">
        <f t="shared" si="10"/>
        <v>0</v>
      </c>
      <c r="BM23" s="63">
        <f t="shared" si="10"/>
        <v>0</v>
      </c>
      <c r="BN23" s="63">
        <f t="shared" si="10"/>
        <v>0</v>
      </c>
      <c r="BO23" s="63">
        <f t="shared" si="10"/>
        <v>0</v>
      </c>
      <c r="BP23" s="63">
        <f t="shared" si="10"/>
        <v>0</v>
      </c>
      <c r="BQ23" s="63">
        <f t="shared" si="10"/>
        <v>0</v>
      </c>
      <c r="BR23" s="63">
        <f t="shared" si="10"/>
        <v>0</v>
      </c>
      <c r="BS23" s="63">
        <f t="shared" si="10"/>
        <v>0</v>
      </c>
      <c r="BT23" s="63">
        <f t="shared" si="10"/>
        <v>0</v>
      </c>
      <c r="BU23" s="63">
        <f t="shared" si="10"/>
        <v>0</v>
      </c>
      <c r="BV23" s="63">
        <f t="shared" si="11"/>
        <v>0</v>
      </c>
      <c r="BW23" s="63">
        <f t="shared" si="11"/>
        <v>0</v>
      </c>
      <c r="BX23" s="63">
        <f t="shared" si="11"/>
        <v>0</v>
      </c>
      <c r="BY23" s="63">
        <f t="shared" si="11"/>
        <v>0</v>
      </c>
      <c r="BZ23" s="63">
        <f t="shared" si="11"/>
        <v>0</v>
      </c>
      <c r="CA23" s="63">
        <f t="shared" si="11"/>
        <v>0</v>
      </c>
      <c r="CB23" s="63">
        <f t="shared" si="11"/>
        <v>0</v>
      </c>
      <c r="CC23" s="63">
        <f t="shared" si="11"/>
        <v>0</v>
      </c>
      <c r="CD23" s="63">
        <f t="shared" si="11"/>
        <v>0</v>
      </c>
      <c r="CE23" s="63">
        <f t="shared" si="11"/>
        <v>0</v>
      </c>
      <c r="CF23" s="63">
        <f t="shared" si="11"/>
        <v>0</v>
      </c>
      <c r="CG23" s="63">
        <f t="shared" si="11"/>
        <v>0</v>
      </c>
      <c r="CH23" s="63">
        <f t="shared" si="11"/>
        <v>0</v>
      </c>
      <c r="CI23" s="63">
        <f t="shared" si="11"/>
        <v>0</v>
      </c>
      <c r="CJ23" s="63">
        <f t="shared" si="11"/>
        <v>0</v>
      </c>
      <c r="CK23" s="63">
        <f t="shared" si="11"/>
        <v>0</v>
      </c>
      <c r="CL23" s="63">
        <f t="shared" si="12"/>
        <v>0</v>
      </c>
      <c r="CM23" s="63">
        <f t="shared" si="12"/>
        <v>0</v>
      </c>
      <c r="CN23" s="63">
        <f t="shared" si="12"/>
        <v>0</v>
      </c>
      <c r="CO23" s="63">
        <f t="shared" si="12"/>
        <v>0</v>
      </c>
      <c r="CP23" s="63">
        <f t="shared" si="12"/>
        <v>0</v>
      </c>
      <c r="CQ23" s="63">
        <f t="shared" si="12"/>
        <v>0</v>
      </c>
      <c r="CR23" s="63">
        <f t="shared" si="12"/>
        <v>0</v>
      </c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46">
        <f t="shared" si="13"/>
        <v>0</v>
      </c>
      <c r="EH23" s="116"/>
      <c r="EI23" s="82">
        <f t="shared" si="14"/>
        <v>0</v>
      </c>
      <c r="EJ23" s="295" t="str">
        <f t="shared" si="15"/>
        <v/>
      </c>
      <c r="EK23" s="296">
        <f t="shared" si="16"/>
        <v>0</v>
      </c>
      <c r="EL23" s="161"/>
      <c r="EM23" s="354">
        <f>SUMIF($K23,REGISTER!$CY$7,'KORT 3'!$BD23)</f>
        <v>0</v>
      </c>
      <c r="EN23" s="355">
        <f>SUMIF($K23,REGISTER!$CY$8,'KORT 3'!$BD23)</f>
        <v>0</v>
      </c>
      <c r="EO23" s="356">
        <f>SUMIF($K23,REGISTER!$CY$9,'KORT 3'!$BD23)</f>
        <v>0</v>
      </c>
      <c r="EP23" s="356">
        <f>SUMIF($K23,REGISTER!$CY$10,'KORT 3'!$BD23)</f>
        <v>0</v>
      </c>
      <c r="EQ23" s="357">
        <f>SUMIF($K23,REGISTER!$CY$23,'KORT 3'!$BD23)</f>
        <v>0</v>
      </c>
      <c r="ER23" s="355">
        <f>SUMIF($K23,REGISTER!$CY$24,'KORT 3'!$BD23)</f>
        <v>0</v>
      </c>
      <c r="ES23" s="356">
        <f>SUMIF($K23,REGISTER!$CY$25,'KORT 3'!$BD23)</f>
        <v>0</v>
      </c>
      <c r="ET23" s="356">
        <f>SUMIF($K23,REGISTER!$CY$26,'KORT 3'!$BD23)</f>
        <v>0</v>
      </c>
      <c r="EU23" s="357">
        <f>SUMIF($K23,REGISTER!$CY$15,'KORT 3'!$BD23)</f>
        <v>0</v>
      </c>
      <c r="EV23" s="355">
        <f>SUMIF($K23,REGISTER!$CY$16,'KORT 3'!$BD23)</f>
        <v>0</v>
      </c>
      <c r="EW23" s="355">
        <f>SUMIF($K23,REGISTER!$CY$17,'KORT 3'!$BD23)</f>
        <v>0</v>
      </c>
      <c r="EX23" s="355">
        <f>SUMIF($K23,REGISTER!$CY$18,'KORT 3'!$BD23)</f>
        <v>0</v>
      </c>
      <c r="EY23" s="358">
        <f>SUMIF($K23,REGISTER!$CY$19,'KORT 3'!$BD23)+SUMIF($K23,REGISTER!$CY$20,'KORT 3'!$BD23)+SUMIF($K23,REGISTER!$CY$21,'KORT 3'!$BD23)+SUMIF($K23,REGISTER!$CY$22,'KORT 3'!$BD23)</f>
        <v>0</v>
      </c>
      <c r="EZ23" s="359">
        <f>SUMIF($K23,REGISTER!$CY$31,'KORT 3'!$BD23)</f>
        <v>0</v>
      </c>
      <c r="FA23" s="355">
        <f>SUMIF($K23,REGISTER!$CY$32,'KORT 3'!$BD23)</f>
        <v>0</v>
      </c>
      <c r="FB23" s="355">
        <f>SUMIF($K23,REGISTER!$CY$33,'KORT 3'!$BD23)</f>
        <v>0</v>
      </c>
      <c r="FC23" s="355">
        <f>SUMIF($K23,REGISTER!$CY$34,'KORT 3'!$BD23)</f>
        <v>0</v>
      </c>
      <c r="FD23" s="358">
        <f>SUMIF($K23,REGISTER!$CY$35,'KORT 3'!$BD23)+SUMIF($K23,REGISTER!$CY$36,'KORT 3'!$BD23)+SUMIF($K23,REGISTER!$CY$37,'KORT 3'!$BD23)+SUMIF($K23,REGISTER!$CY$38,'KORT 3'!$BD23)</f>
        <v>0</v>
      </c>
      <c r="FE23" s="376"/>
      <c r="FF23" s="377"/>
      <c r="FG23" s="378"/>
      <c r="FH23" s="377"/>
      <c r="FI23" s="377"/>
      <c r="FJ23" s="377"/>
      <c r="FK23" s="377"/>
      <c r="FL23" s="377"/>
      <c r="FM23" s="377"/>
      <c r="FN23" s="377"/>
      <c r="FO23" s="377"/>
      <c r="FP23" s="377"/>
      <c r="FQ23" s="377"/>
      <c r="FR23" s="377"/>
      <c r="FS23" s="377"/>
      <c r="FT23" s="377"/>
      <c r="FU23" s="377"/>
      <c r="FV23" s="377"/>
      <c r="FW23" s="377"/>
      <c r="FX23" s="379"/>
      <c r="FY23" s="84">
        <f>SUMIF($M23,REGISTER!$CY$40,'KORT 3'!$O23)</f>
        <v>0</v>
      </c>
      <c r="FZ23" s="17">
        <f>SUMIF($M23,REGISTER!$CY$41,'KORT 3'!$O23)</f>
        <v>0</v>
      </c>
      <c r="GA23" s="17">
        <f>SUMIF($M23,REGISTER!$CY$42,'KORT 3'!$O23)</f>
        <v>0</v>
      </c>
      <c r="GB23" s="17">
        <f>SUMIF($M23,REGISTER!$CY$43,'KORT 3'!$O23)</f>
        <v>0</v>
      </c>
      <c r="GC23" s="17">
        <f>SUMIF($M23,REGISTER!$CY$44,'KORT 3'!$O23)</f>
        <v>0</v>
      </c>
      <c r="GD23" s="17">
        <f>SUMIF($M23,REGISTER!$CY$45,'KORT 3'!$O23)</f>
        <v>0</v>
      </c>
      <c r="GE23" s="17">
        <f>SUMIF($M23,REGISTER!$CY$60,'KORT 3'!$O23)</f>
        <v>0</v>
      </c>
      <c r="GF23" s="17">
        <f>SUMIF($M23,REGISTER!$CY$61,'KORT 3'!$O23)</f>
        <v>0</v>
      </c>
      <c r="GG23" s="17">
        <f>SUMIF($M23,REGISTER!$CY$62,'KORT 3'!$O23)</f>
        <v>0</v>
      </c>
      <c r="GH23" s="17">
        <f>SUMIF($M23,REGISTER!$CY$63,'KORT 3'!$O23)</f>
        <v>0</v>
      </c>
      <c r="GI23" s="17">
        <f>SUMIF($M23,REGISTER!$CY$64,'KORT 3'!$O23)</f>
        <v>0</v>
      </c>
      <c r="GJ23" s="17">
        <f>SUMIF($M23,REGISTER!$CY$65,'KORT 3'!$O23)</f>
        <v>0</v>
      </c>
      <c r="GK23" s="17">
        <f>SUMIF($M23,REGISTER!$CY$50,'KORT 3'!$O23)</f>
        <v>0</v>
      </c>
      <c r="GL23" s="17">
        <f>SUMIF($M23,REGISTER!$CY$51,'KORT 3'!$O23)</f>
        <v>0</v>
      </c>
      <c r="GM23" s="17">
        <f>SUMIF($M23,REGISTER!$CY$52,'KORT 3'!$O23)</f>
        <v>0</v>
      </c>
      <c r="GN23" s="17">
        <f>SUMIF($M23,REGISTER!$CY$53,'KORT 3'!$O23)</f>
        <v>0</v>
      </c>
      <c r="GO23" s="17">
        <f>SUMIF($M23,REGISTER!$CY$54,'KORT 3'!$O23)</f>
        <v>0</v>
      </c>
      <c r="GP23" s="17">
        <f>SUMIF($M23,REGISTER!$CY$55,'KORT 3'!$O23)</f>
        <v>0</v>
      </c>
      <c r="GQ23" s="16">
        <f>SUMIF($M23,REGISTER!$CY$56,'KORT 3'!$O23)+SUMIF($M23,REGISTER!$CY$57,'KORT 3'!$O23)+SUMIF($M23,REGISTER!$CY$58,'KORT 3'!$O23)+SUMIF($M23,REGISTER!$CY$59,'KORT 3'!$O23)</f>
        <v>0</v>
      </c>
      <c r="GR23" s="17">
        <f>SUMIF($M23,REGISTER!$CY$70,'KORT 3'!$O23)</f>
        <v>0</v>
      </c>
      <c r="GS23" s="17">
        <f>SUMIF($M23,REGISTER!$CY$71,'KORT 3'!$O23)</f>
        <v>0</v>
      </c>
      <c r="GT23" s="17">
        <f>SUMIF($M23,REGISTER!$CY$72,'KORT 3'!$O23)</f>
        <v>0</v>
      </c>
      <c r="GU23" s="17">
        <f>SUMIF($M23,REGISTER!$CY$73,'KORT 3'!$O23)</f>
        <v>0</v>
      </c>
      <c r="GV23" s="17">
        <f>SUMIF($M23,REGISTER!$CY$74,'KORT 3'!$O23)</f>
        <v>0</v>
      </c>
      <c r="GW23" s="17">
        <f>SUMIF($M23,REGISTER!$CY$75,'KORT 3'!$O23)</f>
        <v>0</v>
      </c>
      <c r="GX23" s="16">
        <f>SUMIF($M23,REGISTER!$CY$76,'KORT 3'!$O23)+SUMIF($M23,REGISTER!$CY$77,'KORT 3'!$O23)+SUMIF($M23,REGISTER!$CY$78,'KORT 3'!$O23)+SUMIF($M23,REGISTER!$CY$79,'KORT 3'!$O23)</f>
        <v>0</v>
      </c>
      <c r="GY23" s="116"/>
      <c r="GZ23" s="116"/>
      <c r="HA23" s="116"/>
      <c r="HB23" s="116"/>
      <c r="HC23" s="116"/>
      <c r="HD23" s="116"/>
      <c r="HE23" s="116"/>
      <c r="HF23" s="116"/>
      <c r="HG23" s="116"/>
      <c r="HH23" s="116"/>
      <c r="HI23" s="116"/>
      <c r="HJ23" s="116"/>
      <c r="HK23" s="116"/>
      <c r="HL23" s="116"/>
      <c r="HM23" s="116"/>
      <c r="HN23" s="116"/>
      <c r="HO23" s="116"/>
      <c r="HP23" s="106"/>
      <c r="HQ23" s="1"/>
    </row>
    <row r="24" spans="1:225" ht="15.9" customHeight="1">
      <c r="A24" s="15">
        <v>6</v>
      </c>
      <c r="B24" s="69"/>
      <c r="C24" s="541" t="str">
        <f t="shared" si="0"/>
        <v/>
      </c>
      <c r="D24" s="567"/>
      <c r="E24" s="567"/>
      <c r="F24" s="567"/>
      <c r="G24" s="567"/>
      <c r="H24" s="111" t="str">
        <f t="shared" si="1"/>
        <v/>
      </c>
      <c r="I24" s="22">
        <f t="shared" si="2"/>
        <v>0</v>
      </c>
      <c r="J24" s="22">
        <f t="shared" si="3"/>
        <v>0</v>
      </c>
      <c r="K24" s="22">
        <f t="shared" si="4"/>
        <v>0</v>
      </c>
      <c r="L24" s="114"/>
      <c r="M24" s="22">
        <f t="shared" si="5"/>
        <v>0</v>
      </c>
      <c r="N24" s="22">
        <f t="shared" si="6"/>
        <v>0</v>
      </c>
      <c r="O24" s="83">
        <f t="shared" si="7"/>
        <v>0</v>
      </c>
      <c r="P24" s="64">
        <f>IF(CS$70=1,0,IF(AND(CS24=1,$J24=1,CS$43&gt;=REGISTER!$DD$28,CS$40&gt;0,SUM(CS$54:CS$60)&gt;0),1,0))</f>
        <v>0</v>
      </c>
      <c r="Q24" s="64">
        <f>IF(CT$70=1,0,IF(AND(CT24=1,$J24=1,CT$43&gt;=REGISTER!$DD$28,CT$40&gt;0,SUM(CT$54:CT$60)&gt;0),1,0))</f>
        <v>0</v>
      </c>
      <c r="R24" s="64">
        <f>IF(CU$70=1,0,IF(AND(CU24=1,$J24=1,CU$43&gt;=REGISTER!$DD$28,CU$40&gt;0,SUM(CU$54:CU$60)&gt;0),1,0))</f>
        <v>0</v>
      </c>
      <c r="S24" s="64">
        <f>IF(CV$70=1,0,IF(AND(CV24=1,$J24=1,CV$43&gt;=REGISTER!$DD$28,CV$40&gt;0,SUM(CV$54:CV$60)&gt;0),1,0))</f>
        <v>0</v>
      </c>
      <c r="T24" s="64">
        <f>IF(CW$70=1,0,IF(AND(CW24=1,$J24=1,CW$43&gt;=REGISTER!$DD$28,CW$40&gt;0,SUM(CW$54:CW$60)&gt;0),1,0))</f>
        <v>0</v>
      </c>
      <c r="U24" s="64">
        <f>IF(CX$70=1,0,IF(AND(CX24=1,$J24=1,CX$43&gt;=REGISTER!$DD$28,CX$40&gt;0,SUM(CX$54:CX$60)&gt;0),1,0))</f>
        <v>0</v>
      </c>
      <c r="V24" s="64">
        <f>IF(CY$70=1,0,IF(AND(CY24=1,$J24=1,CY$43&gt;=REGISTER!$DD$28,CY$40&gt;0,SUM(CY$54:CY$60)&gt;0),1,0))</f>
        <v>0</v>
      </c>
      <c r="W24" s="64">
        <f>IF(CZ$70=1,0,IF(AND(CZ24=1,$J24=1,CZ$43&gt;=REGISTER!$DD$28,CZ$40&gt;0,SUM(CZ$54:CZ$60)&gt;0),1,0))</f>
        <v>0</v>
      </c>
      <c r="X24" s="64">
        <f>IF(DA$70=1,0,IF(AND(DA24=1,$J24=1,DA$43&gt;=REGISTER!$DD$28,DA$40&gt;0,SUM(DA$54:DA$60)&gt;0),1,0))</f>
        <v>0</v>
      </c>
      <c r="Y24" s="64">
        <f>IF(DB$70=1,0,IF(AND(DB24=1,$J24=1,DB$43&gt;=REGISTER!$DD$28,DB$40&gt;0,SUM(DB$54:DB$60)&gt;0),1,0))</f>
        <v>0</v>
      </c>
      <c r="Z24" s="64">
        <f>IF(DC$70=1,0,IF(AND(DC24=1,$J24=1,DC$43&gt;=REGISTER!$DD$28,DC$40&gt;0,SUM(DC$54:DC$60)&gt;0),1,0))</f>
        <v>0</v>
      </c>
      <c r="AA24" s="64">
        <f>IF(DD$70=1,0,IF(AND(DD24=1,$J24=1,DD$43&gt;=REGISTER!$DD$28,DD$40&gt;0,SUM(DD$54:DD$60)&gt;0),1,0))</f>
        <v>0</v>
      </c>
      <c r="AB24" s="64">
        <f>IF(DE$70=1,0,IF(AND(DE24=1,$J24=1,DE$43&gt;=REGISTER!$DD$28,DE$40&gt;0,SUM(DE$54:DE$60)&gt;0),1,0))</f>
        <v>0</v>
      </c>
      <c r="AC24" s="64">
        <f>IF(DF$70=1,0,IF(AND(DF24=1,$J24=1,DF$43&gt;=REGISTER!$DD$28,DF$40&gt;0,SUM(DF$54:DF$60)&gt;0),1,0))</f>
        <v>0</v>
      </c>
      <c r="AD24" s="64">
        <f>IF(DG$70=1,0,IF(AND(DG24=1,$J24=1,DG$43&gt;=REGISTER!$DD$28,DG$40&gt;0,SUM(DG$54:DG$60)&gt;0),1,0))</f>
        <v>0</v>
      </c>
      <c r="AE24" s="64">
        <f>IF(DH$70=1,0,IF(AND(DH24=1,$J24=1,DH$43&gt;=REGISTER!$DD$28,DH$40&gt;0,SUM(DH$54:DH$60)&gt;0),1,0))</f>
        <v>0</v>
      </c>
      <c r="AF24" s="64">
        <f>IF(DI$70=1,0,IF(AND(DI24=1,$J24=1,DI$43&gt;=REGISTER!$DD$28,DI$40&gt;0,SUM(DI$54:DI$60)&gt;0),1,0))</f>
        <v>0</v>
      </c>
      <c r="AG24" s="64">
        <f>IF(DJ$70=1,0,IF(AND(DJ24=1,$J24=1,DJ$43&gt;=REGISTER!$DD$28,DJ$40&gt;0,SUM(DJ$54:DJ$60)&gt;0),1,0))</f>
        <v>0</v>
      </c>
      <c r="AH24" s="64">
        <f>IF(DK$70=1,0,IF(AND(DK24=1,$J24=1,DK$43&gt;=REGISTER!$DD$28,DK$40&gt;0,SUM(DK$54:DK$60)&gt;0),1,0))</f>
        <v>0</v>
      </c>
      <c r="AI24" s="64">
        <f>IF(DL$70=1,0,IF(AND(DL24=1,$J24=1,DL$43&gt;=REGISTER!$DD$28,DL$40&gt;0,SUM(DL$54:DL$60)&gt;0),1,0))</f>
        <v>0</v>
      </c>
      <c r="AJ24" s="64">
        <f>IF(DM$70=1,0,IF(AND(DM24=1,$J24=1,DM$43&gt;=REGISTER!$DD$28,DM$40&gt;0,SUM(DM$54:DM$60)&gt;0),1,0))</f>
        <v>0</v>
      </c>
      <c r="AK24" s="64">
        <f>IF(DN$70=1,0,IF(AND(DN24=1,$J24=1,DN$43&gt;=REGISTER!$DD$28,DN$40&gt;0,SUM(DN$54:DN$60)&gt;0),1,0))</f>
        <v>0</v>
      </c>
      <c r="AL24" s="64">
        <f>IF(DO$70=1,0,IF(AND(DO24=1,$J24=1,DO$43&gt;=REGISTER!$DD$28,DO$40&gt;0,SUM(DO$54:DO$60)&gt;0),1,0))</f>
        <v>0</v>
      </c>
      <c r="AM24" s="64">
        <f>IF(DP$70=1,0,IF(AND(DP24=1,$J24=1,DP$43&gt;=REGISTER!$DD$28,DP$40&gt;0,SUM(DP$54:DP$60)&gt;0),1,0))</f>
        <v>0</v>
      </c>
      <c r="AN24" s="64">
        <f>IF(DQ$70=1,0,IF(AND(DQ24=1,$J24=1,DQ$43&gt;=REGISTER!$DD$28,DQ$40&gt;0,SUM(DQ$54:DQ$60)&gt;0),1,0))</f>
        <v>0</v>
      </c>
      <c r="AO24" s="64">
        <f>IF(DR$70=1,0,IF(AND(DR24=1,$J24=1,DR$43&gt;=REGISTER!$DD$28,DR$40&gt;0,SUM(DR$54:DR$60)&gt;0),1,0))</f>
        <v>0</v>
      </c>
      <c r="AP24" s="64">
        <f>IF(DS$70=1,0,IF(AND(DS24=1,$J24=1,DS$43&gt;=REGISTER!$DD$28,DS$40&gt;0,SUM(DS$54:DS$60)&gt;0),1,0))</f>
        <v>0</v>
      </c>
      <c r="AQ24" s="64">
        <f>IF(DT$70=1,0,IF(AND(DT24=1,$J24=1,DT$43&gt;=REGISTER!$DD$28,DT$40&gt;0,SUM(DT$54:DT$60)&gt;0),1,0))</f>
        <v>0</v>
      </c>
      <c r="AR24" s="64">
        <f>IF(DU$70=1,0,IF(AND(DU24=1,$J24=1,DU$43&gt;=REGISTER!$DD$28,DU$40&gt;0,SUM(DU$54:DU$60)&gt;0),1,0))</f>
        <v>0</v>
      </c>
      <c r="AS24" s="64">
        <f>IF(DV$70=1,0,IF(AND(DV24=1,$J24=1,DV$43&gt;=REGISTER!$DD$28,DV$40&gt;0,SUM(DV$54:DV$60)&gt;0),1,0))</f>
        <v>0</v>
      </c>
      <c r="AT24" s="64">
        <f>IF(DW$70=1,0,IF(AND(DW24=1,$J24=1,DW$43&gt;=REGISTER!$DD$28,DW$40&gt;0,SUM(DW$54:DW$60)&gt;0),1,0))</f>
        <v>0</v>
      </c>
      <c r="AU24" s="64">
        <f>IF(DX$70=1,0,IF(AND(DX24=1,$J24=1,DX$43&gt;=REGISTER!$DD$28,DX$40&gt;0,SUM(DX$54:DX$60)&gt;0),1,0))</f>
        <v>0</v>
      </c>
      <c r="AV24" s="64">
        <f>IF(DY$70=1,0,IF(AND(DY24=1,$J24=1,DY$43&gt;=REGISTER!$DD$28,DY$40&gt;0,SUM(DY$54:DY$60)&gt;0),1,0))</f>
        <v>0</v>
      </c>
      <c r="AW24" s="64">
        <f>IF(DZ$70=1,0,IF(AND(DZ24=1,$J24=1,DZ$43&gt;=REGISTER!$DD$28,DZ$40&gt;0,SUM(DZ$54:DZ$60)&gt;0),1,0))</f>
        <v>0</v>
      </c>
      <c r="AX24" s="64">
        <f>IF(EA$70=1,0,IF(AND(EA24=1,$J24=1,EA$43&gt;=REGISTER!$DD$28,EA$40&gt;0,SUM(EA$54:EA$60)&gt;0),1,0))</f>
        <v>0</v>
      </c>
      <c r="AY24" s="64">
        <f>IF(EB$70=1,0,IF(AND(EB24=1,$J24=1,EB$43&gt;=REGISTER!$DD$28,EB$40&gt;0,SUM(EB$54:EB$60)&gt;0),1,0))</f>
        <v>0</v>
      </c>
      <c r="AZ24" s="64">
        <f>IF(EC$70=1,0,IF(AND(EC24=1,$J24=1,EC$43&gt;=REGISTER!$DD$28,EC$40&gt;0,SUM(EC$54:EC$60)&gt;0),1,0))</f>
        <v>0</v>
      </c>
      <c r="BA24" s="64">
        <f>IF(ED$70=1,0,IF(AND(ED24=1,$J24=1,ED$43&gt;=REGISTER!$DD$28,ED$40&gt;0,SUM(ED$54:ED$60)&gt;0),1,0))</f>
        <v>0</v>
      </c>
      <c r="BB24" s="64">
        <f>IF(EE$70=1,0,IF(AND(EE24=1,$J24=1,EE$43&gt;=REGISTER!$DD$28,EE$40&gt;0,SUM(EE$54:EE$60)&gt;0),1,0))</f>
        <v>0</v>
      </c>
      <c r="BC24" s="64">
        <f>IF(EF$70=1,0,IF(AND(EF24=1,$J24=1,EF$43&gt;=REGISTER!$DD$28,EF$40&gt;0,SUM(EF$54:EF$60)&gt;0),1,0))</f>
        <v>0</v>
      </c>
      <c r="BD24" s="83">
        <f t="shared" si="8"/>
        <v>0</v>
      </c>
      <c r="BE24" s="63">
        <f t="shared" si="9"/>
        <v>0</v>
      </c>
      <c r="BF24" s="63">
        <f t="shared" si="10"/>
        <v>0</v>
      </c>
      <c r="BG24" s="63">
        <f t="shared" si="10"/>
        <v>0</v>
      </c>
      <c r="BH24" s="63">
        <f t="shared" si="10"/>
        <v>0</v>
      </c>
      <c r="BI24" s="63">
        <f t="shared" si="10"/>
        <v>0</v>
      </c>
      <c r="BJ24" s="63">
        <f t="shared" si="10"/>
        <v>0</v>
      </c>
      <c r="BK24" s="63">
        <f t="shared" si="10"/>
        <v>0</v>
      </c>
      <c r="BL24" s="63">
        <f t="shared" si="10"/>
        <v>0</v>
      </c>
      <c r="BM24" s="63">
        <f t="shared" si="10"/>
        <v>0</v>
      </c>
      <c r="BN24" s="63">
        <f t="shared" si="10"/>
        <v>0</v>
      </c>
      <c r="BO24" s="63">
        <f t="shared" si="10"/>
        <v>0</v>
      </c>
      <c r="BP24" s="63">
        <f t="shared" si="10"/>
        <v>0</v>
      </c>
      <c r="BQ24" s="63">
        <f t="shared" si="10"/>
        <v>0</v>
      </c>
      <c r="BR24" s="63">
        <f t="shared" si="10"/>
        <v>0</v>
      </c>
      <c r="BS24" s="63">
        <f t="shared" si="10"/>
        <v>0</v>
      </c>
      <c r="BT24" s="63">
        <f t="shared" si="10"/>
        <v>0</v>
      </c>
      <c r="BU24" s="63">
        <f t="shared" si="10"/>
        <v>0</v>
      </c>
      <c r="BV24" s="63">
        <f t="shared" si="11"/>
        <v>0</v>
      </c>
      <c r="BW24" s="63">
        <f t="shared" si="11"/>
        <v>0</v>
      </c>
      <c r="BX24" s="63">
        <f t="shared" si="11"/>
        <v>0</v>
      </c>
      <c r="BY24" s="63">
        <f t="shared" si="11"/>
        <v>0</v>
      </c>
      <c r="BZ24" s="63">
        <f t="shared" si="11"/>
        <v>0</v>
      </c>
      <c r="CA24" s="63">
        <f t="shared" si="11"/>
        <v>0</v>
      </c>
      <c r="CB24" s="63">
        <f t="shared" si="11"/>
        <v>0</v>
      </c>
      <c r="CC24" s="63">
        <f t="shared" si="11"/>
        <v>0</v>
      </c>
      <c r="CD24" s="63">
        <f t="shared" si="11"/>
        <v>0</v>
      </c>
      <c r="CE24" s="63">
        <f t="shared" si="11"/>
        <v>0</v>
      </c>
      <c r="CF24" s="63">
        <f t="shared" si="11"/>
        <v>0</v>
      </c>
      <c r="CG24" s="63">
        <f t="shared" si="11"/>
        <v>0</v>
      </c>
      <c r="CH24" s="63">
        <f t="shared" si="11"/>
        <v>0</v>
      </c>
      <c r="CI24" s="63">
        <f t="shared" si="11"/>
        <v>0</v>
      </c>
      <c r="CJ24" s="63">
        <f t="shared" si="11"/>
        <v>0</v>
      </c>
      <c r="CK24" s="63">
        <f t="shared" si="11"/>
        <v>0</v>
      </c>
      <c r="CL24" s="63">
        <f t="shared" si="12"/>
        <v>0</v>
      </c>
      <c r="CM24" s="63">
        <f t="shared" si="12"/>
        <v>0</v>
      </c>
      <c r="CN24" s="63">
        <f t="shared" si="12"/>
        <v>0</v>
      </c>
      <c r="CO24" s="63">
        <f t="shared" si="12"/>
        <v>0</v>
      </c>
      <c r="CP24" s="63">
        <f t="shared" si="12"/>
        <v>0</v>
      </c>
      <c r="CQ24" s="63">
        <f t="shared" si="12"/>
        <v>0</v>
      </c>
      <c r="CR24" s="63">
        <f t="shared" si="12"/>
        <v>0</v>
      </c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46">
        <f t="shared" si="13"/>
        <v>0</v>
      </c>
      <c r="EH24" s="116"/>
      <c r="EI24" s="82">
        <f t="shared" si="14"/>
        <v>0</v>
      </c>
      <c r="EJ24" s="295" t="str">
        <f t="shared" si="15"/>
        <v/>
      </c>
      <c r="EK24" s="296">
        <f t="shared" si="16"/>
        <v>0</v>
      </c>
      <c r="EL24" s="161"/>
      <c r="EM24" s="354">
        <f>SUMIF($K24,REGISTER!$CY$7,'KORT 3'!$BD24)</f>
        <v>0</v>
      </c>
      <c r="EN24" s="355">
        <f>SUMIF($K24,REGISTER!$CY$8,'KORT 3'!$BD24)</f>
        <v>0</v>
      </c>
      <c r="EO24" s="356">
        <f>SUMIF($K24,REGISTER!$CY$9,'KORT 3'!$BD24)</f>
        <v>0</v>
      </c>
      <c r="EP24" s="356">
        <f>SUMIF($K24,REGISTER!$CY$10,'KORT 3'!$BD24)</f>
        <v>0</v>
      </c>
      <c r="EQ24" s="357">
        <f>SUMIF($K24,REGISTER!$CY$23,'KORT 3'!$BD24)</f>
        <v>0</v>
      </c>
      <c r="ER24" s="355">
        <f>SUMIF($K24,REGISTER!$CY$24,'KORT 3'!$BD24)</f>
        <v>0</v>
      </c>
      <c r="ES24" s="356">
        <f>SUMIF($K24,REGISTER!$CY$25,'KORT 3'!$BD24)</f>
        <v>0</v>
      </c>
      <c r="ET24" s="356">
        <f>SUMIF($K24,REGISTER!$CY$26,'KORT 3'!$BD24)</f>
        <v>0</v>
      </c>
      <c r="EU24" s="357">
        <f>SUMIF($K24,REGISTER!$CY$15,'KORT 3'!$BD24)</f>
        <v>0</v>
      </c>
      <c r="EV24" s="355">
        <f>SUMIF($K24,REGISTER!$CY$16,'KORT 3'!$BD24)</f>
        <v>0</v>
      </c>
      <c r="EW24" s="355">
        <f>SUMIF($K24,REGISTER!$CY$17,'KORT 3'!$BD24)</f>
        <v>0</v>
      </c>
      <c r="EX24" s="355">
        <f>SUMIF($K24,REGISTER!$CY$18,'KORT 3'!$BD24)</f>
        <v>0</v>
      </c>
      <c r="EY24" s="358">
        <f>SUMIF($K24,REGISTER!$CY$19,'KORT 3'!$BD24)+SUMIF($K24,REGISTER!$CY$20,'KORT 3'!$BD24)+SUMIF($K24,REGISTER!$CY$21,'KORT 3'!$BD24)+SUMIF($K24,REGISTER!$CY$22,'KORT 3'!$BD24)</f>
        <v>0</v>
      </c>
      <c r="EZ24" s="359">
        <f>SUMIF($K24,REGISTER!$CY$31,'KORT 3'!$BD24)</f>
        <v>0</v>
      </c>
      <c r="FA24" s="355">
        <f>SUMIF($K24,REGISTER!$CY$32,'KORT 3'!$BD24)</f>
        <v>0</v>
      </c>
      <c r="FB24" s="355">
        <f>SUMIF($K24,REGISTER!$CY$33,'KORT 3'!$BD24)</f>
        <v>0</v>
      </c>
      <c r="FC24" s="355">
        <f>SUMIF($K24,REGISTER!$CY$34,'KORT 3'!$BD24)</f>
        <v>0</v>
      </c>
      <c r="FD24" s="358">
        <f>SUMIF($K24,REGISTER!$CY$35,'KORT 3'!$BD24)+SUMIF($K24,REGISTER!$CY$36,'KORT 3'!$BD24)+SUMIF($K24,REGISTER!$CY$37,'KORT 3'!$BD24)+SUMIF($K24,REGISTER!$CY$38,'KORT 3'!$BD24)</f>
        <v>0</v>
      </c>
      <c r="FE24" s="376"/>
      <c r="FF24" s="377"/>
      <c r="FG24" s="378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9"/>
      <c r="FY24" s="84">
        <f>SUMIF($M24,REGISTER!$CY$40,'KORT 3'!$O24)</f>
        <v>0</v>
      </c>
      <c r="FZ24" s="17">
        <f>SUMIF($M24,REGISTER!$CY$41,'KORT 3'!$O24)</f>
        <v>0</v>
      </c>
      <c r="GA24" s="17">
        <f>SUMIF($M24,REGISTER!$CY$42,'KORT 3'!$O24)</f>
        <v>0</v>
      </c>
      <c r="GB24" s="17">
        <f>SUMIF($M24,REGISTER!$CY$43,'KORT 3'!$O24)</f>
        <v>0</v>
      </c>
      <c r="GC24" s="17">
        <f>SUMIF($M24,REGISTER!$CY$44,'KORT 3'!$O24)</f>
        <v>0</v>
      </c>
      <c r="GD24" s="17">
        <f>SUMIF($M24,REGISTER!$CY$45,'KORT 3'!$O24)</f>
        <v>0</v>
      </c>
      <c r="GE24" s="17">
        <f>SUMIF($M24,REGISTER!$CY$60,'KORT 3'!$O24)</f>
        <v>0</v>
      </c>
      <c r="GF24" s="17">
        <f>SUMIF($M24,REGISTER!$CY$61,'KORT 3'!$O24)</f>
        <v>0</v>
      </c>
      <c r="GG24" s="17">
        <f>SUMIF($M24,REGISTER!$CY$62,'KORT 3'!$O24)</f>
        <v>0</v>
      </c>
      <c r="GH24" s="17">
        <f>SUMIF($M24,REGISTER!$CY$63,'KORT 3'!$O24)</f>
        <v>0</v>
      </c>
      <c r="GI24" s="17">
        <f>SUMIF($M24,REGISTER!$CY$64,'KORT 3'!$O24)</f>
        <v>0</v>
      </c>
      <c r="GJ24" s="17">
        <f>SUMIF($M24,REGISTER!$CY$65,'KORT 3'!$O24)</f>
        <v>0</v>
      </c>
      <c r="GK24" s="17">
        <f>SUMIF($M24,REGISTER!$CY$50,'KORT 3'!$O24)</f>
        <v>0</v>
      </c>
      <c r="GL24" s="17">
        <f>SUMIF($M24,REGISTER!$CY$51,'KORT 3'!$O24)</f>
        <v>0</v>
      </c>
      <c r="GM24" s="17">
        <f>SUMIF($M24,REGISTER!$CY$52,'KORT 3'!$O24)</f>
        <v>0</v>
      </c>
      <c r="GN24" s="17">
        <f>SUMIF($M24,REGISTER!$CY$53,'KORT 3'!$O24)</f>
        <v>0</v>
      </c>
      <c r="GO24" s="17">
        <f>SUMIF($M24,REGISTER!$CY$54,'KORT 3'!$O24)</f>
        <v>0</v>
      </c>
      <c r="GP24" s="17">
        <f>SUMIF($M24,REGISTER!$CY$55,'KORT 3'!$O24)</f>
        <v>0</v>
      </c>
      <c r="GQ24" s="16">
        <f>SUMIF($M24,REGISTER!$CY$56,'KORT 3'!$O24)+SUMIF($M24,REGISTER!$CY$57,'KORT 3'!$O24)+SUMIF($M24,REGISTER!$CY$58,'KORT 3'!$O24)+SUMIF($M24,REGISTER!$CY$59,'KORT 3'!$O24)</f>
        <v>0</v>
      </c>
      <c r="GR24" s="17">
        <f>SUMIF($M24,REGISTER!$CY$70,'KORT 3'!$O24)</f>
        <v>0</v>
      </c>
      <c r="GS24" s="17">
        <f>SUMIF($M24,REGISTER!$CY$71,'KORT 3'!$O24)</f>
        <v>0</v>
      </c>
      <c r="GT24" s="17">
        <f>SUMIF($M24,REGISTER!$CY$72,'KORT 3'!$O24)</f>
        <v>0</v>
      </c>
      <c r="GU24" s="17">
        <f>SUMIF($M24,REGISTER!$CY$73,'KORT 3'!$O24)</f>
        <v>0</v>
      </c>
      <c r="GV24" s="17">
        <f>SUMIF($M24,REGISTER!$CY$74,'KORT 3'!$O24)</f>
        <v>0</v>
      </c>
      <c r="GW24" s="17">
        <f>SUMIF($M24,REGISTER!$CY$75,'KORT 3'!$O24)</f>
        <v>0</v>
      </c>
      <c r="GX24" s="16">
        <f>SUMIF($M24,REGISTER!$CY$76,'KORT 3'!$O24)+SUMIF($M24,REGISTER!$CY$77,'KORT 3'!$O24)+SUMIF($M24,REGISTER!$CY$78,'KORT 3'!$O24)+SUMIF($M24,REGISTER!$CY$79,'KORT 3'!$O24)</f>
        <v>0</v>
      </c>
      <c r="GY24" s="116"/>
      <c r="GZ24" s="116"/>
      <c r="HA24" s="116"/>
      <c r="HB24" s="116"/>
      <c r="HC24" s="116"/>
      <c r="HD24" s="116"/>
      <c r="HE24" s="116"/>
      <c r="HF24" s="116"/>
      <c r="HG24" s="116"/>
      <c r="HH24" s="116"/>
      <c r="HI24" s="116"/>
      <c r="HJ24" s="116"/>
      <c r="HK24" s="116"/>
      <c r="HL24" s="116"/>
      <c r="HM24" s="116"/>
      <c r="HN24" s="116"/>
      <c r="HO24" s="116"/>
      <c r="HP24" s="106"/>
      <c r="HQ24" s="1"/>
    </row>
    <row r="25" spans="1:225" ht="15.9" customHeight="1">
      <c r="A25" s="15">
        <v>7</v>
      </c>
      <c r="B25" s="69"/>
      <c r="C25" s="541" t="str">
        <f t="shared" si="0"/>
        <v/>
      </c>
      <c r="D25" s="567"/>
      <c r="E25" s="567"/>
      <c r="F25" s="567"/>
      <c r="G25" s="567"/>
      <c r="H25" s="111" t="str">
        <f t="shared" si="1"/>
        <v/>
      </c>
      <c r="I25" s="22">
        <f t="shared" si="2"/>
        <v>0</v>
      </c>
      <c r="J25" s="22">
        <f t="shared" si="3"/>
        <v>0</v>
      </c>
      <c r="K25" s="22">
        <f t="shared" si="4"/>
        <v>0</v>
      </c>
      <c r="L25" s="114"/>
      <c r="M25" s="22">
        <f t="shared" si="5"/>
        <v>0</v>
      </c>
      <c r="N25" s="22">
        <f t="shared" si="6"/>
        <v>0</v>
      </c>
      <c r="O25" s="83">
        <f t="shared" si="7"/>
        <v>0</v>
      </c>
      <c r="P25" s="68">
        <f>IF((SUM(P$19:P24)+P$38+P$39+SUM(P$117:P$121))&gt;=REGISTER!$DD$24,0,IF(CS$70=1,0,IF(AND(CS25=1,$J25=1,CS$43&gt;=REGISTER!$DD$28,CS$40&gt;0,SUM(CS$54:CS$60)&gt;0),1,0)))</f>
        <v>0</v>
      </c>
      <c r="Q25" s="68">
        <f>IF((SUM(Q$19:Q24)+Q$38+Q$39+SUM(Q$117:Q$121))&gt;=REGISTER!$DD$24,0,IF(CT$70=1,0,IF(AND(CT25=1,$J25=1,CT$43&gt;=REGISTER!$DD$28,CT$40&gt;0,SUM(CT$54:CT$60)&gt;0),1,0)))</f>
        <v>0</v>
      </c>
      <c r="R25" s="68">
        <f>IF((SUM(R$19:R24)+R$38+R$39+SUM(R$117:R$121))&gt;=REGISTER!$DD$24,0,IF(CU$70=1,0,IF(AND(CU25=1,$J25=1,CU$43&gt;=REGISTER!$DD$28,CU$40&gt;0,SUM(CU$54:CU$60)&gt;0),1,0)))</f>
        <v>0</v>
      </c>
      <c r="S25" s="68">
        <f>IF((SUM(S$19:S24)+S$38+S$39+SUM(S$117:S$121))&gt;=REGISTER!$DD$24,0,IF(CV$70=1,0,IF(AND(CV25=1,$J25=1,CV$43&gt;=REGISTER!$DD$28,CV$40&gt;0,SUM(CV$54:CV$60)&gt;0),1,0)))</f>
        <v>0</v>
      </c>
      <c r="T25" s="68">
        <f>IF((SUM(T$19:T24)+T$38+T$39+SUM(T$117:T$121))&gt;=REGISTER!$DD$24,0,IF(CW$70=1,0,IF(AND(CW25=1,$J25=1,CW$43&gt;=REGISTER!$DD$28,CW$40&gt;0,SUM(CW$54:CW$60)&gt;0),1,0)))</f>
        <v>0</v>
      </c>
      <c r="U25" s="68">
        <f>IF((SUM(U$19:U24)+U$38+U$39+SUM(U$117:U$121))&gt;=REGISTER!$DD$24,0,IF(CX$70=1,0,IF(AND(CX25=1,$J25=1,CX$43&gt;=REGISTER!$DD$28,CX$40&gt;0,SUM(CX$54:CX$60)&gt;0),1,0)))</f>
        <v>0</v>
      </c>
      <c r="V25" s="68">
        <f>IF((SUM(V$19:V24)+V$38+V$39+SUM(V$117:V$121))&gt;=REGISTER!$DD$24,0,IF(CY$70=1,0,IF(AND(CY25=1,$J25=1,CY$43&gt;=REGISTER!$DD$28,CY$40&gt;0,SUM(CY$54:CY$60)&gt;0),1,0)))</f>
        <v>0</v>
      </c>
      <c r="W25" s="68">
        <f>IF((SUM(W$19:W24)+W$38+W$39+SUM(W$117:W$121))&gt;=REGISTER!$DD$24,0,IF(CZ$70=1,0,IF(AND(CZ25=1,$J25=1,CZ$43&gt;=REGISTER!$DD$28,CZ$40&gt;0,SUM(CZ$54:CZ$60)&gt;0),1,0)))</f>
        <v>0</v>
      </c>
      <c r="X25" s="68">
        <f>IF((SUM(X$19:X24)+X$38+X$39+SUM(X$117:X$121))&gt;=REGISTER!$DD$24,0,IF(DA$70=1,0,IF(AND(DA25=1,$J25=1,DA$43&gt;=REGISTER!$DD$28,DA$40&gt;0,SUM(DA$54:DA$60)&gt;0),1,0)))</f>
        <v>0</v>
      </c>
      <c r="Y25" s="68">
        <f>IF((SUM(Y$19:Y24)+Y$38+Y$39+SUM(Y$117:Y$121))&gt;=REGISTER!$DD$24,0,IF(DB$70=1,0,IF(AND(DB25=1,$J25=1,DB$43&gt;=REGISTER!$DD$28,DB$40&gt;0,SUM(DB$54:DB$60)&gt;0),1,0)))</f>
        <v>0</v>
      </c>
      <c r="Z25" s="68">
        <f>IF((SUM(Z$19:Z24)+Z$38+Z$39+SUM(Z$117:Z$121))&gt;=REGISTER!$DD$24,0,IF(DC$70=1,0,IF(AND(DC25=1,$J25=1,DC$43&gt;=REGISTER!$DD$28,DC$40&gt;0,SUM(DC$54:DC$60)&gt;0),1,0)))</f>
        <v>0</v>
      </c>
      <c r="AA25" s="68">
        <f>IF((SUM(AA$19:AA24)+AA$38+AA$39+SUM(AA$117:AA$121))&gt;=REGISTER!$DD$24,0,IF(DD$70=1,0,IF(AND(DD25=1,$J25=1,DD$43&gt;=REGISTER!$DD$28,DD$40&gt;0,SUM(DD$54:DD$60)&gt;0),1,0)))</f>
        <v>0</v>
      </c>
      <c r="AB25" s="68">
        <f>IF((SUM(AB$19:AB24)+AB$38+AB$39+SUM(AB$117:AB$121))&gt;=REGISTER!$DD$24,0,IF(DE$70=1,0,IF(AND(DE25=1,$J25=1,DE$43&gt;=REGISTER!$DD$28,DE$40&gt;0,SUM(DE$54:DE$60)&gt;0),1,0)))</f>
        <v>0</v>
      </c>
      <c r="AC25" s="68">
        <f>IF((SUM(AC$19:AC24)+AC$38+AC$39+SUM(AC$117:AC$121))&gt;=REGISTER!$DD$24,0,IF(DF$70=1,0,IF(AND(DF25=1,$J25=1,DF$43&gt;=REGISTER!$DD$28,DF$40&gt;0,SUM(DF$54:DF$60)&gt;0),1,0)))</f>
        <v>0</v>
      </c>
      <c r="AD25" s="68">
        <f>IF((SUM(AD$19:AD24)+AD$38+AD$39+SUM(AD$117:AD$121))&gt;=REGISTER!$DD$24,0,IF(DG$70=1,0,IF(AND(DG25=1,$J25=1,DG$43&gt;=REGISTER!$DD$28,DG$40&gt;0,SUM(DG$54:DG$60)&gt;0),1,0)))</f>
        <v>0</v>
      </c>
      <c r="AE25" s="68">
        <f>IF((SUM(AE$19:AE24)+AE$38+AE$39+SUM(AE$117:AE$121))&gt;=REGISTER!$DD$24,0,IF(DH$70=1,0,IF(AND(DH25=1,$J25=1,DH$43&gt;=REGISTER!$DD$28,DH$40&gt;0,SUM(DH$54:DH$60)&gt;0),1,0)))</f>
        <v>0</v>
      </c>
      <c r="AF25" s="68">
        <f>IF((SUM(AF$19:AF24)+AF$38+AF$39+SUM(AF$117:AF$121))&gt;=REGISTER!$DD$24,0,IF(DI$70=1,0,IF(AND(DI25=1,$J25=1,DI$43&gt;=REGISTER!$DD$28,DI$40&gt;0,SUM(DI$54:DI$60)&gt;0),1,0)))</f>
        <v>0</v>
      </c>
      <c r="AG25" s="68">
        <f>IF((SUM(AG$19:AG24)+AG$38+AG$39+SUM(AG$117:AG$121))&gt;=REGISTER!$DD$24,0,IF(DJ$70=1,0,IF(AND(DJ25=1,$J25=1,DJ$43&gt;=REGISTER!$DD$28,DJ$40&gt;0,SUM(DJ$54:DJ$60)&gt;0),1,0)))</f>
        <v>0</v>
      </c>
      <c r="AH25" s="68">
        <f>IF((SUM(AH$19:AH24)+AH$38+AH$39+SUM(AH$117:AH$121))&gt;=REGISTER!$DD$24,0,IF(DK$70=1,0,IF(AND(DK25=1,$J25=1,DK$43&gt;=REGISTER!$DD$28,DK$40&gt;0,SUM(DK$54:DK$60)&gt;0),1,0)))</f>
        <v>0</v>
      </c>
      <c r="AI25" s="68">
        <f>IF((SUM(AI$19:AI24)+AI$38+AI$39+SUM(AI$117:AI$121))&gt;=REGISTER!$DD$24,0,IF(DL$70=1,0,IF(AND(DL25=1,$J25=1,DL$43&gt;=REGISTER!$DD$28,DL$40&gt;0,SUM(DL$54:DL$60)&gt;0),1,0)))</f>
        <v>0</v>
      </c>
      <c r="AJ25" s="68">
        <f>IF((SUM(AJ$19:AJ24)+AJ$38+AJ$39+SUM(AJ$117:AJ$121))&gt;=REGISTER!$DD$24,0,IF(DM$70=1,0,IF(AND(DM25=1,$J25=1,DM$43&gt;=REGISTER!$DD$28,DM$40&gt;0,SUM(DM$54:DM$60)&gt;0),1,0)))</f>
        <v>0</v>
      </c>
      <c r="AK25" s="68">
        <f>IF((SUM(AK$19:AK24)+AK$38+AK$39+SUM(AK$117:AK$121))&gt;=REGISTER!$DD$24,0,IF(DN$70=1,0,IF(AND(DN25=1,$J25=1,DN$43&gt;=REGISTER!$DD$28,DN$40&gt;0,SUM(DN$54:DN$60)&gt;0),1,0)))</f>
        <v>0</v>
      </c>
      <c r="AL25" s="68">
        <f>IF((SUM(AL$19:AL24)+AL$38+AL$39+SUM(AL$117:AL$121))&gt;=REGISTER!$DD$24,0,IF(DO$70=1,0,IF(AND(DO25=1,$J25=1,DO$43&gt;=REGISTER!$DD$28,DO$40&gt;0,SUM(DO$54:DO$60)&gt;0),1,0)))</f>
        <v>0</v>
      </c>
      <c r="AM25" s="68">
        <f>IF((SUM(AM$19:AM24)+AM$38+AM$39+SUM(AM$117:AM$121))&gt;=REGISTER!$DD$24,0,IF(DP$70=1,0,IF(AND(DP25=1,$J25=1,DP$43&gt;=REGISTER!$DD$28,DP$40&gt;0,SUM(DP$54:DP$60)&gt;0),1,0)))</f>
        <v>0</v>
      </c>
      <c r="AN25" s="68">
        <f>IF((SUM(AN$19:AN24)+AN$38+AN$39+SUM(AN$117:AN$121))&gt;=REGISTER!$DD$24,0,IF(DQ$70=1,0,IF(AND(DQ25=1,$J25=1,DQ$43&gt;=REGISTER!$DD$28,DQ$40&gt;0,SUM(DQ$54:DQ$60)&gt;0),1,0)))</f>
        <v>0</v>
      </c>
      <c r="AO25" s="68">
        <f>IF((SUM(AO$19:AO24)+AO$38+AO$39+SUM(AO$117:AO$121))&gt;=REGISTER!$DD$24,0,IF(DR$70=1,0,IF(AND(DR25=1,$J25=1,DR$43&gt;=REGISTER!$DD$28,DR$40&gt;0,SUM(DR$54:DR$60)&gt;0),1,0)))</f>
        <v>0</v>
      </c>
      <c r="AP25" s="68">
        <f>IF((SUM(AP$19:AP24)+AP$38+AP$39+SUM(AP$117:AP$121))&gt;=REGISTER!$DD$24,0,IF(DS$70=1,0,IF(AND(DS25=1,$J25=1,DS$43&gt;=REGISTER!$DD$28,DS$40&gt;0,SUM(DS$54:DS$60)&gt;0),1,0)))</f>
        <v>0</v>
      </c>
      <c r="AQ25" s="68">
        <f>IF((SUM(AQ$19:AQ24)+AQ$38+AQ$39+SUM(AQ$117:AQ$121))&gt;=REGISTER!$DD$24,0,IF(DT$70=1,0,IF(AND(DT25=1,$J25=1,DT$43&gt;=REGISTER!$DD$28,DT$40&gt;0,SUM(DT$54:DT$60)&gt;0),1,0)))</f>
        <v>0</v>
      </c>
      <c r="AR25" s="68">
        <f>IF((SUM(AR$19:AR24)+AR$38+AR$39+SUM(AR$117:AR$121))&gt;=REGISTER!$DD$24,0,IF(DU$70=1,0,IF(AND(DU25=1,$J25=1,DU$43&gt;=REGISTER!$DD$28,DU$40&gt;0,SUM(DU$54:DU$60)&gt;0),1,0)))</f>
        <v>0</v>
      </c>
      <c r="AS25" s="68">
        <f>IF((SUM(AS$19:AS24)+AS$38+AS$39+SUM(AS$117:AS$121))&gt;=REGISTER!$DD$24,0,IF(DV$70=1,0,IF(AND(DV25=1,$J25=1,DV$43&gt;=REGISTER!$DD$28,DV$40&gt;0,SUM(DV$54:DV$60)&gt;0),1,0)))</f>
        <v>0</v>
      </c>
      <c r="AT25" s="68">
        <f>IF((SUM(AT$19:AT24)+AT$38+AT$39+SUM(AT$117:AT$121))&gt;=REGISTER!$DD$24,0,IF(DW$70=1,0,IF(AND(DW25=1,$J25=1,DW$43&gt;=REGISTER!$DD$28,DW$40&gt;0,SUM(DW$54:DW$60)&gt;0),1,0)))</f>
        <v>0</v>
      </c>
      <c r="AU25" s="68">
        <f>IF((SUM(AU$19:AU24)+AU$38+AU$39+SUM(AU$117:AU$121))&gt;=REGISTER!$DD$24,0,IF(DX$70=1,0,IF(AND(DX25=1,$J25=1,DX$43&gt;=REGISTER!$DD$28,DX$40&gt;0,SUM(DX$54:DX$60)&gt;0),1,0)))</f>
        <v>0</v>
      </c>
      <c r="AV25" s="68">
        <f>IF((SUM(AV$19:AV24)+AV$38+AV$39+SUM(AV$117:AV$121))&gt;=REGISTER!$DD$24,0,IF(DY$70=1,0,IF(AND(DY25=1,$J25=1,DY$43&gt;=REGISTER!$DD$28,DY$40&gt;0,SUM(DY$54:DY$60)&gt;0),1,0)))</f>
        <v>0</v>
      </c>
      <c r="AW25" s="68">
        <f>IF((SUM(AW$19:AW24)+AW$38+AW$39+SUM(AW$117:AW$121))&gt;=REGISTER!$DD$24,0,IF(DZ$70=1,0,IF(AND(DZ25=1,$J25=1,DZ$43&gt;=REGISTER!$DD$28,DZ$40&gt;0,SUM(DZ$54:DZ$60)&gt;0),1,0)))</f>
        <v>0</v>
      </c>
      <c r="AX25" s="68">
        <f>IF((SUM(AX$19:AX24)+AX$38+AX$39+SUM(AX$117:AX$121))&gt;=REGISTER!$DD$24,0,IF(EA$70=1,0,IF(AND(EA25=1,$J25=1,EA$43&gt;=REGISTER!$DD$28,EA$40&gt;0,SUM(EA$54:EA$60)&gt;0),1,0)))</f>
        <v>0</v>
      </c>
      <c r="AY25" s="68">
        <f>IF((SUM(AY$19:AY24)+AY$38+AY$39+SUM(AY$117:AY$121))&gt;=REGISTER!$DD$24,0,IF(EB$70=1,0,IF(AND(EB25=1,$J25=1,EB$43&gt;=REGISTER!$DD$28,EB$40&gt;0,SUM(EB$54:EB$60)&gt;0),1,0)))</f>
        <v>0</v>
      </c>
      <c r="AZ25" s="68">
        <f>IF((SUM(AZ$19:AZ24)+AZ$38+AZ$39+SUM(AZ$117:AZ$121))&gt;=REGISTER!$DD$24,0,IF(EC$70=1,0,IF(AND(EC25=1,$J25=1,EC$43&gt;=REGISTER!$DD$28,EC$40&gt;0,SUM(EC$54:EC$60)&gt;0),1,0)))</f>
        <v>0</v>
      </c>
      <c r="BA25" s="68">
        <f>IF((SUM(BA$19:BA24)+BA$38+BA$39+SUM(BA$117:BA$121))&gt;=REGISTER!$DD$24,0,IF(ED$70=1,0,IF(AND(ED25=1,$J25=1,ED$43&gt;=REGISTER!$DD$28,ED$40&gt;0,SUM(ED$54:ED$60)&gt;0),1,0)))</f>
        <v>0</v>
      </c>
      <c r="BB25" s="68">
        <f>IF((SUM(BB$19:BB24)+BB$38+BB$39+SUM(BB$117:BB$121))&gt;=REGISTER!$DD$24,0,IF(EE$70=1,0,IF(AND(EE25=1,$J25=1,EE$43&gt;=REGISTER!$DD$28,EE$40&gt;0,SUM(EE$54:EE$60)&gt;0),1,0)))</f>
        <v>0</v>
      </c>
      <c r="BC25" s="68">
        <f>IF((SUM(BC$19:BC24)+BC$38+BC$39+SUM(BC$117:BC$121))&gt;=REGISTER!$DD$24,0,IF(EF$70=1,0,IF(AND(EF25=1,$J25=1,EF$43&gt;=REGISTER!$DD$28,EF$40&gt;0,SUM(EF$54:EF$60)&gt;0),1,0)))</f>
        <v>0</v>
      </c>
      <c r="BD25" s="83">
        <f t="shared" si="8"/>
        <v>0</v>
      </c>
      <c r="BE25" s="63">
        <f t="shared" si="9"/>
        <v>0</v>
      </c>
      <c r="BF25" s="63">
        <f t="shared" si="10"/>
        <v>0</v>
      </c>
      <c r="BG25" s="63">
        <f t="shared" si="10"/>
        <v>0</v>
      </c>
      <c r="BH25" s="63">
        <f t="shared" si="10"/>
        <v>0</v>
      </c>
      <c r="BI25" s="63">
        <f t="shared" si="10"/>
        <v>0</v>
      </c>
      <c r="BJ25" s="63">
        <f t="shared" si="10"/>
        <v>0</v>
      </c>
      <c r="BK25" s="63">
        <f t="shared" si="10"/>
        <v>0</v>
      </c>
      <c r="BL25" s="63">
        <f t="shared" si="10"/>
        <v>0</v>
      </c>
      <c r="BM25" s="63">
        <f t="shared" si="10"/>
        <v>0</v>
      </c>
      <c r="BN25" s="63">
        <f t="shared" si="10"/>
        <v>0</v>
      </c>
      <c r="BO25" s="63">
        <f t="shared" si="10"/>
        <v>0</v>
      </c>
      <c r="BP25" s="63">
        <f t="shared" si="10"/>
        <v>0</v>
      </c>
      <c r="BQ25" s="63">
        <f t="shared" si="10"/>
        <v>0</v>
      </c>
      <c r="BR25" s="63">
        <f t="shared" si="10"/>
        <v>0</v>
      </c>
      <c r="BS25" s="63">
        <f t="shared" si="10"/>
        <v>0</v>
      </c>
      <c r="BT25" s="63">
        <f t="shared" si="10"/>
        <v>0</v>
      </c>
      <c r="BU25" s="63">
        <f t="shared" si="10"/>
        <v>0</v>
      </c>
      <c r="BV25" s="63">
        <f t="shared" si="11"/>
        <v>0</v>
      </c>
      <c r="BW25" s="63">
        <f t="shared" si="11"/>
        <v>0</v>
      </c>
      <c r="BX25" s="63">
        <f t="shared" si="11"/>
        <v>0</v>
      </c>
      <c r="BY25" s="63">
        <f t="shared" si="11"/>
        <v>0</v>
      </c>
      <c r="BZ25" s="63">
        <f t="shared" si="11"/>
        <v>0</v>
      </c>
      <c r="CA25" s="63">
        <f t="shared" si="11"/>
        <v>0</v>
      </c>
      <c r="CB25" s="63">
        <f t="shared" si="11"/>
        <v>0</v>
      </c>
      <c r="CC25" s="63">
        <f t="shared" si="11"/>
        <v>0</v>
      </c>
      <c r="CD25" s="63">
        <f t="shared" si="11"/>
        <v>0</v>
      </c>
      <c r="CE25" s="63">
        <f t="shared" si="11"/>
        <v>0</v>
      </c>
      <c r="CF25" s="63">
        <f t="shared" si="11"/>
        <v>0</v>
      </c>
      <c r="CG25" s="63">
        <f t="shared" si="11"/>
        <v>0</v>
      </c>
      <c r="CH25" s="63">
        <f t="shared" ref="CH25:CR37" si="17">IF(AND($I25=1,DV25=1,DV$41&gt;2,DV$40&gt;0,SUM(DV$47:DV$53)&gt;0),1,0)</f>
        <v>0</v>
      </c>
      <c r="CI25" s="63">
        <f t="shared" si="17"/>
        <v>0</v>
      </c>
      <c r="CJ25" s="63">
        <f t="shared" si="17"/>
        <v>0</v>
      </c>
      <c r="CK25" s="63">
        <f t="shared" si="17"/>
        <v>0</v>
      </c>
      <c r="CL25" s="63">
        <f t="shared" si="17"/>
        <v>0</v>
      </c>
      <c r="CM25" s="63">
        <f t="shared" si="17"/>
        <v>0</v>
      </c>
      <c r="CN25" s="63">
        <f t="shared" si="17"/>
        <v>0</v>
      </c>
      <c r="CO25" s="63">
        <f t="shared" si="17"/>
        <v>0</v>
      </c>
      <c r="CP25" s="63">
        <f t="shared" si="17"/>
        <v>0</v>
      </c>
      <c r="CQ25" s="63">
        <f t="shared" si="17"/>
        <v>0</v>
      </c>
      <c r="CR25" s="63">
        <f t="shared" si="17"/>
        <v>0</v>
      </c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46">
        <f t="shared" si="13"/>
        <v>0</v>
      </c>
      <c r="EH25" s="116"/>
      <c r="EI25" s="82">
        <f t="shared" si="14"/>
        <v>0</v>
      </c>
      <c r="EJ25" s="295" t="str">
        <f t="shared" si="15"/>
        <v/>
      </c>
      <c r="EK25" s="296">
        <f t="shared" si="16"/>
        <v>0</v>
      </c>
      <c r="EL25" s="161"/>
      <c r="EM25" s="354">
        <f>SUMIF($K25,REGISTER!$CY$7,'KORT 3'!$BD25)</f>
        <v>0</v>
      </c>
      <c r="EN25" s="355">
        <f>SUMIF($K25,REGISTER!$CY$8,'KORT 3'!$BD25)</f>
        <v>0</v>
      </c>
      <c r="EO25" s="356">
        <f>SUMIF($K25,REGISTER!$CY$9,'KORT 3'!$BD25)</f>
        <v>0</v>
      </c>
      <c r="EP25" s="356">
        <f>SUMIF($K25,REGISTER!$CY$10,'KORT 3'!$BD25)</f>
        <v>0</v>
      </c>
      <c r="EQ25" s="357">
        <f>SUMIF($K25,REGISTER!$CY$23,'KORT 3'!$BD25)</f>
        <v>0</v>
      </c>
      <c r="ER25" s="355">
        <f>SUMIF($K25,REGISTER!$CY$24,'KORT 3'!$BD25)</f>
        <v>0</v>
      </c>
      <c r="ES25" s="356">
        <f>SUMIF($K25,REGISTER!$CY$25,'KORT 3'!$BD25)</f>
        <v>0</v>
      </c>
      <c r="ET25" s="356">
        <f>SUMIF($K25,REGISTER!$CY$26,'KORT 3'!$BD25)</f>
        <v>0</v>
      </c>
      <c r="EU25" s="357">
        <f>SUMIF($K25,REGISTER!$CY$15,'KORT 3'!$BD25)</f>
        <v>0</v>
      </c>
      <c r="EV25" s="355">
        <f>SUMIF($K25,REGISTER!$CY$16,'KORT 3'!$BD25)</f>
        <v>0</v>
      </c>
      <c r="EW25" s="355">
        <f>SUMIF($K25,REGISTER!$CY$17,'KORT 3'!$BD25)</f>
        <v>0</v>
      </c>
      <c r="EX25" s="355">
        <f>SUMIF($K25,REGISTER!$CY$18,'KORT 3'!$BD25)</f>
        <v>0</v>
      </c>
      <c r="EY25" s="358">
        <f>SUMIF($K25,REGISTER!$CY$19,'KORT 3'!$BD25)+SUMIF($K25,REGISTER!$CY$20,'KORT 3'!$BD25)+SUMIF($K25,REGISTER!$CY$21,'KORT 3'!$BD25)+SUMIF($K25,REGISTER!$CY$22,'KORT 3'!$BD25)</f>
        <v>0</v>
      </c>
      <c r="EZ25" s="359">
        <f>SUMIF($K25,REGISTER!$CY$31,'KORT 3'!$BD25)</f>
        <v>0</v>
      </c>
      <c r="FA25" s="355">
        <f>SUMIF($K25,REGISTER!$CY$32,'KORT 3'!$BD25)</f>
        <v>0</v>
      </c>
      <c r="FB25" s="355">
        <f>SUMIF($K25,REGISTER!$CY$33,'KORT 3'!$BD25)</f>
        <v>0</v>
      </c>
      <c r="FC25" s="355">
        <f>SUMIF($K25,REGISTER!$CY$34,'KORT 3'!$BD25)</f>
        <v>0</v>
      </c>
      <c r="FD25" s="358">
        <f>SUMIF($K25,REGISTER!$CY$35,'KORT 3'!$BD25)+SUMIF($K25,REGISTER!$CY$36,'KORT 3'!$BD25)+SUMIF($K25,REGISTER!$CY$37,'KORT 3'!$BD25)+SUMIF($K25,REGISTER!$CY$38,'KORT 3'!$BD25)</f>
        <v>0</v>
      </c>
      <c r="FE25" s="376"/>
      <c r="FF25" s="377"/>
      <c r="FG25" s="378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9"/>
      <c r="FY25" s="84">
        <f>SUMIF($M25,REGISTER!$CY$40,'KORT 3'!$O25)</f>
        <v>0</v>
      </c>
      <c r="FZ25" s="17">
        <f>SUMIF($M25,REGISTER!$CY$41,'KORT 3'!$O25)</f>
        <v>0</v>
      </c>
      <c r="GA25" s="17">
        <f>SUMIF($M25,REGISTER!$CY$42,'KORT 3'!$O25)</f>
        <v>0</v>
      </c>
      <c r="GB25" s="17">
        <f>SUMIF($M25,REGISTER!$CY$43,'KORT 3'!$O25)</f>
        <v>0</v>
      </c>
      <c r="GC25" s="17">
        <f>SUMIF($M25,REGISTER!$CY$44,'KORT 3'!$O25)</f>
        <v>0</v>
      </c>
      <c r="GD25" s="17">
        <f>SUMIF($M25,REGISTER!$CY$45,'KORT 3'!$O25)</f>
        <v>0</v>
      </c>
      <c r="GE25" s="17">
        <f>SUMIF($M25,REGISTER!$CY$60,'KORT 3'!$O25)</f>
        <v>0</v>
      </c>
      <c r="GF25" s="17">
        <f>SUMIF($M25,REGISTER!$CY$61,'KORT 3'!$O25)</f>
        <v>0</v>
      </c>
      <c r="GG25" s="17">
        <f>SUMIF($M25,REGISTER!$CY$62,'KORT 3'!$O25)</f>
        <v>0</v>
      </c>
      <c r="GH25" s="17">
        <f>SUMIF($M25,REGISTER!$CY$63,'KORT 3'!$O25)</f>
        <v>0</v>
      </c>
      <c r="GI25" s="17">
        <f>SUMIF($M25,REGISTER!$CY$64,'KORT 3'!$O25)</f>
        <v>0</v>
      </c>
      <c r="GJ25" s="17">
        <f>SUMIF($M25,REGISTER!$CY$65,'KORT 3'!$O25)</f>
        <v>0</v>
      </c>
      <c r="GK25" s="17">
        <f>SUMIF($M25,REGISTER!$CY$50,'KORT 3'!$O25)</f>
        <v>0</v>
      </c>
      <c r="GL25" s="17">
        <f>SUMIF($M25,REGISTER!$CY$51,'KORT 3'!$O25)</f>
        <v>0</v>
      </c>
      <c r="GM25" s="17">
        <f>SUMIF($M25,REGISTER!$CY$52,'KORT 3'!$O25)</f>
        <v>0</v>
      </c>
      <c r="GN25" s="17">
        <f>SUMIF($M25,REGISTER!$CY$53,'KORT 3'!$O25)</f>
        <v>0</v>
      </c>
      <c r="GO25" s="17">
        <f>SUMIF($M25,REGISTER!$CY$54,'KORT 3'!$O25)</f>
        <v>0</v>
      </c>
      <c r="GP25" s="17">
        <f>SUMIF($M25,REGISTER!$CY$55,'KORT 3'!$O25)</f>
        <v>0</v>
      </c>
      <c r="GQ25" s="16">
        <f>SUMIF($M25,REGISTER!$CY$56,'KORT 3'!$O25)+SUMIF($M25,REGISTER!$CY$57,'KORT 3'!$O25)+SUMIF($M25,REGISTER!$CY$58,'KORT 3'!$O25)+SUMIF($M25,REGISTER!$CY$59,'KORT 3'!$O25)</f>
        <v>0</v>
      </c>
      <c r="GR25" s="17">
        <f>SUMIF($M25,REGISTER!$CY$70,'KORT 3'!$O25)</f>
        <v>0</v>
      </c>
      <c r="GS25" s="17">
        <f>SUMIF($M25,REGISTER!$CY$71,'KORT 3'!$O25)</f>
        <v>0</v>
      </c>
      <c r="GT25" s="17">
        <f>SUMIF($M25,REGISTER!$CY$72,'KORT 3'!$O25)</f>
        <v>0</v>
      </c>
      <c r="GU25" s="17">
        <f>SUMIF($M25,REGISTER!$CY$73,'KORT 3'!$O25)</f>
        <v>0</v>
      </c>
      <c r="GV25" s="17">
        <f>SUMIF($M25,REGISTER!$CY$74,'KORT 3'!$O25)</f>
        <v>0</v>
      </c>
      <c r="GW25" s="17">
        <f>SUMIF($M25,REGISTER!$CY$75,'KORT 3'!$O25)</f>
        <v>0</v>
      </c>
      <c r="GX25" s="16">
        <f>SUMIF($M25,REGISTER!$CY$76,'KORT 3'!$O25)+SUMIF($M25,REGISTER!$CY$77,'KORT 3'!$O25)+SUMIF($M25,REGISTER!$CY$78,'KORT 3'!$O25)+SUMIF($M25,REGISTER!$CY$79,'KORT 3'!$O25)</f>
        <v>0</v>
      </c>
      <c r="GY25" s="116"/>
      <c r="GZ25" s="116"/>
      <c r="HA25" s="116"/>
      <c r="HB25" s="116"/>
      <c r="HC25" s="116"/>
      <c r="HD25" s="116"/>
      <c r="HE25" s="116"/>
      <c r="HF25" s="116"/>
      <c r="HG25" s="116"/>
      <c r="HH25" s="116"/>
      <c r="HI25" s="116"/>
      <c r="HJ25" s="116"/>
      <c r="HK25" s="116"/>
      <c r="HL25" s="116"/>
      <c r="HM25" s="116"/>
      <c r="HN25" s="116"/>
      <c r="HO25" s="116"/>
      <c r="HP25" s="106"/>
      <c r="HQ25" s="1"/>
    </row>
    <row r="26" spans="1:225" ht="15.9" customHeight="1">
      <c r="A26" s="15">
        <v>8</v>
      </c>
      <c r="B26" s="69"/>
      <c r="C26" s="541" t="str">
        <f t="shared" si="0"/>
        <v/>
      </c>
      <c r="D26" s="567"/>
      <c r="E26" s="567"/>
      <c r="F26" s="567"/>
      <c r="G26" s="567"/>
      <c r="H26" s="111" t="str">
        <f t="shared" si="1"/>
        <v/>
      </c>
      <c r="I26" s="22">
        <f t="shared" si="2"/>
        <v>0</v>
      </c>
      <c r="J26" s="22">
        <f t="shared" si="3"/>
        <v>0</v>
      </c>
      <c r="K26" s="22">
        <f t="shared" si="4"/>
        <v>0</v>
      </c>
      <c r="L26" s="114"/>
      <c r="M26" s="22">
        <f t="shared" si="5"/>
        <v>0</v>
      </c>
      <c r="N26" s="22">
        <f t="shared" si="6"/>
        <v>0</v>
      </c>
      <c r="O26" s="83">
        <f t="shared" si="7"/>
        <v>0</v>
      </c>
      <c r="P26" s="68">
        <f>IF((SUM(P$19:P25)+P$38+P$39+SUM(P$117:P$121))&gt;=REGISTER!$DD$24,0,IF(CS$70=1,0,IF(AND(CS26=1,$J26=1,CS$43&gt;=REGISTER!$DD$28,CS$40&gt;0,SUM(CS$54:CS$60)&gt;0),1,0)))</f>
        <v>0</v>
      </c>
      <c r="Q26" s="68">
        <f>IF((SUM(Q$19:Q25)+Q$38+Q$39+SUM(Q$117:Q$121))&gt;=REGISTER!$DD$24,0,IF(CT$70=1,0,IF(AND(CT26=1,$J26=1,CT$43&gt;=REGISTER!$DD$28,CT$40&gt;0,SUM(CT$54:CT$60)&gt;0),1,0)))</f>
        <v>0</v>
      </c>
      <c r="R26" s="68">
        <f>IF((SUM(R$19:R25)+R$38+R$39+SUM(R$117:R$121))&gt;=REGISTER!$DD$24,0,IF(CU$70=1,0,IF(AND(CU26=1,$J26=1,CU$43&gt;=REGISTER!$DD$28,CU$40&gt;0,SUM(CU$54:CU$60)&gt;0),1,0)))</f>
        <v>0</v>
      </c>
      <c r="S26" s="68">
        <f>IF((SUM(S$19:S25)+S$38+S$39+SUM(S$117:S$121))&gt;=REGISTER!$DD$24,0,IF(CV$70=1,0,IF(AND(CV26=1,$J26=1,CV$43&gt;=REGISTER!$DD$28,CV$40&gt;0,SUM(CV$54:CV$60)&gt;0),1,0)))</f>
        <v>0</v>
      </c>
      <c r="T26" s="68">
        <f>IF((SUM(T$19:T25)+T$38+T$39+SUM(T$117:T$121))&gt;=REGISTER!$DD$24,0,IF(CW$70=1,0,IF(AND(CW26=1,$J26=1,CW$43&gt;=REGISTER!$DD$28,CW$40&gt;0,SUM(CW$54:CW$60)&gt;0),1,0)))</f>
        <v>0</v>
      </c>
      <c r="U26" s="68">
        <f>IF((SUM(U$19:U25)+U$38+U$39+SUM(U$117:U$121))&gt;=REGISTER!$DD$24,0,IF(CX$70=1,0,IF(AND(CX26=1,$J26=1,CX$43&gt;=REGISTER!$DD$28,CX$40&gt;0,SUM(CX$54:CX$60)&gt;0),1,0)))</f>
        <v>0</v>
      </c>
      <c r="V26" s="68">
        <f>IF((SUM(V$19:V25)+V$38+V$39+SUM(V$117:V$121))&gt;=REGISTER!$DD$24,0,IF(CY$70=1,0,IF(AND(CY26=1,$J26=1,CY$43&gt;=REGISTER!$DD$28,CY$40&gt;0,SUM(CY$54:CY$60)&gt;0),1,0)))</f>
        <v>0</v>
      </c>
      <c r="W26" s="68">
        <f>IF((SUM(W$19:W25)+W$38+W$39+SUM(W$117:W$121))&gt;=REGISTER!$DD$24,0,IF(CZ$70=1,0,IF(AND(CZ26=1,$J26=1,CZ$43&gt;=REGISTER!$DD$28,CZ$40&gt;0,SUM(CZ$54:CZ$60)&gt;0),1,0)))</f>
        <v>0</v>
      </c>
      <c r="X26" s="68">
        <f>IF((SUM(X$19:X25)+X$38+X$39+SUM(X$117:X$121))&gt;=REGISTER!$DD$24,0,IF(DA$70=1,0,IF(AND(DA26=1,$J26=1,DA$43&gt;=REGISTER!$DD$28,DA$40&gt;0,SUM(DA$54:DA$60)&gt;0),1,0)))</f>
        <v>0</v>
      </c>
      <c r="Y26" s="68">
        <f>IF((SUM(Y$19:Y25)+Y$38+Y$39+SUM(Y$117:Y$121))&gt;=REGISTER!$DD$24,0,IF(DB$70=1,0,IF(AND(DB26=1,$J26=1,DB$43&gt;=REGISTER!$DD$28,DB$40&gt;0,SUM(DB$54:DB$60)&gt;0),1,0)))</f>
        <v>0</v>
      </c>
      <c r="Z26" s="68">
        <f>IF((SUM(Z$19:Z25)+Z$38+Z$39+SUM(Z$117:Z$121))&gt;=REGISTER!$DD$24,0,IF(DC$70=1,0,IF(AND(DC26=1,$J26=1,DC$43&gt;=REGISTER!$DD$28,DC$40&gt;0,SUM(DC$54:DC$60)&gt;0),1,0)))</f>
        <v>0</v>
      </c>
      <c r="AA26" s="68">
        <f>IF((SUM(AA$19:AA25)+AA$38+AA$39+SUM(AA$117:AA$121))&gt;=REGISTER!$DD$24,0,IF(DD$70=1,0,IF(AND(DD26=1,$J26=1,DD$43&gt;=REGISTER!$DD$28,DD$40&gt;0,SUM(DD$54:DD$60)&gt;0),1,0)))</f>
        <v>0</v>
      </c>
      <c r="AB26" s="68">
        <f>IF((SUM(AB$19:AB25)+AB$38+AB$39+SUM(AB$117:AB$121))&gt;=REGISTER!$DD$24,0,IF(DE$70=1,0,IF(AND(DE26=1,$J26=1,DE$43&gt;=REGISTER!$DD$28,DE$40&gt;0,SUM(DE$54:DE$60)&gt;0),1,0)))</f>
        <v>0</v>
      </c>
      <c r="AC26" s="68">
        <f>IF((SUM(AC$19:AC25)+AC$38+AC$39+SUM(AC$117:AC$121))&gt;=REGISTER!$DD$24,0,IF(DF$70=1,0,IF(AND(DF26=1,$J26=1,DF$43&gt;=REGISTER!$DD$28,DF$40&gt;0,SUM(DF$54:DF$60)&gt;0),1,0)))</f>
        <v>0</v>
      </c>
      <c r="AD26" s="68">
        <f>IF((SUM(AD$19:AD25)+AD$38+AD$39+SUM(AD$117:AD$121))&gt;=REGISTER!$DD$24,0,IF(DG$70=1,0,IF(AND(DG26=1,$J26=1,DG$43&gt;=REGISTER!$DD$28,DG$40&gt;0,SUM(DG$54:DG$60)&gt;0),1,0)))</f>
        <v>0</v>
      </c>
      <c r="AE26" s="68">
        <f>IF((SUM(AE$19:AE25)+AE$38+AE$39+SUM(AE$117:AE$121))&gt;=REGISTER!$DD$24,0,IF(DH$70=1,0,IF(AND(DH26=1,$J26=1,DH$43&gt;=REGISTER!$DD$28,DH$40&gt;0,SUM(DH$54:DH$60)&gt;0),1,0)))</f>
        <v>0</v>
      </c>
      <c r="AF26" s="68">
        <f>IF((SUM(AF$19:AF25)+AF$38+AF$39+SUM(AF$117:AF$121))&gt;=REGISTER!$DD$24,0,IF(DI$70=1,0,IF(AND(DI26=1,$J26=1,DI$43&gt;=REGISTER!$DD$28,DI$40&gt;0,SUM(DI$54:DI$60)&gt;0),1,0)))</f>
        <v>0</v>
      </c>
      <c r="AG26" s="68">
        <f>IF((SUM(AG$19:AG25)+AG$38+AG$39+SUM(AG$117:AG$121))&gt;=REGISTER!$DD$24,0,IF(DJ$70=1,0,IF(AND(DJ26=1,$J26=1,DJ$43&gt;=REGISTER!$DD$28,DJ$40&gt;0,SUM(DJ$54:DJ$60)&gt;0),1,0)))</f>
        <v>0</v>
      </c>
      <c r="AH26" s="68">
        <f>IF((SUM(AH$19:AH25)+AH$38+AH$39+SUM(AH$117:AH$121))&gt;=REGISTER!$DD$24,0,IF(DK$70=1,0,IF(AND(DK26=1,$J26=1,DK$43&gt;=REGISTER!$DD$28,DK$40&gt;0,SUM(DK$54:DK$60)&gt;0),1,0)))</f>
        <v>0</v>
      </c>
      <c r="AI26" s="68">
        <f>IF((SUM(AI$19:AI25)+AI$38+AI$39+SUM(AI$117:AI$121))&gt;=REGISTER!$DD$24,0,IF(DL$70=1,0,IF(AND(DL26=1,$J26=1,DL$43&gt;=REGISTER!$DD$28,DL$40&gt;0,SUM(DL$54:DL$60)&gt;0),1,0)))</f>
        <v>0</v>
      </c>
      <c r="AJ26" s="68">
        <f>IF((SUM(AJ$19:AJ25)+AJ$38+AJ$39+SUM(AJ$117:AJ$121))&gt;=REGISTER!$DD$24,0,IF(DM$70=1,0,IF(AND(DM26=1,$J26=1,DM$43&gt;=REGISTER!$DD$28,DM$40&gt;0,SUM(DM$54:DM$60)&gt;0),1,0)))</f>
        <v>0</v>
      </c>
      <c r="AK26" s="68">
        <f>IF((SUM(AK$19:AK25)+AK$38+AK$39+SUM(AK$117:AK$121))&gt;=REGISTER!$DD$24,0,IF(DN$70=1,0,IF(AND(DN26=1,$J26=1,DN$43&gt;=REGISTER!$DD$28,DN$40&gt;0,SUM(DN$54:DN$60)&gt;0),1,0)))</f>
        <v>0</v>
      </c>
      <c r="AL26" s="68">
        <f>IF((SUM(AL$19:AL25)+AL$38+AL$39+SUM(AL$117:AL$121))&gt;=REGISTER!$DD$24,0,IF(DO$70=1,0,IF(AND(DO26=1,$J26=1,DO$43&gt;=REGISTER!$DD$28,DO$40&gt;0,SUM(DO$54:DO$60)&gt;0),1,0)))</f>
        <v>0</v>
      </c>
      <c r="AM26" s="68">
        <f>IF((SUM(AM$19:AM25)+AM$38+AM$39+SUM(AM$117:AM$121))&gt;=REGISTER!$DD$24,0,IF(DP$70=1,0,IF(AND(DP26=1,$J26=1,DP$43&gt;=REGISTER!$DD$28,DP$40&gt;0,SUM(DP$54:DP$60)&gt;0),1,0)))</f>
        <v>0</v>
      </c>
      <c r="AN26" s="68">
        <f>IF((SUM(AN$19:AN25)+AN$38+AN$39+SUM(AN$117:AN$121))&gt;=REGISTER!$DD$24,0,IF(DQ$70=1,0,IF(AND(DQ26=1,$J26=1,DQ$43&gt;=REGISTER!$DD$28,DQ$40&gt;0,SUM(DQ$54:DQ$60)&gt;0),1,0)))</f>
        <v>0</v>
      </c>
      <c r="AO26" s="68">
        <f>IF((SUM(AO$19:AO25)+AO$38+AO$39+SUM(AO$117:AO$121))&gt;=REGISTER!$DD$24,0,IF(DR$70=1,0,IF(AND(DR26=1,$J26=1,DR$43&gt;=REGISTER!$DD$28,DR$40&gt;0,SUM(DR$54:DR$60)&gt;0),1,0)))</f>
        <v>0</v>
      </c>
      <c r="AP26" s="68">
        <f>IF((SUM(AP$19:AP25)+AP$38+AP$39+SUM(AP$117:AP$121))&gt;=REGISTER!$DD$24,0,IF(DS$70=1,0,IF(AND(DS26=1,$J26=1,DS$43&gt;=REGISTER!$DD$28,DS$40&gt;0,SUM(DS$54:DS$60)&gt;0),1,0)))</f>
        <v>0</v>
      </c>
      <c r="AQ26" s="68">
        <f>IF((SUM(AQ$19:AQ25)+AQ$38+AQ$39+SUM(AQ$117:AQ$121))&gt;=REGISTER!$DD$24,0,IF(DT$70=1,0,IF(AND(DT26=1,$J26=1,DT$43&gt;=REGISTER!$DD$28,DT$40&gt;0,SUM(DT$54:DT$60)&gt;0),1,0)))</f>
        <v>0</v>
      </c>
      <c r="AR26" s="68">
        <f>IF((SUM(AR$19:AR25)+AR$38+AR$39+SUM(AR$117:AR$121))&gt;=REGISTER!$DD$24,0,IF(DU$70=1,0,IF(AND(DU26=1,$J26=1,DU$43&gt;=REGISTER!$DD$28,DU$40&gt;0,SUM(DU$54:DU$60)&gt;0),1,0)))</f>
        <v>0</v>
      </c>
      <c r="AS26" s="68">
        <f>IF((SUM(AS$19:AS25)+AS$38+AS$39+SUM(AS$117:AS$121))&gt;=REGISTER!$DD$24,0,IF(DV$70=1,0,IF(AND(DV26=1,$J26=1,DV$43&gt;=REGISTER!$DD$28,DV$40&gt;0,SUM(DV$54:DV$60)&gt;0),1,0)))</f>
        <v>0</v>
      </c>
      <c r="AT26" s="68">
        <f>IF((SUM(AT$19:AT25)+AT$38+AT$39+SUM(AT$117:AT$121))&gt;=REGISTER!$DD$24,0,IF(DW$70=1,0,IF(AND(DW26=1,$J26=1,DW$43&gt;=REGISTER!$DD$28,DW$40&gt;0,SUM(DW$54:DW$60)&gt;0),1,0)))</f>
        <v>0</v>
      </c>
      <c r="AU26" s="68">
        <f>IF((SUM(AU$19:AU25)+AU$38+AU$39+SUM(AU$117:AU$121))&gt;=REGISTER!$DD$24,0,IF(DX$70=1,0,IF(AND(DX26=1,$J26=1,DX$43&gt;=REGISTER!$DD$28,DX$40&gt;0,SUM(DX$54:DX$60)&gt;0),1,0)))</f>
        <v>0</v>
      </c>
      <c r="AV26" s="68">
        <f>IF((SUM(AV$19:AV25)+AV$38+AV$39+SUM(AV$117:AV$121))&gt;=REGISTER!$DD$24,0,IF(DY$70=1,0,IF(AND(DY26=1,$J26=1,DY$43&gt;=REGISTER!$DD$28,DY$40&gt;0,SUM(DY$54:DY$60)&gt;0),1,0)))</f>
        <v>0</v>
      </c>
      <c r="AW26" s="68">
        <f>IF((SUM(AW$19:AW25)+AW$38+AW$39+SUM(AW$117:AW$121))&gt;=REGISTER!$DD$24,0,IF(DZ$70=1,0,IF(AND(DZ26=1,$J26=1,DZ$43&gt;=REGISTER!$DD$28,DZ$40&gt;0,SUM(DZ$54:DZ$60)&gt;0),1,0)))</f>
        <v>0</v>
      </c>
      <c r="AX26" s="68">
        <f>IF((SUM(AX$19:AX25)+AX$38+AX$39+SUM(AX$117:AX$121))&gt;=REGISTER!$DD$24,0,IF(EA$70=1,0,IF(AND(EA26=1,$J26=1,EA$43&gt;=REGISTER!$DD$28,EA$40&gt;0,SUM(EA$54:EA$60)&gt;0),1,0)))</f>
        <v>0</v>
      </c>
      <c r="AY26" s="68">
        <f>IF((SUM(AY$19:AY25)+AY$38+AY$39+SUM(AY$117:AY$121))&gt;=REGISTER!$DD$24,0,IF(EB$70=1,0,IF(AND(EB26=1,$J26=1,EB$43&gt;=REGISTER!$DD$28,EB$40&gt;0,SUM(EB$54:EB$60)&gt;0),1,0)))</f>
        <v>0</v>
      </c>
      <c r="AZ26" s="68">
        <f>IF((SUM(AZ$19:AZ25)+AZ$38+AZ$39+SUM(AZ$117:AZ$121))&gt;=REGISTER!$DD$24,0,IF(EC$70=1,0,IF(AND(EC26=1,$J26=1,EC$43&gt;=REGISTER!$DD$28,EC$40&gt;0,SUM(EC$54:EC$60)&gt;0),1,0)))</f>
        <v>0</v>
      </c>
      <c r="BA26" s="68">
        <f>IF((SUM(BA$19:BA25)+BA$38+BA$39+SUM(BA$117:BA$121))&gt;=REGISTER!$DD$24,0,IF(ED$70=1,0,IF(AND(ED26=1,$J26=1,ED$43&gt;=REGISTER!$DD$28,ED$40&gt;0,SUM(ED$54:ED$60)&gt;0),1,0)))</f>
        <v>0</v>
      </c>
      <c r="BB26" s="68">
        <f>IF((SUM(BB$19:BB25)+BB$38+BB$39+SUM(BB$117:BB$121))&gt;=REGISTER!$DD$24,0,IF(EE$70=1,0,IF(AND(EE26=1,$J26=1,EE$43&gt;=REGISTER!$DD$28,EE$40&gt;0,SUM(EE$54:EE$60)&gt;0),1,0)))</f>
        <v>0</v>
      </c>
      <c r="BC26" s="68">
        <f>IF((SUM(BC$19:BC25)+BC$38+BC$39+SUM(BC$117:BC$121))&gt;=REGISTER!$DD$24,0,IF(EF$70=1,0,IF(AND(EF26=1,$J26=1,EF$43&gt;=REGISTER!$DD$28,EF$40&gt;0,SUM(EF$54:EF$60)&gt;0),1,0)))</f>
        <v>0</v>
      </c>
      <c r="BD26" s="83">
        <f t="shared" si="8"/>
        <v>0</v>
      </c>
      <c r="BE26" s="63">
        <f t="shared" si="9"/>
        <v>0</v>
      </c>
      <c r="BF26" s="63">
        <f t="shared" si="10"/>
        <v>0</v>
      </c>
      <c r="BG26" s="63">
        <f t="shared" ref="BG26:BV37" si="18">IF(AND($I26=1,CU26=1,CU$41&gt;2,CU$40&gt;0,SUM(CU$47:CU$53)&gt;0),1,0)</f>
        <v>0</v>
      </c>
      <c r="BH26" s="63">
        <f t="shared" si="18"/>
        <v>0</v>
      </c>
      <c r="BI26" s="63">
        <f t="shared" si="18"/>
        <v>0</v>
      </c>
      <c r="BJ26" s="63">
        <f t="shared" si="18"/>
        <v>0</v>
      </c>
      <c r="BK26" s="63">
        <f t="shared" si="18"/>
        <v>0</v>
      </c>
      <c r="BL26" s="63">
        <f t="shared" si="18"/>
        <v>0</v>
      </c>
      <c r="BM26" s="63">
        <f t="shared" si="18"/>
        <v>0</v>
      </c>
      <c r="BN26" s="63">
        <f t="shared" si="18"/>
        <v>0</v>
      </c>
      <c r="BO26" s="63">
        <f t="shared" si="18"/>
        <v>0</v>
      </c>
      <c r="BP26" s="63">
        <f t="shared" si="18"/>
        <v>0</v>
      </c>
      <c r="BQ26" s="63">
        <f t="shared" si="18"/>
        <v>0</v>
      </c>
      <c r="BR26" s="63">
        <f t="shared" si="18"/>
        <v>0</v>
      </c>
      <c r="BS26" s="63">
        <f t="shared" si="18"/>
        <v>0</v>
      </c>
      <c r="BT26" s="63">
        <f t="shared" si="18"/>
        <v>0</v>
      </c>
      <c r="BU26" s="63">
        <f t="shared" si="18"/>
        <v>0</v>
      </c>
      <c r="BV26" s="63">
        <f t="shared" si="18"/>
        <v>0</v>
      </c>
      <c r="BW26" s="63">
        <f t="shared" ref="BS26:CG37" si="19">IF(AND($I26=1,DK26=1,DK$41&gt;2,DK$40&gt;0,SUM(DK$47:DK$53)&gt;0),1,0)</f>
        <v>0</v>
      </c>
      <c r="BX26" s="63">
        <f t="shared" si="19"/>
        <v>0</v>
      </c>
      <c r="BY26" s="63">
        <f t="shared" si="19"/>
        <v>0</v>
      </c>
      <c r="BZ26" s="63">
        <f t="shared" si="19"/>
        <v>0</v>
      </c>
      <c r="CA26" s="63">
        <f t="shared" si="19"/>
        <v>0</v>
      </c>
      <c r="CB26" s="63">
        <f t="shared" si="19"/>
        <v>0</v>
      </c>
      <c r="CC26" s="63">
        <f t="shared" si="19"/>
        <v>0</v>
      </c>
      <c r="CD26" s="63">
        <f t="shared" si="19"/>
        <v>0</v>
      </c>
      <c r="CE26" s="63">
        <f t="shared" si="19"/>
        <v>0</v>
      </c>
      <c r="CF26" s="63">
        <f t="shared" si="19"/>
        <v>0</v>
      </c>
      <c r="CG26" s="63">
        <f t="shared" si="19"/>
        <v>0</v>
      </c>
      <c r="CH26" s="63">
        <f t="shared" si="17"/>
        <v>0</v>
      </c>
      <c r="CI26" s="63">
        <f t="shared" si="17"/>
        <v>0</v>
      </c>
      <c r="CJ26" s="63">
        <f t="shared" si="17"/>
        <v>0</v>
      </c>
      <c r="CK26" s="63">
        <f t="shared" si="17"/>
        <v>0</v>
      </c>
      <c r="CL26" s="63">
        <f t="shared" si="17"/>
        <v>0</v>
      </c>
      <c r="CM26" s="63">
        <f t="shared" si="17"/>
        <v>0</v>
      </c>
      <c r="CN26" s="63">
        <f t="shared" si="17"/>
        <v>0</v>
      </c>
      <c r="CO26" s="63">
        <f t="shared" si="17"/>
        <v>0</v>
      </c>
      <c r="CP26" s="63">
        <f t="shared" si="17"/>
        <v>0</v>
      </c>
      <c r="CQ26" s="63">
        <f t="shared" si="17"/>
        <v>0</v>
      </c>
      <c r="CR26" s="63">
        <f t="shared" si="17"/>
        <v>0</v>
      </c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46">
        <f t="shared" si="13"/>
        <v>0</v>
      </c>
      <c r="EH26" s="116"/>
      <c r="EI26" s="82">
        <f t="shared" si="14"/>
        <v>0</v>
      </c>
      <c r="EJ26" s="295" t="str">
        <f t="shared" si="15"/>
        <v/>
      </c>
      <c r="EK26" s="296">
        <f t="shared" si="16"/>
        <v>0</v>
      </c>
      <c r="EL26" s="161"/>
      <c r="EM26" s="354">
        <f>SUMIF($K26,REGISTER!$CY$7,'KORT 3'!$BD26)</f>
        <v>0</v>
      </c>
      <c r="EN26" s="355">
        <f>SUMIF($K26,REGISTER!$CY$8,'KORT 3'!$BD26)</f>
        <v>0</v>
      </c>
      <c r="EO26" s="356">
        <f>SUMIF($K26,REGISTER!$CY$9,'KORT 3'!$BD26)</f>
        <v>0</v>
      </c>
      <c r="EP26" s="356">
        <f>SUMIF($K26,REGISTER!$CY$10,'KORT 3'!$BD26)</f>
        <v>0</v>
      </c>
      <c r="EQ26" s="357">
        <f>SUMIF($K26,REGISTER!$CY$23,'KORT 3'!$BD26)</f>
        <v>0</v>
      </c>
      <c r="ER26" s="355">
        <f>SUMIF($K26,REGISTER!$CY$24,'KORT 3'!$BD26)</f>
        <v>0</v>
      </c>
      <c r="ES26" s="356">
        <f>SUMIF($K26,REGISTER!$CY$25,'KORT 3'!$BD26)</f>
        <v>0</v>
      </c>
      <c r="ET26" s="356">
        <f>SUMIF($K26,REGISTER!$CY$26,'KORT 3'!$BD26)</f>
        <v>0</v>
      </c>
      <c r="EU26" s="357">
        <f>SUMIF($K26,REGISTER!$CY$15,'KORT 3'!$BD26)</f>
        <v>0</v>
      </c>
      <c r="EV26" s="355">
        <f>SUMIF($K26,REGISTER!$CY$16,'KORT 3'!$BD26)</f>
        <v>0</v>
      </c>
      <c r="EW26" s="355">
        <f>SUMIF($K26,REGISTER!$CY$17,'KORT 3'!$BD26)</f>
        <v>0</v>
      </c>
      <c r="EX26" s="355">
        <f>SUMIF($K26,REGISTER!$CY$18,'KORT 3'!$BD26)</f>
        <v>0</v>
      </c>
      <c r="EY26" s="358">
        <f>SUMIF($K26,REGISTER!$CY$19,'KORT 3'!$BD26)+SUMIF($K26,REGISTER!$CY$20,'KORT 3'!$BD26)+SUMIF($K26,REGISTER!$CY$21,'KORT 3'!$BD26)+SUMIF($K26,REGISTER!$CY$22,'KORT 3'!$BD26)</f>
        <v>0</v>
      </c>
      <c r="EZ26" s="359">
        <f>SUMIF($K26,REGISTER!$CY$31,'KORT 3'!$BD26)</f>
        <v>0</v>
      </c>
      <c r="FA26" s="355">
        <f>SUMIF($K26,REGISTER!$CY$32,'KORT 3'!$BD26)</f>
        <v>0</v>
      </c>
      <c r="FB26" s="355">
        <f>SUMIF($K26,REGISTER!$CY$33,'KORT 3'!$BD26)</f>
        <v>0</v>
      </c>
      <c r="FC26" s="355">
        <f>SUMIF($K26,REGISTER!$CY$34,'KORT 3'!$BD26)</f>
        <v>0</v>
      </c>
      <c r="FD26" s="358">
        <f>SUMIF($K26,REGISTER!$CY$35,'KORT 3'!$BD26)+SUMIF($K26,REGISTER!$CY$36,'KORT 3'!$BD26)+SUMIF($K26,REGISTER!$CY$37,'KORT 3'!$BD26)+SUMIF($K26,REGISTER!$CY$38,'KORT 3'!$BD26)</f>
        <v>0</v>
      </c>
      <c r="FE26" s="376"/>
      <c r="FF26" s="377"/>
      <c r="FG26" s="378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9"/>
      <c r="FY26" s="84">
        <f>SUMIF($M26,REGISTER!$CY$40,'KORT 3'!$O26)</f>
        <v>0</v>
      </c>
      <c r="FZ26" s="17">
        <f>SUMIF($M26,REGISTER!$CY$41,'KORT 3'!$O26)</f>
        <v>0</v>
      </c>
      <c r="GA26" s="17">
        <f>SUMIF($M26,REGISTER!$CY$42,'KORT 3'!$O26)</f>
        <v>0</v>
      </c>
      <c r="GB26" s="17">
        <f>SUMIF($M26,REGISTER!$CY$43,'KORT 3'!$O26)</f>
        <v>0</v>
      </c>
      <c r="GC26" s="17">
        <f>SUMIF($M26,REGISTER!$CY$44,'KORT 3'!$O26)</f>
        <v>0</v>
      </c>
      <c r="GD26" s="17">
        <f>SUMIF($M26,REGISTER!$CY$45,'KORT 3'!$O26)</f>
        <v>0</v>
      </c>
      <c r="GE26" s="17">
        <f>SUMIF($M26,REGISTER!$CY$60,'KORT 3'!$O26)</f>
        <v>0</v>
      </c>
      <c r="GF26" s="17">
        <f>SUMIF($M26,REGISTER!$CY$61,'KORT 3'!$O26)</f>
        <v>0</v>
      </c>
      <c r="GG26" s="17">
        <f>SUMIF($M26,REGISTER!$CY$62,'KORT 3'!$O26)</f>
        <v>0</v>
      </c>
      <c r="GH26" s="17">
        <f>SUMIF($M26,REGISTER!$CY$63,'KORT 3'!$O26)</f>
        <v>0</v>
      </c>
      <c r="GI26" s="17">
        <f>SUMIF($M26,REGISTER!$CY$64,'KORT 3'!$O26)</f>
        <v>0</v>
      </c>
      <c r="GJ26" s="17">
        <f>SUMIF($M26,REGISTER!$CY$65,'KORT 3'!$O26)</f>
        <v>0</v>
      </c>
      <c r="GK26" s="17">
        <f>SUMIF($M26,REGISTER!$CY$50,'KORT 3'!$O26)</f>
        <v>0</v>
      </c>
      <c r="GL26" s="17">
        <f>SUMIF($M26,REGISTER!$CY$51,'KORT 3'!$O26)</f>
        <v>0</v>
      </c>
      <c r="GM26" s="17">
        <f>SUMIF($M26,REGISTER!$CY$52,'KORT 3'!$O26)</f>
        <v>0</v>
      </c>
      <c r="GN26" s="17">
        <f>SUMIF($M26,REGISTER!$CY$53,'KORT 3'!$O26)</f>
        <v>0</v>
      </c>
      <c r="GO26" s="17">
        <f>SUMIF($M26,REGISTER!$CY$54,'KORT 3'!$O26)</f>
        <v>0</v>
      </c>
      <c r="GP26" s="17">
        <f>SUMIF($M26,REGISTER!$CY$55,'KORT 3'!$O26)</f>
        <v>0</v>
      </c>
      <c r="GQ26" s="16">
        <f>SUMIF($M26,REGISTER!$CY$56,'KORT 3'!$O26)+SUMIF($M26,REGISTER!$CY$57,'KORT 3'!$O26)+SUMIF($M26,REGISTER!$CY$58,'KORT 3'!$O26)+SUMIF($M26,REGISTER!$CY$59,'KORT 3'!$O26)</f>
        <v>0</v>
      </c>
      <c r="GR26" s="17">
        <f>SUMIF($M26,REGISTER!$CY$70,'KORT 3'!$O26)</f>
        <v>0</v>
      </c>
      <c r="GS26" s="17">
        <f>SUMIF($M26,REGISTER!$CY$71,'KORT 3'!$O26)</f>
        <v>0</v>
      </c>
      <c r="GT26" s="17">
        <f>SUMIF($M26,REGISTER!$CY$72,'KORT 3'!$O26)</f>
        <v>0</v>
      </c>
      <c r="GU26" s="17">
        <f>SUMIF($M26,REGISTER!$CY$73,'KORT 3'!$O26)</f>
        <v>0</v>
      </c>
      <c r="GV26" s="17">
        <f>SUMIF($M26,REGISTER!$CY$74,'KORT 3'!$O26)</f>
        <v>0</v>
      </c>
      <c r="GW26" s="17">
        <f>SUMIF($M26,REGISTER!$CY$75,'KORT 3'!$O26)</f>
        <v>0</v>
      </c>
      <c r="GX26" s="16">
        <f>SUMIF($M26,REGISTER!$CY$76,'KORT 3'!$O26)+SUMIF($M26,REGISTER!$CY$77,'KORT 3'!$O26)+SUMIF($M26,REGISTER!$CY$78,'KORT 3'!$O26)+SUMIF($M26,REGISTER!$CY$79,'KORT 3'!$O26)</f>
        <v>0</v>
      </c>
      <c r="GY26" s="116"/>
      <c r="GZ26" s="116"/>
      <c r="HA26" s="116"/>
      <c r="HB26" s="116"/>
      <c r="HC26" s="116"/>
      <c r="HD26" s="116"/>
      <c r="HE26" s="116"/>
      <c r="HF26" s="116"/>
      <c r="HG26" s="116"/>
      <c r="HH26" s="116"/>
      <c r="HI26" s="116"/>
      <c r="HJ26" s="116"/>
      <c r="HK26" s="116"/>
      <c r="HL26" s="116"/>
      <c r="HM26" s="116"/>
      <c r="HN26" s="116"/>
      <c r="HO26" s="116"/>
      <c r="HP26" s="106"/>
      <c r="HQ26" s="1"/>
    </row>
    <row r="27" spans="1:225" ht="15.9" customHeight="1">
      <c r="A27" s="15">
        <v>9</v>
      </c>
      <c r="B27" s="69"/>
      <c r="C27" s="541" t="str">
        <f t="shared" si="0"/>
        <v/>
      </c>
      <c r="D27" s="567"/>
      <c r="E27" s="567"/>
      <c r="F27" s="567"/>
      <c r="G27" s="567"/>
      <c r="H27" s="111" t="str">
        <f t="shared" si="1"/>
        <v/>
      </c>
      <c r="I27" s="22">
        <f t="shared" si="2"/>
        <v>0</v>
      </c>
      <c r="J27" s="22">
        <f t="shared" si="3"/>
        <v>0</v>
      </c>
      <c r="K27" s="22">
        <f t="shared" si="4"/>
        <v>0</v>
      </c>
      <c r="L27" s="114"/>
      <c r="M27" s="22">
        <f t="shared" si="5"/>
        <v>0</v>
      </c>
      <c r="N27" s="22">
        <f t="shared" si="6"/>
        <v>0</v>
      </c>
      <c r="O27" s="83">
        <f t="shared" si="7"/>
        <v>0</v>
      </c>
      <c r="P27" s="68">
        <f>IF((SUM(P$19:P26)+P$38+P$39+SUM(P$117:P$121))&gt;=REGISTER!$DD$24,0,IF(CS$70=1,0,IF(AND(CS27=1,$J27=1,CS$43&gt;=REGISTER!$DD$28,CS$40&gt;0,SUM(CS$54:CS$60)&gt;0),1,0)))</f>
        <v>0</v>
      </c>
      <c r="Q27" s="68">
        <f>IF((SUM(Q$19:Q26)+Q$38+Q$39+SUM(Q$117:Q$121))&gt;=REGISTER!$DD$24,0,IF(CT$70=1,0,IF(AND(CT27=1,$J27=1,CT$43&gt;=REGISTER!$DD$28,CT$40&gt;0,SUM(CT$54:CT$60)&gt;0),1,0)))</f>
        <v>0</v>
      </c>
      <c r="R27" s="68">
        <f>IF((SUM(R$19:R26)+R$38+R$39+SUM(R$117:R$121))&gt;=REGISTER!$DD$24,0,IF(CU$70=1,0,IF(AND(CU27=1,$J27=1,CU$43&gt;=REGISTER!$DD$28,CU$40&gt;0,SUM(CU$54:CU$60)&gt;0),1,0)))</f>
        <v>0</v>
      </c>
      <c r="S27" s="68">
        <f>IF((SUM(S$19:S26)+S$38+S$39+SUM(S$117:S$121))&gt;=REGISTER!$DD$24,0,IF(CV$70=1,0,IF(AND(CV27=1,$J27=1,CV$43&gt;=REGISTER!$DD$28,CV$40&gt;0,SUM(CV$54:CV$60)&gt;0),1,0)))</f>
        <v>0</v>
      </c>
      <c r="T27" s="68">
        <f>IF((SUM(T$19:T26)+T$38+T$39+SUM(T$117:T$121))&gt;=REGISTER!$DD$24,0,IF(CW$70=1,0,IF(AND(CW27=1,$J27=1,CW$43&gt;=REGISTER!$DD$28,CW$40&gt;0,SUM(CW$54:CW$60)&gt;0),1,0)))</f>
        <v>0</v>
      </c>
      <c r="U27" s="68">
        <f>IF((SUM(U$19:U26)+U$38+U$39+SUM(U$117:U$121))&gt;=REGISTER!$DD$24,0,IF(CX$70=1,0,IF(AND(CX27=1,$J27=1,CX$43&gt;=REGISTER!$DD$28,CX$40&gt;0,SUM(CX$54:CX$60)&gt;0),1,0)))</f>
        <v>0</v>
      </c>
      <c r="V27" s="68">
        <f>IF((SUM(V$19:V26)+V$38+V$39+SUM(V$117:V$121))&gt;=REGISTER!$DD$24,0,IF(CY$70=1,0,IF(AND(CY27=1,$J27=1,CY$43&gt;=REGISTER!$DD$28,CY$40&gt;0,SUM(CY$54:CY$60)&gt;0),1,0)))</f>
        <v>0</v>
      </c>
      <c r="W27" s="68">
        <f>IF((SUM(W$19:W26)+W$38+W$39+SUM(W$117:W$121))&gt;=REGISTER!$DD$24,0,IF(CZ$70=1,0,IF(AND(CZ27=1,$J27=1,CZ$43&gt;=REGISTER!$DD$28,CZ$40&gt;0,SUM(CZ$54:CZ$60)&gt;0),1,0)))</f>
        <v>0</v>
      </c>
      <c r="X27" s="68">
        <f>IF((SUM(X$19:X26)+X$38+X$39+SUM(X$117:X$121))&gt;=REGISTER!$DD$24,0,IF(DA$70=1,0,IF(AND(DA27=1,$J27=1,DA$43&gt;=REGISTER!$DD$28,DA$40&gt;0,SUM(DA$54:DA$60)&gt;0),1,0)))</f>
        <v>0</v>
      </c>
      <c r="Y27" s="68">
        <f>IF((SUM(Y$19:Y26)+Y$38+Y$39+SUM(Y$117:Y$121))&gt;=REGISTER!$DD$24,0,IF(DB$70=1,0,IF(AND(DB27=1,$J27=1,DB$43&gt;=REGISTER!$DD$28,DB$40&gt;0,SUM(DB$54:DB$60)&gt;0),1,0)))</f>
        <v>0</v>
      </c>
      <c r="Z27" s="68">
        <f>IF((SUM(Z$19:Z26)+Z$38+Z$39+SUM(Z$117:Z$121))&gt;=REGISTER!$DD$24,0,IF(DC$70=1,0,IF(AND(DC27=1,$J27=1,DC$43&gt;=REGISTER!$DD$28,DC$40&gt;0,SUM(DC$54:DC$60)&gt;0),1,0)))</f>
        <v>0</v>
      </c>
      <c r="AA27" s="68">
        <f>IF((SUM(AA$19:AA26)+AA$38+AA$39+SUM(AA$117:AA$121))&gt;=REGISTER!$DD$24,0,IF(DD$70=1,0,IF(AND(DD27=1,$J27=1,DD$43&gt;=REGISTER!$DD$28,DD$40&gt;0,SUM(DD$54:DD$60)&gt;0),1,0)))</f>
        <v>0</v>
      </c>
      <c r="AB27" s="68">
        <f>IF((SUM(AB$19:AB26)+AB$38+AB$39+SUM(AB$117:AB$121))&gt;=REGISTER!$DD$24,0,IF(DE$70=1,0,IF(AND(DE27=1,$J27=1,DE$43&gt;=REGISTER!$DD$28,DE$40&gt;0,SUM(DE$54:DE$60)&gt;0),1,0)))</f>
        <v>0</v>
      </c>
      <c r="AC27" s="68">
        <f>IF((SUM(AC$19:AC26)+AC$38+AC$39+SUM(AC$117:AC$121))&gt;=REGISTER!$DD$24,0,IF(DF$70=1,0,IF(AND(DF27=1,$J27=1,DF$43&gt;=REGISTER!$DD$28,DF$40&gt;0,SUM(DF$54:DF$60)&gt;0),1,0)))</f>
        <v>0</v>
      </c>
      <c r="AD27" s="68">
        <f>IF((SUM(AD$19:AD26)+AD$38+AD$39+SUM(AD$117:AD$121))&gt;=REGISTER!$DD$24,0,IF(DG$70=1,0,IF(AND(DG27=1,$J27=1,DG$43&gt;=REGISTER!$DD$28,DG$40&gt;0,SUM(DG$54:DG$60)&gt;0),1,0)))</f>
        <v>0</v>
      </c>
      <c r="AE27" s="68">
        <f>IF((SUM(AE$19:AE26)+AE$38+AE$39+SUM(AE$117:AE$121))&gt;=REGISTER!$DD$24,0,IF(DH$70=1,0,IF(AND(DH27=1,$J27=1,DH$43&gt;=REGISTER!$DD$28,DH$40&gt;0,SUM(DH$54:DH$60)&gt;0),1,0)))</f>
        <v>0</v>
      </c>
      <c r="AF27" s="68">
        <f>IF((SUM(AF$19:AF26)+AF$38+AF$39+SUM(AF$117:AF$121))&gt;=REGISTER!$DD$24,0,IF(DI$70=1,0,IF(AND(DI27=1,$J27=1,DI$43&gt;=REGISTER!$DD$28,DI$40&gt;0,SUM(DI$54:DI$60)&gt;0),1,0)))</f>
        <v>0</v>
      </c>
      <c r="AG27" s="68">
        <f>IF((SUM(AG$19:AG26)+AG$38+AG$39+SUM(AG$117:AG$121))&gt;=REGISTER!$DD$24,0,IF(DJ$70=1,0,IF(AND(DJ27=1,$J27=1,DJ$43&gt;=REGISTER!$DD$28,DJ$40&gt;0,SUM(DJ$54:DJ$60)&gt;0),1,0)))</f>
        <v>0</v>
      </c>
      <c r="AH27" s="68">
        <f>IF((SUM(AH$19:AH26)+AH$38+AH$39+SUM(AH$117:AH$121))&gt;=REGISTER!$DD$24,0,IF(DK$70=1,0,IF(AND(DK27=1,$J27=1,DK$43&gt;=REGISTER!$DD$28,DK$40&gt;0,SUM(DK$54:DK$60)&gt;0),1,0)))</f>
        <v>0</v>
      </c>
      <c r="AI27" s="68">
        <f>IF((SUM(AI$19:AI26)+AI$38+AI$39+SUM(AI$117:AI$121))&gt;=REGISTER!$DD$24,0,IF(DL$70=1,0,IF(AND(DL27=1,$J27=1,DL$43&gt;=REGISTER!$DD$28,DL$40&gt;0,SUM(DL$54:DL$60)&gt;0),1,0)))</f>
        <v>0</v>
      </c>
      <c r="AJ27" s="68">
        <f>IF((SUM(AJ$19:AJ26)+AJ$38+AJ$39+SUM(AJ$117:AJ$121))&gt;=REGISTER!$DD$24,0,IF(DM$70=1,0,IF(AND(DM27=1,$J27=1,DM$43&gt;=REGISTER!$DD$28,DM$40&gt;0,SUM(DM$54:DM$60)&gt;0),1,0)))</f>
        <v>0</v>
      </c>
      <c r="AK27" s="68">
        <f>IF((SUM(AK$19:AK26)+AK$38+AK$39+SUM(AK$117:AK$121))&gt;=REGISTER!$DD$24,0,IF(DN$70=1,0,IF(AND(DN27=1,$J27=1,DN$43&gt;=REGISTER!$DD$28,DN$40&gt;0,SUM(DN$54:DN$60)&gt;0),1,0)))</f>
        <v>0</v>
      </c>
      <c r="AL27" s="68">
        <f>IF((SUM(AL$19:AL26)+AL$38+AL$39+SUM(AL$117:AL$121))&gt;=REGISTER!$DD$24,0,IF(DO$70=1,0,IF(AND(DO27=1,$J27=1,DO$43&gt;=REGISTER!$DD$28,DO$40&gt;0,SUM(DO$54:DO$60)&gt;0),1,0)))</f>
        <v>0</v>
      </c>
      <c r="AM27" s="68">
        <f>IF((SUM(AM$19:AM26)+AM$38+AM$39+SUM(AM$117:AM$121))&gt;=REGISTER!$DD$24,0,IF(DP$70=1,0,IF(AND(DP27=1,$J27=1,DP$43&gt;=REGISTER!$DD$28,DP$40&gt;0,SUM(DP$54:DP$60)&gt;0),1,0)))</f>
        <v>0</v>
      </c>
      <c r="AN27" s="68">
        <f>IF((SUM(AN$19:AN26)+AN$38+AN$39+SUM(AN$117:AN$121))&gt;=REGISTER!$DD$24,0,IF(DQ$70=1,0,IF(AND(DQ27=1,$J27=1,DQ$43&gt;=REGISTER!$DD$28,DQ$40&gt;0,SUM(DQ$54:DQ$60)&gt;0),1,0)))</f>
        <v>0</v>
      </c>
      <c r="AO27" s="68">
        <f>IF((SUM(AO$19:AO26)+AO$38+AO$39+SUM(AO$117:AO$121))&gt;=REGISTER!$DD$24,0,IF(DR$70=1,0,IF(AND(DR27=1,$J27=1,DR$43&gt;=REGISTER!$DD$28,DR$40&gt;0,SUM(DR$54:DR$60)&gt;0),1,0)))</f>
        <v>0</v>
      </c>
      <c r="AP27" s="68">
        <f>IF((SUM(AP$19:AP26)+AP$38+AP$39+SUM(AP$117:AP$121))&gt;=REGISTER!$DD$24,0,IF(DS$70=1,0,IF(AND(DS27=1,$J27=1,DS$43&gt;=REGISTER!$DD$28,DS$40&gt;0,SUM(DS$54:DS$60)&gt;0),1,0)))</f>
        <v>0</v>
      </c>
      <c r="AQ27" s="68">
        <f>IF((SUM(AQ$19:AQ26)+AQ$38+AQ$39+SUM(AQ$117:AQ$121))&gt;=REGISTER!$DD$24,0,IF(DT$70=1,0,IF(AND(DT27=1,$J27=1,DT$43&gt;=REGISTER!$DD$28,DT$40&gt;0,SUM(DT$54:DT$60)&gt;0),1,0)))</f>
        <v>0</v>
      </c>
      <c r="AR27" s="68">
        <f>IF((SUM(AR$19:AR26)+AR$38+AR$39+SUM(AR$117:AR$121))&gt;=REGISTER!$DD$24,0,IF(DU$70=1,0,IF(AND(DU27=1,$J27=1,DU$43&gt;=REGISTER!$DD$28,DU$40&gt;0,SUM(DU$54:DU$60)&gt;0),1,0)))</f>
        <v>0</v>
      </c>
      <c r="AS27" s="68">
        <f>IF((SUM(AS$19:AS26)+AS$38+AS$39+SUM(AS$117:AS$121))&gt;=REGISTER!$DD$24,0,IF(DV$70=1,0,IF(AND(DV27=1,$J27=1,DV$43&gt;=REGISTER!$DD$28,DV$40&gt;0,SUM(DV$54:DV$60)&gt;0),1,0)))</f>
        <v>0</v>
      </c>
      <c r="AT27" s="68">
        <f>IF((SUM(AT$19:AT26)+AT$38+AT$39+SUM(AT$117:AT$121))&gt;=REGISTER!$DD$24,0,IF(DW$70=1,0,IF(AND(DW27=1,$J27=1,DW$43&gt;=REGISTER!$DD$28,DW$40&gt;0,SUM(DW$54:DW$60)&gt;0),1,0)))</f>
        <v>0</v>
      </c>
      <c r="AU27" s="68">
        <f>IF((SUM(AU$19:AU26)+AU$38+AU$39+SUM(AU$117:AU$121))&gt;=REGISTER!$DD$24,0,IF(DX$70=1,0,IF(AND(DX27=1,$J27=1,DX$43&gt;=REGISTER!$DD$28,DX$40&gt;0,SUM(DX$54:DX$60)&gt;0),1,0)))</f>
        <v>0</v>
      </c>
      <c r="AV27" s="68">
        <f>IF((SUM(AV$19:AV26)+AV$38+AV$39+SUM(AV$117:AV$121))&gt;=REGISTER!$DD$24,0,IF(DY$70=1,0,IF(AND(DY27=1,$J27=1,DY$43&gt;=REGISTER!$DD$28,DY$40&gt;0,SUM(DY$54:DY$60)&gt;0),1,0)))</f>
        <v>0</v>
      </c>
      <c r="AW27" s="68">
        <f>IF((SUM(AW$19:AW26)+AW$38+AW$39+SUM(AW$117:AW$121))&gt;=REGISTER!$DD$24,0,IF(DZ$70=1,0,IF(AND(DZ27=1,$J27=1,DZ$43&gt;=REGISTER!$DD$28,DZ$40&gt;0,SUM(DZ$54:DZ$60)&gt;0),1,0)))</f>
        <v>0</v>
      </c>
      <c r="AX27" s="68">
        <f>IF((SUM(AX$19:AX26)+AX$38+AX$39+SUM(AX$117:AX$121))&gt;=REGISTER!$DD$24,0,IF(EA$70=1,0,IF(AND(EA27=1,$J27=1,EA$43&gt;=REGISTER!$DD$28,EA$40&gt;0,SUM(EA$54:EA$60)&gt;0),1,0)))</f>
        <v>0</v>
      </c>
      <c r="AY27" s="68">
        <f>IF((SUM(AY$19:AY26)+AY$38+AY$39+SUM(AY$117:AY$121))&gt;=REGISTER!$DD$24,0,IF(EB$70=1,0,IF(AND(EB27=1,$J27=1,EB$43&gt;=REGISTER!$DD$28,EB$40&gt;0,SUM(EB$54:EB$60)&gt;0),1,0)))</f>
        <v>0</v>
      </c>
      <c r="AZ27" s="68">
        <f>IF((SUM(AZ$19:AZ26)+AZ$38+AZ$39+SUM(AZ$117:AZ$121))&gt;=REGISTER!$DD$24,0,IF(EC$70=1,0,IF(AND(EC27=1,$J27=1,EC$43&gt;=REGISTER!$DD$28,EC$40&gt;0,SUM(EC$54:EC$60)&gt;0),1,0)))</f>
        <v>0</v>
      </c>
      <c r="BA27" s="68">
        <f>IF((SUM(BA$19:BA26)+BA$38+BA$39+SUM(BA$117:BA$121))&gt;=REGISTER!$DD$24,0,IF(ED$70=1,0,IF(AND(ED27=1,$J27=1,ED$43&gt;=REGISTER!$DD$28,ED$40&gt;0,SUM(ED$54:ED$60)&gt;0),1,0)))</f>
        <v>0</v>
      </c>
      <c r="BB27" s="68">
        <f>IF((SUM(BB$19:BB26)+BB$38+BB$39+SUM(BB$117:BB$121))&gt;=REGISTER!$DD$24,0,IF(EE$70=1,0,IF(AND(EE27=1,$J27=1,EE$43&gt;=REGISTER!$DD$28,EE$40&gt;0,SUM(EE$54:EE$60)&gt;0),1,0)))</f>
        <v>0</v>
      </c>
      <c r="BC27" s="68">
        <f>IF((SUM(BC$19:BC26)+BC$38+BC$39+SUM(BC$117:BC$121))&gt;=REGISTER!$DD$24,0,IF(EF$70=1,0,IF(AND(EF27=1,$J27=1,EF$43&gt;=REGISTER!$DD$28,EF$40&gt;0,SUM(EF$54:EF$60)&gt;0),1,0)))</f>
        <v>0</v>
      </c>
      <c r="BD27" s="83">
        <f t="shared" si="8"/>
        <v>0</v>
      </c>
      <c r="BE27" s="63">
        <f t="shared" si="9"/>
        <v>0</v>
      </c>
      <c r="BF27" s="63">
        <f t="shared" si="10"/>
        <v>0</v>
      </c>
      <c r="BG27" s="63">
        <f t="shared" si="18"/>
        <v>0</v>
      </c>
      <c r="BH27" s="63">
        <f t="shared" si="18"/>
        <v>0</v>
      </c>
      <c r="BI27" s="63">
        <f t="shared" si="18"/>
        <v>0</v>
      </c>
      <c r="BJ27" s="63">
        <f t="shared" si="18"/>
        <v>0</v>
      </c>
      <c r="BK27" s="63">
        <f t="shared" si="18"/>
        <v>0</v>
      </c>
      <c r="BL27" s="63">
        <f t="shared" si="18"/>
        <v>0</v>
      </c>
      <c r="BM27" s="63">
        <f t="shared" si="18"/>
        <v>0</v>
      </c>
      <c r="BN27" s="63">
        <f t="shared" si="18"/>
        <v>0</v>
      </c>
      <c r="BO27" s="63">
        <f t="shared" si="18"/>
        <v>0</v>
      </c>
      <c r="BP27" s="63">
        <f t="shared" si="18"/>
        <v>0</v>
      </c>
      <c r="BQ27" s="63">
        <f t="shared" si="18"/>
        <v>0</v>
      </c>
      <c r="BR27" s="63">
        <f t="shared" si="18"/>
        <v>0</v>
      </c>
      <c r="BS27" s="63">
        <f t="shared" si="18"/>
        <v>0</v>
      </c>
      <c r="BT27" s="63">
        <f t="shared" si="18"/>
        <v>0</v>
      </c>
      <c r="BU27" s="63">
        <f t="shared" si="18"/>
        <v>0</v>
      </c>
      <c r="BV27" s="63">
        <f t="shared" si="18"/>
        <v>0</v>
      </c>
      <c r="BW27" s="63">
        <f t="shared" si="19"/>
        <v>0</v>
      </c>
      <c r="BX27" s="63">
        <f t="shared" si="19"/>
        <v>0</v>
      </c>
      <c r="BY27" s="63">
        <f t="shared" si="19"/>
        <v>0</v>
      </c>
      <c r="BZ27" s="63">
        <f t="shared" si="19"/>
        <v>0</v>
      </c>
      <c r="CA27" s="63">
        <f t="shared" si="19"/>
        <v>0</v>
      </c>
      <c r="CB27" s="63">
        <f t="shared" si="19"/>
        <v>0</v>
      </c>
      <c r="CC27" s="63">
        <f t="shared" si="19"/>
        <v>0</v>
      </c>
      <c r="CD27" s="63">
        <f t="shared" si="19"/>
        <v>0</v>
      </c>
      <c r="CE27" s="63">
        <f t="shared" si="19"/>
        <v>0</v>
      </c>
      <c r="CF27" s="63">
        <f t="shared" si="19"/>
        <v>0</v>
      </c>
      <c r="CG27" s="63">
        <f t="shared" si="19"/>
        <v>0</v>
      </c>
      <c r="CH27" s="63">
        <f t="shared" si="17"/>
        <v>0</v>
      </c>
      <c r="CI27" s="63">
        <f t="shared" si="17"/>
        <v>0</v>
      </c>
      <c r="CJ27" s="63">
        <f t="shared" si="17"/>
        <v>0</v>
      </c>
      <c r="CK27" s="63">
        <f t="shared" si="17"/>
        <v>0</v>
      </c>
      <c r="CL27" s="63">
        <f t="shared" si="17"/>
        <v>0</v>
      </c>
      <c r="CM27" s="63">
        <f t="shared" si="17"/>
        <v>0</v>
      </c>
      <c r="CN27" s="63">
        <f t="shared" si="17"/>
        <v>0</v>
      </c>
      <c r="CO27" s="63">
        <f t="shared" si="17"/>
        <v>0</v>
      </c>
      <c r="CP27" s="63">
        <f t="shared" si="17"/>
        <v>0</v>
      </c>
      <c r="CQ27" s="63">
        <f t="shared" si="17"/>
        <v>0</v>
      </c>
      <c r="CR27" s="63">
        <f t="shared" si="17"/>
        <v>0</v>
      </c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46">
        <f t="shared" si="13"/>
        <v>0</v>
      </c>
      <c r="EH27" s="116"/>
      <c r="EI27" s="82">
        <f t="shared" si="14"/>
        <v>0</v>
      </c>
      <c r="EJ27" s="295" t="str">
        <f t="shared" si="15"/>
        <v/>
      </c>
      <c r="EK27" s="296">
        <f t="shared" si="16"/>
        <v>0</v>
      </c>
      <c r="EL27" s="161"/>
      <c r="EM27" s="354">
        <f>SUMIF($K27,REGISTER!$CY$7,'KORT 3'!$BD27)</f>
        <v>0</v>
      </c>
      <c r="EN27" s="355">
        <f>SUMIF($K27,REGISTER!$CY$8,'KORT 3'!$BD27)</f>
        <v>0</v>
      </c>
      <c r="EO27" s="356">
        <f>SUMIF($K27,REGISTER!$CY$9,'KORT 3'!$BD27)</f>
        <v>0</v>
      </c>
      <c r="EP27" s="356">
        <f>SUMIF($K27,REGISTER!$CY$10,'KORT 3'!$BD27)</f>
        <v>0</v>
      </c>
      <c r="EQ27" s="357">
        <f>SUMIF($K27,REGISTER!$CY$23,'KORT 3'!$BD27)</f>
        <v>0</v>
      </c>
      <c r="ER27" s="355">
        <f>SUMIF($K27,REGISTER!$CY$24,'KORT 3'!$BD27)</f>
        <v>0</v>
      </c>
      <c r="ES27" s="356">
        <f>SUMIF($K27,REGISTER!$CY$25,'KORT 3'!$BD27)</f>
        <v>0</v>
      </c>
      <c r="ET27" s="356">
        <f>SUMIF($K27,REGISTER!$CY$26,'KORT 3'!$BD27)</f>
        <v>0</v>
      </c>
      <c r="EU27" s="357">
        <f>SUMIF($K27,REGISTER!$CY$15,'KORT 3'!$BD27)</f>
        <v>0</v>
      </c>
      <c r="EV27" s="355">
        <f>SUMIF($K27,REGISTER!$CY$16,'KORT 3'!$BD27)</f>
        <v>0</v>
      </c>
      <c r="EW27" s="355">
        <f>SUMIF($K27,REGISTER!$CY$17,'KORT 3'!$BD27)</f>
        <v>0</v>
      </c>
      <c r="EX27" s="355">
        <f>SUMIF($K27,REGISTER!$CY$18,'KORT 3'!$BD27)</f>
        <v>0</v>
      </c>
      <c r="EY27" s="358">
        <f>SUMIF($K27,REGISTER!$CY$19,'KORT 3'!$BD27)+SUMIF($K27,REGISTER!$CY$20,'KORT 3'!$BD27)+SUMIF($K27,REGISTER!$CY$21,'KORT 3'!$BD27)+SUMIF($K27,REGISTER!$CY$22,'KORT 3'!$BD27)</f>
        <v>0</v>
      </c>
      <c r="EZ27" s="359">
        <f>SUMIF($K27,REGISTER!$CY$31,'KORT 3'!$BD27)</f>
        <v>0</v>
      </c>
      <c r="FA27" s="355">
        <f>SUMIF($K27,REGISTER!$CY$32,'KORT 3'!$BD27)</f>
        <v>0</v>
      </c>
      <c r="FB27" s="355">
        <f>SUMIF($K27,REGISTER!$CY$33,'KORT 3'!$BD27)</f>
        <v>0</v>
      </c>
      <c r="FC27" s="355">
        <f>SUMIF($K27,REGISTER!$CY$34,'KORT 3'!$BD27)</f>
        <v>0</v>
      </c>
      <c r="FD27" s="358">
        <f>SUMIF($K27,REGISTER!$CY$35,'KORT 3'!$BD27)+SUMIF($K27,REGISTER!$CY$36,'KORT 3'!$BD27)+SUMIF($K27,REGISTER!$CY$37,'KORT 3'!$BD27)+SUMIF($K27,REGISTER!$CY$38,'KORT 3'!$BD27)</f>
        <v>0</v>
      </c>
      <c r="FE27" s="376"/>
      <c r="FF27" s="377"/>
      <c r="FG27" s="378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9"/>
      <c r="FY27" s="84">
        <f>SUMIF($M27,REGISTER!$CY$40,'KORT 3'!$O27)</f>
        <v>0</v>
      </c>
      <c r="FZ27" s="17">
        <f>SUMIF($M27,REGISTER!$CY$41,'KORT 3'!$O27)</f>
        <v>0</v>
      </c>
      <c r="GA27" s="17">
        <f>SUMIF($M27,REGISTER!$CY$42,'KORT 3'!$O27)</f>
        <v>0</v>
      </c>
      <c r="GB27" s="17">
        <f>SUMIF($M27,REGISTER!$CY$43,'KORT 3'!$O27)</f>
        <v>0</v>
      </c>
      <c r="GC27" s="17">
        <f>SUMIF($M27,REGISTER!$CY$44,'KORT 3'!$O27)</f>
        <v>0</v>
      </c>
      <c r="GD27" s="17">
        <f>SUMIF($M27,REGISTER!$CY$45,'KORT 3'!$O27)</f>
        <v>0</v>
      </c>
      <c r="GE27" s="17">
        <f>SUMIF($M27,REGISTER!$CY$60,'KORT 3'!$O27)</f>
        <v>0</v>
      </c>
      <c r="GF27" s="17">
        <f>SUMIF($M27,REGISTER!$CY$61,'KORT 3'!$O27)</f>
        <v>0</v>
      </c>
      <c r="GG27" s="17">
        <f>SUMIF($M27,REGISTER!$CY$62,'KORT 3'!$O27)</f>
        <v>0</v>
      </c>
      <c r="GH27" s="17">
        <f>SUMIF($M27,REGISTER!$CY$63,'KORT 3'!$O27)</f>
        <v>0</v>
      </c>
      <c r="GI27" s="17">
        <f>SUMIF($M27,REGISTER!$CY$64,'KORT 3'!$O27)</f>
        <v>0</v>
      </c>
      <c r="GJ27" s="17">
        <f>SUMIF($M27,REGISTER!$CY$65,'KORT 3'!$O27)</f>
        <v>0</v>
      </c>
      <c r="GK27" s="17">
        <f>SUMIF($M27,REGISTER!$CY$50,'KORT 3'!$O27)</f>
        <v>0</v>
      </c>
      <c r="GL27" s="17">
        <f>SUMIF($M27,REGISTER!$CY$51,'KORT 3'!$O27)</f>
        <v>0</v>
      </c>
      <c r="GM27" s="17">
        <f>SUMIF($M27,REGISTER!$CY$52,'KORT 3'!$O27)</f>
        <v>0</v>
      </c>
      <c r="GN27" s="17">
        <f>SUMIF($M27,REGISTER!$CY$53,'KORT 3'!$O27)</f>
        <v>0</v>
      </c>
      <c r="GO27" s="17">
        <f>SUMIF($M27,REGISTER!$CY$54,'KORT 3'!$O27)</f>
        <v>0</v>
      </c>
      <c r="GP27" s="17">
        <f>SUMIF($M27,REGISTER!$CY$55,'KORT 3'!$O27)</f>
        <v>0</v>
      </c>
      <c r="GQ27" s="16">
        <f>SUMIF($M27,REGISTER!$CY$56,'KORT 3'!$O27)+SUMIF($M27,REGISTER!$CY$57,'KORT 3'!$O27)+SUMIF($M27,REGISTER!$CY$58,'KORT 3'!$O27)+SUMIF($M27,REGISTER!$CY$59,'KORT 3'!$O27)</f>
        <v>0</v>
      </c>
      <c r="GR27" s="17">
        <f>SUMIF($M27,REGISTER!$CY$70,'KORT 3'!$O27)</f>
        <v>0</v>
      </c>
      <c r="GS27" s="17">
        <f>SUMIF($M27,REGISTER!$CY$71,'KORT 3'!$O27)</f>
        <v>0</v>
      </c>
      <c r="GT27" s="17">
        <f>SUMIF($M27,REGISTER!$CY$72,'KORT 3'!$O27)</f>
        <v>0</v>
      </c>
      <c r="GU27" s="17">
        <f>SUMIF($M27,REGISTER!$CY$73,'KORT 3'!$O27)</f>
        <v>0</v>
      </c>
      <c r="GV27" s="17">
        <f>SUMIF($M27,REGISTER!$CY$74,'KORT 3'!$O27)</f>
        <v>0</v>
      </c>
      <c r="GW27" s="17">
        <f>SUMIF($M27,REGISTER!$CY$75,'KORT 3'!$O27)</f>
        <v>0</v>
      </c>
      <c r="GX27" s="16">
        <f>SUMIF($M27,REGISTER!$CY$76,'KORT 3'!$O27)+SUMIF($M27,REGISTER!$CY$77,'KORT 3'!$O27)+SUMIF($M27,REGISTER!$CY$78,'KORT 3'!$O27)+SUMIF($M27,REGISTER!$CY$79,'KORT 3'!$O27)</f>
        <v>0</v>
      </c>
      <c r="GY27" s="116"/>
      <c r="GZ27" s="116"/>
      <c r="HA27" s="116"/>
      <c r="HB27" s="116"/>
      <c r="HC27" s="116"/>
      <c r="HD27" s="116"/>
      <c r="HE27" s="116"/>
      <c r="HF27" s="116"/>
      <c r="HG27" s="116"/>
      <c r="HH27" s="116"/>
      <c r="HI27" s="116"/>
      <c r="HJ27" s="116"/>
      <c r="HK27" s="116"/>
      <c r="HL27" s="116"/>
      <c r="HM27" s="116"/>
      <c r="HN27" s="116"/>
      <c r="HO27" s="116"/>
      <c r="HP27" s="106"/>
      <c r="HQ27" s="1"/>
    </row>
    <row r="28" spans="1:225" ht="15.9" customHeight="1">
      <c r="A28" s="15">
        <v>10</v>
      </c>
      <c r="B28" s="69"/>
      <c r="C28" s="541" t="str">
        <f t="shared" si="0"/>
        <v/>
      </c>
      <c r="D28" s="567"/>
      <c r="E28" s="567"/>
      <c r="F28" s="567"/>
      <c r="G28" s="567"/>
      <c r="H28" s="111" t="str">
        <f t="shared" si="1"/>
        <v/>
      </c>
      <c r="I28" s="22">
        <f t="shared" si="2"/>
        <v>0</v>
      </c>
      <c r="J28" s="22">
        <f t="shared" si="3"/>
        <v>0</v>
      </c>
      <c r="K28" s="22">
        <f t="shared" si="4"/>
        <v>0</v>
      </c>
      <c r="L28" s="114"/>
      <c r="M28" s="22">
        <f t="shared" si="5"/>
        <v>0</v>
      </c>
      <c r="N28" s="22">
        <f t="shared" si="6"/>
        <v>0</v>
      </c>
      <c r="O28" s="83">
        <f t="shared" si="7"/>
        <v>0</v>
      </c>
      <c r="P28" s="68">
        <f>IF((SUM(P$19:P27)+P$38+P$39+SUM(P$117:P$121))&gt;=REGISTER!$DD$24,0,IF(CS$70=1,0,IF(AND(CS28=1,$J28=1,CS$43&gt;=REGISTER!$DD$28,CS$40&gt;0,SUM(CS$54:CS$60)&gt;0),1,0)))</f>
        <v>0</v>
      </c>
      <c r="Q28" s="68">
        <f>IF((SUM(Q$19:Q27)+Q$38+Q$39+SUM(Q$117:Q$121))&gt;=REGISTER!$DD$24,0,IF(CT$70=1,0,IF(AND(CT28=1,$J28=1,CT$43&gt;=REGISTER!$DD$28,CT$40&gt;0,SUM(CT$54:CT$60)&gt;0),1,0)))</f>
        <v>0</v>
      </c>
      <c r="R28" s="68">
        <f>IF((SUM(R$19:R27)+R$38+R$39+SUM(R$117:R$121))&gt;=REGISTER!$DD$24,0,IF(CU$70=1,0,IF(AND(CU28=1,$J28=1,CU$43&gt;=REGISTER!$DD$28,CU$40&gt;0,SUM(CU$54:CU$60)&gt;0),1,0)))</f>
        <v>0</v>
      </c>
      <c r="S28" s="68">
        <f>IF((SUM(S$19:S27)+S$38+S$39+SUM(S$117:S$121))&gt;=REGISTER!$DD$24,0,IF(CV$70=1,0,IF(AND(CV28=1,$J28=1,CV$43&gt;=REGISTER!$DD$28,CV$40&gt;0,SUM(CV$54:CV$60)&gt;0),1,0)))</f>
        <v>0</v>
      </c>
      <c r="T28" s="68">
        <f>IF((SUM(T$19:T27)+T$38+T$39+SUM(T$117:T$121))&gt;=REGISTER!$DD$24,0,IF(CW$70=1,0,IF(AND(CW28=1,$J28=1,CW$43&gt;=REGISTER!$DD$28,CW$40&gt;0,SUM(CW$54:CW$60)&gt;0),1,0)))</f>
        <v>0</v>
      </c>
      <c r="U28" s="68">
        <f>IF((SUM(U$19:U27)+U$38+U$39+SUM(U$117:U$121))&gt;=REGISTER!$DD$24,0,IF(CX$70=1,0,IF(AND(CX28=1,$J28=1,CX$43&gt;=REGISTER!$DD$28,CX$40&gt;0,SUM(CX$54:CX$60)&gt;0),1,0)))</f>
        <v>0</v>
      </c>
      <c r="V28" s="68">
        <f>IF((SUM(V$19:V27)+V$38+V$39+SUM(V$117:V$121))&gt;=REGISTER!$DD$24,0,IF(CY$70=1,0,IF(AND(CY28=1,$J28=1,CY$43&gt;=REGISTER!$DD$28,CY$40&gt;0,SUM(CY$54:CY$60)&gt;0),1,0)))</f>
        <v>0</v>
      </c>
      <c r="W28" s="68">
        <f>IF((SUM(W$19:W27)+W$38+W$39+SUM(W$117:W$121))&gt;=REGISTER!$DD$24,0,IF(CZ$70=1,0,IF(AND(CZ28=1,$J28=1,CZ$43&gt;=REGISTER!$DD$28,CZ$40&gt;0,SUM(CZ$54:CZ$60)&gt;0),1,0)))</f>
        <v>0</v>
      </c>
      <c r="X28" s="68">
        <f>IF((SUM(X$19:X27)+X$38+X$39+SUM(X$117:X$121))&gt;=REGISTER!$DD$24,0,IF(DA$70=1,0,IF(AND(DA28=1,$J28=1,DA$43&gt;=REGISTER!$DD$28,DA$40&gt;0,SUM(DA$54:DA$60)&gt;0),1,0)))</f>
        <v>0</v>
      </c>
      <c r="Y28" s="68">
        <f>IF((SUM(Y$19:Y27)+Y$38+Y$39+SUM(Y$117:Y$121))&gt;=REGISTER!$DD$24,0,IF(DB$70=1,0,IF(AND(DB28=1,$J28=1,DB$43&gt;=REGISTER!$DD$28,DB$40&gt;0,SUM(DB$54:DB$60)&gt;0),1,0)))</f>
        <v>0</v>
      </c>
      <c r="Z28" s="68">
        <f>IF((SUM(Z$19:Z27)+Z$38+Z$39+SUM(Z$117:Z$121))&gt;=REGISTER!$DD$24,0,IF(DC$70=1,0,IF(AND(DC28=1,$J28=1,DC$43&gt;=REGISTER!$DD$28,DC$40&gt;0,SUM(DC$54:DC$60)&gt;0),1,0)))</f>
        <v>0</v>
      </c>
      <c r="AA28" s="68">
        <f>IF((SUM(AA$19:AA27)+AA$38+AA$39+SUM(AA$117:AA$121))&gt;=REGISTER!$DD$24,0,IF(DD$70=1,0,IF(AND(DD28=1,$J28=1,DD$43&gt;=REGISTER!$DD$28,DD$40&gt;0,SUM(DD$54:DD$60)&gt;0),1,0)))</f>
        <v>0</v>
      </c>
      <c r="AB28" s="68">
        <f>IF((SUM(AB$19:AB27)+AB$38+AB$39+SUM(AB$117:AB$121))&gt;=REGISTER!$DD$24,0,IF(DE$70=1,0,IF(AND(DE28=1,$J28=1,DE$43&gt;=REGISTER!$DD$28,DE$40&gt;0,SUM(DE$54:DE$60)&gt;0),1,0)))</f>
        <v>0</v>
      </c>
      <c r="AC28" s="68">
        <f>IF((SUM(AC$19:AC27)+AC$38+AC$39+SUM(AC$117:AC$121))&gt;=REGISTER!$DD$24,0,IF(DF$70=1,0,IF(AND(DF28=1,$J28=1,DF$43&gt;=REGISTER!$DD$28,DF$40&gt;0,SUM(DF$54:DF$60)&gt;0),1,0)))</f>
        <v>0</v>
      </c>
      <c r="AD28" s="68">
        <f>IF((SUM(AD$19:AD27)+AD$38+AD$39+SUM(AD$117:AD$121))&gt;=REGISTER!$DD$24,0,IF(DG$70=1,0,IF(AND(DG28=1,$J28=1,DG$43&gt;=REGISTER!$DD$28,DG$40&gt;0,SUM(DG$54:DG$60)&gt;0),1,0)))</f>
        <v>0</v>
      </c>
      <c r="AE28" s="68">
        <f>IF((SUM(AE$19:AE27)+AE$38+AE$39+SUM(AE$117:AE$121))&gt;=REGISTER!$DD$24,0,IF(DH$70=1,0,IF(AND(DH28=1,$J28=1,DH$43&gt;=REGISTER!$DD$28,DH$40&gt;0,SUM(DH$54:DH$60)&gt;0),1,0)))</f>
        <v>0</v>
      </c>
      <c r="AF28" s="68">
        <f>IF((SUM(AF$19:AF27)+AF$38+AF$39+SUM(AF$117:AF$121))&gt;=REGISTER!$DD$24,0,IF(DI$70=1,0,IF(AND(DI28=1,$J28=1,DI$43&gt;=REGISTER!$DD$28,DI$40&gt;0,SUM(DI$54:DI$60)&gt;0),1,0)))</f>
        <v>0</v>
      </c>
      <c r="AG28" s="68">
        <f>IF((SUM(AG$19:AG27)+AG$38+AG$39+SUM(AG$117:AG$121))&gt;=REGISTER!$DD$24,0,IF(DJ$70=1,0,IF(AND(DJ28=1,$J28=1,DJ$43&gt;=REGISTER!$DD$28,DJ$40&gt;0,SUM(DJ$54:DJ$60)&gt;0),1,0)))</f>
        <v>0</v>
      </c>
      <c r="AH28" s="68">
        <f>IF((SUM(AH$19:AH27)+AH$38+AH$39+SUM(AH$117:AH$121))&gt;=REGISTER!$DD$24,0,IF(DK$70=1,0,IF(AND(DK28=1,$J28=1,DK$43&gt;=REGISTER!$DD$28,DK$40&gt;0,SUM(DK$54:DK$60)&gt;0),1,0)))</f>
        <v>0</v>
      </c>
      <c r="AI28" s="68">
        <f>IF((SUM(AI$19:AI27)+AI$38+AI$39+SUM(AI$117:AI$121))&gt;=REGISTER!$DD$24,0,IF(DL$70=1,0,IF(AND(DL28=1,$J28=1,DL$43&gt;=REGISTER!$DD$28,DL$40&gt;0,SUM(DL$54:DL$60)&gt;0),1,0)))</f>
        <v>0</v>
      </c>
      <c r="AJ28" s="68">
        <f>IF((SUM(AJ$19:AJ27)+AJ$38+AJ$39+SUM(AJ$117:AJ$121))&gt;=REGISTER!$DD$24,0,IF(DM$70=1,0,IF(AND(DM28=1,$J28=1,DM$43&gt;=REGISTER!$DD$28,DM$40&gt;0,SUM(DM$54:DM$60)&gt;0),1,0)))</f>
        <v>0</v>
      </c>
      <c r="AK28" s="68">
        <f>IF((SUM(AK$19:AK27)+AK$38+AK$39+SUM(AK$117:AK$121))&gt;=REGISTER!$DD$24,0,IF(DN$70=1,0,IF(AND(DN28=1,$J28=1,DN$43&gt;=REGISTER!$DD$28,DN$40&gt;0,SUM(DN$54:DN$60)&gt;0),1,0)))</f>
        <v>0</v>
      </c>
      <c r="AL28" s="68">
        <f>IF((SUM(AL$19:AL27)+AL$38+AL$39+SUM(AL$117:AL$121))&gt;=REGISTER!$DD$24,0,IF(DO$70=1,0,IF(AND(DO28=1,$J28=1,DO$43&gt;=REGISTER!$DD$28,DO$40&gt;0,SUM(DO$54:DO$60)&gt;0),1,0)))</f>
        <v>0</v>
      </c>
      <c r="AM28" s="68">
        <f>IF((SUM(AM$19:AM27)+AM$38+AM$39+SUM(AM$117:AM$121))&gt;=REGISTER!$DD$24,0,IF(DP$70=1,0,IF(AND(DP28=1,$J28=1,DP$43&gt;=REGISTER!$DD$28,DP$40&gt;0,SUM(DP$54:DP$60)&gt;0),1,0)))</f>
        <v>0</v>
      </c>
      <c r="AN28" s="68">
        <f>IF((SUM(AN$19:AN27)+AN$38+AN$39+SUM(AN$117:AN$121))&gt;=REGISTER!$DD$24,0,IF(DQ$70=1,0,IF(AND(DQ28=1,$J28=1,DQ$43&gt;=REGISTER!$DD$28,DQ$40&gt;0,SUM(DQ$54:DQ$60)&gt;0),1,0)))</f>
        <v>0</v>
      </c>
      <c r="AO28" s="68">
        <f>IF((SUM(AO$19:AO27)+AO$38+AO$39+SUM(AO$117:AO$121))&gt;=REGISTER!$DD$24,0,IF(DR$70=1,0,IF(AND(DR28=1,$J28=1,DR$43&gt;=REGISTER!$DD$28,DR$40&gt;0,SUM(DR$54:DR$60)&gt;0),1,0)))</f>
        <v>0</v>
      </c>
      <c r="AP28" s="68">
        <f>IF((SUM(AP$19:AP27)+AP$38+AP$39+SUM(AP$117:AP$121))&gt;=REGISTER!$DD$24,0,IF(DS$70=1,0,IF(AND(DS28=1,$J28=1,DS$43&gt;=REGISTER!$DD$28,DS$40&gt;0,SUM(DS$54:DS$60)&gt;0),1,0)))</f>
        <v>0</v>
      </c>
      <c r="AQ28" s="68">
        <f>IF((SUM(AQ$19:AQ27)+AQ$38+AQ$39+SUM(AQ$117:AQ$121))&gt;=REGISTER!$DD$24,0,IF(DT$70=1,0,IF(AND(DT28=1,$J28=1,DT$43&gt;=REGISTER!$DD$28,DT$40&gt;0,SUM(DT$54:DT$60)&gt;0),1,0)))</f>
        <v>0</v>
      </c>
      <c r="AR28" s="68">
        <f>IF((SUM(AR$19:AR27)+AR$38+AR$39+SUM(AR$117:AR$121))&gt;=REGISTER!$DD$24,0,IF(DU$70=1,0,IF(AND(DU28=1,$J28=1,DU$43&gt;=REGISTER!$DD$28,DU$40&gt;0,SUM(DU$54:DU$60)&gt;0),1,0)))</f>
        <v>0</v>
      </c>
      <c r="AS28" s="68">
        <f>IF((SUM(AS$19:AS27)+AS$38+AS$39+SUM(AS$117:AS$121))&gt;=REGISTER!$DD$24,0,IF(DV$70=1,0,IF(AND(DV28=1,$J28=1,DV$43&gt;=REGISTER!$DD$28,DV$40&gt;0,SUM(DV$54:DV$60)&gt;0),1,0)))</f>
        <v>0</v>
      </c>
      <c r="AT28" s="68">
        <f>IF((SUM(AT$19:AT27)+AT$38+AT$39+SUM(AT$117:AT$121))&gt;=REGISTER!$DD$24,0,IF(DW$70=1,0,IF(AND(DW28=1,$J28=1,DW$43&gt;=REGISTER!$DD$28,DW$40&gt;0,SUM(DW$54:DW$60)&gt;0),1,0)))</f>
        <v>0</v>
      </c>
      <c r="AU28" s="68">
        <f>IF((SUM(AU$19:AU27)+AU$38+AU$39+SUM(AU$117:AU$121))&gt;=REGISTER!$DD$24,0,IF(DX$70=1,0,IF(AND(DX28=1,$J28=1,DX$43&gt;=REGISTER!$DD$28,DX$40&gt;0,SUM(DX$54:DX$60)&gt;0),1,0)))</f>
        <v>0</v>
      </c>
      <c r="AV28" s="68">
        <f>IF((SUM(AV$19:AV27)+AV$38+AV$39+SUM(AV$117:AV$121))&gt;=REGISTER!$DD$24,0,IF(DY$70=1,0,IF(AND(DY28=1,$J28=1,DY$43&gt;=REGISTER!$DD$28,DY$40&gt;0,SUM(DY$54:DY$60)&gt;0),1,0)))</f>
        <v>0</v>
      </c>
      <c r="AW28" s="68">
        <f>IF((SUM(AW$19:AW27)+AW$38+AW$39+SUM(AW$117:AW$121))&gt;=REGISTER!$DD$24,0,IF(DZ$70=1,0,IF(AND(DZ28=1,$J28=1,DZ$43&gt;=REGISTER!$DD$28,DZ$40&gt;0,SUM(DZ$54:DZ$60)&gt;0),1,0)))</f>
        <v>0</v>
      </c>
      <c r="AX28" s="68">
        <f>IF((SUM(AX$19:AX27)+AX$38+AX$39+SUM(AX$117:AX$121))&gt;=REGISTER!$DD$24,0,IF(EA$70=1,0,IF(AND(EA28=1,$J28=1,EA$43&gt;=REGISTER!$DD$28,EA$40&gt;0,SUM(EA$54:EA$60)&gt;0),1,0)))</f>
        <v>0</v>
      </c>
      <c r="AY28" s="68">
        <f>IF((SUM(AY$19:AY27)+AY$38+AY$39+SUM(AY$117:AY$121))&gt;=REGISTER!$DD$24,0,IF(EB$70=1,0,IF(AND(EB28=1,$J28=1,EB$43&gt;=REGISTER!$DD$28,EB$40&gt;0,SUM(EB$54:EB$60)&gt;0),1,0)))</f>
        <v>0</v>
      </c>
      <c r="AZ28" s="68">
        <f>IF((SUM(AZ$19:AZ27)+AZ$38+AZ$39+SUM(AZ$117:AZ$121))&gt;=REGISTER!$DD$24,0,IF(EC$70=1,0,IF(AND(EC28=1,$J28=1,EC$43&gt;=REGISTER!$DD$28,EC$40&gt;0,SUM(EC$54:EC$60)&gt;0),1,0)))</f>
        <v>0</v>
      </c>
      <c r="BA28" s="68">
        <f>IF((SUM(BA$19:BA27)+BA$38+BA$39+SUM(BA$117:BA$121))&gt;=REGISTER!$DD$24,0,IF(ED$70=1,0,IF(AND(ED28=1,$J28=1,ED$43&gt;=REGISTER!$DD$28,ED$40&gt;0,SUM(ED$54:ED$60)&gt;0),1,0)))</f>
        <v>0</v>
      </c>
      <c r="BB28" s="68">
        <f>IF((SUM(BB$19:BB27)+BB$38+BB$39+SUM(BB$117:BB$121))&gt;=REGISTER!$DD$24,0,IF(EE$70=1,0,IF(AND(EE28=1,$J28=1,EE$43&gt;=REGISTER!$DD$28,EE$40&gt;0,SUM(EE$54:EE$60)&gt;0),1,0)))</f>
        <v>0</v>
      </c>
      <c r="BC28" s="68">
        <f>IF((SUM(BC$19:BC27)+BC$38+BC$39+SUM(BC$117:BC$121))&gt;=REGISTER!$DD$24,0,IF(EF$70=1,0,IF(AND(EF28=1,$J28=1,EF$43&gt;=REGISTER!$DD$28,EF$40&gt;0,SUM(EF$54:EF$60)&gt;0),1,0)))</f>
        <v>0</v>
      </c>
      <c r="BD28" s="83">
        <f t="shared" si="8"/>
        <v>0</v>
      </c>
      <c r="BE28" s="63">
        <f t="shared" si="9"/>
        <v>0</v>
      </c>
      <c r="BF28" s="63">
        <f t="shared" si="10"/>
        <v>0</v>
      </c>
      <c r="BG28" s="63">
        <f t="shared" si="18"/>
        <v>0</v>
      </c>
      <c r="BH28" s="63">
        <f t="shared" si="18"/>
        <v>0</v>
      </c>
      <c r="BI28" s="63">
        <f t="shared" si="18"/>
        <v>0</v>
      </c>
      <c r="BJ28" s="63">
        <f t="shared" si="18"/>
        <v>0</v>
      </c>
      <c r="BK28" s="63">
        <f t="shared" si="18"/>
        <v>0</v>
      </c>
      <c r="BL28" s="63">
        <f t="shared" si="18"/>
        <v>0</v>
      </c>
      <c r="BM28" s="63">
        <f t="shared" si="18"/>
        <v>0</v>
      </c>
      <c r="BN28" s="63">
        <f t="shared" si="18"/>
        <v>0</v>
      </c>
      <c r="BO28" s="63">
        <f t="shared" si="18"/>
        <v>0</v>
      </c>
      <c r="BP28" s="63">
        <f t="shared" si="18"/>
        <v>0</v>
      </c>
      <c r="BQ28" s="63">
        <f t="shared" si="18"/>
        <v>0</v>
      </c>
      <c r="BR28" s="63">
        <f t="shared" si="18"/>
        <v>0</v>
      </c>
      <c r="BS28" s="63">
        <f t="shared" si="18"/>
        <v>0</v>
      </c>
      <c r="BT28" s="63">
        <f t="shared" si="18"/>
        <v>0</v>
      </c>
      <c r="BU28" s="63">
        <f t="shared" si="18"/>
        <v>0</v>
      </c>
      <c r="BV28" s="63">
        <f t="shared" si="18"/>
        <v>0</v>
      </c>
      <c r="BW28" s="63">
        <f t="shared" si="19"/>
        <v>0</v>
      </c>
      <c r="BX28" s="63">
        <f t="shared" si="19"/>
        <v>0</v>
      </c>
      <c r="BY28" s="63">
        <f t="shared" si="19"/>
        <v>0</v>
      </c>
      <c r="BZ28" s="63">
        <f t="shared" si="19"/>
        <v>0</v>
      </c>
      <c r="CA28" s="63">
        <f t="shared" si="19"/>
        <v>0</v>
      </c>
      <c r="CB28" s="63">
        <f t="shared" si="19"/>
        <v>0</v>
      </c>
      <c r="CC28" s="63">
        <f t="shared" si="19"/>
        <v>0</v>
      </c>
      <c r="CD28" s="63">
        <f t="shared" si="19"/>
        <v>0</v>
      </c>
      <c r="CE28" s="63">
        <f t="shared" si="19"/>
        <v>0</v>
      </c>
      <c r="CF28" s="63">
        <f t="shared" si="19"/>
        <v>0</v>
      </c>
      <c r="CG28" s="63">
        <f t="shared" si="19"/>
        <v>0</v>
      </c>
      <c r="CH28" s="63">
        <f t="shared" si="17"/>
        <v>0</v>
      </c>
      <c r="CI28" s="63">
        <f t="shared" si="17"/>
        <v>0</v>
      </c>
      <c r="CJ28" s="63">
        <f t="shared" si="17"/>
        <v>0</v>
      </c>
      <c r="CK28" s="63">
        <f t="shared" si="17"/>
        <v>0</v>
      </c>
      <c r="CL28" s="63">
        <f t="shared" si="17"/>
        <v>0</v>
      </c>
      <c r="CM28" s="63">
        <f t="shared" si="17"/>
        <v>0</v>
      </c>
      <c r="CN28" s="63">
        <f t="shared" si="17"/>
        <v>0</v>
      </c>
      <c r="CO28" s="63">
        <f t="shared" si="17"/>
        <v>0</v>
      </c>
      <c r="CP28" s="63">
        <f t="shared" si="17"/>
        <v>0</v>
      </c>
      <c r="CQ28" s="63">
        <f t="shared" si="17"/>
        <v>0</v>
      </c>
      <c r="CR28" s="63">
        <f t="shared" si="17"/>
        <v>0</v>
      </c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46">
        <f t="shared" si="13"/>
        <v>0</v>
      </c>
      <c r="EH28" s="116"/>
      <c r="EI28" s="82">
        <f t="shared" si="14"/>
        <v>0</v>
      </c>
      <c r="EJ28" s="295" t="str">
        <f t="shared" si="15"/>
        <v/>
      </c>
      <c r="EK28" s="296">
        <f t="shared" si="16"/>
        <v>0</v>
      </c>
      <c r="EL28" s="161"/>
      <c r="EM28" s="354">
        <f>SUMIF($K28,REGISTER!$CY$7,'KORT 3'!$BD28)</f>
        <v>0</v>
      </c>
      <c r="EN28" s="355">
        <f>SUMIF($K28,REGISTER!$CY$8,'KORT 3'!$BD28)</f>
        <v>0</v>
      </c>
      <c r="EO28" s="356">
        <f>SUMIF($K28,REGISTER!$CY$9,'KORT 3'!$BD28)</f>
        <v>0</v>
      </c>
      <c r="EP28" s="356">
        <f>SUMIF($K28,REGISTER!$CY$10,'KORT 3'!$BD28)</f>
        <v>0</v>
      </c>
      <c r="EQ28" s="357">
        <f>SUMIF($K28,REGISTER!$CY$23,'KORT 3'!$BD28)</f>
        <v>0</v>
      </c>
      <c r="ER28" s="355">
        <f>SUMIF($K28,REGISTER!$CY$24,'KORT 3'!$BD28)</f>
        <v>0</v>
      </c>
      <c r="ES28" s="356">
        <f>SUMIF($K28,REGISTER!$CY$25,'KORT 3'!$BD28)</f>
        <v>0</v>
      </c>
      <c r="ET28" s="356">
        <f>SUMIF($K28,REGISTER!$CY$26,'KORT 3'!$BD28)</f>
        <v>0</v>
      </c>
      <c r="EU28" s="357">
        <f>SUMIF($K28,REGISTER!$CY$15,'KORT 3'!$BD28)</f>
        <v>0</v>
      </c>
      <c r="EV28" s="355">
        <f>SUMIF($K28,REGISTER!$CY$16,'KORT 3'!$BD28)</f>
        <v>0</v>
      </c>
      <c r="EW28" s="355">
        <f>SUMIF($K28,REGISTER!$CY$17,'KORT 3'!$BD28)</f>
        <v>0</v>
      </c>
      <c r="EX28" s="355">
        <f>SUMIF($K28,REGISTER!$CY$18,'KORT 3'!$BD28)</f>
        <v>0</v>
      </c>
      <c r="EY28" s="358">
        <f>SUMIF($K28,REGISTER!$CY$19,'KORT 3'!$BD28)+SUMIF($K28,REGISTER!$CY$20,'KORT 3'!$BD28)+SUMIF($K28,REGISTER!$CY$21,'KORT 3'!$BD28)+SUMIF($K28,REGISTER!$CY$22,'KORT 3'!$BD28)</f>
        <v>0</v>
      </c>
      <c r="EZ28" s="359">
        <f>SUMIF($K28,REGISTER!$CY$31,'KORT 3'!$BD28)</f>
        <v>0</v>
      </c>
      <c r="FA28" s="355">
        <f>SUMIF($K28,REGISTER!$CY$32,'KORT 3'!$BD28)</f>
        <v>0</v>
      </c>
      <c r="FB28" s="355">
        <f>SUMIF($K28,REGISTER!$CY$33,'KORT 3'!$BD28)</f>
        <v>0</v>
      </c>
      <c r="FC28" s="355">
        <f>SUMIF($K28,REGISTER!$CY$34,'KORT 3'!$BD28)</f>
        <v>0</v>
      </c>
      <c r="FD28" s="358">
        <f>SUMIF($K28,REGISTER!$CY$35,'KORT 3'!$BD28)+SUMIF($K28,REGISTER!$CY$36,'KORT 3'!$BD28)+SUMIF($K28,REGISTER!$CY$37,'KORT 3'!$BD28)+SUMIF($K28,REGISTER!$CY$38,'KORT 3'!$BD28)</f>
        <v>0</v>
      </c>
      <c r="FE28" s="376"/>
      <c r="FF28" s="377"/>
      <c r="FG28" s="378"/>
      <c r="FH28" s="377"/>
      <c r="FI28" s="377"/>
      <c r="FJ28" s="377"/>
      <c r="FK28" s="377"/>
      <c r="FL28" s="377"/>
      <c r="FM28" s="377"/>
      <c r="FN28" s="377"/>
      <c r="FO28" s="377"/>
      <c r="FP28" s="377"/>
      <c r="FQ28" s="377"/>
      <c r="FR28" s="377"/>
      <c r="FS28" s="377"/>
      <c r="FT28" s="377"/>
      <c r="FU28" s="377"/>
      <c r="FV28" s="377"/>
      <c r="FW28" s="377"/>
      <c r="FX28" s="379"/>
      <c r="FY28" s="84">
        <f>SUMIF($M28,REGISTER!$CY$40,'KORT 3'!$O28)</f>
        <v>0</v>
      </c>
      <c r="FZ28" s="17">
        <f>SUMIF($M28,REGISTER!$CY$41,'KORT 3'!$O28)</f>
        <v>0</v>
      </c>
      <c r="GA28" s="17">
        <f>SUMIF($M28,REGISTER!$CY$42,'KORT 3'!$O28)</f>
        <v>0</v>
      </c>
      <c r="GB28" s="17">
        <f>SUMIF($M28,REGISTER!$CY$43,'KORT 3'!$O28)</f>
        <v>0</v>
      </c>
      <c r="GC28" s="17">
        <f>SUMIF($M28,REGISTER!$CY$44,'KORT 3'!$O28)</f>
        <v>0</v>
      </c>
      <c r="GD28" s="17">
        <f>SUMIF($M28,REGISTER!$CY$45,'KORT 3'!$O28)</f>
        <v>0</v>
      </c>
      <c r="GE28" s="17">
        <f>SUMIF($M28,REGISTER!$CY$60,'KORT 3'!$O28)</f>
        <v>0</v>
      </c>
      <c r="GF28" s="17">
        <f>SUMIF($M28,REGISTER!$CY$61,'KORT 3'!$O28)</f>
        <v>0</v>
      </c>
      <c r="GG28" s="17">
        <f>SUMIF($M28,REGISTER!$CY$62,'KORT 3'!$O28)</f>
        <v>0</v>
      </c>
      <c r="GH28" s="17">
        <f>SUMIF($M28,REGISTER!$CY$63,'KORT 3'!$O28)</f>
        <v>0</v>
      </c>
      <c r="GI28" s="17">
        <f>SUMIF($M28,REGISTER!$CY$64,'KORT 3'!$O28)</f>
        <v>0</v>
      </c>
      <c r="GJ28" s="17">
        <f>SUMIF($M28,REGISTER!$CY$65,'KORT 3'!$O28)</f>
        <v>0</v>
      </c>
      <c r="GK28" s="17">
        <f>SUMIF($M28,REGISTER!$CY$50,'KORT 3'!$O28)</f>
        <v>0</v>
      </c>
      <c r="GL28" s="17">
        <f>SUMIF($M28,REGISTER!$CY$51,'KORT 3'!$O28)</f>
        <v>0</v>
      </c>
      <c r="GM28" s="17">
        <f>SUMIF($M28,REGISTER!$CY$52,'KORT 3'!$O28)</f>
        <v>0</v>
      </c>
      <c r="GN28" s="17">
        <f>SUMIF($M28,REGISTER!$CY$53,'KORT 3'!$O28)</f>
        <v>0</v>
      </c>
      <c r="GO28" s="17">
        <f>SUMIF($M28,REGISTER!$CY$54,'KORT 3'!$O28)</f>
        <v>0</v>
      </c>
      <c r="GP28" s="17">
        <f>SUMIF($M28,REGISTER!$CY$55,'KORT 3'!$O28)</f>
        <v>0</v>
      </c>
      <c r="GQ28" s="16">
        <f>SUMIF($M28,REGISTER!$CY$56,'KORT 3'!$O28)+SUMIF($M28,REGISTER!$CY$57,'KORT 3'!$O28)+SUMIF($M28,REGISTER!$CY$58,'KORT 3'!$O28)+SUMIF($M28,REGISTER!$CY$59,'KORT 3'!$O28)</f>
        <v>0</v>
      </c>
      <c r="GR28" s="17">
        <f>SUMIF($M28,REGISTER!$CY$70,'KORT 3'!$O28)</f>
        <v>0</v>
      </c>
      <c r="GS28" s="17">
        <f>SUMIF($M28,REGISTER!$CY$71,'KORT 3'!$O28)</f>
        <v>0</v>
      </c>
      <c r="GT28" s="17">
        <f>SUMIF($M28,REGISTER!$CY$72,'KORT 3'!$O28)</f>
        <v>0</v>
      </c>
      <c r="GU28" s="17">
        <f>SUMIF($M28,REGISTER!$CY$73,'KORT 3'!$O28)</f>
        <v>0</v>
      </c>
      <c r="GV28" s="17">
        <f>SUMIF($M28,REGISTER!$CY$74,'KORT 3'!$O28)</f>
        <v>0</v>
      </c>
      <c r="GW28" s="17">
        <f>SUMIF($M28,REGISTER!$CY$75,'KORT 3'!$O28)</f>
        <v>0</v>
      </c>
      <c r="GX28" s="16">
        <f>SUMIF($M28,REGISTER!$CY$76,'KORT 3'!$O28)+SUMIF($M28,REGISTER!$CY$77,'KORT 3'!$O28)+SUMIF($M28,REGISTER!$CY$78,'KORT 3'!$O28)+SUMIF($M28,REGISTER!$CY$79,'KORT 3'!$O28)</f>
        <v>0</v>
      </c>
      <c r="GY28" s="116"/>
      <c r="GZ28" s="116"/>
      <c r="HA28" s="116"/>
      <c r="HB28" s="116"/>
      <c r="HC28" s="116"/>
      <c r="HD28" s="116"/>
      <c r="HE28" s="116"/>
      <c r="HF28" s="116"/>
      <c r="HG28" s="116"/>
      <c r="HH28" s="116"/>
      <c r="HI28" s="116"/>
      <c r="HJ28" s="116"/>
      <c r="HK28" s="116"/>
      <c r="HL28" s="116"/>
      <c r="HM28" s="116"/>
      <c r="HN28" s="116"/>
      <c r="HO28" s="116"/>
      <c r="HP28" s="106"/>
      <c r="HQ28" s="1"/>
    </row>
    <row r="29" spans="1:225" ht="15.9" customHeight="1">
      <c r="A29" s="15">
        <v>11</v>
      </c>
      <c r="B29" s="69"/>
      <c r="C29" s="541" t="str">
        <f t="shared" si="0"/>
        <v/>
      </c>
      <c r="D29" s="567"/>
      <c r="E29" s="567"/>
      <c r="F29" s="567"/>
      <c r="G29" s="567"/>
      <c r="H29" s="111" t="str">
        <f t="shared" si="1"/>
        <v/>
      </c>
      <c r="I29" s="22">
        <f t="shared" si="2"/>
        <v>0</v>
      </c>
      <c r="J29" s="22">
        <f t="shared" si="3"/>
        <v>0</v>
      </c>
      <c r="K29" s="22">
        <f t="shared" si="4"/>
        <v>0</v>
      </c>
      <c r="L29" s="114"/>
      <c r="M29" s="22">
        <f t="shared" si="5"/>
        <v>0</v>
      </c>
      <c r="N29" s="22">
        <f t="shared" si="6"/>
        <v>0</v>
      </c>
      <c r="O29" s="83">
        <f t="shared" si="7"/>
        <v>0</v>
      </c>
      <c r="P29" s="68">
        <f>IF((SUM(P$19:P28)+P$38+P$39+SUM(P$117:P$121))&gt;=REGISTER!$DD$24,0,IF(CS$70=1,0,IF(AND(CS29=1,$J29=1,CS$43&gt;=REGISTER!$DD$28,CS$40&gt;0,SUM(CS$54:CS$60)&gt;0),1,0)))</f>
        <v>0</v>
      </c>
      <c r="Q29" s="68">
        <f>IF((SUM(Q$19:Q28)+Q$38+Q$39+SUM(Q$117:Q$121))&gt;=REGISTER!$DD$24,0,IF(CT$70=1,0,IF(AND(CT29=1,$J29=1,CT$43&gt;=REGISTER!$DD$28,CT$40&gt;0,SUM(CT$54:CT$60)&gt;0),1,0)))</f>
        <v>0</v>
      </c>
      <c r="R29" s="68">
        <f>IF((SUM(R$19:R28)+R$38+R$39+SUM(R$117:R$121))&gt;=REGISTER!$DD$24,0,IF(CU$70=1,0,IF(AND(CU29=1,$J29=1,CU$43&gt;=REGISTER!$DD$28,CU$40&gt;0,SUM(CU$54:CU$60)&gt;0),1,0)))</f>
        <v>0</v>
      </c>
      <c r="S29" s="68">
        <f>IF((SUM(S$19:S28)+S$38+S$39+SUM(S$117:S$121))&gt;=REGISTER!$DD$24,0,IF(CV$70=1,0,IF(AND(CV29=1,$J29=1,CV$43&gt;=REGISTER!$DD$28,CV$40&gt;0,SUM(CV$54:CV$60)&gt;0),1,0)))</f>
        <v>0</v>
      </c>
      <c r="T29" s="68">
        <f>IF((SUM(T$19:T28)+T$38+T$39+SUM(T$117:T$121))&gt;=REGISTER!$DD$24,0,IF(CW$70=1,0,IF(AND(CW29=1,$J29=1,CW$43&gt;=REGISTER!$DD$28,CW$40&gt;0,SUM(CW$54:CW$60)&gt;0),1,0)))</f>
        <v>0</v>
      </c>
      <c r="U29" s="68">
        <f>IF((SUM(U$19:U28)+U$38+U$39+SUM(U$117:U$121))&gt;=REGISTER!$DD$24,0,IF(CX$70=1,0,IF(AND(CX29=1,$J29=1,CX$43&gt;=REGISTER!$DD$28,CX$40&gt;0,SUM(CX$54:CX$60)&gt;0),1,0)))</f>
        <v>0</v>
      </c>
      <c r="V29" s="68">
        <f>IF((SUM(V$19:V28)+V$38+V$39+SUM(V$117:V$121))&gt;=REGISTER!$DD$24,0,IF(CY$70=1,0,IF(AND(CY29=1,$J29=1,CY$43&gt;=REGISTER!$DD$28,CY$40&gt;0,SUM(CY$54:CY$60)&gt;0),1,0)))</f>
        <v>0</v>
      </c>
      <c r="W29" s="68">
        <f>IF((SUM(W$19:W28)+W$38+W$39+SUM(W$117:W$121))&gt;=REGISTER!$DD$24,0,IF(CZ$70=1,0,IF(AND(CZ29=1,$J29=1,CZ$43&gt;=REGISTER!$DD$28,CZ$40&gt;0,SUM(CZ$54:CZ$60)&gt;0),1,0)))</f>
        <v>0</v>
      </c>
      <c r="X29" s="68">
        <f>IF((SUM(X$19:X28)+X$38+X$39+SUM(X$117:X$121))&gt;=REGISTER!$DD$24,0,IF(DA$70=1,0,IF(AND(DA29=1,$J29=1,DA$43&gt;=REGISTER!$DD$28,DA$40&gt;0,SUM(DA$54:DA$60)&gt;0),1,0)))</f>
        <v>0</v>
      </c>
      <c r="Y29" s="68">
        <f>IF((SUM(Y$19:Y28)+Y$38+Y$39+SUM(Y$117:Y$121))&gt;=REGISTER!$DD$24,0,IF(DB$70=1,0,IF(AND(DB29=1,$J29=1,DB$43&gt;=REGISTER!$DD$28,DB$40&gt;0,SUM(DB$54:DB$60)&gt;0),1,0)))</f>
        <v>0</v>
      </c>
      <c r="Z29" s="68">
        <f>IF((SUM(Z$19:Z28)+Z$38+Z$39+SUM(Z$117:Z$121))&gt;=REGISTER!$DD$24,0,IF(DC$70=1,0,IF(AND(DC29=1,$J29=1,DC$43&gt;=REGISTER!$DD$28,DC$40&gt;0,SUM(DC$54:DC$60)&gt;0),1,0)))</f>
        <v>0</v>
      </c>
      <c r="AA29" s="68">
        <f>IF((SUM(AA$19:AA28)+AA$38+AA$39+SUM(AA$117:AA$121))&gt;=REGISTER!$DD$24,0,IF(DD$70=1,0,IF(AND(DD29=1,$J29=1,DD$43&gt;=REGISTER!$DD$28,DD$40&gt;0,SUM(DD$54:DD$60)&gt;0),1,0)))</f>
        <v>0</v>
      </c>
      <c r="AB29" s="68">
        <f>IF((SUM(AB$19:AB28)+AB$38+AB$39+SUM(AB$117:AB$121))&gt;=REGISTER!$DD$24,0,IF(DE$70=1,0,IF(AND(DE29=1,$J29=1,DE$43&gt;=REGISTER!$DD$28,DE$40&gt;0,SUM(DE$54:DE$60)&gt;0),1,0)))</f>
        <v>0</v>
      </c>
      <c r="AC29" s="68">
        <f>IF((SUM(AC$19:AC28)+AC$38+AC$39+SUM(AC$117:AC$121))&gt;=REGISTER!$DD$24,0,IF(DF$70=1,0,IF(AND(DF29=1,$J29=1,DF$43&gt;=REGISTER!$DD$28,DF$40&gt;0,SUM(DF$54:DF$60)&gt;0),1,0)))</f>
        <v>0</v>
      </c>
      <c r="AD29" s="68">
        <f>IF((SUM(AD$19:AD28)+AD$38+AD$39+SUM(AD$117:AD$121))&gt;=REGISTER!$DD$24,0,IF(DG$70=1,0,IF(AND(DG29=1,$J29=1,DG$43&gt;=REGISTER!$DD$28,DG$40&gt;0,SUM(DG$54:DG$60)&gt;0),1,0)))</f>
        <v>0</v>
      </c>
      <c r="AE29" s="68">
        <f>IF((SUM(AE$19:AE28)+AE$38+AE$39+SUM(AE$117:AE$121))&gt;=REGISTER!$DD$24,0,IF(DH$70=1,0,IF(AND(DH29=1,$J29=1,DH$43&gt;=REGISTER!$DD$28,DH$40&gt;0,SUM(DH$54:DH$60)&gt;0),1,0)))</f>
        <v>0</v>
      </c>
      <c r="AF29" s="68">
        <f>IF((SUM(AF$19:AF28)+AF$38+AF$39+SUM(AF$117:AF$121))&gt;=REGISTER!$DD$24,0,IF(DI$70=1,0,IF(AND(DI29=1,$J29=1,DI$43&gt;=REGISTER!$DD$28,DI$40&gt;0,SUM(DI$54:DI$60)&gt;0),1,0)))</f>
        <v>0</v>
      </c>
      <c r="AG29" s="68">
        <f>IF((SUM(AG$19:AG28)+AG$38+AG$39+SUM(AG$117:AG$121))&gt;=REGISTER!$DD$24,0,IF(DJ$70=1,0,IF(AND(DJ29=1,$J29=1,DJ$43&gt;=REGISTER!$DD$28,DJ$40&gt;0,SUM(DJ$54:DJ$60)&gt;0),1,0)))</f>
        <v>0</v>
      </c>
      <c r="AH29" s="68">
        <f>IF((SUM(AH$19:AH28)+AH$38+AH$39+SUM(AH$117:AH$121))&gt;=REGISTER!$DD$24,0,IF(DK$70=1,0,IF(AND(DK29=1,$J29=1,DK$43&gt;=REGISTER!$DD$28,DK$40&gt;0,SUM(DK$54:DK$60)&gt;0),1,0)))</f>
        <v>0</v>
      </c>
      <c r="AI29" s="68">
        <f>IF((SUM(AI$19:AI28)+AI$38+AI$39+SUM(AI$117:AI$121))&gt;=REGISTER!$DD$24,0,IF(DL$70=1,0,IF(AND(DL29=1,$J29=1,DL$43&gt;=REGISTER!$DD$28,DL$40&gt;0,SUM(DL$54:DL$60)&gt;0),1,0)))</f>
        <v>0</v>
      </c>
      <c r="AJ29" s="68">
        <f>IF((SUM(AJ$19:AJ28)+AJ$38+AJ$39+SUM(AJ$117:AJ$121))&gt;=REGISTER!$DD$24,0,IF(DM$70=1,0,IF(AND(DM29=1,$J29=1,DM$43&gt;=REGISTER!$DD$28,DM$40&gt;0,SUM(DM$54:DM$60)&gt;0),1,0)))</f>
        <v>0</v>
      </c>
      <c r="AK29" s="68">
        <f>IF((SUM(AK$19:AK28)+AK$38+AK$39+SUM(AK$117:AK$121))&gt;=REGISTER!$DD$24,0,IF(DN$70=1,0,IF(AND(DN29=1,$J29=1,DN$43&gt;=REGISTER!$DD$28,DN$40&gt;0,SUM(DN$54:DN$60)&gt;0),1,0)))</f>
        <v>0</v>
      </c>
      <c r="AL29" s="68">
        <f>IF((SUM(AL$19:AL28)+AL$38+AL$39+SUM(AL$117:AL$121))&gt;=REGISTER!$DD$24,0,IF(DO$70=1,0,IF(AND(DO29=1,$J29=1,DO$43&gt;=REGISTER!$DD$28,DO$40&gt;0,SUM(DO$54:DO$60)&gt;0),1,0)))</f>
        <v>0</v>
      </c>
      <c r="AM29" s="68">
        <f>IF((SUM(AM$19:AM28)+AM$38+AM$39+SUM(AM$117:AM$121))&gt;=REGISTER!$DD$24,0,IF(DP$70=1,0,IF(AND(DP29=1,$J29=1,DP$43&gt;=REGISTER!$DD$28,DP$40&gt;0,SUM(DP$54:DP$60)&gt;0),1,0)))</f>
        <v>0</v>
      </c>
      <c r="AN29" s="68">
        <f>IF((SUM(AN$19:AN28)+AN$38+AN$39+SUM(AN$117:AN$121))&gt;=REGISTER!$DD$24,0,IF(DQ$70=1,0,IF(AND(DQ29=1,$J29=1,DQ$43&gt;=REGISTER!$DD$28,DQ$40&gt;0,SUM(DQ$54:DQ$60)&gt;0),1,0)))</f>
        <v>0</v>
      </c>
      <c r="AO29" s="68">
        <f>IF((SUM(AO$19:AO28)+AO$38+AO$39+SUM(AO$117:AO$121))&gt;=REGISTER!$DD$24,0,IF(DR$70=1,0,IF(AND(DR29=1,$J29=1,DR$43&gt;=REGISTER!$DD$28,DR$40&gt;0,SUM(DR$54:DR$60)&gt;0),1,0)))</f>
        <v>0</v>
      </c>
      <c r="AP29" s="68">
        <f>IF((SUM(AP$19:AP28)+AP$38+AP$39+SUM(AP$117:AP$121))&gt;=REGISTER!$DD$24,0,IF(DS$70=1,0,IF(AND(DS29=1,$J29=1,DS$43&gt;=REGISTER!$DD$28,DS$40&gt;0,SUM(DS$54:DS$60)&gt;0),1,0)))</f>
        <v>0</v>
      </c>
      <c r="AQ29" s="68">
        <f>IF((SUM(AQ$19:AQ28)+AQ$38+AQ$39+SUM(AQ$117:AQ$121))&gt;=REGISTER!$DD$24,0,IF(DT$70=1,0,IF(AND(DT29=1,$J29=1,DT$43&gt;=REGISTER!$DD$28,DT$40&gt;0,SUM(DT$54:DT$60)&gt;0),1,0)))</f>
        <v>0</v>
      </c>
      <c r="AR29" s="68">
        <f>IF((SUM(AR$19:AR28)+AR$38+AR$39+SUM(AR$117:AR$121))&gt;=REGISTER!$DD$24,0,IF(DU$70=1,0,IF(AND(DU29=1,$J29=1,DU$43&gt;=REGISTER!$DD$28,DU$40&gt;0,SUM(DU$54:DU$60)&gt;0),1,0)))</f>
        <v>0</v>
      </c>
      <c r="AS29" s="68">
        <f>IF((SUM(AS$19:AS28)+AS$38+AS$39+SUM(AS$117:AS$121))&gt;=REGISTER!$DD$24,0,IF(DV$70=1,0,IF(AND(DV29=1,$J29=1,DV$43&gt;=REGISTER!$DD$28,DV$40&gt;0,SUM(DV$54:DV$60)&gt;0),1,0)))</f>
        <v>0</v>
      </c>
      <c r="AT29" s="68">
        <f>IF((SUM(AT$19:AT28)+AT$38+AT$39+SUM(AT$117:AT$121))&gt;=REGISTER!$DD$24,0,IF(DW$70=1,0,IF(AND(DW29=1,$J29=1,DW$43&gt;=REGISTER!$DD$28,DW$40&gt;0,SUM(DW$54:DW$60)&gt;0),1,0)))</f>
        <v>0</v>
      </c>
      <c r="AU29" s="68">
        <f>IF((SUM(AU$19:AU28)+AU$38+AU$39+SUM(AU$117:AU$121))&gt;=REGISTER!$DD$24,0,IF(DX$70=1,0,IF(AND(DX29=1,$J29=1,DX$43&gt;=REGISTER!$DD$28,DX$40&gt;0,SUM(DX$54:DX$60)&gt;0),1,0)))</f>
        <v>0</v>
      </c>
      <c r="AV29" s="68">
        <f>IF((SUM(AV$19:AV28)+AV$38+AV$39+SUM(AV$117:AV$121))&gt;=REGISTER!$DD$24,0,IF(DY$70=1,0,IF(AND(DY29=1,$J29=1,DY$43&gt;=REGISTER!$DD$28,DY$40&gt;0,SUM(DY$54:DY$60)&gt;0),1,0)))</f>
        <v>0</v>
      </c>
      <c r="AW29" s="68">
        <f>IF((SUM(AW$19:AW28)+AW$38+AW$39+SUM(AW$117:AW$121))&gt;=REGISTER!$DD$24,0,IF(DZ$70=1,0,IF(AND(DZ29=1,$J29=1,DZ$43&gt;=REGISTER!$DD$28,DZ$40&gt;0,SUM(DZ$54:DZ$60)&gt;0),1,0)))</f>
        <v>0</v>
      </c>
      <c r="AX29" s="68">
        <f>IF((SUM(AX$19:AX28)+AX$38+AX$39+SUM(AX$117:AX$121))&gt;=REGISTER!$DD$24,0,IF(EA$70=1,0,IF(AND(EA29=1,$J29=1,EA$43&gt;=REGISTER!$DD$28,EA$40&gt;0,SUM(EA$54:EA$60)&gt;0),1,0)))</f>
        <v>0</v>
      </c>
      <c r="AY29" s="68">
        <f>IF((SUM(AY$19:AY28)+AY$38+AY$39+SUM(AY$117:AY$121))&gt;=REGISTER!$DD$24,0,IF(EB$70=1,0,IF(AND(EB29=1,$J29=1,EB$43&gt;=REGISTER!$DD$28,EB$40&gt;0,SUM(EB$54:EB$60)&gt;0),1,0)))</f>
        <v>0</v>
      </c>
      <c r="AZ29" s="68">
        <f>IF((SUM(AZ$19:AZ28)+AZ$38+AZ$39+SUM(AZ$117:AZ$121))&gt;=REGISTER!$DD$24,0,IF(EC$70=1,0,IF(AND(EC29=1,$J29=1,EC$43&gt;=REGISTER!$DD$28,EC$40&gt;0,SUM(EC$54:EC$60)&gt;0),1,0)))</f>
        <v>0</v>
      </c>
      <c r="BA29" s="68">
        <f>IF((SUM(BA$19:BA28)+BA$38+BA$39+SUM(BA$117:BA$121))&gt;=REGISTER!$DD$24,0,IF(ED$70=1,0,IF(AND(ED29=1,$J29=1,ED$43&gt;=REGISTER!$DD$28,ED$40&gt;0,SUM(ED$54:ED$60)&gt;0),1,0)))</f>
        <v>0</v>
      </c>
      <c r="BB29" s="68">
        <f>IF((SUM(BB$19:BB28)+BB$38+BB$39+SUM(BB$117:BB$121))&gt;=REGISTER!$DD$24,0,IF(EE$70=1,0,IF(AND(EE29=1,$J29=1,EE$43&gt;=REGISTER!$DD$28,EE$40&gt;0,SUM(EE$54:EE$60)&gt;0),1,0)))</f>
        <v>0</v>
      </c>
      <c r="BC29" s="68">
        <f>IF((SUM(BC$19:BC28)+BC$38+BC$39+SUM(BC$117:BC$121))&gt;=REGISTER!$DD$24,0,IF(EF$70=1,0,IF(AND(EF29=1,$J29=1,EF$43&gt;=REGISTER!$DD$28,EF$40&gt;0,SUM(EF$54:EF$60)&gt;0),1,0)))</f>
        <v>0</v>
      </c>
      <c r="BD29" s="83">
        <f t="shared" si="8"/>
        <v>0</v>
      </c>
      <c r="BE29" s="63">
        <f t="shared" si="9"/>
        <v>0</v>
      </c>
      <c r="BF29" s="63">
        <f t="shared" si="10"/>
        <v>0</v>
      </c>
      <c r="BG29" s="63">
        <f t="shared" si="18"/>
        <v>0</v>
      </c>
      <c r="BH29" s="63">
        <f t="shared" si="18"/>
        <v>0</v>
      </c>
      <c r="BI29" s="63">
        <f t="shared" si="18"/>
        <v>0</v>
      </c>
      <c r="BJ29" s="63">
        <f t="shared" si="18"/>
        <v>0</v>
      </c>
      <c r="BK29" s="63">
        <f t="shared" si="18"/>
        <v>0</v>
      </c>
      <c r="BL29" s="63">
        <f t="shared" si="18"/>
        <v>0</v>
      </c>
      <c r="BM29" s="63">
        <f t="shared" si="18"/>
        <v>0</v>
      </c>
      <c r="BN29" s="63">
        <f t="shared" si="18"/>
        <v>0</v>
      </c>
      <c r="BO29" s="63">
        <f t="shared" si="18"/>
        <v>0</v>
      </c>
      <c r="BP29" s="63">
        <f t="shared" si="18"/>
        <v>0</v>
      </c>
      <c r="BQ29" s="63">
        <f t="shared" si="18"/>
        <v>0</v>
      </c>
      <c r="BR29" s="63">
        <f t="shared" si="18"/>
        <v>0</v>
      </c>
      <c r="BS29" s="63">
        <f t="shared" si="18"/>
        <v>0</v>
      </c>
      <c r="BT29" s="63">
        <f t="shared" si="18"/>
        <v>0</v>
      </c>
      <c r="BU29" s="63">
        <f t="shared" si="18"/>
        <v>0</v>
      </c>
      <c r="BV29" s="63">
        <f t="shared" si="18"/>
        <v>0</v>
      </c>
      <c r="BW29" s="63">
        <f t="shared" si="19"/>
        <v>0</v>
      </c>
      <c r="BX29" s="63">
        <f t="shared" si="19"/>
        <v>0</v>
      </c>
      <c r="BY29" s="63">
        <f t="shared" si="19"/>
        <v>0</v>
      </c>
      <c r="BZ29" s="63">
        <f t="shared" si="19"/>
        <v>0</v>
      </c>
      <c r="CA29" s="63">
        <f t="shared" si="19"/>
        <v>0</v>
      </c>
      <c r="CB29" s="63">
        <f t="shared" si="19"/>
        <v>0</v>
      </c>
      <c r="CC29" s="63">
        <f t="shared" si="19"/>
        <v>0</v>
      </c>
      <c r="CD29" s="63">
        <f t="shared" si="19"/>
        <v>0</v>
      </c>
      <c r="CE29" s="63">
        <f t="shared" si="19"/>
        <v>0</v>
      </c>
      <c r="CF29" s="63">
        <f t="shared" si="19"/>
        <v>0</v>
      </c>
      <c r="CG29" s="63">
        <f t="shared" si="19"/>
        <v>0</v>
      </c>
      <c r="CH29" s="63">
        <f t="shared" si="17"/>
        <v>0</v>
      </c>
      <c r="CI29" s="63">
        <f t="shared" si="17"/>
        <v>0</v>
      </c>
      <c r="CJ29" s="63">
        <f t="shared" si="17"/>
        <v>0</v>
      </c>
      <c r="CK29" s="63">
        <f t="shared" si="17"/>
        <v>0</v>
      </c>
      <c r="CL29" s="63">
        <f t="shared" si="17"/>
        <v>0</v>
      </c>
      <c r="CM29" s="63">
        <f t="shared" si="17"/>
        <v>0</v>
      </c>
      <c r="CN29" s="63">
        <f t="shared" si="17"/>
        <v>0</v>
      </c>
      <c r="CO29" s="63">
        <f t="shared" si="17"/>
        <v>0</v>
      </c>
      <c r="CP29" s="63">
        <f t="shared" si="17"/>
        <v>0</v>
      </c>
      <c r="CQ29" s="63">
        <f t="shared" si="17"/>
        <v>0</v>
      </c>
      <c r="CR29" s="63">
        <f t="shared" si="17"/>
        <v>0</v>
      </c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46">
        <f t="shared" si="13"/>
        <v>0</v>
      </c>
      <c r="EH29" s="116"/>
      <c r="EI29" s="82">
        <f t="shared" si="14"/>
        <v>0</v>
      </c>
      <c r="EJ29" s="295" t="str">
        <f t="shared" si="15"/>
        <v/>
      </c>
      <c r="EK29" s="296">
        <f t="shared" si="16"/>
        <v>0</v>
      </c>
      <c r="EL29" s="161"/>
      <c r="EM29" s="354">
        <f>SUMIF($K29,REGISTER!$CY$7,'KORT 3'!$BD29)</f>
        <v>0</v>
      </c>
      <c r="EN29" s="355">
        <f>SUMIF($K29,REGISTER!$CY$8,'KORT 3'!$BD29)</f>
        <v>0</v>
      </c>
      <c r="EO29" s="356">
        <f>SUMIF($K29,REGISTER!$CY$9,'KORT 3'!$BD29)</f>
        <v>0</v>
      </c>
      <c r="EP29" s="356">
        <f>SUMIF($K29,REGISTER!$CY$10,'KORT 3'!$BD29)</f>
        <v>0</v>
      </c>
      <c r="EQ29" s="357">
        <f>SUMIF($K29,REGISTER!$CY$23,'KORT 3'!$BD29)</f>
        <v>0</v>
      </c>
      <c r="ER29" s="355">
        <f>SUMIF($K29,REGISTER!$CY$24,'KORT 3'!$BD29)</f>
        <v>0</v>
      </c>
      <c r="ES29" s="356">
        <f>SUMIF($K29,REGISTER!$CY$25,'KORT 3'!$BD29)</f>
        <v>0</v>
      </c>
      <c r="ET29" s="356">
        <f>SUMIF($K29,REGISTER!$CY$26,'KORT 3'!$BD29)</f>
        <v>0</v>
      </c>
      <c r="EU29" s="357">
        <f>SUMIF($K29,REGISTER!$CY$15,'KORT 3'!$BD29)</f>
        <v>0</v>
      </c>
      <c r="EV29" s="355">
        <f>SUMIF($K29,REGISTER!$CY$16,'KORT 3'!$BD29)</f>
        <v>0</v>
      </c>
      <c r="EW29" s="355">
        <f>SUMIF($K29,REGISTER!$CY$17,'KORT 3'!$BD29)</f>
        <v>0</v>
      </c>
      <c r="EX29" s="355">
        <f>SUMIF($K29,REGISTER!$CY$18,'KORT 3'!$BD29)</f>
        <v>0</v>
      </c>
      <c r="EY29" s="358">
        <f>SUMIF($K29,REGISTER!$CY$19,'KORT 3'!$BD29)+SUMIF($K29,REGISTER!$CY$20,'KORT 3'!$BD29)+SUMIF($K29,REGISTER!$CY$21,'KORT 3'!$BD29)+SUMIF($K29,REGISTER!$CY$22,'KORT 3'!$BD29)</f>
        <v>0</v>
      </c>
      <c r="EZ29" s="359">
        <f>SUMIF($K29,REGISTER!$CY$31,'KORT 3'!$BD29)</f>
        <v>0</v>
      </c>
      <c r="FA29" s="355">
        <f>SUMIF($K29,REGISTER!$CY$32,'KORT 3'!$BD29)</f>
        <v>0</v>
      </c>
      <c r="FB29" s="355">
        <f>SUMIF($K29,REGISTER!$CY$33,'KORT 3'!$BD29)</f>
        <v>0</v>
      </c>
      <c r="FC29" s="355">
        <f>SUMIF($K29,REGISTER!$CY$34,'KORT 3'!$BD29)</f>
        <v>0</v>
      </c>
      <c r="FD29" s="358">
        <f>SUMIF($K29,REGISTER!$CY$35,'KORT 3'!$BD29)+SUMIF($K29,REGISTER!$CY$36,'KORT 3'!$BD29)+SUMIF($K29,REGISTER!$CY$37,'KORT 3'!$BD29)+SUMIF($K29,REGISTER!$CY$38,'KORT 3'!$BD29)</f>
        <v>0</v>
      </c>
      <c r="FE29" s="376"/>
      <c r="FF29" s="377"/>
      <c r="FG29" s="378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9"/>
      <c r="FY29" s="84">
        <f>SUMIF($M29,REGISTER!$CY$40,'KORT 3'!$O29)</f>
        <v>0</v>
      </c>
      <c r="FZ29" s="17">
        <f>SUMIF($M29,REGISTER!$CY$41,'KORT 3'!$O29)</f>
        <v>0</v>
      </c>
      <c r="GA29" s="17">
        <f>SUMIF($M29,REGISTER!$CY$42,'KORT 3'!$O29)</f>
        <v>0</v>
      </c>
      <c r="GB29" s="17">
        <f>SUMIF($M29,REGISTER!$CY$43,'KORT 3'!$O29)</f>
        <v>0</v>
      </c>
      <c r="GC29" s="17">
        <f>SUMIF($M29,REGISTER!$CY$44,'KORT 3'!$O29)</f>
        <v>0</v>
      </c>
      <c r="GD29" s="17">
        <f>SUMIF($M29,REGISTER!$CY$45,'KORT 3'!$O29)</f>
        <v>0</v>
      </c>
      <c r="GE29" s="17">
        <f>SUMIF($M29,REGISTER!$CY$60,'KORT 3'!$O29)</f>
        <v>0</v>
      </c>
      <c r="GF29" s="17">
        <f>SUMIF($M29,REGISTER!$CY$61,'KORT 3'!$O29)</f>
        <v>0</v>
      </c>
      <c r="GG29" s="17">
        <f>SUMIF($M29,REGISTER!$CY$62,'KORT 3'!$O29)</f>
        <v>0</v>
      </c>
      <c r="GH29" s="17">
        <f>SUMIF($M29,REGISTER!$CY$63,'KORT 3'!$O29)</f>
        <v>0</v>
      </c>
      <c r="GI29" s="17">
        <f>SUMIF($M29,REGISTER!$CY$64,'KORT 3'!$O29)</f>
        <v>0</v>
      </c>
      <c r="GJ29" s="17">
        <f>SUMIF($M29,REGISTER!$CY$65,'KORT 3'!$O29)</f>
        <v>0</v>
      </c>
      <c r="GK29" s="17">
        <f>SUMIF($M29,REGISTER!$CY$50,'KORT 3'!$O29)</f>
        <v>0</v>
      </c>
      <c r="GL29" s="17">
        <f>SUMIF($M29,REGISTER!$CY$51,'KORT 3'!$O29)</f>
        <v>0</v>
      </c>
      <c r="GM29" s="17">
        <f>SUMIF($M29,REGISTER!$CY$52,'KORT 3'!$O29)</f>
        <v>0</v>
      </c>
      <c r="GN29" s="17">
        <f>SUMIF($M29,REGISTER!$CY$53,'KORT 3'!$O29)</f>
        <v>0</v>
      </c>
      <c r="GO29" s="17">
        <f>SUMIF($M29,REGISTER!$CY$54,'KORT 3'!$O29)</f>
        <v>0</v>
      </c>
      <c r="GP29" s="17">
        <f>SUMIF($M29,REGISTER!$CY$55,'KORT 3'!$O29)</f>
        <v>0</v>
      </c>
      <c r="GQ29" s="16">
        <f>SUMIF($M29,REGISTER!$CY$56,'KORT 3'!$O29)+SUMIF($M29,REGISTER!$CY$57,'KORT 3'!$O29)+SUMIF($M29,REGISTER!$CY$58,'KORT 3'!$O29)+SUMIF($M29,REGISTER!$CY$59,'KORT 3'!$O29)</f>
        <v>0</v>
      </c>
      <c r="GR29" s="17">
        <f>SUMIF($M29,REGISTER!$CY$70,'KORT 3'!$O29)</f>
        <v>0</v>
      </c>
      <c r="GS29" s="17">
        <f>SUMIF($M29,REGISTER!$CY$71,'KORT 3'!$O29)</f>
        <v>0</v>
      </c>
      <c r="GT29" s="17">
        <f>SUMIF($M29,REGISTER!$CY$72,'KORT 3'!$O29)</f>
        <v>0</v>
      </c>
      <c r="GU29" s="17">
        <f>SUMIF($M29,REGISTER!$CY$73,'KORT 3'!$O29)</f>
        <v>0</v>
      </c>
      <c r="GV29" s="17">
        <f>SUMIF($M29,REGISTER!$CY$74,'KORT 3'!$O29)</f>
        <v>0</v>
      </c>
      <c r="GW29" s="17">
        <f>SUMIF($M29,REGISTER!$CY$75,'KORT 3'!$O29)</f>
        <v>0</v>
      </c>
      <c r="GX29" s="16">
        <f>SUMIF($M29,REGISTER!$CY$76,'KORT 3'!$O29)+SUMIF($M29,REGISTER!$CY$77,'KORT 3'!$O29)+SUMIF($M29,REGISTER!$CY$78,'KORT 3'!$O29)+SUMIF($M29,REGISTER!$CY$79,'KORT 3'!$O29)</f>
        <v>0</v>
      </c>
      <c r="GY29" s="116"/>
      <c r="GZ29" s="116"/>
      <c r="HA29" s="116"/>
      <c r="HB29" s="116"/>
      <c r="HC29" s="116"/>
      <c r="HD29" s="116"/>
      <c r="HE29" s="116"/>
      <c r="HF29" s="116"/>
      <c r="HG29" s="116"/>
      <c r="HH29" s="116"/>
      <c r="HI29" s="116"/>
      <c r="HJ29" s="116"/>
      <c r="HK29" s="116"/>
      <c r="HL29" s="116"/>
      <c r="HM29" s="116"/>
      <c r="HN29" s="116"/>
      <c r="HO29" s="116"/>
      <c r="HP29" s="106"/>
      <c r="HQ29" s="1"/>
    </row>
    <row r="30" spans="1:225" ht="15.9" customHeight="1">
      <c r="A30" s="15">
        <v>12</v>
      </c>
      <c r="B30" s="69"/>
      <c r="C30" s="541" t="str">
        <f t="shared" si="0"/>
        <v/>
      </c>
      <c r="D30" s="567"/>
      <c r="E30" s="567"/>
      <c r="F30" s="567"/>
      <c r="G30" s="567"/>
      <c r="H30" s="111" t="str">
        <f t="shared" si="1"/>
        <v/>
      </c>
      <c r="I30" s="22">
        <f t="shared" si="2"/>
        <v>0</v>
      </c>
      <c r="J30" s="22">
        <f t="shared" si="3"/>
        <v>0</v>
      </c>
      <c r="K30" s="22">
        <f t="shared" si="4"/>
        <v>0</v>
      </c>
      <c r="L30" s="114"/>
      <c r="M30" s="22">
        <f t="shared" si="5"/>
        <v>0</v>
      </c>
      <c r="N30" s="22">
        <f t="shared" si="6"/>
        <v>0</v>
      </c>
      <c r="O30" s="83">
        <f t="shared" si="7"/>
        <v>0</v>
      </c>
      <c r="P30" s="68">
        <f>IF((SUM(P$19:P29)+P$38+P$39+SUM(P$117:P$121))&gt;=REGISTER!$DD$24,0,IF(CS$70=1,0,IF(AND(CS30=1,$J30=1,CS$43&gt;=REGISTER!$DD$28,CS$40&gt;0,SUM(CS$54:CS$60)&gt;0),1,0)))</f>
        <v>0</v>
      </c>
      <c r="Q30" s="68">
        <f>IF((SUM(Q$19:Q29)+Q$38+Q$39+SUM(Q$117:Q$121))&gt;=REGISTER!$DD$24,0,IF(CT$70=1,0,IF(AND(CT30=1,$J30=1,CT$43&gt;=REGISTER!$DD$28,CT$40&gt;0,SUM(CT$54:CT$60)&gt;0),1,0)))</f>
        <v>0</v>
      </c>
      <c r="R30" s="68">
        <f>IF((SUM(R$19:R29)+R$38+R$39+SUM(R$117:R$121))&gt;=REGISTER!$DD$24,0,IF(CU$70=1,0,IF(AND(CU30=1,$J30=1,CU$43&gt;=REGISTER!$DD$28,CU$40&gt;0,SUM(CU$54:CU$60)&gt;0),1,0)))</f>
        <v>0</v>
      </c>
      <c r="S30" s="68">
        <f>IF((SUM(S$19:S29)+S$38+S$39+SUM(S$117:S$121))&gt;=REGISTER!$DD$24,0,IF(CV$70=1,0,IF(AND(CV30=1,$J30=1,CV$43&gt;=REGISTER!$DD$28,CV$40&gt;0,SUM(CV$54:CV$60)&gt;0),1,0)))</f>
        <v>0</v>
      </c>
      <c r="T30" s="68">
        <f>IF((SUM(T$19:T29)+T$38+T$39+SUM(T$117:T$121))&gt;=REGISTER!$DD$24,0,IF(CW$70=1,0,IF(AND(CW30=1,$J30=1,CW$43&gt;=REGISTER!$DD$28,CW$40&gt;0,SUM(CW$54:CW$60)&gt;0),1,0)))</f>
        <v>0</v>
      </c>
      <c r="U30" s="68">
        <f>IF((SUM(U$19:U29)+U$38+U$39+SUM(U$117:U$121))&gt;=REGISTER!$DD$24,0,IF(CX$70=1,0,IF(AND(CX30=1,$J30=1,CX$43&gt;=REGISTER!$DD$28,CX$40&gt;0,SUM(CX$54:CX$60)&gt;0),1,0)))</f>
        <v>0</v>
      </c>
      <c r="V30" s="68">
        <f>IF((SUM(V$19:V29)+V$38+V$39+SUM(V$117:V$121))&gt;=REGISTER!$DD$24,0,IF(CY$70=1,0,IF(AND(CY30=1,$J30=1,CY$43&gt;=REGISTER!$DD$28,CY$40&gt;0,SUM(CY$54:CY$60)&gt;0),1,0)))</f>
        <v>0</v>
      </c>
      <c r="W30" s="68">
        <f>IF((SUM(W$19:W29)+W$38+W$39+SUM(W$117:W$121))&gt;=REGISTER!$DD$24,0,IF(CZ$70=1,0,IF(AND(CZ30=1,$J30=1,CZ$43&gt;=REGISTER!$DD$28,CZ$40&gt;0,SUM(CZ$54:CZ$60)&gt;0),1,0)))</f>
        <v>0</v>
      </c>
      <c r="X30" s="68">
        <f>IF((SUM(X$19:X29)+X$38+X$39+SUM(X$117:X$121))&gt;=REGISTER!$DD$24,0,IF(DA$70=1,0,IF(AND(DA30=1,$J30=1,DA$43&gt;=REGISTER!$DD$28,DA$40&gt;0,SUM(DA$54:DA$60)&gt;0),1,0)))</f>
        <v>0</v>
      </c>
      <c r="Y30" s="68">
        <f>IF((SUM(Y$19:Y29)+Y$38+Y$39+SUM(Y$117:Y$121))&gt;=REGISTER!$DD$24,0,IF(DB$70=1,0,IF(AND(DB30=1,$J30=1,DB$43&gt;=REGISTER!$DD$28,DB$40&gt;0,SUM(DB$54:DB$60)&gt;0),1,0)))</f>
        <v>0</v>
      </c>
      <c r="Z30" s="68">
        <f>IF((SUM(Z$19:Z29)+Z$38+Z$39+SUM(Z$117:Z$121))&gt;=REGISTER!$DD$24,0,IF(DC$70=1,0,IF(AND(DC30=1,$J30=1,DC$43&gt;=REGISTER!$DD$28,DC$40&gt;0,SUM(DC$54:DC$60)&gt;0),1,0)))</f>
        <v>0</v>
      </c>
      <c r="AA30" s="68">
        <f>IF((SUM(AA$19:AA29)+AA$38+AA$39+SUM(AA$117:AA$121))&gt;=REGISTER!$DD$24,0,IF(DD$70=1,0,IF(AND(DD30=1,$J30=1,DD$43&gt;=REGISTER!$DD$28,DD$40&gt;0,SUM(DD$54:DD$60)&gt;0),1,0)))</f>
        <v>0</v>
      </c>
      <c r="AB30" s="68">
        <f>IF((SUM(AB$19:AB29)+AB$38+AB$39+SUM(AB$117:AB$121))&gt;=REGISTER!$DD$24,0,IF(DE$70=1,0,IF(AND(DE30=1,$J30=1,DE$43&gt;=REGISTER!$DD$28,DE$40&gt;0,SUM(DE$54:DE$60)&gt;0),1,0)))</f>
        <v>0</v>
      </c>
      <c r="AC30" s="68">
        <f>IF((SUM(AC$19:AC29)+AC$38+AC$39+SUM(AC$117:AC$121))&gt;=REGISTER!$DD$24,0,IF(DF$70=1,0,IF(AND(DF30=1,$J30=1,DF$43&gt;=REGISTER!$DD$28,DF$40&gt;0,SUM(DF$54:DF$60)&gt;0),1,0)))</f>
        <v>0</v>
      </c>
      <c r="AD30" s="68">
        <f>IF((SUM(AD$19:AD29)+AD$38+AD$39+SUM(AD$117:AD$121))&gt;=REGISTER!$DD$24,0,IF(DG$70=1,0,IF(AND(DG30=1,$J30=1,DG$43&gt;=REGISTER!$DD$28,DG$40&gt;0,SUM(DG$54:DG$60)&gt;0),1,0)))</f>
        <v>0</v>
      </c>
      <c r="AE30" s="68">
        <f>IF((SUM(AE$19:AE29)+AE$38+AE$39+SUM(AE$117:AE$121))&gt;=REGISTER!$DD$24,0,IF(DH$70=1,0,IF(AND(DH30=1,$J30=1,DH$43&gt;=REGISTER!$DD$28,DH$40&gt;0,SUM(DH$54:DH$60)&gt;0),1,0)))</f>
        <v>0</v>
      </c>
      <c r="AF30" s="68">
        <f>IF((SUM(AF$19:AF29)+AF$38+AF$39+SUM(AF$117:AF$121))&gt;=REGISTER!$DD$24,0,IF(DI$70=1,0,IF(AND(DI30=1,$J30=1,DI$43&gt;=REGISTER!$DD$28,DI$40&gt;0,SUM(DI$54:DI$60)&gt;0),1,0)))</f>
        <v>0</v>
      </c>
      <c r="AG30" s="68">
        <f>IF((SUM(AG$19:AG29)+AG$38+AG$39+SUM(AG$117:AG$121))&gt;=REGISTER!$DD$24,0,IF(DJ$70=1,0,IF(AND(DJ30=1,$J30=1,DJ$43&gt;=REGISTER!$DD$28,DJ$40&gt;0,SUM(DJ$54:DJ$60)&gt;0),1,0)))</f>
        <v>0</v>
      </c>
      <c r="AH30" s="68">
        <f>IF((SUM(AH$19:AH29)+AH$38+AH$39+SUM(AH$117:AH$121))&gt;=REGISTER!$DD$24,0,IF(DK$70=1,0,IF(AND(DK30=1,$J30=1,DK$43&gt;=REGISTER!$DD$28,DK$40&gt;0,SUM(DK$54:DK$60)&gt;0),1,0)))</f>
        <v>0</v>
      </c>
      <c r="AI30" s="68">
        <f>IF((SUM(AI$19:AI29)+AI$38+AI$39+SUM(AI$117:AI$121))&gt;=REGISTER!$DD$24,0,IF(DL$70=1,0,IF(AND(DL30=1,$J30=1,DL$43&gt;=REGISTER!$DD$28,DL$40&gt;0,SUM(DL$54:DL$60)&gt;0),1,0)))</f>
        <v>0</v>
      </c>
      <c r="AJ30" s="68">
        <f>IF((SUM(AJ$19:AJ29)+AJ$38+AJ$39+SUM(AJ$117:AJ$121))&gt;=REGISTER!$DD$24,0,IF(DM$70=1,0,IF(AND(DM30=1,$J30=1,DM$43&gt;=REGISTER!$DD$28,DM$40&gt;0,SUM(DM$54:DM$60)&gt;0),1,0)))</f>
        <v>0</v>
      </c>
      <c r="AK30" s="68">
        <f>IF((SUM(AK$19:AK29)+AK$38+AK$39+SUM(AK$117:AK$121))&gt;=REGISTER!$DD$24,0,IF(DN$70=1,0,IF(AND(DN30=1,$J30=1,DN$43&gt;=REGISTER!$DD$28,DN$40&gt;0,SUM(DN$54:DN$60)&gt;0),1,0)))</f>
        <v>0</v>
      </c>
      <c r="AL30" s="68">
        <f>IF((SUM(AL$19:AL29)+AL$38+AL$39+SUM(AL$117:AL$121))&gt;=REGISTER!$DD$24,0,IF(DO$70=1,0,IF(AND(DO30=1,$J30=1,DO$43&gt;=REGISTER!$DD$28,DO$40&gt;0,SUM(DO$54:DO$60)&gt;0),1,0)))</f>
        <v>0</v>
      </c>
      <c r="AM30" s="68">
        <f>IF((SUM(AM$19:AM29)+AM$38+AM$39+SUM(AM$117:AM$121))&gt;=REGISTER!$DD$24,0,IF(DP$70=1,0,IF(AND(DP30=1,$J30=1,DP$43&gt;=REGISTER!$DD$28,DP$40&gt;0,SUM(DP$54:DP$60)&gt;0),1,0)))</f>
        <v>0</v>
      </c>
      <c r="AN30" s="68">
        <f>IF((SUM(AN$19:AN29)+AN$38+AN$39+SUM(AN$117:AN$121))&gt;=REGISTER!$DD$24,0,IF(DQ$70=1,0,IF(AND(DQ30=1,$J30=1,DQ$43&gt;=REGISTER!$DD$28,DQ$40&gt;0,SUM(DQ$54:DQ$60)&gt;0),1,0)))</f>
        <v>0</v>
      </c>
      <c r="AO30" s="68">
        <f>IF((SUM(AO$19:AO29)+AO$38+AO$39+SUM(AO$117:AO$121))&gt;=REGISTER!$DD$24,0,IF(DR$70=1,0,IF(AND(DR30=1,$J30=1,DR$43&gt;=REGISTER!$DD$28,DR$40&gt;0,SUM(DR$54:DR$60)&gt;0),1,0)))</f>
        <v>0</v>
      </c>
      <c r="AP30" s="68">
        <f>IF((SUM(AP$19:AP29)+AP$38+AP$39+SUM(AP$117:AP$121))&gt;=REGISTER!$DD$24,0,IF(DS$70=1,0,IF(AND(DS30=1,$J30=1,DS$43&gt;=REGISTER!$DD$28,DS$40&gt;0,SUM(DS$54:DS$60)&gt;0),1,0)))</f>
        <v>0</v>
      </c>
      <c r="AQ30" s="68">
        <f>IF((SUM(AQ$19:AQ29)+AQ$38+AQ$39+SUM(AQ$117:AQ$121))&gt;=REGISTER!$DD$24,0,IF(DT$70=1,0,IF(AND(DT30=1,$J30=1,DT$43&gt;=REGISTER!$DD$28,DT$40&gt;0,SUM(DT$54:DT$60)&gt;0),1,0)))</f>
        <v>0</v>
      </c>
      <c r="AR30" s="68">
        <f>IF((SUM(AR$19:AR29)+AR$38+AR$39+SUM(AR$117:AR$121))&gt;=REGISTER!$DD$24,0,IF(DU$70=1,0,IF(AND(DU30=1,$J30=1,DU$43&gt;=REGISTER!$DD$28,DU$40&gt;0,SUM(DU$54:DU$60)&gt;0),1,0)))</f>
        <v>0</v>
      </c>
      <c r="AS30" s="68">
        <f>IF((SUM(AS$19:AS29)+AS$38+AS$39+SUM(AS$117:AS$121))&gt;=REGISTER!$DD$24,0,IF(DV$70=1,0,IF(AND(DV30=1,$J30=1,DV$43&gt;=REGISTER!$DD$28,DV$40&gt;0,SUM(DV$54:DV$60)&gt;0),1,0)))</f>
        <v>0</v>
      </c>
      <c r="AT30" s="68">
        <f>IF((SUM(AT$19:AT29)+AT$38+AT$39+SUM(AT$117:AT$121))&gt;=REGISTER!$DD$24,0,IF(DW$70=1,0,IF(AND(DW30=1,$J30=1,DW$43&gt;=REGISTER!$DD$28,DW$40&gt;0,SUM(DW$54:DW$60)&gt;0),1,0)))</f>
        <v>0</v>
      </c>
      <c r="AU30" s="68">
        <f>IF((SUM(AU$19:AU29)+AU$38+AU$39+SUM(AU$117:AU$121))&gt;=REGISTER!$DD$24,0,IF(DX$70=1,0,IF(AND(DX30=1,$J30=1,DX$43&gt;=REGISTER!$DD$28,DX$40&gt;0,SUM(DX$54:DX$60)&gt;0),1,0)))</f>
        <v>0</v>
      </c>
      <c r="AV30" s="68">
        <f>IF((SUM(AV$19:AV29)+AV$38+AV$39+SUM(AV$117:AV$121))&gt;=REGISTER!$DD$24,0,IF(DY$70=1,0,IF(AND(DY30=1,$J30=1,DY$43&gt;=REGISTER!$DD$28,DY$40&gt;0,SUM(DY$54:DY$60)&gt;0),1,0)))</f>
        <v>0</v>
      </c>
      <c r="AW30" s="68">
        <f>IF((SUM(AW$19:AW29)+AW$38+AW$39+SUM(AW$117:AW$121))&gt;=REGISTER!$DD$24,0,IF(DZ$70=1,0,IF(AND(DZ30=1,$J30=1,DZ$43&gt;=REGISTER!$DD$28,DZ$40&gt;0,SUM(DZ$54:DZ$60)&gt;0),1,0)))</f>
        <v>0</v>
      </c>
      <c r="AX30" s="68">
        <f>IF((SUM(AX$19:AX29)+AX$38+AX$39+SUM(AX$117:AX$121))&gt;=REGISTER!$DD$24,0,IF(EA$70=1,0,IF(AND(EA30=1,$J30=1,EA$43&gt;=REGISTER!$DD$28,EA$40&gt;0,SUM(EA$54:EA$60)&gt;0),1,0)))</f>
        <v>0</v>
      </c>
      <c r="AY30" s="68">
        <f>IF((SUM(AY$19:AY29)+AY$38+AY$39+SUM(AY$117:AY$121))&gt;=REGISTER!$DD$24,0,IF(EB$70=1,0,IF(AND(EB30=1,$J30=1,EB$43&gt;=REGISTER!$DD$28,EB$40&gt;0,SUM(EB$54:EB$60)&gt;0),1,0)))</f>
        <v>0</v>
      </c>
      <c r="AZ30" s="68">
        <f>IF((SUM(AZ$19:AZ29)+AZ$38+AZ$39+SUM(AZ$117:AZ$121))&gt;=REGISTER!$DD$24,0,IF(EC$70=1,0,IF(AND(EC30=1,$J30=1,EC$43&gt;=REGISTER!$DD$28,EC$40&gt;0,SUM(EC$54:EC$60)&gt;0),1,0)))</f>
        <v>0</v>
      </c>
      <c r="BA30" s="68">
        <f>IF((SUM(BA$19:BA29)+BA$38+BA$39+SUM(BA$117:BA$121))&gt;=REGISTER!$DD$24,0,IF(ED$70=1,0,IF(AND(ED30=1,$J30=1,ED$43&gt;=REGISTER!$DD$28,ED$40&gt;0,SUM(ED$54:ED$60)&gt;0),1,0)))</f>
        <v>0</v>
      </c>
      <c r="BB30" s="68">
        <f>IF((SUM(BB$19:BB29)+BB$38+BB$39+SUM(BB$117:BB$121))&gt;=REGISTER!$DD$24,0,IF(EE$70=1,0,IF(AND(EE30=1,$J30=1,EE$43&gt;=REGISTER!$DD$28,EE$40&gt;0,SUM(EE$54:EE$60)&gt;0),1,0)))</f>
        <v>0</v>
      </c>
      <c r="BC30" s="68">
        <f>IF((SUM(BC$19:BC29)+BC$38+BC$39+SUM(BC$117:BC$121))&gt;=REGISTER!$DD$24,0,IF(EF$70=1,0,IF(AND(EF30=1,$J30=1,EF$43&gt;=REGISTER!$DD$28,EF$40&gt;0,SUM(EF$54:EF$60)&gt;0),1,0)))</f>
        <v>0</v>
      </c>
      <c r="BD30" s="83">
        <f t="shared" si="8"/>
        <v>0</v>
      </c>
      <c r="BE30" s="63">
        <f t="shared" si="9"/>
        <v>0</v>
      </c>
      <c r="BF30" s="63">
        <f t="shared" si="10"/>
        <v>0</v>
      </c>
      <c r="BG30" s="63">
        <f t="shared" si="18"/>
        <v>0</v>
      </c>
      <c r="BH30" s="63">
        <f t="shared" si="18"/>
        <v>0</v>
      </c>
      <c r="BI30" s="63">
        <f t="shared" si="18"/>
        <v>0</v>
      </c>
      <c r="BJ30" s="63">
        <f t="shared" si="18"/>
        <v>0</v>
      </c>
      <c r="BK30" s="63">
        <f t="shared" si="18"/>
        <v>0</v>
      </c>
      <c r="BL30" s="63">
        <f t="shared" si="18"/>
        <v>0</v>
      </c>
      <c r="BM30" s="63">
        <f t="shared" si="18"/>
        <v>0</v>
      </c>
      <c r="BN30" s="63">
        <f t="shared" si="18"/>
        <v>0</v>
      </c>
      <c r="BO30" s="63">
        <f t="shared" si="18"/>
        <v>0</v>
      </c>
      <c r="BP30" s="63">
        <f t="shared" si="18"/>
        <v>0</v>
      </c>
      <c r="BQ30" s="63">
        <f t="shared" si="18"/>
        <v>0</v>
      </c>
      <c r="BR30" s="63">
        <f t="shared" si="18"/>
        <v>0</v>
      </c>
      <c r="BS30" s="63">
        <f t="shared" si="18"/>
        <v>0</v>
      </c>
      <c r="BT30" s="63">
        <f t="shared" si="18"/>
        <v>0</v>
      </c>
      <c r="BU30" s="63">
        <f t="shared" si="18"/>
        <v>0</v>
      </c>
      <c r="BV30" s="63">
        <f t="shared" si="18"/>
        <v>0</v>
      </c>
      <c r="BW30" s="63">
        <f t="shared" si="19"/>
        <v>0</v>
      </c>
      <c r="BX30" s="63">
        <f t="shared" si="19"/>
        <v>0</v>
      </c>
      <c r="BY30" s="63">
        <f t="shared" si="19"/>
        <v>0</v>
      </c>
      <c r="BZ30" s="63">
        <f t="shared" si="19"/>
        <v>0</v>
      </c>
      <c r="CA30" s="63">
        <f t="shared" si="19"/>
        <v>0</v>
      </c>
      <c r="CB30" s="63">
        <f t="shared" si="19"/>
        <v>0</v>
      </c>
      <c r="CC30" s="63">
        <f t="shared" si="19"/>
        <v>0</v>
      </c>
      <c r="CD30" s="63">
        <f t="shared" si="19"/>
        <v>0</v>
      </c>
      <c r="CE30" s="63">
        <f t="shared" si="19"/>
        <v>0</v>
      </c>
      <c r="CF30" s="63">
        <f t="shared" si="19"/>
        <v>0</v>
      </c>
      <c r="CG30" s="63">
        <f t="shared" si="19"/>
        <v>0</v>
      </c>
      <c r="CH30" s="63">
        <f t="shared" si="17"/>
        <v>0</v>
      </c>
      <c r="CI30" s="63">
        <f t="shared" si="17"/>
        <v>0</v>
      </c>
      <c r="CJ30" s="63">
        <f t="shared" si="17"/>
        <v>0</v>
      </c>
      <c r="CK30" s="63">
        <f t="shared" si="17"/>
        <v>0</v>
      </c>
      <c r="CL30" s="63">
        <f t="shared" si="17"/>
        <v>0</v>
      </c>
      <c r="CM30" s="63">
        <f t="shared" si="17"/>
        <v>0</v>
      </c>
      <c r="CN30" s="63">
        <f t="shared" si="17"/>
        <v>0</v>
      </c>
      <c r="CO30" s="63">
        <f t="shared" si="17"/>
        <v>0</v>
      </c>
      <c r="CP30" s="63">
        <f t="shared" si="17"/>
        <v>0</v>
      </c>
      <c r="CQ30" s="63">
        <f t="shared" si="17"/>
        <v>0</v>
      </c>
      <c r="CR30" s="63">
        <f t="shared" si="17"/>
        <v>0</v>
      </c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46">
        <f t="shared" si="13"/>
        <v>0</v>
      </c>
      <c r="EH30" s="116"/>
      <c r="EI30" s="82">
        <f t="shared" si="14"/>
        <v>0</v>
      </c>
      <c r="EJ30" s="295" t="str">
        <f t="shared" si="15"/>
        <v/>
      </c>
      <c r="EK30" s="296">
        <f t="shared" si="16"/>
        <v>0</v>
      </c>
      <c r="EL30" s="161"/>
      <c r="EM30" s="354">
        <f>SUMIF($K30,REGISTER!$CY$7,'KORT 3'!$BD30)</f>
        <v>0</v>
      </c>
      <c r="EN30" s="355">
        <f>SUMIF($K30,REGISTER!$CY$8,'KORT 3'!$BD30)</f>
        <v>0</v>
      </c>
      <c r="EO30" s="356">
        <f>SUMIF($K30,REGISTER!$CY$9,'KORT 3'!$BD30)</f>
        <v>0</v>
      </c>
      <c r="EP30" s="356">
        <f>SUMIF($K30,REGISTER!$CY$10,'KORT 3'!$BD30)</f>
        <v>0</v>
      </c>
      <c r="EQ30" s="357">
        <f>SUMIF($K30,REGISTER!$CY$23,'KORT 3'!$BD30)</f>
        <v>0</v>
      </c>
      <c r="ER30" s="355">
        <f>SUMIF($K30,REGISTER!$CY$24,'KORT 3'!$BD30)</f>
        <v>0</v>
      </c>
      <c r="ES30" s="356">
        <f>SUMIF($K30,REGISTER!$CY$25,'KORT 3'!$BD30)</f>
        <v>0</v>
      </c>
      <c r="ET30" s="356">
        <f>SUMIF($K30,REGISTER!$CY$26,'KORT 3'!$BD30)</f>
        <v>0</v>
      </c>
      <c r="EU30" s="357">
        <f>SUMIF($K30,REGISTER!$CY$15,'KORT 3'!$BD30)</f>
        <v>0</v>
      </c>
      <c r="EV30" s="355">
        <f>SUMIF($K30,REGISTER!$CY$16,'KORT 3'!$BD30)</f>
        <v>0</v>
      </c>
      <c r="EW30" s="355">
        <f>SUMIF($K30,REGISTER!$CY$17,'KORT 3'!$BD30)</f>
        <v>0</v>
      </c>
      <c r="EX30" s="355">
        <f>SUMIF($K30,REGISTER!$CY$18,'KORT 3'!$BD30)</f>
        <v>0</v>
      </c>
      <c r="EY30" s="358">
        <f>SUMIF($K30,REGISTER!$CY$19,'KORT 3'!$BD30)+SUMIF($K30,REGISTER!$CY$20,'KORT 3'!$BD30)+SUMIF($K30,REGISTER!$CY$21,'KORT 3'!$BD30)+SUMIF($K30,REGISTER!$CY$22,'KORT 3'!$BD30)</f>
        <v>0</v>
      </c>
      <c r="EZ30" s="359">
        <f>SUMIF($K30,REGISTER!$CY$31,'KORT 3'!$BD30)</f>
        <v>0</v>
      </c>
      <c r="FA30" s="355">
        <f>SUMIF($K30,REGISTER!$CY$32,'KORT 3'!$BD30)</f>
        <v>0</v>
      </c>
      <c r="FB30" s="355">
        <f>SUMIF($K30,REGISTER!$CY$33,'KORT 3'!$BD30)</f>
        <v>0</v>
      </c>
      <c r="FC30" s="355">
        <f>SUMIF($K30,REGISTER!$CY$34,'KORT 3'!$BD30)</f>
        <v>0</v>
      </c>
      <c r="FD30" s="358">
        <f>SUMIF($K30,REGISTER!$CY$35,'KORT 3'!$BD30)+SUMIF($K30,REGISTER!$CY$36,'KORT 3'!$BD30)+SUMIF($K30,REGISTER!$CY$37,'KORT 3'!$BD30)+SUMIF($K30,REGISTER!$CY$38,'KORT 3'!$BD30)</f>
        <v>0</v>
      </c>
      <c r="FE30" s="376"/>
      <c r="FF30" s="377"/>
      <c r="FG30" s="378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9"/>
      <c r="FY30" s="84">
        <f>SUMIF($M30,REGISTER!$CY$40,'KORT 3'!$O30)</f>
        <v>0</v>
      </c>
      <c r="FZ30" s="17">
        <f>SUMIF($M30,REGISTER!$CY$41,'KORT 3'!$O30)</f>
        <v>0</v>
      </c>
      <c r="GA30" s="17">
        <f>SUMIF($M30,REGISTER!$CY$42,'KORT 3'!$O30)</f>
        <v>0</v>
      </c>
      <c r="GB30" s="17">
        <f>SUMIF($M30,REGISTER!$CY$43,'KORT 3'!$O30)</f>
        <v>0</v>
      </c>
      <c r="GC30" s="17">
        <f>SUMIF($M30,REGISTER!$CY$44,'KORT 3'!$O30)</f>
        <v>0</v>
      </c>
      <c r="GD30" s="17">
        <f>SUMIF($M30,REGISTER!$CY$45,'KORT 3'!$O30)</f>
        <v>0</v>
      </c>
      <c r="GE30" s="17">
        <f>SUMIF($M30,REGISTER!$CY$60,'KORT 3'!$O30)</f>
        <v>0</v>
      </c>
      <c r="GF30" s="17">
        <f>SUMIF($M30,REGISTER!$CY$61,'KORT 3'!$O30)</f>
        <v>0</v>
      </c>
      <c r="GG30" s="17">
        <f>SUMIF($M30,REGISTER!$CY$62,'KORT 3'!$O30)</f>
        <v>0</v>
      </c>
      <c r="GH30" s="17">
        <f>SUMIF($M30,REGISTER!$CY$63,'KORT 3'!$O30)</f>
        <v>0</v>
      </c>
      <c r="GI30" s="17">
        <f>SUMIF($M30,REGISTER!$CY$64,'KORT 3'!$O30)</f>
        <v>0</v>
      </c>
      <c r="GJ30" s="17">
        <f>SUMIF($M30,REGISTER!$CY$65,'KORT 3'!$O30)</f>
        <v>0</v>
      </c>
      <c r="GK30" s="17">
        <f>SUMIF($M30,REGISTER!$CY$50,'KORT 3'!$O30)</f>
        <v>0</v>
      </c>
      <c r="GL30" s="17">
        <f>SUMIF($M30,REGISTER!$CY$51,'KORT 3'!$O30)</f>
        <v>0</v>
      </c>
      <c r="GM30" s="17">
        <f>SUMIF($M30,REGISTER!$CY$52,'KORT 3'!$O30)</f>
        <v>0</v>
      </c>
      <c r="GN30" s="17">
        <f>SUMIF($M30,REGISTER!$CY$53,'KORT 3'!$O30)</f>
        <v>0</v>
      </c>
      <c r="GO30" s="17">
        <f>SUMIF($M30,REGISTER!$CY$54,'KORT 3'!$O30)</f>
        <v>0</v>
      </c>
      <c r="GP30" s="17">
        <f>SUMIF($M30,REGISTER!$CY$55,'KORT 3'!$O30)</f>
        <v>0</v>
      </c>
      <c r="GQ30" s="16">
        <f>SUMIF($M30,REGISTER!$CY$56,'KORT 3'!$O30)+SUMIF($M30,REGISTER!$CY$57,'KORT 3'!$O30)+SUMIF($M30,REGISTER!$CY$58,'KORT 3'!$O30)+SUMIF($M30,REGISTER!$CY$59,'KORT 3'!$O30)</f>
        <v>0</v>
      </c>
      <c r="GR30" s="17">
        <f>SUMIF($M30,REGISTER!$CY$70,'KORT 3'!$O30)</f>
        <v>0</v>
      </c>
      <c r="GS30" s="17">
        <f>SUMIF($M30,REGISTER!$CY$71,'KORT 3'!$O30)</f>
        <v>0</v>
      </c>
      <c r="GT30" s="17">
        <f>SUMIF($M30,REGISTER!$CY$72,'KORT 3'!$O30)</f>
        <v>0</v>
      </c>
      <c r="GU30" s="17">
        <f>SUMIF($M30,REGISTER!$CY$73,'KORT 3'!$O30)</f>
        <v>0</v>
      </c>
      <c r="GV30" s="17">
        <f>SUMIF($M30,REGISTER!$CY$74,'KORT 3'!$O30)</f>
        <v>0</v>
      </c>
      <c r="GW30" s="17">
        <f>SUMIF($M30,REGISTER!$CY$75,'KORT 3'!$O30)</f>
        <v>0</v>
      </c>
      <c r="GX30" s="16">
        <f>SUMIF($M30,REGISTER!$CY$76,'KORT 3'!$O30)+SUMIF($M30,REGISTER!$CY$77,'KORT 3'!$O30)+SUMIF($M30,REGISTER!$CY$78,'KORT 3'!$O30)+SUMIF($M30,REGISTER!$CY$79,'KORT 3'!$O30)</f>
        <v>0</v>
      </c>
      <c r="GY30" s="116"/>
      <c r="GZ30" s="116"/>
      <c r="HA30" s="116"/>
      <c r="HB30" s="116"/>
      <c r="HC30" s="116"/>
      <c r="HD30" s="116"/>
      <c r="HE30" s="116"/>
      <c r="HF30" s="116"/>
      <c r="HG30" s="116"/>
      <c r="HH30" s="116"/>
      <c r="HI30" s="116"/>
      <c r="HJ30" s="116"/>
      <c r="HK30" s="116"/>
      <c r="HL30" s="116"/>
      <c r="HM30" s="116"/>
      <c r="HN30" s="116"/>
      <c r="HO30" s="116"/>
      <c r="HP30" s="106"/>
      <c r="HQ30" s="1"/>
    </row>
    <row r="31" spans="1:225" ht="15.9" customHeight="1">
      <c r="A31" s="15">
        <v>13</v>
      </c>
      <c r="B31" s="69"/>
      <c r="C31" s="541" t="str">
        <f t="shared" si="0"/>
        <v/>
      </c>
      <c r="D31" s="567"/>
      <c r="E31" s="567"/>
      <c r="F31" s="567"/>
      <c r="G31" s="567"/>
      <c r="H31" s="111" t="str">
        <f t="shared" si="1"/>
        <v/>
      </c>
      <c r="I31" s="22">
        <f t="shared" si="2"/>
        <v>0</v>
      </c>
      <c r="J31" s="22">
        <f t="shared" si="3"/>
        <v>0</v>
      </c>
      <c r="K31" s="22">
        <f t="shared" si="4"/>
        <v>0</v>
      </c>
      <c r="L31" s="114"/>
      <c r="M31" s="22">
        <f t="shared" si="5"/>
        <v>0</v>
      </c>
      <c r="N31" s="22">
        <f t="shared" si="6"/>
        <v>0</v>
      </c>
      <c r="O31" s="83">
        <f t="shared" si="7"/>
        <v>0</v>
      </c>
      <c r="P31" s="68">
        <f>IF((SUM(P$19:P30)+P$38+P$39+SUM(P$117:P$121))&gt;=REGISTER!$DD$24,0,IF(CS$70=1,0,IF(AND(CS31=1,$J31=1,CS$43&gt;=REGISTER!$DD$28,CS$40&gt;0,SUM(CS$54:CS$60)&gt;0),1,0)))</f>
        <v>0</v>
      </c>
      <c r="Q31" s="68">
        <f>IF((SUM(Q$19:Q30)+Q$38+Q$39+SUM(Q$117:Q$121))&gt;=REGISTER!$DD$24,0,IF(CT$70=1,0,IF(AND(CT31=1,$J31=1,CT$43&gt;=REGISTER!$DD$28,CT$40&gt;0,SUM(CT$54:CT$60)&gt;0),1,0)))</f>
        <v>0</v>
      </c>
      <c r="R31" s="68">
        <f>IF((SUM(R$19:R30)+R$38+R$39+SUM(R$117:R$121))&gt;=REGISTER!$DD$24,0,IF(CU$70=1,0,IF(AND(CU31=1,$J31=1,CU$43&gt;=REGISTER!$DD$28,CU$40&gt;0,SUM(CU$54:CU$60)&gt;0),1,0)))</f>
        <v>0</v>
      </c>
      <c r="S31" s="68">
        <f>IF((SUM(S$19:S30)+S$38+S$39+SUM(S$117:S$121))&gt;=REGISTER!$DD$24,0,IF(CV$70=1,0,IF(AND(CV31=1,$J31=1,CV$43&gt;=REGISTER!$DD$28,CV$40&gt;0,SUM(CV$54:CV$60)&gt;0),1,0)))</f>
        <v>0</v>
      </c>
      <c r="T31" s="68">
        <f>IF((SUM(T$19:T30)+T$38+T$39+SUM(T$117:T$121))&gt;=REGISTER!$DD$24,0,IF(CW$70=1,0,IF(AND(CW31=1,$J31=1,CW$43&gt;=REGISTER!$DD$28,CW$40&gt;0,SUM(CW$54:CW$60)&gt;0),1,0)))</f>
        <v>0</v>
      </c>
      <c r="U31" s="68">
        <f>IF((SUM(U$19:U30)+U$38+U$39+SUM(U$117:U$121))&gt;=REGISTER!$DD$24,0,IF(CX$70=1,0,IF(AND(CX31=1,$J31=1,CX$43&gt;=REGISTER!$DD$28,CX$40&gt;0,SUM(CX$54:CX$60)&gt;0),1,0)))</f>
        <v>0</v>
      </c>
      <c r="V31" s="68">
        <f>IF((SUM(V$19:V30)+V$38+V$39+SUM(V$117:V$121))&gt;=REGISTER!$DD$24,0,IF(CY$70=1,0,IF(AND(CY31=1,$J31=1,CY$43&gt;=REGISTER!$DD$28,CY$40&gt;0,SUM(CY$54:CY$60)&gt;0),1,0)))</f>
        <v>0</v>
      </c>
      <c r="W31" s="68">
        <f>IF((SUM(W$19:W30)+W$38+W$39+SUM(W$117:W$121))&gt;=REGISTER!$DD$24,0,IF(CZ$70=1,0,IF(AND(CZ31=1,$J31=1,CZ$43&gt;=REGISTER!$DD$28,CZ$40&gt;0,SUM(CZ$54:CZ$60)&gt;0),1,0)))</f>
        <v>0</v>
      </c>
      <c r="X31" s="68">
        <f>IF((SUM(X$19:X30)+X$38+X$39+SUM(X$117:X$121))&gt;=REGISTER!$DD$24,0,IF(DA$70=1,0,IF(AND(DA31=1,$J31=1,DA$43&gt;=REGISTER!$DD$28,DA$40&gt;0,SUM(DA$54:DA$60)&gt;0),1,0)))</f>
        <v>0</v>
      </c>
      <c r="Y31" s="68">
        <f>IF((SUM(Y$19:Y30)+Y$38+Y$39+SUM(Y$117:Y$121))&gt;=REGISTER!$DD$24,0,IF(DB$70=1,0,IF(AND(DB31=1,$J31=1,DB$43&gt;=REGISTER!$DD$28,DB$40&gt;0,SUM(DB$54:DB$60)&gt;0),1,0)))</f>
        <v>0</v>
      </c>
      <c r="Z31" s="68">
        <f>IF((SUM(Z$19:Z30)+Z$38+Z$39+SUM(Z$117:Z$121))&gt;=REGISTER!$DD$24,0,IF(DC$70=1,0,IF(AND(DC31=1,$J31=1,DC$43&gt;=REGISTER!$DD$28,DC$40&gt;0,SUM(DC$54:DC$60)&gt;0),1,0)))</f>
        <v>0</v>
      </c>
      <c r="AA31" s="68">
        <f>IF((SUM(AA$19:AA30)+AA$38+AA$39+SUM(AA$117:AA$121))&gt;=REGISTER!$DD$24,0,IF(DD$70=1,0,IF(AND(DD31=1,$J31=1,DD$43&gt;=REGISTER!$DD$28,DD$40&gt;0,SUM(DD$54:DD$60)&gt;0),1,0)))</f>
        <v>0</v>
      </c>
      <c r="AB31" s="68">
        <f>IF((SUM(AB$19:AB30)+AB$38+AB$39+SUM(AB$117:AB$121))&gt;=REGISTER!$DD$24,0,IF(DE$70=1,0,IF(AND(DE31=1,$J31=1,DE$43&gt;=REGISTER!$DD$28,DE$40&gt;0,SUM(DE$54:DE$60)&gt;0),1,0)))</f>
        <v>0</v>
      </c>
      <c r="AC31" s="68">
        <f>IF((SUM(AC$19:AC30)+AC$38+AC$39+SUM(AC$117:AC$121))&gt;=REGISTER!$DD$24,0,IF(DF$70=1,0,IF(AND(DF31=1,$J31=1,DF$43&gt;=REGISTER!$DD$28,DF$40&gt;0,SUM(DF$54:DF$60)&gt;0),1,0)))</f>
        <v>0</v>
      </c>
      <c r="AD31" s="68">
        <f>IF((SUM(AD$19:AD30)+AD$38+AD$39+SUM(AD$117:AD$121))&gt;=REGISTER!$DD$24,0,IF(DG$70=1,0,IF(AND(DG31=1,$J31=1,DG$43&gt;=REGISTER!$DD$28,DG$40&gt;0,SUM(DG$54:DG$60)&gt;0),1,0)))</f>
        <v>0</v>
      </c>
      <c r="AE31" s="68">
        <f>IF((SUM(AE$19:AE30)+AE$38+AE$39+SUM(AE$117:AE$121))&gt;=REGISTER!$DD$24,0,IF(DH$70=1,0,IF(AND(DH31=1,$J31=1,DH$43&gt;=REGISTER!$DD$28,DH$40&gt;0,SUM(DH$54:DH$60)&gt;0),1,0)))</f>
        <v>0</v>
      </c>
      <c r="AF31" s="68">
        <f>IF((SUM(AF$19:AF30)+AF$38+AF$39+SUM(AF$117:AF$121))&gt;=REGISTER!$DD$24,0,IF(DI$70=1,0,IF(AND(DI31=1,$J31=1,DI$43&gt;=REGISTER!$DD$28,DI$40&gt;0,SUM(DI$54:DI$60)&gt;0),1,0)))</f>
        <v>0</v>
      </c>
      <c r="AG31" s="68">
        <f>IF((SUM(AG$19:AG30)+AG$38+AG$39+SUM(AG$117:AG$121))&gt;=REGISTER!$DD$24,0,IF(DJ$70=1,0,IF(AND(DJ31=1,$J31=1,DJ$43&gt;=REGISTER!$DD$28,DJ$40&gt;0,SUM(DJ$54:DJ$60)&gt;0),1,0)))</f>
        <v>0</v>
      </c>
      <c r="AH31" s="68">
        <f>IF((SUM(AH$19:AH30)+AH$38+AH$39+SUM(AH$117:AH$121))&gt;=REGISTER!$DD$24,0,IF(DK$70=1,0,IF(AND(DK31=1,$J31=1,DK$43&gt;=REGISTER!$DD$28,DK$40&gt;0,SUM(DK$54:DK$60)&gt;0),1,0)))</f>
        <v>0</v>
      </c>
      <c r="AI31" s="68">
        <f>IF((SUM(AI$19:AI30)+AI$38+AI$39+SUM(AI$117:AI$121))&gt;=REGISTER!$DD$24,0,IF(DL$70=1,0,IF(AND(DL31=1,$J31=1,DL$43&gt;=REGISTER!$DD$28,DL$40&gt;0,SUM(DL$54:DL$60)&gt;0),1,0)))</f>
        <v>0</v>
      </c>
      <c r="AJ31" s="68">
        <f>IF((SUM(AJ$19:AJ30)+AJ$38+AJ$39+SUM(AJ$117:AJ$121))&gt;=REGISTER!$DD$24,0,IF(DM$70=1,0,IF(AND(DM31=1,$J31=1,DM$43&gt;=REGISTER!$DD$28,DM$40&gt;0,SUM(DM$54:DM$60)&gt;0),1,0)))</f>
        <v>0</v>
      </c>
      <c r="AK31" s="68">
        <f>IF((SUM(AK$19:AK30)+AK$38+AK$39+SUM(AK$117:AK$121))&gt;=REGISTER!$DD$24,0,IF(DN$70=1,0,IF(AND(DN31=1,$J31=1,DN$43&gt;=REGISTER!$DD$28,DN$40&gt;0,SUM(DN$54:DN$60)&gt;0),1,0)))</f>
        <v>0</v>
      </c>
      <c r="AL31" s="68">
        <f>IF((SUM(AL$19:AL30)+AL$38+AL$39+SUM(AL$117:AL$121))&gt;=REGISTER!$DD$24,0,IF(DO$70=1,0,IF(AND(DO31=1,$J31=1,DO$43&gt;=REGISTER!$DD$28,DO$40&gt;0,SUM(DO$54:DO$60)&gt;0),1,0)))</f>
        <v>0</v>
      </c>
      <c r="AM31" s="68">
        <f>IF((SUM(AM$19:AM30)+AM$38+AM$39+SUM(AM$117:AM$121))&gt;=REGISTER!$DD$24,0,IF(DP$70=1,0,IF(AND(DP31=1,$J31=1,DP$43&gt;=REGISTER!$DD$28,DP$40&gt;0,SUM(DP$54:DP$60)&gt;0),1,0)))</f>
        <v>0</v>
      </c>
      <c r="AN31" s="68">
        <f>IF((SUM(AN$19:AN30)+AN$38+AN$39+SUM(AN$117:AN$121))&gt;=REGISTER!$DD$24,0,IF(DQ$70=1,0,IF(AND(DQ31=1,$J31=1,DQ$43&gt;=REGISTER!$DD$28,DQ$40&gt;0,SUM(DQ$54:DQ$60)&gt;0),1,0)))</f>
        <v>0</v>
      </c>
      <c r="AO31" s="68">
        <f>IF((SUM(AO$19:AO30)+AO$38+AO$39+SUM(AO$117:AO$121))&gt;=REGISTER!$DD$24,0,IF(DR$70=1,0,IF(AND(DR31=1,$J31=1,DR$43&gt;=REGISTER!$DD$28,DR$40&gt;0,SUM(DR$54:DR$60)&gt;0),1,0)))</f>
        <v>0</v>
      </c>
      <c r="AP31" s="68">
        <f>IF((SUM(AP$19:AP30)+AP$38+AP$39+SUM(AP$117:AP$121))&gt;=REGISTER!$DD$24,0,IF(DS$70=1,0,IF(AND(DS31=1,$J31=1,DS$43&gt;=REGISTER!$DD$28,DS$40&gt;0,SUM(DS$54:DS$60)&gt;0),1,0)))</f>
        <v>0</v>
      </c>
      <c r="AQ31" s="68">
        <f>IF((SUM(AQ$19:AQ30)+AQ$38+AQ$39+SUM(AQ$117:AQ$121))&gt;=REGISTER!$DD$24,0,IF(DT$70=1,0,IF(AND(DT31=1,$J31=1,DT$43&gt;=REGISTER!$DD$28,DT$40&gt;0,SUM(DT$54:DT$60)&gt;0),1,0)))</f>
        <v>0</v>
      </c>
      <c r="AR31" s="68">
        <f>IF((SUM(AR$19:AR30)+AR$38+AR$39+SUM(AR$117:AR$121))&gt;=REGISTER!$DD$24,0,IF(DU$70=1,0,IF(AND(DU31=1,$J31=1,DU$43&gt;=REGISTER!$DD$28,DU$40&gt;0,SUM(DU$54:DU$60)&gt;0),1,0)))</f>
        <v>0</v>
      </c>
      <c r="AS31" s="68">
        <f>IF((SUM(AS$19:AS30)+AS$38+AS$39+SUM(AS$117:AS$121))&gt;=REGISTER!$DD$24,0,IF(DV$70=1,0,IF(AND(DV31=1,$J31=1,DV$43&gt;=REGISTER!$DD$28,DV$40&gt;0,SUM(DV$54:DV$60)&gt;0),1,0)))</f>
        <v>0</v>
      </c>
      <c r="AT31" s="68">
        <f>IF((SUM(AT$19:AT30)+AT$38+AT$39+SUM(AT$117:AT$121))&gt;=REGISTER!$DD$24,0,IF(DW$70=1,0,IF(AND(DW31=1,$J31=1,DW$43&gt;=REGISTER!$DD$28,DW$40&gt;0,SUM(DW$54:DW$60)&gt;0),1,0)))</f>
        <v>0</v>
      </c>
      <c r="AU31" s="68">
        <f>IF((SUM(AU$19:AU30)+AU$38+AU$39+SUM(AU$117:AU$121))&gt;=REGISTER!$DD$24,0,IF(DX$70=1,0,IF(AND(DX31=1,$J31=1,DX$43&gt;=REGISTER!$DD$28,DX$40&gt;0,SUM(DX$54:DX$60)&gt;0),1,0)))</f>
        <v>0</v>
      </c>
      <c r="AV31" s="68">
        <f>IF((SUM(AV$19:AV30)+AV$38+AV$39+SUM(AV$117:AV$121))&gt;=REGISTER!$DD$24,0,IF(DY$70=1,0,IF(AND(DY31=1,$J31=1,DY$43&gt;=REGISTER!$DD$28,DY$40&gt;0,SUM(DY$54:DY$60)&gt;0),1,0)))</f>
        <v>0</v>
      </c>
      <c r="AW31" s="68">
        <f>IF((SUM(AW$19:AW30)+AW$38+AW$39+SUM(AW$117:AW$121))&gt;=REGISTER!$DD$24,0,IF(DZ$70=1,0,IF(AND(DZ31=1,$J31=1,DZ$43&gt;=REGISTER!$DD$28,DZ$40&gt;0,SUM(DZ$54:DZ$60)&gt;0),1,0)))</f>
        <v>0</v>
      </c>
      <c r="AX31" s="68">
        <f>IF((SUM(AX$19:AX30)+AX$38+AX$39+SUM(AX$117:AX$121))&gt;=REGISTER!$DD$24,0,IF(EA$70=1,0,IF(AND(EA31=1,$J31=1,EA$43&gt;=REGISTER!$DD$28,EA$40&gt;0,SUM(EA$54:EA$60)&gt;0),1,0)))</f>
        <v>0</v>
      </c>
      <c r="AY31" s="68">
        <f>IF((SUM(AY$19:AY30)+AY$38+AY$39+SUM(AY$117:AY$121))&gt;=REGISTER!$DD$24,0,IF(EB$70=1,0,IF(AND(EB31=1,$J31=1,EB$43&gt;=REGISTER!$DD$28,EB$40&gt;0,SUM(EB$54:EB$60)&gt;0),1,0)))</f>
        <v>0</v>
      </c>
      <c r="AZ31" s="68">
        <f>IF((SUM(AZ$19:AZ30)+AZ$38+AZ$39+SUM(AZ$117:AZ$121))&gt;=REGISTER!$DD$24,0,IF(EC$70=1,0,IF(AND(EC31=1,$J31=1,EC$43&gt;=REGISTER!$DD$28,EC$40&gt;0,SUM(EC$54:EC$60)&gt;0),1,0)))</f>
        <v>0</v>
      </c>
      <c r="BA31" s="68">
        <f>IF((SUM(BA$19:BA30)+BA$38+BA$39+SUM(BA$117:BA$121))&gt;=REGISTER!$DD$24,0,IF(ED$70=1,0,IF(AND(ED31=1,$J31=1,ED$43&gt;=REGISTER!$DD$28,ED$40&gt;0,SUM(ED$54:ED$60)&gt;0),1,0)))</f>
        <v>0</v>
      </c>
      <c r="BB31" s="68">
        <f>IF((SUM(BB$19:BB30)+BB$38+BB$39+SUM(BB$117:BB$121))&gt;=REGISTER!$DD$24,0,IF(EE$70=1,0,IF(AND(EE31=1,$J31=1,EE$43&gt;=REGISTER!$DD$28,EE$40&gt;0,SUM(EE$54:EE$60)&gt;0),1,0)))</f>
        <v>0</v>
      </c>
      <c r="BC31" s="68">
        <f>IF((SUM(BC$19:BC30)+BC$38+BC$39+SUM(BC$117:BC$121))&gt;=REGISTER!$DD$24,0,IF(EF$70=1,0,IF(AND(EF31=1,$J31=1,EF$43&gt;=REGISTER!$DD$28,EF$40&gt;0,SUM(EF$54:EF$60)&gt;0),1,0)))</f>
        <v>0</v>
      </c>
      <c r="BD31" s="83">
        <f t="shared" si="8"/>
        <v>0</v>
      </c>
      <c r="BE31" s="63">
        <f t="shared" si="9"/>
        <v>0</v>
      </c>
      <c r="BF31" s="63">
        <f t="shared" si="10"/>
        <v>0</v>
      </c>
      <c r="BG31" s="63">
        <f t="shared" si="18"/>
        <v>0</v>
      </c>
      <c r="BH31" s="63">
        <f t="shared" si="18"/>
        <v>0</v>
      </c>
      <c r="BI31" s="63">
        <f t="shared" si="18"/>
        <v>0</v>
      </c>
      <c r="BJ31" s="63">
        <f t="shared" si="18"/>
        <v>0</v>
      </c>
      <c r="BK31" s="63">
        <f t="shared" si="18"/>
        <v>0</v>
      </c>
      <c r="BL31" s="63">
        <f t="shared" si="18"/>
        <v>0</v>
      </c>
      <c r="BM31" s="63">
        <f t="shared" si="18"/>
        <v>0</v>
      </c>
      <c r="BN31" s="63">
        <f t="shared" si="18"/>
        <v>0</v>
      </c>
      <c r="BO31" s="63">
        <f t="shared" si="18"/>
        <v>0</v>
      </c>
      <c r="BP31" s="63">
        <f t="shared" si="18"/>
        <v>0</v>
      </c>
      <c r="BQ31" s="63">
        <f t="shared" si="18"/>
        <v>0</v>
      </c>
      <c r="BR31" s="63">
        <f t="shared" si="18"/>
        <v>0</v>
      </c>
      <c r="BS31" s="63">
        <f t="shared" si="18"/>
        <v>0</v>
      </c>
      <c r="BT31" s="63">
        <f t="shared" si="18"/>
        <v>0</v>
      </c>
      <c r="BU31" s="63">
        <f t="shared" si="18"/>
        <v>0</v>
      </c>
      <c r="BV31" s="63">
        <f t="shared" si="18"/>
        <v>0</v>
      </c>
      <c r="BW31" s="63">
        <f t="shared" si="19"/>
        <v>0</v>
      </c>
      <c r="BX31" s="63">
        <f t="shared" si="19"/>
        <v>0</v>
      </c>
      <c r="BY31" s="63">
        <f t="shared" si="19"/>
        <v>0</v>
      </c>
      <c r="BZ31" s="63">
        <f t="shared" si="19"/>
        <v>0</v>
      </c>
      <c r="CA31" s="63">
        <f t="shared" si="19"/>
        <v>0</v>
      </c>
      <c r="CB31" s="63">
        <f t="shared" si="19"/>
        <v>0</v>
      </c>
      <c r="CC31" s="63">
        <f t="shared" si="19"/>
        <v>0</v>
      </c>
      <c r="CD31" s="63">
        <f t="shared" si="19"/>
        <v>0</v>
      </c>
      <c r="CE31" s="63">
        <f t="shared" si="19"/>
        <v>0</v>
      </c>
      <c r="CF31" s="63">
        <f t="shared" si="19"/>
        <v>0</v>
      </c>
      <c r="CG31" s="63">
        <f t="shared" si="19"/>
        <v>0</v>
      </c>
      <c r="CH31" s="63">
        <f t="shared" si="17"/>
        <v>0</v>
      </c>
      <c r="CI31" s="63">
        <f t="shared" si="17"/>
        <v>0</v>
      </c>
      <c r="CJ31" s="63">
        <f t="shared" si="17"/>
        <v>0</v>
      </c>
      <c r="CK31" s="63">
        <f t="shared" si="17"/>
        <v>0</v>
      </c>
      <c r="CL31" s="63">
        <f t="shared" si="17"/>
        <v>0</v>
      </c>
      <c r="CM31" s="63">
        <f t="shared" si="17"/>
        <v>0</v>
      </c>
      <c r="CN31" s="63">
        <f t="shared" si="17"/>
        <v>0</v>
      </c>
      <c r="CO31" s="63">
        <f t="shared" si="17"/>
        <v>0</v>
      </c>
      <c r="CP31" s="63">
        <f t="shared" si="17"/>
        <v>0</v>
      </c>
      <c r="CQ31" s="63">
        <f t="shared" si="17"/>
        <v>0</v>
      </c>
      <c r="CR31" s="63">
        <f t="shared" si="17"/>
        <v>0</v>
      </c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46">
        <f t="shared" si="13"/>
        <v>0</v>
      </c>
      <c r="EH31" s="116"/>
      <c r="EI31" s="82">
        <f t="shared" si="14"/>
        <v>0</v>
      </c>
      <c r="EJ31" s="295" t="str">
        <f t="shared" si="15"/>
        <v/>
      </c>
      <c r="EK31" s="296">
        <f t="shared" si="16"/>
        <v>0</v>
      </c>
      <c r="EL31" s="161"/>
      <c r="EM31" s="354">
        <f>SUMIF($K31,REGISTER!$CY$7,'KORT 3'!$BD31)</f>
        <v>0</v>
      </c>
      <c r="EN31" s="355">
        <f>SUMIF($K31,REGISTER!$CY$8,'KORT 3'!$BD31)</f>
        <v>0</v>
      </c>
      <c r="EO31" s="356">
        <f>SUMIF($K31,REGISTER!$CY$9,'KORT 3'!$BD31)</f>
        <v>0</v>
      </c>
      <c r="EP31" s="356">
        <f>SUMIF($K31,REGISTER!$CY$10,'KORT 3'!$BD31)</f>
        <v>0</v>
      </c>
      <c r="EQ31" s="357">
        <f>SUMIF($K31,REGISTER!$CY$23,'KORT 3'!$BD31)</f>
        <v>0</v>
      </c>
      <c r="ER31" s="355">
        <f>SUMIF($K31,REGISTER!$CY$24,'KORT 3'!$BD31)</f>
        <v>0</v>
      </c>
      <c r="ES31" s="356">
        <f>SUMIF($K31,REGISTER!$CY$25,'KORT 3'!$BD31)</f>
        <v>0</v>
      </c>
      <c r="ET31" s="356">
        <f>SUMIF($K31,REGISTER!$CY$26,'KORT 3'!$BD31)</f>
        <v>0</v>
      </c>
      <c r="EU31" s="357">
        <f>SUMIF($K31,REGISTER!$CY$15,'KORT 3'!$BD31)</f>
        <v>0</v>
      </c>
      <c r="EV31" s="355">
        <f>SUMIF($K31,REGISTER!$CY$16,'KORT 3'!$BD31)</f>
        <v>0</v>
      </c>
      <c r="EW31" s="355">
        <f>SUMIF($K31,REGISTER!$CY$17,'KORT 3'!$BD31)</f>
        <v>0</v>
      </c>
      <c r="EX31" s="355">
        <f>SUMIF($K31,REGISTER!$CY$18,'KORT 3'!$BD31)</f>
        <v>0</v>
      </c>
      <c r="EY31" s="358">
        <f>SUMIF($K31,REGISTER!$CY$19,'KORT 3'!$BD31)+SUMIF($K31,REGISTER!$CY$20,'KORT 3'!$BD31)+SUMIF($K31,REGISTER!$CY$21,'KORT 3'!$BD31)+SUMIF($K31,REGISTER!$CY$22,'KORT 3'!$BD31)</f>
        <v>0</v>
      </c>
      <c r="EZ31" s="359">
        <f>SUMIF($K31,REGISTER!$CY$31,'KORT 3'!$BD31)</f>
        <v>0</v>
      </c>
      <c r="FA31" s="355">
        <f>SUMIF($K31,REGISTER!$CY$32,'KORT 3'!$BD31)</f>
        <v>0</v>
      </c>
      <c r="FB31" s="355">
        <f>SUMIF($K31,REGISTER!$CY$33,'KORT 3'!$BD31)</f>
        <v>0</v>
      </c>
      <c r="FC31" s="355">
        <f>SUMIF($K31,REGISTER!$CY$34,'KORT 3'!$BD31)</f>
        <v>0</v>
      </c>
      <c r="FD31" s="358">
        <f>SUMIF($K31,REGISTER!$CY$35,'KORT 3'!$BD31)+SUMIF($K31,REGISTER!$CY$36,'KORT 3'!$BD31)+SUMIF($K31,REGISTER!$CY$37,'KORT 3'!$BD31)+SUMIF($K31,REGISTER!$CY$38,'KORT 3'!$BD31)</f>
        <v>0</v>
      </c>
      <c r="FE31" s="376"/>
      <c r="FF31" s="377"/>
      <c r="FG31" s="378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9"/>
      <c r="FY31" s="84">
        <f>SUMIF($M31,REGISTER!$CY$40,'KORT 3'!$O31)</f>
        <v>0</v>
      </c>
      <c r="FZ31" s="17">
        <f>SUMIF($M31,REGISTER!$CY$41,'KORT 3'!$O31)</f>
        <v>0</v>
      </c>
      <c r="GA31" s="17">
        <f>SUMIF($M31,REGISTER!$CY$42,'KORT 3'!$O31)</f>
        <v>0</v>
      </c>
      <c r="GB31" s="17">
        <f>SUMIF($M31,REGISTER!$CY$43,'KORT 3'!$O31)</f>
        <v>0</v>
      </c>
      <c r="GC31" s="17">
        <f>SUMIF($M31,REGISTER!$CY$44,'KORT 3'!$O31)</f>
        <v>0</v>
      </c>
      <c r="GD31" s="17">
        <f>SUMIF($M31,REGISTER!$CY$45,'KORT 3'!$O31)</f>
        <v>0</v>
      </c>
      <c r="GE31" s="17">
        <f>SUMIF($M31,REGISTER!$CY$60,'KORT 3'!$O31)</f>
        <v>0</v>
      </c>
      <c r="GF31" s="17">
        <f>SUMIF($M31,REGISTER!$CY$61,'KORT 3'!$O31)</f>
        <v>0</v>
      </c>
      <c r="GG31" s="17">
        <f>SUMIF($M31,REGISTER!$CY$62,'KORT 3'!$O31)</f>
        <v>0</v>
      </c>
      <c r="GH31" s="17">
        <f>SUMIF($M31,REGISTER!$CY$63,'KORT 3'!$O31)</f>
        <v>0</v>
      </c>
      <c r="GI31" s="17">
        <f>SUMIF($M31,REGISTER!$CY$64,'KORT 3'!$O31)</f>
        <v>0</v>
      </c>
      <c r="GJ31" s="17">
        <f>SUMIF($M31,REGISTER!$CY$65,'KORT 3'!$O31)</f>
        <v>0</v>
      </c>
      <c r="GK31" s="17">
        <f>SUMIF($M31,REGISTER!$CY$50,'KORT 3'!$O31)</f>
        <v>0</v>
      </c>
      <c r="GL31" s="17">
        <f>SUMIF($M31,REGISTER!$CY$51,'KORT 3'!$O31)</f>
        <v>0</v>
      </c>
      <c r="GM31" s="17">
        <f>SUMIF($M31,REGISTER!$CY$52,'KORT 3'!$O31)</f>
        <v>0</v>
      </c>
      <c r="GN31" s="17">
        <f>SUMIF($M31,REGISTER!$CY$53,'KORT 3'!$O31)</f>
        <v>0</v>
      </c>
      <c r="GO31" s="17">
        <f>SUMIF($M31,REGISTER!$CY$54,'KORT 3'!$O31)</f>
        <v>0</v>
      </c>
      <c r="GP31" s="17">
        <f>SUMIF($M31,REGISTER!$CY$55,'KORT 3'!$O31)</f>
        <v>0</v>
      </c>
      <c r="GQ31" s="16">
        <f>SUMIF($M31,REGISTER!$CY$56,'KORT 3'!$O31)+SUMIF($M31,REGISTER!$CY$57,'KORT 3'!$O31)+SUMIF($M31,REGISTER!$CY$58,'KORT 3'!$O31)+SUMIF($M31,REGISTER!$CY$59,'KORT 3'!$O31)</f>
        <v>0</v>
      </c>
      <c r="GR31" s="17">
        <f>SUMIF($M31,REGISTER!$CY$70,'KORT 3'!$O31)</f>
        <v>0</v>
      </c>
      <c r="GS31" s="17">
        <f>SUMIF($M31,REGISTER!$CY$71,'KORT 3'!$O31)</f>
        <v>0</v>
      </c>
      <c r="GT31" s="17">
        <f>SUMIF($M31,REGISTER!$CY$72,'KORT 3'!$O31)</f>
        <v>0</v>
      </c>
      <c r="GU31" s="17">
        <f>SUMIF($M31,REGISTER!$CY$73,'KORT 3'!$O31)</f>
        <v>0</v>
      </c>
      <c r="GV31" s="17">
        <f>SUMIF($M31,REGISTER!$CY$74,'KORT 3'!$O31)</f>
        <v>0</v>
      </c>
      <c r="GW31" s="17">
        <f>SUMIF($M31,REGISTER!$CY$75,'KORT 3'!$O31)</f>
        <v>0</v>
      </c>
      <c r="GX31" s="16">
        <f>SUMIF($M31,REGISTER!$CY$76,'KORT 3'!$O31)+SUMIF($M31,REGISTER!$CY$77,'KORT 3'!$O31)+SUMIF($M31,REGISTER!$CY$78,'KORT 3'!$O31)+SUMIF($M31,REGISTER!$CY$79,'KORT 3'!$O31)</f>
        <v>0</v>
      </c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/>
      <c r="HK31" s="116"/>
      <c r="HL31" s="116"/>
      <c r="HM31" s="116"/>
      <c r="HN31" s="116"/>
      <c r="HO31" s="116"/>
      <c r="HP31" s="106"/>
      <c r="HQ31" s="1"/>
    </row>
    <row r="32" spans="1:225" ht="15.9" customHeight="1">
      <c r="A32" s="15">
        <v>14</v>
      </c>
      <c r="B32" s="69"/>
      <c r="C32" s="541" t="str">
        <f t="shared" si="0"/>
        <v/>
      </c>
      <c r="D32" s="567"/>
      <c r="E32" s="567"/>
      <c r="F32" s="567"/>
      <c r="G32" s="567"/>
      <c r="H32" s="111" t="str">
        <f t="shared" si="1"/>
        <v/>
      </c>
      <c r="I32" s="22">
        <f t="shared" si="2"/>
        <v>0</v>
      </c>
      <c r="J32" s="22">
        <f t="shared" si="3"/>
        <v>0</v>
      </c>
      <c r="K32" s="22">
        <f t="shared" si="4"/>
        <v>0</v>
      </c>
      <c r="L32" s="114"/>
      <c r="M32" s="22">
        <f t="shared" si="5"/>
        <v>0</v>
      </c>
      <c r="N32" s="22">
        <f t="shared" si="6"/>
        <v>0</v>
      </c>
      <c r="O32" s="83">
        <f t="shared" si="7"/>
        <v>0</v>
      </c>
      <c r="P32" s="68">
        <f>IF((SUM(P$19:P31)+P$38+P$39+SUM(P$117:P$121))&gt;=REGISTER!$DD$24,0,IF(CS$70=1,0,IF(AND(CS32=1,$J32=1,CS$43&gt;=REGISTER!$DD$28,CS$40&gt;0,SUM(CS$54:CS$60)&gt;0),1,0)))</f>
        <v>0</v>
      </c>
      <c r="Q32" s="68">
        <f>IF((SUM(Q$19:Q31)+Q$38+Q$39+SUM(Q$117:Q$121))&gt;=REGISTER!$DD$24,0,IF(CT$70=1,0,IF(AND(CT32=1,$J32=1,CT$43&gt;=REGISTER!$DD$28,CT$40&gt;0,SUM(CT$54:CT$60)&gt;0),1,0)))</f>
        <v>0</v>
      </c>
      <c r="R32" s="68">
        <f>IF((SUM(R$19:R31)+R$38+R$39+SUM(R$117:R$121))&gt;=REGISTER!$DD$24,0,IF(CU$70=1,0,IF(AND(CU32=1,$J32=1,CU$43&gt;=REGISTER!$DD$28,CU$40&gt;0,SUM(CU$54:CU$60)&gt;0),1,0)))</f>
        <v>0</v>
      </c>
      <c r="S32" s="68">
        <f>IF((SUM(S$19:S31)+S$38+S$39+SUM(S$117:S$121))&gt;=REGISTER!$DD$24,0,IF(CV$70=1,0,IF(AND(CV32=1,$J32=1,CV$43&gt;=REGISTER!$DD$28,CV$40&gt;0,SUM(CV$54:CV$60)&gt;0),1,0)))</f>
        <v>0</v>
      </c>
      <c r="T32" s="68">
        <f>IF((SUM(T$19:T31)+T$38+T$39+SUM(T$117:T$121))&gt;=REGISTER!$DD$24,0,IF(CW$70=1,0,IF(AND(CW32=1,$J32=1,CW$43&gt;=REGISTER!$DD$28,CW$40&gt;0,SUM(CW$54:CW$60)&gt;0),1,0)))</f>
        <v>0</v>
      </c>
      <c r="U32" s="68">
        <f>IF((SUM(U$19:U31)+U$38+U$39+SUM(U$117:U$121))&gt;=REGISTER!$DD$24,0,IF(CX$70=1,0,IF(AND(CX32=1,$J32=1,CX$43&gt;=REGISTER!$DD$28,CX$40&gt;0,SUM(CX$54:CX$60)&gt;0),1,0)))</f>
        <v>0</v>
      </c>
      <c r="V32" s="68">
        <f>IF((SUM(V$19:V31)+V$38+V$39+SUM(V$117:V$121))&gt;=REGISTER!$DD$24,0,IF(CY$70=1,0,IF(AND(CY32=1,$J32=1,CY$43&gt;=REGISTER!$DD$28,CY$40&gt;0,SUM(CY$54:CY$60)&gt;0),1,0)))</f>
        <v>0</v>
      </c>
      <c r="W32" s="68">
        <f>IF((SUM(W$19:W31)+W$38+W$39+SUM(W$117:W$121))&gt;=REGISTER!$DD$24,0,IF(CZ$70=1,0,IF(AND(CZ32=1,$J32=1,CZ$43&gt;=REGISTER!$DD$28,CZ$40&gt;0,SUM(CZ$54:CZ$60)&gt;0),1,0)))</f>
        <v>0</v>
      </c>
      <c r="X32" s="68">
        <f>IF((SUM(X$19:X31)+X$38+X$39+SUM(X$117:X$121))&gt;=REGISTER!$DD$24,0,IF(DA$70=1,0,IF(AND(DA32=1,$J32=1,DA$43&gt;=REGISTER!$DD$28,DA$40&gt;0,SUM(DA$54:DA$60)&gt;0),1,0)))</f>
        <v>0</v>
      </c>
      <c r="Y32" s="68">
        <f>IF((SUM(Y$19:Y31)+Y$38+Y$39+SUM(Y$117:Y$121))&gt;=REGISTER!$DD$24,0,IF(DB$70=1,0,IF(AND(DB32=1,$J32=1,DB$43&gt;=REGISTER!$DD$28,DB$40&gt;0,SUM(DB$54:DB$60)&gt;0),1,0)))</f>
        <v>0</v>
      </c>
      <c r="Z32" s="68">
        <f>IF((SUM(Z$19:Z31)+Z$38+Z$39+SUM(Z$117:Z$121))&gt;=REGISTER!$DD$24,0,IF(DC$70=1,0,IF(AND(DC32=1,$J32=1,DC$43&gt;=REGISTER!$DD$28,DC$40&gt;0,SUM(DC$54:DC$60)&gt;0),1,0)))</f>
        <v>0</v>
      </c>
      <c r="AA32" s="68">
        <f>IF((SUM(AA$19:AA31)+AA$38+AA$39+SUM(AA$117:AA$121))&gt;=REGISTER!$DD$24,0,IF(DD$70=1,0,IF(AND(DD32=1,$J32=1,DD$43&gt;=REGISTER!$DD$28,DD$40&gt;0,SUM(DD$54:DD$60)&gt;0),1,0)))</f>
        <v>0</v>
      </c>
      <c r="AB32" s="68">
        <f>IF((SUM(AB$19:AB31)+AB$38+AB$39+SUM(AB$117:AB$121))&gt;=REGISTER!$DD$24,0,IF(DE$70=1,0,IF(AND(DE32=1,$J32=1,DE$43&gt;=REGISTER!$DD$28,DE$40&gt;0,SUM(DE$54:DE$60)&gt;0),1,0)))</f>
        <v>0</v>
      </c>
      <c r="AC32" s="68">
        <f>IF((SUM(AC$19:AC31)+AC$38+AC$39+SUM(AC$117:AC$121))&gt;=REGISTER!$DD$24,0,IF(DF$70=1,0,IF(AND(DF32=1,$J32=1,DF$43&gt;=REGISTER!$DD$28,DF$40&gt;0,SUM(DF$54:DF$60)&gt;0),1,0)))</f>
        <v>0</v>
      </c>
      <c r="AD32" s="68">
        <f>IF((SUM(AD$19:AD31)+AD$38+AD$39+SUM(AD$117:AD$121))&gt;=REGISTER!$DD$24,0,IF(DG$70=1,0,IF(AND(DG32=1,$J32=1,DG$43&gt;=REGISTER!$DD$28,DG$40&gt;0,SUM(DG$54:DG$60)&gt;0),1,0)))</f>
        <v>0</v>
      </c>
      <c r="AE32" s="68">
        <f>IF((SUM(AE$19:AE31)+AE$38+AE$39+SUM(AE$117:AE$121))&gt;=REGISTER!$DD$24,0,IF(DH$70=1,0,IF(AND(DH32=1,$J32=1,DH$43&gt;=REGISTER!$DD$28,DH$40&gt;0,SUM(DH$54:DH$60)&gt;0),1,0)))</f>
        <v>0</v>
      </c>
      <c r="AF32" s="68">
        <f>IF((SUM(AF$19:AF31)+AF$38+AF$39+SUM(AF$117:AF$121))&gt;=REGISTER!$DD$24,0,IF(DI$70=1,0,IF(AND(DI32=1,$J32=1,DI$43&gt;=REGISTER!$DD$28,DI$40&gt;0,SUM(DI$54:DI$60)&gt;0),1,0)))</f>
        <v>0</v>
      </c>
      <c r="AG32" s="68">
        <f>IF((SUM(AG$19:AG31)+AG$38+AG$39+SUM(AG$117:AG$121))&gt;=REGISTER!$DD$24,0,IF(DJ$70=1,0,IF(AND(DJ32=1,$J32=1,DJ$43&gt;=REGISTER!$DD$28,DJ$40&gt;0,SUM(DJ$54:DJ$60)&gt;0),1,0)))</f>
        <v>0</v>
      </c>
      <c r="AH32" s="68">
        <f>IF((SUM(AH$19:AH31)+AH$38+AH$39+SUM(AH$117:AH$121))&gt;=REGISTER!$DD$24,0,IF(DK$70=1,0,IF(AND(DK32=1,$J32=1,DK$43&gt;=REGISTER!$DD$28,DK$40&gt;0,SUM(DK$54:DK$60)&gt;0),1,0)))</f>
        <v>0</v>
      </c>
      <c r="AI32" s="68">
        <f>IF((SUM(AI$19:AI31)+AI$38+AI$39+SUM(AI$117:AI$121))&gt;=REGISTER!$DD$24,0,IF(DL$70=1,0,IF(AND(DL32=1,$J32=1,DL$43&gt;=REGISTER!$DD$28,DL$40&gt;0,SUM(DL$54:DL$60)&gt;0),1,0)))</f>
        <v>0</v>
      </c>
      <c r="AJ32" s="68">
        <f>IF((SUM(AJ$19:AJ31)+AJ$38+AJ$39+SUM(AJ$117:AJ$121))&gt;=REGISTER!$DD$24,0,IF(DM$70=1,0,IF(AND(DM32=1,$J32=1,DM$43&gt;=REGISTER!$DD$28,DM$40&gt;0,SUM(DM$54:DM$60)&gt;0),1,0)))</f>
        <v>0</v>
      </c>
      <c r="AK32" s="68">
        <f>IF((SUM(AK$19:AK31)+AK$38+AK$39+SUM(AK$117:AK$121))&gt;=REGISTER!$DD$24,0,IF(DN$70=1,0,IF(AND(DN32=1,$J32=1,DN$43&gt;=REGISTER!$DD$28,DN$40&gt;0,SUM(DN$54:DN$60)&gt;0),1,0)))</f>
        <v>0</v>
      </c>
      <c r="AL32" s="68">
        <f>IF((SUM(AL$19:AL31)+AL$38+AL$39+SUM(AL$117:AL$121))&gt;=REGISTER!$DD$24,0,IF(DO$70=1,0,IF(AND(DO32=1,$J32=1,DO$43&gt;=REGISTER!$DD$28,DO$40&gt;0,SUM(DO$54:DO$60)&gt;0),1,0)))</f>
        <v>0</v>
      </c>
      <c r="AM32" s="68">
        <f>IF((SUM(AM$19:AM31)+AM$38+AM$39+SUM(AM$117:AM$121))&gt;=REGISTER!$DD$24,0,IF(DP$70=1,0,IF(AND(DP32=1,$J32=1,DP$43&gt;=REGISTER!$DD$28,DP$40&gt;0,SUM(DP$54:DP$60)&gt;0),1,0)))</f>
        <v>0</v>
      </c>
      <c r="AN32" s="68">
        <f>IF((SUM(AN$19:AN31)+AN$38+AN$39+SUM(AN$117:AN$121))&gt;=REGISTER!$DD$24,0,IF(DQ$70=1,0,IF(AND(DQ32=1,$J32=1,DQ$43&gt;=REGISTER!$DD$28,DQ$40&gt;0,SUM(DQ$54:DQ$60)&gt;0),1,0)))</f>
        <v>0</v>
      </c>
      <c r="AO32" s="68">
        <f>IF((SUM(AO$19:AO31)+AO$38+AO$39+SUM(AO$117:AO$121))&gt;=REGISTER!$DD$24,0,IF(DR$70=1,0,IF(AND(DR32=1,$J32=1,DR$43&gt;=REGISTER!$DD$28,DR$40&gt;0,SUM(DR$54:DR$60)&gt;0),1,0)))</f>
        <v>0</v>
      </c>
      <c r="AP32" s="68">
        <f>IF((SUM(AP$19:AP31)+AP$38+AP$39+SUM(AP$117:AP$121))&gt;=REGISTER!$DD$24,0,IF(DS$70=1,0,IF(AND(DS32=1,$J32=1,DS$43&gt;=REGISTER!$DD$28,DS$40&gt;0,SUM(DS$54:DS$60)&gt;0),1,0)))</f>
        <v>0</v>
      </c>
      <c r="AQ32" s="68">
        <f>IF((SUM(AQ$19:AQ31)+AQ$38+AQ$39+SUM(AQ$117:AQ$121))&gt;=REGISTER!$DD$24,0,IF(DT$70=1,0,IF(AND(DT32=1,$J32=1,DT$43&gt;=REGISTER!$DD$28,DT$40&gt;0,SUM(DT$54:DT$60)&gt;0),1,0)))</f>
        <v>0</v>
      </c>
      <c r="AR32" s="68">
        <f>IF((SUM(AR$19:AR31)+AR$38+AR$39+SUM(AR$117:AR$121))&gt;=REGISTER!$DD$24,0,IF(DU$70=1,0,IF(AND(DU32=1,$J32=1,DU$43&gt;=REGISTER!$DD$28,DU$40&gt;0,SUM(DU$54:DU$60)&gt;0),1,0)))</f>
        <v>0</v>
      </c>
      <c r="AS32" s="68">
        <f>IF((SUM(AS$19:AS31)+AS$38+AS$39+SUM(AS$117:AS$121))&gt;=REGISTER!$DD$24,0,IF(DV$70=1,0,IF(AND(DV32=1,$J32=1,DV$43&gt;=REGISTER!$DD$28,DV$40&gt;0,SUM(DV$54:DV$60)&gt;0),1,0)))</f>
        <v>0</v>
      </c>
      <c r="AT32" s="68">
        <f>IF((SUM(AT$19:AT31)+AT$38+AT$39+SUM(AT$117:AT$121))&gt;=REGISTER!$DD$24,0,IF(DW$70=1,0,IF(AND(DW32=1,$J32=1,DW$43&gt;=REGISTER!$DD$28,DW$40&gt;0,SUM(DW$54:DW$60)&gt;0),1,0)))</f>
        <v>0</v>
      </c>
      <c r="AU32" s="68">
        <f>IF((SUM(AU$19:AU31)+AU$38+AU$39+SUM(AU$117:AU$121))&gt;=REGISTER!$DD$24,0,IF(DX$70=1,0,IF(AND(DX32=1,$J32=1,DX$43&gt;=REGISTER!$DD$28,DX$40&gt;0,SUM(DX$54:DX$60)&gt;0),1,0)))</f>
        <v>0</v>
      </c>
      <c r="AV32" s="68">
        <f>IF((SUM(AV$19:AV31)+AV$38+AV$39+SUM(AV$117:AV$121))&gt;=REGISTER!$DD$24,0,IF(DY$70=1,0,IF(AND(DY32=1,$J32=1,DY$43&gt;=REGISTER!$DD$28,DY$40&gt;0,SUM(DY$54:DY$60)&gt;0),1,0)))</f>
        <v>0</v>
      </c>
      <c r="AW32" s="68">
        <f>IF((SUM(AW$19:AW31)+AW$38+AW$39+SUM(AW$117:AW$121))&gt;=REGISTER!$DD$24,0,IF(DZ$70=1,0,IF(AND(DZ32=1,$J32=1,DZ$43&gt;=REGISTER!$DD$28,DZ$40&gt;0,SUM(DZ$54:DZ$60)&gt;0),1,0)))</f>
        <v>0</v>
      </c>
      <c r="AX32" s="68">
        <f>IF((SUM(AX$19:AX31)+AX$38+AX$39+SUM(AX$117:AX$121))&gt;=REGISTER!$DD$24,0,IF(EA$70=1,0,IF(AND(EA32=1,$J32=1,EA$43&gt;=REGISTER!$DD$28,EA$40&gt;0,SUM(EA$54:EA$60)&gt;0),1,0)))</f>
        <v>0</v>
      </c>
      <c r="AY32" s="68">
        <f>IF((SUM(AY$19:AY31)+AY$38+AY$39+SUM(AY$117:AY$121))&gt;=REGISTER!$DD$24,0,IF(EB$70=1,0,IF(AND(EB32=1,$J32=1,EB$43&gt;=REGISTER!$DD$28,EB$40&gt;0,SUM(EB$54:EB$60)&gt;0),1,0)))</f>
        <v>0</v>
      </c>
      <c r="AZ32" s="68">
        <f>IF((SUM(AZ$19:AZ31)+AZ$38+AZ$39+SUM(AZ$117:AZ$121))&gt;=REGISTER!$DD$24,0,IF(EC$70=1,0,IF(AND(EC32=1,$J32=1,EC$43&gt;=REGISTER!$DD$28,EC$40&gt;0,SUM(EC$54:EC$60)&gt;0),1,0)))</f>
        <v>0</v>
      </c>
      <c r="BA32" s="68">
        <f>IF((SUM(BA$19:BA31)+BA$38+BA$39+SUM(BA$117:BA$121))&gt;=REGISTER!$DD$24,0,IF(ED$70=1,0,IF(AND(ED32=1,$J32=1,ED$43&gt;=REGISTER!$DD$28,ED$40&gt;0,SUM(ED$54:ED$60)&gt;0),1,0)))</f>
        <v>0</v>
      </c>
      <c r="BB32" s="68">
        <f>IF((SUM(BB$19:BB31)+BB$38+BB$39+SUM(BB$117:BB$121))&gt;=REGISTER!$DD$24,0,IF(EE$70=1,0,IF(AND(EE32=1,$J32=1,EE$43&gt;=REGISTER!$DD$28,EE$40&gt;0,SUM(EE$54:EE$60)&gt;0),1,0)))</f>
        <v>0</v>
      </c>
      <c r="BC32" s="68">
        <f>IF((SUM(BC$19:BC31)+BC$38+BC$39+SUM(BC$117:BC$121))&gt;=REGISTER!$DD$24,0,IF(EF$70=1,0,IF(AND(EF32=1,$J32=1,EF$43&gt;=REGISTER!$DD$28,EF$40&gt;0,SUM(EF$54:EF$60)&gt;0),1,0)))</f>
        <v>0</v>
      </c>
      <c r="BD32" s="83">
        <f t="shared" si="8"/>
        <v>0</v>
      </c>
      <c r="BE32" s="63">
        <f t="shared" si="9"/>
        <v>0</v>
      </c>
      <c r="BF32" s="63">
        <f t="shared" si="10"/>
        <v>0</v>
      </c>
      <c r="BG32" s="63">
        <f t="shared" si="18"/>
        <v>0</v>
      </c>
      <c r="BH32" s="63">
        <f t="shared" si="18"/>
        <v>0</v>
      </c>
      <c r="BI32" s="63">
        <f t="shared" si="18"/>
        <v>0</v>
      </c>
      <c r="BJ32" s="63">
        <f t="shared" si="18"/>
        <v>0</v>
      </c>
      <c r="BK32" s="63">
        <f t="shared" si="18"/>
        <v>0</v>
      </c>
      <c r="BL32" s="63">
        <f t="shared" si="18"/>
        <v>0</v>
      </c>
      <c r="BM32" s="63">
        <f t="shared" si="18"/>
        <v>0</v>
      </c>
      <c r="BN32" s="63">
        <f t="shared" si="18"/>
        <v>0</v>
      </c>
      <c r="BO32" s="63">
        <f t="shared" si="18"/>
        <v>0</v>
      </c>
      <c r="BP32" s="63">
        <f t="shared" si="18"/>
        <v>0</v>
      </c>
      <c r="BQ32" s="63">
        <f t="shared" si="18"/>
        <v>0</v>
      </c>
      <c r="BR32" s="63">
        <f t="shared" si="18"/>
        <v>0</v>
      </c>
      <c r="BS32" s="63">
        <f t="shared" si="18"/>
        <v>0</v>
      </c>
      <c r="BT32" s="63">
        <f t="shared" si="18"/>
        <v>0</v>
      </c>
      <c r="BU32" s="63">
        <f t="shared" si="18"/>
        <v>0</v>
      </c>
      <c r="BV32" s="63">
        <f t="shared" si="18"/>
        <v>0</v>
      </c>
      <c r="BW32" s="63">
        <f t="shared" si="19"/>
        <v>0</v>
      </c>
      <c r="BX32" s="63">
        <f t="shared" si="19"/>
        <v>0</v>
      </c>
      <c r="BY32" s="63">
        <f t="shared" si="19"/>
        <v>0</v>
      </c>
      <c r="BZ32" s="63">
        <f t="shared" si="19"/>
        <v>0</v>
      </c>
      <c r="CA32" s="63">
        <f t="shared" si="19"/>
        <v>0</v>
      </c>
      <c r="CB32" s="63">
        <f t="shared" si="19"/>
        <v>0</v>
      </c>
      <c r="CC32" s="63">
        <f t="shared" si="19"/>
        <v>0</v>
      </c>
      <c r="CD32" s="63">
        <f t="shared" si="19"/>
        <v>0</v>
      </c>
      <c r="CE32" s="63">
        <f t="shared" si="19"/>
        <v>0</v>
      </c>
      <c r="CF32" s="63">
        <f t="shared" si="19"/>
        <v>0</v>
      </c>
      <c r="CG32" s="63">
        <f t="shared" si="19"/>
        <v>0</v>
      </c>
      <c r="CH32" s="63">
        <f t="shared" si="17"/>
        <v>0</v>
      </c>
      <c r="CI32" s="63">
        <f t="shared" si="17"/>
        <v>0</v>
      </c>
      <c r="CJ32" s="63">
        <f t="shared" si="17"/>
        <v>0</v>
      </c>
      <c r="CK32" s="63">
        <f t="shared" si="17"/>
        <v>0</v>
      </c>
      <c r="CL32" s="63">
        <f t="shared" si="17"/>
        <v>0</v>
      </c>
      <c r="CM32" s="63">
        <f t="shared" si="17"/>
        <v>0</v>
      </c>
      <c r="CN32" s="63">
        <f t="shared" si="17"/>
        <v>0</v>
      </c>
      <c r="CO32" s="63">
        <f t="shared" si="17"/>
        <v>0</v>
      </c>
      <c r="CP32" s="63">
        <f t="shared" si="17"/>
        <v>0</v>
      </c>
      <c r="CQ32" s="63">
        <f t="shared" si="17"/>
        <v>0</v>
      </c>
      <c r="CR32" s="63">
        <f t="shared" si="17"/>
        <v>0</v>
      </c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46">
        <f t="shared" si="13"/>
        <v>0</v>
      </c>
      <c r="EH32" s="116"/>
      <c r="EI32" s="82">
        <f t="shared" si="14"/>
        <v>0</v>
      </c>
      <c r="EJ32" s="295" t="str">
        <f t="shared" si="15"/>
        <v/>
      </c>
      <c r="EK32" s="296">
        <f t="shared" si="16"/>
        <v>0</v>
      </c>
      <c r="EL32" s="161"/>
      <c r="EM32" s="354">
        <f>SUMIF($K32,REGISTER!$CY$7,'KORT 3'!$BD32)</f>
        <v>0</v>
      </c>
      <c r="EN32" s="355">
        <f>SUMIF($K32,REGISTER!$CY$8,'KORT 3'!$BD32)</f>
        <v>0</v>
      </c>
      <c r="EO32" s="356">
        <f>SUMIF($K32,REGISTER!$CY$9,'KORT 3'!$BD32)</f>
        <v>0</v>
      </c>
      <c r="EP32" s="356">
        <f>SUMIF($K32,REGISTER!$CY$10,'KORT 3'!$BD32)</f>
        <v>0</v>
      </c>
      <c r="EQ32" s="357">
        <f>SUMIF($K32,REGISTER!$CY$23,'KORT 3'!$BD32)</f>
        <v>0</v>
      </c>
      <c r="ER32" s="355">
        <f>SUMIF($K32,REGISTER!$CY$24,'KORT 3'!$BD32)</f>
        <v>0</v>
      </c>
      <c r="ES32" s="356">
        <f>SUMIF($K32,REGISTER!$CY$25,'KORT 3'!$BD32)</f>
        <v>0</v>
      </c>
      <c r="ET32" s="356">
        <f>SUMIF($K32,REGISTER!$CY$26,'KORT 3'!$BD32)</f>
        <v>0</v>
      </c>
      <c r="EU32" s="357">
        <f>SUMIF($K32,REGISTER!$CY$15,'KORT 3'!$BD32)</f>
        <v>0</v>
      </c>
      <c r="EV32" s="355">
        <f>SUMIF($K32,REGISTER!$CY$16,'KORT 3'!$BD32)</f>
        <v>0</v>
      </c>
      <c r="EW32" s="355">
        <f>SUMIF($K32,REGISTER!$CY$17,'KORT 3'!$BD32)</f>
        <v>0</v>
      </c>
      <c r="EX32" s="355">
        <f>SUMIF($K32,REGISTER!$CY$18,'KORT 3'!$BD32)</f>
        <v>0</v>
      </c>
      <c r="EY32" s="358">
        <f>SUMIF($K32,REGISTER!$CY$19,'KORT 3'!$BD32)+SUMIF($K32,REGISTER!$CY$20,'KORT 3'!$BD32)+SUMIF($K32,REGISTER!$CY$21,'KORT 3'!$BD32)+SUMIF($K32,REGISTER!$CY$22,'KORT 3'!$BD32)</f>
        <v>0</v>
      </c>
      <c r="EZ32" s="359">
        <f>SUMIF($K32,REGISTER!$CY$31,'KORT 3'!$BD32)</f>
        <v>0</v>
      </c>
      <c r="FA32" s="355">
        <f>SUMIF($K32,REGISTER!$CY$32,'KORT 3'!$BD32)</f>
        <v>0</v>
      </c>
      <c r="FB32" s="355">
        <f>SUMIF($K32,REGISTER!$CY$33,'KORT 3'!$BD32)</f>
        <v>0</v>
      </c>
      <c r="FC32" s="355">
        <f>SUMIF($K32,REGISTER!$CY$34,'KORT 3'!$BD32)</f>
        <v>0</v>
      </c>
      <c r="FD32" s="358">
        <f>SUMIF($K32,REGISTER!$CY$35,'KORT 3'!$BD32)+SUMIF($K32,REGISTER!$CY$36,'KORT 3'!$BD32)+SUMIF($K32,REGISTER!$CY$37,'KORT 3'!$BD32)+SUMIF($K32,REGISTER!$CY$38,'KORT 3'!$BD32)</f>
        <v>0</v>
      </c>
      <c r="FE32" s="376"/>
      <c r="FF32" s="377"/>
      <c r="FG32" s="378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9"/>
      <c r="FY32" s="84">
        <f>SUMIF($M32,REGISTER!$CY$40,'KORT 3'!$O32)</f>
        <v>0</v>
      </c>
      <c r="FZ32" s="17">
        <f>SUMIF($M32,REGISTER!$CY$41,'KORT 3'!$O32)</f>
        <v>0</v>
      </c>
      <c r="GA32" s="17">
        <f>SUMIF($M32,REGISTER!$CY$42,'KORT 3'!$O32)</f>
        <v>0</v>
      </c>
      <c r="GB32" s="17">
        <f>SUMIF($M32,REGISTER!$CY$43,'KORT 3'!$O32)</f>
        <v>0</v>
      </c>
      <c r="GC32" s="17">
        <f>SUMIF($M32,REGISTER!$CY$44,'KORT 3'!$O32)</f>
        <v>0</v>
      </c>
      <c r="GD32" s="17">
        <f>SUMIF($M32,REGISTER!$CY$45,'KORT 3'!$O32)</f>
        <v>0</v>
      </c>
      <c r="GE32" s="17">
        <f>SUMIF($M32,REGISTER!$CY$60,'KORT 3'!$O32)</f>
        <v>0</v>
      </c>
      <c r="GF32" s="17">
        <f>SUMIF($M32,REGISTER!$CY$61,'KORT 3'!$O32)</f>
        <v>0</v>
      </c>
      <c r="GG32" s="17">
        <f>SUMIF($M32,REGISTER!$CY$62,'KORT 3'!$O32)</f>
        <v>0</v>
      </c>
      <c r="GH32" s="17">
        <f>SUMIF($M32,REGISTER!$CY$63,'KORT 3'!$O32)</f>
        <v>0</v>
      </c>
      <c r="GI32" s="17">
        <f>SUMIF($M32,REGISTER!$CY$64,'KORT 3'!$O32)</f>
        <v>0</v>
      </c>
      <c r="GJ32" s="17">
        <f>SUMIF($M32,REGISTER!$CY$65,'KORT 3'!$O32)</f>
        <v>0</v>
      </c>
      <c r="GK32" s="17">
        <f>SUMIF($M32,REGISTER!$CY$50,'KORT 3'!$O32)</f>
        <v>0</v>
      </c>
      <c r="GL32" s="17">
        <f>SUMIF($M32,REGISTER!$CY$51,'KORT 3'!$O32)</f>
        <v>0</v>
      </c>
      <c r="GM32" s="17">
        <f>SUMIF($M32,REGISTER!$CY$52,'KORT 3'!$O32)</f>
        <v>0</v>
      </c>
      <c r="GN32" s="17">
        <f>SUMIF($M32,REGISTER!$CY$53,'KORT 3'!$O32)</f>
        <v>0</v>
      </c>
      <c r="GO32" s="17">
        <f>SUMIF($M32,REGISTER!$CY$54,'KORT 3'!$O32)</f>
        <v>0</v>
      </c>
      <c r="GP32" s="17">
        <f>SUMIF($M32,REGISTER!$CY$55,'KORT 3'!$O32)</f>
        <v>0</v>
      </c>
      <c r="GQ32" s="16">
        <f>SUMIF($M32,REGISTER!$CY$56,'KORT 3'!$O32)+SUMIF($M32,REGISTER!$CY$57,'KORT 3'!$O32)+SUMIF($M32,REGISTER!$CY$58,'KORT 3'!$O32)+SUMIF($M32,REGISTER!$CY$59,'KORT 3'!$O32)</f>
        <v>0</v>
      </c>
      <c r="GR32" s="17">
        <f>SUMIF($M32,REGISTER!$CY$70,'KORT 3'!$O32)</f>
        <v>0</v>
      </c>
      <c r="GS32" s="17">
        <f>SUMIF($M32,REGISTER!$CY$71,'KORT 3'!$O32)</f>
        <v>0</v>
      </c>
      <c r="GT32" s="17">
        <f>SUMIF($M32,REGISTER!$CY$72,'KORT 3'!$O32)</f>
        <v>0</v>
      </c>
      <c r="GU32" s="17">
        <f>SUMIF($M32,REGISTER!$CY$73,'KORT 3'!$O32)</f>
        <v>0</v>
      </c>
      <c r="GV32" s="17">
        <f>SUMIF($M32,REGISTER!$CY$74,'KORT 3'!$O32)</f>
        <v>0</v>
      </c>
      <c r="GW32" s="17">
        <f>SUMIF($M32,REGISTER!$CY$75,'KORT 3'!$O32)</f>
        <v>0</v>
      </c>
      <c r="GX32" s="16">
        <f>SUMIF($M32,REGISTER!$CY$76,'KORT 3'!$O32)+SUMIF($M32,REGISTER!$CY$77,'KORT 3'!$O32)+SUMIF($M32,REGISTER!$CY$78,'KORT 3'!$O32)+SUMIF($M32,REGISTER!$CY$79,'KORT 3'!$O32)</f>
        <v>0</v>
      </c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/>
      <c r="HK32" s="116"/>
      <c r="HL32" s="116"/>
      <c r="HM32" s="116"/>
      <c r="HN32" s="116"/>
      <c r="HO32" s="116"/>
      <c r="HP32" s="106"/>
      <c r="HQ32" s="1"/>
    </row>
    <row r="33" spans="1:225" ht="15.9" customHeight="1">
      <c r="A33" s="15">
        <v>15</v>
      </c>
      <c r="B33" s="69"/>
      <c r="C33" s="541" t="str">
        <f t="shared" si="0"/>
        <v/>
      </c>
      <c r="D33" s="567"/>
      <c r="E33" s="567"/>
      <c r="F33" s="567"/>
      <c r="G33" s="567"/>
      <c r="H33" s="111" t="str">
        <f t="shared" si="1"/>
        <v/>
      </c>
      <c r="I33" s="22">
        <f t="shared" si="2"/>
        <v>0</v>
      </c>
      <c r="J33" s="22">
        <f t="shared" si="3"/>
        <v>0</v>
      </c>
      <c r="K33" s="22">
        <f t="shared" si="4"/>
        <v>0</v>
      </c>
      <c r="L33" s="114"/>
      <c r="M33" s="22">
        <f t="shared" si="5"/>
        <v>0</v>
      </c>
      <c r="N33" s="22">
        <f t="shared" si="6"/>
        <v>0</v>
      </c>
      <c r="O33" s="83">
        <f t="shared" si="7"/>
        <v>0</v>
      </c>
      <c r="P33" s="68">
        <f>IF((SUM(P$19:P32)+P$38+P$39+SUM(P$117:P$121))&gt;=REGISTER!$DD$24,0,IF(CS$70=1,0,IF(AND(CS33=1,$J33=1,CS$43&gt;=REGISTER!$DD$28,CS$40&gt;0,SUM(CS$54:CS$60)&gt;0),1,0)))</f>
        <v>0</v>
      </c>
      <c r="Q33" s="68">
        <f>IF((SUM(Q$19:Q32)+Q$38+Q$39+SUM(Q$117:Q$121))&gt;=REGISTER!$DD$24,0,IF(CT$70=1,0,IF(AND(CT33=1,$J33=1,CT$43&gt;=REGISTER!$DD$28,CT$40&gt;0,SUM(CT$54:CT$60)&gt;0),1,0)))</f>
        <v>0</v>
      </c>
      <c r="R33" s="68">
        <f>IF((SUM(R$19:R32)+R$38+R$39+SUM(R$117:R$121))&gt;=REGISTER!$DD$24,0,IF(CU$70=1,0,IF(AND(CU33=1,$J33=1,CU$43&gt;=REGISTER!$DD$28,CU$40&gt;0,SUM(CU$54:CU$60)&gt;0),1,0)))</f>
        <v>0</v>
      </c>
      <c r="S33" s="68">
        <f>IF((SUM(S$19:S32)+S$38+S$39+SUM(S$117:S$121))&gt;=REGISTER!$DD$24,0,IF(CV$70=1,0,IF(AND(CV33=1,$J33=1,CV$43&gt;=REGISTER!$DD$28,CV$40&gt;0,SUM(CV$54:CV$60)&gt;0),1,0)))</f>
        <v>0</v>
      </c>
      <c r="T33" s="68">
        <f>IF((SUM(T$19:T32)+T$38+T$39+SUM(T$117:T$121))&gt;=REGISTER!$DD$24,0,IF(CW$70=1,0,IF(AND(CW33=1,$J33=1,CW$43&gt;=REGISTER!$DD$28,CW$40&gt;0,SUM(CW$54:CW$60)&gt;0),1,0)))</f>
        <v>0</v>
      </c>
      <c r="U33" s="68">
        <f>IF((SUM(U$19:U32)+U$38+U$39+SUM(U$117:U$121))&gt;=REGISTER!$DD$24,0,IF(CX$70=1,0,IF(AND(CX33=1,$J33=1,CX$43&gt;=REGISTER!$DD$28,CX$40&gt;0,SUM(CX$54:CX$60)&gt;0),1,0)))</f>
        <v>0</v>
      </c>
      <c r="V33" s="68">
        <f>IF((SUM(V$19:V32)+V$38+V$39+SUM(V$117:V$121))&gt;=REGISTER!$DD$24,0,IF(CY$70=1,0,IF(AND(CY33=1,$J33=1,CY$43&gt;=REGISTER!$DD$28,CY$40&gt;0,SUM(CY$54:CY$60)&gt;0),1,0)))</f>
        <v>0</v>
      </c>
      <c r="W33" s="68">
        <f>IF((SUM(W$19:W32)+W$38+W$39+SUM(W$117:W$121))&gt;=REGISTER!$DD$24,0,IF(CZ$70=1,0,IF(AND(CZ33=1,$J33=1,CZ$43&gt;=REGISTER!$DD$28,CZ$40&gt;0,SUM(CZ$54:CZ$60)&gt;0),1,0)))</f>
        <v>0</v>
      </c>
      <c r="X33" s="68">
        <f>IF((SUM(X$19:X32)+X$38+X$39+SUM(X$117:X$121))&gt;=REGISTER!$DD$24,0,IF(DA$70=1,0,IF(AND(DA33=1,$J33=1,DA$43&gt;=REGISTER!$DD$28,DA$40&gt;0,SUM(DA$54:DA$60)&gt;0),1,0)))</f>
        <v>0</v>
      </c>
      <c r="Y33" s="68">
        <f>IF((SUM(Y$19:Y32)+Y$38+Y$39+SUM(Y$117:Y$121))&gt;=REGISTER!$DD$24,0,IF(DB$70=1,0,IF(AND(DB33=1,$J33=1,DB$43&gt;=REGISTER!$DD$28,DB$40&gt;0,SUM(DB$54:DB$60)&gt;0),1,0)))</f>
        <v>0</v>
      </c>
      <c r="Z33" s="68">
        <f>IF((SUM(Z$19:Z32)+Z$38+Z$39+SUM(Z$117:Z$121))&gt;=REGISTER!$DD$24,0,IF(DC$70=1,0,IF(AND(DC33=1,$J33=1,DC$43&gt;=REGISTER!$DD$28,DC$40&gt;0,SUM(DC$54:DC$60)&gt;0),1,0)))</f>
        <v>0</v>
      </c>
      <c r="AA33" s="68">
        <f>IF((SUM(AA$19:AA32)+AA$38+AA$39+SUM(AA$117:AA$121))&gt;=REGISTER!$DD$24,0,IF(DD$70=1,0,IF(AND(DD33=1,$J33=1,DD$43&gt;=REGISTER!$DD$28,DD$40&gt;0,SUM(DD$54:DD$60)&gt;0),1,0)))</f>
        <v>0</v>
      </c>
      <c r="AB33" s="68">
        <f>IF((SUM(AB$19:AB32)+AB$38+AB$39+SUM(AB$117:AB$121))&gt;=REGISTER!$DD$24,0,IF(DE$70=1,0,IF(AND(DE33=1,$J33=1,DE$43&gt;=REGISTER!$DD$28,DE$40&gt;0,SUM(DE$54:DE$60)&gt;0),1,0)))</f>
        <v>0</v>
      </c>
      <c r="AC33" s="68">
        <f>IF((SUM(AC$19:AC32)+AC$38+AC$39+SUM(AC$117:AC$121))&gt;=REGISTER!$DD$24,0,IF(DF$70=1,0,IF(AND(DF33=1,$J33=1,DF$43&gt;=REGISTER!$DD$28,DF$40&gt;0,SUM(DF$54:DF$60)&gt;0),1,0)))</f>
        <v>0</v>
      </c>
      <c r="AD33" s="68">
        <f>IF((SUM(AD$19:AD32)+AD$38+AD$39+SUM(AD$117:AD$121))&gt;=REGISTER!$DD$24,0,IF(DG$70=1,0,IF(AND(DG33=1,$J33=1,DG$43&gt;=REGISTER!$DD$28,DG$40&gt;0,SUM(DG$54:DG$60)&gt;0),1,0)))</f>
        <v>0</v>
      </c>
      <c r="AE33" s="68">
        <f>IF((SUM(AE$19:AE32)+AE$38+AE$39+SUM(AE$117:AE$121))&gt;=REGISTER!$DD$24,0,IF(DH$70=1,0,IF(AND(DH33=1,$J33=1,DH$43&gt;=REGISTER!$DD$28,DH$40&gt;0,SUM(DH$54:DH$60)&gt;0),1,0)))</f>
        <v>0</v>
      </c>
      <c r="AF33" s="68">
        <f>IF((SUM(AF$19:AF32)+AF$38+AF$39+SUM(AF$117:AF$121))&gt;=REGISTER!$DD$24,0,IF(DI$70=1,0,IF(AND(DI33=1,$J33=1,DI$43&gt;=REGISTER!$DD$28,DI$40&gt;0,SUM(DI$54:DI$60)&gt;0),1,0)))</f>
        <v>0</v>
      </c>
      <c r="AG33" s="68">
        <f>IF((SUM(AG$19:AG32)+AG$38+AG$39+SUM(AG$117:AG$121))&gt;=REGISTER!$DD$24,0,IF(DJ$70=1,0,IF(AND(DJ33=1,$J33=1,DJ$43&gt;=REGISTER!$DD$28,DJ$40&gt;0,SUM(DJ$54:DJ$60)&gt;0),1,0)))</f>
        <v>0</v>
      </c>
      <c r="AH33" s="68">
        <f>IF((SUM(AH$19:AH32)+AH$38+AH$39+SUM(AH$117:AH$121))&gt;=REGISTER!$DD$24,0,IF(DK$70=1,0,IF(AND(DK33=1,$J33=1,DK$43&gt;=REGISTER!$DD$28,DK$40&gt;0,SUM(DK$54:DK$60)&gt;0),1,0)))</f>
        <v>0</v>
      </c>
      <c r="AI33" s="68">
        <f>IF((SUM(AI$19:AI32)+AI$38+AI$39+SUM(AI$117:AI$121))&gt;=REGISTER!$DD$24,0,IF(DL$70=1,0,IF(AND(DL33=1,$J33=1,DL$43&gt;=REGISTER!$DD$28,DL$40&gt;0,SUM(DL$54:DL$60)&gt;0),1,0)))</f>
        <v>0</v>
      </c>
      <c r="AJ33" s="68">
        <f>IF((SUM(AJ$19:AJ32)+AJ$38+AJ$39+SUM(AJ$117:AJ$121))&gt;=REGISTER!$DD$24,0,IF(DM$70=1,0,IF(AND(DM33=1,$J33=1,DM$43&gt;=REGISTER!$DD$28,DM$40&gt;0,SUM(DM$54:DM$60)&gt;0),1,0)))</f>
        <v>0</v>
      </c>
      <c r="AK33" s="68">
        <f>IF((SUM(AK$19:AK32)+AK$38+AK$39+SUM(AK$117:AK$121))&gt;=REGISTER!$DD$24,0,IF(DN$70=1,0,IF(AND(DN33=1,$J33=1,DN$43&gt;=REGISTER!$DD$28,DN$40&gt;0,SUM(DN$54:DN$60)&gt;0),1,0)))</f>
        <v>0</v>
      </c>
      <c r="AL33" s="68">
        <f>IF((SUM(AL$19:AL32)+AL$38+AL$39+SUM(AL$117:AL$121))&gt;=REGISTER!$DD$24,0,IF(DO$70=1,0,IF(AND(DO33=1,$J33=1,DO$43&gt;=REGISTER!$DD$28,DO$40&gt;0,SUM(DO$54:DO$60)&gt;0),1,0)))</f>
        <v>0</v>
      </c>
      <c r="AM33" s="68">
        <f>IF((SUM(AM$19:AM32)+AM$38+AM$39+SUM(AM$117:AM$121))&gt;=REGISTER!$DD$24,0,IF(DP$70=1,0,IF(AND(DP33=1,$J33=1,DP$43&gt;=REGISTER!$DD$28,DP$40&gt;0,SUM(DP$54:DP$60)&gt;0),1,0)))</f>
        <v>0</v>
      </c>
      <c r="AN33" s="68">
        <f>IF((SUM(AN$19:AN32)+AN$38+AN$39+SUM(AN$117:AN$121))&gt;=REGISTER!$DD$24,0,IF(DQ$70=1,0,IF(AND(DQ33=1,$J33=1,DQ$43&gt;=REGISTER!$DD$28,DQ$40&gt;0,SUM(DQ$54:DQ$60)&gt;0),1,0)))</f>
        <v>0</v>
      </c>
      <c r="AO33" s="68">
        <f>IF((SUM(AO$19:AO32)+AO$38+AO$39+SUM(AO$117:AO$121))&gt;=REGISTER!$DD$24,0,IF(DR$70=1,0,IF(AND(DR33=1,$J33=1,DR$43&gt;=REGISTER!$DD$28,DR$40&gt;0,SUM(DR$54:DR$60)&gt;0),1,0)))</f>
        <v>0</v>
      </c>
      <c r="AP33" s="68">
        <f>IF((SUM(AP$19:AP32)+AP$38+AP$39+SUM(AP$117:AP$121))&gt;=REGISTER!$DD$24,0,IF(DS$70=1,0,IF(AND(DS33=1,$J33=1,DS$43&gt;=REGISTER!$DD$28,DS$40&gt;0,SUM(DS$54:DS$60)&gt;0),1,0)))</f>
        <v>0</v>
      </c>
      <c r="AQ33" s="68">
        <f>IF((SUM(AQ$19:AQ32)+AQ$38+AQ$39+SUM(AQ$117:AQ$121))&gt;=REGISTER!$DD$24,0,IF(DT$70=1,0,IF(AND(DT33=1,$J33=1,DT$43&gt;=REGISTER!$DD$28,DT$40&gt;0,SUM(DT$54:DT$60)&gt;0),1,0)))</f>
        <v>0</v>
      </c>
      <c r="AR33" s="68">
        <f>IF((SUM(AR$19:AR32)+AR$38+AR$39+SUM(AR$117:AR$121))&gt;=REGISTER!$DD$24,0,IF(DU$70=1,0,IF(AND(DU33=1,$J33=1,DU$43&gt;=REGISTER!$DD$28,DU$40&gt;0,SUM(DU$54:DU$60)&gt;0),1,0)))</f>
        <v>0</v>
      </c>
      <c r="AS33" s="68">
        <f>IF((SUM(AS$19:AS32)+AS$38+AS$39+SUM(AS$117:AS$121))&gt;=REGISTER!$DD$24,0,IF(DV$70=1,0,IF(AND(DV33=1,$J33=1,DV$43&gt;=REGISTER!$DD$28,DV$40&gt;0,SUM(DV$54:DV$60)&gt;0),1,0)))</f>
        <v>0</v>
      </c>
      <c r="AT33" s="68">
        <f>IF((SUM(AT$19:AT32)+AT$38+AT$39+SUM(AT$117:AT$121))&gt;=REGISTER!$DD$24,0,IF(DW$70=1,0,IF(AND(DW33=1,$J33=1,DW$43&gt;=REGISTER!$DD$28,DW$40&gt;0,SUM(DW$54:DW$60)&gt;0),1,0)))</f>
        <v>0</v>
      </c>
      <c r="AU33" s="68">
        <f>IF((SUM(AU$19:AU32)+AU$38+AU$39+SUM(AU$117:AU$121))&gt;=REGISTER!$DD$24,0,IF(DX$70=1,0,IF(AND(DX33=1,$J33=1,DX$43&gt;=REGISTER!$DD$28,DX$40&gt;0,SUM(DX$54:DX$60)&gt;0),1,0)))</f>
        <v>0</v>
      </c>
      <c r="AV33" s="68">
        <f>IF((SUM(AV$19:AV32)+AV$38+AV$39+SUM(AV$117:AV$121))&gt;=REGISTER!$DD$24,0,IF(DY$70=1,0,IF(AND(DY33=1,$J33=1,DY$43&gt;=REGISTER!$DD$28,DY$40&gt;0,SUM(DY$54:DY$60)&gt;0),1,0)))</f>
        <v>0</v>
      </c>
      <c r="AW33" s="68">
        <f>IF((SUM(AW$19:AW32)+AW$38+AW$39+SUM(AW$117:AW$121))&gt;=REGISTER!$DD$24,0,IF(DZ$70=1,0,IF(AND(DZ33=1,$J33=1,DZ$43&gt;=REGISTER!$DD$28,DZ$40&gt;0,SUM(DZ$54:DZ$60)&gt;0),1,0)))</f>
        <v>0</v>
      </c>
      <c r="AX33" s="68">
        <f>IF((SUM(AX$19:AX32)+AX$38+AX$39+SUM(AX$117:AX$121))&gt;=REGISTER!$DD$24,0,IF(EA$70=1,0,IF(AND(EA33=1,$J33=1,EA$43&gt;=REGISTER!$DD$28,EA$40&gt;0,SUM(EA$54:EA$60)&gt;0),1,0)))</f>
        <v>0</v>
      </c>
      <c r="AY33" s="68">
        <f>IF((SUM(AY$19:AY32)+AY$38+AY$39+SUM(AY$117:AY$121))&gt;=REGISTER!$DD$24,0,IF(EB$70=1,0,IF(AND(EB33=1,$J33=1,EB$43&gt;=REGISTER!$DD$28,EB$40&gt;0,SUM(EB$54:EB$60)&gt;0),1,0)))</f>
        <v>0</v>
      </c>
      <c r="AZ33" s="68">
        <f>IF((SUM(AZ$19:AZ32)+AZ$38+AZ$39+SUM(AZ$117:AZ$121))&gt;=REGISTER!$DD$24,0,IF(EC$70=1,0,IF(AND(EC33=1,$J33=1,EC$43&gt;=REGISTER!$DD$28,EC$40&gt;0,SUM(EC$54:EC$60)&gt;0),1,0)))</f>
        <v>0</v>
      </c>
      <c r="BA33" s="68">
        <f>IF((SUM(BA$19:BA32)+BA$38+BA$39+SUM(BA$117:BA$121))&gt;=REGISTER!$DD$24,0,IF(ED$70=1,0,IF(AND(ED33=1,$J33=1,ED$43&gt;=REGISTER!$DD$28,ED$40&gt;0,SUM(ED$54:ED$60)&gt;0),1,0)))</f>
        <v>0</v>
      </c>
      <c r="BB33" s="68">
        <f>IF((SUM(BB$19:BB32)+BB$38+BB$39+SUM(BB$117:BB$121))&gt;=REGISTER!$DD$24,0,IF(EE$70=1,0,IF(AND(EE33=1,$J33=1,EE$43&gt;=REGISTER!$DD$28,EE$40&gt;0,SUM(EE$54:EE$60)&gt;0),1,0)))</f>
        <v>0</v>
      </c>
      <c r="BC33" s="68">
        <f>IF((SUM(BC$19:BC32)+BC$38+BC$39+SUM(BC$117:BC$121))&gt;=REGISTER!$DD$24,0,IF(EF$70=1,0,IF(AND(EF33=1,$J33=1,EF$43&gt;=REGISTER!$DD$28,EF$40&gt;0,SUM(EF$54:EF$60)&gt;0),1,0)))</f>
        <v>0</v>
      </c>
      <c r="BD33" s="83">
        <f t="shared" si="8"/>
        <v>0</v>
      </c>
      <c r="BE33" s="63">
        <f t="shared" si="9"/>
        <v>0</v>
      </c>
      <c r="BF33" s="63">
        <f t="shared" si="10"/>
        <v>0</v>
      </c>
      <c r="BG33" s="63">
        <f t="shared" si="18"/>
        <v>0</v>
      </c>
      <c r="BH33" s="63">
        <f t="shared" si="18"/>
        <v>0</v>
      </c>
      <c r="BI33" s="63">
        <f t="shared" si="18"/>
        <v>0</v>
      </c>
      <c r="BJ33" s="63">
        <f t="shared" si="18"/>
        <v>0</v>
      </c>
      <c r="BK33" s="63">
        <f t="shared" si="18"/>
        <v>0</v>
      </c>
      <c r="BL33" s="63">
        <f t="shared" si="18"/>
        <v>0</v>
      </c>
      <c r="BM33" s="63">
        <f t="shared" si="18"/>
        <v>0</v>
      </c>
      <c r="BN33" s="63">
        <f t="shared" si="18"/>
        <v>0</v>
      </c>
      <c r="BO33" s="63">
        <f t="shared" si="18"/>
        <v>0</v>
      </c>
      <c r="BP33" s="63">
        <f t="shared" si="18"/>
        <v>0</v>
      </c>
      <c r="BQ33" s="63">
        <f t="shared" si="18"/>
        <v>0</v>
      </c>
      <c r="BR33" s="63">
        <f t="shared" si="18"/>
        <v>0</v>
      </c>
      <c r="BS33" s="63">
        <f t="shared" si="18"/>
        <v>0</v>
      </c>
      <c r="BT33" s="63">
        <f t="shared" si="18"/>
        <v>0</v>
      </c>
      <c r="BU33" s="63">
        <f t="shared" si="18"/>
        <v>0</v>
      </c>
      <c r="BV33" s="63">
        <f t="shared" si="18"/>
        <v>0</v>
      </c>
      <c r="BW33" s="63">
        <f t="shared" si="19"/>
        <v>0</v>
      </c>
      <c r="BX33" s="63">
        <f t="shared" si="19"/>
        <v>0</v>
      </c>
      <c r="BY33" s="63">
        <f t="shared" si="19"/>
        <v>0</v>
      </c>
      <c r="BZ33" s="63">
        <f t="shared" si="19"/>
        <v>0</v>
      </c>
      <c r="CA33" s="63">
        <f t="shared" si="19"/>
        <v>0</v>
      </c>
      <c r="CB33" s="63">
        <f t="shared" si="19"/>
        <v>0</v>
      </c>
      <c r="CC33" s="63">
        <f t="shared" si="19"/>
        <v>0</v>
      </c>
      <c r="CD33" s="63">
        <f t="shared" si="19"/>
        <v>0</v>
      </c>
      <c r="CE33" s="63">
        <f t="shared" si="19"/>
        <v>0</v>
      </c>
      <c r="CF33" s="63">
        <f t="shared" si="19"/>
        <v>0</v>
      </c>
      <c r="CG33" s="63">
        <f t="shared" si="19"/>
        <v>0</v>
      </c>
      <c r="CH33" s="63">
        <f t="shared" si="17"/>
        <v>0</v>
      </c>
      <c r="CI33" s="63">
        <f t="shared" si="17"/>
        <v>0</v>
      </c>
      <c r="CJ33" s="63">
        <f t="shared" si="17"/>
        <v>0</v>
      </c>
      <c r="CK33" s="63">
        <f t="shared" si="17"/>
        <v>0</v>
      </c>
      <c r="CL33" s="63">
        <f t="shared" si="17"/>
        <v>0</v>
      </c>
      <c r="CM33" s="63">
        <f t="shared" si="17"/>
        <v>0</v>
      </c>
      <c r="CN33" s="63">
        <f t="shared" si="17"/>
        <v>0</v>
      </c>
      <c r="CO33" s="63">
        <f t="shared" si="17"/>
        <v>0</v>
      </c>
      <c r="CP33" s="63">
        <f t="shared" si="17"/>
        <v>0</v>
      </c>
      <c r="CQ33" s="63">
        <f t="shared" si="17"/>
        <v>0</v>
      </c>
      <c r="CR33" s="63">
        <f t="shared" si="17"/>
        <v>0</v>
      </c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46">
        <f t="shared" si="13"/>
        <v>0</v>
      </c>
      <c r="EH33" s="116"/>
      <c r="EI33" s="82">
        <f t="shared" si="14"/>
        <v>0</v>
      </c>
      <c r="EJ33" s="295" t="str">
        <f t="shared" si="15"/>
        <v/>
      </c>
      <c r="EK33" s="296">
        <f t="shared" si="16"/>
        <v>0</v>
      </c>
      <c r="EL33" s="161"/>
      <c r="EM33" s="354">
        <f>SUMIF($K33,REGISTER!$CY$7,'KORT 3'!$BD33)</f>
        <v>0</v>
      </c>
      <c r="EN33" s="355">
        <f>SUMIF($K33,REGISTER!$CY$8,'KORT 3'!$BD33)</f>
        <v>0</v>
      </c>
      <c r="EO33" s="356">
        <f>SUMIF($K33,REGISTER!$CY$9,'KORT 3'!$BD33)</f>
        <v>0</v>
      </c>
      <c r="EP33" s="356">
        <f>SUMIF($K33,REGISTER!$CY$10,'KORT 3'!$BD33)</f>
        <v>0</v>
      </c>
      <c r="EQ33" s="357">
        <f>SUMIF($K33,REGISTER!$CY$23,'KORT 3'!$BD33)</f>
        <v>0</v>
      </c>
      <c r="ER33" s="355">
        <f>SUMIF($K33,REGISTER!$CY$24,'KORT 3'!$BD33)</f>
        <v>0</v>
      </c>
      <c r="ES33" s="356">
        <f>SUMIF($K33,REGISTER!$CY$25,'KORT 3'!$BD33)</f>
        <v>0</v>
      </c>
      <c r="ET33" s="356">
        <f>SUMIF($K33,REGISTER!$CY$26,'KORT 3'!$BD33)</f>
        <v>0</v>
      </c>
      <c r="EU33" s="357">
        <f>SUMIF($K33,REGISTER!$CY$15,'KORT 3'!$BD33)</f>
        <v>0</v>
      </c>
      <c r="EV33" s="355">
        <f>SUMIF($K33,REGISTER!$CY$16,'KORT 3'!$BD33)</f>
        <v>0</v>
      </c>
      <c r="EW33" s="355">
        <f>SUMIF($K33,REGISTER!$CY$17,'KORT 3'!$BD33)</f>
        <v>0</v>
      </c>
      <c r="EX33" s="355">
        <f>SUMIF($K33,REGISTER!$CY$18,'KORT 3'!$BD33)</f>
        <v>0</v>
      </c>
      <c r="EY33" s="358">
        <f>SUMIF($K33,REGISTER!$CY$19,'KORT 3'!$BD33)+SUMIF($K33,REGISTER!$CY$20,'KORT 3'!$BD33)+SUMIF($K33,REGISTER!$CY$21,'KORT 3'!$BD33)+SUMIF($K33,REGISTER!$CY$22,'KORT 3'!$BD33)</f>
        <v>0</v>
      </c>
      <c r="EZ33" s="359">
        <f>SUMIF($K33,REGISTER!$CY$31,'KORT 3'!$BD33)</f>
        <v>0</v>
      </c>
      <c r="FA33" s="355">
        <f>SUMIF($K33,REGISTER!$CY$32,'KORT 3'!$BD33)</f>
        <v>0</v>
      </c>
      <c r="FB33" s="355">
        <f>SUMIF($K33,REGISTER!$CY$33,'KORT 3'!$BD33)</f>
        <v>0</v>
      </c>
      <c r="FC33" s="355">
        <f>SUMIF($K33,REGISTER!$CY$34,'KORT 3'!$BD33)</f>
        <v>0</v>
      </c>
      <c r="FD33" s="358">
        <f>SUMIF($K33,REGISTER!$CY$35,'KORT 3'!$BD33)+SUMIF($K33,REGISTER!$CY$36,'KORT 3'!$BD33)+SUMIF($K33,REGISTER!$CY$37,'KORT 3'!$BD33)+SUMIF($K33,REGISTER!$CY$38,'KORT 3'!$BD33)</f>
        <v>0</v>
      </c>
      <c r="FE33" s="376"/>
      <c r="FF33" s="377"/>
      <c r="FG33" s="378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9"/>
      <c r="FY33" s="84">
        <f>SUMIF($M33,REGISTER!$CY$40,'KORT 3'!$O33)</f>
        <v>0</v>
      </c>
      <c r="FZ33" s="17">
        <f>SUMIF($M33,REGISTER!$CY$41,'KORT 3'!$O33)</f>
        <v>0</v>
      </c>
      <c r="GA33" s="17">
        <f>SUMIF($M33,REGISTER!$CY$42,'KORT 3'!$O33)</f>
        <v>0</v>
      </c>
      <c r="GB33" s="17">
        <f>SUMIF($M33,REGISTER!$CY$43,'KORT 3'!$O33)</f>
        <v>0</v>
      </c>
      <c r="GC33" s="17">
        <f>SUMIF($M33,REGISTER!$CY$44,'KORT 3'!$O33)</f>
        <v>0</v>
      </c>
      <c r="GD33" s="17">
        <f>SUMIF($M33,REGISTER!$CY$45,'KORT 3'!$O33)</f>
        <v>0</v>
      </c>
      <c r="GE33" s="17">
        <f>SUMIF($M33,REGISTER!$CY$60,'KORT 3'!$O33)</f>
        <v>0</v>
      </c>
      <c r="GF33" s="17">
        <f>SUMIF($M33,REGISTER!$CY$61,'KORT 3'!$O33)</f>
        <v>0</v>
      </c>
      <c r="GG33" s="17">
        <f>SUMIF($M33,REGISTER!$CY$62,'KORT 3'!$O33)</f>
        <v>0</v>
      </c>
      <c r="GH33" s="17">
        <f>SUMIF($M33,REGISTER!$CY$63,'KORT 3'!$O33)</f>
        <v>0</v>
      </c>
      <c r="GI33" s="17">
        <f>SUMIF($M33,REGISTER!$CY$64,'KORT 3'!$O33)</f>
        <v>0</v>
      </c>
      <c r="GJ33" s="17">
        <f>SUMIF($M33,REGISTER!$CY$65,'KORT 3'!$O33)</f>
        <v>0</v>
      </c>
      <c r="GK33" s="17">
        <f>SUMIF($M33,REGISTER!$CY$50,'KORT 3'!$O33)</f>
        <v>0</v>
      </c>
      <c r="GL33" s="17">
        <f>SUMIF($M33,REGISTER!$CY$51,'KORT 3'!$O33)</f>
        <v>0</v>
      </c>
      <c r="GM33" s="17">
        <f>SUMIF($M33,REGISTER!$CY$52,'KORT 3'!$O33)</f>
        <v>0</v>
      </c>
      <c r="GN33" s="17">
        <f>SUMIF($M33,REGISTER!$CY$53,'KORT 3'!$O33)</f>
        <v>0</v>
      </c>
      <c r="GO33" s="17">
        <f>SUMIF($M33,REGISTER!$CY$54,'KORT 3'!$O33)</f>
        <v>0</v>
      </c>
      <c r="GP33" s="17">
        <f>SUMIF($M33,REGISTER!$CY$55,'KORT 3'!$O33)</f>
        <v>0</v>
      </c>
      <c r="GQ33" s="16">
        <f>SUMIF($M33,REGISTER!$CY$56,'KORT 3'!$O33)+SUMIF($M33,REGISTER!$CY$57,'KORT 3'!$O33)+SUMIF($M33,REGISTER!$CY$58,'KORT 3'!$O33)+SUMIF($M33,REGISTER!$CY$59,'KORT 3'!$O33)</f>
        <v>0</v>
      </c>
      <c r="GR33" s="17">
        <f>SUMIF($M33,REGISTER!$CY$70,'KORT 3'!$O33)</f>
        <v>0</v>
      </c>
      <c r="GS33" s="17">
        <f>SUMIF($M33,REGISTER!$CY$71,'KORT 3'!$O33)</f>
        <v>0</v>
      </c>
      <c r="GT33" s="17">
        <f>SUMIF($M33,REGISTER!$CY$72,'KORT 3'!$O33)</f>
        <v>0</v>
      </c>
      <c r="GU33" s="17">
        <f>SUMIF($M33,REGISTER!$CY$73,'KORT 3'!$O33)</f>
        <v>0</v>
      </c>
      <c r="GV33" s="17">
        <f>SUMIF($M33,REGISTER!$CY$74,'KORT 3'!$O33)</f>
        <v>0</v>
      </c>
      <c r="GW33" s="17">
        <f>SUMIF($M33,REGISTER!$CY$75,'KORT 3'!$O33)</f>
        <v>0</v>
      </c>
      <c r="GX33" s="16">
        <f>SUMIF($M33,REGISTER!$CY$76,'KORT 3'!$O33)+SUMIF($M33,REGISTER!$CY$77,'KORT 3'!$O33)+SUMIF($M33,REGISTER!$CY$78,'KORT 3'!$O33)+SUMIF($M33,REGISTER!$CY$79,'KORT 3'!$O33)</f>
        <v>0</v>
      </c>
      <c r="GY33" s="116"/>
      <c r="GZ33" s="116"/>
      <c r="HA33" s="116"/>
      <c r="HB33" s="116"/>
      <c r="HC33" s="116"/>
      <c r="HD33" s="116"/>
      <c r="HE33" s="116"/>
      <c r="HF33" s="116"/>
      <c r="HG33" s="116"/>
      <c r="HH33" s="116"/>
      <c r="HI33" s="116"/>
      <c r="HJ33" s="116"/>
      <c r="HK33" s="116"/>
      <c r="HL33" s="116"/>
      <c r="HM33" s="116"/>
      <c r="HN33" s="116"/>
      <c r="HO33" s="116"/>
      <c r="HP33" s="106"/>
      <c r="HQ33" s="1"/>
    </row>
    <row r="34" spans="1:225" ht="15.9" customHeight="1">
      <c r="A34" s="15">
        <v>16</v>
      </c>
      <c r="B34" s="69"/>
      <c r="C34" s="541" t="str">
        <f t="shared" si="0"/>
        <v/>
      </c>
      <c r="D34" s="567"/>
      <c r="E34" s="567"/>
      <c r="F34" s="567"/>
      <c r="G34" s="567"/>
      <c r="H34" s="111" t="str">
        <f t="shared" si="1"/>
        <v/>
      </c>
      <c r="I34" s="22">
        <f t="shared" si="2"/>
        <v>0</v>
      </c>
      <c r="J34" s="22">
        <f t="shared" si="3"/>
        <v>0</v>
      </c>
      <c r="K34" s="22">
        <f t="shared" si="4"/>
        <v>0</v>
      </c>
      <c r="L34" s="114"/>
      <c r="M34" s="22">
        <f t="shared" si="5"/>
        <v>0</v>
      </c>
      <c r="N34" s="22">
        <f t="shared" si="6"/>
        <v>0</v>
      </c>
      <c r="O34" s="83">
        <f t="shared" si="7"/>
        <v>0</v>
      </c>
      <c r="P34" s="68">
        <f>IF((SUM(P$19:P33)+P$38+P$39+SUM(P$117:P$121))&gt;=REGISTER!$DD$24,0,IF(CS$70=1,0,IF(AND(CS34=1,$J34=1,CS$43&gt;=REGISTER!$DD$28,CS$40&gt;0,SUM(CS$54:CS$60)&gt;0),1,0)))</f>
        <v>0</v>
      </c>
      <c r="Q34" s="68">
        <f>IF((SUM(Q$19:Q33)+Q$38+Q$39+SUM(Q$117:Q$121))&gt;=REGISTER!$DD$24,0,IF(CT$70=1,0,IF(AND(CT34=1,$J34=1,CT$43&gt;=REGISTER!$DD$28,CT$40&gt;0,SUM(CT$54:CT$60)&gt;0),1,0)))</f>
        <v>0</v>
      </c>
      <c r="R34" s="68">
        <f>IF((SUM(R$19:R33)+R$38+R$39+SUM(R$117:R$121))&gt;=REGISTER!$DD$24,0,IF(CU$70=1,0,IF(AND(CU34=1,$J34=1,CU$43&gt;=REGISTER!$DD$28,CU$40&gt;0,SUM(CU$54:CU$60)&gt;0),1,0)))</f>
        <v>0</v>
      </c>
      <c r="S34" s="68">
        <f>IF((SUM(S$19:S33)+S$38+S$39+SUM(S$117:S$121))&gt;=REGISTER!$DD$24,0,IF(CV$70=1,0,IF(AND(CV34=1,$J34=1,CV$43&gt;=REGISTER!$DD$28,CV$40&gt;0,SUM(CV$54:CV$60)&gt;0),1,0)))</f>
        <v>0</v>
      </c>
      <c r="T34" s="68">
        <f>IF((SUM(T$19:T33)+T$38+T$39+SUM(T$117:T$121))&gt;=REGISTER!$DD$24,0,IF(CW$70=1,0,IF(AND(CW34=1,$J34=1,CW$43&gt;=REGISTER!$DD$28,CW$40&gt;0,SUM(CW$54:CW$60)&gt;0),1,0)))</f>
        <v>0</v>
      </c>
      <c r="U34" s="68">
        <f>IF((SUM(U$19:U33)+U$38+U$39+SUM(U$117:U$121))&gt;=REGISTER!$DD$24,0,IF(CX$70=1,0,IF(AND(CX34=1,$J34=1,CX$43&gt;=REGISTER!$DD$28,CX$40&gt;0,SUM(CX$54:CX$60)&gt;0),1,0)))</f>
        <v>0</v>
      </c>
      <c r="V34" s="68">
        <f>IF((SUM(V$19:V33)+V$38+V$39+SUM(V$117:V$121))&gt;=REGISTER!$DD$24,0,IF(CY$70=1,0,IF(AND(CY34=1,$J34=1,CY$43&gt;=REGISTER!$DD$28,CY$40&gt;0,SUM(CY$54:CY$60)&gt;0),1,0)))</f>
        <v>0</v>
      </c>
      <c r="W34" s="68">
        <f>IF((SUM(W$19:W33)+W$38+W$39+SUM(W$117:W$121))&gt;=REGISTER!$DD$24,0,IF(CZ$70=1,0,IF(AND(CZ34=1,$J34=1,CZ$43&gt;=REGISTER!$DD$28,CZ$40&gt;0,SUM(CZ$54:CZ$60)&gt;0),1,0)))</f>
        <v>0</v>
      </c>
      <c r="X34" s="68">
        <f>IF((SUM(X$19:X33)+X$38+X$39+SUM(X$117:X$121))&gt;=REGISTER!$DD$24,0,IF(DA$70=1,0,IF(AND(DA34=1,$J34=1,DA$43&gt;=REGISTER!$DD$28,DA$40&gt;0,SUM(DA$54:DA$60)&gt;0),1,0)))</f>
        <v>0</v>
      </c>
      <c r="Y34" s="68">
        <f>IF((SUM(Y$19:Y33)+Y$38+Y$39+SUM(Y$117:Y$121))&gt;=REGISTER!$DD$24,0,IF(DB$70=1,0,IF(AND(DB34=1,$J34=1,DB$43&gt;=REGISTER!$DD$28,DB$40&gt;0,SUM(DB$54:DB$60)&gt;0),1,0)))</f>
        <v>0</v>
      </c>
      <c r="Z34" s="68">
        <f>IF((SUM(Z$19:Z33)+Z$38+Z$39+SUM(Z$117:Z$121))&gt;=REGISTER!$DD$24,0,IF(DC$70=1,0,IF(AND(DC34=1,$J34=1,DC$43&gt;=REGISTER!$DD$28,DC$40&gt;0,SUM(DC$54:DC$60)&gt;0),1,0)))</f>
        <v>0</v>
      </c>
      <c r="AA34" s="68">
        <f>IF((SUM(AA$19:AA33)+AA$38+AA$39+SUM(AA$117:AA$121))&gt;=REGISTER!$DD$24,0,IF(DD$70=1,0,IF(AND(DD34=1,$J34=1,DD$43&gt;=REGISTER!$DD$28,DD$40&gt;0,SUM(DD$54:DD$60)&gt;0),1,0)))</f>
        <v>0</v>
      </c>
      <c r="AB34" s="68">
        <f>IF((SUM(AB$19:AB33)+AB$38+AB$39+SUM(AB$117:AB$121))&gt;=REGISTER!$DD$24,0,IF(DE$70=1,0,IF(AND(DE34=1,$J34=1,DE$43&gt;=REGISTER!$DD$28,DE$40&gt;0,SUM(DE$54:DE$60)&gt;0),1,0)))</f>
        <v>0</v>
      </c>
      <c r="AC34" s="68">
        <f>IF((SUM(AC$19:AC33)+AC$38+AC$39+SUM(AC$117:AC$121))&gt;=REGISTER!$DD$24,0,IF(DF$70=1,0,IF(AND(DF34=1,$J34=1,DF$43&gt;=REGISTER!$DD$28,DF$40&gt;0,SUM(DF$54:DF$60)&gt;0),1,0)))</f>
        <v>0</v>
      </c>
      <c r="AD34" s="68">
        <f>IF((SUM(AD$19:AD33)+AD$38+AD$39+SUM(AD$117:AD$121))&gt;=REGISTER!$DD$24,0,IF(DG$70=1,0,IF(AND(DG34=1,$J34=1,DG$43&gt;=REGISTER!$DD$28,DG$40&gt;0,SUM(DG$54:DG$60)&gt;0),1,0)))</f>
        <v>0</v>
      </c>
      <c r="AE34" s="68">
        <f>IF((SUM(AE$19:AE33)+AE$38+AE$39+SUM(AE$117:AE$121))&gt;=REGISTER!$DD$24,0,IF(DH$70=1,0,IF(AND(DH34=1,$J34=1,DH$43&gt;=REGISTER!$DD$28,DH$40&gt;0,SUM(DH$54:DH$60)&gt;0),1,0)))</f>
        <v>0</v>
      </c>
      <c r="AF34" s="68">
        <f>IF((SUM(AF$19:AF33)+AF$38+AF$39+SUM(AF$117:AF$121))&gt;=REGISTER!$DD$24,0,IF(DI$70=1,0,IF(AND(DI34=1,$J34=1,DI$43&gt;=REGISTER!$DD$28,DI$40&gt;0,SUM(DI$54:DI$60)&gt;0),1,0)))</f>
        <v>0</v>
      </c>
      <c r="AG34" s="68">
        <f>IF((SUM(AG$19:AG33)+AG$38+AG$39+SUM(AG$117:AG$121))&gt;=REGISTER!$DD$24,0,IF(DJ$70=1,0,IF(AND(DJ34=1,$J34=1,DJ$43&gt;=REGISTER!$DD$28,DJ$40&gt;0,SUM(DJ$54:DJ$60)&gt;0),1,0)))</f>
        <v>0</v>
      </c>
      <c r="AH34" s="68">
        <f>IF((SUM(AH$19:AH33)+AH$38+AH$39+SUM(AH$117:AH$121))&gt;=REGISTER!$DD$24,0,IF(DK$70=1,0,IF(AND(DK34=1,$J34=1,DK$43&gt;=REGISTER!$DD$28,DK$40&gt;0,SUM(DK$54:DK$60)&gt;0),1,0)))</f>
        <v>0</v>
      </c>
      <c r="AI34" s="68">
        <f>IF((SUM(AI$19:AI33)+AI$38+AI$39+SUM(AI$117:AI$121))&gt;=REGISTER!$DD$24,0,IF(DL$70=1,0,IF(AND(DL34=1,$J34=1,DL$43&gt;=REGISTER!$DD$28,DL$40&gt;0,SUM(DL$54:DL$60)&gt;0),1,0)))</f>
        <v>0</v>
      </c>
      <c r="AJ34" s="68">
        <f>IF((SUM(AJ$19:AJ33)+AJ$38+AJ$39+SUM(AJ$117:AJ$121))&gt;=REGISTER!$DD$24,0,IF(DM$70=1,0,IF(AND(DM34=1,$J34=1,DM$43&gt;=REGISTER!$DD$28,DM$40&gt;0,SUM(DM$54:DM$60)&gt;0),1,0)))</f>
        <v>0</v>
      </c>
      <c r="AK34" s="68">
        <f>IF((SUM(AK$19:AK33)+AK$38+AK$39+SUM(AK$117:AK$121))&gt;=REGISTER!$DD$24,0,IF(DN$70=1,0,IF(AND(DN34=1,$J34=1,DN$43&gt;=REGISTER!$DD$28,DN$40&gt;0,SUM(DN$54:DN$60)&gt;0),1,0)))</f>
        <v>0</v>
      </c>
      <c r="AL34" s="68">
        <f>IF((SUM(AL$19:AL33)+AL$38+AL$39+SUM(AL$117:AL$121))&gt;=REGISTER!$DD$24,0,IF(DO$70=1,0,IF(AND(DO34=1,$J34=1,DO$43&gt;=REGISTER!$DD$28,DO$40&gt;0,SUM(DO$54:DO$60)&gt;0),1,0)))</f>
        <v>0</v>
      </c>
      <c r="AM34" s="68">
        <f>IF((SUM(AM$19:AM33)+AM$38+AM$39+SUM(AM$117:AM$121))&gt;=REGISTER!$DD$24,0,IF(DP$70=1,0,IF(AND(DP34=1,$J34=1,DP$43&gt;=REGISTER!$DD$28,DP$40&gt;0,SUM(DP$54:DP$60)&gt;0),1,0)))</f>
        <v>0</v>
      </c>
      <c r="AN34" s="68">
        <f>IF((SUM(AN$19:AN33)+AN$38+AN$39+SUM(AN$117:AN$121))&gt;=REGISTER!$DD$24,0,IF(DQ$70=1,0,IF(AND(DQ34=1,$J34=1,DQ$43&gt;=REGISTER!$DD$28,DQ$40&gt;0,SUM(DQ$54:DQ$60)&gt;0),1,0)))</f>
        <v>0</v>
      </c>
      <c r="AO34" s="68">
        <f>IF((SUM(AO$19:AO33)+AO$38+AO$39+SUM(AO$117:AO$121))&gt;=REGISTER!$DD$24,0,IF(DR$70=1,0,IF(AND(DR34=1,$J34=1,DR$43&gt;=REGISTER!$DD$28,DR$40&gt;0,SUM(DR$54:DR$60)&gt;0),1,0)))</f>
        <v>0</v>
      </c>
      <c r="AP34" s="68">
        <f>IF((SUM(AP$19:AP33)+AP$38+AP$39+SUM(AP$117:AP$121))&gt;=REGISTER!$DD$24,0,IF(DS$70=1,0,IF(AND(DS34=1,$J34=1,DS$43&gt;=REGISTER!$DD$28,DS$40&gt;0,SUM(DS$54:DS$60)&gt;0),1,0)))</f>
        <v>0</v>
      </c>
      <c r="AQ34" s="68">
        <f>IF((SUM(AQ$19:AQ33)+AQ$38+AQ$39+SUM(AQ$117:AQ$121))&gt;=REGISTER!$DD$24,0,IF(DT$70=1,0,IF(AND(DT34=1,$J34=1,DT$43&gt;=REGISTER!$DD$28,DT$40&gt;0,SUM(DT$54:DT$60)&gt;0),1,0)))</f>
        <v>0</v>
      </c>
      <c r="AR34" s="68">
        <f>IF((SUM(AR$19:AR33)+AR$38+AR$39+SUM(AR$117:AR$121))&gt;=REGISTER!$DD$24,0,IF(DU$70=1,0,IF(AND(DU34=1,$J34=1,DU$43&gt;=REGISTER!$DD$28,DU$40&gt;0,SUM(DU$54:DU$60)&gt;0),1,0)))</f>
        <v>0</v>
      </c>
      <c r="AS34" s="68">
        <f>IF((SUM(AS$19:AS33)+AS$38+AS$39+SUM(AS$117:AS$121))&gt;=REGISTER!$DD$24,0,IF(DV$70=1,0,IF(AND(DV34=1,$J34=1,DV$43&gt;=REGISTER!$DD$28,DV$40&gt;0,SUM(DV$54:DV$60)&gt;0),1,0)))</f>
        <v>0</v>
      </c>
      <c r="AT34" s="68">
        <f>IF((SUM(AT$19:AT33)+AT$38+AT$39+SUM(AT$117:AT$121))&gt;=REGISTER!$DD$24,0,IF(DW$70=1,0,IF(AND(DW34=1,$J34=1,DW$43&gt;=REGISTER!$DD$28,DW$40&gt;0,SUM(DW$54:DW$60)&gt;0),1,0)))</f>
        <v>0</v>
      </c>
      <c r="AU34" s="68">
        <f>IF((SUM(AU$19:AU33)+AU$38+AU$39+SUM(AU$117:AU$121))&gt;=REGISTER!$DD$24,0,IF(DX$70=1,0,IF(AND(DX34=1,$J34=1,DX$43&gt;=REGISTER!$DD$28,DX$40&gt;0,SUM(DX$54:DX$60)&gt;0),1,0)))</f>
        <v>0</v>
      </c>
      <c r="AV34" s="68">
        <f>IF((SUM(AV$19:AV33)+AV$38+AV$39+SUM(AV$117:AV$121))&gt;=REGISTER!$DD$24,0,IF(DY$70=1,0,IF(AND(DY34=1,$J34=1,DY$43&gt;=REGISTER!$DD$28,DY$40&gt;0,SUM(DY$54:DY$60)&gt;0),1,0)))</f>
        <v>0</v>
      </c>
      <c r="AW34" s="68">
        <f>IF((SUM(AW$19:AW33)+AW$38+AW$39+SUM(AW$117:AW$121))&gt;=REGISTER!$DD$24,0,IF(DZ$70=1,0,IF(AND(DZ34=1,$J34=1,DZ$43&gt;=REGISTER!$DD$28,DZ$40&gt;0,SUM(DZ$54:DZ$60)&gt;0),1,0)))</f>
        <v>0</v>
      </c>
      <c r="AX34" s="68">
        <f>IF((SUM(AX$19:AX33)+AX$38+AX$39+SUM(AX$117:AX$121))&gt;=REGISTER!$DD$24,0,IF(EA$70=1,0,IF(AND(EA34=1,$J34=1,EA$43&gt;=REGISTER!$DD$28,EA$40&gt;0,SUM(EA$54:EA$60)&gt;0),1,0)))</f>
        <v>0</v>
      </c>
      <c r="AY34" s="68">
        <f>IF((SUM(AY$19:AY33)+AY$38+AY$39+SUM(AY$117:AY$121))&gt;=REGISTER!$DD$24,0,IF(EB$70=1,0,IF(AND(EB34=1,$J34=1,EB$43&gt;=REGISTER!$DD$28,EB$40&gt;0,SUM(EB$54:EB$60)&gt;0),1,0)))</f>
        <v>0</v>
      </c>
      <c r="AZ34" s="68">
        <f>IF((SUM(AZ$19:AZ33)+AZ$38+AZ$39+SUM(AZ$117:AZ$121))&gt;=REGISTER!$DD$24,0,IF(EC$70=1,0,IF(AND(EC34=1,$J34=1,EC$43&gt;=REGISTER!$DD$28,EC$40&gt;0,SUM(EC$54:EC$60)&gt;0),1,0)))</f>
        <v>0</v>
      </c>
      <c r="BA34" s="68">
        <f>IF((SUM(BA$19:BA33)+BA$38+BA$39+SUM(BA$117:BA$121))&gt;=REGISTER!$DD$24,0,IF(ED$70=1,0,IF(AND(ED34=1,$J34=1,ED$43&gt;=REGISTER!$DD$28,ED$40&gt;0,SUM(ED$54:ED$60)&gt;0),1,0)))</f>
        <v>0</v>
      </c>
      <c r="BB34" s="68">
        <f>IF((SUM(BB$19:BB33)+BB$38+BB$39+SUM(BB$117:BB$121))&gt;=REGISTER!$DD$24,0,IF(EE$70=1,0,IF(AND(EE34=1,$J34=1,EE$43&gt;=REGISTER!$DD$28,EE$40&gt;0,SUM(EE$54:EE$60)&gt;0),1,0)))</f>
        <v>0</v>
      </c>
      <c r="BC34" s="68">
        <f>IF((SUM(BC$19:BC33)+BC$38+BC$39+SUM(BC$117:BC$121))&gt;=REGISTER!$DD$24,0,IF(EF$70=1,0,IF(AND(EF34=1,$J34=1,EF$43&gt;=REGISTER!$DD$28,EF$40&gt;0,SUM(EF$54:EF$60)&gt;0),1,0)))</f>
        <v>0</v>
      </c>
      <c r="BD34" s="83">
        <f t="shared" si="8"/>
        <v>0</v>
      </c>
      <c r="BE34" s="63">
        <f t="shared" si="9"/>
        <v>0</v>
      </c>
      <c r="BF34" s="63">
        <f t="shared" si="10"/>
        <v>0</v>
      </c>
      <c r="BG34" s="63">
        <f t="shared" si="18"/>
        <v>0</v>
      </c>
      <c r="BH34" s="63">
        <f t="shared" si="18"/>
        <v>0</v>
      </c>
      <c r="BI34" s="63">
        <f t="shared" si="18"/>
        <v>0</v>
      </c>
      <c r="BJ34" s="63">
        <f t="shared" si="18"/>
        <v>0</v>
      </c>
      <c r="BK34" s="63">
        <f t="shared" si="18"/>
        <v>0</v>
      </c>
      <c r="BL34" s="63">
        <f t="shared" si="18"/>
        <v>0</v>
      </c>
      <c r="BM34" s="63">
        <f t="shared" si="18"/>
        <v>0</v>
      </c>
      <c r="BN34" s="63">
        <f t="shared" si="18"/>
        <v>0</v>
      </c>
      <c r="BO34" s="63">
        <f t="shared" si="18"/>
        <v>0</v>
      </c>
      <c r="BP34" s="63">
        <f t="shared" si="18"/>
        <v>0</v>
      </c>
      <c r="BQ34" s="63">
        <f t="shared" si="18"/>
        <v>0</v>
      </c>
      <c r="BR34" s="63">
        <f t="shared" si="18"/>
        <v>0</v>
      </c>
      <c r="BS34" s="63">
        <f t="shared" si="18"/>
        <v>0</v>
      </c>
      <c r="BT34" s="63">
        <f t="shared" si="18"/>
        <v>0</v>
      </c>
      <c r="BU34" s="63">
        <f t="shared" si="18"/>
        <v>0</v>
      </c>
      <c r="BV34" s="63">
        <f t="shared" si="18"/>
        <v>0</v>
      </c>
      <c r="BW34" s="63">
        <f t="shared" si="19"/>
        <v>0</v>
      </c>
      <c r="BX34" s="63">
        <f t="shared" si="19"/>
        <v>0</v>
      </c>
      <c r="BY34" s="63">
        <f t="shared" si="19"/>
        <v>0</v>
      </c>
      <c r="BZ34" s="63">
        <f t="shared" si="19"/>
        <v>0</v>
      </c>
      <c r="CA34" s="63">
        <f t="shared" si="19"/>
        <v>0</v>
      </c>
      <c r="CB34" s="63">
        <f t="shared" si="19"/>
        <v>0</v>
      </c>
      <c r="CC34" s="63">
        <f t="shared" si="19"/>
        <v>0</v>
      </c>
      <c r="CD34" s="63">
        <f t="shared" si="19"/>
        <v>0</v>
      </c>
      <c r="CE34" s="63">
        <f t="shared" si="19"/>
        <v>0</v>
      </c>
      <c r="CF34" s="63">
        <f t="shared" si="19"/>
        <v>0</v>
      </c>
      <c r="CG34" s="63">
        <f t="shared" si="19"/>
        <v>0</v>
      </c>
      <c r="CH34" s="63">
        <f t="shared" si="17"/>
        <v>0</v>
      </c>
      <c r="CI34" s="63">
        <f t="shared" si="17"/>
        <v>0</v>
      </c>
      <c r="CJ34" s="63">
        <f t="shared" si="17"/>
        <v>0</v>
      </c>
      <c r="CK34" s="63">
        <f t="shared" si="17"/>
        <v>0</v>
      </c>
      <c r="CL34" s="63">
        <f t="shared" si="17"/>
        <v>0</v>
      </c>
      <c r="CM34" s="63">
        <f t="shared" si="17"/>
        <v>0</v>
      </c>
      <c r="CN34" s="63">
        <f t="shared" si="17"/>
        <v>0</v>
      </c>
      <c r="CO34" s="63">
        <f t="shared" si="17"/>
        <v>0</v>
      </c>
      <c r="CP34" s="63">
        <f t="shared" si="17"/>
        <v>0</v>
      </c>
      <c r="CQ34" s="63">
        <f t="shared" si="17"/>
        <v>0</v>
      </c>
      <c r="CR34" s="63">
        <f t="shared" si="17"/>
        <v>0</v>
      </c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46">
        <f t="shared" si="13"/>
        <v>0</v>
      </c>
      <c r="EH34" s="116"/>
      <c r="EI34" s="82">
        <f t="shared" si="14"/>
        <v>0</v>
      </c>
      <c r="EJ34" s="295" t="str">
        <f t="shared" si="15"/>
        <v/>
      </c>
      <c r="EK34" s="296">
        <f t="shared" si="16"/>
        <v>0</v>
      </c>
      <c r="EL34" s="161"/>
      <c r="EM34" s="354">
        <f>SUMIF($K34,REGISTER!$CY$7,'KORT 3'!$BD34)</f>
        <v>0</v>
      </c>
      <c r="EN34" s="355">
        <f>SUMIF($K34,REGISTER!$CY$8,'KORT 3'!$BD34)</f>
        <v>0</v>
      </c>
      <c r="EO34" s="356">
        <f>SUMIF($K34,REGISTER!$CY$9,'KORT 3'!$BD34)</f>
        <v>0</v>
      </c>
      <c r="EP34" s="356">
        <f>SUMIF($K34,REGISTER!$CY$10,'KORT 3'!$BD34)</f>
        <v>0</v>
      </c>
      <c r="EQ34" s="357">
        <f>SUMIF($K34,REGISTER!$CY$23,'KORT 3'!$BD34)</f>
        <v>0</v>
      </c>
      <c r="ER34" s="355">
        <f>SUMIF($K34,REGISTER!$CY$24,'KORT 3'!$BD34)</f>
        <v>0</v>
      </c>
      <c r="ES34" s="356">
        <f>SUMIF($K34,REGISTER!$CY$25,'KORT 3'!$BD34)</f>
        <v>0</v>
      </c>
      <c r="ET34" s="356">
        <f>SUMIF($K34,REGISTER!$CY$26,'KORT 3'!$BD34)</f>
        <v>0</v>
      </c>
      <c r="EU34" s="357">
        <f>SUMIF($K34,REGISTER!$CY$15,'KORT 3'!$BD34)</f>
        <v>0</v>
      </c>
      <c r="EV34" s="355">
        <f>SUMIF($K34,REGISTER!$CY$16,'KORT 3'!$BD34)</f>
        <v>0</v>
      </c>
      <c r="EW34" s="355">
        <f>SUMIF($K34,REGISTER!$CY$17,'KORT 3'!$BD34)</f>
        <v>0</v>
      </c>
      <c r="EX34" s="355">
        <f>SUMIF($K34,REGISTER!$CY$18,'KORT 3'!$BD34)</f>
        <v>0</v>
      </c>
      <c r="EY34" s="358">
        <f>SUMIF($K34,REGISTER!$CY$19,'KORT 3'!$BD34)+SUMIF($K34,REGISTER!$CY$20,'KORT 3'!$BD34)+SUMIF($K34,REGISTER!$CY$21,'KORT 3'!$BD34)+SUMIF($K34,REGISTER!$CY$22,'KORT 3'!$BD34)</f>
        <v>0</v>
      </c>
      <c r="EZ34" s="359">
        <f>SUMIF($K34,REGISTER!$CY$31,'KORT 3'!$BD34)</f>
        <v>0</v>
      </c>
      <c r="FA34" s="355">
        <f>SUMIF($K34,REGISTER!$CY$32,'KORT 3'!$BD34)</f>
        <v>0</v>
      </c>
      <c r="FB34" s="355">
        <f>SUMIF($K34,REGISTER!$CY$33,'KORT 3'!$BD34)</f>
        <v>0</v>
      </c>
      <c r="FC34" s="355">
        <f>SUMIF($K34,REGISTER!$CY$34,'KORT 3'!$BD34)</f>
        <v>0</v>
      </c>
      <c r="FD34" s="358">
        <f>SUMIF($K34,REGISTER!$CY$35,'KORT 3'!$BD34)+SUMIF($K34,REGISTER!$CY$36,'KORT 3'!$BD34)+SUMIF($K34,REGISTER!$CY$37,'KORT 3'!$BD34)+SUMIF($K34,REGISTER!$CY$38,'KORT 3'!$BD34)</f>
        <v>0</v>
      </c>
      <c r="FE34" s="376"/>
      <c r="FF34" s="377"/>
      <c r="FG34" s="378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9"/>
      <c r="FY34" s="84">
        <f>SUMIF($M34,REGISTER!$CY$40,'KORT 3'!$O34)</f>
        <v>0</v>
      </c>
      <c r="FZ34" s="17">
        <f>SUMIF($M34,REGISTER!$CY$41,'KORT 3'!$O34)</f>
        <v>0</v>
      </c>
      <c r="GA34" s="17">
        <f>SUMIF($M34,REGISTER!$CY$42,'KORT 3'!$O34)</f>
        <v>0</v>
      </c>
      <c r="GB34" s="17">
        <f>SUMIF($M34,REGISTER!$CY$43,'KORT 3'!$O34)</f>
        <v>0</v>
      </c>
      <c r="GC34" s="17">
        <f>SUMIF($M34,REGISTER!$CY$44,'KORT 3'!$O34)</f>
        <v>0</v>
      </c>
      <c r="GD34" s="17">
        <f>SUMIF($M34,REGISTER!$CY$45,'KORT 3'!$O34)</f>
        <v>0</v>
      </c>
      <c r="GE34" s="17">
        <f>SUMIF($M34,REGISTER!$CY$60,'KORT 3'!$O34)</f>
        <v>0</v>
      </c>
      <c r="GF34" s="17">
        <f>SUMIF($M34,REGISTER!$CY$61,'KORT 3'!$O34)</f>
        <v>0</v>
      </c>
      <c r="GG34" s="17">
        <f>SUMIF($M34,REGISTER!$CY$62,'KORT 3'!$O34)</f>
        <v>0</v>
      </c>
      <c r="GH34" s="17">
        <f>SUMIF($M34,REGISTER!$CY$63,'KORT 3'!$O34)</f>
        <v>0</v>
      </c>
      <c r="GI34" s="17">
        <f>SUMIF($M34,REGISTER!$CY$64,'KORT 3'!$O34)</f>
        <v>0</v>
      </c>
      <c r="GJ34" s="17">
        <f>SUMIF($M34,REGISTER!$CY$65,'KORT 3'!$O34)</f>
        <v>0</v>
      </c>
      <c r="GK34" s="17">
        <f>SUMIF($M34,REGISTER!$CY$50,'KORT 3'!$O34)</f>
        <v>0</v>
      </c>
      <c r="GL34" s="17">
        <f>SUMIF($M34,REGISTER!$CY$51,'KORT 3'!$O34)</f>
        <v>0</v>
      </c>
      <c r="GM34" s="17">
        <f>SUMIF($M34,REGISTER!$CY$52,'KORT 3'!$O34)</f>
        <v>0</v>
      </c>
      <c r="GN34" s="17">
        <f>SUMIF($M34,REGISTER!$CY$53,'KORT 3'!$O34)</f>
        <v>0</v>
      </c>
      <c r="GO34" s="17">
        <f>SUMIF($M34,REGISTER!$CY$54,'KORT 3'!$O34)</f>
        <v>0</v>
      </c>
      <c r="GP34" s="17">
        <f>SUMIF($M34,REGISTER!$CY$55,'KORT 3'!$O34)</f>
        <v>0</v>
      </c>
      <c r="GQ34" s="16">
        <f>SUMIF($M34,REGISTER!$CY$56,'KORT 3'!$O34)+SUMIF($M34,REGISTER!$CY$57,'KORT 3'!$O34)+SUMIF($M34,REGISTER!$CY$58,'KORT 3'!$O34)+SUMIF($M34,REGISTER!$CY$59,'KORT 3'!$O34)</f>
        <v>0</v>
      </c>
      <c r="GR34" s="17">
        <f>SUMIF($M34,REGISTER!$CY$70,'KORT 3'!$O34)</f>
        <v>0</v>
      </c>
      <c r="GS34" s="17">
        <f>SUMIF($M34,REGISTER!$CY$71,'KORT 3'!$O34)</f>
        <v>0</v>
      </c>
      <c r="GT34" s="17">
        <f>SUMIF($M34,REGISTER!$CY$72,'KORT 3'!$O34)</f>
        <v>0</v>
      </c>
      <c r="GU34" s="17">
        <f>SUMIF($M34,REGISTER!$CY$73,'KORT 3'!$O34)</f>
        <v>0</v>
      </c>
      <c r="GV34" s="17">
        <f>SUMIF($M34,REGISTER!$CY$74,'KORT 3'!$O34)</f>
        <v>0</v>
      </c>
      <c r="GW34" s="17">
        <f>SUMIF($M34,REGISTER!$CY$75,'KORT 3'!$O34)</f>
        <v>0</v>
      </c>
      <c r="GX34" s="16">
        <f>SUMIF($M34,REGISTER!$CY$76,'KORT 3'!$O34)+SUMIF($M34,REGISTER!$CY$77,'KORT 3'!$O34)+SUMIF($M34,REGISTER!$CY$78,'KORT 3'!$O34)+SUMIF($M34,REGISTER!$CY$79,'KORT 3'!$O34)</f>
        <v>0</v>
      </c>
      <c r="GY34" s="116"/>
      <c r="GZ34" s="116"/>
      <c r="HA34" s="116"/>
      <c r="HB34" s="116"/>
      <c r="HC34" s="116"/>
      <c r="HD34" s="116"/>
      <c r="HE34" s="116"/>
      <c r="HF34" s="116"/>
      <c r="HG34" s="116"/>
      <c r="HH34" s="116"/>
      <c r="HI34" s="116"/>
      <c r="HJ34" s="116"/>
      <c r="HK34" s="116"/>
      <c r="HL34" s="116"/>
      <c r="HM34" s="116"/>
      <c r="HN34" s="116"/>
      <c r="HO34" s="116"/>
      <c r="HP34" s="106"/>
      <c r="HQ34" s="1"/>
    </row>
    <row r="35" spans="1:225" ht="15.9" customHeight="1">
      <c r="A35" s="15">
        <v>17</v>
      </c>
      <c r="B35" s="69"/>
      <c r="C35" s="541" t="str">
        <f t="shared" si="0"/>
        <v/>
      </c>
      <c r="D35" s="567"/>
      <c r="E35" s="567"/>
      <c r="F35" s="567"/>
      <c r="G35" s="567"/>
      <c r="H35" s="111" t="str">
        <f t="shared" si="1"/>
        <v/>
      </c>
      <c r="I35" s="22">
        <f t="shared" si="2"/>
        <v>0</v>
      </c>
      <c r="J35" s="22">
        <f t="shared" si="3"/>
        <v>0</v>
      </c>
      <c r="K35" s="22">
        <f t="shared" si="4"/>
        <v>0</v>
      </c>
      <c r="L35" s="114"/>
      <c r="M35" s="22">
        <f t="shared" si="5"/>
        <v>0</v>
      </c>
      <c r="N35" s="22">
        <f t="shared" si="6"/>
        <v>0</v>
      </c>
      <c r="O35" s="83">
        <f t="shared" si="7"/>
        <v>0</v>
      </c>
      <c r="P35" s="68">
        <f>IF((SUM(P$19:P34)+P$38+P$39+SUM(P$117:P$121))&gt;=REGISTER!$DD$24,0,IF(CS$70=1,0,IF(AND(CS35=1,$J35=1,CS$43&gt;=REGISTER!$DD$28,CS$40&gt;0,SUM(CS$54:CS$60)&gt;0),1,0)))</f>
        <v>0</v>
      </c>
      <c r="Q35" s="68">
        <f>IF((SUM(Q$19:Q34)+Q$38+Q$39+SUM(Q$117:Q$121))&gt;=REGISTER!$DD$24,0,IF(CT$70=1,0,IF(AND(CT35=1,$J35=1,CT$43&gt;=REGISTER!$DD$28,CT$40&gt;0,SUM(CT$54:CT$60)&gt;0),1,0)))</f>
        <v>0</v>
      </c>
      <c r="R35" s="68">
        <f>IF((SUM(R$19:R34)+R$38+R$39+SUM(R$117:R$121))&gt;=REGISTER!$DD$24,0,IF(CU$70=1,0,IF(AND(CU35=1,$J35=1,CU$43&gt;=REGISTER!$DD$28,CU$40&gt;0,SUM(CU$54:CU$60)&gt;0),1,0)))</f>
        <v>0</v>
      </c>
      <c r="S35" s="68">
        <f>IF((SUM(S$19:S34)+S$38+S$39+SUM(S$117:S$121))&gt;=REGISTER!$DD$24,0,IF(CV$70=1,0,IF(AND(CV35=1,$J35=1,CV$43&gt;=REGISTER!$DD$28,CV$40&gt;0,SUM(CV$54:CV$60)&gt;0),1,0)))</f>
        <v>0</v>
      </c>
      <c r="T35" s="68">
        <f>IF((SUM(T$19:T34)+T$38+T$39+SUM(T$117:T$121))&gt;=REGISTER!$DD$24,0,IF(CW$70=1,0,IF(AND(CW35=1,$J35=1,CW$43&gt;=REGISTER!$DD$28,CW$40&gt;0,SUM(CW$54:CW$60)&gt;0),1,0)))</f>
        <v>0</v>
      </c>
      <c r="U35" s="68">
        <f>IF((SUM(U$19:U34)+U$38+U$39+SUM(U$117:U$121))&gt;=REGISTER!$DD$24,0,IF(CX$70=1,0,IF(AND(CX35=1,$J35=1,CX$43&gt;=REGISTER!$DD$28,CX$40&gt;0,SUM(CX$54:CX$60)&gt;0),1,0)))</f>
        <v>0</v>
      </c>
      <c r="V35" s="68">
        <f>IF((SUM(V$19:V34)+V$38+V$39+SUM(V$117:V$121))&gt;=REGISTER!$DD$24,0,IF(CY$70=1,0,IF(AND(CY35=1,$J35=1,CY$43&gt;=REGISTER!$DD$28,CY$40&gt;0,SUM(CY$54:CY$60)&gt;0),1,0)))</f>
        <v>0</v>
      </c>
      <c r="W35" s="68">
        <f>IF((SUM(W$19:W34)+W$38+W$39+SUM(W$117:W$121))&gt;=REGISTER!$DD$24,0,IF(CZ$70=1,0,IF(AND(CZ35=1,$J35=1,CZ$43&gt;=REGISTER!$DD$28,CZ$40&gt;0,SUM(CZ$54:CZ$60)&gt;0),1,0)))</f>
        <v>0</v>
      </c>
      <c r="X35" s="68">
        <f>IF((SUM(X$19:X34)+X$38+X$39+SUM(X$117:X$121))&gt;=REGISTER!$DD$24,0,IF(DA$70=1,0,IF(AND(DA35=1,$J35=1,DA$43&gt;=REGISTER!$DD$28,DA$40&gt;0,SUM(DA$54:DA$60)&gt;0),1,0)))</f>
        <v>0</v>
      </c>
      <c r="Y35" s="68">
        <f>IF((SUM(Y$19:Y34)+Y$38+Y$39+SUM(Y$117:Y$121))&gt;=REGISTER!$DD$24,0,IF(DB$70=1,0,IF(AND(DB35=1,$J35=1,DB$43&gt;=REGISTER!$DD$28,DB$40&gt;0,SUM(DB$54:DB$60)&gt;0),1,0)))</f>
        <v>0</v>
      </c>
      <c r="Z35" s="68">
        <f>IF((SUM(Z$19:Z34)+Z$38+Z$39+SUM(Z$117:Z$121))&gt;=REGISTER!$DD$24,0,IF(DC$70=1,0,IF(AND(DC35=1,$J35=1,DC$43&gt;=REGISTER!$DD$28,DC$40&gt;0,SUM(DC$54:DC$60)&gt;0),1,0)))</f>
        <v>0</v>
      </c>
      <c r="AA35" s="68">
        <f>IF((SUM(AA$19:AA34)+AA$38+AA$39+SUM(AA$117:AA$121))&gt;=REGISTER!$DD$24,0,IF(DD$70=1,0,IF(AND(DD35=1,$J35=1,DD$43&gt;=REGISTER!$DD$28,DD$40&gt;0,SUM(DD$54:DD$60)&gt;0),1,0)))</f>
        <v>0</v>
      </c>
      <c r="AB35" s="68">
        <f>IF((SUM(AB$19:AB34)+AB$38+AB$39+SUM(AB$117:AB$121))&gt;=REGISTER!$DD$24,0,IF(DE$70=1,0,IF(AND(DE35=1,$J35=1,DE$43&gt;=REGISTER!$DD$28,DE$40&gt;0,SUM(DE$54:DE$60)&gt;0),1,0)))</f>
        <v>0</v>
      </c>
      <c r="AC35" s="68">
        <f>IF((SUM(AC$19:AC34)+AC$38+AC$39+SUM(AC$117:AC$121))&gt;=REGISTER!$DD$24,0,IF(DF$70=1,0,IF(AND(DF35=1,$J35=1,DF$43&gt;=REGISTER!$DD$28,DF$40&gt;0,SUM(DF$54:DF$60)&gt;0),1,0)))</f>
        <v>0</v>
      </c>
      <c r="AD35" s="68">
        <f>IF((SUM(AD$19:AD34)+AD$38+AD$39+SUM(AD$117:AD$121))&gt;=REGISTER!$DD$24,0,IF(DG$70=1,0,IF(AND(DG35=1,$J35=1,DG$43&gt;=REGISTER!$DD$28,DG$40&gt;0,SUM(DG$54:DG$60)&gt;0),1,0)))</f>
        <v>0</v>
      </c>
      <c r="AE35" s="68">
        <f>IF((SUM(AE$19:AE34)+AE$38+AE$39+SUM(AE$117:AE$121))&gt;=REGISTER!$DD$24,0,IF(DH$70=1,0,IF(AND(DH35=1,$J35=1,DH$43&gt;=REGISTER!$DD$28,DH$40&gt;0,SUM(DH$54:DH$60)&gt;0),1,0)))</f>
        <v>0</v>
      </c>
      <c r="AF35" s="68">
        <f>IF((SUM(AF$19:AF34)+AF$38+AF$39+SUM(AF$117:AF$121))&gt;=REGISTER!$DD$24,0,IF(DI$70=1,0,IF(AND(DI35=1,$J35=1,DI$43&gt;=REGISTER!$DD$28,DI$40&gt;0,SUM(DI$54:DI$60)&gt;0),1,0)))</f>
        <v>0</v>
      </c>
      <c r="AG35" s="68">
        <f>IF((SUM(AG$19:AG34)+AG$38+AG$39+SUM(AG$117:AG$121))&gt;=REGISTER!$DD$24,0,IF(DJ$70=1,0,IF(AND(DJ35=1,$J35=1,DJ$43&gt;=REGISTER!$DD$28,DJ$40&gt;0,SUM(DJ$54:DJ$60)&gt;0),1,0)))</f>
        <v>0</v>
      </c>
      <c r="AH35" s="68">
        <f>IF((SUM(AH$19:AH34)+AH$38+AH$39+SUM(AH$117:AH$121))&gt;=REGISTER!$DD$24,0,IF(DK$70=1,0,IF(AND(DK35=1,$J35=1,DK$43&gt;=REGISTER!$DD$28,DK$40&gt;0,SUM(DK$54:DK$60)&gt;0),1,0)))</f>
        <v>0</v>
      </c>
      <c r="AI35" s="68">
        <f>IF((SUM(AI$19:AI34)+AI$38+AI$39+SUM(AI$117:AI$121))&gt;=REGISTER!$DD$24,0,IF(DL$70=1,0,IF(AND(DL35=1,$J35=1,DL$43&gt;=REGISTER!$DD$28,DL$40&gt;0,SUM(DL$54:DL$60)&gt;0),1,0)))</f>
        <v>0</v>
      </c>
      <c r="AJ35" s="68">
        <f>IF((SUM(AJ$19:AJ34)+AJ$38+AJ$39+SUM(AJ$117:AJ$121))&gt;=REGISTER!$DD$24,0,IF(DM$70=1,0,IF(AND(DM35=1,$J35=1,DM$43&gt;=REGISTER!$DD$28,DM$40&gt;0,SUM(DM$54:DM$60)&gt;0),1,0)))</f>
        <v>0</v>
      </c>
      <c r="AK35" s="68">
        <f>IF((SUM(AK$19:AK34)+AK$38+AK$39+SUM(AK$117:AK$121))&gt;=REGISTER!$DD$24,0,IF(DN$70=1,0,IF(AND(DN35=1,$J35=1,DN$43&gt;=REGISTER!$DD$28,DN$40&gt;0,SUM(DN$54:DN$60)&gt;0),1,0)))</f>
        <v>0</v>
      </c>
      <c r="AL35" s="68">
        <f>IF((SUM(AL$19:AL34)+AL$38+AL$39+SUM(AL$117:AL$121))&gt;=REGISTER!$DD$24,0,IF(DO$70=1,0,IF(AND(DO35=1,$J35=1,DO$43&gt;=REGISTER!$DD$28,DO$40&gt;0,SUM(DO$54:DO$60)&gt;0),1,0)))</f>
        <v>0</v>
      </c>
      <c r="AM35" s="68">
        <f>IF((SUM(AM$19:AM34)+AM$38+AM$39+SUM(AM$117:AM$121))&gt;=REGISTER!$DD$24,0,IF(DP$70=1,0,IF(AND(DP35=1,$J35=1,DP$43&gt;=REGISTER!$DD$28,DP$40&gt;0,SUM(DP$54:DP$60)&gt;0),1,0)))</f>
        <v>0</v>
      </c>
      <c r="AN35" s="68">
        <f>IF((SUM(AN$19:AN34)+AN$38+AN$39+SUM(AN$117:AN$121))&gt;=REGISTER!$DD$24,0,IF(DQ$70=1,0,IF(AND(DQ35=1,$J35=1,DQ$43&gt;=REGISTER!$DD$28,DQ$40&gt;0,SUM(DQ$54:DQ$60)&gt;0),1,0)))</f>
        <v>0</v>
      </c>
      <c r="AO35" s="68">
        <f>IF((SUM(AO$19:AO34)+AO$38+AO$39+SUM(AO$117:AO$121))&gt;=REGISTER!$DD$24,0,IF(DR$70=1,0,IF(AND(DR35=1,$J35=1,DR$43&gt;=REGISTER!$DD$28,DR$40&gt;0,SUM(DR$54:DR$60)&gt;0),1,0)))</f>
        <v>0</v>
      </c>
      <c r="AP35" s="68">
        <f>IF((SUM(AP$19:AP34)+AP$38+AP$39+SUM(AP$117:AP$121))&gt;=REGISTER!$DD$24,0,IF(DS$70=1,0,IF(AND(DS35=1,$J35=1,DS$43&gt;=REGISTER!$DD$28,DS$40&gt;0,SUM(DS$54:DS$60)&gt;0),1,0)))</f>
        <v>0</v>
      </c>
      <c r="AQ35" s="68">
        <f>IF((SUM(AQ$19:AQ34)+AQ$38+AQ$39+SUM(AQ$117:AQ$121))&gt;=REGISTER!$DD$24,0,IF(DT$70=1,0,IF(AND(DT35=1,$J35=1,DT$43&gt;=REGISTER!$DD$28,DT$40&gt;0,SUM(DT$54:DT$60)&gt;0),1,0)))</f>
        <v>0</v>
      </c>
      <c r="AR35" s="68">
        <f>IF((SUM(AR$19:AR34)+AR$38+AR$39+SUM(AR$117:AR$121))&gt;=REGISTER!$DD$24,0,IF(DU$70=1,0,IF(AND(DU35=1,$J35=1,DU$43&gt;=REGISTER!$DD$28,DU$40&gt;0,SUM(DU$54:DU$60)&gt;0),1,0)))</f>
        <v>0</v>
      </c>
      <c r="AS35" s="68">
        <f>IF((SUM(AS$19:AS34)+AS$38+AS$39+SUM(AS$117:AS$121))&gt;=REGISTER!$DD$24,0,IF(DV$70=1,0,IF(AND(DV35=1,$J35=1,DV$43&gt;=REGISTER!$DD$28,DV$40&gt;0,SUM(DV$54:DV$60)&gt;0),1,0)))</f>
        <v>0</v>
      </c>
      <c r="AT35" s="68">
        <f>IF((SUM(AT$19:AT34)+AT$38+AT$39+SUM(AT$117:AT$121))&gt;=REGISTER!$DD$24,0,IF(DW$70=1,0,IF(AND(DW35=1,$J35=1,DW$43&gt;=REGISTER!$DD$28,DW$40&gt;0,SUM(DW$54:DW$60)&gt;0),1,0)))</f>
        <v>0</v>
      </c>
      <c r="AU35" s="68">
        <f>IF((SUM(AU$19:AU34)+AU$38+AU$39+SUM(AU$117:AU$121))&gt;=REGISTER!$DD$24,0,IF(DX$70=1,0,IF(AND(DX35=1,$J35=1,DX$43&gt;=REGISTER!$DD$28,DX$40&gt;0,SUM(DX$54:DX$60)&gt;0),1,0)))</f>
        <v>0</v>
      </c>
      <c r="AV35" s="68">
        <f>IF((SUM(AV$19:AV34)+AV$38+AV$39+SUM(AV$117:AV$121))&gt;=REGISTER!$DD$24,0,IF(DY$70=1,0,IF(AND(DY35=1,$J35=1,DY$43&gt;=REGISTER!$DD$28,DY$40&gt;0,SUM(DY$54:DY$60)&gt;0),1,0)))</f>
        <v>0</v>
      </c>
      <c r="AW35" s="68">
        <f>IF((SUM(AW$19:AW34)+AW$38+AW$39+SUM(AW$117:AW$121))&gt;=REGISTER!$DD$24,0,IF(DZ$70=1,0,IF(AND(DZ35=1,$J35=1,DZ$43&gt;=REGISTER!$DD$28,DZ$40&gt;0,SUM(DZ$54:DZ$60)&gt;0),1,0)))</f>
        <v>0</v>
      </c>
      <c r="AX35" s="68">
        <f>IF((SUM(AX$19:AX34)+AX$38+AX$39+SUM(AX$117:AX$121))&gt;=REGISTER!$DD$24,0,IF(EA$70=1,0,IF(AND(EA35=1,$J35=1,EA$43&gt;=REGISTER!$DD$28,EA$40&gt;0,SUM(EA$54:EA$60)&gt;0),1,0)))</f>
        <v>0</v>
      </c>
      <c r="AY35" s="68">
        <f>IF((SUM(AY$19:AY34)+AY$38+AY$39+SUM(AY$117:AY$121))&gt;=REGISTER!$DD$24,0,IF(EB$70=1,0,IF(AND(EB35=1,$J35=1,EB$43&gt;=REGISTER!$DD$28,EB$40&gt;0,SUM(EB$54:EB$60)&gt;0),1,0)))</f>
        <v>0</v>
      </c>
      <c r="AZ35" s="68">
        <f>IF((SUM(AZ$19:AZ34)+AZ$38+AZ$39+SUM(AZ$117:AZ$121))&gt;=REGISTER!$DD$24,0,IF(EC$70=1,0,IF(AND(EC35=1,$J35=1,EC$43&gt;=REGISTER!$DD$28,EC$40&gt;0,SUM(EC$54:EC$60)&gt;0),1,0)))</f>
        <v>0</v>
      </c>
      <c r="BA35" s="68">
        <f>IF((SUM(BA$19:BA34)+BA$38+BA$39+SUM(BA$117:BA$121))&gt;=REGISTER!$DD$24,0,IF(ED$70=1,0,IF(AND(ED35=1,$J35=1,ED$43&gt;=REGISTER!$DD$28,ED$40&gt;0,SUM(ED$54:ED$60)&gt;0),1,0)))</f>
        <v>0</v>
      </c>
      <c r="BB35" s="68">
        <f>IF((SUM(BB$19:BB34)+BB$38+BB$39+SUM(BB$117:BB$121))&gt;=REGISTER!$DD$24,0,IF(EE$70=1,0,IF(AND(EE35=1,$J35=1,EE$43&gt;=REGISTER!$DD$28,EE$40&gt;0,SUM(EE$54:EE$60)&gt;0),1,0)))</f>
        <v>0</v>
      </c>
      <c r="BC35" s="68">
        <f>IF((SUM(BC$19:BC34)+BC$38+BC$39+SUM(BC$117:BC$121))&gt;=REGISTER!$DD$24,0,IF(EF$70=1,0,IF(AND(EF35=1,$J35=1,EF$43&gt;=REGISTER!$DD$28,EF$40&gt;0,SUM(EF$54:EF$60)&gt;0),1,0)))</f>
        <v>0</v>
      </c>
      <c r="BD35" s="83">
        <f t="shared" si="8"/>
        <v>0</v>
      </c>
      <c r="BE35" s="63">
        <f t="shared" si="9"/>
        <v>0</v>
      </c>
      <c r="BF35" s="63">
        <f t="shared" si="10"/>
        <v>0</v>
      </c>
      <c r="BG35" s="63">
        <f t="shared" si="18"/>
        <v>0</v>
      </c>
      <c r="BH35" s="63">
        <f t="shared" si="18"/>
        <v>0</v>
      </c>
      <c r="BI35" s="63">
        <f t="shared" si="18"/>
        <v>0</v>
      </c>
      <c r="BJ35" s="63">
        <f t="shared" si="18"/>
        <v>0</v>
      </c>
      <c r="BK35" s="63">
        <f t="shared" si="18"/>
        <v>0</v>
      </c>
      <c r="BL35" s="63">
        <f t="shared" si="18"/>
        <v>0</v>
      </c>
      <c r="BM35" s="63">
        <f t="shared" si="18"/>
        <v>0</v>
      </c>
      <c r="BN35" s="63">
        <f t="shared" si="18"/>
        <v>0</v>
      </c>
      <c r="BO35" s="63">
        <f t="shared" si="18"/>
        <v>0</v>
      </c>
      <c r="BP35" s="63">
        <f t="shared" si="18"/>
        <v>0</v>
      </c>
      <c r="BQ35" s="63">
        <f t="shared" si="18"/>
        <v>0</v>
      </c>
      <c r="BR35" s="63">
        <f t="shared" si="18"/>
        <v>0</v>
      </c>
      <c r="BS35" s="63">
        <f t="shared" si="18"/>
        <v>0</v>
      </c>
      <c r="BT35" s="63">
        <f t="shared" si="18"/>
        <v>0</v>
      </c>
      <c r="BU35" s="63">
        <f t="shared" si="18"/>
        <v>0</v>
      </c>
      <c r="BV35" s="63">
        <f t="shared" si="18"/>
        <v>0</v>
      </c>
      <c r="BW35" s="63">
        <f t="shared" si="19"/>
        <v>0</v>
      </c>
      <c r="BX35" s="63">
        <f t="shared" si="19"/>
        <v>0</v>
      </c>
      <c r="BY35" s="63">
        <f t="shared" si="19"/>
        <v>0</v>
      </c>
      <c r="BZ35" s="63">
        <f t="shared" si="19"/>
        <v>0</v>
      </c>
      <c r="CA35" s="63">
        <f t="shared" si="19"/>
        <v>0</v>
      </c>
      <c r="CB35" s="63">
        <f t="shared" si="19"/>
        <v>0</v>
      </c>
      <c r="CC35" s="63">
        <f t="shared" si="19"/>
        <v>0</v>
      </c>
      <c r="CD35" s="63">
        <f t="shared" si="19"/>
        <v>0</v>
      </c>
      <c r="CE35" s="63">
        <f t="shared" si="19"/>
        <v>0</v>
      </c>
      <c r="CF35" s="63">
        <f t="shared" si="19"/>
        <v>0</v>
      </c>
      <c r="CG35" s="63">
        <f t="shared" si="19"/>
        <v>0</v>
      </c>
      <c r="CH35" s="63">
        <f t="shared" si="17"/>
        <v>0</v>
      </c>
      <c r="CI35" s="63">
        <f t="shared" si="17"/>
        <v>0</v>
      </c>
      <c r="CJ35" s="63">
        <f t="shared" si="17"/>
        <v>0</v>
      </c>
      <c r="CK35" s="63">
        <f t="shared" si="17"/>
        <v>0</v>
      </c>
      <c r="CL35" s="63">
        <f t="shared" si="17"/>
        <v>0</v>
      </c>
      <c r="CM35" s="63">
        <f t="shared" si="17"/>
        <v>0</v>
      </c>
      <c r="CN35" s="63">
        <f t="shared" si="17"/>
        <v>0</v>
      </c>
      <c r="CO35" s="63">
        <f t="shared" si="17"/>
        <v>0</v>
      </c>
      <c r="CP35" s="63">
        <f t="shared" si="17"/>
        <v>0</v>
      </c>
      <c r="CQ35" s="63">
        <f t="shared" si="17"/>
        <v>0</v>
      </c>
      <c r="CR35" s="63">
        <f t="shared" si="17"/>
        <v>0</v>
      </c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46">
        <f t="shared" si="13"/>
        <v>0</v>
      </c>
      <c r="EH35" s="116"/>
      <c r="EI35" s="82">
        <f t="shared" si="14"/>
        <v>0</v>
      </c>
      <c r="EJ35" s="295" t="str">
        <f t="shared" si="15"/>
        <v/>
      </c>
      <c r="EK35" s="296">
        <f t="shared" si="16"/>
        <v>0</v>
      </c>
      <c r="EL35" s="161"/>
      <c r="EM35" s="354">
        <f>SUMIF($K35,REGISTER!$CY$7,'KORT 3'!$BD35)</f>
        <v>0</v>
      </c>
      <c r="EN35" s="355">
        <f>SUMIF($K35,REGISTER!$CY$8,'KORT 3'!$BD35)</f>
        <v>0</v>
      </c>
      <c r="EO35" s="356">
        <f>SUMIF($K35,REGISTER!$CY$9,'KORT 3'!$BD35)</f>
        <v>0</v>
      </c>
      <c r="EP35" s="356">
        <f>SUMIF($K35,REGISTER!$CY$10,'KORT 3'!$BD35)</f>
        <v>0</v>
      </c>
      <c r="EQ35" s="357">
        <f>SUMIF($K35,REGISTER!$CY$23,'KORT 3'!$BD35)</f>
        <v>0</v>
      </c>
      <c r="ER35" s="355">
        <f>SUMIF($K35,REGISTER!$CY$24,'KORT 3'!$BD35)</f>
        <v>0</v>
      </c>
      <c r="ES35" s="356">
        <f>SUMIF($K35,REGISTER!$CY$25,'KORT 3'!$BD35)</f>
        <v>0</v>
      </c>
      <c r="ET35" s="356">
        <f>SUMIF($K35,REGISTER!$CY$26,'KORT 3'!$BD35)</f>
        <v>0</v>
      </c>
      <c r="EU35" s="357">
        <f>SUMIF($K35,REGISTER!$CY$15,'KORT 3'!$BD35)</f>
        <v>0</v>
      </c>
      <c r="EV35" s="355">
        <f>SUMIF($K35,REGISTER!$CY$16,'KORT 3'!$BD35)</f>
        <v>0</v>
      </c>
      <c r="EW35" s="355">
        <f>SUMIF($K35,REGISTER!$CY$17,'KORT 3'!$BD35)</f>
        <v>0</v>
      </c>
      <c r="EX35" s="355">
        <f>SUMIF($K35,REGISTER!$CY$18,'KORT 3'!$BD35)</f>
        <v>0</v>
      </c>
      <c r="EY35" s="358">
        <f>SUMIF($K35,REGISTER!$CY$19,'KORT 3'!$BD35)+SUMIF($K35,REGISTER!$CY$20,'KORT 3'!$BD35)+SUMIF($K35,REGISTER!$CY$21,'KORT 3'!$BD35)+SUMIF($K35,REGISTER!$CY$22,'KORT 3'!$BD35)</f>
        <v>0</v>
      </c>
      <c r="EZ35" s="359">
        <f>SUMIF($K35,REGISTER!$CY$31,'KORT 3'!$BD35)</f>
        <v>0</v>
      </c>
      <c r="FA35" s="355">
        <f>SUMIF($K35,REGISTER!$CY$32,'KORT 3'!$BD35)</f>
        <v>0</v>
      </c>
      <c r="FB35" s="355">
        <f>SUMIF($K35,REGISTER!$CY$33,'KORT 3'!$BD35)</f>
        <v>0</v>
      </c>
      <c r="FC35" s="355">
        <f>SUMIF($K35,REGISTER!$CY$34,'KORT 3'!$BD35)</f>
        <v>0</v>
      </c>
      <c r="FD35" s="358">
        <f>SUMIF($K35,REGISTER!$CY$35,'KORT 3'!$BD35)+SUMIF($K35,REGISTER!$CY$36,'KORT 3'!$BD35)+SUMIF($K35,REGISTER!$CY$37,'KORT 3'!$BD35)+SUMIF($K35,REGISTER!$CY$38,'KORT 3'!$BD35)</f>
        <v>0</v>
      </c>
      <c r="FE35" s="376"/>
      <c r="FF35" s="377"/>
      <c r="FG35" s="378"/>
      <c r="FH35" s="377"/>
      <c r="FI35" s="377"/>
      <c r="FJ35" s="377"/>
      <c r="FK35" s="377"/>
      <c r="FL35" s="377"/>
      <c r="FM35" s="377"/>
      <c r="FN35" s="377"/>
      <c r="FO35" s="377"/>
      <c r="FP35" s="377"/>
      <c r="FQ35" s="377"/>
      <c r="FR35" s="377"/>
      <c r="FS35" s="377"/>
      <c r="FT35" s="377"/>
      <c r="FU35" s="377"/>
      <c r="FV35" s="377"/>
      <c r="FW35" s="377"/>
      <c r="FX35" s="379"/>
      <c r="FY35" s="84">
        <f>SUMIF($M35,REGISTER!$CY$40,'KORT 3'!$O35)</f>
        <v>0</v>
      </c>
      <c r="FZ35" s="17">
        <f>SUMIF($M35,REGISTER!$CY$41,'KORT 3'!$O35)</f>
        <v>0</v>
      </c>
      <c r="GA35" s="17">
        <f>SUMIF($M35,REGISTER!$CY$42,'KORT 3'!$O35)</f>
        <v>0</v>
      </c>
      <c r="GB35" s="17">
        <f>SUMIF($M35,REGISTER!$CY$43,'KORT 3'!$O35)</f>
        <v>0</v>
      </c>
      <c r="GC35" s="17">
        <f>SUMIF($M35,REGISTER!$CY$44,'KORT 3'!$O35)</f>
        <v>0</v>
      </c>
      <c r="GD35" s="17">
        <f>SUMIF($M35,REGISTER!$CY$45,'KORT 3'!$O35)</f>
        <v>0</v>
      </c>
      <c r="GE35" s="17">
        <f>SUMIF($M35,REGISTER!$CY$60,'KORT 3'!$O35)</f>
        <v>0</v>
      </c>
      <c r="GF35" s="17">
        <f>SUMIF($M35,REGISTER!$CY$61,'KORT 3'!$O35)</f>
        <v>0</v>
      </c>
      <c r="GG35" s="17">
        <f>SUMIF($M35,REGISTER!$CY$62,'KORT 3'!$O35)</f>
        <v>0</v>
      </c>
      <c r="GH35" s="17">
        <f>SUMIF($M35,REGISTER!$CY$63,'KORT 3'!$O35)</f>
        <v>0</v>
      </c>
      <c r="GI35" s="17">
        <f>SUMIF($M35,REGISTER!$CY$64,'KORT 3'!$O35)</f>
        <v>0</v>
      </c>
      <c r="GJ35" s="17">
        <f>SUMIF($M35,REGISTER!$CY$65,'KORT 3'!$O35)</f>
        <v>0</v>
      </c>
      <c r="GK35" s="17">
        <f>SUMIF($M35,REGISTER!$CY$50,'KORT 3'!$O35)</f>
        <v>0</v>
      </c>
      <c r="GL35" s="17">
        <f>SUMIF($M35,REGISTER!$CY$51,'KORT 3'!$O35)</f>
        <v>0</v>
      </c>
      <c r="GM35" s="17">
        <f>SUMIF($M35,REGISTER!$CY$52,'KORT 3'!$O35)</f>
        <v>0</v>
      </c>
      <c r="GN35" s="17">
        <f>SUMIF($M35,REGISTER!$CY$53,'KORT 3'!$O35)</f>
        <v>0</v>
      </c>
      <c r="GO35" s="17">
        <f>SUMIF($M35,REGISTER!$CY$54,'KORT 3'!$O35)</f>
        <v>0</v>
      </c>
      <c r="GP35" s="17">
        <f>SUMIF($M35,REGISTER!$CY$55,'KORT 3'!$O35)</f>
        <v>0</v>
      </c>
      <c r="GQ35" s="16">
        <f>SUMIF($M35,REGISTER!$CY$56,'KORT 3'!$O35)+SUMIF($M35,REGISTER!$CY$57,'KORT 3'!$O35)+SUMIF($M35,REGISTER!$CY$58,'KORT 3'!$O35)+SUMIF($M35,REGISTER!$CY$59,'KORT 3'!$O35)</f>
        <v>0</v>
      </c>
      <c r="GR35" s="17">
        <f>SUMIF($M35,REGISTER!$CY$70,'KORT 3'!$O35)</f>
        <v>0</v>
      </c>
      <c r="GS35" s="17">
        <f>SUMIF($M35,REGISTER!$CY$71,'KORT 3'!$O35)</f>
        <v>0</v>
      </c>
      <c r="GT35" s="17">
        <f>SUMIF($M35,REGISTER!$CY$72,'KORT 3'!$O35)</f>
        <v>0</v>
      </c>
      <c r="GU35" s="17">
        <f>SUMIF($M35,REGISTER!$CY$73,'KORT 3'!$O35)</f>
        <v>0</v>
      </c>
      <c r="GV35" s="17">
        <f>SUMIF($M35,REGISTER!$CY$74,'KORT 3'!$O35)</f>
        <v>0</v>
      </c>
      <c r="GW35" s="17">
        <f>SUMIF($M35,REGISTER!$CY$75,'KORT 3'!$O35)</f>
        <v>0</v>
      </c>
      <c r="GX35" s="16">
        <f>SUMIF($M35,REGISTER!$CY$76,'KORT 3'!$O35)+SUMIF($M35,REGISTER!$CY$77,'KORT 3'!$O35)+SUMIF($M35,REGISTER!$CY$78,'KORT 3'!$O35)+SUMIF($M35,REGISTER!$CY$79,'KORT 3'!$O35)</f>
        <v>0</v>
      </c>
      <c r="GY35" s="116"/>
      <c r="GZ35" s="116"/>
      <c r="HA35" s="116"/>
      <c r="HB35" s="116"/>
      <c r="HC35" s="116"/>
      <c r="HD35" s="116"/>
      <c r="HE35" s="116"/>
      <c r="HF35" s="116"/>
      <c r="HG35" s="116"/>
      <c r="HH35" s="116"/>
      <c r="HI35" s="116"/>
      <c r="HJ35" s="116"/>
      <c r="HK35" s="116"/>
      <c r="HL35" s="116"/>
      <c r="HM35" s="116"/>
      <c r="HN35" s="116"/>
      <c r="HO35" s="116"/>
      <c r="HP35" s="106"/>
      <c r="HQ35" s="1"/>
    </row>
    <row r="36" spans="1:225" ht="15.9" customHeight="1">
      <c r="A36" s="15">
        <v>18</v>
      </c>
      <c r="B36" s="69"/>
      <c r="C36" s="541" t="str">
        <f t="shared" si="0"/>
        <v/>
      </c>
      <c r="D36" s="567"/>
      <c r="E36" s="567"/>
      <c r="F36" s="567"/>
      <c r="G36" s="567"/>
      <c r="H36" s="111" t="str">
        <f t="shared" si="1"/>
        <v/>
      </c>
      <c r="I36" s="22">
        <f t="shared" si="2"/>
        <v>0</v>
      </c>
      <c r="J36" s="22">
        <f t="shared" si="3"/>
        <v>0</v>
      </c>
      <c r="K36" s="22">
        <f t="shared" si="4"/>
        <v>0</v>
      </c>
      <c r="L36" s="114"/>
      <c r="M36" s="22">
        <f t="shared" si="5"/>
        <v>0</v>
      </c>
      <c r="N36" s="22">
        <f t="shared" si="6"/>
        <v>0</v>
      </c>
      <c r="O36" s="83">
        <f t="shared" si="7"/>
        <v>0</v>
      </c>
      <c r="P36" s="68">
        <f>IF((SUM(P$19:P35)+P$38+P$39+SUM(P$117:P$121))&gt;=REGISTER!$DD$24,0,IF(CS$70=1,0,IF(AND(CS36=1,$J36=1,CS$43&gt;=REGISTER!$DD$28,CS$40&gt;0,SUM(CS$54:CS$60)&gt;0),1,0)))</f>
        <v>0</v>
      </c>
      <c r="Q36" s="68">
        <f>IF((SUM(Q$19:Q35)+Q$38+Q$39+SUM(Q$117:Q$121))&gt;=REGISTER!$DD$24,0,IF(CT$70=1,0,IF(AND(CT36=1,$J36=1,CT$43&gt;=REGISTER!$DD$28,CT$40&gt;0,SUM(CT$54:CT$60)&gt;0),1,0)))</f>
        <v>0</v>
      </c>
      <c r="R36" s="68">
        <f>IF((SUM(R$19:R35)+R$38+R$39+SUM(R$117:R$121))&gt;=REGISTER!$DD$24,0,IF(CU$70=1,0,IF(AND(CU36=1,$J36=1,CU$43&gt;=REGISTER!$DD$28,CU$40&gt;0,SUM(CU$54:CU$60)&gt;0),1,0)))</f>
        <v>0</v>
      </c>
      <c r="S36" s="68">
        <f>IF((SUM(S$19:S35)+S$38+S$39+SUM(S$117:S$121))&gt;=REGISTER!$DD$24,0,IF(CV$70=1,0,IF(AND(CV36=1,$J36=1,CV$43&gt;=REGISTER!$DD$28,CV$40&gt;0,SUM(CV$54:CV$60)&gt;0),1,0)))</f>
        <v>0</v>
      </c>
      <c r="T36" s="68">
        <f>IF((SUM(T$19:T35)+T$38+T$39+SUM(T$117:T$121))&gt;=REGISTER!$DD$24,0,IF(CW$70=1,0,IF(AND(CW36=1,$J36=1,CW$43&gt;=REGISTER!$DD$28,CW$40&gt;0,SUM(CW$54:CW$60)&gt;0),1,0)))</f>
        <v>0</v>
      </c>
      <c r="U36" s="68">
        <f>IF((SUM(U$19:U35)+U$38+U$39+SUM(U$117:U$121))&gt;=REGISTER!$DD$24,0,IF(CX$70=1,0,IF(AND(CX36=1,$J36=1,CX$43&gt;=REGISTER!$DD$28,CX$40&gt;0,SUM(CX$54:CX$60)&gt;0),1,0)))</f>
        <v>0</v>
      </c>
      <c r="V36" s="68">
        <f>IF((SUM(V$19:V35)+V$38+V$39+SUM(V$117:V$121))&gt;=REGISTER!$DD$24,0,IF(CY$70=1,0,IF(AND(CY36=1,$J36=1,CY$43&gt;=REGISTER!$DD$28,CY$40&gt;0,SUM(CY$54:CY$60)&gt;0),1,0)))</f>
        <v>0</v>
      </c>
      <c r="W36" s="68">
        <f>IF((SUM(W$19:W35)+W$38+W$39+SUM(W$117:W$121))&gt;=REGISTER!$DD$24,0,IF(CZ$70=1,0,IF(AND(CZ36=1,$J36=1,CZ$43&gt;=REGISTER!$DD$28,CZ$40&gt;0,SUM(CZ$54:CZ$60)&gt;0),1,0)))</f>
        <v>0</v>
      </c>
      <c r="X36" s="68">
        <f>IF((SUM(X$19:X35)+X$38+X$39+SUM(X$117:X$121))&gt;=REGISTER!$DD$24,0,IF(DA$70=1,0,IF(AND(DA36=1,$J36=1,DA$43&gt;=REGISTER!$DD$28,DA$40&gt;0,SUM(DA$54:DA$60)&gt;0),1,0)))</f>
        <v>0</v>
      </c>
      <c r="Y36" s="68">
        <f>IF((SUM(Y$19:Y35)+Y$38+Y$39+SUM(Y$117:Y$121))&gt;=REGISTER!$DD$24,0,IF(DB$70=1,0,IF(AND(DB36=1,$J36=1,DB$43&gt;=REGISTER!$DD$28,DB$40&gt;0,SUM(DB$54:DB$60)&gt;0),1,0)))</f>
        <v>0</v>
      </c>
      <c r="Z36" s="68">
        <f>IF((SUM(Z$19:Z35)+Z$38+Z$39+SUM(Z$117:Z$121))&gt;=REGISTER!$DD$24,0,IF(DC$70=1,0,IF(AND(DC36=1,$J36=1,DC$43&gt;=REGISTER!$DD$28,DC$40&gt;0,SUM(DC$54:DC$60)&gt;0),1,0)))</f>
        <v>0</v>
      </c>
      <c r="AA36" s="68">
        <f>IF((SUM(AA$19:AA35)+AA$38+AA$39+SUM(AA$117:AA$121))&gt;=REGISTER!$DD$24,0,IF(DD$70=1,0,IF(AND(DD36=1,$J36=1,DD$43&gt;=REGISTER!$DD$28,DD$40&gt;0,SUM(DD$54:DD$60)&gt;0),1,0)))</f>
        <v>0</v>
      </c>
      <c r="AB36" s="68">
        <f>IF((SUM(AB$19:AB35)+AB$38+AB$39+SUM(AB$117:AB$121))&gt;=REGISTER!$DD$24,0,IF(DE$70=1,0,IF(AND(DE36=1,$J36=1,DE$43&gt;=REGISTER!$DD$28,DE$40&gt;0,SUM(DE$54:DE$60)&gt;0),1,0)))</f>
        <v>0</v>
      </c>
      <c r="AC36" s="68">
        <f>IF((SUM(AC$19:AC35)+AC$38+AC$39+SUM(AC$117:AC$121))&gt;=REGISTER!$DD$24,0,IF(DF$70=1,0,IF(AND(DF36=1,$J36=1,DF$43&gt;=REGISTER!$DD$28,DF$40&gt;0,SUM(DF$54:DF$60)&gt;0),1,0)))</f>
        <v>0</v>
      </c>
      <c r="AD36" s="68">
        <f>IF((SUM(AD$19:AD35)+AD$38+AD$39+SUM(AD$117:AD$121))&gt;=REGISTER!$DD$24,0,IF(DG$70=1,0,IF(AND(DG36=1,$J36=1,DG$43&gt;=REGISTER!$DD$28,DG$40&gt;0,SUM(DG$54:DG$60)&gt;0),1,0)))</f>
        <v>0</v>
      </c>
      <c r="AE36" s="68">
        <f>IF((SUM(AE$19:AE35)+AE$38+AE$39+SUM(AE$117:AE$121))&gt;=REGISTER!$DD$24,0,IF(DH$70=1,0,IF(AND(DH36=1,$J36=1,DH$43&gt;=REGISTER!$DD$28,DH$40&gt;0,SUM(DH$54:DH$60)&gt;0),1,0)))</f>
        <v>0</v>
      </c>
      <c r="AF36" s="68">
        <f>IF((SUM(AF$19:AF35)+AF$38+AF$39+SUM(AF$117:AF$121))&gt;=REGISTER!$DD$24,0,IF(DI$70=1,0,IF(AND(DI36=1,$J36=1,DI$43&gt;=REGISTER!$DD$28,DI$40&gt;0,SUM(DI$54:DI$60)&gt;0),1,0)))</f>
        <v>0</v>
      </c>
      <c r="AG36" s="68">
        <f>IF((SUM(AG$19:AG35)+AG$38+AG$39+SUM(AG$117:AG$121))&gt;=REGISTER!$DD$24,0,IF(DJ$70=1,0,IF(AND(DJ36=1,$J36=1,DJ$43&gt;=REGISTER!$DD$28,DJ$40&gt;0,SUM(DJ$54:DJ$60)&gt;0),1,0)))</f>
        <v>0</v>
      </c>
      <c r="AH36" s="68">
        <f>IF((SUM(AH$19:AH35)+AH$38+AH$39+SUM(AH$117:AH$121))&gt;=REGISTER!$DD$24,0,IF(DK$70=1,0,IF(AND(DK36=1,$J36=1,DK$43&gt;=REGISTER!$DD$28,DK$40&gt;0,SUM(DK$54:DK$60)&gt;0),1,0)))</f>
        <v>0</v>
      </c>
      <c r="AI36" s="68">
        <f>IF((SUM(AI$19:AI35)+AI$38+AI$39+SUM(AI$117:AI$121))&gt;=REGISTER!$DD$24,0,IF(DL$70=1,0,IF(AND(DL36=1,$J36=1,DL$43&gt;=REGISTER!$DD$28,DL$40&gt;0,SUM(DL$54:DL$60)&gt;0),1,0)))</f>
        <v>0</v>
      </c>
      <c r="AJ36" s="68">
        <f>IF((SUM(AJ$19:AJ35)+AJ$38+AJ$39+SUM(AJ$117:AJ$121))&gt;=REGISTER!$DD$24,0,IF(DM$70=1,0,IF(AND(DM36=1,$J36=1,DM$43&gt;=REGISTER!$DD$28,DM$40&gt;0,SUM(DM$54:DM$60)&gt;0),1,0)))</f>
        <v>0</v>
      </c>
      <c r="AK36" s="68">
        <f>IF((SUM(AK$19:AK35)+AK$38+AK$39+SUM(AK$117:AK$121))&gt;=REGISTER!$DD$24,0,IF(DN$70=1,0,IF(AND(DN36=1,$J36=1,DN$43&gt;=REGISTER!$DD$28,DN$40&gt;0,SUM(DN$54:DN$60)&gt;0),1,0)))</f>
        <v>0</v>
      </c>
      <c r="AL36" s="68">
        <f>IF((SUM(AL$19:AL35)+AL$38+AL$39+SUM(AL$117:AL$121))&gt;=REGISTER!$DD$24,0,IF(DO$70=1,0,IF(AND(DO36=1,$J36=1,DO$43&gt;=REGISTER!$DD$28,DO$40&gt;0,SUM(DO$54:DO$60)&gt;0),1,0)))</f>
        <v>0</v>
      </c>
      <c r="AM36" s="68">
        <f>IF((SUM(AM$19:AM35)+AM$38+AM$39+SUM(AM$117:AM$121))&gt;=REGISTER!$DD$24,0,IF(DP$70=1,0,IF(AND(DP36=1,$J36=1,DP$43&gt;=REGISTER!$DD$28,DP$40&gt;0,SUM(DP$54:DP$60)&gt;0),1,0)))</f>
        <v>0</v>
      </c>
      <c r="AN36" s="68">
        <f>IF((SUM(AN$19:AN35)+AN$38+AN$39+SUM(AN$117:AN$121))&gt;=REGISTER!$DD$24,0,IF(DQ$70=1,0,IF(AND(DQ36=1,$J36=1,DQ$43&gt;=REGISTER!$DD$28,DQ$40&gt;0,SUM(DQ$54:DQ$60)&gt;0),1,0)))</f>
        <v>0</v>
      </c>
      <c r="AO36" s="68">
        <f>IF((SUM(AO$19:AO35)+AO$38+AO$39+SUM(AO$117:AO$121))&gt;=REGISTER!$DD$24,0,IF(DR$70=1,0,IF(AND(DR36=1,$J36=1,DR$43&gt;=REGISTER!$DD$28,DR$40&gt;0,SUM(DR$54:DR$60)&gt;0),1,0)))</f>
        <v>0</v>
      </c>
      <c r="AP36" s="68">
        <f>IF((SUM(AP$19:AP35)+AP$38+AP$39+SUM(AP$117:AP$121))&gt;=REGISTER!$DD$24,0,IF(DS$70=1,0,IF(AND(DS36=1,$J36=1,DS$43&gt;=REGISTER!$DD$28,DS$40&gt;0,SUM(DS$54:DS$60)&gt;0),1,0)))</f>
        <v>0</v>
      </c>
      <c r="AQ36" s="68">
        <f>IF((SUM(AQ$19:AQ35)+AQ$38+AQ$39+SUM(AQ$117:AQ$121))&gt;=REGISTER!$DD$24,0,IF(DT$70=1,0,IF(AND(DT36=1,$J36=1,DT$43&gt;=REGISTER!$DD$28,DT$40&gt;0,SUM(DT$54:DT$60)&gt;0),1,0)))</f>
        <v>0</v>
      </c>
      <c r="AR36" s="68">
        <f>IF((SUM(AR$19:AR35)+AR$38+AR$39+SUM(AR$117:AR$121))&gt;=REGISTER!$DD$24,0,IF(DU$70=1,0,IF(AND(DU36=1,$J36=1,DU$43&gt;=REGISTER!$DD$28,DU$40&gt;0,SUM(DU$54:DU$60)&gt;0),1,0)))</f>
        <v>0</v>
      </c>
      <c r="AS36" s="68">
        <f>IF((SUM(AS$19:AS35)+AS$38+AS$39+SUM(AS$117:AS$121))&gt;=REGISTER!$DD$24,0,IF(DV$70=1,0,IF(AND(DV36=1,$J36=1,DV$43&gt;=REGISTER!$DD$28,DV$40&gt;0,SUM(DV$54:DV$60)&gt;0),1,0)))</f>
        <v>0</v>
      </c>
      <c r="AT36" s="68">
        <f>IF((SUM(AT$19:AT35)+AT$38+AT$39+SUM(AT$117:AT$121))&gt;=REGISTER!$DD$24,0,IF(DW$70=1,0,IF(AND(DW36=1,$J36=1,DW$43&gt;=REGISTER!$DD$28,DW$40&gt;0,SUM(DW$54:DW$60)&gt;0),1,0)))</f>
        <v>0</v>
      </c>
      <c r="AU36" s="68">
        <f>IF((SUM(AU$19:AU35)+AU$38+AU$39+SUM(AU$117:AU$121))&gt;=REGISTER!$DD$24,0,IF(DX$70=1,0,IF(AND(DX36=1,$J36=1,DX$43&gt;=REGISTER!$DD$28,DX$40&gt;0,SUM(DX$54:DX$60)&gt;0),1,0)))</f>
        <v>0</v>
      </c>
      <c r="AV36" s="68">
        <f>IF((SUM(AV$19:AV35)+AV$38+AV$39+SUM(AV$117:AV$121))&gt;=REGISTER!$DD$24,0,IF(DY$70=1,0,IF(AND(DY36=1,$J36=1,DY$43&gt;=REGISTER!$DD$28,DY$40&gt;0,SUM(DY$54:DY$60)&gt;0),1,0)))</f>
        <v>0</v>
      </c>
      <c r="AW36" s="68">
        <f>IF((SUM(AW$19:AW35)+AW$38+AW$39+SUM(AW$117:AW$121))&gt;=REGISTER!$DD$24,0,IF(DZ$70=1,0,IF(AND(DZ36=1,$J36=1,DZ$43&gt;=REGISTER!$DD$28,DZ$40&gt;0,SUM(DZ$54:DZ$60)&gt;0),1,0)))</f>
        <v>0</v>
      </c>
      <c r="AX36" s="68">
        <f>IF((SUM(AX$19:AX35)+AX$38+AX$39+SUM(AX$117:AX$121))&gt;=REGISTER!$DD$24,0,IF(EA$70=1,0,IF(AND(EA36=1,$J36=1,EA$43&gt;=REGISTER!$DD$28,EA$40&gt;0,SUM(EA$54:EA$60)&gt;0),1,0)))</f>
        <v>0</v>
      </c>
      <c r="AY36" s="68">
        <f>IF((SUM(AY$19:AY35)+AY$38+AY$39+SUM(AY$117:AY$121))&gt;=REGISTER!$DD$24,0,IF(EB$70=1,0,IF(AND(EB36=1,$J36=1,EB$43&gt;=REGISTER!$DD$28,EB$40&gt;0,SUM(EB$54:EB$60)&gt;0),1,0)))</f>
        <v>0</v>
      </c>
      <c r="AZ36" s="68">
        <f>IF((SUM(AZ$19:AZ35)+AZ$38+AZ$39+SUM(AZ$117:AZ$121))&gt;=REGISTER!$DD$24,0,IF(EC$70=1,0,IF(AND(EC36=1,$J36=1,EC$43&gt;=REGISTER!$DD$28,EC$40&gt;0,SUM(EC$54:EC$60)&gt;0),1,0)))</f>
        <v>0</v>
      </c>
      <c r="BA36" s="68">
        <f>IF((SUM(BA$19:BA35)+BA$38+BA$39+SUM(BA$117:BA$121))&gt;=REGISTER!$DD$24,0,IF(ED$70=1,0,IF(AND(ED36=1,$J36=1,ED$43&gt;=REGISTER!$DD$28,ED$40&gt;0,SUM(ED$54:ED$60)&gt;0),1,0)))</f>
        <v>0</v>
      </c>
      <c r="BB36" s="68">
        <f>IF((SUM(BB$19:BB35)+BB$38+BB$39+SUM(BB$117:BB$121))&gt;=REGISTER!$DD$24,0,IF(EE$70=1,0,IF(AND(EE36=1,$J36=1,EE$43&gt;=REGISTER!$DD$28,EE$40&gt;0,SUM(EE$54:EE$60)&gt;0),1,0)))</f>
        <v>0</v>
      </c>
      <c r="BC36" s="68">
        <f>IF((SUM(BC$19:BC35)+BC$38+BC$39+SUM(BC$117:BC$121))&gt;=REGISTER!$DD$24,0,IF(EF$70=1,0,IF(AND(EF36=1,$J36=1,EF$43&gt;=REGISTER!$DD$28,EF$40&gt;0,SUM(EF$54:EF$60)&gt;0),1,0)))</f>
        <v>0</v>
      </c>
      <c r="BD36" s="83">
        <f t="shared" si="8"/>
        <v>0</v>
      </c>
      <c r="BE36" s="63">
        <f t="shared" si="9"/>
        <v>0</v>
      </c>
      <c r="BF36" s="63">
        <f t="shared" si="10"/>
        <v>0</v>
      </c>
      <c r="BG36" s="63">
        <f t="shared" si="18"/>
        <v>0</v>
      </c>
      <c r="BH36" s="63">
        <f t="shared" si="18"/>
        <v>0</v>
      </c>
      <c r="BI36" s="63">
        <f t="shared" si="18"/>
        <v>0</v>
      </c>
      <c r="BJ36" s="63">
        <f t="shared" si="18"/>
        <v>0</v>
      </c>
      <c r="BK36" s="63">
        <f t="shared" si="18"/>
        <v>0</v>
      </c>
      <c r="BL36" s="63">
        <f t="shared" si="18"/>
        <v>0</v>
      </c>
      <c r="BM36" s="63">
        <f t="shared" si="18"/>
        <v>0</v>
      </c>
      <c r="BN36" s="63">
        <f t="shared" si="18"/>
        <v>0</v>
      </c>
      <c r="BO36" s="63">
        <f t="shared" si="18"/>
        <v>0</v>
      </c>
      <c r="BP36" s="63">
        <f t="shared" si="18"/>
        <v>0</v>
      </c>
      <c r="BQ36" s="63">
        <f t="shared" si="18"/>
        <v>0</v>
      </c>
      <c r="BR36" s="63">
        <f t="shared" si="18"/>
        <v>0</v>
      </c>
      <c r="BS36" s="63">
        <f t="shared" si="19"/>
        <v>0</v>
      </c>
      <c r="BT36" s="63">
        <f t="shared" si="19"/>
        <v>0</v>
      </c>
      <c r="BU36" s="63">
        <f t="shared" si="19"/>
        <v>0</v>
      </c>
      <c r="BV36" s="63">
        <f t="shared" si="19"/>
        <v>0</v>
      </c>
      <c r="BW36" s="63">
        <f t="shared" si="19"/>
        <v>0</v>
      </c>
      <c r="BX36" s="63">
        <f t="shared" si="19"/>
        <v>0</v>
      </c>
      <c r="BY36" s="63">
        <f t="shared" si="19"/>
        <v>0</v>
      </c>
      <c r="BZ36" s="63">
        <f t="shared" si="19"/>
        <v>0</v>
      </c>
      <c r="CA36" s="63">
        <f t="shared" si="19"/>
        <v>0</v>
      </c>
      <c r="CB36" s="63">
        <f t="shared" si="19"/>
        <v>0</v>
      </c>
      <c r="CC36" s="63">
        <f t="shared" si="19"/>
        <v>0</v>
      </c>
      <c r="CD36" s="63">
        <f t="shared" si="19"/>
        <v>0</v>
      </c>
      <c r="CE36" s="63">
        <f t="shared" si="19"/>
        <v>0</v>
      </c>
      <c r="CF36" s="63">
        <f t="shared" si="19"/>
        <v>0</v>
      </c>
      <c r="CG36" s="63">
        <f t="shared" si="19"/>
        <v>0</v>
      </c>
      <c r="CH36" s="63">
        <f t="shared" si="17"/>
        <v>0</v>
      </c>
      <c r="CI36" s="63">
        <f t="shared" si="17"/>
        <v>0</v>
      </c>
      <c r="CJ36" s="63">
        <f t="shared" si="17"/>
        <v>0</v>
      </c>
      <c r="CK36" s="63">
        <f t="shared" si="17"/>
        <v>0</v>
      </c>
      <c r="CL36" s="63">
        <f t="shared" si="17"/>
        <v>0</v>
      </c>
      <c r="CM36" s="63">
        <f t="shared" si="17"/>
        <v>0</v>
      </c>
      <c r="CN36" s="63">
        <f t="shared" si="17"/>
        <v>0</v>
      </c>
      <c r="CO36" s="63">
        <f t="shared" si="17"/>
        <v>0</v>
      </c>
      <c r="CP36" s="63">
        <f t="shared" si="17"/>
        <v>0</v>
      </c>
      <c r="CQ36" s="63">
        <f t="shared" si="17"/>
        <v>0</v>
      </c>
      <c r="CR36" s="63">
        <f t="shared" si="17"/>
        <v>0</v>
      </c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46">
        <f t="shared" si="13"/>
        <v>0</v>
      </c>
      <c r="EH36" s="116"/>
      <c r="EI36" s="82">
        <f t="shared" si="14"/>
        <v>0</v>
      </c>
      <c r="EJ36" s="295" t="str">
        <f t="shared" si="15"/>
        <v/>
      </c>
      <c r="EK36" s="296">
        <f t="shared" si="16"/>
        <v>0</v>
      </c>
      <c r="EL36" s="161"/>
      <c r="EM36" s="354">
        <f>SUMIF($K36,REGISTER!$CY$7,'KORT 3'!$BD36)</f>
        <v>0</v>
      </c>
      <c r="EN36" s="355">
        <f>SUMIF($K36,REGISTER!$CY$8,'KORT 3'!$BD36)</f>
        <v>0</v>
      </c>
      <c r="EO36" s="356">
        <f>SUMIF($K36,REGISTER!$CY$9,'KORT 3'!$BD36)</f>
        <v>0</v>
      </c>
      <c r="EP36" s="356">
        <f>SUMIF($K36,REGISTER!$CY$10,'KORT 3'!$BD36)</f>
        <v>0</v>
      </c>
      <c r="EQ36" s="357">
        <f>SUMIF($K36,REGISTER!$CY$23,'KORT 3'!$BD36)</f>
        <v>0</v>
      </c>
      <c r="ER36" s="355">
        <f>SUMIF($K36,REGISTER!$CY$24,'KORT 3'!$BD36)</f>
        <v>0</v>
      </c>
      <c r="ES36" s="356">
        <f>SUMIF($K36,REGISTER!$CY$25,'KORT 3'!$BD36)</f>
        <v>0</v>
      </c>
      <c r="ET36" s="356">
        <f>SUMIF($K36,REGISTER!$CY$26,'KORT 3'!$BD36)</f>
        <v>0</v>
      </c>
      <c r="EU36" s="357">
        <f>SUMIF($K36,REGISTER!$CY$15,'KORT 3'!$BD36)</f>
        <v>0</v>
      </c>
      <c r="EV36" s="355">
        <f>SUMIF($K36,REGISTER!$CY$16,'KORT 3'!$BD36)</f>
        <v>0</v>
      </c>
      <c r="EW36" s="355">
        <f>SUMIF($K36,REGISTER!$CY$17,'KORT 3'!$BD36)</f>
        <v>0</v>
      </c>
      <c r="EX36" s="355">
        <f>SUMIF($K36,REGISTER!$CY$18,'KORT 3'!$BD36)</f>
        <v>0</v>
      </c>
      <c r="EY36" s="358">
        <f>SUMIF($K36,REGISTER!$CY$19,'KORT 3'!$BD36)+SUMIF($K36,REGISTER!$CY$20,'KORT 3'!$BD36)+SUMIF($K36,REGISTER!$CY$21,'KORT 3'!$BD36)+SUMIF($K36,REGISTER!$CY$22,'KORT 3'!$BD36)</f>
        <v>0</v>
      </c>
      <c r="EZ36" s="359">
        <f>SUMIF($K36,REGISTER!$CY$31,'KORT 3'!$BD36)</f>
        <v>0</v>
      </c>
      <c r="FA36" s="355">
        <f>SUMIF($K36,REGISTER!$CY$32,'KORT 3'!$BD36)</f>
        <v>0</v>
      </c>
      <c r="FB36" s="355">
        <f>SUMIF($K36,REGISTER!$CY$33,'KORT 3'!$BD36)</f>
        <v>0</v>
      </c>
      <c r="FC36" s="355">
        <f>SUMIF($K36,REGISTER!$CY$34,'KORT 3'!$BD36)</f>
        <v>0</v>
      </c>
      <c r="FD36" s="358">
        <f>SUMIF($K36,REGISTER!$CY$35,'KORT 3'!$BD36)+SUMIF($K36,REGISTER!$CY$36,'KORT 3'!$BD36)+SUMIF($K36,REGISTER!$CY$37,'KORT 3'!$BD36)+SUMIF($K36,REGISTER!$CY$38,'KORT 3'!$BD36)</f>
        <v>0</v>
      </c>
      <c r="FE36" s="376"/>
      <c r="FF36" s="377"/>
      <c r="FG36" s="378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9"/>
      <c r="FY36" s="84">
        <f>SUMIF($M36,REGISTER!$CY$40,'KORT 3'!$O36)</f>
        <v>0</v>
      </c>
      <c r="FZ36" s="17">
        <f>SUMIF($M36,REGISTER!$CY$41,'KORT 3'!$O36)</f>
        <v>0</v>
      </c>
      <c r="GA36" s="17">
        <f>SUMIF($M36,REGISTER!$CY$42,'KORT 3'!$O36)</f>
        <v>0</v>
      </c>
      <c r="GB36" s="17">
        <f>SUMIF($M36,REGISTER!$CY$43,'KORT 3'!$O36)</f>
        <v>0</v>
      </c>
      <c r="GC36" s="17">
        <f>SUMIF($M36,REGISTER!$CY$44,'KORT 3'!$O36)</f>
        <v>0</v>
      </c>
      <c r="GD36" s="17">
        <f>SUMIF($M36,REGISTER!$CY$45,'KORT 3'!$O36)</f>
        <v>0</v>
      </c>
      <c r="GE36" s="17">
        <f>SUMIF($M36,REGISTER!$CY$60,'KORT 3'!$O36)</f>
        <v>0</v>
      </c>
      <c r="GF36" s="17">
        <f>SUMIF($M36,REGISTER!$CY$61,'KORT 3'!$O36)</f>
        <v>0</v>
      </c>
      <c r="GG36" s="17">
        <f>SUMIF($M36,REGISTER!$CY$62,'KORT 3'!$O36)</f>
        <v>0</v>
      </c>
      <c r="GH36" s="17">
        <f>SUMIF($M36,REGISTER!$CY$63,'KORT 3'!$O36)</f>
        <v>0</v>
      </c>
      <c r="GI36" s="17">
        <f>SUMIF($M36,REGISTER!$CY$64,'KORT 3'!$O36)</f>
        <v>0</v>
      </c>
      <c r="GJ36" s="17">
        <f>SUMIF($M36,REGISTER!$CY$65,'KORT 3'!$O36)</f>
        <v>0</v>
      </c>
      <c r="GK36" s="17">
        <f>SUMIF($M36,REGISTER!$CY$50,'KORT 3'!$O36)</f>
        <v>0</v>
      </c>
      <c r="GL36" s="17">
        <f>SUMIF($M36,REGISTER!$CY$51,'KORT 3'!$O36)</f>
        <v>0</v>
      </c>
      <c r="GM36" s="17">
        <f>SUMIF($M36,REGISTER!$CY$52,'KORT 3'!$O36)</f>
        <v>0</v>
      </c>
      <c r="GN36" s="17">
        <f>SUMIF($M36,REGISTER!$CY$53,'KORT 3'!$O36)</f>
        <v>0</v>
      </c>
      <c r="GO36" s="17">
        <f>SUMIF($M36,REGISTER!$CY$54,'KORT 3'!$O36)</f>
        <v>0</v>
      </c>
      <c r="GP36" s="17">
        <f>SUMIF($M36,REGISTER!$CY$55,'KORT 3'!$O36)</f>
        <v>0</v>
      </c>
      <c r="GQ36" s="16">
        <f>SUMIF($M36,REGISTER!$CY$56,'KORT 3'!$O36)+SUMIF($M36,REGISTER!$CY$57,'KORT 3'!$O36)+SUMIF($M36,REGISTER!$CY$58,'KORT 3'!$O36)+SUMIF($M36,REGISTER!$CY$59,'KORT 3'!$O36)</f>
        <v>0</v>
      </c>
      <c r="GR36" s="17">
        <f>SUMIF($M36,REGISTER!$CY$70,'KORT 3'!$O36)</f>
        <v>0</v>
      </c>
      <c r="GS36" s="17">
        <f>SUMIF($M36,REGISTER!$CY$71,'KORT 3'!$O36)</f>
        <v>0</v>
      </c>
      <c r="GT36" s="17">
        <f>SUMIF($M36,REGISTER!$CY$72,'KORT 3'!$O36)</f>
        <v>0</v>
      </c>
      <c r="GU36" s="17">
        <f>SUMIF($M36,REGISTER!$CY$73,'KORT 3'!$O36)</f>
        <v>0</v>
      </c>
      <c r="GV36" s="17">
        <f>SUMIF($M36,REGISTER!$CY$74,'KORT 3'!$O36)</f>
        <v>0</v>
      </c>
      <c r="GW36" s="17">
        <f>SUMIF($M36,REGISTER!$CY$75,'KORT 3'!$O36)</f>
        <v>0</v>
      </c>
      <c r="GX36" s="16">
        <f>SUMIF($M36,REGISTER!$CY$76,'KORT 3'!$O36)+SUMIF($M36,REGISTER!$CY$77,'KORT 3'!$O36)+SUMIF($M36,REGISTER!$CY$78,'KORT 3'!$O36)+SUMIF($M36,REGISTER!$CY$79,'KORT 3'!$O36)</f>
        <v>0</v>
      </c>
      <c r="GY36" s="116"/>
      <c r="GZ36" s="116"/>
      <c r="HA36" s="116"/>
      <c r="HB36" s="116"/>
      <c r="HC36" s="116"/>
      <c r="HD36" s="116"/>
      <c r="HE36" s="116"/>
      <c r="HF36" s="116"/>
      <c r="HG36" s="116"/>
      <c r="HH36" s="116"/>
      <c r="HI36" s="116"/>
      <c r="HJ36" s="116"/>
      <c r="HK36" s="116"/>
      <c r="HL36" s="116"/>
      <c r="HM36" s="116"/>
      <c r="HN36" s="116"/>
      <c r="HO36" s="116"/>
      <c r="HP36" s="106"/>
      <c r="HQ36" s="1"/>
    </row>
    <row r="37" spans="1:225" ht="15.9" customHeight="1">
      <c r="A37" s="15">
        <v>19</v>
      </c>
      <c r="B37" s="69"/>
      <c r="C37" s="541" t="str">
        <f t="shared" si="0"/>
        <v/>
      </c>
      <c r="D37" s="567"/>
      <c r="E37" s="567"/>
      <c r="F37" s="567"/>
      <c r="G37" s="567"/>
      <c r="H37" s="111" t="str">
        <f t="shared" si="1"/>
        <v/>
      </c>
      <c r="I37" s="22">
        <f t="shared" si="2"/>
        <v>0</v>
      </c>
      <c r="J37" s="22">
        <f t="shared" si="3"/>
        <v>0</v>
      </c>
      <c r="K37" s="22">
        <f t="shared" si="4"/>
        <v>0</v>
      </c>
      <c r="L37" s="115"/>
      <c r="M37" s="22">
        <f t="shared" si="5"/>
        <v>0</v>
      </c>
      <c r="N37" s="22">
        <f t="shared" si="6"/>
        <v>0</v>
      </c>
      <c r="O37" s="83">
        <f t="shared" si="7"/>
        <v>0</v>
      </c>
      <c r="P37" s="68">
        <f>IF((SUM(P$19:P36)+P$38+P$39+SUM(P$117:P$121))&gt;=REGISTER!$DD$24,0,IF(CS$70=1,0,IF(AND(CS37=1,$J37=1,CS$43&gt;=REGISTER!$DD$28,CS$40&gt;0,SUM(CS$54:CS$60)&gt;0),1,0)))</f>
        <v>0</v>
      </c>
      <c r="Q37" s="68">
        <f>IF((SUM(Q$19:Q36)+Q$38+Q$39+SUM(Q$117:Q$121))&gt;=REGISTER!$DD$24,0,IF(CT$70=1,0,IF(AND(CT37=1,$J37=1,CT$43&gt;=REGISTER!$DD$28,CT$40&gt;0,SUM(CT$54:CT$60)&gt;0),1,0)))</f>
        <v>0</v>
      </c>
      <c r="R37" s="68">
        <f>IF((SUM(R$19:R36)+R$38+R$39+SUM(R$117:R$121))&gt;=REGISTER!$DD$24,0,IF(CU$70=1,0,IF(AND(CU37=1,$J37=1,CU$43&gt;=REGISTER!$DD$28,CU$40&gt;0,SUM(CU$54:CU$60)&gt;0),1,0)))</f>
        <v>0</v>
      </c>
      <c r="S37" s="68">
        <f>IF((SUM(S$19:S36)+S$38+S$39+SUM(S$117:S$121))&gt;=REGISTER!$DD$24,0,IF(CV$70=1,0,IF(AND(CV37=1,$J37=1,CV$43&gt;=REGISTER!$DD$28,CV$40&gt;0,SUM(CV$54:CV$60)&gt;0),1,0)))</f>
        <v>0</v>
      </c>
      <c r="T37" s="68">
        <f>IF((SUM(T$19:T36)+T$38+T$39+SUM(T$117:T$121))&gt;=REGISTER!$DD$24,0,IF(CW$70=1,0,IF(AND(CW37=1,$J37=1,CW$43&gt;=REGISTER!$DD$28,CW$40&gt;0,SUM(CW$54:CW$60)&gt;0),1,0)))</f>
        <v>0</v>
      </c>
      <c r="U37" s="68">
        <f>IF((SUM(U$19:U36)+U$38+U$39+SUM(U$117:U$121))&gt;=REGISTER!$DD$24,0,IF(CX$70=1,0,IF(AND(CX37=1,$J37=1,CX$43&gt;=REGISTER!$DD$28,CX$40&gt;0,SUM(CX$54:CX$60)&gt;0),1,0)))</f>
        <v>0</v>
      </c>
      <c r="V37" s="68">
        <f>IF((SUM(V$19:V36)+V$38+V$39+SUM(V$117:V$121))&gt;=REGISTER!$DD$24,0,IF(CY$70=1,0,IF(AND(CY37=1,$J37=1,CY$43&gt;=REGISTER!$DD$28,CY$40&gt;0,SUM(CY$54:CY$60)&gt;0),1,0)))</f>
        <v>0</v>
      </c>
      <c r="W37" s="68">
        <f>IF((SUM(W$19:W36)+W$38+W$39+SUM(W$117:W$121))&gt;=REGISTER!$DD$24,0,IF(CZ$70=1,0,IF(AND(CZ37=1,$J37=1,CZ$43&gt;=REGISTER!$DD$28,CZ$40&gt;0,SUM(CZ$54:CZ$60)&gt;0),1,0)))</f>
        <v>0</v>
      </c>
      <c r="X37" s="68">
        <f>IF((SUM(X$19:X36)+X$38+X$39+SUM(X$117:X$121))&gt;=REGISTER!$DD$24,0,IF(DA$70=1,0,IF(AND(DA37=1,$J37=1,DA$43&gt;=REGISTER!$DD$28,DA$40&gt;0,SUM(DA$54:DA$60)&gt;0),1,0)))</f>
        <v>0</v>
      </c>
      <c r="Y37" s="68">
        <f>IF((SUM(Y$19:Y36)+Y$38+Y$39+SUM(Y$117:Y$121))&gt;=REGISTER!$DD$24,0,IF(DB$70=1,0,IF(AND(DB37=1,$J37=1,DB$43&gt;=REGISTER!$DD$28,DB$40&gt;0,SUM(DB$54:DB$60)&gt;0),1,0)))</f>
        <v>0</v>
      </c>
      <c r="Z37" s="68">
        <f>IF((SUM(Z$19:Z36)+Z$38+Z$39+SUM(Z$117:Z$121))&gt;=REGISTER!$DD$24,0,IF(DC$70=1,0,IF(AND(DC37=1,$J37=1,DC$43&gt;=REGISTER!$DD$28,DC$40&gt;0,SUM(DC$54:DC$60)&gt;0),1,0)))</f>
        <v>0</v>
      </c>
      <c r="AA37" s="68">
        <f>IF((SUM(AA$19:AA36)+AA$38+AA$39+SUM(AA$117:AA$121))&gt;=REGISTER!$DD$24,0,IF(DD$70=1,0,IF(AND(DD37=1,$J37=1,DD$43&gt;=REGISTER!$DD$28,DD$40&gt;0,SUM(DD$54:DD$60)&gt;0),1,0)))</f>
        <v>0</v>
      </c>
      <c r="AB37" s="68">
        <f>IF((SUM(AB$19:AB36)+AB$38+AB$39+SUM(AB$117:AB$121))&gt;=REGISTER!$DD$24,0,IF(DE$70=1,0,IF(AND(DE37=1,$J37=1,DE$43&gt;=REGISTER!$DD$28,DE$40&gt;0,SUM(DE$54:DE$60)&gt;0),1,0)))</f>
        <v>0</v>
      </c>
      <c r="AC37" s="68">
        <f>IF((SUM(AC$19:AC36)+AC$38+AC$39+SUM(AC$117:AC$121))&gt;=REGISTER!$DD$24,0,IF(DF$70=1,0,IF(AND(DF37=1,$J37=1,DF$43&gt;=REGISTER!$DD$28,DF$40&gt;0,SUM(DF$54:DF$60)&gt;0),1,0)))</f>
        <v>0</v>
      </c>
      <c r="AD37" s="68">
        <f>IF((SUM(AD$19:AD36)+AD$38+AD$39+SUM(AD$117:AD$121))&gt;=REGISTER!$DD$24,0,IF(DG$70=1,0,IF(AND(DG37=1,$J37=1,DG$43&gt;=REGISTER!$DD$28,DG$40&gt;0,SUM(DG$54:DG$60)&gt;0),1,0)))</f>
        <v>0</v>
      </c>
      <c r="AE37" s="68">
        <f>IF((SUM(AE$19:AE36)+AE$38+AE$39+SUM(AE$117:AE$121))&gt;=REGISTER!$DD$24,0,IF(DH$70=1,0,IF(AND(DH37=1,$J37=1,DH$43&gt;=REGISTER!$DD$28,DH$40&gt;0,SUM(DH$54:DH$60)&gt;0),1,0)))</f>
        <v>0</v>
      </c>
      <c r="AF37" s="68">
        <f>IF((SUM(AF$19:AF36)+AF$38+AF$39+SUM(AF$117:AF$121))&gt;=REGISTER!$DD$24,0,IF(DI$70=1,0,IF(AND(DI37=1,$J37=1,DI$43&gt;=REGISTER!$DD$28,DI$40&gt;0,SUM(DI$54:DI$60)&gt;0),1,0)))</f>
        <v>0</v>
      </c>
      <c r="AG37" s="68">
        <f>IF((SUM(AG$19:AG36)+AG$38+AG$39+SUM(AG$117:AG$121))&gt;=REGISTER!$DD$24,0,IF(DJ$70=1,0,IF(AND(DJ37=1,$J37=1,DJ$43&gt;=REGISTER!$DD$28,DJ$40&gt;0,SUM(DJ$54:DJ$60)&gt;0),1,0)))</f>
        <v>0</v>
      </c>
      <c r="AH37" s="68">
        <f>IF((SUM(AH$19:AH36)+AH$38+AH$39+SUM(AH$117:AH$121))&gt;=REGISTER!$DD$24,0,IF(DK$70=1,0,IF(AND(DK37=1,$J37=1,DK$43&gt;=REGISTER!$DD$28,DK$40&gt;0,SUM(DK$54:DK$60)&gt;0),1,0)))</f>
        <v>0</v>
      </c>
      <c r="AI37" s="68">
        <f>IF((SUM(AI$19:AI36)+AI$38+AI$39+SUM(AI$117:AI$121))&gt;=REGISTER!$DD$24,0,IF(DL$70=1,0,IF(AND(DL37=1,$J37=1,DL$43&gt;=REGISTER!$DD$28,DL$40&gt;0,SUM(DL$54:DL$60)&gt;0),1,0)))</f>
        <v>0</v>
      </c>
      <c r="AJ37" s="68">
        <f>IF((SUM(AJ$19:AJ36)+AJ$38+AJ$39+SUM(AJ$117:AJ$121))&gt;=REGISTER!$DD$24,0,IF(DM$70=1,0,IF(AND(DM37=1,$J37=1,DM$43&gt;=REGISTER!$DD$28,DM$40&gt;0,SUM(DM$54:DM$60)&gt;0),1,0)))</f>
        <v>0</v>
      </c>
      <c r="AK37" s="68">
        <f>IF((SUM(AK$19:AK36)+AK$38+AK$39+SUM(AK$117:AK$121))&gt;=REGISTER!$DD$24,0,IF(DN$70=1,0,IF(AND(DN37=1,$J37=1,DN$43&gt;=REGISTER!$DD$28,DN$40&gt;0,SUM(DN$54:DN$60)&gt;0),1,0)))</f>
        <v>0</v>
      </c>
      <c r="AL37" s="68">
        <f>IF((SUM(AL$19:AL36)+AL$38+AL$39+SUM(AL$117:AL$121))&gt;=REGISTER!$DD$24,0,IF(DO$70=1,0,IF(AND(DO37=1,$J37=1,DO$43&gt;=REGISTER!$DD$28,DO$40&gt;0,SUM(DO$54:DO$60)&gt;0),1,0)))</f>
        <v>0</v>
      </c>
      <c r="AM37" s="68">
        <f>IF((SUM(AM$19:AM36)+AM$38+AM$39+SUM(AM$117:AM$121))&gt;=REGISTER!$DD$24,0,IF(DP$70=1,0,IF(AND(DP37=1,$J37=1,DP$43&gt;=REGISTER!$DD$28,DP$40&gt;0,SUM(DP$54:DP$60)&gt;0),1,0)))</f>
        <v>0</v>
      </c>
      <c r="AN37" s="68">
        <f>IF((SUM(AN$19:AN36)+AN$38+AN$39+SUM(AN$117:AN$121))&gt;=REGISTER!$DD$24,0,IF(DQ$70=1,0,IF(AND(DQ37=1,$J37=1,DQ$43&gt;=REGISTER!$DD$28,DQ$40&gt;0,SUM(DQ$54:DQ$60)&gt;0),1,0)))</f>
        <v>0</v>
      </c>
      <c r="AO37" s="68">
        <f>IF((SUM(AO$19:AO36)+AO$38+AO$39+SUM(AO$117:AO$121))&gt;=REGISTER!$DD$24,0,IF(DR$70=1,0,IF(AND(DR37=1,$J37=1,DR$43&gt;=REGISTER!$DD$28,DR$40&gt;0,SUM(DR$54:DR$60)&gt;0),1,0)))</f>
        <v>0</v>
      </c>
      <c r="AP37" s="68">
        <f>IF((SUM(AP$19:AP36)+AP$38+AP$39+SUM(AP$117:AP$121))&gt;=REGISTER!$DD$24,0,IF(DS$70=1,0,IF(AND(DS37=1,$J37=1,DS$43&gt;=REGISTER!$DD$28,DS$40&gt;0,SUM(DS$54:DS$60)&gt;0),1,0)))</f>
        <v>0</v>
      </c>
      <c r="AQ37" s="68">
        <f>IF((SUM(AQ$19:AQ36)+AQ$38+AQ$39+SUM(AQ$117:AQ$121))&gt;=REGISTER!$DD$24,0,IF(DT$70=1,0,IF(AND(DT37=1,$J37=1,DT$43&gt;=REGISTER!$DD$28,DT$40&gt;0,SUM(DT$54:DT$60)&gt;0),1,0)))</f>
        <v>0</v>
      </c>
      <c r="AR37" s="68">
        <f>IF((SUM(AR$19:AR36)+AR$38+AR$39+SUM(AR$117:AR$121))&gt;=REGISTER!$DD$24,0,IF(DU$70=1,0,IF(AND(DU37=1,$J37=1,DU$43&gt;=REGISTER!$DD$28,DU$40&gt;0,SUM(DU$54:DU$60)&gt;0),1,0)))</f>
        <v>0</v>
      </c>
      <c r="AS37" s="68">
        <f>IF((SUM(AS$19:AS36)+AS$38+AS$39+SUM(AS$117:AS$121))&gt;=REGISTER!$DD$24,0,IF(DV$70=1,0,IF(AND(DV37=1,$J37=1,DV$43&gt;=REGISTER!$DD$28,DV$40&gt;0,SUM(DV$54:DV$60)&gt;0),1,0)))</f>
        <v>0</v>
      </c>
      <c r="AT37" s="68">
        <f>IF((SUM(AT$19:AT36)+AT$38+AT$39+SUM(AT$117:AT$121))&gt;=REGISTER!$DD$24,0,IF(DW$70=1,0,IF(AND(DW37=1,$J37=1,DW$43&gt;=REGISTER!$DD$28,DW$40&gt;0,SUM(DW$54:DW$60)&gt;0),1,0)))</f>
        <v>0</v>
      </c>
      <c r="AU37" s="68">
        <f>IF((SUM(AU$19:AU36)+AU$38+AU$39+SUM(AU$117:AU$121))&gt;=REGISTER!$DD$24,0,IF(DX$70=1,0,IF(AND(DX37=1,$J37=1,DX$43&gt;=REGISTER!$DD$28,DX$40&gt;0,SUM(DX$54:DX$60)&gt;0),1,0)))</f>
        <v>0</v>
      </c>
      <c r="AV37" s="68">
        <f>IF((SUM(AV$19:AV36)+AV$38+AV$39+SUM(AV$117:AV$121))&gt;=REGISTER!$DD$24,0,IF(DY$70=1,0,IF(AND(DY37=1,$J37=1,DY$43&gt;=REGISTER!$DD$28,DY$40&gt;0,SUM(DY$54:DY$60)&gt;0),1,0)))</f>
        <v>0</v>
      </c>
      <c r="AW37" s="68">
        <f>IF((SUM(AW$19:AW36)+AW$38+AW$39+SUM(AW$117:AW$121))&gt;=REGISTER!$DD$24,0,IF(DZ$70=1,0,IF(AND(DZ37=1,$J37=1,DZ$43&gt;=REGISTER!$DD$28,DZ$40&gt;0,SUM(DZ$54:DZ$60)&gt;0),1,0)))</f>
        <v>0</v>
      </c>
      <c r="AX37" s="68">
        <f>IF((SUM(AX$19:AX36)+AX$38+AX$39+SUM(AX$117:AX$121))&gt;=REGISTER!$DD$24,0,IF(EA$70=1,0,IF(AND(EA37=1,$J37=1,EA$43&gt;=REGISTER!$DD$28,EA$40&gt;0,SUM(EA$54:EA$60)&gt;0),1,0)))</f>
        <v>0</v>
      </c>
      <c r="AY37" s="68">
        <f>IF((SUM(AY$19:AY36)+AY$38+AY$39+SUM(AY$117:AY$121))&gt;=REGISTER!$DD$24,0,IF(EB$70=1,0,IF(AND(EB37=1,$J37=1,EB$43&gt;=REGISTER!$DD$28,EB$40&gt;0,SUM(EB$54:EB$60)&gt;0),1,0)))</f>
        <v>0</v>
      </c>
      <c r="AZ37" s="68">
        <f>IF((SUM(AZ$19:AZ36)+AZ$38+AZ$39+SUM(AZ$117:AZ$121))&gt;=REGISTER!$DD$24,0,IF(EC$70=1,0,IF(AND(EC37=1,$J37=1,EC$43&gt;=REGISTER!$DD$28,EC$40&gt;0,SUM(EC$54:EC$60)&gt;0),1,0)))</f>
        <v>0</v>
      </c>
      <c r="BA37" s="68">
        <f>IF((SUM(BA$19:BA36)+BA$38+BA$39+SUM(BA$117:BA$121))&gt;=REGISTER!$DD$24,0,IF(ED$70=1,0,IF(AND(ED37=1,$J37=1,ED$43&gt;=REGISTER!$DD$28,ED$40&gt;0,SUM(ED$54:ED$60)&gt;0),1,0)))</f>
        <v>0</v>
      </c>
      <c r="BB37" s="68">
        <f>IF((SUM(BB$19:BB36)+BB$38+BB$39+SUM(BB$117:BB$121))&gt;=REGISTER!$DD$24,0,IF(EE$70=1,0,IF(AND(EE37=1,$J37=1,EE$43&gt;=REGISTER!$DD$28,EE$40&gt;0,SUM(EE$54:EE$60)&gt;0),1,0)))</f>
        <v>0</v>
      </c>
      <c r="BC37" s="68">
        <f>IF((SUM(BC$19:BC36)+BC$38+BC$39+SUM(BC$117:BC$121))&gt;=REGISTER!$DD$24,0,IF(EF$70=1,0,IF(AND(EF37=1,$J37=1,EF$43&gt;=REGISTER!$DD$28,EF$40&gt;0,SUM(EF$54:EF$60)&gt;0),1,0)))</f>
        <v>0</v>
      </c>
      <c r="BD37" s="83">
        <f t="shared" si="8"/>
        <v>0</v>
      </c>
      <c r="BE37" s="63">
        <f t="shared" si="9"/>
        <v>0</v>
      </c>
      <c r="BF37" s="63">
        <f t="shared" si="10"/>
        <v>0</v>
      </c>
      <c r="BG37" s="63">
        <f t="shared" si="18"/>
        <v>0</v>
      </c>
      <c r="BH37" s="63">
        <f t="shared" si="18"/>
        <v>0</v>
      </c>
      <c r="BI37" s="63">
        <f t="shared" si="18"/>
        <v>0</v>
      </c>
      <c r="BJ37" s="63">
        <f t="shared" si="18"/>
        <v>0</v>
      </c>
      <c r="BK37" s="63">
        <f t="shared" si="18"/>
        <v>0</v>
      </c>
      <c r="BL37" s="63">
        <f t="shared" si="18"/>
        <v>0</v>
      </c>
      <c r="BM37" s="63">
        <f t="shared" si="18"/>
        <v>0</v>
      </c>
      <c r="BN37" s="63">
        <f t="shared" si="18"/>
        <v>0</v>
      </c>
      <c r="BO37" s="63">
        <f t="shared" si="18"/>
        <v>0</v>
      </c>
      <c r="BP37" s="63">
        <f t="shared" si="18"/>
        <v>0</v>
      </c>
      <c r="BQ37" s="63">
        <f t="shared" si="18"/>
        <v>0</v>
      </c>
      <c r="BR37" s="63">
        <f t="shared" si="18"/>
        <v>0</v>
      </c>
      <c r="BS37" s="63">
        <f t="shared" si="19"/>
        <v>0</v>
      </c>
      <c r="BT37" s="63">
        <f t="shared" si="19"/>
        <v>0</v>
      </c>
      <c r="BU37" s="63">
        <f t="shared" si="19"/>
        <v>0</v>
      </c>
      <c r="BV37" s="63">
        <f t="shared" si="19"/>
        <v>0</v>
      </c>
      <c r="BW37" s="63">
        <f t="shared" si="19"/>
        <v>0</v>
      </c>
      <c r="BX37" s="63">
        <f t="shared" si="19"/>
        <v>0</v>
      </c>
      <c r="BY37" s="63">
        <f t="shared" si="19"/>
        <v>0</v>
      </c>
      <c r="BZ37" s="63">
        <f t="shared" si="19"/>
        <v>0</v>
      </c>
      <c r="CA37" s="63">
        <f t="shared" si="19"/>
        <v>0</v>
      </c>
      <c r="CB37" s="63">
        <f t="shared" si="19"/>
        <v>0</v>
      </c>
      <c r="CC37" s="63">
        <f t="shared" si="19"/>
        <v>0</v>
      </c>
      <c r="CD37" s="63">
        <f t="shared" si="19"/>
        <v>0</v>
      </c>
      <c r="CE37" s="63">
        <f t="shared" si="19"/>
        <v>0</v>
      </c>
      <c r="CF37" s="63">
        <f t="shared" si="19"/>
        <v>0</v>
      </c>
      <c r="CG37" s="63">
        <f t="shared" si="19"/>
        <v>0</v>
      </c>
      <c r="CH37" s="63">
        <f t="shared" si="17"/>
        <v>0</v>
      </c>
      <c r="CI37" s="63">
        <f t="shared" si="17"/>
        <v>0</v>
      </c>
      <c r="CJ37" s="63">
        <f t="shared" si="17"/>
        <v>0</v>
      </c>
      <c r="CK37" s="63">
        <f t="shared" si="17"/>
        <v>0</v>
      </c>
      <c r="CL37" s="63">
        <f t="shared" si="17"/>
        <v>0</v>
      </c>
      <c r="CM37" s="63">
        <f t="shared" si="17"/>
        <v>0</v>
      </c>
      <c r="CN37" s="63">
        <f t="shared" si="17"/>
        <v>0</v>
      </c>
      <c r="CO37" s="63">
        <f t="shared" si="17"/>
        <v>0</v>
      </c>
      <c r="CP37" s="63">
        <f t="shared" si="17"/>
        <v>0</v>
      </c>
      <c r="CQ37" s="63">
        <f t="shared" si="17"/>
        <v>0</v>
      </c>
      <c r="CR37" s="63">
        <f t="shared" si="17"/>
        <v>0</v>
      </c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46">
        <f t="shared" si="13"/>
        <v>0</v>
      </c>
      <c r="EH37" s="116"/>
      <c r="EI37" s="82">
        <f t="shared" si="14"/>
        <v>0</v>
      </c>
      <c r="EJ37" s="295" t="str">
        <f t="shared" si="15"/>
        <v/>
      </c>
      <c r="EK37" s="296">
        <f t="shared" si="16"/>
        <v>0</v>
      </c>
      <c r="EL37" s="161"/>
      <c r="EM37" s="354">
        <f>SUMIF($K37,REGISTER!$CY$7,'KORT 3'!$BD37)</f>
        <v>0</v>
      </c>
      <c r="EN37" s="355">
        <f>SUMIF($K37,REGISTER!$CY$8,'KORT 3'!$BD37)</f>
        <v>0</v>
      </c>
      <c r="EO37" s="356">
        <f>SUMIF($K37,REGISTER!$CY$9,'KORT 3'!$BD37)</f>
        <v>0</v>
      </c>
      <c r="EP37" s="356">
        <f>SUMIF($K37,REGISTER!$CY$10,'KORT 3'!$BD37)</f>
        <v>0</v>
      </c>
      <c r="EQ37" s="357">
        <f>SUMIF($K37,REGISTER!$CY$23,'KORT 3'!$BD37)</f>
        <v>0</v>
      </c>
      <c r="ER37" s="355">
        <f>SUMIF($K37,REGISTER!$CY$24,'KORT 3'!$BD37)</f>
        <v>0</v>
      </c>
      <c r="ES37" s="356">
        <f>SUMIF($K37,REGISTER!$CY$25,'KORT 3'!$BD37)</f>
        <v>0</v>
      </c>
      <c r="ET37" s="356">
        <f>SUMIF($K37,REGISTER!$CY$26,'KORT 3'!$BD37)</f>
        <v>0</v>
      </c>
      <c r="EU37" s="357">
        <f>SUMIF($K37,REGISTER!$CY$15,'KORT 3'!$BD37)</f>
        <v>0</v>
      </c>
      <c r="EV37" s="355">
        <f>SUMIF($K37,REGISTER!$CY$16,'KORT 3'!$BD37)</f>
        <v>0</v>
      </c>
      <c r="EW37" s="355">
        <f>SUMIF($K37,REGISTER!$CY$17,'KORT 3'!$BD37)</f>
        <v>0</v>
      </c>
      <c r="EX37" s="355">
        <f>SUMIF($K37,REGISTER!$CY$18,'KORT 3'!$BD37)</f>
        <v>0</v>
      </c>
      <c r="EY37" s="358">
        <f>SUMIF($K37,REGISTER!$CY$19,'KORT 3'!$BD37)+SUMIF($K37,REGISTER!$CY$20,'KORT 3'!$BD37)+SUMIF($K37,REGISTER!$CY$21,'KORT 3'!$BD37)+SUMIF($K37,REGISTER!$CY$22,'KORT 3'!$BD37)</f>
        <v>0</v>
      </c>
      <c r="EZ37" s="359">
        <f>SUMIF($K37,REGISTER!$CY$31,'KORT 3'!$BD37)</f>
        <v>0</v>
      </c>
      <c r="FA37" s="355">
        <f>SUMIF($K37,REGISTER!$CY$32,'KORT 3'!$BD37)</f>
        <v>0</v>
      </c>
      <c r="FB37" s="355">
        <f>SUMIF($K37,REGISTER!$CY$33,'KORT 3'!$BD37)</f>
        <v>0</v>
      </c>
      <c r="FC37" s="355">
        <f>SUMIF($K37,REGISTER!$CY$34,'KORT 3'!$BD37)</f>
        <v>0</v>
      </c>
      <c r="FD37" s="358">
        <f>SUMIF($K37,REGISTER!$CY$35,'KORT 3'!$BD37)+SUMIF($K37,REGISTER!$CY$36,'KORT 3'!$BD37)+SUMIF($K37,REGISTER!$CY$37,'KORT 3'!$BD37)+SUMIF($K37,REGISTER!$CY$38,'KORT 3'!$BD37)</f>
        <v>0</v>
      </c>
      <c r="FE37" s="380"/>
      <c r="FF37" s="381"/>
      <c r="FG37" s="382"/>
      <c r="FH37" s="381"/>
      <c r="FI37" s="381"/>
      <c r="FJ37" s="381"/>
      <c r="FK37" s="381"/>
      <c r="FL37" s="381"/>
      <c r="FM37" s="381"/>
      <c r="FN37" s="381"/>
      <c r="FO37" s="381"/>
      <c r="FP37" s="381"/>
      <c r="FQ37" s="381"/>
      <c r="FR37" s="381"/>
      <c r="FS37" s="381"/>
      <c r="FT37" s="381"/>
      <c r="FU37" s="381"/>
      <c r="FV37" s="381"/>
      <c r="FW37" s="381"/>
      <c r="FX37" s="383"/>
      <c r="FY37" s="84">
        <f>SUMIF($M37,REGISTER!$CY$40,'KORT 3'!$O37)</f>
        <v>0</v>
      </c>
      <c r="FZ37" s="17">
        <f>SUMIF($M37,REGISTER!$CY$41,'KORT 3'!$O37)</f>
        <v>0</v>
      </c>
      <c r="GA37" s="17">
        <f>SUMIF($M37,REGISTER!$CY$42,'KORT 3'!$O37)</f>
        <v>0</v>
      </c>
      <c r="GB37" s="17">
        <f>SUMIF($M37,REGISTER!$CY$43,'KORT 3'!$O37)</f>
        <v>0</v>
      </c>
      <c r="GC37" s="17">
        <f>SUMIF($M37,REGISTER!$CY$44,'KORT 3'!$O37)</f>
        <v>0</v>
      </c>
      <c r="GD37" s="17">
        <f>SUMIF($M37,REGISTER!$CY$45,'KORT 3'!$O37)</f>
        <v>0</v>
      </c>
      <c r="GE37" s="17">
        <f>SUMIF($M37,REGISTER!$CY$60,'KORT 3'!$O37)</f>
        <v>0</v>
      </c>
      <c r="GF37" s="17">
        <f>SUMIF($M37,REGISTER!$CY$61,'KORT 3'!$O37)</f>
        <v>0</v>
      </c>
      <c r="GG37" s="17">
        <f>SUMIF($M37,REGISTER!$CY$62,'KORT 3'!$O37)</f>
        <v>0</v>
      </c>
      <c r="GH37" s="17">
        <f>SUMIF($M37,REGISTER!$CY$63,'KORT 3'!$O37)</f>
        <v>0</v>
      </c>
      <c r="GI37" s="17">
        <f>SUMIF($M37,REGISTER!$CY$64,'KORT 3'!$O37)</f>
        <v>0</v>
      </c>
      <c r="GJ37" s="17">
        <f>SUMIF($M37,REGISTER!$CY$65,'KORT 3'!$O37)</f>
        <v>0</v>
      </c>
      <c r="GK37" s="17">
        <f>SUMIF($M37,REGISTER!$CY$50,'KORT 3'!$O37)</f>
        <v>0</v>
      </c>
      <c r="GL37" s="17">
        <f>SUMIF($M37,REGISTER!$CY$51,'KORT 3'!$O37)</f>
        <v>0</v>
      </c>
      <c r="GM37" s="17">
        <f>SUMIF($M37,REGISTER!$CY$52,'KORT 3'!$O37)</f>
        <v>0</v>
      </c>
      <c r="GN37" s="17">
        <f>SUMIF($M37,REGISTER!$CY$53,'KORT 3'!$O37)</f>
        <v>0</v>
      </c>
      <c r="GO37" s="17">
        <f>SUMIF($M37,REGISTER!$CY$54,'KORT 3'!$O37)</f>
        <v>0</v>
      </c>
      <c r="GP37" s="17">
        <f>SUMIF($M37,REGISTER!$CY$55,'KORT 3'!$O37)</f>
        <v>0</v>
      </c>
      <c r="GQ37" s="16">
        <f>SUMIF($M37,REGISTER!$CY$56,'KORT 3'!$O37)+SUMIF($M37,REGISTER!$CY$57,'KORT 3'!$O37)+SUMIF($M37,REGISTER!$CY$58,'KORT 3'!$O37)+SUMIF($M37,REGISTER!$CY$59,'KORT 3'!$O37)</f>
        <v>0</v>
      </c>
      <c r="GR37" s="17">
        <f>SUMIF($M37,REGISTER!$CY$70,'KORT 3'!$O37)</f>
        <v>0</v>
      </c>
      <c r="GS37" s="17">
        <f>SUMIF($M37,REGISTER!$CY$71,'KORT 3'!$O37)</f>
        <v>0</v>
      </c>
      <c r="GT37" s="17">
        <f>SUMIF($M37,REGISTER!$CY$72,'KORT 3'!$O37)</f>
        <v>0</v>
      </c>
      <c r="GU37" s="17">
        <f>SUMIF($M37,REGISTER!$CY$73,'KORT 3'!$O37)</f>
        <v>0</v>
      </c>
      <c r="GV37" s="17">
        <f>SUMIF($M37,REGISTER!$CY$74,'KORT 3'!$O37)</f>
        <v>0</v>
      </c>
      <c r="GW37" s="17">
        <f>SUMIF($M37,REGISTER!$CY$75,'KORT 3'!$O37)</f>
        <v>0</v>
      </c>
      <c r="GX37" s="16">
        <f>SUMIF($M37,REGISTER!$CY$76,'KORT 3'!$O37)+SUMIF($M37,REGISTER!$CY$77,'KORT 3'!$O37)+SUMIF($M37,REGISTER!$CY$78,'KORT 3'!$O37)+SUMIF($M37,REGISTER!$CY$79,'KORT 3'!$O37)</f>
        <v>0</v>
      </c>
      <c r="GY37" s="191"/>
      <c r="GZ37" s="191"/>
      <c r="HA37" s="191"/>
      <c r="HB37" s="191"/>
      <c r="HC37" s="191"/>
      <c r="HD37" s="191"/>
      <c r="HE37" s="191"/>
      <c r="HF37" s="191"/>
      <c r="HG37" s="191"/>
      <c r="HH37" s="191"/>
      <c r="HI37" s="191"/>
      <c r="HJ37" s="191"/>
      <c r="HK37" s="191"/>
      <c r="HL37" s="191"/>
      <c r="HM37" s="191"/>
      <c r="HN37" s="191"/>
      <c r="HO37" s="191"/>
      <c r="HP37" s="192"/>
      <c r="HQ37" s="1"/>
    </row>
    <row r="38" spans="1:225" ht="15.9" customHeight="1">
      <c r="A38" s="15">
        <v>20</v>
      </c>
      <c r="B38" s="69"/>
      <c r="C38" s="28" t="s">
        <v>2</v>
      </c>
      <c r="D38" s="539" t="str">
        <f>IF(B38&gt;0,VLOOKUP(B38,RE,2,FALSE),"")</f>
        <v/>
      </c>
      <c r="E38" s="540"/>
      <c r="F38" s="540"/>
      <c r="G38" s="541"/>
      <c r="H38" s="111" t="str">
        <f t="shared" si="1"/>
        <v/>
      </c>
      <c r="I38" s="362">
        <v>1</v>
      </c>
      <c r="J38" s="22">
        <f t="shared" si="3"/>
        <v>0</v>
      </c>
      <c r="K38" s="22">
        <f t="shared" si="4"/>
        <v>0</v>
      </c>
      <c r="L38" s="22">
        <f>IF($B38="",0,VLOOKUP($B38,RE,22,FALSE))</f>
        <v>0</v>
      </c>
      <c r="M38" s="22">
        <f t="shared" si="5"/>
        <v>0</v>
      </c>
      <c r="N38" s="22">
        <f t="shared" si="6"/>
        <v>0</v>
      </c>
      <c r="O38" s="83">
        <f t="shared" si="7"/>
        <v>0</v>
      </c>
      <c r="P38" s="64">
        <f>IF(CS$70=1,0,IF(AND(CS38=1,$J38=1,$N38&gt;=13,CS$43&gt;=REGISTER!$DD$28,CS$40&gt;0,SUM(CS$54:CS$60)&gt;0),1,0))</f>
        <v>0</v>
      </c>
      <c r="Q38" s="64">
        <f>IF(CT$70=1,0,IF(AND(CT38=1,$J38=1,$N38&gt;=13,CT$43&gt;=REGISTER!$DD$28,CT$40&gt;0,SUM(CT$54:CT$60)&gt;0),1,0))</f>
        <v>0</v>
      </c>
      <c r="R38" s="64">
        <f>IF(CU$70=1,0,IF(AND(CU38=1,$J38=1,$N38&gt;=13,CU$43&gt;=REGISTER!$DD$28,CU$40&gt;0,SUM(CU$54:CU$60)&gt;0),1,0))</f>
        <v>0</v>
      </c>
      <c r="S38" s="64">
        <f>IF(CV$70=1,0,IF(AND(CV38=1,$J38=1,$N38&gt;=13,CV$43&gt;=REGISTER!$DD$28,CV$40&gt;0,SUM(CV$54:CV$60)&gt;0),1,0))</f>
        <v>0</v>
      </c>
      <c r="T38" s="64">
        <f>IF(CW$70=1,0,IF(AND(CW38=1,$J38=1,$N38&gt;=13,CW$43&gt;=REGISTER!$DD$28,CW$40&gt;0,SUM(CW$54:CW$60)&gt;0),1,0))</f>
        <v>0</v>
      </c>
      <c r="U38" s="64">
        <f>IF(CX$70=1,0,IF(AND(CX38=1,$J38=1,$N38&gt;=13,CX$43&gt;=REGISTER!$DD$28,CX$40&gt;0,SUM(CX$54:CX$60)&gt;0),1,0))</f>
        <v>0</v>
      </c>
      <c r="V38" s="64">
        <f>IF(CY$70=1,0,IF(AND(CY38=1,$J38=1,$N38&gt;=13,CY$43&gt;=REGISTER!$DD$28,CY$40&gt;0,SUM(CY$54:CY$60)&gt;0),1,0))</f>
        <v>0</v>
      </c>
      <c r="W38" s="64">
        <f>IF(CZ$70=1,0,IF(AND(CZ38=1,$J38=1,$N38&gt;=13,CZ$43&gt;=REGISTER!$DD$28,CZ$40&gt;0,SUM(CZ$54:CZ$60)&gt;0),1,0))</f>
        <v>0</v>
      </c>
      <c r="X38" s="64">
        <f>IF(DA$70=1,0,IF(AND(DA38=1,$J38=1,$N38&gt;=13,DA$43&gt;=REGISTER!$DD$28,DA$40&gt;0,SUM(DA$54:DA$60)&gt;0),1,0))</f>
        <v>0</v>
      </c>
      <c r="Y38" s="64">
        <f>IF(DB$70=1,0,IF(AND(DB38=1,$J38=1,$N38&gt;=13,DB$43&gt;=REGISTER!$DD$28,DB$40&gt;0,SUM(DB$54:DB$60)&gt;0),1,0))</f>
        <v>0</v>
      </c>
      <c r="Z38" s="64">
        <f>IF(DC$70=1,0,IF(AND(DC38=1,$J38=1,$N38&gt;=13,DC$43&gt;=REGISTER!$DD$28,DC$40&gt;0,SUM(DC$54:DC$60)&gt;0),1,0))</f>
        <v>0</v>
      </c>
      <c r="AA38" s="64">
        <f>IF(DD$70=1,0,IF(AND(DD38=1,$J38=1,$N38&gt;=13,DD$43&gt;=REGISTER!$DD$28,DD$40&gt;0,SUM(DD$54:DD$60)&gt;0),1,0))</f>
        <v>0</v>
      </c>
      <c r="AB38" s="64">
        <f>IF(DE$70=1,0,IF(AND(DE38=1,$J38=1,$N38&gt;=13,DE$43&gt;=REGISTER!$DD$28,DE$40&gt;0,SUM(DE$54:DE$60)&gt;0),1,0))</f>
        <v>0</v>
      </c>
      <c r="AC38" s="64">
        <f>IF(DF$70=1,0,IF(AND(DF38=1,$J38=1,$N38&gt;=13,DF$43&gt;=REGISTER!$DD$28,DF$40&gt;0,SUM(DF$54:DF$60)&gt;0),1,0))</f>
        <v>0</v>
      </c>
      <c r="AD38" s="64">
        <f>IF(DG$70=1,0,IF(AND(DG38=1,$J38=1,$N38&gt;=13,DG$43&gt;=REGISTER!$DD$28,DG$40&gt;0,SUM(DG$54:DG$60)&gt;0),1,0))</f>
        <v>0</v>
      </c>
      <c r="AE38" s="64">
        <f>IF(DH$70=1,0,IF(AND(DH38=1,$J38=1,$N38&gt;=13,DH$43&gt;=REGISTER!$DD$28,DH$40&gt;0,SUM(DH$54:DH$60)&gt;0),1,0))</f>
        <v>0</v>
      </c>
      <c r="AF38" s="64">
        <f>IF(DI$70=1,0,IF(AND(DI38=1,$J38=1,$N38&gt;=13,DI$43&gt;=REGISTER!$DD$28,DI$40&gt;0,SUM(DI$54:DI$60)&gt;0),1,0))</f>
        <v>0</v>
      </c>
      <c r="AG38" s="64">
        <f>IF(DJ$70=1,0,IF(AND(DJ38=1,$J38=1,$N38&gt;=13,DJ$43&gt;=REGISTER!$DD$28,DJ$40&gt;0,SUM(DJ$54:DJ$60)&gt;0),1,0))</f>
        <v>0</v>
      </c>
      <c r="AH38" s="64">
        <f>IF(DK$70=1,0,IF(AND(DK38=1,$J38=1,$N38&gt;=13,DK$43&gt;=REGISTER!$DD$28,DK$40&gt;0,SUM(DK$54:DK$60)&gt;0),1,0))</f>
        <v>0</v>
      </c>
      <c r="AI38" s="64">
        <f>IF(DL$70=1,0,IF(AND(DL38=1,$J38=1,$N38&gt;=13,DL$43&gt;=REGISTER!$DD$28,DL$40&gt;0,SUM(DL$54:DL$60)&gt;0),1,0))</f>
        <v>0</v>
      </c>
      <c r="AJ38" s="64">
        <f>IF(DM$70=1,0,IF(AND(DM38=1,$J38=1,$N38&gt;=13,DM$43&gt;=REGISTER!$DD$28,DM$40&gt;0,SUM(DM$54:DM$60)&gt;0),1,0))</f>
        <v>0</v>
      </c>
      <c r="AK38" s="64">
        <f>IF(DN$70=1,0,IF(AND(DN38=1,$J38=1,$N38&gt;=13,DN$43&gt;=REGISTER!$DD$28,DN$40&gt;0,SUM(DN$54:DN$60)&gt;0),1,0))</f>
        <v>0</v>
      </c>
      <c r="AL38" s="64">
        <f>IF(DO$70=1,0,IF(AND(DO38=1,$J38=1,$N38&gt;=13,DO$43&gt;=REGISTER!$DD$28,DO$40&gt;0,SUM(DO$54:DO$60)&gt;0),1,0))</f>
        <v>0</v>
      </c>
      <c r="AM38" s="64">
        <f>IF(DP$70=1,0,IF(AND(DP38=1,$J38=1,$N38&gt;=13,DP$43&gt;=REGISTER!$DD$28,DP$40&gt;0,SUM(DP$54:DP$60)&gt;0),1,0))</f>
        <v>0</v>
      </c>
      <c r="AN38" s="64">
        <f>IF(DQ$70=1,0,IF(AND(DQ38=1,$J38=1,$N38&gt;=13,DQ$43&gt;=REGISTER!$DD$28,DQ$40&gt;0,SUM(DQ$54:DQ$60)&gt;0),1,0))</f>
        <v>0</v>
      </c>
      <c r="AO38" s="64">
        <f>IF(DR$70=1,0,IF(AND(DR38=1,$J38=1,$N38&gt;=13,DR$43&gt;=REGISTER!$DD$28,DR$40&gt;0,SUM(DR$54:DR$60)&gt;0),1,0))</f>
        <v>0</v>
      </c>
      <c r="AP38" s="64">
        <f>IF(DS$70=1,0,IF(AND(DS38=1,$J38=1,$N38&gt;=13,DS$43&gt;=REGISTER!$DD$28,DS$40&gt;0,SUM(DS$54:DS$60)&gt;0),1,0))</f>
        <v>0</v>
      </c>
      <c r="AQ38" s="64">
        <f>IF(DT$70=1,0,IF(AND(DT38=1,$J38=1,$N38&gt;=13,DT$43&gt;=REGISTER!$DD$28,DT$40&gt;0,SUM(DT$54:DT$60)&gt;0),1,0))</f>
        <v>0</v>
      </c>
      <c r="AR38" s="64">
        <f>IF(DU$70=1,0,IF(AND(DU38=1,$J38=1,$N38&gt;=13,DU$43&gt;=REGISTER!$DD$28,DU$40&gt;0,SUM(DU$54:DU$60)&gt;0),1,0))</f>
        <v>0</v>
      </c>
      <c r="AS38" s="64">
        <f>IF(DV$70=1,0,IF(AND(DV38=1,$J38=1,$N38&gt;=13,DV$43&gt;=REGISTER!$DD$28,DV$40&gt;0,SUM(DV$54:DV$60)&gt;0),1,0))</f>
        <v>0</v>
      </c>
      <c r="AT38" s="64">
        <f>IF(DW$70=1,0,IF(AND(DW38=1,$J38=1,$N38&gt;=13,DW$43&gt;=REGISTER!$DD$28,DW$40&gt;0,SUM(DW$54:DW$60)&gt;0),1,0))</f>
        <v>0</v>
      </c>
      <c r="AU38" s="64">
        <f>IF(DX$70=1,0,IF(AND(DX38=1,$J38=1,$N38&gt;=13,DX$43&gt;=REGISTER!$DD$28,DX$40&gt;0,SUM(DX$54:DX$60)&gt;0),1,0))</f>
        <v>0</v>
      </c>
      <c r="AV38" s="64">
        <f>IF(DY$70=1,0,IF(AND(DY38=1,$J38=1,$N38&gt;=13,DY$43&gt;=REGISTER!$DD$28,DY$40&gt;0,SUM(DY$54:DY$60)&gt;0),1,0))</f>
        <v>0</v>
      </c>
      <c r="AW38" s="64">
        <f>IF(DZ$70=1,0,IF(AND(DZ38=1,$J38=1,$N38&gt;=13,DZ$43&gt;=REGISTER!$DD$28,DZ$40&gt;0,SUM(DZ$54:DZ$60)&gt;0),1,0))</f>
        <v>0</v>
      </c>
      <c r="AX38" s="64">
        <f>IF(EA$70=1,0,IF(AND(EA38=1,$J38=1,$N38&gt;=13,EA$43&gt;=REGISTER!$DD$28,EA$40&gt;0,SUM(EA$54:EA$60)&gt;0),1,0))</f>
        <v>0</v>
      </c>
      <c r="AY38" s="64">
        <f>IF(EB$70=1,0,IF(AND(EB38=1,$J38=1,$N38&gt;=13,EB$43&gt;=REGISTER!$DD$28,EB$40&gt;0,SUM(EB$54:EB$60)&gt;0),1,0))</f>
        <v>0</v>
      </c>
      <c r="AZ38" s="64">
        <f>IF(EC$70=1,0,IF(AND(EC38=1,$J38=1,$N38&gt;=13,EC$43&gt;=REGISTER!$DD$28,EC$40&gt;0,SUM(EC$54:EC$60)&gt;0),1,0))</f>
        <v>0</v>
      </c>
      <c r="BA38" s="64">
        <f>IF(ED$70=1,0,IF(AND(ED38=1,$J38=1,$N38&gt;=13,ED$43&gt;=REGISTER!$DD$28,ED$40&gt;0,SUM(ED$54:ED$60)&gt;0),1,0))</f>
        <v>0</v>
      </c>
      <c r="BB38" s="64">
        <f>IF(EE$70=1,0,IF(AND(EE38=1,$J38=1,$N38&gt;=13,EE$43&gt;=REGISTER!$DD$28,EE$40&gt;0,SUM(EE$54:EE$60)&gt;0),1,0))</f>
        <v>0</v>
      </c>
      <c r="BC38" s="64">
        <f>IF(EF$70=1,0,IF(AND(EF38=1,$J38=1,$N38&gt;=13,EF$43&gt;=REGISTER!$DD$28,EF$40&gt;0,SUM(EF$54:EF$60)&gt;0),1,0))</f>
        <v>0</v>
      </c>
      <c r="BD38" s="83">
        <f>BD40</f>
        <v>0</v>
      </c>
      <c r="BE38" s="105">
        <f>IF(AND($I38=1,CS38=1,$N38&gt;=13,CS$41&gt;2,CS$40&gt;0,SUM(CS$47:CS$53)&gt;0),1,0)</f>
        <v>0</v>
      </c>
      <c r="BF38" s="105">
        <f>IF(AND($I38=1,CT38=1,$N38&gt;=13,CT$41&gt;2,CT$40&gt;0,SUM(CT$47:CT$53)&gt;0),1,0)</f>
        <v>0</v>
      </c>
      <c r="BG38" s="105">
        <f t="shared" ref="BG38:BV39" si="20">IF(AND($I38=1,CU38=1,$N38&gt;=13,CU$41&gt;2,CU$40&gt;0,SUM(CU$47:CU$53)&gt;0),1,0)</f>
        <v>0</v>
      </c>
      <c r="BH38" s="105">
        <f t="shared" si="20"/>
        <v>0</v>
      </c>
      <c r="BI38" s="105">
        <f t="shared" si="20"/>
        <v>0</v>
      </c>
      <c r="BJ38" s="105">
        <f t="shared" si="20"/>
        <v>0</v>
      </c>
      <c r="BK38" s="105">
        <f t="shared" si="20"/>
        <v>0</v>
      </c>
      <c r="BL38" s="105">
        <f t="shared" si="20"/>
        <v>0</v>
      </c>
      <c r="BM38" s="105">
        <f t="shared" si="20"/>
        <v>0</v>
      </c>
      <c r="BN38" s="105">
        <f t="shared" si="20"/>
        <v>0</v>
      </c>
      <c r="BO38" s="105">
        <f t="shared" si="20"/>
        <v>0</v>
      </c>
      <c r="BP38" s="105">
        <f t="shared" si="20"/>
        <v>0</v>
      </c>
      <c r="BQ38" s="105">
        <f t="shared" si="20"/>
        <v>0</v>
      </c>
      <c r="BR38" s="105">
        <f t="shared" si="20"/>
        <v>0</v>
      </c>
      <c r="BS38" s="105">
        <f t="shared" si="20"/>
        <v>0</v>
      </c>
      <c r="BT38" s="105">
        <f t="shared" si="20"/>
        <v>0</v>
      </c>
      <c r="BU38" s="105">
        <f t="shared" si="20"/>
        <v>0</v>
      </c>
      <c r="BV38" s="105">
        <f t="shared" si="20"/>
        <v>0</v>
      </c>
      <c r="BW38" s="105">
        <f t="shared" ref="BW38:CL39" si="21">IF(AND($I38=1,DK38=1,$N38&gt;=13,DK$41&gt;2,DK$40&gt;0,SUM(DK$47:DK$53)&gt;0),1,0)</f>
        <v>0</v>
      </c>
      <c r="BX38" s="105">
        <f t="shared" si="21"/>
        <v>0</v>
      </c>
      <c r="BY38" s="105">
        <f t="shared" si="21"/>
        <v>0</v>
      </c>
      <c r="BZ38" s="105">
        <f t="shared" si="21"/>
        <v>0</v>
      </c>
      <c r="CA38" s="105">
        <f t="shared" si="21"/>
        <v>0</v>
      </c>
      <c r="CB38" s="105">
        <f t="shared" si="21"/>
        <v>0</v>
      </c>
      <c r="CC38" s="105">
        <f t="shared" si="21"/>
        <v>0</v>
      </c>
      <c r="CD38" s="105">
        <f t="shared" si="21"/>
        <v>0</v>
      </c>
      <c r="CE38" s="105">
        <f t="shared" si="21"/>
        <v>0</v>
      </c>
      <c r="CF38" s="105">
        <f t="shared" si="21"/>
        <v>0</v>
      </c>
      <c r="CG38" s="105">
        <f t="shared" si="21"/>
        <v>0</v>
      </c>
      <c r="CH38" s="105">
        <f t="shared" si="21"/>
        <v>0</v>
      </c>
      <c r="CI38" s="105">
        <f t="shared" si="21"/>
        <v>0</v>
      </c>
      <c r="CJ38" s="105">
        <f t="shared" si="21"/>
        <v>0</v>
      </c>
      <c r="CK38" s="105">
        <f t="shared" si="21"/>
        <v>0</v>
      </c>
      <c r="CL38" s="105">
        <f t="shared" si="21"/>
        <v>0</v>
      </c>
      <c r="CM38" s="105">
        <f t="shared" ref="CM38:CR39" si="22">IF(AND($I38=1,EA38=1,$N38&gt;=13,EA$41&gt;2,EA$40&gt;0,SUM(EA$47:EA$53)&gt;0),1,0)</f>
        <v>0</v>
      </c>
      <c r="CN38" s="105">
        <f t="shared" si="22"/>
        <v>0</v>
      </c>
      <c r="CO38" s="105">
        <f t="shared" si="22"/>
        <v>0</v>
      </c>
      <c r="CP38" s="105">
        <f t="shared" si="22"/>
        <v>0</v>
      </c>
      <c r="CQ38" s="105">
        <f t="shared" si="22"/>
        <v>0</v>
      </c>
      <c r="CR38" s="105">
        <f t="shared" si="22"/>
        <v>0</v>
      </c>
      <c r="CS38" s="366"/>
      <c r="CT38" s="366"/>
      <c r="CU38" s="366"/>
      <c r="CV38" s="366"/>
      <c r="CW38" s="366"/>
      <c r="CX38" s="366"/>
      <c r="CY38" s="366"/>
      <c r="CZ38" s="366"/>
      <c r="DA38" s="366"/>
      <c r="DB38" s="366"/>
      <c r="DC38" s="366"/>
      <c r="DD38" s="366"/>
      <c r="DE38" s="366"/>
      <c r="DF38" s="366"/>
      <c r="DG38" s="366"/>
      <c r="DH38" s="366"/>
      <c r="DI38" s="366"/>
      <c r="DJ38" s="366"/>
      <c r="DK38" s="366"/>
      <c r="DL38" s="366"/>
      <c r="DM38" s="366"/>
      <c r="DN38" s="366"/>
      <c r="DO38" s="366"/>
      <c r="DP38" s="366"/>
      <c r="DQ38" s="366"/>
      <c r="DR38" s="366"/>
      <c r="DS38" s="366"/>
      <c r="DT38" s="366"/>
      <c r="DU38" s="366"/>
      <c r="DV38" s="366"/>
      <c r="DW38" s="366"/>
      <c r="DX38" s="366"/>
      <c r="DY38" s="366"/>
      <c r="DZ38" s="366"/>
      <c r="EA38" s="366"/>
      <c r="EB38" s="366"/>
      <c r="EC38" s="366"/>
      <c r="ED38" s="366"/>
      <c r="EE38" s="366"/>
      <c r="EF38" s="366"/>
      <c r="EG38" s="361">
        <f>COUNTA(CS38:EF38)</f>
        <v>0</v>
      </c>
      <c r="EH38" s="106"/>
      <c r="EI38" s="392">
        <f>SUM(FY38:GX38)+SUM(HD38:HG38)+SUM(HM38:HP38)</f>
        <v>0</v>
      </c>
      <c r="EJ38" s="295" t="str">
        <f t="shared" si="15"/>
        <v/>
      </c>
      <c r="EK38" s="296">
        <f t="shared" si="16"/>
        <v>0</v>
      </c>
      <c r="EL38" s="161"/>
      <c r="EM38" s="118"/>
      <c r="EN38" s="186"/>
      <c r="EO38" s="186"/>
      <c r="EP38" s="186"/>
      <c r="EQ38" s="186"/>
      <c r="ER38" s="186"/>
      <c r="ES38" s="186"/>
      <c r="ET38" s="186"/>
      <c r="EU38" s="186"/>
      <c r="EV38" s="186"/>
      <c r="EW38" s="186"/>
      <c r="EX38" s="186"/>
      <c r="EY38" s="186"/>
      <c r="EZ38" s="186"/>
      <c r="FA38" s="186"/>
      <c r="FB38" s="186"/>
      <c r="FC38" s="186"/>
      <c r="FD38" s="186"/>
      <c r="FE38" s="360">
        <f>SUMIF($L38,REGISTER!$CY$8,'KORT 3'!$BD40)</f>
        <v>0</v>
      </c>
      <c r="FF38" s="360">
        <f>SUMIF($L38,REGISTER!$CY$9,'KORT 3'!$BD40)</f>
        <v>0</v>
      </c>
      <c r="FG38" s="356">
        <f>SUMIF($K38,REGISTER!$CY$10,'KORT 3'!$BD40)</f>
        <v>0</v>
      </c>
      <c r="FH38" s="360">
        <f>+SUMIF($L38,REGISTER!$CY$16,'KORT 3'!$BD40)</f>
        <v>0</v>
      </c>
      <c r="FI38" s="360">
        <f>+SUMIF($L38,REGISTER!$CY$17,'KORT 3'!$BD40)</f>
        <v>0</v>
      </c>
      <c r="FJ38" s="360">
        <f>+SUMIF($L38,REGISTER!$CY$18,'KORT 3'!$BD40)</f>
        <v>0</v>
      </c>
      <c r="FK38" s="360">
        <f>SUMIF($L38,REGISTER!$CY$11,'KORT 3'!$BD40)+SUMIF($L38,REGISTER!$CY$18,'KORT 3'!$BD40)</f>
        <v>0</v>
      </c>
      <c r="FL38" s="360">
        <f>SUMIF($L38,REGISTER!$CY$12,'KORT 3'!$BD40)+SUMIF($L38,REGISTER!$CY$20,'KORT 3'!$BD40)</f>
        <v>0</v>
      </c>
      <c r="FM38" s="360">
        <f>SUMIF($L38,REGISTER!$CY$13,'KORT 3'!$BD40)+SUMIF($L38,REGISTER!$CY$21,'KORT 3'!$BD40)</f>
        <v>0</v>
      </c>
      <c r="FN38" s="193">
        <f>SUMIF($L38,REGISTER!$CY$14,'KORT 3'!$BD40)+SUMIF($L38,REGISTER!$CY$22,'KORT 3'!$BD40)</f>
        <v>0</v>
      </c>
      <c r="FO38" s="263">
        <f>SUMIF($L38,REGISTER!$CY$24,'KORT 3'!$BD40)</f>
        <v>0</v>
      </c>
      <c r="FP38" s="16">
        <f>SUMIF($L38,REGISTER!$CY$25,'KORT 3'!$BD40)</f>
        <v>0</v>
      </c>
      <c r="FQ38" s="16">
        <f>SUMIF($L38,REGISTER!$CY$26,'KORT 3'!$BD40)</f>
        <v>0</v>
      </c>
      <c r="FR38" s="263">
        <f>SUMIF($L38,REGISTER!$CY$32,'KORT 3'!$BD40)</f>
        <v>0</v>
      </c>
      <c r="FS38" s="263">
        <f>SUMIF($L38,REGISTER!$CY$33,'KORT 3'!$BD40)</f>
        <v>0</v>
      </c>
      <c r="FT38" s="263">
        <f>SUMIF($L38,REGISTER!$CY$34,'KORT 3'!$BD40)</f>
        <v>0</v>
      </c>
      <c r="FU38" s="16">
        <f>SUMIF($L38,REGISTER!$CY$27,'KORT 3'!$BD40)+SUMIF($L38,REGISTER!$CY$35,'KORT 3'!$BD40)</f>
        <v>0</v>
      </c>
      <c r="FV38" s="16">
        <f>SUMIF($L38,REGISTER!$CY$28,'KORT 3'!$BD40)+SUMIF($L38,REGISTER!$CY$36,'KORT 3'!$BD40)</f>
        <v>0</v>
      </c>
      <c r="FW38" s="16">
        <f>SUMIF($L38,REGISTER!$CY$29,'KORT 3'!$BD40)+SUMIF($L38,REGISTER!$CY$37,'KORT 3'!$BD40)</f>
        <v>0</v>
      </c>
      <c r="FX38" s="16">
        <f>SUMIF($L38,REGISTER!$CY$30,'KORT 3'!$BD40)+SUMIF($L38,REGISTER!$CY$38,'KORT 3'!$BD40)</f>
        <v>0</v>
      </c>
      <c r="FY38" s="186"/>
      <c r="FZ38" s="186"/>
      <c r="GA38" s="186"/>
      <c r="GB38" s="17">
        <f>SUMIF($M38,REGISTER!$CY$43,'KORT 3'!$O38)</f>
        <v>0</v>
      </c>
      <c r="GC38" s="17">
        <f>SUMIF($M38,REGISTER!$CY$44,'KORT 3'!$O38)</f>
        <v>0</v>
      </c>
      <c r="GD38" s="17">
        <f>SUMIF($M38,REGISTER!$CY$45,'KORT 3'!$O38)</f>
        <v>0</v>
      </c>
      <c r="GE38" s="186"/>
      <c r="GF38" s="186"/>
      <c r="GG38" s="186"/>
      <c r="GH38" s="17">
        <f>SUMIF($M38,REGISTER!$CY$63,'KORT 3'!$O38)</f>
        <v>0</v>
      </c>
      <c r="GI38" s="17">
        <f>SUMIF($M38,REGISTER!$CY$64,'KORT 3'!$O38)</f>
        <v>0</v>
      </c>
      <c r="GJ38" s="17">
        <f>SUMIF($M38,REGISTER!$CY$65,'KORT 3'!$O38)</f>
        <v>0</v>
      </c>
      <c r="GK38" s="186"/>
      <c r="GL38" s="186"/>
      <c r="GM38" s="186"/>
      <c r="GN38" s="17">
        <f>SUMIF($M38,REGISTER!$CY$53,'KORT 3'!$O38)</f>
        <v>0</v>
      </c>
      <c r="GO38" s="17">
        <f>SUMIF($M38,REGISTER!$CY$54,'KORT 3'!$O38)</f>
        <v>0</v>
      </c>
      <c r="GP38" s="17">
        <f>SUMIF($M38,REGISTER!$CY$55,'KORT 3'!$O38)</f>
        <v>0</v>
      </c>
      <c r="GQ38" s="16">
        <f>SUMIF($M38,REGISTER!$CY$56,'KORT 3'!$O38)+SUMIF($M38,REGISTER!$CY$57,'KORT 3'!$O38)+SUMIF($M38,REGISTER!$CY$58,'KORT 3'!$O38)+SUMIF($M38,REGISTER!$CY$59,'KORT 3'!$O38)</f>
        <v>0</v>
      </c>
      <c r="GR38" s="186"/>
      <c r="GS38" s="186"/>
      <c r="GT38" s="186"/>
      <c r="GU38" s="17">
        <f>SUMIF($M38,REGISTER!$CY$73,'KORT 3'!$O38)</f>
        <v>0</v>
      </c>
      <c r="GV38" s="17">
        <f>SUMIF($M38,REGISTER!$CY$74,'KORT 3'!$O38)</f>
        <v>0</v>
      </c>
      <c r="GW38" s="17">
        <f>SUMIF($M38,REGISTER!$CY$75,'KORT 3'!$O38)</f>
        <v>0</v>
      </c>
      <c r="GX38" s="280">
        <f>SUMIF($M38,REGISTER!$CY$76,'KORT 3'!$O38)+SUMIF($M38,REGISTER!$CY$77,'KORT 3'!$O38)+SUMIF($M38,REGISTER!$CY$78,'KORT 3'!$O38)+SUMIF($M38,REGISTER!$CY$79,'KORT 3'!$O38)</f>
        <v>0</v>
      </c>
      <c r="GY38" s="281">
        <f>SUMIF($M38,REGISTER!$CY$43,'KORT 3'!$O40)</f>
        <v>0</v>
      </c>
      <c r="GZ38" s="16">
        <f>+SUMIF($M38,REGISTER!$CY$44,'KORT 3'!$O40)</f>
        <v>0</v>
      </c>
      <c r="HA38" s="16">
        <f>SUMIF($M38,REGISTER!$CY$53,'KORT 3'!$O40)</f>
        <v>0</v>
      </c>
      <c r="HB38" s="16">
        <f>SUMIF($M38,REGISTER!$CY$54,'KORT 3'!$O40)</f>
        <v>0</v>
      </c>
      <c r="HC38" s="16">
        <f>SUMIF($M38,REGISTER!$CY$45,'KORT 3'!$O40)+SUMIF($M38,REGISTER!$CY$55,'KORT 3'!$O40)</f>
        <v>0</v>
      </c>
      <c r="HD38" s="16">
        <f>SUMIF($M38,REGISTER!$CY$46,'KORT 3'!$O40)+SUMIF($M38,REGISTER!$CY$56,'KORT 3'!$O40)</f>
        <v>0</v>
      </c>
      <c r="HE38" s="16">
        <f>SUMIF($M38,REGISTER!$CY$47,'KORT 3'!$O40)+SUMIF($M38,REGISTER!$CY$57,'KORT 3'!$O40)</f>
        <v>0</v>
      </c>
      <c r="HF38" s="16">
        <f>SUMIF($M38,REGISTER!$CY$48,'KORT 3'!$O40)+SUMIF($M38,REGISTER!$CY$58,'KORT 3'!$O40)</f>
        <v>0</v>
      </c>
      <c r="HG38" s="193">
        <f>SUMIF($M38,REGISTER!$CY$49,'KORT 3'!$O40)+SUMIF($M38,REGISTER!$CY$59,'KORT 3'!$O40)</f>
        <v>0</v>
      </c>
      <c r="HH38" s="281">
        <f>SUMIF($M38,REGISTER!$CY$63,'KORT 3'!$O40)</f>
        <v>0</v>
      </c>
      <c r="HI38" s="16">
        <f>+SUMIF($M38,REGISTER!$CY$64,'KORT 3'!$O40)</f>
        <v>0</v>
      </c>
      <c r="HJ38" s="16">
        <f>SUMIF($M38,REGISTER!$CY$73,'KORT 3'!$O40)</f>
        <v>0</v>
      </c>
      <c r="HK38" s="16">
        <f>SUMIF($M38,REGISTER!$CY$74,'KORT 3'!$O40)</f>
        <v>0</v>
      </c>
      <c r="HL38" s="16">
        <f>SUMIF($M38,REGISTER!$CY$65,'KORT 3'!$O40)+SUMIF($M38,REGISTER!$CY$75,'KORT 3'!$O40)</f>
        <v>0</v>
      </c>
      <c r="HM38" s="16">
        <f>SUMIF($M38,REGISTER!$CY$66,'KORT 3'!$O40)+SUMIF($M38,REGISTER!$CY$76,'KORT 3'!$O40)</f>
        <v>0</v>
      </c>
      <c r="HN38" s="16">
        <f>SUMIF($M38,REGISTER!$CY$67,'KORT 3'!$O40)+SUMIF($M38,REGISTER!$CY$77,'KORT 3'!$O40)</f>
        <v>0</v>
      </c>
      <c r="HO38" s="16">
        <f>SUMIF($M38,REGISTER!$CY$68,'KORT 3'!$O40)+SUMIF($M38,REGISTER!$CY$78,'KORT 3'!$O40)</f>
        <v>0</v>
      </c>
      <c r="HP38" s="193">
        <f>SUMIF($M38,REGISTER!$CY$69,'KORT 3'!$O40)+SUMIF($M38,REGISTER!$CY$79,'KORT 3'!$O40)</f>
        <v>0</v>
      </c>
      <c r="HQ38" s="1"/>
    </row>
    <row r="39" spans="1:225" ht="15.9" customHeight="1" thickBot="1">
      <c r="A39" s="52">
        <v>21</v>
      </c>
      <c r="B39" s="69"/>
      <c r="C39" s="28" t="s">
        <v>2</v>
      </c>
      <c r="D39" s="539" t="str">
        <f>IF(B39&gt;0,VLOOKUP(B39,RE,2,FALSE),"")</f>
        <v/>
      </c>
      <c r="E39" s="540"/>
      <c r="F39" s="540"/>
      <c r="G39" s="599"/>
      <c r="H39" s="111" t="str">
        <f t="shared" si="1"/>
        <v/>
      </c>
      <c r="I39" s="362">
        <v>1</v>
      </c>
      <c r="J39" s="22">
        <f t="shared" si="3"/>
        <v>0</v>
      </c>
      <c r="K39" s="22">
        <f t="shared" si="4"/>
        <v>0</v>
      </c>
      <c r="L39" s="22">
        <f>IF($B39="",0,VLOOKUP($B39,RE,22,FALSE))</f>
        <v>0</v>
      </c>
      <c r="M39" s="22">
        <f t="shared" si="5"/>
        <v>0</v>
      </c>
      <c r="N39" s="22">
        <f t="shared" si="6"/>
        <v>0</v>
      </c>
      <c r="O39" s="83">
        <f t="shared" si="7"/>
        <v>0</v>
      </c>
      <c r="P39" s="64">
        <f>IF(CS$70=1,0,IF(AND(CS39=1,$J39=1,$N39&gt;=13,CS$43&gt;=REGISTER!$DD$28,CS$40&gt;0,SUM(CS$54:CS$60)&gt;0),1,0))</f>
        <v>0</v>
      </c>
      <c r="Q39" s="64">
        <f>IF(CT$70=1,0,IF(AND(CT39=1,$J39=1,$N39&gt;=13,CT$43&gt;=REGISTER!$DD$28,CT$40&gt;0,SUM(CT$54:CT$60)&gt;0),1,0))</f>
        <v>0</v>
      </c>
      <c r="R39" s="64">
        <f>IF(CU$70=1,0,IF(AND(CU39=1,$J39=1,$N39&gt;=13,CU$43&gt;=REGISTER!$DD$28,CU$40&gt;0,SUM(CU$54:CU$60)&gt;0),1,0))</f>
        <v>0</v>
      </c>
      <c r="S39" s="64">
        <f>IF(CV$70=1,0,IF(AND(CV39=1,$J39=1,$N39&gt;=13,CV$43&gt;=REGISTER!$DD$28,CV$40&gt;0,SUM(CV$54:CV$60)&gt;0),1,0))</f>
        <v>0</v>
      </c>
      <c r="T39" s="64">
        <f>IF(CW$70=1,0,IF(AND(CW39=1,$J39=1,$N39&gt;=13,CW$43&gt;=REGISTER!$DD$28,CW$40&gt;0,SUM(CW$54:CW$60)&gt;0),1,0))</f>
        <v>0</v>
      </c>
      <c r="U39" s="64">
        <f>IF(CX$70=1,0,IF(AND(CX39=1,$J39=1,$N39&gt;=13,CX$43&gt;=REGISTER!$DD$28,CX$40&gt;0,SUM(CX$54:CX$60)&gt;0),1,0))</f>
        <v>0</v>
      </c>
      <c r="V39" s="64">
        <f>IF(CY$70=1,0,IF(AND(CY39=1,$J39=1,$N39&gt;=13,CY$43&gt;=REGISTER!$DD$28,CY$40&gt;0,SUM(CY$54:CY$60)&gt;0),1,0))</f>
        <v>0</v>
      </c>
      <c r="W39" s="64">
        <f>IF(CZ$70=1,0,IF(AND(CZ39=1,$J39=1,$N39&gt;=13,CZ$43&gt;=REGISTER!$DD$28,CZ$40&gt;0,SUM(CZ$54:CZ$60)&gt;0),1,0))</f>
        <v>0</v>
      </c>
      <c r="X39" s="64">
        <f>IF(DA$70=1,0,IF(AND(DA39=1,$J39=1,$N39&gt;=13,DA$43&gt;=REGISTER!$DD$28,DA$40&gt;0,SUM(DA$54:DA$60)&gt;0),1,0))</f>
        <v>0</v>
      </c>
      <c r="Y39" s="64">
        <f>IF(DB$70=1,0,IF(AND(DB39=1,$J39=1,$N39&gt;=13,DB$43&gt;=REGISTER!$DD$28,DB$40&gt;0,SUM(DB$54:DB$60)&gt;0),1,0))</f>
        <v>0</v>
      </c>
      <c r="Z39" s="64">
        <f>IF(DC$70=1,0,IF(AND(DC39=1,$J39=1,$N39&gt;=13,DC$43&gt;=REGISTER!$DD$28,DC$40&gt;0,SUM(DC$54:DC$60)&gt;0),1,0))</f>
        <v>0</v>
      </c>
      <c r="AA39" s="64">
        <f>IF(DD$70=1,0,IF(AND(DD39=1,$J39=1,$N39&gt;=13,DD$43&gt;=REGISTER!$DD$28,DD$40&gt;0,SUM(DD$54:DD$60)&gt;0),1,0))</f>
        <v>0</v>
      </c>
      <c r="AB39" s="64">
        <f>IF(DE$70=1,0,IF(AND(DE39=1,$J39=1,$N39&gt;=13,DE$43&gt;=REGISTER!$DD$28,DE$40&gt;0,SUM(DE$54:DE$60)&gt;0),1,0))</f>
        <v>0</v>
      </c>
      <c r="AC39" s="64">
        <f>IF(DF$70=1,0,IF(AND(DF39=1,$J39=1,$N39&gt;=13,DF$43&gt;=REGISTER!$DD$28,DF$40&gt;0,SUM(DF$54:DF$60)&gt;0),1,0))</f>
        <v>0</v>
      </c>
      <c r="AD39" s="64">
        <f>IF(DG$70=1,0,IF(AND(DG39=1,$J39=1,$N39&gt;=13,DG$43&gt;=REGISTER!$DD$28,DG$40&gt;0,SUM(DG$54:DG$60)&gt;0),1,0))</f>
        <v>0</v>
      </c>
      <c r="AE39" s="64">
        <f>IF(DH$70=1,0,IF(AND(DH39=1,$J39=1,$N39&gt;=13,DH$43&gt;=REGISTER!$DD$28,DH$40&gt;0,SUM(DH$54:DH$60)&gt;0),1,0))</f>
        <v>0</v>
      </c>
      <c r="AF39" s="64">
        <f>IF(DI$70=1,0,IF(AND(DI39=1,$J39=1,$N39&gt;=13,DI$43&gt;=REGISTER!$DD$28,DI$40&gt;0,SUM(DI$54:DI$60)&gt;0),1,0))</f>
        <v>0</v>
      </c>
      <c r="AG39" s="64">
        <f>IF(DJ$70=1,0,IF(AND(DJ39=1,$J39=1,$N39&gt;=13,DJ$43&gt;=REGISTER!$DD$28,DJ$40&gt;0,SUM(DJ$54:DJ$60)&gt;0),1,0))</f>
        <v>0</v>
      </c>
      <c r="AH39" s="64">
        <f>IF(DK$70=1,0,IF(AND(DK39=1,$J39=1,$N39&gt;=13,DK$43&gt;=REGISTER!$DD$28,DK$40&gt;0,SUM(DK$54:DK$60)&gt;0),1,0))</f>
        <v>0</v>
      </c>
      <c r="AI39" s="64">
        <f>IF(DL$70=1,0,IF(AND(DL39=1,$J39=1,$N39&gt;=13,DL$43&gt;=REGISTER!$DD$28,DL$40&gt;0,SUM(DL$54:DL$60)&gt;0),1,0))</f>
        <v>0</v>
      </c>
      <c r="AJ39" s="64">
        <f>IF(DM$70=1,0,IF(AND(DM39=1,$J39=1,$N39&gt;=13,DM$43&gt;=REGISTER!$DD$28,DM$40&gt;0,SUM(DM$54:DM$60)&gt;0),1,0))</f>
        <v>0</v>
      </c>
      <c r="AK39" s="64">
        <f>IF(DN$70=1,0,IF(AND(DN39=1,$J39=1,$N39&gt;=13,DN$43&gt;=REGISTER!$DD$28,DN$40&gt;0,SUM(DN$54:DN$60)&gt;0),1,0))</f>
        <v>0</v>
      </c>
      <c r="AL39" s="64">
        <f>IF(DO$70=1,0,IF(AND(DO39=1,$J39=1,$N39&gt;=13,DO$43&gt;=REGISTER!$DD$28,DO$40&gt;0,SUM(DO$54:DO$60)&gt;0),1,0))</f>
        <v>0</v>
      </c>
      <c r="AM39" s="64">
        <f>IF(DP$70=1,0,IF(AND(DP39=1,$J39=1,$N39&gt;=13,DP$43&gt;=REGISTER!$DD$28,DP$40&gt;0,SUM(DP$54:DP$60)&gt;0),1,0))</f>
        <v>0</v>
      </c>
      <c r="AN39" s="64">
        <f>IF(DQ$70=1,0,IF(AND(DQ39=1,$J39=1,$N39&gt;=13,DQ$43&gt;=REGISTER!$DD$28,DQ$40&gt;0,SUM(DQ$54:DQ$60)&gt;0),1,0))</f>
        <v>0</v>
      </c>
      <c r="AO39" s="64">
        <f>IF(DR$70=1,0,IF(AND(DR39=1,$J39=1,$N39&gt;=13,DR$43&gt;=REGISTER!$DD$28,DR$40&gt;0,SUM(DR$54:DR$60)&gt;0),1,0))</f>
        <v>0</v>
      </c>
      <c r="AP39" s="64">
        <f>IF(DS$70=1,0,IF(AND(DS39=1,$J39=1,$N39&gt;=13,DS$43&gt;=REGISTER!$DD$28,DS$40&gt;0,SUM(DS$54:DS$60)&gt;0),1,0))</f>
        <v>0</v>
      </c>
      <c r="AQ39" s="64">
        <f>IF(DT$70=1,0,IF(AND(DT39=1,$J39=1,$N39&gt;=13,DT$43&gt;=REGISTER!$DD$28,DT$40&gt;0,SUM(DT$54:DT$60)&gt;0),1,0))</f>
        <v>0</v>
      </c>
      <c r="AR39" s="64">
        <f>IF(DU$70=1,0,IF(AND(DU39=1,$J39=1,$N39&gt;=13,DU$43&gt;=REGISTER!$DD$28,DU$40&gt;0,SUM(DU$54:DU$60)&gt;0),1,0))</f>
        <v>0</v>
      </c>
      <c r="AS39" s="64">
        <f>IF(DV$70=1,0,IF(AND(DV39=1,$J39=1,$N39&gt;=13,DV$43&gt;=REGISTER!$DD$28,DV$40&gt;0,SUM(DV$54:DV$60)&gt;0),1,0))</f>
        <v>0</v>
      </c>
      <c r="AT39" s="64">
        <f>IF(DW$70=1,0,IF(AND(DW39=1,$J39=1,$N39&gt;=13,DW$43&gt;=REGISTER!$DD$28,DW$40&gt;0,SUM(DW$54:DW$60)&gt;0),1,0))</f>
        <v>0</v>
      </c>
      <c r="AU39" s="64">
        <f>IF(DX$70=1,0,IF(AND(DX39=1,$J39=1,$N39&gt;=13,DX$43&gt;=REGISTER!$DD$28,DX$40&gt;0,SUM(DX$54:DX$60)&gt;0),1,0))</f>
        <v>0</v>
      </c>
      <c r="AV39" s="64">
        <f>IF(DY$70=1,0,IF(AND(DY39=1,$J39=1,$N39&gt;=13,DY$43&gt;=REGISTER!$DD$28,DY$40&gt;0,SUM(DY$54:DY$60)&gt;0),1,0))</f>
        <v>0</v>
      </c>
      <c r="AW39" s="64">
        <f>IF(DZ$70=1,0,IF(AND(DZ39=1,$J39=1,$N39&gt;=13,DZ$43&gt;=REGISTER!$DD$28,DZ$40&gt;0,SUM(DZ$54:DZ$60)&gt;0),1,0))</f>
        <v>0</v>
      </c>
      <c r="AX39" s="64">
        <f>IF(EA$70=1,0,IF(AND(EA39=1,$J39=1,$N39&gt;=13,EA$43&gt;=REGISTER!$DD$28,EA$40&gt;0,SUM(EA$54:EA$60)&gt;0),1,0))</f>
        <v>0</v>
      </c>
      <c r="AY39" s="64">
        <f>IF(EB$70=1,0,IF(AND(EB39=1,$J39=1,$N39&gt;=13,EB$43&gt;=REGISTER!$DD$28,EB$40&gt;0,SUM(EB$54:EB$60)&gt;0),1,0))</f>
        <v>0</v>
      </c>
      <c r="AZ39" s="64">
        <f>IF(EC$70=1,0,IF(AND(EC39=1,$J39=1,$N39&gt;=13,EC$43&gt;=REGISTER!$DD$28,EC$40&gt;0,SUM(EC$54:EC$60)&gt;0),1,0))</f>
        <v>0</v>
      </c>
      <c r="BA39" s="64">
        <f>IF(ED$70=1,0,IF(AND(ED39=1,$J39=1,$N39&gt;=13,ED$43&gt;=REGISTER!$DD$28,ED$40&gt;0,SUM(ED$54:ED$60)&gt;0),1,0))</f>
        <v>0</v>
      </c>
      <c r="BB39" s="64">
        <f>IF(EE$70=1,0,IF(AND(EE39=1,$J39=1,$N39&gt;=13,EE$43&gt;=REGISTER!$DD$28,EE$40&gt;0,SUM(EE$54:EE$60)&gt;0),1,0))</f>
        <v>0</v>
      </c>
      <c r="BC39" s="64">
        <f>IF(EF$70=1,0,IF(AND(EF39=1,$J39=1,$N39&gt;=13,EF$43&gt;=REGISTER!$DD$28,EF$40&gt;0,SUM(EF$54:EF$60)&gt;0),1,0))</f>
        <v>0</v>
      </c>
      <c r="BD39" s="83">
        <f>BD41</f>
        <v>0</v>
      </c>
      <c r="BE39" s="105">
        <f>IF(AND($I39=1,CS39=1,$N39&gt;=13,CS$41&gt;2,CS$40&gt;0,SUM(CS$47:CS$53)&gt;0),1,0)</f>
        <v>0</v>
      </c>
      <c r="BF39" s="105">
        <f>IF(AND($I39=1,CT39=1,$N39&gt;=13,CT$41&gt;2,CT$40&gt;0,SUM(CT$47:CT$53)&gt;0),1,0)</f>
        <v>0</v>
      </c>
      <c r="BG39" s="105">
        <f t="shared" si="20"/>
        <v>0</v>
      </c>
      <c r="BH39" s="105">
        <f t="shared" si="20"/>
        <v>0</v>
      </c>
      <c r="BI39" s="105">
        <f t="shared" si="20"/>
        <v>0</v>
      </c>
      <c r="BJ39" s="105">
        <f t="shared" si="20"/>
        <v>0</v>
      </c>
      <c r="BK39" s="105">
        <f t="shared" si="20"/>
        <v>0</v>
      </c>
      <c r="BL39" s="105">
        <f t="shared" si="20"/>
        <v>0</v>
      </c>
      <c r="BM39" s="105">
        <f t="shared" si="20"/>
        <v>0</v>
      </c>
      <c r="BN39" s="105">
        <f t="shared" si="20"/>
        <v>0</v>
      </c>
      <c r="BO39" s="105">
        <f t="shared" si="20"/>
        <v>0</v>
      </c>
      <c r="BP39" s="105">
        <f t="shared" si="20"/>
        <v>0</v>
      </c>
      <c r="BQ39" s="105">
        <f t="shared" si="20"/>
        <v>0</v>
      </c>
      <c r="BR39" s="105">
        <f t="shared" si="20"/>
        <v>0</v>
      </c>
      <c r="BS39" s="105">
        <f t="shared" si="20"/>
        <v>0</v>
      </c>
      <c r="BT39" s="105">
        <f t="shared" si="20"/>
        <v>0</v>
      </c>
      <c r="BU39" s="105">
        <f t="shared" si="20"/>
        <v>0</v>
      </c>
      <c r="BV39" s="105">
        <f t="shared" si="20"/>
        <v>0</v>
      </c>
      <c r="BW39" s="105">
        <f t="shared" si="21"/>
        <v>0</v>
      </c>
      <c r="BX39" s="105">
        <f t="shared" si="21"/>
        <v>0</v>
      </c>
      <c r="BY39" s="105">
        <f t="shared" si="21"/>
        <v>0</v>
      </c>
      <c r="BZ39" s="105">
        <f t="shared" si="21"/>
        <v>0</v>
      </c>
      <c r="CA39" s="105">
        <f t="shared" si="21"/>
        <v>0</v>
      </c>
      <c r="CB39" s="105">
        <f t="shared" si="21"/>
        <v>0</v>
      </c>
      <c r="CC39" s="105">
        <f t="shared" si="21"/>
        <v>0</v>
      </c>
      <c r="CD39" s="105">
        <f t="shared" si="21"/>
        <v>0</v>
      </c>
      <c r="CE39" s="105">
        <f t="shared" si="21"/>
        <v>0</v>
      </c>
      <c r="CF39" s="105">
        <f t="shared" si="21"/>
        <v>0</v>
      </c>
      <c r="CG39" s="105">
        <f t="shared" si="21"/>
        <v>0</v>
      </c>
      <c r="CH39" s="105">
        <f t="shared" si="21"/>
        <v>0</v>
      </c>
      <c r="CI39" s="105">
        <f t="shared" si="21"/>
        <v>0</v>
      </c>
      <c r="CJ39" s="105">
        <f t="shared" si="21"/>
        <v>0</v>
      </c>
      <c r="CK39" s="105">
        <f t="shared" si="21"/>
        <v>0</v>
      </c>
      <c r="CL39" s="105">
        <f t="shared" si="21"/>
        <v>0</v>
      </c>
      <c r="CM39" s="105">
        <f t="shared" si="22"/>
        <v>0</v>
      </c>
      <c r="CN39" s="105">
        <f t="shared" si="22"/>
        <v>0</v>
      </c>
      <c r="CO39" s="105">
        <f t="shared" si="22"/>
        <v>0</v>
      </c>
      <c r="CP39" s="105">
        <f t="shared" si="22"/>
        <v>0</v>
      </c>
      <c r="CQ39" s="105">
        <f t="shared" si="22"/>
        <v>0</v>
      </c>
      <c r="CR39" s="105">
        <f t="shared" si="22"/>
        <v>0</v>
      </c>
      <c r="CS39" s="366"/>
      <c r="CT39" s="366"/>
      <c r="CU39" s="366"/>
      <c r="CV39" s="366"/>
      <c r="CW39" s="366"/>
      <c r="CX39" s="366"/>
      <c r="CY39" s="366"/>
      <c r="CZ39" s="366"/>
      <c r="DA39" s="366"/>
      <c r="DB39" s="366"/>
      <c r="DC39" s="366"/>
      <c r="DD39" s="366"/>
      <c r="DE39" s="366"/>
      <c r="DF39" s="366"/>
      <c r="DG39" s="366"/>
      <c r="DH39" s="366"/>
      <c r="DI39" s="366"/>
      <c r="DJ39" s="366"/>
      <c r="DK39" s="366"/>
      <c r="DL39" s="366"/>
      <c r="DM39" s="366"/>
      <c r="DN39" s="366"/>
      <c r="DO39" s="366"/>
      <c r="DP39" s="366"/>
      <c r="DQ39" s="366"/>
      <c r="DR39" s="366"/>
      <c r="DS39" s="366"/>
      <c r="DT39" s="366"/>
      <c r="DU39" s="366"/>
      <c r="DV39" s="366"/>
      <c r="DW39" s="366"/>
      <c r="DX39" s="366"/>
      <c r="DY39" s="366"/>
      <c r="DZ39" s="366"/>
      <c r="EA39" s="366"/>
      <c r="EB39" s="366"/>
      <c r="EC39" s="366"/>
      <c r="ED39" s="366"/>
      <c r="EE39" s="366"/>
      <c r="EF39" s="366"/>
      <c r="EG39" s="361">
        <f>COUNTA(CS39:EF39)</f>
        <v>0</v>
      </c>
      <c r="EH39" s="94"/>
      <c r="EI39" s="392">
        <f>SUM(FY39:GX39)+SUM(HD39:HG39)+SUM(HM39:HP39)</f>
        <v>0</v>
      </c>
      <c r="EJ39" s="295" t="str">
        <f t="shared" si="15"/>
        <v/>
      </c>
      <c r="EK39" s="296">
        <f t="shared" si="16"/>
        <v>0</v>
      </c>
      <c r="EL39" s="161"/>
      <c r="EM39" s="119"/>
      <c r="EN39" s="187"/>
      <c r="EO39" s="187"/>
      <c r="EP39" s="187"/>
      <c r="EQ39" s="187"/>
      <c r="ER39" s="187"/>
      <c r="ES39" s="187"/>
      <c r="ET39" s="187"/>
      <c r="EU39" s="187"/>
      <c r="EV39" s="187"/>
      <c r="EW39" s="187"/>
      <c r="EX39" s="187"/>
      <c r="EY39" s="187"/>
      <c r="EZ39" s="187"/>
      <c r="FA39" s="187"/>
      <c r="FB39" s="187"/>
      <c r="FC39" s="187"/>
      <c r="FD39" s="187"/>
      <c r="FE39" s="360">
        <f>SUMIF($L39,REGISTER!$CY$8,'KORT 3'!$BD41)</f>
        <v>0</v>
      </c>
      <c r="FF39" s="360">
        <f>SUMIF($L39,REGISTER!$CY$9,'KORT 3'!$BD41)</f>
        <v>0</v>
      </c>
      <c r="FG39" s="356">
        <f>SUMIF($K39,REGISTER!$CY$10,'KORT 3'!$BD41)</f>
        <v>0</v>
      </c>
      <c r="FH39" s="360">
        <f>+SUMIF($L39,REGISTER!$CY$16,'KORT 3'!$BD41)</f>
        <v>0</v>
      </c>
      <c r="FI39" s="360">
        <f>+SUMIF($L39,REGISTER!$CY$17,'KORT 3'!$BD41)</f>
        <v>0</v>
      </c>
      <c r="FJ39" s="360">
        <f>+SUMIF($L39,REGISTER!$CY$18,'KORT 3'!$BD41)</f>
        <v>0</v>
      </c>
      <c r="FK39" s="360">
        <f>SUMIF($L39,REGISTER!$CY$11,'KORT 3'!$BD41)+SUMIF($L39,REGISTER!$CY$18,'KORT 3'!$BD41)</f>
        <v>0</v>
      </c>
      <c r="FL39" s="360">
        <f>SUMIF($L39,REGISTER!$CY$12,'KORT 3'!$BD41)+SUMIF($L39,REGISTER!$CY$20,'KORT 3'!$BD41)</f>
        <v>0</v>
      </c>
      <c r="FM39" s="360">
        <f>SUMIF($L39,REGISTER!$CY$13,'KORT 3'!$BD41)+SUMIF($L39,REGISTER!$CY$21,'KORT 3'!$BD41)</f>
        <v>0</v>
      </c>
      <c r="FN39" s="193">
        <f>SUMIF($L39,REGISTER!$CY$14,'KORT 3'!$BD41)+SUMIF($L39,REGISTER!$CY$22,'KORT 3'!$BD41)</f>
        <v>0</v>
      </c>
      <c r="FO39" s="263">
        <f>SUMIF($L39,REGISTER!$CY$24,'KORT 3'!$BD41)</f>
        <v>0</v>
      </c>
      <c r="FP39" s="16">
        <f>SUMIF($L39,REGISTER!$CY$25,'KORT 3'!$BD41)</f>
        <v>0</v>
      </c>
      <c r="FQ39" s="16">
        <f>SUMIF($L39,REGISTER!$CY$26,'KORT 3'!$BD41)</f>
        <v>0</v>
      </c>
      <c r="FR39" s="263">
        <f>SUMIF($L39,REGISTER!$CY$32,'KORT 3'!$BD41)</f>
        <v>0</v>
      </c>
      <c r="FS39" s="263">
        <f>SUMIF($L39,REGISTER!$CY$33,'KORT 3'!$BD41)</f>
        <v>0</v>
      </c>
      <c r="FT39" s="263">
        <f>SUMIF($L39,REGISTER!$CY$34,'KORT 3'!$BD41)</f>
        <v>0</v>
      </c>
      <c r="FU39" s="16">
        <f>SUMIF($L39,REGISTER!$CY$27,'KORT 3'!$BD41)+SUMIF($L39,REGISTER!$CY$35,'KORT 3'!$BD41)</f>
        <v>0</v>
      </c>
      <c r="FV39" s="16">
        <f>SUMIF($L39,REGISTER!$CY$28,'KORT 3'!$BD41)+SUMIF($L39,REGISTER!$CY$36,'KORT 3'!$BD41)</f>
        <v>0</v>
      </c>
      <c r="FW39" s="16">
        <f>SUMIF($L39,REGISTER!$CY$29,'KORT 3'!$BD41)+SUMIF($L39,REGISTER!$CY$37,'KORT 3'!$BD41)</f>
        <v>0</v>
      </c>
      <c r="FX39" s="16">
        <f>SUMIF($L39,REGISTER!$CY$30,'KORT 3'!$BD41)+SUMIF($L39,REGISTER!$CY$38,'KORT 3'!$BD41)</f>
        <v>0</v>
      </c>
      <c r="FY39" s="187"/>
      <c r="FZ39" s="187"/>
      <c r="GA39" s="187"/>
      <c r="GB39" s="17">
        <f>SUMIF($M39,REGISTER!$CY$43,'KORT 3'!$O39)</f>
        <v>0</v>
      </c>
      <c r="GC39" s="17">
        <f>SUMIF($M39,REGISTER!$CY$44,'KORT 3'!$O39)</f>
        <v>0</v>
      </c>
      <c r="GD39" s="17">
        <f>SUMIF($M39,REGISTER!$CY$45,'KORT 3'!$O39)</f>
        <v>0</v>
      </c>
      <c r="GE39" s="187"/>
      <c r="GF39" s="187"/>
      <c r="GG39" s="187"/>
      <c r="GH39" s="17">
        <f>SUMIF($M39,REGISTER!$CY$63,'KORT 3'!$O39)</f>
        <v>0</v>
      </c>
      <c r="GI39" s="17">
        <f>SUMIF($M39,REGISTER!$CY$64,'KORT 3'!$O39)</f>
        <v>0</v>
      </c>
      <c r="GJ39" s="17">
        <f>SUMIF($M39,REGISTER!$CY$65,'KORT 3'!$O39)</f>
        <v>0</v>
      </c>
      <c r="GK39" s="187"/>
      <c r="GL39" s="187"/>
      <c r="GM39" s="187"/>
      <c r="GN39" s="17">
        <f>SUMIF($M39,REGISTER!$CY$53,'KORT 3'!$O39)</f>
        <v>0</v>
      </c>
      <c r="GO39" s="17">
        <f>SUMIF($M39,REGISTER!$CY$54,'KORT 3'!$O39)</f>
        <v>0</v>
      </c>
      <c r="GP39" s="17">
        <f>SUMIF($M39,REGISTER!$CY$55,'KORT 3'!$O39)</f>
        <v>0</v>
      </c>
      <c r="GQ39" s="16">
        <f>SUMIF($M39,REGISTER!$CY$56,'KORT 3'!$O39)+SUMIF($M39,REGISTER!$CY$57,'KORT 3'!$O39)+SUMIF($M39,REGISTER!$CY$58,'KORT 3'!$O39)+SUMIF($M39,REGISTER!$CY$59,'KORT 3'!$O39)</f>
        <v>0</v>
      </c>
      <c r="GR39" s="187"/>
      <c r="GS39" s="187"/>
      <c r="GT39" s="187"/>
      <c r="GU39" s="17">
        <f>SUMIF($M39,REGISTER!$CY$73,'KORT 3'!$O39)</f>
        <v>0</v>
      </c>
      <c r="GV39" s="17">
        <f>SUMIF($M39,REGISTER!$CY$74,'KORT 3'!$O39)</f>
        <v>0</v>
      </c>
      <c r="GW39" s="17">
        <f>SUMIF($M39,REGISTER!$CY$75,'KORT 3'!$O39)</f>
        <v>0</v>
      </c>
      <c r="GX39" s="280">
        <f>SUMIF($M39,REGISTER!$CY$76,'KORT 3'!$O39)+SUMIF($M39,REGISTER!$CY$77,'KORT 3'!$O39)+SUMIF($M39,REGISTER!$CY$78,'KORT 3'!$O39)+SUMIF($M39,REGISTER!$CY$79,'KORT 3'!$O39)</f>
        <v>0</v>
      </c>
      <c r="GY39" s="281">
        <f>SUMIF($M39,REGISTER!$CY$43,'KORT 3'!$O41)</f>
        <v>0</v>
      </c>
      <c r="GZ39" s="16">
        <f>+SUMIF($M39,REGISTER!$CY$44,'KORT 3'!$O41)</f>
        <v>0</v>
      </c>
      <c r="HA39" s="16">
        <f>SUMIF($M39,REGISTER!$CY$53,'KORT 3'!$O41)</f>
        <v>0</v>
      </c>
      <c r="HB39" s="16">
        <f>SUMIF($M39,REGISTER!$CY$54,'KORT 3'!$O41)</f>
        <v>0</v>
      </c>
      <c r="HC39" s="16">
        <f>SUMIF($M39,REGISTER!$CY$45,'KORT 3'!$O41)+SUMIF($M39,REGISTER!$CY$55,'KORT 3'!$O41)</f>
        <v>0</v>
      </c>
      <c r="HD39" s="16">
        <f>SUMIF($M39,REGISTER!$CY$46,'KORT 3'!$O41)+SUMIF($M39,REGISTER!$CY$56,'KORT 3'!$O41)</f>
        <v>0</v>
      </c>
      <c r="HE39" s="16">
        <f>SUMIF($M39,REGISTER!$CY$47,'KORT 3'!$O41)+SUMIF($M39,REGISTER!$CY$57,'KORT 3'!$O41)</f>
        <v>0</v>
      </c>
      <c r="HF39" s="16">
        <f>SUMIF($M39,REGISTER!$CY$48,'KORT 3'!$O41)+SUMIF($M39,REGISTER!$CY$58,'KORT 3'!$O41)</f>
        <v>0</v>
      </c>
      <c r="HG39" s="193">
        <f>SUMIF($M39,REGISTER!$CY$49,'KORT 3'!$O41)+SUMIF($M39,REGISTER!$CY$59,'KORT 3'!$O41)</f>
        <v>0</v>
      </c>
      <c r="HH39" s="281">
        <f>SUMIF($M39,REGISTER!$CY$63,'KORT 3'!$O41)</f>
        <v>0</v>
      </c>
      <c r="HI39" s="16">
        <f>+SUMIF($M39,REGISTER!$CY$64,'KORT 3'!$O41)</f>
        <v>0</v>
      </c>
      <c r="HJ39" s="16">
        <f>SUMIF($M39,REGISTER!$CY$73,'KORT 3'!$O41)</f>
        <v>0</v>
      </c>
      <c r="HK39" s="16">
        <f>SUMIF($M39,REGISTER!$CY$74,'KORT 3'!$O41)</f>
        <v>0</v>
      </c>
      <c r="HL39" s="16">
        <f>SUMIF($M39,REGISTER!$CY$65,'KORT 3'!$O41)+SUMIF($M39,REGISTER!$CY$75,'KORT 3'!$O41)</f>
        <v>0</v>
      </c>
      <c r="HM39" s="16">
        <f>SUMIF($M39,REGISTER!$CY$66,'KORT 3'!$O41)+SUMIF($M39,REGISTER!$CY$76,'KORT 3'!$O41)</f>
        <v>0</v>
      </c>
      <c r="HN39" s="16">
        <f>SUMIF($M39,REGISTER!$CY$67,'KORT 3'!$O41)+SUMIF($M39,REGISTER!$CY$77,'KORT 3'!$O41)</f>
        <v>0</v>
      </c>
      <c r="HO39" s="16">
        <f>SUMIF($M39,REGISTER!$CY$68,'KORT 3'!$O41)+SUMIF($M39,REGISTER!$CY$78,'KORT 3'!$O41)</f>
        <v>0</v>
      </c>
      <c r="HP39" s="193">
        <f>SUMIF($M39,REGISTER!$CY$69,'KORT 3'!$O41)+SUMIF($M39,REGISTER!$CY$79,'KORT 3'!$O41)</f>
        <v>0</v>
      </c>
      <c r="HQ39" s="1"/>
    </row>
    <row r="40" spans="1:225" ht="13.8" thickBot="1">
      <c r="A40" s="651" t="s">
        <v>13</v>
      </c>
      <c r="B40" s="652"/>
      <c r="C40" s="652"/>
      <c r="D40" s="652"/>
      <c r="E40" s="652"/>
      <c r="F40" s="652"/>
      <c r="G40" s="653"/>
      <c r="H40" s="54" t="s">
        <v>12</v>
      </c>
      <c r="I40" s="19">
        <v>300</v>
      </c>
      <c r="J40" s="19"/>
      <c r="K40" s="19"/>
      <c r="L40" s="260" t="s">
        <v>163</v>
      </c>
      <c r="M40" s="13" t="s">
        <v>156</v>
      </c>
      <c r="N40" s="19"/>
      <c r="O40" s="83">
        <f t="shared" si="7"/>
        <v>0</v>
      </c>
      <c r="P40" s="182">
        <f>IF(AND(CS38=1,$N38&gt;=REGISTER!$DE$45,CS$43+CS$44&gt;=REGISTER!$DD$28,CS$40&gt;0),1,0)</f>
        <v>0</v>
      </c>
      <c r="Q40" s="182">
        <f>IF(AND(CT38=1,$N38&gt;=REGISTER!$DE$45,CT$43+CT$44&gt;=REGISTER!$DD$28,CT$40&gt;0),1,0)</f>
        <v>0</v>
      </c>
      <c r="R40" s="182">
        <f>IF(AND(CU38=1,$N38&gt;=REGISTER!$DE$45,CU$43+CU$44&gt;=REGISTER!$DD$28,CU$40&gt;0),1,0)</f>
        <v>0</v>
      </c>
      <c r="S40" s="182">
        <f>IF(AND(CV38=1,$N38&gt;=REGISTER!$DE$45,CV$43+CV$44&gt;=REGISTER!$DD$28,CV$40&gt;0),1,0)</f>
        <v>0</v>
      </c>
      <c r="T40" s="182">
        <f>IF(AND(CW38=1,$N38&gt;=REGISTER!$DE$45,CW$43+CW$44&gt;=REGISTER!$DD$28,CW$40&gt;0),1,0)</f>
        <v>0</v>
      </c>
      <c r="U40" s="182">
        <f>IF(AND(CX38=1,$N38&gt;=REGISTER!$DE$45,CX$43+CX$44&gt;=REGISTER!$DD$28,CX$40&gt;0),1,0)</f>
        <v>0</v>
      </c>
      <c r="V40" s="182">
        <f>IF(AND(CY38=1,$N38&gt;=REGISTER!$DE$45,CY$43+CY$44&gt;=REGISTER!$DD$28,CY$40&gt;0),1,0)</f>
        <v>0</v>
      </c>
      <c r="W40" s="182">
        <f>IF(AND(CZ38=1,$N38&gt;=REGISTER!$DE$45,CZ$43+CZ$44&gt;=REGISTER!$DD$28,CZ$40&gt;0),1,0)</f>
        <v>0</v>
      </c>
      <c r="X40" s="182">
        <f>IF(AND(DA38=1,$N38&gt;=REGISTER!$DE$45,DA$43+DA$44&gt;=REGISTER!$DD$28,DA$40&gt;0),1,0)</f>
        <v>0</v>
      </c>
      <c r="Y40" s="182">
        <f>IF(AND(DB38=1,$N38&gt;=REGISTER!$DE$45,DB$43+DB$44&gt;=REGISTER!$DD$28,DB$40&gt;0),1,0)</f>
        <v>0</v>
      </c>
      <c r="Z40" s="182">
        <f>IF(AND(DC38=1,$N38&gt;=REGISTER!$DE$45,DC$43+DC$44&gt;=REGISTER!$DD$28,DC$40&gt;0),1,0)</f>
        <v>0</v>
      </c>
      <c r="AA40" s="182">
        <f>IF(AND(DD38=1,$N38&gt;=REGISTER!$DE$45,DD$43+DD$44&gt;=REGISTER!$DD$28,DD$40&gt;0),1,0)</f>
        <v>0</v>
      </c>
      <c r="AB40" s="182">
        <f>IF(AND(DE38=1,$N38&gt;=REGISTER!$DE$45,DE$43+DE$44&gt;=REGISTER!$DD$28,DE$40&gt;0),1,0)</f>
        <v>0</v>
      </c>
      <c r="AC40" s="182">
        <f>IF(AND(DF38=1,$N38&gt;=REGISTER!$DE$45,DF$43+DF$44&gt;=REGISTER!$DD$28,DF$40&gt;0),1,0)</f>
        <v>0</v>
      </c>
      <c r="AD40" s="182">
        <f>IF(AND(DG38=1,$N38&gt;=REGISTER!$DE$45,DG$43+DG$44&gt;=REGISTER!$DD$28,DG$40&gt;0),1,0)</f>
        <v>0</v>
      </c>
      <c r="AE40" s="182">
        <f>IF(AND(DH38=1,$N38&gt;=REGISTER!$DE$45,DH$43+DH$44&gt;=REGISTER!$DD$28,DH$40&gt;0),1,0)</f>
        <v>0</v>
      </c>
      <c r="AF40" s="182">
        <f>IF(AND(DI38=1,$N38&gt;=REGISTER!$DE$45,DI$43+DI$44&gt;=REGISTER!$DD$28,DI$40&gt;0),1,0)</f>
        <v>0</v>
      </c>
      <c r="AG40" s="182">
        <f>IF(AND(DJ38=1,$N38&gt;=REGISTER!$DE$45,DJ$43+DJ$44&gt;=REGISTER!$DD$28,DJ$40&gt;0),1,0)</f>
        <v>0</v>
      </c>
      <c r="AH40" s="182">
        <f>IF(AND(DK38=1,$N38&gt;=REGISTER!$DE$45,DK$43+DK$44&gt;=REGISTER!$DD$28,DK$40&gt;0),1,0)</f>
        <v>0</v>
      </c>
      <c r="AI40" s="182">
        <f>IF(AND(DL38=1,$N38&gt;=REGISTER!$DE$45,DL$43+DL$44&gt;=REGISTER!$DD$28,DL$40&gt;0),1,0)</f>
        <v>0</v>
      </c>
      <c r="AJ40" s="182">
        <f>IF(AND(DM38=1,$N38&gt;=REGISTER!$DE$45,DM$43+DM$44&gt;=REGISTER!$DD$28,DM$40&gt;0),1,0)</f>
        <v>0</v>
      </c>
      <c r="AK40" s="182">
        <f>IF(AND(DN38=1,$N38&gt;=REGISTER!$DE$45,DN$43+DN$44&gt;=REGISTER!$DD$28,DN$40&gt;0),1,0)</f>
        <v>0</v>
      </c>
      <c r="AL40" s="182">
        <f>IF(AND(DO38=1,$N38&gt;=REGISTER!$DE$45,DO$43+DO$44&gt;=REGISTER!$DD$28,DO$40&gt;0),1,0)</f>
        <v>0</v>
      </c>
      <c r="AM40" s="182">
        <f>IF(AND(DP38=1,$N38&gt;=REGISTER!$DE$45,DP$43+DP$44&gt;=REGISTER!$DD$28,DP$40&gt;0),1,0)</f>
        <v>0</v>
      </c>
      <c r="AN40" s="182">
        <f>IF(AND(DQ38=1,$N38&gt;=REGISTER!$DE$45,DQ$43+DQ$44&gt;=REGISTER!$DD$28,DQ$40&gt;0),1,0)</f>
        <v>0</v>
      </c>
      <c r="AO40" s="182">
        <f>IF(AND(DR38=1,$N38&gt;=REGISTER!$DE$45,DR$43+DR$44&gt;=REGISTER!$DD$28,DR$40&gt;0),1,0)</f>
        <v>0</v>
      </c>
      <c r="AP40" s="182">
        <f>IF(AND(DS38=1,$N38&gt;=REGISTER!$DE$45,DS$43+DS$44&gt;=REGISTER!$DD$28,DS$40&gt;0),1,0)</f>
        <v>0</v>
      </c>
      <c r="AQ40" s="182">
        <f>IF(AND(DT38=1,$N38&gt;=REGISTER!$DE$45,DT$43+DT$44&gt;=REGISTER!$DD$28,DT$40&gt;0),1,0)</f>
        <v>0</v>
      </c>
      <c r="AR40" s="182">
        <f>IF(AND(DU38=1,$N38&gt;=REGISTER!$DE$45,DU$43+DU$44&gt;=REGISTER!$DD$28,DU$40&gt;0),1,0)</f>
        <v>0</v>
      </c>
      <c r="AS40" s="182">
        <f>IF(AND(DV38=1,$N38&gt;=REGISTER!$DE$45,DV$43+DV$44&gt;=REGISTER!$DD$28,DV$40&gt;0),1,0)</f>
        <v>0</v>
      </c>
      <c r="AT40" s="182">
        <f>IF(AND(DW38=1,$N38&gt;=REGISTER!$DE$45,DW$43+DW$44&gt;=REGISTER!$DD$28,DW$40&gt;0),1,0)</f>
        <v>0</v>
      </c>
      <c r="AU40" s="182">
        <f>IF(AND(DX38=1,$N38&gt;=REGISTER!$DE$45,DX$43+DX$44&gt;=REGISTER!$DD$28,DX$40&gt;0),1,0)</f>
        <v>0</v>
      </c>
      <c r="AV40" s="182">
        <f>IF(AND(DY38=1,$N38&gt;=REGISTER!$DE$45,DY$43+DY$44&gt;=REGISTER!$DD$28,DY$40&gt;0),1,0)</f>
        <v>0</v>
      </c>
      <c r="AW40" s="182">
        <f>IF(AND(DZ38=1,$N38&gt;=REGISTER!$DE$45,DZ$43+DZ$44&gt;=REGISTER!$DD$28,DZ$40&gt;0),1,0)</f>
        <v>0</v>
      </c>
      <c r="AX40" s="182">
        <f>IF(AND(EA38=1,$N38&gt;=REGISTER!$DE$45,EA$43+EA$44&gt;=REGISTER!$DD$28,EA$40&gt;0),1,0)</f>
        <v>0</v>
      </c>
      <c r="AY40" s="182">
        <f>IF(AND(EB38=1,$N38&gt;=REGISTER!$DE$45,EB$43+EB$44&gt;=REGISTER!$DD$28,EB$40&gt;0),1,0)</f>
        <v>0</v>
      </c>
      <c r="AZ40" s="182">
        <f>IF(AND(EC38=1,$N38&gt;=REGISTER!$DE$45,EC$43+EC$44&gt;=REGISTER!$DD$28,EC$40&gt;0),1,0)</f>
        <v>0</v>
      </c>
      <c r="BA40" s="182">
        <f>IF(AND(ED38=1,$N38&gt;=REGISTER!$DE$45,ED$43+ED$44&gt;=REGISTER!$DD$28,ED$40&gt;0),1,0)</f>
        <v>0</v>
      </c>
      <c r="BB40" s="182">
        <f>IF(AND(EE38=1,$N38&gt;=REGISTER!$DE$45,EE$43+EE$44&gt;=REGISTER!$DD$28,EE$40&gt;0),1,0)</f>
        <v>0</v>
      </c>
      <c r="BC40" s="182">
        <f>IF(AND(EF38=1,$N38&gt;=REGISTER!$DE$45,EF$43+EF$44&gt;=REGISTER!$DD$28,EF$40&gt;0),1,0)</f>
        <v>0</v>
      </c>
      <c r="BD40" s="83">
        <f t="shared" si="8"/>
        <v>0</v>
      </c>
      <c r="BE40" s="182">
        <f>IF(AND(OR(CS38=1,CS38="X"),$N38&gt;=13,CS$41&gt;2,CS$40&gt;0),1,0)</f>
        <v>0</v>
      </c>
      <c r="BF40" s="182">
        <f t="shared" ref="BF40:CR41" si="23">IF(AND(OR(CT38=1,CT38="X"),$N38&gt;=13,CT$41&gt;2,CT$40&gt;0),1,0)</f>
        <v>0</v>
      </c>
      <c r="BG40" s="182">
        <f t="shared" si="23"/>
        <v>0</v>
      </c>
      <c r="BH40" s="182">
        <f t="shared" si="23"/>
        <v>0</v>
      </c>
      <c r="BI40" s="182">
        <f t="shared" si="23"/>
        <v>0</v>
      </c>
      <c r="BJ40" s="182">
        <f t="shared" si="23"/>
        <v>0</v>
      </c>
      <c r="BK40" s="182">
        <f t="shared" si="23"/>
        <v>0</v>
      </c>
      <c r="BL40" s="182">
        <f t="shared" si="23"/>
        <v>0</v>
      </c>
      <c r="BM40" s="182">
        <f t="shared" si="23"/>
        <v>0</v>
      </c>
      <c r="BN40" s="182">
        <f t="shared" si="23"/>
        <v>0</v>
      </c>
      <c r="BO40" s="182">
        <f t="shared" si="23"/>
        <v>0</v>
      </c>
      <c r="BP40" s="182">
        <f t="shared" si="23"/>
        <v>0</v>
      </c>
      <c r="BQ40" s="182">
        <f t="shared" si="23"/>
        <v>0</v>
      </c>
      <c r="BR40" s="182">
        <f t="shared" si="23"/>
        <v>0</v>
      </c>
      <c r="BS40" s="182">
        <f t="shared" si="23"/>
        <v>0</v>
      </c>
      <c r="BT40" s="182">
        <f t="shared" si="23"/>
        <v>0</v>
      </c>
      <c r="BU40" s="182">
        <f t="shared" si="23"/>
        <v>0</v>
      </c>
      <c r="BV40" s="182">
        <f t="shared" si="23"/>
        <v>0</v>
      </c>
      <c r="BW40" s="182">
        <f t="shared" si="23"/>
        <v>0</v>
      </c>
      <c r="BX40" s="182">
        <f t="shared" si="23"/>
        <v>0</v>
      </c>
      <c r="BY40" s="182">
        <f t="shared" si="23"/>
        <v>0</v>
      </c>
      <c r="BZ40" s="182">
        <f t="shared" si="23"/>
        <v>0</v>
      </c>
      <c r="CA40" s="182">
        <f t="shared" si="23"/>
        <v>0</v>
      </c>
      <c r="CB40" s="182">
        <f t="shared" si="23"/>
        <v>0</v>
      </c>
      <c r="CC40" s="182">
        <f t="shared" si="23"/>
        <v>0</v>
      </c>
      <c r="CD40" s="182">
        <f t="shared" si="23"/>
        <v>0</v>
      </c>
      <c r="CE40" s="182">
        <f t="shared" si="23"/>
        <v>0</v>
      </c>
      <c r="CF40" s="182">
        <f t="shared" si="23"/>
        <v>0</v>
      </c>
      <c r="CG40" s="182">
        <f t="shared" si="23"/>
        <v>0</v>
      </c>
      <c r="CH40" s="182">
        <f t="shared" si="23"/>
        <v>0</v>
      </c>
      <c r="CI40" s="182">
        <f t="shared" si="23"/>
        <v>0</v>
      </c>
      <c r="CJ40" s="182">
        <f t="shared" si="23"/>
        <v>0</v>
      </c>
      <c r="CK40" s="182">
        <f t="shared" si="23"/>
        <v>0</v>
      </c>
      <c r="CL40" s="182">
        <f t="shared" si="23"/>
        <v>0</v>
      </c>
      <c r="CM40" s="182">
        <f t="shared" si="23"/>
        <v>0</v>
      </c>
      <c r="CN40" s="182">
        <f t="shared" si="23"/>
        <v>0</v>
      </c>
      <c r="CO40" s="182">
        <f t="shared" si="23"/>
        <v>0</v>
      </c>
      <c r="CP40" s="182">
        <f t="shared" si="23"/>
        <v>0</v>
      </c>
      <c r="CQ40" s="182">
        <f t="shared" si="23"/>
        <v>0</v>
      </c>
      <c r="CR40" s="182">
        <f t="shared" si="23"/>
        <v>0</v>
      </c>
      <c r="CS40" s="55">
        <f t="shared" ref="CS40:EF40" si="24">IF(AND(CS6&gt;0,CS12&gt;0,CS13&gt;0,CS16&gt;0,CS17&gt;0,CS13&gt;CS12),1,0)</f>
        <v>0</v>
      </c>
      <c r="CT40" s="56">
        <f t="shared" si="24"/>
        <v>0</v>
      </c>
      <c r="CU40" s="56">
        <f t="shared" si="24"/>
        <v>0</v>
      </c>
      <c r="CV40" s="56">
        <f t="shared" si="24"/>
        <v>0</v>
      </c>
      <c r="CW40" s="56">
        <f t="shared" si="24"/>
        <v>0</v>
      </c>
      <c r="CX40" s="56">
        <f t="shared" si="24"/>
        <v>0</v>
      </c>
      <c r="CY40" s="56">
        <f t="shared" si="24"/>
        <v>0</v>
      </c>
      <c r="CZ40" s="56">
        <f t="shared" si="24"/>
        <v>0</v>
      </c>
      <c r="DA40" s="56">
        <f t="shared" si="24"/>
        <v>0</v>
      </c>
      <c r="DB40" s="56">
        <f t="shared" si="24"/>
        <v>0</v>
      </c>
      <c r="DC40" s="56">
        <f t="shared" si="24"/>
        <v>0</v>
      </c>
      <c r="DD40" s="56">
        <f t="shared" si="24"/>
        <v>0</v>
      </c>
      <c r="DE40" s="56">
        <f t="shared" si="24"/>
        <v>0</v>
      </c>
      <c r="DF40" s="56">
        <f t="shared" si="24"/>
        <v>0</v>
      </c>
      <c r="DG40" s="56">
        <f t="shared" si="24"/>
        <v>0</v>
      </c>
      <c r="DH40" s="56">
        <f t="shared" si="24"/>
        <v>0</v>
      </c>
      <c r="DI40" s="56">
        <f t="shared" si="24"/>
        <v>0</v>
      </c>
      <c r="DJ40" s="56">
        <f t="shared" si="24"/>
        <v>0</v>
      </c>
      <c r="DK40" s="56">
        <f t="shared" si="24"/>
        <v>0</v>
      </c>
      <c r="DL40" s="56">
        <f t="shared" si="24"/>
        <v>0</v>
      </c>
      <c r="DM40" s="56">
        <f t="shared" si="24"/>
        <v>0</v>
      </c>
      <c r="DN40" s="56">
        <f t="shared" si="24"/>
        <v>0</v>
      </c>
      <c r="DO40" s="56">
        <f t="shared" si="24"/>
        <v>0</v>
      </c>
      <c r="DP40" s="56">
        <f t="shared" si="24"/>
        <v>0</v>
      </c>
      <c r="DQ40" s="56">
        <f t="shared" si="24"/>
        <v>0</v>
      </c>
      <c r="DR40" s="56">
        <f t="shared" si="24"/>
        <v>0</v>
      </c>
      <c r="DS40" s="56">
        <f t="shared" si="24"/>
        <v>0</v>
      </c>
      <c r="DT40" s="56">
        <f t="shared" si="24"/>
        <v>0</v>
      </c>
      <c r="DU40" s="56">
        <f t="shared" si="24"/>
        <v>0</v>
      </c>
      <c r="DV40" s="56">
        <f t="shared" si="24"/>
        <v>0</v>
      </c>
      <c r="DW40" s="56">
        <f t="shared" si="24"/>
        <v>0</v>
      </c>
      <c r="DX40" s="56">
        <f t="shared" si="24"/>
        <v>0</v>
      </c>
      <c r="DY40" s="56">
        <f t="shared" si="24"/>
        <v>0</v>
      </c>
      <c r="DZ40" s="56">
        <f t="shared" si="24"/>
        <v>0</v>
      </c>
      <c r="EA40" s="56">
        <f t="shared" si="24"/>
        <v>0</v>
      </c>
      <c r="EB40" s="56">
        <f t="shared" si="24"/>
        <v>0</v>
      </c>
      <c r="EC40" s="56">
        <f t="shared" si="24"/>
        <v>0</v>
      </c>
      <c r="ED40" s="56">
        <f t="shared" si="24"/>
        <v>0</v>
      </c>
      <c r="EE40" s="56">
        <f t="shared" si="24"/>
        <v>0</v>
      </c>
      <c r="EF40" s="56">
        <f t="shared" si="24"/>
        <v>0</v>
      </c>
      <c r="EG40" s="147"/>
      <c r="EH40" s="145"/>
      <c r="EI40" s="145"/>
      <c r="EJ40" s="145"/>
      <c r="EK40" s="146"/>
      <c r="EL40" s="39"/>
      <c r="EM40" s="123">
        <f t="shared" ref="EM40:FZ40" si="25">SUM(EM19:EM39)+SUM(EM78:EM121)</f>
        <v>0</v>
      </c>
      <c r="EN40" s="123">
        <f t="shared" si="25"/>
        <v>0</v>
      </c>
      <c r="EO40" s="123">
        <f t="shared" si="25"/>
        <v>0</v>
      </c>
      <c r="EP40" s="123">
        <f t="shared" si="25"/>
        <v>0</v>
      </c>
      <c r="EQ40" s="123">
        <f t="shared" si="25"/>
        <v>0</v>
      </c>
      <c r="ER40" s="123">
        <f t="shared" si="25"/>
        <v>0</v>
      </c>
      <c r="ES40" s="123">
        <f t="shared" si="25"/>
        <v>0</v>
      </c>
      <c r="ET40" s="123">
        <f t="shared" si="25"/>
        <v>0</v>
      </c>
      <c r="EU40" s="123">
        <f t="shared" si="25"/>
        <v>0</v>
      </c>
      <c r="EV40" s="123">
        <f t="shared" si="25"/>
        <v>0</v>
      </c>
      <c r="EW40" s="123">
        <f t="shared" si="25"/>
        <v>0</v>
      </c>
      <c r="EX40" s="123">
        <f t="shared" si="25"/>
        <v>0</v>
      </c>
      <c r="EY40" s="123">
        <f t="shared" si="25"/>
        <v>0</v>
      </c>
      <c r="EZ40" s="123">
        <f t="shared" si="25"/>
        <v>0</v>
      </c>
      <c r="FA40" s="123">
        <f t="shared" si="25"/>
        <v>0</v>
      </c>
      <c r="FB40" s="123">
        <f t="shared" si="25"/>
        <v>0</v>
      </c>
      <c r="FC40" s="123">
        <f t="shared" si="25"/>
        <v>0</v>
      </c>
      <c r="FD40" s="123">
        <f t="shared" si="25"/>
        <v>0</v>
      </c>
      <c r="FE40" s="123">
        <f t="shared" si="25"/>
        <v>0</v>
      </c>
      <c r="FF40" s="123">
        <f t="shared" si="25"/>
        <v>0</v>
      </c>
      <c r="FG40" s="123">
        <f t="shared" si="25"/>
        <v>0</v>
      </c>
      <c r="FH40" s="123">
        <f t="shared" si="25"/>
        <v>0</v>
      </c>
      <c r="FI40" s="123">
        <f t="shared" si="25"/>
        <v>0</v>
      </c>
      <c r="FJ40" s="123">
        <f t="shared" si="25"/>
        <v>0</v>
      </c>
      <c r="FK40" s="123">
        <f t="shared" si="25"/>
        <v>0</v>
      </c>
      <c r="FL40" s="123">
        <f t="shared" si="25"/>
        <v>0</v>
      </c>
      <c r="FM40" s="123">
        <f t="shared" si="25"/>
        <v>0</v>
      </c>
      <c r="FN40" s="123">
        <f t="shared" si="25"/>
        <v>0</v>
      </c>
      <c r="FO40" s="123">
        <f t="shared" si="25"/>
        <v>0</v>
      </c>
      <c r="FP40" s="123">
        <f t="shared" si="25"/>
        <v>0</v>
      </c>
      <c r="FQ40" s="123">
        <f t="shared" si="25"/>
        <v>0</v>
      </c>
      <c r="FR40" s="123">
        <f t="shared" si="25"/>
        <v>0</v>
      </c>
      <c r="FS40" s="123">
        <f t="shared" si="25"/>
        <v>0</v>
      </c>
      <c r="FT40" s="123">
        <f t="shared" si="25"/>
        <v>0</v>
      </c>
      <c r="FU40" s="123">
        <f t="shared" si="25"/>
        <v>0</v>
      </c>
      <c r="FV40" s="123">
        <f t="shared" si="25"/>
        <v>0</v>
      </c>
      <c r="FW40" s="123">
        <f t="shared" si="25"/>
        <v>0</v>
      </c>
      <c r="FX40" s="123">
        <f t="shared" si="25"/>
        <v>0</v>
      </c>
      <c r="FY40" s="264">
        <f t="shared" si="25"/>
        <v>0</v>
      </c>
      <c r="FZ40" s="264">
        <f t="shared" si="25"/>
        <v>0</v>
      </c>
      <c r="GA40" s="264">
        <f t="shared" ref="GA40:HF40" si="26">SUM(GA19:GA39)+SUM(GA78:GA121)</f>
        <v>0</v>
      </c>
      <c r="GB40" s="264">
        <f t="shared" si="26"/>
        <v>0</v>
      </c>
      <c r="GC40" s="264">
        <f t="shared" si="26"/>
        <v>0</v>
      </c>
      <c r="GD40" s="264">
        <f t="shared" si="26"/>
        <v>0</v>
      </c>
      <c r="GE40" s="264">
        <f t="shared" si="26"/>
        <v>0</v>
      </c>
      <c r="GF40" s="264">
        <f t="shared" si="26"/>
        <v>0</v>
      </c>
      <c r="GG40" s="264">
        <f t="shared" si="26"/>
        <v>0</v>
      </c>
      <c r="GH40" s="264">
        <f t="shared" si="26"/>
        <v>0</v>
      </c>
      <c r="GI40" s="264">
        <f t="shared" si="26"/>
        <v>0</v>
      </c>
      <c r="GJ40" s="264">
        <f t="shared" si="26"/>
        <v>0</v>
      </c>
      <c r="GK40" s="264">
        <f t="shared" si="26"/>
        <v>0</v>
      </c>
      <c r="GL40" s="264">
        <f t="shared" si="26"/>
        <v>0</v>
      </c>
      <c r="GM40" s="264">
        <f t="shared" si="26"/>
        <v>0</v>
      </c>
      <c r="GN40" s="264">
        <f t="shared" si="26"/>
        <v>0</v>
      </c>
      <c r="GO40" s="264">
        <f t="shared" si="26"/>
        <v>0</v>
      </c>
      <c r="GP40" s="264">
        <f t="shared" si="26"/>
        <v>0</v>
      </c>
      <c r="GQ40" s="264">
        <f t="shared" si="26"/>
        <v>0</v>
      </c>
      <c r="GR40" s="264">
        <f t="shared" si="26"/>
        <v>0</v>
      </c>
      <c r="GS40" s="264">
        <f t="shared" si="26"/>
        <v>0</v>
      </c>
      <c r="GT40" s="264">
        <f t="shared" si="26"/>
        <v>0</v>
      </c>
      <c r="GU40" s="264">
        <f t="shared" si="26"/>
        <v>0</v>
      </c>
      <c r="GV40" s="264">
        <f t="shared" si="26"/>
        <v>0</v>
      </c>
      <c r="GW40" s="264">
        <f t="shared" si="26"/>
        <v>0</v>
      </c>
      <c r="GX40" s="264">
        <f t="shared" si="26"/>
        <v>0</v>
      </c>
      <c r="GY40" s="264">
        <f t="shared" si="26"/>
        <v>0</v>
      </c>
      <c r="GZ40" s="264">
        <f t="shared" si="26"/>
        <v>0</v>
      </c>
      <c r="HA40" s="264">
        <f t="shared" si="26"/>
        <v>0</v>
      </c>
      <c r="HB40" s="264">
        <f t="shared" si="26"/>
        <v>0</v>
      </c>
      <c r="HC40" s="264">
        <f t="shared" si="26"/>
        <v>0</v>
      </c>
      <c r="HD40" s="264">
        <f t="shared" si="26"/>
        <v>0</v>
      </c>
      <c r="HE40" s="264">
        <f t="shared" si="26"/>
        <v>0</v>
      </c>
      <c r="HF40" s="264">
        <f t="shared" si="26"/>
        <v>0</v>
      </c>
      <c r="HG40" s="264">
        <f t="shared" ref="HG40:HP40" si="27">SUM(HG19:HG39)+SUM(HG78:HG121)</f>
        <v>0</v>
      </c>
      <c r="HH40" s="264">
        <f t="shared" si="27"/>
        <v>0</v>
      </c>
      <c r="HI40" s="264">
        <f t="shared" si="27"/>
        <v>0</v>
      </c>
      <c r="HJ40" s="264">
        <f t="shared" si="27"/>
        <v>0</v>
      </c>
      <c r="HK40" s="264">
        <f t="shared" si="27"/>
        <v>0</v>
      </c>
      <c r="HL40" s="264">
        <f t="shared" si="27"/>
        <v>0</v>
      </c>
      <c r="HM40" s="264">
        <f t="shared" si="27"/>
        <v>0</v>
      </c>
      <c r="HN40" s="264">
        <f t="shared" si="27"/>
        <v>0</v>
      </c>
      <c r="HO40" s="264">
        <f t="shared" si="27"/>
        <v>0</v>
      </c>
      <c r="HP40" s="264">
        <f t="shared" si="27"/>
        <v>0</v>
      </c>
      <c r="HQ40" s="1"/>
    </row>
    <row r="41" spans="1:225" ht="18" hidden="1" customHeight="1" thickBot="1">
      <c r="A41" s="568"/>
      <c r="B41" s="569"/>
      <c r="C41" s="569"/>
      <c r="D41" s="569"/>
      <c r="E41" s="569"/>
      <c r="F41" s="570"/>
      <c r="G41" s="41">
        <v>0</v>
      </c>
      <c r="H41" s="18" t="s">
        <v>38</v>
      </c>
      <c r="I41" s="19"/>
      <c r="J41" s="19"/>
      <c r="K41" s="19"/>
      <c r="L41" s="260" t="s">
        <v>163</v>
      </c>
      <c r="M41" s="13" t="s">
        <v>157</v>
      </c>
      <c r="N41" s="19"/>
      <c r="O41" s="83">
        <f t="shared" si="7"/>
        <v>0</v>
      </c>
      <c r="P41" s="182">
        <f>IF(AND(CS39=1,$N39&gt;=REGISTER!$DE$45,CS$43+CS$44&gt;=REGISTER!$DD$28,CS$40&gt;0),1,0)</f>
        <v>0</v>
      </c>
      <c r="Q41" s="182">
        <f>IF(AND(CT39=1,$N39&gt;=REGISTER!$DE$45,CT$43+CT$44&gt;=REGISTER!$DD$28,CT$40&gt;0),1,0)</f>
        <v>0</v>
      </c>
      <c r="R41" s="182">
        <f>IF(AND(CU39=1,$N39&gt;=REGISTER!$DE$45,CU$43+CU$44&gt;=REGISTER!$DD$28,CU$40&gt;0),1,0)</f>
        <v>0</v>
      </c>
      <c r="S41" s="182">
        <f>IF(AND(CV39=1,$N39&gt;=REGISTER!$DE$45,CV$43+CV$44&gt;=REGISTER!$DD$28,CV$40&gt;0),1,0)</f>
        <v>0</v>
      </c>
      <c r="T41" s="182">
        <f>IF(AND(CW39=1,$N39&gt;=REGISTER!$DE$45,CW$43+CW$44&gt;=REGISTER!$DD$28,CW$40&gt;0),1,0)</f>
        <v>0</v>
      </c>
      <c r="U41" s="182">
        <f>IF(AND(CX39=1,$N39&gt;=REGISTER!$DE$45,CX$43+CX$44&gt;=REGISTER!$DD$28,CX$40&gt;0),1,0)</f>
        <v>0</v>
      </c>
      <c r="V41" s="182">
        <f>IF(AND(CY39=1,$N39&gt;=REGISTER!$DE$45,CY$43+CY$44&gt;=REGISTER!$DD$28,CY$40&gt;0),1,0)</f>
        <v>0</v>
      </c>
      <c r="W41" s="182">
        <f>IF(AND(CZ39=1,$N39&gt;=REGISTER!$DE$45,CZ$43+CZ$44&gt;=REGISTER!$DD$28,CZ$40&gt;0),1,0)</f>
        <v>0</v>
      </c>
      <c r="X41" s="182">
        <f>IF(AND(DA39=1,$N39&gt;=REGISTER!$DE$45,DA$43+DA$44&gt;=REGISTER!$DD$28,DA$40&gt;0),1,0)</f>
        <v>0</v>
      </c>
      <c r="Y41" s="182">
        <f>IF(AND(DB39=1,$N39&gt;=REGISTER!$DE$45,DB$43+DB$44&gt;=REGISTER!$DD$28,DB$40&gt;0),1,0)</f>
        <v>0</v>
      </c>
      <c r="Z41" s="182">
        <f>IF(AND(DC39=1,$N39&gt;=REGISTER!$DE$45,DC$43+DC$44&gt;=REGISTER!$DD$28,DC$40&gt;0),1,0)</f>
        <v>0</v>
      </c>
      <c r="AA41" s="182">
        <f>IF(AND(DD39=1,$N39&gt;=REGISTER!$DE$45,DD$43+DD$44&gt;=REGISTER!$DD$28,DD$40&gt;0),1,0)</f>
        <v>0</v>
      </c>
      <c r="AB41" s="182">
        <f>IF(AND(DE39=1,$N39&gt;=REGISTER!$DE$45,DE$43+DE$44&gt;=REGISTER!$DD$28,DE$40&gt;0),1,0)</f>
        <v>0</v>
      </c>
      <c r="AC41" s="182">
        <f>IF(AND(DF39=1,$N39&gt;=REGISTER!$DE$45,DF$43+DF$44&gt;=REGISTER!$DD$28,DF$40&gt;0),1,0)</f>
        <v>0</v>
      </c>
      <c r="AD41" s="182">
        <f>IF(AND(DG39=1,$N39&gt;=REGISTER!$DE$45,DG$43+DG$44&gt;=REGISTER!$DD$28,DG$40&gt;0),1,0)</f>
        <v>0</v>
      </c>
      <c r="AE41" s="182">
        <f>IF(AND(DH39=1,$N39&gt;=REGISTER!$DE$45,DH$43+DH$44&gt;=REGISTER!$DD$28,DH$40&gt;0),1,0)</f>
        <v>0</v>
      </c>
      <c r="AF41" s="182">
        <f>IF(AND(DI39=1,$N39&gt;=REGISTER!$DE$45,DI$43+DI$44&gt;=REGISTER!$DD$28,DI$40&gt;0),1,0)</f>
        <v>0</v>
      </c>
      <c r="AG41" s="182">
        <f>IF(AND(DJ39=1,$N39&gt;=REGISTER!$DE$45,DJ$43+DJ$44&gt;=REGISTER!$DD$28,DJ$40&gt;0),1,0)</f>
        <v>0</v>
      </c>
      <c r="AH41" s="182">
        <f>IF(AND(DK39=1,$N39&gt;=REGISTER!$DE$45,DK$43+DK$44&gt;=REGISTER!$DD$28,DK$40&gt;0),1,0)</f>
        <v>0</v>
      </c>
      <c r="AI41" s="182">
        <f>IF(AND(DL39=1,$N39&gt;=REGISTER!$DE$45,DL$43+DL$44&gt;=REGISTER!$DD$28,DL$40&gt;0),1,0)</f>
        <v>0</v>
      </c>
      <c r="AJ41" s="182">
        <f>IF(AND(DM39=1,$N39&gt;=REGISTER!$DE$45,DM$43+DM$44&gt;=REGISTER!$DD$28,DM$40&gt;0),1,0)</f>
        <v>0</v>
      </c>
      <c r="AK41" s="182">
        <f>IF(AND(DN39=1,$N39&gt;=REGISTER!$DE$45,DN$43+DN$44&gt;=REGISTER!$DD$28,DN$40&gt;0),1,0)</f>
        <v>0</v>
      </c>
      <c r="AL41" s="182">
        <f>IF(AND(DO39=1,$N39&gt;=REGISTER!$DE$45,DO$43+DO$44&gt;=REGISTER!$DD$28,DO$40&gt;0),1,0)</f>
        <v>0</v>
      </c>
      <c r="AM41" s="182">
        <f>IF(AND(DP39=1,$N39&gt;=REGISTER!$DE$45,DP$43+DP$44&gt;=REGISTER!$DD$28,DP$40&gt;0),1,0)</f>
        <v>0</v>
      </c>
      <c r="AN41" s="182">
        <f>IF(AND(DQ39=1,$N39&gt;=REGISTER!$DE$45,DQ$43+DQ$44&gt;=REGISTER!$DD$28,DQ$40&gt;0),1,0)</f>
        <v>0</v>
      </c>
      <c r="AO41" s="182">
        <f>IF(AND(DR39=1,$N39&gt;=REGISTER!$DE$45,DR$43+DR$44&gt;=REGISTER!$DD$28,DR$40&gt;0),1,0)</f>
        <v>0</v>
      </c>
      <c r="AP41" s="182">
        <f>IF(AND(DS39=1,$N39&gt;=REGISTER!$DE$45,DS$43+DS$44&gt;=REGISTER!$DD$28,DS$40&gt;0),1,0)</f>
        <v>0</v>
      </c>
      <c r="AQ41" s="182">
        <f>IF(AND(DT39=1,$N39&gt;=REGISTER!$DE$45,DT$43+DT$44&gt;=REGISTER!$DD$28,DT$40&gt;0),1,0)</f>
        <v>0</v>
      </c>
      <c r="AR41" s="182">
        <f>IF(AND(DU39=1,$N39&gt;=REGISTER!$DE$45,DU$43+DU$44&gt;=REGISTER!$DD$28,DU$40&gt;0),1,0)</f>
        <v>0</v>
      </c>
      <c r="AS41" s="182">
        <f>IF(AND(DV39=1,$N39&gt;=REGISTER!$DE$45,DV$43+DV$44&gt;=REGISTER!$DD$28,DV$40&gt;0),1,0)</f>
        <v>0</v>
      </c>
      <c r="AT41" s="182">
        <f>IF(AND(DW39=1,$N39&gt;=REGISTER!$DE$45,DW$43+DW$44&gt;=REGISTER!$DD$28,DW$40&gt;0),1,0)</f>
        <v>0</v>
      </c>
      <c r="AU41" s="182">
        <f>IF(AND(DX39=1,$N39&gt;=REGISTER!$DE$45,DX$43+DX$44&gt;=REGISTER!$DD$28,DX$40&gt;0),1,0)</f>
        <v>0</v>
      </c>
      <c r="AV41" s="182">
        <f>IF(AND(DY39=1,$N39&gt;=REGISTER!$DE$45,DY$43+DY$44&gt;=REGISTER!$DD$28,DY$40&gt;0),1,0)</f>
        <v>0</v>
      </c>
      <c r="AW41" s="182">
        <f>IF(AND(DZ39=1,$N39&gt;=REGISTER!$DE$45,DZ$43+DZ$44&gt;=REGISTER!$DD$28,DZ$40&gt;0),1,0)</f>
        <v>0</v>
      </c>
      <c r="AX41" s="182">
        <f>IF(AND(EA39=1,$N39&gt;=REGISTER!$DE$45,EA$43+EA$44&gt;=REGISTER!$DD$28,EA$40&gt;0),1,0)</f>
        <v>0</v>
      </c>
      <c r="AY41" s="182">
        <f>IF(AND(EB39=1,$N39&gt;=REGISTER!$DE$45,EB$43+EB$44&gt;=REGISTER!$DD$28,EB$40&gt;0),1,0)</f>
        <v>0</v>
      </c>
      <c r="AZ41" s="182">
        <f>IF(AND(EC39=1,$N39&gt;=REGISTER!$DE$45,EC$43+EC$44&gt;=REGISTER!$DD$28,EC$40&gt;0),1,0)</f>
        <v>0</v>
      </c>
      <c r="BA41" s="182">
        <f>IF(AND(ED39=1,$N39&gt;=REGISTER!$DE$45,ED$43+ED$44&gt;=REGISTER!$DD$28,ED$40&gt;0),1,0)</f>
        <v>0</v>
      </c>
      <c r="BB41" s="182">
        <f>IF(AND(EE39=1,$N39&gt;=REGISTER!$DE$45,EE$43+EE$44&gt;=REGISTER!$DD$28,EE$40&gt;0),1,0)</f>
        <v>0</v>
      </c>
      <c r="BC41" s="182">
        <f>IF(AND(EF39=1,$N39&gt;=REGISTER!$DE$45,EF$43+EF$44&gt;=REGISTER!$DD$28,EF$40&gt;0),1,0)</f>
        <v>0</v>
      </c>
      <c r="BD41" s="83">
        <f t="shared" si="8"/>
        <v>0</v>
      </c>
      <c r="BE41" s="182">
        <f>IF(AND(OR(CS39=1,CS39="X"),$N39&gt;=13,CS$41&gt;2,CS$40&gt;0),1,0)</f>
        <v>0</v>
      </c>
      <c r="BF41" s="182">
        <f t="shared" si="23"/>
        <v>0</v>
      </c>
      <c r="BG41" s="182">
        <f t="shared" si="23"/>
        <v>0</v>
      </c>
      <c r="BH41" s="182">
        <f t="shared" si="23"/>
        <v>0</v>
      </c>
      <c r="BI41" s="182">
        <f t="shared" si="23"/>
        <v>0</v>
      </c>
      <c r="BJ41" s="182">
        <f t="shared" si="23"/>
        <v>0</v>
      </c>
      <c r="BK41" s="182">
        <f t="shared" si="23"/>
        <v>0</v>
      </c>
      <c r="BL41" s="182">
        <f t="shared" si="23"/>
        <v>0</v>
      </c>
      <c r="BM41" s="182">
        <f t="shared" si="23"/>
        <v>0</v>
      </c>
      <c r="BN41" s="182">
        <f t="shared" si="23"/>
        <v>0</v>
      </c>
      <c r="BO41" s="182">
        <f t="shared" si="23"/>
        <v>0</v>
      </c>
      <c r="BP41" s="182">
        <f t="shared" si="23"/>
        <v>0</v>
      </c>
      <c r="BQ41" s="182">
        <f t="shared" si="23"/>
        <v>0</v>
      </c>
      <c r="BR41" s="182">
        <f t="shared" si="23"/>
        <v>0</v>
      </c>
      <c r="BS41" s="182">
        <f t="shared" si="23"/>
        <v>0</v>
      </c>
      <c r="BT41" s="182">
        <f t="shared" si="23"/>
        <v>0</v>
      </c>
      <c r="BU41" s="182">
        <f t="shared" si="23"/>
        <v>0</v>
      </c>
      <c r="BV41" s="182">
        <f t="shared" si="23"/>
        <v>0</v>
      </c>
      <c r="BW41" s="182">
        <f t="shared" si="23"/>
        <v>0</v>
      </c>
      <c r="BX41" s="182">
        <f t="shared" si="23"/>
        <v>0</v>
      </c>
      <c r="BY41" s="182">
        <f t="shared" si="23"/>
        <v>0</v>
      </c>
      <c r="BZ41" s="182">
        <f t="shared" si="23"/>
        <v>0</v>
      </c>
      <c r="CA41" s="182">
        <f t="shared" si="23"/>
        <v>0</v>
      </c>
      <c r="CB41" s="182">
        <f t="shared" si="23"/>
        <v>0</v>
      </c>
      <c r="CC41" s="182">
        <f t="shared" si="23"/>
        <v>0</v>
      </c>
      <c r="CD41" s="182">
        <f t="shared" si="23"/>
        <v>0</v>
      </c>
      <c r="CE41" s="182">
        <f t="shared" si="23"/>
        <v>0</v>
      </c>
      <c r="CF41" s="182">
        <f t="shared" si="23"/>
        <v>0</v>
      </c>
      <c r="CG41" s="182">
        <f t="shared" si="23"/>
        <v>0</v>
      </c>
      <c r="CH41" s="182">
        <f t="shared" si="23"/>
        <v>0</v>
      </c>
      <c r="CI41" s="182">
        <f t="shared" si="23"/>
        <v>0</v>
      </c>
      <c r="CJ41" s="182">
        <f t="shared" si="23"/>
        <v>0</v>
      </c>
      <c r="CK41" s="182">
        <f t="shared" si="23"/>
        <v>0</v>
      </c>
      <c r="CL41" s="182">
        <f t="shared" si="23"/>
        <v>0</v>
      </c>
      <c r="CM41" s="182">
        <f t="shared" si="23"/>
        <v>0</v>
      </c>
      <c r="CN41" s="182">
        <f t="shared" si="23"/>
        <v>0</v>
      </c>
      <c r="CO41" s="182">
        <f t="shared" si="23"/>
        <v>0</v>
      </c>
      <c r="CP41" s="182">
        <f t="shared" si="23"/>
        <v>0</v>
      </c>
      <c r="CQ41" s="182">
        <f t="shared" si="23"/>
        <v>0</v>
      </c>
      <c r="CR41" s="182">
        <f t="shared" si="23"/>
        <v>0</v>
      </c>
      <c r="CS41" s="16">
        <f t="shared" ref="CS41:DP41" si="28">IF(SUM(CS47:CS53)=0,0,SUMIF($I$19:$I$37,"=1",CS$19:CS$37)+SUMIF($I$78:$I$116,"=1",CS$78:CS$116))</f>
        <v>0</v>
      </c>
      <c r="CT41" s="16">
        <f t="shared" si="28"/>
        <v>0</v>
      </c>
      <c r="CU41" s="16">
        <f t="shared" si="28"/>
        <v>0</v>
      </c>
      <c r="CV41" s="16">
        <f t="shared" si="28"/>
        <v>0</v>
      </c>
      <c r="CW41" s="16">
        <f t="shared" si="28"/>
        <v>0</v>
      </c>
      <c r="CX41" s="16">
        <f t="shared" si="28"/>
        <v>0</v>
      </c>
      <c r="CY41" s="16">
        <f t="shared" si="28"/>
        <v>0</v>
      </c>
      <c r="CZ41" s="16">
        <f t="shared" si="28"/>
        <v>0</v>
      </c>
      <c r="DA41" s="16">
        <f t="shared" si="28"/>
        <v>0</v>
      </c>
      <c r="DB41" s="16">
        <f t="shared" si="28"/>
        <v>0</v>
      </c>
      <c r="DC41" s="16">
        <f t="shared" si="28"/>
        <v>0</v>
      </c>
      <c r="DD41" s="16">
        <f t="shared" si="28"/>
        <v>0</v>
      </c>
      <c r="DE41" s="16">
        <f t="shared" si="28"/>
        <v>0</v>
      </c>
      <c r="DF41" s="16">
        <f t="shared" si="28"/>
        <v>0</v>
      </c>
      <c r="DG41" s="16">
        <f t="shared" si="28"/>
        <v>0</v>
      </c>
      <c r="DH41" s="16">
        <f t="shared" si="28"/>
        <v>0</v>
      </c>
      <c r="DI41" s="16">
        <f t="shared" si="28"/>
        <v>0</v>
      </c>
      <c r="DJ41" s="16">
        <f t="shared" si="28"/>
        <v>0</v>
      </c>
      <c r="DK41" s="16">
        <f t="shared" si="28"/>
        <v>0</v>
      </c>
      <c r="DL41" s="16">
        <f t="shared" si="28"/>
        <v>0</v>
      </c>
      <c r="DM41" s="16">
        <f t="shared" si="28"/>
        <v>0</v>
      </c>
      <c r="DN41" s="16">
        <f t="shared" si="28"/>
        <v>0</v>
      </c>
      <c r="DO41" s="16">
        <f t="shared" si="28"/>
        <v>0</v>
      </c>
      <c r="DP41" s="16">
        <f t="shared" si="28"/>
        <v>0</v>
      </c>
      <c r="DQ41" s="16">
        <f t="shared" ref="DQ41:EF41" si="29">IF(SUM(DQ47:DQ53)=0,0,SUMIF($I$19:$I$37,"=1",DQ$19:DQ$37)+SUMIF($I$78:$I$116,"=1",DQ$78:DQ$116))</f>
        <v>0</v>
      </c>
      <c r="DR41" s="16">
        <f t="shared" si="29"/>
        <v>0</v>
      </c>
      <c r="DS41" s="16">
        <f t="shared" si="29"/>
        <v>0</v>
      </c>
      <c r="DT41" s="16">
        <f t="shared" si="29"/>
        <v>0</v>
      </c>
      <c r="DU41" s="16">
        <f t="shared" si="29"/>
        <v>0</v>
      </c>
      <c r="DV41" s="16">
        <f t="shared" si="29"/>
        <v>0</v>
      </c>
      <c r="DW41" s="16">
        <f t="shared" si="29"/>
        <v>0</v>
      </c>
      <c r="DX41" s="16">
        <f t="shared" si="29"/>
        <v>0</v>
      </c>
      <c r="DY41" s="16">
        <f t="shared" si="29"/>
        <v>0</v>
      </c>
      <c r="DZ41" s="16">
        <f t="shared" si="29"/>
        <v>0</v>
      </c>
      <c r="EA41" s="16">
        <f t="shared" si="29"/>
        <v>0</v>
      </c>
      <c r="EB41" s="16">
        <f t="shared" si="29"/>
        <v>0</v>
      </c>
      <c r="EC41" s="16">
        <f t="shared" si="29"/>
        <v>0</v>
      </c>
      <c r="ED41" s="16">
        <f t="shared" si="29"/>
        <v>0</v>
      </c>
      <c r="EE41" s="16">
        <f t="shared" si="29"/>
        <v>0</v>
      </c>
      <c r="EF41" s="16">
        <f t="shared" si="29"/>
        <v>0</v>
      </c>
      <c r="EG41" s="145"/>
      <c r="EH41" s="145"/>
      <c r="EI41" s="145"/>
      <c r="EJ41" s="145"/>
      <c r="EK41" s="146"/>
      <c r="EL41" s="39"/>
      <c r="EM41" s="212"/>
      <c r="EN41" s="212"/>
      <c r="EO41" s="212"/>
      <c r="EP41" s="212"/>
      <c r="EQ41" s="212"/>
      <c r="ER41" s="212"/>
      <c r="ES41" s="212"/>
      <c r="ET41" s="212"/>
      <c r="EU41" s="212"/>
      <c r="EV41" s="212"/>
      <c r="EW41" s="212"/>
      <c r="EX41" s="212"/>
      <c r="EY41" s="212"/>
      <c r="EZ41" s="212"/>
      <c r="FA41" s="212"/>
      <c r="FB41" s="212"/>
      <c r="FC41" s="212"/>
      <c r="FD41" s="212"/>
      <c r="FE41" s="212"/>
      <c r="FF41" s="212"/>
      <c r="FG41" s="212"/>
      <c r="FH41" s="212"/>
      <c r="FI41" s="212"/>
      <c r="FJ41" s="212"/>
      <c r="FK41" s="212"/>
      <c r="FL41" s="212"/>
      <c r="FM41" s="212"/>
      <c r="FN41" s="212"/>
      <c r="FO41" s="212"/>
      <c r="FP41" s="212"/>
      <c r="FQ41" s="212"/>
      <c r="FR41" s="212"/>
      <c r="FS41" s="212"/>
      <c r="FT41" s="212"/>
      <c r="FU41" s="212"/>
      <c r="FV41" s="212"/>
      <c r="FW41" s="212"/>
      <c r="FX41" s="212"/>
      <c r="FY41" s="212"/>
      <c r="FZ41" s="212"/>
      <c r="GA41" s="212"/>
      <c r="GB41" s="212"/>
      <c r="GC41" s="212"/>
      <c r="GD41" s="212"/>
      <c r="GE41" s="212"/>
      <c r="GF41" s="212"/>
      <c r="GG41" s="212"/>
      <c r="GH41" s="212"/>
      <c r="GI41" s="212"/>
      <c r="GJ41" s="212"/>
      <c r="GK41" s="212"/>
      <c r="GL41" s="212"/>
      <c r="GM41" s="212"/>
      <c r="GN41" s="212"/>
      <c r="GO41" s="212"/>
      <c r="GP41" s="212"/>
      <c r="GQ41" s="212"/>
      <c r="GR41" s="212"/>
      <c r="GS41" s="212"/>
      <c r="GT41" s="212"/>
      <c r="GU41" s="212"/>
      <c r="GV41" s="212"/>
      <c r="GW41" s="212"/>
      <c r="GX41" s="212"/>
      <c r="GY41" s="212"/>
      <c r="GZ41" s="212"/>
      <c r="HA41" s="212"/>
      <c r="HB41" s="212"/>
      <c r="HC41" s="212"/>
      <c r="HD41" s="212"/>
      <c r="HE41" s="212"/>
      <c r="HF41" s="212"/>
      <c r="HG41" s="212"/>
      <c r="HH41" s="212"/>
      <c r="HI41" s="212"/>
      <c r="HJ41" s="212"/>
      <c r="HK41" s="212"/>
      <c r="HL41" s="212"/>
      <c r="HM41" s="212"/>
      <c r="HN41" s="212"/>
      <c r="HO41" s="212"/>
      <c r="HP41" s="212"/>
      <c r="HQ41" s="1"/>
    </row>
    <row r="42" spans="1:225" ht="13.5" hidden="1" customHeight="1" thickBot="1">
      <c r="A42" s="60"/>
      <c r="B42" s="61"/>
      <c r="C42" s="61"/>
      <c r="D42" s="61"/>
      <c r="E42" s="61"/>
      <c r="F42" s="62"/>
      <c r="G42" s="58"/>
      <c r="H42" s="18" t="s">
        <v>39</v>
      </c>
      <c r="I42" s="19"/>
      <c r="J42" s="19"/>
      <c r="K42" s="19"/>
      <c r="L42" s="260" t="s">
        <v>163</v>
      </c>
      <c r="M42" s="13" t="s">
        <v>158</v>
      </c>
      <c r="N42" s="19"/>
      <c r="O42" s="83">
        <f t="shared" si="7"/>
        <v>0</v>
      </c>
      <c r="P42" s="182">
        <f>IF(AND(CS117=1,$N117&gt;=REGISTER!$DE$45,CS$43+CS$44&gt;=REGISTER!$DD$28,CS$40&gt;0),1,0)</f>
        <v>0</v>
      </c>
      <c r="Q42" s="182">
        <f>IF(AND(CT117=1,$N117&gt;=REGISTER!$DE$45,CT$43+CT$44&gt;=REGISTER!$DD$28,CT$40&gt;0),1,0)</f>
        <v>0</v>
      </c>
      <c r="R42" s="182">
        <f>IF(AND(CU117=1,$N117&gt;=REGISTER!$DE$45,CU$43+CU$44&gt;=REGISTER!$DD$28,CU$40&gt;0),1,0)</f>
        <v>0</v>
      </c>
      <c r="S42" s="182">
        <f>IF(AND(CV117=1,$N117&gt;=REGISTER!$DE$45,CV$43+CV$44&gt;=REGISTER!$DD$28,CV$40&gt;0),1,0)</f>
        <v>0</v>
      </c>
      <c r="T42" s="182">
        <f>IF(AND(CW117=1,$N117&gt;=REGISTER!$DE$45,CW$43+CW$44&gt;=REGISTER!$DD$28,CW$40&gt;0),1,0)</f>
        <v>0</v>
      </c>
      <c r="U42" s="182">
        <f>IF(AND(CX117=1,$N117&gt;=REGISTER!$DE$45,CX$43+CX$44&gt;=REGISTER!$DD$28,CX$40&gt;0),1,0)</f>
        <v>0</v>
      </c>
      <c r="V42" s="182">
        <f>IF(AND(CY117=1,$N117&gt;=REGISTER!$DE$45,CY$43+CY$44&gt;=REGISTER!$DD$28,CY$40&gt;0),1,0)</f>
        <v>0</v>
      </c>
      <c r="W42" s="182">
        <f>IF(AND(CZ117=1,$N117&gt;=REGISTER!$DE$45,CZ$43+CZ$44&gt;=REGISTER!$DD$28,CZ$40&gt;0),1,0)</f>
        <v>0</v>
      </c>
      <c r="X42" s="182">
        <f>IF(AND(DA117=1,$N117&gt;=REGISTER!$DE$45,DA$43+DA$44&gt;=REGISTER!$DD$28,DA$40&gt;0),1,0)</f>
        <v>0</v>
      </c>
      <c r="Y42" s="182">
        <f>IF(AND(DB117=1,$N117&gt;=REGISTER!$DE$45,DB$43+DB$44&gt;=REGISTER!$DD$28,DB$40&gt;0),1,0)</f>
        <v>0</v>
      </c>
      <c r="Z42" s="182">
        <f>IF(AND(DC117=1,$N117&gt;=REGISTER!$DE$45,DC$43+DC$44&gt;=REGISTER!$DD$28,DC$40&gt;0),1,0)</f>
        <v>0</v>
      </c>
      <c r="AA42" s="182">
        <f>IF(AND(DD117=1,$N117&gt;=REGISTER!$DE$45,DD$43+DD$44&gt;=REGISTER!$DD$28,DD$40&gt;0),1,0)</f>
        <v>0</v>
      </c>
      <c r="AB42" s="182">
        <f>IF(AND(DE117=1,$N117&gt;=REGISTER!$DE$45,DE$43+DE$44&gt;=REGISTER!$DD$28,DE$40&gt;0),1,0)</f>
        <v>0</v>
      </c>
      <c r="AC42" s="182">
        <f>IF(AND(DF117=1,$N117&gt;=REGISTER!$DE$45,DF$43+DF$44&gt;=REGISTER!$DD$28,DF$40&gt;0),1,0)</f>
        <v>0</v>
      </c>
      <c r="AD42" s="182">
        <f>IF(AND(DG117=1,$N117&gt;=REGISTER!$DE$45,DG$43+DG$44&gt;=REGISTER!$DD$28,DG$40&gt;0),1,0)</f>
        <v>0</v>
      </c>
      <c r="AE42" s="182">
        <f>IF(AND(DH117=1,$N117&gt;=REGISTER!$DE$45,DH$43+DH$44&gt;=REGISTER!$DD$28,DH$40&gt;0),1,0)</f>
        <v>0</v>
      </c>
      <c r="AF42" s="182">
        <f>IF(AND(DI117=1,$N117&gt;=REGISTER!$DE$45,DI$43+DI$44&gt;=REGISTER!$DD$28,DI$40&gt;0),1,0)</f>
        <v>0</v>
      </c>
      <c r="AG42" s="182">
        <f>IF(AND(DJ117=1,$N117&gt;=REGISTER!$DE$45,DJ$43+DJ$44&gt;=REGISTER!$DD$28,DJ$40&gt;0),1,0)</f>
        <v>0</v>
      </c>
      <c r="AH42" s="182">
        <f>IF(AND(DK117=1,$N117&gt;=REGISTER!$DE$45,DK$43+DK$44&gt;=REGISTER!$DD$28,DK$40&gt;0),1,0)</f>
        <v>0</v>
      </c>
      <c r="AI42" s="182">
        <f>IF(AND(DL117=1,$N117&gt;=REGISTER!$DE$45,DL$43+DL$44&gt;=REGISTER!$DD$28,DL$40&gt;0),1,0)</f>
        <v>0</v>
      </c>
      <c r="AJ42" s="182">
        <f>IF(AND(DM117=1,$N117&gt;=REGISTER!$DE$45,DM$43+DM$44&gt;=REGISTER!$DD$28,DM$40&gt;0),1,0)</f>
        <v>0</v>
      </c>
      <c r="AK42" s="182">
        <f>IF(AND(DN117=1,$N117&gt;=REGISTER!$DE$45,DN$43+DN$44&gt;=REGISTER!$DD$28,DN$40&gt;0),1,0)</f>
        <v>0</v>
      </c>
      <c r="AL42" s="182">
        <f>IF(AND(DO117=1,$N117&gt;=REGISTER!$DE$45,DO$43+DO$44&gt;=REGISTER!$DD$28,DO$40&gt;0),1,0)</f>
        <v>0</v>
      </c>
      <c r="AM42" s="182">
        <f>IF(AND(DP117=1,$N117&gt;=REGISTER!$DE$45,DP$43+DP$44&gt;=REGISTER!$DD$28,DP$40&gt;0),1,0)</f>
        <v>0</v>
      </c>
      <c r="AN42" s="182">
        <f>IF(AND(DQ117=1,$N117&gt;=REGISTER!$DE$45,DQ$43+DQ$44&gt;=REGISTER!$DD$28,DQ$40&gt;0),1,0)</f>
        <v>0</v>
      </c>
      <c r="AO42" s="182">
        <f>IF(AND(DR117=1,$N117&gt;=REGISTER!$DE$45,DR$43+DR$44&gt;=REGISTER!$DD$28,DR$40&gt;0),1,0)</f>
        <v>0</v>
      </c>
      <c r="AP42" s="182">
        <f>IF(AND(DS117=1,$N117&gt;=REGISTER!$DE$45,DS$43+DS$44&gt;=REGISTER!$DD$28,DS$40&gt;0),1,0)</f>
        <v>0</v>
      </c>
      <c r="AQ42" s="182">
        <f>IF(AND(DT117=1,$N117&gt;=REGISTER!$DE$45,DT$43+DT$44&gt;=REGISTER!$DD$28,DT$40&gt;0),1,0)</f>
        <v>0</v>
      </c>
      <c r="AR42" s="182">
        <f>IF(AND(DU117=1,$N117&gt;=REGISTER!$DE$45,DU$43+DU$44&gt;=REGISTER!$DD$28,DU$40&gt;0),1,0)</f>
        <v>0</v>
      </c>
      <c r="AS42" s="182">
        <f>IF(AND(DV117=1,$N117&gt;=REGISTER!$DE$45,DV$43+DV$44&gt;=REGISTER!$DD$28,DV$40&gt;0),1,0)</f>
        <v>0</v>
      </c>
      <c r="AT42" s="182">
        <f>IF(AND(DW117=1,$N117&gt;=REGISTER!$DE$45,DW$43+DW$44&gt;=REGISTER!$DD$28,DW$40&gt;0),1,0)</f>
        <v>0</v>
      </c>
      <c r="AU42" s="182">
        <f>IF(AND(DX117=1,$N117&gt;=REGISTER!$DE$45,DX$43+DX$44&gt;=REGISTER!$DD$28,DX$40&gt;0),1,0)</f>
        <v>0</v>
      </c>
      <c r="AV42" s="182">
        <f>IF(AND(DY117=1,$N117&gt;=REGISTER!$DE$45,DY$43+DY$44&gt;=REGISTER!$DD$28,DY$40&gt;0),1,0)</f>
        <v>0</v>
      </c>
      <c r="AW42" s="182">
        <f>IF(AND(DZ117=1,$N117&gt;=REGISTER!$DE$45,DZ$43+DZ$44&gt;=REGISTER!$DD$28,DZ$40&gt;0),1,0)</f>
        <v>0</v>
      </c>
      <c r="AX42" s="182">
        <f>IF(AND(EA117=1,$N117&gt;=REGISTER!$DE$45,EA$43+EA$44&gt;=REGISTER!$DD$28,EA$40&gt;0),1,0)</f>
        <v>0</v>
      </c>
      <c r="AY42" s="182">
        <f>IF(AND(EB117=1,$N117&gt;=REGISTER!$DE$45,EB$43+EB$44&gt;=REGISTER!$DD$28,EB$40&gt;0),1,0)</f>
        <v>0</v>
      </c>
      <c r="AZ42" s="182">
        <f>IF(AND(EC117=1,$N117&gt;=REGISTER!$DE$45,EC$43+EC$44&gt;=REGISTER!$DD$28,EC$40&gt;0),1,0)</f>
        <v>0</v>
      </c>
      <c r="BA42" s="182">
        <f>IF(AND(ED117=1,$N117&gt;=REGISTER!$DE$45,ED$43+ED$44&gt;=REGISTER!$DD$28,ED$40&gt;0),1,0)</f>
        <v>0</v>
      </c>
      <c r="BB42" s="182">
        <f>IF(AND(EE117=1,$N117&gt;=REGISTER!$DE$45,EE$43+EE$44&gt;=REGISTER!$DD$28,EE$40&gt;0),1,0)</f>
        <v>0</v>
      </c>
      <c r="BC42" s="182">
        <f>IF(AND(EF117=1,$N117&gt;=REGISTER!$DE$45,EF$43+EF$44&gt;=REGISTER!$DD$28,EF$40&gt;0),1,0)</f>
        <v>0</v>
      </c>
      <c r="BD42" s="83">
        <f t="shared" si="8"/>
        <v>0</v>
      </c>
      <c r="BE42" s="182">
        <f>IF(SUM(BE$40:BE41)&gt;=2,0,IF(AND(OR(CS117=1,C117="X"),$N117&gt;=13,CS$41&gt;2,CS$40&gt;0),1,0))</f>
        <v>0</v>
      </c>
      <c r="BF42" s="182">
        <f>IF(SUM(BF$40:BF41)&gt;=2,0,IF(AND(OR(CT117=1,D117="X"),$N117&gt;=13,CT$41&gt;2,CT$40&gt;0),1,0))</f>
        <v>0</v>
      </c>
      <c r="BG42" s="182">
        <f>IF(SUM(BG$40:BG41)&gt;=2,0,IF(AND(OR(CU117=1,E117="X"),$N117&gt;=13,CU$41&gt;2,CU$40&gt;0),1,0))</f>
        <v>0</v>
      </c>
      <c r="BH42" s="182">
        <f>IF(SUM(BH$40:BH41)&gt;=2,0,IF(AND(OR(CV117=1,F117="X"),$N117&gt;=13,CV$41&gt;2,CV$40&gt;0),1,0))</f>
        <v>0</v>
      </c>
      <c r="BI42" s="182">
        <f>IF(SUM(BI$40:BI41)&gt;=2,0,IF(AND(OR(CW117=1,G117="X"),$N117&gt;=13,CW$41&gt;2,CW$40&gt;0),1,0))</f>
        <v>0</v>
      </c>
      <c r="BJ42" s="182">
        <f>IF(SUM(BJ$40:BJ41)&gt;=2,0,IF(AND(OR(CX117=1,H117="X"),$N117&gt;=13,CX$41&gt;2,CX$40&gt;0),1,0))</f>
        <v>0</v>
      </c>
      <c r="BK42" s="182">
        <f>IF(SUM(BK$40:BK41)&gt;=2,0,IF(AND(OR(CY117=1,I117="X"),$N117&gt;=13,CY$41&gt;2,CY$40&gt;0),1,0))</f>
        <v>0</v>
      </c>
      <c r="BL42" s="182">
        <f>IF(SUM(BL$40:BL41)&gt;=2,0,IF(AND(OR(CZ117=1,J117="X"),$N117&gt;=13,CZ$41&gt;2,CZ$40&gt;0),1,0))</f>
        <v>0</v>
      </c>
      <c r="BM42" s="182">
        <f>IF(SUM(BM$40:BM41)&gt;=2,0,IF(AND(OR(DA117=1,K117="X"),$N117&gt;=13,DA$41&gt;2,DA$40&gt;0),1,0))</f>
        <v>0</v>
      </c>
      <c r="BN42" s="182">
        <f>IF(SUM(BN$40:BN41)&gt;=2,0,IF(AND(OR(DB117=1,L117="X"),$N117&gt;=13,DB$41&gt;2,DB$40&gt;0),1,0))</f>
        <v>0</v>
      </c>
      <c r="BO42" s="182">
        <f>IF(SUM(BO$40:BO41)&gt;=2,0,IF(AND(OR(DC117=1,M117="X"),$N117&gt;=13,DC$41&gt;2,DC$40&gt;0),1,0))</f>
        <v>0</v>
      </c>
      <c r="BP42" s="182">
        <f>IF(SUM(BP$40:BP41)&gt;=2,0,IF(AND(OR(DD117=1,N117="X"),$N117&gt;=13,DD$41&gt;2,DD$40&gt;0),1,0))</f>
        <v>0</v>
      </c>
      <c r="BQ42" s="182">
        <f>IF(SUM(BQ$40:BQ41)&gt;=2,0,IF(AND(OR(DE117=1,O117="X"),$N117&gt;=13,DE$41&gt;2,DE$40&gt;0),1,0))</f>
        <v>0</v>
      </c>
      <c r="BR42" s="182">
        <f>IF(SUM(BR$40:BR41)&gt;=2,0,IF(AND(OR(DF117=1,P117="X"),$N117&gt;=13,DF$41&gt;2,DF$40&gt;0),1,0))</f>
        <v>0</v>
      </c>
      <c r="BS42" s="182">
        <f>IF(SUM(BS$40:BS41)&gt;=2,0,IF(AND(OR(DG117=1,Q117="X"),$N117&gt;=13,DG$41&gt;2,DG$40&gt;0),1,0))</f>
        <v>0</v>
      </c>
      <c r="BT42" s="182">
        <f>IF(SUM(BT$40:BT41)&gt;=2,0,IF(AND(OR(DH117=1,R117="X"),$N117&gt;=13,DH$41&gt;2,DH$40&gt;0),1,0))</f>
        <v>0</v>
      </c>
      <c r="BU42" s="182">
        <f>IF(SUM(BU$40:BU41)&gt;=2,0,IF(AND(OR(DI117=1,S117="X"),$N117&gt;=13,DI$41&gt;2,DI$40&gt;0),1,0))</f>
        <v>0</v>
      </c>
      <c r="BV42" s="182">
        <f>IF(SUM(BV$40:BV41)&gt;=2,0,IF(AND(OR(DJ117=1,T117="X"),$N117&gt;=13,DJ$41&gt;2,DJ$40&gt;0),1,0))</f>
        <v>0</v>
      </c>
      <c r="BW42" s="182">
        <f>IF(SUM(BW$40:BW41)&gt;=2,0,IF(AND(OR(DK117=1,U117="X"),$N117&gt;=13,DK$41&gt;2,DK$40&gt;0),1,0))</f>
        <v>0</v>
      </c>
      <c r="BX42" s="182">
        <f>IF(SUM(BX$40:BX41)&gt;=2,0,IF(AND(OR(DL117=1,V117="X"),$N117&gt;=13,DL$41&gt;2,DL$40&gt;0),1,0))</f>
        <v>0</v>
      </c>
      <c r="BY42" s="182">
        <f>IF(SUM(BY$40:BY41)&gt;=2,0,IF(AND(OR(DM117=1,W117="X"),$N117&gt;=13,DM$41&gt;2,DM$40&gt;0),1,0))</f>
        <v>0</v>
      </c>
      <c r="BZ42" s="182">
        <f>IF(SUM(BZ$40:BZ41)&gt;=2,0,IF(AND(OR(DN117=1,X117="X"),$N117&gt;=13,DN$41&gt;2,DN$40&gt;0),1,0))</f>
        <v>0</v>
      </c>
      <c r="CA42" s="182">
        <f>IF(SUM(CA$40:CA41)&gt;=2,0,IF(AND(OR(DO117=1,Y117="X"),$N117&gt;=13,DO$41&gt;2,DO$40&gt;0),1,0))</f>
        <v>0</v>
      </c>
      <c r="CB42" s="182">
        <f>IF(SUM(CB$40:CB41)&gt;=2,0,IF(AND(OR(DP117=1,Z117="X"),$N117&gt;=13,DP$41&gt;2,DP$40&gt;0),1,0))</f>
        <v>0</v>
      </c>
      <c r="CC42" s="182">
        <f>IF(SUM(CC$40:CC41)&gt;=2,0,IF(AND(OR(DQ117=1,AA117="X"),$N117&gt;=13,DQ$41&gt;2,DQ$40&gt;0),1,0))</f>
        <v>0</v>
      </c>
      <c r="CD42" s="182">
        <f>IF(SUM(CD$40:CD41)&gt;=2,0,IF(AND(OR(DR117=1,AB117="X"),$N117&gt;=13,DR$41&gt;2,DR$40&gt;0),1,0))</f>
        <v>0</v>
      </c>
      <c r="CE42" s="182">
        <f>IF(SUM(CE$40:CE41)&gt;=2,0,IF(AND(OR(DS117=1,AC117="X"),$N117&gt;=13,DS$41&gt;2,DS$40&gt;0),1,0))</f>
        <v>0</v>
      </c>
      <c r="CF42" s="182">
        <f>IF(SUM(CF$40:CF41)&gt;=2,0,IF(AND(OR(DT117=1,AD117="X"),$N117&gt;=13,DT$41&gt;2,DT$40&gt;0),1,0))</f>
        <v>0</v>
      </c>
      <c r="CG42" s="182">
        <f>IF(SUM(CG$40:CG41)&gt;=2,0,IF(AND(OR(DU117=1,AE117="X"),$N117&gt;=13,DU$41&gt;2,DU$40&gt;0),1,0))</f>
        <v>0</v>
      </c>
      <c r="CH42" s="182">
        <f>IF(SUM(CH$40:CH41)&gt;=2,0,IF(AND(OR(DV117=1,AF117="X"),$N117&gt;=13,DV$41&gt;2,DV$40&gt;0),1,0))</f>
        <v>0</v>
      </c>
      <c r="CI42" s="182">
        <f>IF(SUM(CI$40:CI41)&gt;=2,0,IF(AND(OR(DW117=1,AG117="X"),$N117&gt;=13,DW$41&gt;2,DW$40&gt;0),1,0))</f>
        <v>0</v>
      </c>
      <c r="CJ42" s="182">
        <f>IF(SUM(CJ$40:CJ41)&gt;=2,0,IF(AND(OR(DX117=1,AH117="X"),$N117&gt;=13,DX$41&gt;2,DX$40&gt;0),1,0))</f>
        <v>0</v>
      </c>
      <c r="CK42" s="182">
        <f>IF(SUM(CK$40:CK41)&gt;=2,0,IF(AND(OR(DY117=1,AI117="X"),$N117&gt;=13,DY$41&gt;2,DY$40&gt;0),1,0))</f>
        <v>0</v>
      </c>
      <c r="CL42" s="182">
        <f>IF(SUM(CL$40:CL41)&gt;=2,0,IF(AND(OR(DZ117=1,AJ117="X"),$N117&gt;=13,DZ$41&gt;2,DZ$40&gt;0),1,0))</f>
        <v>0</v>
      </c>
      <c r="CM42" s="182">
        <f>IF(SUM(CM$40:CM41)&gt;=2,0,IF(AND(OR(EA117=1,AK117="X"),$N117&gt;=13,EA$41&gt;2,EA$40&gt;0),1,0))</f>
        <v>0</v>
      </c>
      <c r="CN42" s="182">
        <f>IF(SUM(CN$40:CN41)&gt;=2,0,IF(AND(OR(EB117=1,AL117="X"),$N117&gt;=13,EB$41&gt;2,EB$40&gt;0),1,0))</f>
        <v>0</v>
      </c>
      <c r="CO42" s="182">
        <f>IF(SUM(CO$40:CO41)&gt;=2,0,IF(AND(OR(EC117=1,AM117="X"),$N117&gt;=13,EC$41&gt;2,EC$40&gt;0),1,0))</f>
        <v>0</v>
      </c>
      <c r="CP42" s="182">
        <f>IF(SUM(CP$40:CP41)&gt;=2,0,IF(AND(OR(ED117=1,AN117="X"),$N117&gt;=13,ED$41&gt;2,ED$40&gt;0),1,0))</f>
        <v>0</v>
      </c>
      <c r="CQ42" s="182">
        <f>IF(SUM(CQ$40:CQ41)&gt;=2,0,IF(AND(OR(EE117=1,AO117="X"),$N117&gt;=13,EE$41&gt;2,EE$40&gt;0),1,0))</f>
        <v>0</v>
      </c>
      <c r="CR42" s="182">
        <f>IF(SUM(CR$40:CR41)&gt;=2,0,IF(AND(OR(EF117=1,AP117="X"),$N117&gt;=13,EF$41&gt;2,EF$40&gt;0),1,0))</f>
        <v>0</v>
      </c>
      <c r="CS42" s="16">
        <f t="shared" ref="CS42:EF42" si="30">SUMIF($I$38:$I$39,"=1",CS$38:CS$39)+SUMIF($I$117:$I$121,"=1",CS$117:CS$121)</f>
        <v>0</v>
      </c>
      <c r="CT42" s="16">
        <f t="shared" si="30"/>
        <v>0</v>
      </c>
      <c r="CU42" s="16">
        <f t="shared" si="30"/>
        <v>0</v>
      </c>
      <c r="CV42" s="16">
        <f t="shared" si="30"/>
        <v>0</v>
      </c>
      <c r="CW42" s="16">
        <f t="shared" si="30"/>
        <v>0</v>
      </c>
      <c r="CX42" s="16">
        <f t="shared" si="30"/>
        <v>0</v>
      </c>
      <c r="CY42" s="16">
        <f t="shared" si="30"/>
        <v>0</v>
      </c>
      <c r="CZ42" s="16">
        <f t="shared" si="30"/>
        <v>0</v>
      </c>
      <c r="DA42" s="16">
        <f t="shared" si="30"/>
        <v>0</v>
      </c>
      <c r="DB42" s="16">
        <f t="shared" si="30"/>
        <v>0</v>
      </c>
      <c r="DC42" s="16">
        <f t="shared" si="30"/>
        <v>0</v>
      </c>
      <c r="DD42" s="16">
        <f t="shared" si="30"/>
        <v>0</v>
      </c>
      <c r="DE42" s="16">
        <f t="shared" si="30"/>
        <v>0</v>
      </c>
      <c r="DF42" s="16">
        <f t="shared" si="30"/>
        <v>0</v>
      </c>
      <c r="DG42" s="16">
        <f t="shared" si="30"/>
        <v>0</v>
      </c>
      <c r="DH42" s="16">
        <f t="shared" si="30"/>
        <v>0</v>
      </c>
      <c r="DI42" s="16">
        <f t="shared" si="30"/>
        <v>0</v>
      </c>
      <c r="DJ42" s="16">
        <f t="shared" si="30"/>
        <v>0</v>
      </c>
      <c r="DK42" s="16">
        <f t="shared" si="30"/>
        <v>0</v>
      </c>
      <c r="DL42" s="16">
        <f t="shared" si="30"/>
        <v>0</v>
      </c>
      <c r="DM42" s="16">
        <f t="shared" si="30"/>
        <v>0</v>
      </c>
      <c r="DN42" s="16">
        <f t="shared" si="30"/>
        <v>0</v>
      </c>
      <c r="DO42" s="16">
        <f t="shared" si="30"/>
        <v>0</v>
      </c>
      <c r="DP42" s="16">
        <f t="shared" si="30"/>
        <v>0</v>
      </c>
      <c r="DQ42" s="16">
        <f t="shared" si="30"/>
        <v>0</v>
      </c>
      <c r="DR42" s="16">
        <f t="shared" si="30"/>
        <v>0</v>
      </c>
      <c r="DS42" s="16">
        <f t="shared" si="30"/>
        <v>0</v>
      </c>
      <c r="DT42" s="16">
        <f t="shared" si="30"/>
        <v>0</v>
      </c>
      <c r="DU42" s="16">
        <f t="shared" si="30"/>
        <v>0</v>
      </c>
      <c r="DV42" s="16">
        <f t="shared" si="30"/>
        <v>0</v>
      </c>
      <c r="DW42" s="16">
        <f t="shared" si="30"/>
        <v>0</v>
      </c>
      <c r="DX42" s="16">
        <f t="shared" si="30"/>
        <v>0</v>
      </c>
      <c r="DY42" s="16">
        <f t="shared" si="30"/>
        <v>0</v>
      </c>
      <c r="DZ42" s="16">
        <f t="shared" si="30"/>
        <v>0</v>
      </c>
      <c r="EA42" s="16">
        <f t="shared" si="30"/>
        <v>0</v>
      </c>
      <c r="EB42" s="16">
        <f t="shared" si="30"/>
        <v>0</v>
      </c>
      <c r="EC42" s="16">
        <f t="shared" si="30"/>
        <v>0</v>
      </c>
      <c r="ED42" s="16">
        <f t="shared" si="30"/>
        <v>0</v>
      </c>
      <c r="EE42" s="16">
        <f t="shared" si="30"/>
        <v>0</v>
      </c>
      <c r="EF42" s="16">
        <f t="shared" si="30"/>
        <v>0</v>
      </c>
      <c r="EG42" s="145"/>
      <c r="EH42" s="145"/>
      <c r="EI42" s="145"/>
      <c r="EJ42" s="145"/>
      <c r="EK42" s="146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1"/>
    </row>
    <row r="43" spans="1:225" ht="13.5" hidden="1" customHeight="1" thickBot="1">
      <c r="A43" s="60"/>
      <c r="B43" s="61"/>
      <c r="C43" s="61"/>
      <c r="D43" s="61"/>
      <c r="E43" s="61"/>
      <c r="F43" s="62"/>
      <c r="G43" s="58"/>
      <c r="H43" s="18" t="s">
        <v>15</v>
      </c>
      <c r="I43" s="19"/>
      <c r="J43" s="19"/>
      <c r="K43" s="19"/>
      <c r="L43" s="260" t="s">
        <v>163</v>
      </c>
      <c r="M43" s="13" t="s">
        <v>159</v>
      </c>
      <c r="N43" s="19"/>
      <c r="O43" s="83">
        <f t="shared" si="7"/>
        <v>0</v>
      </c>
      <c r="P43" s="182">
        <f>IF(AND(CS118=1,$N118&gt;=REGISTER!$DE$45,CS$43+CS$44&gt;=REGISTER!$DD$28,CS$40&gt;0),1,0)</f>
        <v>0</v>
      </c>
      <c r="Q43" s="182">
        <f>IF(AND(CT118=1,$N118&gt;=REGISTER!$DE$45,CT$43+CT$44&gt;=REGISTER!$DD$28,CT$40&gt;0),1,0)</f>
        <v>0</v>
      </c>
      <c r="R43" s="182">
        <f>IF(AND(CU118=1,$N118&gt;=REGISTER!$DE$45,CU$43+CU$44&gt;=REGISTER!$DD$28,CU$40&gt;0),1,0)</f>
        <v>0</v>
      </c>
      <c r="S43" s="182">
        <f>IF(AND(CV118=1,$N118&gt;=REGISTER!$DE$45,CV$43+CV$44&gt;=REGISTER!$DD$28,CV$40&gt;0),1,0)</f>
        <v>0</v>
      </c>
      <c r="T43" s="182">
        <f>IF(AND(CW118=1,$N118&gt;=REGISTER!$DE$45,CW$43+CW$44&gt;=REGISTER!$DD$28,CW$40&gt;0),1,0)</f>
        <v>0</v>
      </c>
      <c r="U43" s="182">
        <f>IF(AND(CX118=1,$N118&gt;=REGISTER!$DE$45,CX$43+CX$44&gt;=REGISTER!$DD$28,CX$40&gt;0),1,0)</f>
        <v>0</v>
      </c>
      <c r="V43" s="182">
        <f>IF(AND(CY118=1,$N118&gt;=REGISTER!$DE$45,CY$43+CY$44&gt;=REGISTER!$DD$28,CY$40&gt;0),1,0)</f>
        <v>0</v>
      </c>
      <c r="W43" s="182">
        <f>IF(AND(CZ118=1,$N118&gt;=REGISTER!$DE$45,CZ$43+CZ$44&gt;=REGISTER!$DD$28,CZ$40&gt;0),1,0)</f>
        <v>0</v>
      </c>
      <c r="X43" s="182">
        <f>IF(AND(DA118=1,$N118&gt;=REGISTER!$DE$45,DA$43+DA$44&gt;=REGISTER!$DD$28,DA$40&gt;0),1,0)</f>
        <v>0</v>
      </c>
      <c r="Y43" s="182">
        <f>IF(AND(DB118=1,$N118&gt;=REGISTER!$DE$45,DB$43+DB$44&gt;=REGISTER!$DD$28,DB$40&gt;0),1,0)</f>
        <v>0</v>
      </c>
      <c r="Z43" s="182">
        <f>IF(AND(DC118=1,$N118&gt;=REGISTER!$DE$45,DC$43+DC$44&gt;=REGISTER!$DD$28,DC$40&gt;0),1,0)</f>
        <v>0</v>
      </c>
      <c r="AA43" s="182">
        <f>IF(AND(DD118=1,$N118&gt;=REGISTER!$DE$45,DD$43+DD$44&gt;=REGISTER!$DD$28,DD$40&gt;0),1,0)</f>
        <v>0</v>
      </c>
      <c r="AB43" s="182">
        <f>IF(AND(DE118=1,$N118&gt;=REGISTER!$DE$45,DE$43+DE$44&gt;=REGISTER!$DD$28,DE$40&gt;0),1,0)</f>
        <v>0</v>
      </c>
      <c r="AC43" s="182">
        <f>IF(AND(DF118=1,$N118&gt;=REGISTER!$DE$45,DF$43+DF$44&gt;=REGISTER!$DD$28,DF$40&gt;0),1,0)</f>
        <v>0</v>
      </c>
      <c r="AD43" s="182">
        <f>IF(AND(DG118=1,$N118&gt;=REGISTER!$DE$45,DG$43+DG$44&gt;=REGISTER!$DD$28,DG$40&gt;0),1,0)</f>
        <v>0</v>
      </c>
      <c r="AE43" s="182">
        <f>IF(AND(DH118=1,$N118&gt;=REGISTER!$DE$45,DH$43+DH$44&gt;=REGISTER!$DD$28,DH$40&gt;0),1,0)</f>
        <v>0</v>
      </c>
      <c r="AF43" s="182">
        <f>IF(AND(DI118=1,$N118&gt;=REGISTER!$DE$45,DI$43+DI$44&gt;=REGISTER!$DD$28,DI$40&gt;0),1,0)</f>
        <v>0</v>
      </c>
      <c r="AG43" s="182">
        <f>IF(AND(DJ118=1,$N118&gt;=REGISTER!$DE$45,DJ$43+DJ$44&gt;=REGISTER!$DD$28,DJ$40&gt;0),1,0)</f>
        <v>0</v>
      </c>
      <c r="AH43" s="182">
        <f>IF(AND(DK118=1,$N118&gt;=REGISTER!$DE$45,DK$43+DK$44&gt;=REGISTER!$DD$28,DK$40&gt;0),1,0)</f>
        <v>0</v>
      </c>
      <c r="AI43" s="182">
        <f>IF(AND(DL118=1,$N118&gt;=REGISTER!$DE$45,DL$43+DL$44&gt;=REGISTER!$DD$28,DL$40&gt;0),1,0)</f>
        <v>0</v>
      </c>
      <c r="AJ43" s="182">
        <f>IF(AND(DM118=1,$N118&gt;=REGISTER!$DE$45,DM$43+DM$44&gt;=REGISTER!$DD$28,DM$40&gt;0),1,0)</f>
        <v>0</v>
      </c>
      <c r="AK43" s="182">
        <f>IF(AND(DN118=1,$N118&gt;=REGISTER!$DE$45,DN$43+DN$44&gt;=REGISTER!$DD$28,DN$40&gt;0),1,0)</f>
        <v>0</v>
      </c>
      <c r="AL43" s="182">
        <f>IF(AND(DO118=1,$N118&gt;=REGISTER!$DE$45,DO$43+DO$44&gt;=REGISTER!$DD$28,DO$40&gt;0),1,0)</f>
        <v>0</v>
      </c>
      <c r="AM43" s="182">
        <f>IF(AND(DP118=1,$N118&gt;=REGISTER!$DE$45,DP$43+DP$44&gt;=REGISTER!$DD$28,DP$40&gt;0),1,0)</f>
        <v>0</v>
      </c>
      <c r="AN43" s="182">
        <f>IF(AND(DQ118=1,$N118&gt;=REGISTER!$DE$45,DQ$43+DQ$44&gt;=REGISTER!$DD$28,DQ$40&gt;0),1,0)</f>
        <v>0</v>
      </c>
      <c r="AO43" s="182">
        <f>IF(AND(DR118=1,$N118&gt;=REGISTER!$DE$45,DR$43+DR$44&gt;=REGISTER!$DD$28,DR$40&gt;0),1,0)</f>
        <v>0</v>
      </c>
      <c r="AP43" s="182">
        <f>IF(AND(DS118=1,$N118&gt;=REGISTER!$DE$45,DS$43+DS$44&gt;=REGISTER!$DD$28,DS$40&gt;0),1,0)</f>
        <v>0</v>
      </c>
      <c r="AQ43" s="182">
        <f>IF(AND(DT118=1,$N118&gt;=REGISTER!$DE$45,DT$43+DT$44&gt;=REGISTER!$DD$28,DT$40&gt;0),1,0)</f>
        <v>0</v>
      </c>
      <c r="AR43" s="182">
        <f>IF(AND(DU118=1,$N118&gt;=REGISTER!$DE$45,DU$43+DU$44&gt;=REGISTER!$DD$28,DU$40&gt;0),1,0)</f>
        <v>0</v>
      </c>
      <c r="AS43" s="182">
        <f>IF(AND(DV118=1,$N118&gt;=REGISTER!$DE$45,DV$43+DV$44&gt;=REGISTER!$DD$28,DV$40&gt;0),1,0)</f>
        <v>0</v>
      </c>
      <c r="AT43" s="182">
        <f>IF(AND(DW118=1,$N118&gt;=REGISTER!$DE$45,DW$43+DW$44&gt;=REGISTER!$DD$28,DW$40&gt;0),1,0)</f>
        <v>0</v>
      </c>
      <c r="AU43" s="182">
        <f>IF(AND(DX118=1,$N118&gt;=REGISTER!$DE$45,DX$43+DX$44&gt;=REGISTER!$DD$28,DX$40&gt;0),1,0)</f>
        <v>0</v>
      </c>
      <c r="AV43" s="182">
        <f>IF(AND(DY118=1,$N118&gt;=REGISTER!$DE$45,DY$43+DY$44&gt;=REGISTER!$DD$28,DY$40&gt;0),1,0)</f>
        <v>0</v>
      </c>
      <c r="AW43" s="182">
        <f>IF(AND(DZ118=1,$N118&gt;=REGISTER!$DE$45,DZ$43+DZ$44&gt;=REGISTER!$DD$28,DZ$40&gt;0),1,0)</f>
        <v>0</v>
      </c>
      <c r="AX43" s="182">
        <f>IF(AND(EA118=1,$N118&gt;=REGISTER!$DE$45,EA$43+EA$44&gt;=REGISTER!$DD$28,EA$40&gt;0),1,0)</f>
        <v>0</v>
      </c>
      <c r="AY43" s="182">
        <f>IF(AND(EB118=1,$N118&gt;=REGISTER!$DE$45,EB$43+EB$44&gt;=REGISTER!$DD$28,EB$40&gt;0),1,0)</f>
        <v>0</v>
      </c>
      <c r="AZ43" s="182">
        <f>IF(AND(EC118=1,$N118&gt;=REGISTER!$DE$45,EC$43+EC$44&gt;=REGISTER!$DD$28,EC$40&gt;0),1,0)</f>
        <v>0</v>
      </c>
      <c r="BA43" s="182">
        <f>IF(AND(ED118=1,$N118&gt;=REGISTER!$DE$45,ED$43+ED$44&gt;=REGISTER!$DD$28,ED$40&gt;0),1,0)</f>
        <v>0</v>
      </c>
      <c r="BB43" s="182">
        <f>IF(AND(EE118=1,$N118&gt;=REGISTER!$DE$45,EE$43+EE$44&gt;=REGISTER!$DD$28,EE$40&gt;0),1,0)</f>
        <v>0</v>
      </c>
      <c r="BC43" s="182">
        <f>IF(AND(EF118=1,$N118&gt;=REGISTER!$DE$45,EF$43+EF$44&gt;=REGISTER!$DD$28,EF$40&gt;0),1,0)</f>
        <v>0</v>
      </c>
      <c r="BD43" s="83">
        <f t="shared" si="8"/>
        <v>0</v>
      </c>
      <c r="BE43" s="182">
        <f>IF(SUM(BE$40:BE42)&gt;=2,0,IF(AND(OR(CS118=1,C118="X"),$N118&gt;=13,CS$41&gt;2,CS$40&gt;0),1,0))</f>
        <v>0</v>
      </c>
      <c r="BF43" s="182">
        <f>IF(SUM(BF$40:BF42)&gt;=2,0,IF(AND(OR(CT118=1,D118="X"),$N118&gt;=13,CT$41&gt;2,CT$40&gt;0),1,0))</f>
        <v>0</v>
      </c>
      <c r="BG43" s="182">
        <f>IF(SUM(BG$40:BG42)&gt;=2,0,IF(AND(OR(CU118=1,E118="X"),$N118&gt;=13,CU$41&gt;2,CU$40&gt;0),1,0))</f>
        <v>0</v>
      </c>
      <c r="BH43" s="182">
        <f>IF(SUM(BH$40:BH42)&gt;=2,0,IF(AND(OR(CV118=1,F118="X"),$N118&gt;=13,CV$41&gt;2,CV$40&gt;0),1,0))</f>
        <v>0</v>
      </c>
      <c r="BI43" s="182">
        <f>IF(SUM(BI$40:BI42)&gt;=2,0,IF(AND(OR(CW118=1,G118="X"),$N118&gt;=13,CW$41&gt;2,CW$40&gt;0),1,0))</f>
        <v>0</v>
      </c>
      <c r="BJ43" s="182">
        <f>IF(SUM(BJ$40:BJ42)&gt;=2,0,IF(AND(OR(CX118=1,H118="X"),$N118&gt;=13,CX$41&gt;2,CX$40&gt;0),1,0))</f>
        <v>0</v>
      </c>
      <c r="BK43" s="182">
        <f>IF(SUM(BK$40:BK42)&gt;=2,0,IF(AND(OR(CY118=1,I118="X"),$N118&gt;=13,CY$41&gt;2,CY$40&gt;0),1,0))</f>
        <v>0</v>
      </c>
      <c r="BL43" s="182">
        <f>IF(SUM(BL$40:BL42)&gt;=2,0,IF(AND(OR(CZ118=1,J118="X"),$N118&gt;=13,CZ$41&gt;2,CZ$40&gt;0),1,0))</f>
        <v>0</v>
      </c>
      <c r="BM43" s="182">
        <f>IF(SUM(BM$40:BM42)&gt;=2,0,IF(AND(OR(DA118=1,K118="X"),$N118&gt;=13,DA$41&gt;2,DA$40&gt;0),1,0))</f>
        <v>0</v>
      </c>
      <c r="BN43" s="182">
        <f>IF(SUM(BN$40:BN42)&gt;=2,0,IF(AND(OR(DB118=1,L118="X"),$N118&gt;=13,DB$41&gt;2,DB$40&gt;0),1,0))</f>
        <v>0</v>
      </c>
      <c r="BO43" s="182">
        <f>IF(SUM(BO$40:BO42)&gt;=2,0,IF(AND(OR(DC118=1,M118="X"),$N118&gt;=13,DC$41&gt;2,DC$40&gt;0),1,0))</f>
        <v>0</v>
      </c>
      <c r="BP43" s="182">
        <f>IF(SUM(BP$40:BP42)&gt;=2,0,IF(AND(OR(DD118=1,N118="X"),$N118&gt;=13,DD$41&gt;2,DD$40&gt;0),1,0))</f>
        <v>0</v>
      </c>
      <c r="BQ43" s="182">
        <f>IF(SUM(BQ$40:BQ42)&gt;=2,0,IF(AND(OR(DE118=1,O118="X"),$N118&gt;=13,DE$41&gt;2,DE$40&gt;0),1,0))</f>
        <v>0</v>
      </c>
      <c r="BR43" s="182">
        <f>IF(SUM(BR$40:BR42)&gt;=2,0,IF(AND(OR(DF118=1,P118="X"),$N118&gt;=13,DF$41&gt;2,DF$40&gt;0),1,0))</f>
        <v>0</v>
      </c>
      <c r="BS43" s="182">
        <f>IF(SUM(BS$40:BS42)&gt;=2,0,IF(AND(OR(DG118=1,Q118="X"),$N118&gt;=13,DG$41&gt;2,DG$40&gt;0),1,0))</f>
        <v>0</v>
      </c>
      <c r="BT43" s="182">
        <f>IF(SUM(BT$40:BT42)&gt;=2,0,IF(AND(OR(DH118=1,R118="X"),$N118&gt;=13,DH$41&gt;2,DH$40&gt;0),1,0))</f>
        <v>0</v>
      </c>
      <c r="BU43" s="182">
        <f>IF(SUM(BU$40:BU42)&gt;=2,0,IF(AND(OR(DI118=1,S118="X"),$N118&gt;=13,DI$41&gt;2,DI$40&gt;0),1,0))</f>
        <v>0</v>
      </c>
      <c r="BV43" s="182">
        <f>IF(SUM(BV$40:BV42)&gt;=2,0,IF(AND(OR(DJ118=1,T118="X"),$N118&gt;=13,DJ$41&gt;2,DJ$40&gt;0),1,0))</f>
        <v>0</v>
      </c>
      <c r="BW43" s="182">
        <f>IF(SUM(BW$40:BW42)&gt;=2,0,IF(AND(OR(DK118=1,U118="X"),$N118&gt;=13,DK$41&gt;2,DK$40&gt;0),1,0))</f>
        <v>0</v>
      </c>
      <c r="BX43" s="182">
        <f>IF(SUM(BX$40:BX42)&gt;=2,0,IF(AND(OR(DL118=1,V118="X"),$N118&gt;=13,DL$41&gt;2,DL$40&gt;0),1,0))</f>
        <v>0</v>
      </c>
      <c r="BY43" s="182">
        <f>IF(SUM(BY$40:BY42)&gt;=2,0,IF(AND(OR(DM118=1,W118="X"),$N118&gt;=13,DM$41&gt;2,DM$40&gt;0),1,0))</f>
        <v>0</v>
      </c>
      <c r="BZ43" s="182">
        <f>IF(SUM(BZ$40:BZ42)&gt;=2,0,IF(AND(OR(DN118=1,X118="X"),$N118&gt;=13,DN$41&gt;2,DN$40&gt;0),1,0))</f>
        <v>0</v>
      </c>
      <c r="CA43" s="182">
        <f>IF(SUM(CA$40:CA42)&gt;=2,0,IF(AND(OR(DO118=1,Y118="X"),$N118&gt;=13,DO$41&gt;2,DO$40&gt;0),1,0))</f>
        <v>0</v>
      </c>
      <c r="CB43" s="182">
        <f>IF(SUM(CB$40:CB42)&gt;=2,0,IF(AND(OR(DP118=1,Z118="X"),$N118&gt;=13,DP$41&gt;2,DP$40&gt;0),1,0))</f>
        <v>0</v>
      </c>
      <c r="CC43" s="182">
        <f>IF(SUM(CC$40:CC42)&gt;=2,0,IF(AND(OR(DQ118=1,AA118="X"),$N118&gt;=13,DQ$41&gt;2,DQ$40&gt;0),1,0))</f>
        <v>0</v>
      </c>
      <c r="CD43" s="182">
        <f>IF(SUM(CD$40:CD42)&gt;=2,0,IF(AND(OR(DR118=1,AB118="X"),$N118&gt;=13,DR$41&gt;2,DR$40&gt;0),1,0))</f>
        <v>0</v>
      </c>
      <c r="CE43" s="182">
        <f>IF(SUM(CE$40:CE42)&gt;=2,0,IF(AND(OR(DS118=1,AC118="X"),$N118&gt;=13,DS$41&gt;2,DS$40&gt;0),1,0))</f>
        <v>0</v>
      </c>
      <c r="CF43" s="182">
        <f>IF(SUM(CF$40:CF42)&gt;=2,0,IF(AND(OR(DT118=1,AD118="X"),$N118&gt;=13,DT$41&gt;2,DT$40&gt;0),1,0))</f>
        <v>0</v>
      </c>
      <c r="CG43" s="182">
        <f>IF(SUM(CG$40:CG42)&gt;=2,0,IF(AND(OR(DU118=1,AE118="X"),$N118&gt;=13,DU$41&gt;2,DU$40&gt;0),1,0))</f>
        <v>0</v>
      </c>
      <c r="CH43" s="182">
        <f>IF(SUM(CH$40:CH42)&gt;=2,0,IF(AND(OR(DV118=1,AF118="X"),$N118&gt;=13,DV$41&gt;2,DV$40&gt;0),1,0))</f>
        <v>0</v>
      </c>
      <c r="CI43" s="182">
        <f>IF(SUM(CI$40:CI42)&gt;=2,0,IF(AND(OR(DW118=1,AG118="X"),$N118&gt;=13,DW$41&gt;2,DW$40&gt;0),1,0))</f>
        <v>0</v>
      </c>
      <c r="CJ43" s="182">
        <f>IF(SUM(CJ$40:CJ42)&gt;=2,0,IF(AND(OR(DX118=1,AH118="X"),$N118&gt;=13,DX$41&gt;2,DX$40&gt;0),1,0))</f>
        <v>0</v>
      </c>
      <c r="CK43" s="182">
        <f>IF(SUM(CK$40:CK42)&gt;=2,0,IF(AND(OR(DY118=1,AI118="X"),$N118&gt;=13,DY$41&gt;2,DY$40&gt;0),1,0))</f>
        <v>0</v>
      </c>
      <c r="CL43" s="182">
        <f>IF(SUM(CL$40:CL42)&gt;=2,0,IF(AND(OR(DZ118=1,AJ118="X"),$N118&gt;=13,DZ$41&gt;2,DZ$40&gt;0),1,0))</f>
        <v>0</v>
      </c>
      <c r="CM43" s="182">
        <f>IF(SUM(CM$40:CM42)&gt;=2,0,IF(AND(OR(EA118=1,AK118="X"),$N118&gt;=13,EA$41&gt;2,EA$40&gt;0),1,0))</f>
        <v>0</v>
      </c>
      <c r="CN43" s="182">
        <f>IF(SUM(CN$40:CN42)&gt;=2,0,IF(AND(OR(EB118=1,AL118="X"),$N118&gt;=13,EB$41&gt;2,EB$40&gt;0),1,0))</f>
        <v>0</v>
      </c>
      <c r="CO43" s="182">
        <f>IF(SUM(CO$40:CO42)&gt;=2,0,IF(AND(OR(EC118=1,AM118="X"),$N118&gt;=13,EC$41&gt;2,EC$40&gt;0),1,0))</f>
        <v>0</v>
      </c>
      <c r="CP43" s="182">
        <f>IF(SUM(CP$40:CP42)&gt;=2,0,IF(AND(OR(ED118=1,AN118="X"),$N118&gt;=13,ED$41&gt;2,ED$40&gt;0),1,0))</f>
        <v>0</v>
      </c>
      <c r="CQ43" s="182">
        <f>IF(SUM(CQ$40:CQ42)&gt;=2,0,IF(AND(OR(EE118=1,AO118="X"),$N118&gt;=13,EE$41&gt;2,EE$40&gt;0),1,0))</f>
        <v>0</v>
      </c>
      <c r="CR43" s="182">
        <f>IF(SUM(CR$40:CR42)&gt;=2,0,IF(AND(OR(EF118=1,AP118="X"),$N118&gt;=13,EF$41&gt;2,EF$40&gt;0),1,0))</f>
        <v>0</v>
      </c>
      <c r="CS43" s="16">
        <f t="shared" ref="CS43:DP43" si="31">IF(SUM(CS54:CS60)=0,0,SUMIF($J$19:$J$37,"=1",CS$19:CS$37)+SUMIF($J$78:$J$116,"=1",CS$78:CS$116))</f>
        <v>0</v>
      </c>
      <c r="CT43" s="16">
        <f t="shared" si="31"/>
        <v>0</v>
      </c>
      <c r="CU43" s="16">
        <f t="shared" si="31"/>
        <v>0</v>
      </c>
      <c r="CV43" s="16">
        <f t="shared" si="31"/>
        <v>0</v>
      </c>
      <c r="CW43" s="16">
        <f t="shared" si="31"/>
        <v>0</v>
      </c>
      <c r="CX43" s="16">
        <f t="shared" si="31"/>
        <v>0</v>
      </c>
      <c r="CY43" s="16">
        <f t="shared" si="31"/>
        <v>0</v>
      </c>
      <c r="CZ43" s="16">
        <f t="shared" si="31"/>
        <v>0</v>
      </c>
      <c r="DA43" s="16">
        <f t="shared" si="31"/>
        <v>0</v>
      </c>
      <c r="DB43" s="16">
        <f t="shared" si="31"/>
        <v>0</v>
      </c>
      <c r="DC43" s="16">
        <f t="shared" si="31"/>
        <v>0</v>
      </c>
      <c r="DD43" s="16">
        <f t="shared" si="31"/>
        <v>0</v>
      </c>
      <c r="DE43" s="16">
        <f t="shared" si="31"/>
        <v>0</v>
      </c>
      <c r="DF43" s="16">
        <f t="shared" si="31"/>
        <v>0</v>
      </c>
      <c r="DG43" s="16">
        <f t="shared" si="31"/>
        <v>0</v>
      </c>
      <c r="DH43" s="16">
        <f t="shared" si="31"/>
        <v>0</v>
      </c>
      <c r="DI43" s="16">
        <f t="shared" si="31"/>
        <v>0</v>
      </c>
      <c r="DJ43" s="16">
        <f t="shared" si="31"/>
        <v>0</v>
      </c>
      <c r="DK43" s="16">
        <f t="shared" si="31"/>
        <v>0</v>
      </c>
      <c r="DL43" s="16">
        <f t="shared" si="31"/>
        <v>0</v>
      </c>
      <c r="DM43" s="16">
        <f t="shared" si="31"/>
        <v>0</v>
      </c>
      <c r="DN43" s="16">
        <f t="shared" si="31"/>
        <v>0</v>
      </c>
      <c r="DO43" s="16">
        <f t="shared" si="31"/>
        <v>0</v>
      </c>
      <c r="DP43" s="16">
        <f t="shared" si="31"/>
        <v>0</v>
      </c>
      <c r="DQ43" s="16">
        <f t="shared" ref="DQ43:EF43" si="32">IF(SUM(DQ54:DQ60)=0,0,SUMIF($J$19:$J$37,"=1",DQ$19:DQ$37)+SUMIF($J$78:$J$116,"=1",DQ$78:DQ$116))</f>
        <v>0</v>
      </c>
      <c r="DR43" s="16">
        <f t="shared" si="32"/>
        <v>0</v>
      </c>
      <c r="DS43" s="16">
        <f t="shared" si="32"/>
        <v>0</v>
      </c>
      <c r="DT43" s="16">
        <f t="shared" si="32"/>
        <v>0</v>
      </c>
      <c r="DU43" s="16">
        <f t="shared" si="32"/>
        <v>0</v>
      </c>
      <c r="DV43" s="16">
        <f t="shared" si="32"/>
        <v>0</v>
      </c>
      <c r="DW43" s="16">
        <f t="shared" si="32"/>
        <v>0</v>
      </c>
      <c r="DX43" s="16">
        <f t="shared" si="32"/>
        <v>0</v>
      </c>
      <c r="DY43" s="16">
        <f t="shared" si="32"/>
        <v>0</v>
      </c>
      <c r="DZ43" s="16">
        <f t="shared" si="32"/>
        <v>0</v>
      </c>
      <c r="EA43" s="16">
        <f t="shared" si="32"/>
        <v>0</v>
      </c>
      <c r="EB43" s="16">
        <f t="shared" si="32"/>
        <v>0</v>
      </c>
      <c r="EC43" s="16">
        <f t="shared" si="32"/>
        <v>0</v>
      </c>
      <c r="ED43" s="16">
        <f t="shared" si="32"/>
        <v>0</v>
      </c>
      <c r="EE43" s="16">
        <f t="shared" si="32"/>
        <v>0</v>
      </c>
      <c r="EF43" s="16">
        <f t="shared" si="32"/>
        <v>0</v>
      </c>
      <c r="EG43" s="145"/>
      <c r="EH43" s="145"/>
      <c r="EI43" s="145"/>
      <c r="EJ43" s="145"/>
      <c r="EK43" s="146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1"/>
    </row>
    <row r="44" spans="1:225" ht="13.5" hidden="1" customHeight="1" thickBot="1">
      <c r="A44" s="60"/>
      <c r="B44" s="61"/>
      <c r="C44" s="61"/>
      <c r="D44" s="61"/>
      <c r="E44" s="61"/>
      <c r="F44" s="62"/>
      <c r="G44" s="58"/>
      <c r="H44" s="18" t="s">
        <v>46</v>
      </c>
      <c r="I44" s="19"/>
      <c r="J44" s="19"/>
      <c r="K44" s="19"/>
      <c r="L44" s="260" t="s">
        <v>163</v>
      </c>
      <c r="M44" s="13" t="s">
        <v>160</v>
      </c>
      <c r="N44" s="19"/>
      <c r="O44" s="83">
        <f t="shared" si="7"/>
        <v>0</v>
      </c>
      <c r="P44" s="182">
        <f>IF(AND(CS119=1,$N119&gt;=REGISTER!$DE$45,CS$43+CS$44&gt;=REGISTER!$DD$28,CS$40&gt;0),1,0)</f>
        <v>0</v>
      </c>
      <c r="Q44" s="182">
        <f>IF(AND(CT119=1,$N119&gt;=REGISTER!$DE$45,CT$43+CT$44&gt;=REGISTER!$DD$28,CT$40&gt;0),1,0)</f>
        <v>0</v>
      </c>
      <c r="R44" s="182">
        <f>IF(AND(CU119=1,$N119&gt;=REGISTER!$DE$45,CU$43+CU$44&gt;=REGISTER!$DD$28,CU$40&gt;0),1,0)</f>
        <v>0</v>
      </c>
      <c r="S44" s="182">
        <f>IF(AND(CV119=1,$N119&gt;=REGISTER!$DE$45,CV$43+CV$44&gt;=REGISTER!$DD$28,CV$40&gt;0),1,0)</f>
        <v>0</v>
      </c>
      <c r="T44" s="182">
        <f>IF(AND(CW119=1,$N119&gt;=REGISTER!$DE$45,CW$43+CW$44&gt;=REGISTER!$DD$28,CW$40&gt;0),1,0)</f>
        <v>0</v>
      </c>
      <c r="U44" s="182">
        <f>IF(AND(CX119=1,$N119&gt;=REGISTER!$DE$45,CX$43+CX$44&gt;=REGISTER!$DD$28,CX$40&gt;0),1,0)</f>
        <v>0</v>
      </c>
      <c r="V44" s="182">
        <f>IF(AND(CY119=1,$N119&gt;=REGISTER!$DE$45,CY$43+CY$44&gt;=REGISTER!$DD$28,CY$40&gt;0),1,0)</f>
        <v>0</v>
      </c>
      <c r="W44" s="182">
        <f>IF(AND(CZ119=1,$N119&gt;=REGISTER!$DE$45,CZ$43+CZ$44&gt;=REGISTER!$DD$28,CZ$40&gt;0),1,0)</f>
        <v>0</v>
      </c>
      <c r="X44" s="182">
        <f>IF(AND(DA119=1,$N119&gt;=REGISTER!$DE$45,DA$43+DA$44&gt;=REGISTER!$DD$28,DA$40&gt;0),1,0)</f>
        <v>0</v>
      </c>
      <c r="Y44" s="182">
        <f>IF(AND(DB119=1,$N119&gt;=REGISTER!$DE$45,DB$43+DB$44&gt;=REGISTER!$DD$28,DB$40&gt;0),1,0)</f>
        <v>0</v>
      </c>
      <c r="Z44" s="182">
        <f>IF(AND(DC119=1,$N119&gt;=REGISTER!$DE$45,DC$43+DC$44&gt;=REGISTER!$DD$28,DC$40&gt;0),1,0)</f>
        <v>0</v>
      </c>
      <c r="AA44" s="182">
        <f>IF(AND(DD119=1,$N119&gt;=REGISTER!$DE$45,DD$43+DD$44&gt;=REGISTER!$DD$28,DD$40&gt;0),1,0)</f>
        <v>0</v>
      </c>
      <c r="AB44" s="182">
        <f>IF(AND(DE119=1,$N119&gt;=REGISTER!$DE$45,DE$43+DE$44&gt;=REGISTER!$DD$28,DE$40&gt;0),1,0)</f>
        <v>0</v>
      </c>
      <c r="AC44" s="182">
        <f>IF(AND(DF119=1,$N119&gt;=REGISTER!$DE$45,DF$43+DF$44&gt;=REGISTER!$DD$28,DF$40&gt;0),1,0)</f>
        <v>0</v>
      </c>
      <c r="AD44" s="182">
        <f>IF(AND(DG119=1,$N119&gt;=REGISTER!$DE$45,DG$43+DG$44&gt;=REGISTER!$DD$28,DG$40&gt;0),1,0)</f>
        <v>0</v>
      </c>
      <c r="AE44" s="182">
        <f>IF(AND(DH119=1,$N119&gt;=REGISTER!$DE$45,DH$43+DH$44&gt;=REGISTER!$DD$28,DH$40&gt;0),1,0)</f>
        <v>0</v>
      </c>
      <c r="AF44" s="182">
        <f>IF(AND(DI119=1,$N119&gt;=REGISTER!$DE$45,DI$43+DI$44&gt;=REGISTER!$DD$28,DI$40&gt;0),1,0)</f>
        <v>0</v>
      </c>
      <c r="AG44" s="182">
        <f>IF(AND(DJ119=1,$N119&gt;=REGISTER!$DE$45,DJ$43+DJ$44&gt;=REGISTER!$DD$28,DJ$40&gt;0),1,0)</f>
        <v>0</v>
      </c>
      <c r="AH44" s="182">
        <f>IF(AND(DK119=1,$N119&gt;=REGISTER!$DE$45,DK$43+DK$44&gt;=REGISTER!$DD$28,DK$40&gt;0),1,0)</f>
        <v>0</v>
      </c>
      <c r="AI44" s="182">
        <f>IF(AND(DL119=1,$N119&gt;=REGISTER!$DE$45,DL$43+DL$44&gt;=REGISTER!$DD$28,DL$40&gt;0),1,0)</f>
        <v>0</v>
      </c>
      <c r="AJ44" s="182">
        <f>IF(AND(DM119=1,$N119&gt;=REGISTER!$DE$45,DM$43+DM$44&gt;=REGISTER!$DD$28,DM$40&gt;0),1,0)</f>
        <v>0</v>
      </c>
      <c r="AK44" s="182">
        <f>IF(AND(DN119=1,$N119&gt;=REGISTER!$DE$45,DN$43+DN$44&gt;=REGISTER!$DD$28,DN$40&gt;0),1,0)</f>
        <v>0</v>
      </c>
      <c r="AL44" s="182">
        <f>IF(AND(DO119=1,$N119&gt;=REGISTER!$DE$45,DO$43+DO$44&gt;=REGISTER!$DD$28,DO$40&gt;0),1,0)</f>
        <v>0</v>
      </c>
      <c r="AM44" s="182">
        <f>IF(AND(DP119=1,$N119&gt;=REGISTER!$DE$45,DP$43+DP$44&gt;=REGISTER!$DD$28,DP$40&gt;0),1,0)</f>
        <v>0</v>
      </c>
      <c r="AN44" s="182">
        <f>IF(AND(DQ119=1,$N119&gt;=REGISTER!$DE$45,DQ$43+DQ$44&gt;=REGISTER!$DD$28,DQ$40&gt;0),1,0)</f>
        <v>0</v>
      </c>
      <c r="AO44" s="182">
        <f>IF(AND(DR119=1,$N119&gt;=REGISTER!$DE$45,DR$43+DR$44&gt;=REGISTER!$DD$28,DR$40&gt;0),1,0)</f>
        <v>0</v>
      </c>
      <c r="AP44" s="182">
        <f>IF(AND(DS119=1,$N119&gt;=REGISTER!$DE$45,DS$43+DS$44&gt;=REGISTER!$DD$28,DS$40&gt;0),1,0)</f>
        <v>0</v>
      </c>
      <c r="AQ44" s="182">
        <f>IF(AND(DT119=1,$N119&gt;=REGISTER!$DE$45,DT$43+DT$44&gt;=REGISTER!$DD$28,DT$40&gt;0),1,0)</f>
        <v>0</v>
      </c>
      <c r="AR44" s="182">
        <f>IF(AND(DU119=1,$N119&gt;=REGISTER!$DE$45,DU$43+DU$44&gt;=REGISTER!$DD$28,DU$40&gt;0),1,0)</f>
        <v>0</v>
      </c>
      <c r="AS44" s="182">
        <f>IF(AND(DV119=1,$N119&gt;=REGISTER!$DE$45,DV$43+DV$44&gt;=REGISTER!$DD$28,DV$40&gt;0),1,0)</f>
        <v>0</v>
      </c>
      <c r="AT44" s="182">
        <f>IF(AND(DW119=1,$N119&gt;=REGISTER!$DE$45,DW$43+DW$44&gt;=REGISTER!$DD$28,DW$40&gt;0),1,0)</f>
        <v>0</v>
      </c>
      <c r="AU44" s="182">
        <f>IF(AND(DX119=1,$N119&gt;=REGISTER!$DE$45,DX$43+DX$44&gt;=REGISTER!$DD$28,DX$40&gt;0),1,0)</f>
        <v>0</v>
      </c>
      <c r="AV44" s="182">
        <f>IF(AND(DY119=1,$N119&gt;=REGISTER!$DE$45,DY$43+DY$44&gt;=REGISTER!$DD$28,DY$40&gt;0),1,0)</f>
        <v>0</v>
      </c>
      <c r="AW44" s="182">
        <f>IF(AND(DZ119=1,$N119&gt;=REGISTER!$DE$45,DZ$43+DZ$44&gt;=REGISTER!$DD$28,DZ$40&gt;0),1,0)</f>
        <v>0</v>
      </c>
      <c r="AX44" s="182">
        <f>IF(AND(EA119=1,$N119&gt;=REGISTER!$DE$45,EA$43+EA$44&gt;=REGISTER!$DD$28,EA$40&gt;0),1,0)</f>
        <v>0</v>
      </c>
      <c r="AY44" s="182">
        <f>IF(AND(EB119=1,$N119&gt;=REGISTER!$DE$45,EB$43+EB$44&gt;=REGISTER!$DD$28,EB$40&gt;0),1,0)</f>
        <v>0</v>
      </c>
      <c r="AZ44" s="182">
        <f>IF(AND(EC119=1,$N119&gt;=REGISTER!$DE$45,EC$43+EC$44&gt;=REGISTER!$DD$28,EC$40&gt;0),1,0)</f>
        <v>0</v>
      </c>
      <c r="BA44" s="182">
        <f>IF(AND(ED119=1,$N119&gt;=REGISTER!$DE$45,ED$43+ED$44&gt;=REGISTER!$DD$28,ED$40&gt;0),1,0)</f>
        <v>0</v>
      </c>
      <c r="BB44" s="182">
        <f>IF(AND(EE119=1,$N119&gt;=REGISTER!$DE$45,EE$43+EE$44&gt;=REGISTER!$DD$28,EE$40&gt;0),1,0)</f>
        <v>0</v>
      </c>
      <c r="BC44" s="182">
        <f>IF(AND(EF119=1,$N119&gt;=REGISTER!$DE$45,EF$43+EF$44&gt;=REGISTER!$DD$28,EF$40&gt;0),1,0)</f>
        <v>0</v>
      </c>
      <c r="BD44" s="83">
        <f t="shared" si="8"/>
        <v>0</v>
      </c>
      <c r="BE44" s="182">
        <f>IF(SUM(BE$40:BE43)&gt;=2,0,IF(AND(OR(CS119=1,C119="X"),$N119&gt;=13,CS$41&gt;2,CS$40&gt;0),1,0))</f>
        <v>0</v>
      </c>
      <c r="BF44" s="182">
        <f>IF(SUM(BF$40:BF43)&gt;=2,0,IF(AND(OR(CT119=1,D119="X"),$N119&gt;=13,CT$41&gt;2,CT$40&gt;0),1,0))</f>
        <v>0</v>
      </c>
      <c r="BG44" s="182">
        <f>IF(SUM(BG$40:BG43)&gt;=2,0,IF(AND(OR(CU119=1,E119="X"),$N119&gt;=13,CU$41&gt;2,CU$40&gt;0),1,0))</f>
        <v>0</v>
      </c>
      <c r="BH44" s="182">
        <f>IF(SUM(BH$40:BH43)&gt;=2,0,IF(AND(OR(CV119=1,F119="X"),$N119&gt;=13,CV$41&gt;2,CV$40&gt;0),1,0))</f>
        <v>0</v>
      </c>
      <c r="BI44" s="182">
        <f>IF(SUM(BI$40:BI43)&gt;=2,0,IF(AND(OR(CW119=1,G119="X"),$N119&gt;=13,CW$41&gt;2,CW$40&gt;0),1,0))</f>
        <v>0</v>
      </c>
      <c r="BJ44" s="182">
        <f>IF(SUM(BJ$40:BJ43)&gt;=2,0,IF(AND(OR(CX119=1,H119="X"),$N119&gt;=13,CX$41&gt;2,CX$40&gt;0),1,0))</f>
        <v>0</v>
      </c>
      <c r="BK44" s="182">
        <f>IF(SUM(BK$40:BK43)&gt;=2,0,IF(AND(OR(CY119=1,I119="X"),$N119&gt;=13,CY$41&gt;2,CY$40&gt;0),1,0))</f>
        <v>0</v>
      </c>
      <c r="BL44" s="182">
        <f>IF(SUM(BL$40:BL43)&gt;=2,0,IF(AND(OR(CZ119=1,J119="X"),$N119&gt;=13,CZ$41&gt;2,CZ$40&gt;0),1,0))</f>
        <v>0</v>
      </c>
      <c r="BM44" s="182">
        <f>IF(SUM(BM$40:BM43)&gt;=2,0,IF(AND(OR(DA119=1,K119="X"),$N119&gt;=13,DA$41&gt;2,DA$40&gt;0),1,0))</f>
        <v>0</v>
      </c>
      <c r="BN44" s="182">
        <f>IF(SUM(BN$40:BN43)&gt;=2,0,IF(AND(OR(DB119=1,L119="X"),$N119&gt;=13,DB$41&gt;2,DB$40&gt;0),1,0))</f>
        <v>0</v>
      </c>
      <c r="BO44" s="182">
        <f>IF(SUM(BO$40:BO43)&gt;=2,0,IF(AND(OR(DC119=1,M119="X"),$N119&gt;=13,DC$41&gt;2,DC$40&gt;0),1,0))</f>
        <v>0</v>
      </c>
      <c r="BP44" s="182">
        <f>IF(SUM(BP$40:BP43)&gt;=2,0,IF(AND(OR(DD119=1,N119="X"),$N119&gt;=13,DD$41&gt;2,DD$40&gt;0),1,0))</f>
        <v>0</v>
      </c>
      <c r="BQ44" s="182">
        <f>IF(SUM(BQ$40:BQ43)&gt;=2,0,IF(AND(OR(DE119=1,O119="X"),$N119&gt;=13,DE$41&gt;2,DE$40&gt;0),1,0))</f>
        <v>0</v>
      </c>
      <c r="BR44" s="182">
        <f>IF(SUM(BR$40:BR43)&gt;=2,0,IF(AND(OR(DF119=1,P119="X"),$N119&gt;=13,DF$41&gt;2,DF$40&gt;0),1,0))</f>
        <v>0</v>
      </c>
      <c r="BS44" s="182">
        <f>IF(SUM(BS$40:BS43)&gt;=2,0,IF(AND(OR(DG119=1,Q119="X"),$N119&gt;=13,DG$41&gt;2,DG$40&gt;0),1,0))</f>
        <v>0</v>
      </c>
      <c r="BT44" s="182">
        <f>IF(SUM(BT$40:BT43)&gt;=2,0,IF(AND(OR(DH119=1,R119="X"),$N119&gt;=13,DH$41&gt;2,DH$40&gt;0),1,0))</f>
        <v>0</v>
      </c>
      <c r="BU44" s="182">
        <f>IF(SUM(BU$40:BU43)&gt;=2,0,IF(AND(OR(DI119=1,S119="X"),$N119&gt;=13,DI$41&gt;2,DI$40&gt;0),1,0))</f>
        <v>0</v>
      </c>
      <c r="BV44" s="182">
        <f>IF(SUM(BV$40:BV43)&gt;=2,0,IF(AND(OR(DJ119=1,T119="X"),$N119&gt;=13,DJ$41&gt;2,DJ$40&gt;0),1,0))</f>
        <v>0</v>
      </c>
      <c r="BW44" s="182">
        <f>IF(SUM(BW$40:BW43)&gt;=2,0,IF(AND(OR(DK119=1,U119="X"),$N119&gt;=13,DK$41&gt;2,DK$40&gt;0),1,0))</f>
        <v>0</v>
      </c>
      <c r="BX44" s="182">
        <f>IF(SUM(BX$40:BX43)&gt;=2,0,IF(AND(OR(DL119=1,V119="X"),$N119&gt;=13,DL$41&gt;2,DL$40&gt;0),1,0))</f>
        <v>0</v>
      </c>
      <c r="BY44" s="182">
        <f>IF(SUM(BY$40:BY43)&gt;=2,0,IF(AND(OR(DM119=1,W119="X"),$N119&gt;=13,DM$41&gt;2,DM$40&gt;0),1,0))</f>
        <v>0</v>
      </c>
      <c r="BZ44" s="182">
        <f>IF(SUM(BZ$40:BZ43)&gt;=2,0,IF(AND(OR(DN119=1,X119="X"),$N119&gt;=13,DN$41&gt;2,DN$40&gt;0),1,0))</f>
        <v>0</v>
      </c>
      <c r="CA44" s="182">
        <f>IF(SUM(CA$40:CA43)&gt;=2,0,IF(AND(OR(DO119=1,Y119="X"),$N119&gt;=13,DO$41&gt;2,DO$40&gt;0),1,0))</f>
        <v>0</v>
      </c>
      <c r="CB44" s="182">
        <f>IF(SUM(CB$40:CB43)&gt;=2,0,IF(AND(OR(DP119=1,Z119="X"),$N119&gt;=13,DP$41&gt;2,DP$40&gt;0),1,0))</f>
        <v>0</v>
      </c>
      <c r="CC44" s="182">
        <f>IF(SUM(CC$40:CC43)&gt;=2,0,IF(AND(OR(DQ119=1,AA119="X"),$N119&gt;=13,DQ$41&gt;2,DQ$40&gt;0),1,0))</f>
        <v>0</v>
      </c>
      <c r="CD44" s="182">
        <f>IF(SUM(CD$40:CD43)&gt;=2,0,IF(AND(OR(DR119=1,AB119="X"),$N119&gt;=13,DR$41&gt;2,DR$40&gt;0),1,0))</f>
        <v>0</v>
      </c>
      <c r="CE44" s="182">
        <f>IF(SUM(CE$40:CE43)&gt;=2,0,IF(AND(OR(DS119=1,AC119="X"),$N119&gt;=13,DS$41&gt;2,DS$40&gt;0),1,0))</f>
        <v>0</v>
      </c>
      <c r="CF44" s="182">
        <f>IF(SUM(CF$40:CF43)&gt;=2,0,IF(AND(OR(DT119=1,AD119="X"),$N119&gt;=13,DT$41&gt;2,DT$40&gt;0),1,0))</f>
        <v>0</v>
      </c>
      <c r="CG44" s="182">
        <f>IF(SUM(CG$40:CG43)&gt;=2,0,IF(AND(OR(DU119=1,AE119="X"),$N119&gt;=13,DU$41&gt;2,DU$40&gt;0),1,0))</f>
        <v>0</v>
      </c>
      <c r="CH44" s="182">
        <f>IF(SUM(CH$40:CH43)&gt;=2,0,IF(AND(OR(DV119=1,AF119="X"),$N119&gt;=13,DV$41&gt;2,DV$40&gt;0),1,0))</f>
        <v>0</v>
      </c>
      <c r="CI44" s="182">
        <f>IF(SUM(CI$40:CI43)&gt;=2,0,IF(AND(OR(DW119=1,AG119="X"),$N119&gt;=13,DW$41&gt;2,DW$40&gt;0),1,0))</f>
        <v>0</v>
      </c>
      <c r="CJ44" s="182">
        <f>IF(SUM(CJ$40:CJ43)&gt;=2,0,IF(AND(OR(DX119=1,AH119="X"),$N119&gt;=13,DX$41&gt;2,DX$40&gt;0),1,0))</f>
        <v>0</v>
      </c>
      <c r="CK44" s="182">
        <f>IF(SUM(CK$40:CK43)&gt;=2,0,IF(AND(OR(DY119=1,AI119="X"),$N119&gt;=13,DY$41&gt;2,DY$40&gt;0),1,0))</f>
        <v>0</v>
      </c>
      <c r="CL44" s="182">
        <f>IF(SUM(CL$40:CL43)&gt;=2,0,IF(AND(OR(DZ119=1,AJ119="X"),$N119&gt;=13,DZ$41&gt;2,DZ$40&gt;0),1,0))</f>
        <v>0</v>
      </c>
      <c r="CM44" s="182">
        <f>IF(SUM(CM$40:CM43)&gt;=2,0,IF(AND(OR(EA119=1,AK119="X"),$N119&gt;=13,EA$41&gt;2,EA$40&gt;0),1,0))</f>
        <v>0</v>
      </c>
      <c r="CN44" s="182">
        <f>IF(SUM(CN$40:CN43)&gt;=2,0,IF(AND(OR(EB119=1,AL119="X"),$N119&gt;=13,EB$41&gt;2,EB$40&gt;0),1,0))</f>
        <v>0</v>
      </c>
      <c r="CO44" s="182">
        <f>IF(SUM(CO$40:CO43)&gt;=2,0,IF(AND(OR(EC119=1,AM119="X"),$N119&gt;=13,EC$41&gt;2,EC$40&gt;0),1,0))</f>
        <v>0</v>
      </c>
      <c r="CP44" s="182">
        <f>IF(SUM(CP$40:CP43)&gt;=2,0,IF(AND(OR(ED119=1,AN119="X"),$N119&gt;=13,ED$41&gt;2,ED$40&gt;0),1,0))</f>
        <v>0</v>
      </c>
      <c r="CQ44" s="182">
        <f>IF(SUM(CQ$40:CQ43)&gt;=2,0,IF(AND(OR(EE119=1,AO119="X"),$N119&gt;=13,EE$41&gt;2,EE$40&gt;0),1,0))</f>
        <v>0</v>
      </c>
      <c r="CR44" s="182">
        <f>IF(SUM(CR$40:CR43)&gt;=2,0,IF(AND(OR(EF119=1,AP119="X"),$N119&gt;=13,EF$41&gt;2,EF$40&gt;0),1,0))</f>
        <v>0</v>
      </c>
      <c r="CS44" s="16">
        <f t="shared" ref="CS44:EF44" si="33">SUMIF($J$38:$J$39,"=1",CS$38:CS$39)+SUMIF($J$117:$J$121,"=1",CS$117:CS$121)</f>
        <v>0</v>
      </c>
      <c r="CT44" s="16">
        <f t="shared" si="33"/>
        <v>0</v>
      </c>
      <c r="CU44" s="16">
        <f t="shared" si="33"/>
        <v>0</v>
      </c>
      <c r="CV44" s="16">
        <f t="shared" si="33"/>
        <v>0</v>
      </c>
      <c r="CW44" s="16">
        <f t="shared" si="33"/>
        <v>0</v>
      </c>
      <c r="CX44" s="16">
        <f t="shared" si="33"/>
        <v>0</v>
      </c>
      <c r="CY44" s="16">
        <f t="shared" si="33"/>
        <v>0</v>
      </c>
      <c r="CZ44" s="16">
        <f t="shared" si="33"/>
        <v>0</v>
      </c>
      <c r="DA44" s="16">
        <f t="shared" si="33"/>
        <v>0</v>
      </c>
      <c r="DB44" s="16">
        <f t="shared" si="33"/>
        <v>0</v>
      </c>
      <c r="DC44" s="16">
        <f t="shared" si="33"/>
        <v>0</v>
      </c>
      <c r="DD44" s="16">
        <f t="shared" si="33"/>
        <v>0</v>
      </c>
      <c r="DE44" s="16">
        <f t="shared" si="33"/>
        <v>0</v>
      </c>
      <c r="DF44" s="16">
        <f t="shared" si="33"/>
        <v>0</v>
      </c>
      <c r="DG44" s="16">
        <f t="shared" si="33"/>
        <v>0</v>
      </c>
      <c r="DH44" s="16">
        <f t="shared" si="33"/>
        <v>0</v>
      </c>
      <c r="DI44" s="16">
        <f t="shared" si="33"/>
        <v>0</v>
      </c>
      <c r="DJ44" s="16">
        <f t="shared" si="33"/>
        <v>0</v>
      </c>
      <c r="DK44" s="16">
        <f t="shared" si="33"/>
        <v>0</v>
      </c>
      <c r="DL44" s="16">
        <f t="shared" si="33"/>
        <v>0</v>
      </c>
      <c r="DM44" s="16">
        <f t="shared" si="33"/>
        <v>0</v>
      </c>
      <c r="DN44" s="16">
        <f t="shared" si="33"/>
        <v>0</v>
      </c>
      <c r="DO44" s="16">
        <f t="shared" si="33"/>
        <v>0</v>
      </c>
      <c r="DP44" s="16">
        <f t="shared" si="33"/>
        <v>0</v>
      </c>
      <c r="DQ44" s="16">
        <f t="shared" si="33"/>
        <v>0</v>
      </c>
      <c r="DR44" s="16">
        <f t="shared" si="33"/>
        <v>0</v>
      </c>
      <c r="DS44" s="16">
        <f t="shared" si="33"/>
        <v>0</v>
      </c>
      <c r="DT44" s="16">
        <f t="shared" si="33"/>
        <v>0</v>
      </c>
      <c r="DU44" s="16">
        <f t="shared" si="33"/>
        <v>0</v>
      </c>
      <c r="DV44" s="16">
        <f t="shared" si="33"/>
        <v>0</v>
      </c>
      <c r="DW44" s="16">
        <f t="shared" si="33"/>
        <v>0</v>
      </c>
      <c r="DX44" s="16">
        <f t="shared" si="33"/>
        <v>0</v>
      </c>
      <c r="DY44" s="16">
        <f t="shared" si="33"/>
        <v>0</v>
      </c>
      <c r="DZ44" s="16">
        <f t="shared" si="33"/>
        <v>0</v>
      </c>
      <c r="EA44" s="16">
        <f t="shared" si="33"/>
        <v>0</v>
      </c>
      <c r="EB44" s="16">
        <f t="shared" si="33"/>
        <v>0</v>
      </c>
      <c r="EC44" s="16">
        <f t="shared" si="33"/>
        <v>0</v>
      </c>
      <c r="ED44" s="16">
        <f t="shared" si="33"/>
        <v>0</v>
      </c>
      <c r="EE44" s="16">
        <f t="shared" si="33"/>
        <v>0</v>
      </c>
      <c r="EF44" s="16">
        <f t="shared" si="33"/>
        <v>0</v>
      </c>
      <c r="EG44" s="212"/>
      <c r="EH44" s="212"/>
      <c r="EI44" s="212"/>
      <c r="EJ44" s="212"/>
      <c r="EK44" s="146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1"/>
    </row>
    <row r="45" spans="1:225" ht="13.5" customHeight="1" thickBot="1">
      <c r="A45" s="370" t="s">
        <v>336</v>
      </c>
      <c r="B45" s="101"/>
      <c r="C45" s="101"/>
      <c r="D45" s="101"/>
      <c r="E45" s="101"/>
      <c r="F45" s="102"/>
      <c r="G45" s="104"/>
      <c r="H45" s="108"/>
      <c r="I45" s="19"/>
      <c r="J45" s="19"/>
      <c r="K45" s="19"/>
      <c r="L45" s="260" t="s">
        <v>163</v>
      </c>
      <c r="M45" s="13" t="s">
        <v>161</v>
      </c>
      <c r="N45" s="19"/>
      <c r="O45" s="83">
        <f t="shared" si="7"/>
        <v>0</v>
      </c>
      <c r="P45" s="182">
        <f>IF(AND(CS120=1,$N120&gt;=REGISTER!$DE$45,CS$43+CS$44&gt;=REGISTER!$DD$28,CS$40&gt;0),1,0)</f>
        <v>0</v>
      </c>
      <c r="Q45" s="182">
        <f>IF(AND(CT120=1,$N120&gt;=REGISTER!$DE$45,CT$43+CT$44&gt;=REGISTER!$DD$28,CT$40&gt;0),1,0)</f>
        <v>0</v>
      </c>
      <c r="R45" s="182">
        <f>IF(AND(CU120=1,$N120&gt;=REGISTER!$DE$45,CU$43+CU$44&gt;=REGISTER!$DD$28,CU$40&gt;0),1,0)</f>
        <v>0</v>
      </c>
      <c r="S45" s="182">
        <f>IF(AND(CV120=1,$N120&gt;=REGISTER!$DE$45,CV$43+CV$44&gt;=REGISTER!$DD$28,CV$40&gt;0),1,0)</f>
        <v>0</v>
      </c>
      <c r="T45" s="182">
        <f>IF(AND(CW120=1,$N120&gt;=REGISTER!$DE$45,CW$43+CW$44&gt;=REGISTER!$DD$28,CW$40&gt;0),1,0)</f>
        <v>0</v>
      </c>
      <c r="U45" s="182">
        <f>IF(AND(CX120=1,$N120&gt;=REGISTER!$DE$45,CX$43+CX$44&gt;=REGISTER!$DD$28,CX$40&gt;0),1,0)</f>
        <v>0</v>
      </c>
      <c r="V45" s="182">
        <f>IF(AND(CY120=1,$N120&gt;=REGISTER!$DE$45,CY$43+CY$44&gt;=REGISTER!$DD$28,CY$40&gt;0),1,0)</f>
        <v>0</v>
      </c>
      <c r="W45" s="182">
        <f>IF(AND(CZ120=1,$N120&gt;=REGISTER!$DE$45,CZ$43+CZ$44&gt;=REGISTER!$DD$28,CZ$40&gt;0),1,0)</f>
        <v>0</v>
      </c>
      <c r="X45" s="182">
        <f>IF(AND(DA120=1,$N120&gt;=REGISTER!$DE$45,DA$43+DA$44&gt;=REGISTER!$DD$28,DA$40&gt;0),1,0)</f>
        <v>0</v>
      </c>
      <c r="Y45" s="182">
        <f>IF(AND(DB120=1,$N120&gt;=REGISTER!$DE$45,DB$43+DB$44&gt;=REGISTER!$DD$28,DB$40&gt;0),1,0)</f>
        <v>0</v>
      </c>
      <c r="Z45" s="182">
        <f>IF(AND(DC120=1,$N120&gt;=REGISTER!$DE$45,DC$43+DC$44&gt;=REGISTER!$DD$28,DC$40&gt;0),1,0)</f>
        <v>0</v>
      </c>
      <c r="AA45" s="182">
        <f>IF(AND(DD120=1,$N120&gt;=REGISTER!$DE$45,DD$43+DD$44&gt;=REGISTER!$DD$28,DD$40&gt;0),1,0)</f>
        <v>0</v>
      </c>
      <c r="AB45" s="182">
        <f>IF(AND(DE120=1,$N120&gt;=REGISTER!$DE$45,DE$43+DE$44&gt;=REGISTER!$DD$28,DE$40&gt;0),1,0)</f>
        <v>0</v>
      </c>
      <c r="AC45" s="182">
        <f>IF(AND(DF120=1,$N120&gt;=REGISTER!$DE$45,DF$43+DF$44&gt;=REGISTER!$DD$28,DF$40&gt;0),1,0)</f>
        <v>0</v>
      </c>
      <c r="AD45" s="182">
        <f>IF(AND(DG120=1,$N120&gt;=REGISTER!$DE$45,DG$43+DG$44&gt;=REGISTER!$DD$28,DG$40&gt;0),1,0)</f>
        <v>0</v>
      </c>
      <c r="AE45" s="182">
        <f>IF(AND(DH120=1,$N120&gt;=REGISTER!$DE$45,DH$43+DH$44&gt;=REGISTER!$DD$28,DH$40&gt;0),1,0)</f>
        <v>0</v>
      </c>
      <c r="AF45" s="182">
        <f>IF(AND(DI120=1,$N120&gt;=REGISTER!$DE$45,DI$43+DI$44&gt;=REGISTER!$DD$28,DI$40&gt;0),1,0)</f>
        <v>0</v>
      </c>
      <c r="AG45" s="182">
        <f>IF(AND(DJ120=1,$N120&gt;=REGISTER!$DE$45,DJ$43+DJ$44&gt;=REGISTER!$DD$28,DJ$40&gt;0),1,0)</f>
        <v>0</v>
      </c>
      <c r="AH45" s="182">
        <f>IF(AND(DK120=1,$N120&gt;=REGISTER!$DE$45,DK$43+DK$44&gt;=REGISTER!$DD$28,DK$40&gt;0),1,0)</f>
        <v>0</v>
      </c>
      <c r="AI45" s="182">
        <f>IF(AND(DL120=1,$N120&gt;=REGISTER!$DE$45,DL$43+DL$44&gt;=REGISTER!$DD$28,DL$40&gt;0),1,0)</f>
        <v>0</v>
      </c>
      <c r="AJ45" s="182">
        <f>IF(AND(DM120=1,$N120&gt;=REGISTER!$DE$45,DM$43+DM$44&gt;=REGISTER!$DD$28,DM$40&gt;0),1,0)</f>
        <v>0</v>
      </c>
      <c r="AK45" s="182">
        <f>IF(AND(DN120=1,$N120&gt;=REGISTER!$DE$45,DN$43+DN$44&gt;=REGISTER!$DD$28,DN$40&gt;0),1,0)</f>
        <v>0</v>
      </c>
      <c r="AL45" s="182">
        <f>IF(AND(DO120=1,$N120&gt;=REGISTER!$DE$45,DO$43+DO$44&gt;=REGISTER!$DD$28,DO$40&gt;0),1,0)</f>
        <v>0</v>
      </c>
      <c r="AM45" s="182">
        <f>IF(AND(DP120=1,$N120&gt;=REGISTER!$DE$45,DP$43+DP$44&gt;=REGISTER!$DD$28,DP$40&gt;0),1,0)</f>
        <v>0</v>
      </c>
      <c r="AN45" s="182">
        <f>IF(AND(DQ120=1,$N120&gt;=REGISTER!$DE$45,DQ$43+DQ$44&gt;=REGISTER!$DD$28,DQ$40&gt;0),1,0)</f>
        <v>0</v>
      </c>
      <c r="AO45" s="182">
        <f>IF(AND(DR120=1,$N120&gt;=REGISTER!$DE$45,DR$43+DR$44&gt;=REGISTER!$DD$28,DR$40&gt;0),1,0)</f>
        <v>0</v>
      </c>
      <c r="AP45" s="182">
        <f>IF(AND(DS120=1,$N120&gt;=REGISTER!$DE$45,DS$43+DS$44&gt;=REGISTER!$DD$28,DS$40&gt;0),1,0)</f>
        <v>0</v>
      </c>
      <c r="AQ45" s="182">
        <f>IF(AND(DT120=1,$N120&gt;=REGISTER!$DE$45,DT$43+DT$44&gt;=REGISTER!$DD$28,DT$40&gt;0),1,0)</f>
        <v>0</v>
      </c>
      <c r="AR45" s="182">
        <f>IF(AND(DU120=1,$N120&gt;=REGISTER!$DE$45,DU$43+DU$44&gt;=REGISTER!$DD$28,DU$40&gt;0),1,0)</f>
        <v>0</v>
      </c>
      <c r="AS45" s="182">
        <f>IF(AND(DV120=1,$N120&gt;=REGISTER!$DE$45,DV$43+DV$44&gt;=REGISTER!$DD$28,DV$40&gt;0),1,0)</f>
        <v>0</v>
      </c>
      <c r="AT45" s="182">
        <f>IF(AND(DW120=1,$N120&gt;=REGISTER!$DE$45,DW$43+DW$44&gt;=REGISTER!$DD$28,DW$40&gt;0),1,0)</f>
        <v>0</v>
      </c>
      <c r="AU45" s="182">
        <f>IF(AND(DX120=1,$N120&gt;=REGISTER!$DE$45,DX$43+DX$44&gt;=REGISTER!$DD$28,DX$40&gt;0),1,0)</f>
        <v>0</v>
      </c>
      <c r="AV45" s="182">
        <f>IF(AND(DY120=1,$N120&gt;=REGISTER!$DE$45,DY$43+DY$44&gt;=REGISTER!$DD$28,DY$40&gt;0),1,0)</f>
        <v>0</v>
      </c>
      <c r="AW45" s="182">
        <f>IF(AND(DZ120=1,$N120&gt;=REGISTER!$DE$45,DZ$43+DZ$44&gt;=REGISTER!$DD$28,DZ$40&gt;0),1,0)</f>
        <v>0</v>
      </c>
      <c r="AX45" s="182">
        <f>IF(AND(EA120=1,$N120&gt;=REGISTER!$DE$45,EA$43+EA$44&gt;=REGISTER!$DD$28,EA$40&gt;0),1,0)</f>
        <v>0</v>
      </c>
      <c r="AY45" s="182">
        <f>IF(AND(EB120=1,$N120&gt;=REGISTER!$DE$45,EB$43+EB$44&gt;=REGISTER!$DD$28,EB$40&gt;0),1,0)</f>
        <v>0</v>
      </c>
      <c r="AZ45" s="182">
        <f>IF(AND(EC120=1,$N120&gt;=REGISTER!$DE$45,EC$43+EC$44&gt;=REGISTER!$DD$28,EC$40&gt;0),1,0)</f>
        <v>0</v>
      </c>
      <c r="BA45" s="182">
        <f>IF(AND(ED120=1,$N120&gt;=REGISTER!$DE$45,ED$43+ED$44&gt;=REGISTER!$DD$28,ED$40&gt;0),1,0)</f>
        <v>0</v>
      </c>
      <c r="BB45" s="182">
        <f>IF(AND(EE120=1,$N120&gt;=REGISTER!$DE$45,EE$43+EE$44&gt;=REGISTER!$DD$28,EE$40&gt;0),1,0)</f>
        <v>0</v>
      </c>
      <c r="BC45" s="182">
        <f>IF(AND(EF120=1,$N120&gt;=REGISTER!$DE$45,EF$43+EF$44&gt;=REGISTER!$DD$28,EF$40&gt;0),1,0)</f>
        <v>0</v>
      </c>
      <c r="BD45" s="83">
        <f t="shared" si="8"/>
        <v>0</v>
      </c>
      <c r="BE45" s="182">
        <f>IF(SUM(BE$40:BE44)&gt;=2,0,IF(AND(OR(CS120=1,C120="X"),$N120&gt;=13,CS$41&gt;2,CS$40&gt;0),1,0))</f>
        <v>0</v>
      </c>
      <c r="BF45" s="182">
        <f>IF(SUM(BF$40:BF44)&gt;=2,0,IF(AND(OR(CT120=1,D120="X"),$N120&gt;=13,CT$41&gt;2,CT$40&gt;0),1,0))</f>
        <v>0</v>
      </c>
      <c r="BG45" s="182">
        <f>IF(SUM(BG$40:BG44)&gt;=2,0,IF(AND(OR(CU120=1,E120="X"),$N120&gt;=13,CU$41&gt;2,CU$40&gt;0),1,0))</f>
        <v>0</v>
      </c>
      <c r="BH45" s="182">
        <f>IF(SUM(BH$40:BH44)&gt;=2,0,IF(AND(OR(CV120=1,F120="X"),$N120&gt;=13,CV$41&gt;2,CV$40&gt;0),1,0))</f>
        <v>0</v>
      </c>
      <c r="BI45" s="182">
        <f>IF(SUM(BI$40:BI44)&gt;=2,0,IF(AND(OR(CW120=1,G120="X"),$N120&gt;=13,CW$41&gt;2,CW$40&gt;0),1,0))</f>
        <v>0</v>
      </c>
      <c r="BJ45" s="182">
        <f>IF(SUM(BJ$40:BJ44)&gt;=2,0,IF(AND(OR(CX120=1,H120="X"),$N120&gt;=13,CX$41&gt;2,CX$40&gt;0),1,0))</f>
        <v>0</v>
      </c>
      <c r="BK45" s="182">
        <f>IF(SUM(BK$40:BK44)&gt;=2,0,IF(AND(OR(CY120=1,I120="X"),$N120&gt;=13,CY$41&gt;2,CY$40&gt;0),1,0))</f>
        <v>0</v>
      </c>
      <c r="BL45" s="182">
        <f>IF(SUM(BL$40:BL44)&gt;=2,0,IF(AND(OR(CZ120=1,J120="X"),$N120&gt;=13,CZ$41&gt;2,CZ$40&gt;0),1,0))</f>
        <v>0</v>
      </c>
      <c r="BM45" s="182">
        <f>IF(SUM(BM$40:BM44)&gt;=2,0,IF(AND(OR(DA120=1,K120="X"),$N120&gt;=13,DA$41&gt;2,DA$40&gt;0),1,0))</f>
        <v>0</v>
      </c>
      <c r="BN45" s="182">
        <f>IF(SUM(BN$40:BN44)&gt;=2,0,IF(AND(OR(DB120=1,L120="X"),$N120&gt;=13,DB$41&gt;2,DB$40&gt;0),1,0))</f>
        <v>0</v>
      </c>
      <c r="BO45" s="182">
        <f>IF(SUM(BO$40:BO44)&gt;=2,0,IF(AND(OR(DC120=1,M120="X"),$N120&gt;=13,DC$41&gt;2,DC$40&gt;0),1,0))</f>
        <v>0</v>
      </c>
      <c r="BP45" s="182">
        <f>IF(SUM(BP$40:BP44)&gt;=2,0,IF(AND(OR(DD120=1,N120="X"),$N120&gt;=13,DD$41&gt;2,DD$40&gt;0),1,0))</f>
        <v>0</v>
      </c>
      <c r="BQ45" s="182">
        <f>IF(SUM(BQ$40:BQ44)&gt;=2,0,IF(AND(OR(DE120=1,O120="X"),$N120&gt;=13,DE$41&gt;2,DE$40&gt;0),1,0))</f>
        <v>0</v>
      </c>
      <c r="BR45" s="182">
        <f>IF(SUM(BR$40:BR44)&gt;=2,0,IF(AND(OR(DF120=1,P120="X"),$N120&gt;=13,DF$41&gt;2,DF$40&gt;0),1,0))</f>
        <v>0</v>
      </c>
      <c r="BS45" s="182">
        <f>IF(SUM(BS$40:BS44)&gt;=2,0,IF(AND(OR(DG120=1,Q120="X"),$N120&gt;=13,DG$41&gt;2,DG$40&gt;0),1,0))</f>
        <v>0</v>
      </c>
      <c r="BT45" s="182">
        <f>IF(SUM(BT$40:BT44)&gt;=2,0,IF(AND(OR(DH120=1,R120="X"),$N120&gt;=13,DH$41&gt;2,DH$40&gt;0),1,0))</f>
        <v>0</v>
      </c>
      <c r="BU45" s="182">
        <f>IF(SUM(BU$40:BU44)&gt;=2,0,IF(AND(OR(DI120=1,S120="X"),$N120&gt;=13,DI$41&gt;2,DI$40&gt;0),1,0))</f>
        <v>0</v>
      </c>
      <c r="BV45" s="182">
        <f>IF(SUM(BV$40:BV44)&gt;=2,0,IF(AND(OR(DJ120=1,T120="X"),$N120&gt;=13,DJ$41&gt;2,DJ$40&gt;0),1,0))</f>
        <v>0</v>
      </c>
      <c r="BW45" s="182">
        <f>IF(SUM(BW$40:BW44)&gt;=2,0,IF(AND(OR(DK120=1,U120="X"),$N120&gt;=13,DK$41&gt;2,DK$40&gt;0),1,0))</f>
        <v>0</v>
      </c>
      <c r="BX45" s="182">
        <f>IF(SUM(BX$40:BX44)&gt;=2,0,IF(AND(OR(DL120=1,V120="X"),$N120&gt;=13,DL$41&gt;2,DL$40&gt;0),1,0))</f>
        <v>0</v>
      </c>
      <c r="BY45" s="182">
        <f>IF(SUM(BY$40:BY44)&gt;=2,0,IF(AND(OR(DM120=1,W120="X"),$N120&gt;=13,DM$41&gt;2,DM$40&gt;0),1,0))</f>
        <v>0</v>
      </c>
      <c r="BZ45" s="182">
        <f>IF(SUM(BZ$40:BZ44)&gt;=2,0,IF(AND(OR(DN120=1,X120="X"),$N120&gt;=13,DN$41&gt;2,DN$40&gt;0),1,0))</f>
        <v>0</v>
      </c>
      <c r="CA45" s="182">
        <f>IF(SUM(CA$40:CA44)&gt;=2,0,IF(AND(OR(DO120=1,Y120="X"),$N120&gt;=13,DO$41&gt;2,DO$40&gt;0),1,0))</f>
        <v>0</v>
      </c>
      <c r="CB45" s="182">
        <f>IF(SUM(CB$40:CB44)&gt;=2,0,IF(AND(OR(DP120=1,Z120="X"),$N120&gt;=13,DP$41&gt;2,DP$40&gt;0),1,0))</f>
        <v>0</v>
      </c>
      <c r="CC45" s="182">
        <f>IF(SUM(CC$40:CC44)&gt;=2,0,IF(AND(OR(DQ120=1,AA120="X"),$N120&gt;=13,DQ$41&gt;2,DQ$40&gt;0),1,0))</f>
        <v>0</v>
      </c>
      <c r="CD45" s="182">
        <f>IF(SUM(CD$40:CD44)&gt;=2,0,IF(AND(OR(DR120=1,AB120="X"),$N120&gt;=13,DR$41&gt;2,DR$40&gt;0),1,0))</f>
        <v>0</v>
      </c>
      <c r="CE45" s="182">
        <f>IF(SUM(CE$40:CE44)&gt;=2,0,IF(AND(OR(DS120=1,AC120="X"),$N120&gt;=13,DS$41&gt;2,DS$40&gt;0),1,0))</f>
        <v>0</v>
      </c>
      <c r="CF45" s="182">
        <f>IF(SUM(CF$40:CF44)&gt;=2,0,IF(AND(OR(DT120=1,AD120="X"),$N120&gt;=13,DT$41&gt;2,DT$40&gt;0),1,0))</f>
        <v>0</v>
      </c>
      <c r="CG45" s="182">
        <f>IF(SUM(CG$40:CG44)&gt;=2,0,IF(AND(OR(DU120=1,AE120="X"),$N120&gt;=13,DU$41&gt;2,DU$40&gt;0),1,0))</f>
        <v>0</v>
      </c>
      <c r="CH45" s="182">
        <f>IF(SUM(CH$40:CH44)&gt;=2,0,IF(AND(OR(DV120=1,AF120="X"),$N120&gt;=13,DV$41&gt;2,DV$40&gt;0),1,0))</f>
        <v>0</v>
      </c>
      <c r="CI45" s="182">
        <f>IF(SUM(CI$40:CI44)&gt;=2,0,IF(AND(OR(DW120=1,AG120="X"),$N120&gt;=13,DW$41&gt;2,DW$40&gt;0),1,0))</f>
        <v>0</v>
      </c>
      <c r="CJ45" s="182">
        <f>IF(SUM(CJ$40:CJ44)&gt;=2,0,IF(AND(OR(DX120=1,AH120="X"),$N120&gt;=13,DX$41&gt;2,DX$40&gt;0),1,0))</f>
        <v>0</v>
      </c>
      <c r="CK45" s="182">
        <f>IF(SUM(CK$40:CK44)&gt;=2,0,IF(AND(OR(DY120=1,AI120="X"),$N120&gt;=13,DY$41&gt;2,DY$40&gt;0),1,0))</f>
        <v>0</v>
      </c>
      <c r="CL45" s="182">
        <f>IF(SUM(CL$40:CL44)&gt;=2,0,IF(AND(OR(DZ120=1,AJ120="X"),$N120&gt;=13,DZ$41&gt;2,DZ$40&gt;0),1,0))</f>
        <v>0</v>
      </c>
      <c r="CM45" s="182">
        <f>IF(SUM(CM$40:CM44)&gt;=2,0,IF(AND(OR(EA120=1,AK120="X"),$N120&gt;=13,EA$41&gt;2,EA$40&gt;0),1,0))</f>
        <v>0</v>
      </c>
      <c r="CN45" s="182">
        <f>IF(SUM(CN$40:CN44)&gt;=2,0,IF(AND(OR(EB120=1,AL120="X"),$N120&gt;=13,EB$41&gt;2,EB$40&gt;0),1,0))</f>
        <v>0</v>
      </c>
      <c r="CO45" s="182">
        <f>IF(SUM(CO$40:CO44)&gt;=2,0,IF(AND(OR(EC120=1,AM120="X"),$N120&gt;=13,EC$41&gt;2,EC$40&gt;0),1,0))</f>
        <v>0</v>
      </c>
      <c r="CP45" s="182">
        <f>IF(SUM(CP$40:CP44)&gt;=2,0,IF(AND(OR(ED120=1,AN120="X"),$N120&gt;=13,ED$41&gt;2,ED$40&gt;0),1,0))</f>
        <v>0</v>
      </c>
      <c r="CQ45" s="182">
        <f>IF(SUM(CQ$40:CQ44)&gt;=2,0,IF(AND(OR(EE120=1,AO120="X"),$N120&gt;=13,EE$41&gt;2,EE$40&gt;0),1,0))</f>
        <v>0</v>
      </c>
      <c r="CR45" s="182">
        <f>IF(SUM(CR$40:CR44)&gt;=2,0,IF(AND(OR(EF120=1,AP120="X"),$N120&gt;=13,EF$41&gt;2,EF$40&gt;0),1,0))</f>
        <v>0</v>
      </c>
      <c r="CS45" s="98"/>
      <c r="CT45" s="99"/>
      <c r="CU45" s="99"/>
      <c r="CV45" s="99"/>
      <c r="CW45" s="99"/>
      <c r="CX45" s="99"/>
      <c r="CY45" s="99"/>
      <c r="CZ45" s="99"/>
      <c r="DA45" s="99"/>
      <c r="DB45" s="99"/>
      <c r="DC45" s="99"/>
      <c r="DD45" s="99"/>
      <c r="DE45" s="99"/>
      <c r="DF45" s="99"/>
      <c r="DG45" s="99"/>
      <c r="DH45" s="99"/>
      <c r="DI45" s="99"/>
      <c r="DJ45" s="99"/>
      <c r="DK45" s="99"/>
      <c r="DL45" s="99"/>
      <c r="DM45" s="99"/>
      <c r="DN45" s="99"/>
      <c r="DO45" s="99"/>
      <c r="DP45" s="99"/>
      <c r="DQ45" s="99"/>
      <c r="DR45" s="99"/>
      <c r="DS45" s="99"/>
      <c r="DT45" s="99"/>
      <c r="DU45" s="99"/>
      <c r="DV45" s="99"/>
      <c r="DW45" s="99"/>
      <c r="DX45" s="99"/>
      <c r="DY45" s="99"/>
      <c r="DZ45" s="99"/>
      <c r="EA45" s="99"/>
      <c r="EB45" s="99"/>
      <c r="EC45" s="99"/>
      <c r="ED45" s="99"/>
      <c r="EE45" s="99"/>
      <c r="EF45" s="177"/>
      <c r="EG45" s="487" t="s">
        <v>94</v>
      </c>
      <c r="EH45" s="488"/>
      <c r="EI45" s="489"/>
      <c r="EJ45" s="238"/>
      <c r="EK45" s="239"/>
      <c r="EL45" s="120"/>
      <c r="EM45" s="120"/>
      <c r="EN45" s="158"/>
      <c r="EO45" s="158"/>
      <c r="EP45" s="158"/>
      <c r="EQ45" s="120"/>
      <c r="ER45" s="158"/>
      <c r="ES45" s="158"/>
      <c r="ET45" s="158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252"/>
      <c r="FZ45" s="252"/>
      <c r="GA45" s="252"/>
      <c r="GB45" s="252"/>
      <c r="GC45" s="252"/>
      <c r="GD45" s="252"/>
      <c r="GE45" s="252"/>
      <c r="GF45" s="252"/>
      <c r="GG45" s="252"/>
      <c r="GH45" s="252"/>
      <c r="GI45" s="252"/>
      <c r="GJ45" s="252"/>
      <c r="GK45" s="252"/>
      <c r="GL45" s="252"/>
      <c r="GM45" s="252"/>
      <c r="GN45" s="252"/>
      <c r="GO45" s="252"/>
      <c r="GP45" s="252"/>
      <c r="GQ45" s="252"/>
      <c r="GR45" s="252"/>
      <c r="GS45" s="252"/>
      <c r="GT45" s="252"/>
      <c r="GU45" s="252"/>
      <c r="GV45" s="252"/>
      <c r="GW45" s="252"/>
      <c r="GX45" s="252"/>
      <c r="GY45" s="252"/>
      <c r="GZ45" s="252"/>
      <c r="HA45" s="252"/>
      <c r="HB45" s="252"/>
      <c r="HC45" s="252"/>
      <c r="HD45" s="252"/>
      <c r="HE45" s="252"/>
      <c r="HF45" s="252"/>
      <c r="HG45" s="252"/>
      <c r="HH45" s="252"/>
      <c r="HI45" s="252"/>
      <c r="HJ45" s="252"/>
      <c r="HK45" s="252"/>
      <c r="HL45" s="253"/>
      <c r="HM45" s="253"/>
      <c r="HN45" s="252"/>
      <c r="HO45" s="252"/>
      <c r="HP45" s="252"/>
      <c r="HQ45" s="1"/>
    </row>
    <row r="46" spans="1:225" ht="15" customHeight="1" thickBot="1">
      <c r="A46" s="626" t="s">
        <v>41</v>
      </c>
      <c r="B46" s="627"/>
      <c r="C46" s="627"/>
      <c r="D46" s="627"/>
      <c r="E46" s="627"/>
      <c r="F46" s="628"/>
      <c r="G46" s="124">
        <f>COUNTIF(CS46:EF46,"&gt;=3")</f>
        <v>0</v>
      </c>
      <c r="H46" s="42" t="s">
        <v>14</v>
      </c>
      <c r="I46" s="4"/>
      <c r="J46" s="4"/>
      <c r="K46" s="4"/>
      <c r="L46" s="260" t="s">
        <v>163</v>
      </c>
      <c r="M46" s="13" t="s">
        <v>162</v>
      </c>
      <c r="N46" s="4"/>
      <c r="O46" s="83">
        <f t="shared" si="7"/>
        <v>0</v>
      </c>
      <c r="P46" s="182">
        <f>IF(AND(CS121=1,$N121&gt;=REGISTER!$DE$45,CS$43+CS$44&gt;=REGISTER!$DD$28,CS$40&gt;0),1,0)</f>
        <v>0</v>
      </c>
      <c r="Q46" s="182">
        <f>IF(AND(CT121=1,$N121&gt;=REGISTER!$DE$45,CT$43+CT$44&gt;=REGISTER!$DD$28,CT$40&gt;0),1,0)</f>
        <v>0</v>
      </c>
      <c r="R46" s="182">
        <f>IF(AND(CU121=1,$N121&gt;=REGISTER!$DE$45,CU$43+CU$44&gt;=REGISTER!$DD$28,CU$40&gt;0),1,0)</f>
        <v>0</v>
      </c>
      <c r="S46" s="182">
        <f>IF(AND(CV121=1,$N121&gt;=REGISTER!$DE$45,CV$43+CV$44&gt;=REGISTER!$DD$28,CV$40&gt;0),1,0)</f>
        <v>0</v>
      </c>
      <c r="T46" s="182">
        <f>IF(AND(CW121=1,$N121&gt;=REGISTER!$DE$45,CW$43+CW$44&gt;=REGISTER!$DD$28,CW$40&gt;0),1,0)</f>
        <v>0</v>
      </c>
      <c r="U46" s="182">
        <f>IF(AND(CX121=1,$N121&gt;=REGISTER!$DE$45,CX$43+CX$44&gt;=REGISTER!$DD$28,CX$40&gt;0),1,0)</f>
        <v>0</v>
      </c>
      <c r="V46" s="182">
        <f>IF(AND(CY121=1,$N121&gt;=REGISTER!$DE$45,CY$43+CY$44&gt;=REGISTER!$DD$28,CY$40&gt;0),1,0)</f>
        <v>0</v>
      </c>
      <c r="W46" s="182">
        <f>IF(AND(CZ121=1,$N121&gt;=REGISTER!$DE$45,CZ$43+CZ$44&gt;=REGISTER!$DD$28,CZ$40&gt;0),1,0)</f>
        <v>0</v>
      </c>
      <c r="X46" s="182">
        <f>IF(AND(DA121=1,$N121&gt;=REGISTER!$DE$45,DA$43+DA$44&gt;=REGISTER!$DD$28,DA$40&gt;0),1,0)</f>
        <v>0</v>
      </c>
      <c r="Y46" s="182">
        <f>IF(AND(DB121=1,$N121&gt;=REGISTER!$DE$45,DB$43+DB$44&gt;=REGISTER!$DD$28,DB$40&gt;0),1,0)</f>
        <v>0</v>
      </c>
      <c r="Z46" s="182">
        <f>IF(AND(DC121=1,$N121&gt;=REGISTER!$DE$45,DC$43+DC$44&gt;=REGISTER!$DD$28,DC$40&gt;0),1,0)</f>
        <v>0</v>
      </c>
      <c r="AA46" s="182">
        <f>IF(AND(DD121=1,$N121&gt;=REGISTER!$DE$45,DD$43+DD$44&gt;=REGISTER!$DD$28,DD$40&gt;0),1,0)</f>
        <v>0</v>
      </c>
      <c r="AB46" s="182">
        <f>IF(AND(DE121=1,$N121&gt;=REGISTER!$DE$45,DE$43+DE$44&gt;=REGISTER!$DD$28,DE$40&gt;0),1,0)</f>
        <v>0</v>
      </c>
      <c r="AC46" s="182">
        <f>IF(AND(DF121=1,$N121&gt;=REGISTER!$DE$45,DF$43+DF$44&gt;=REGISTER!$DD$28,DF$40&gt;0),1,0)</f>
        <v>0</v>
      </c>
      <c r="AD46" s="182">
        <f>IF(AND(DG121=1,$N121&gt;=REGISTER!$DE$45,DG$43+DG$44&gt;=REGISTER!$DD$28,DG$40&gt;0),1,0)</f>
        <v>0</v>
      </c>
      <c r="AE46" s="182">
        <f>IF(AND(DH121=1,$N121&gt;=REGISTER!$DE$45,DH$43+DH$44&gt;=REGISTER!$DD$28,DH$40&gt;0),1,0)</f>
        <v>0</v>
      </c>
      <c r="AF46" s="182">
        <f>IF(AND(DI121=1,$N121&gt;=REGISTER!$DE$45,DI$43+DI$44&gt;=REGISTER!$DD$28,DI$40&gt;0),1,0)</f>
        <v>0</v>
      </c>
      <c r="AG46" s="182">
        <f>IF(AND(DJ121=1,$N121&gt;=REGISTER!$DE$45,DJ$43+DJ$44&gt;=REGISTER!$DD$28,DJ$40&gt;0),1,0)</f>
        <v>0</v>
      </c>
      <c r="AH46" s="182">
        <f>IF(AND(DK121=1,$N121&gt;=REGISTER!$DE$45,DK$43+DK$44&gt;=REGISTER!$DD$28,DK$40&gt;0),1,0)</f>
        <v>0</v>
      </c>
      <c r="AI46" s="182">
        <f>IF(AND(DL121=1,$N121&gt;=REGISTER!$DE$45,DL$43+DL$44&gt;=REGISTER!$DD$28,DL$40&gt;0),1,0)</f>
        <v>0</v>
      </c>
      <c r="AJ46" s="182">
        <f>IF(AND(DM121=1,$N121&gt;=REGISTER!$DE$45,DM$43+DM$44&gt;=REGISTER!$DD$28,DM$40&gt;0),1,0)</f>
        <v>0</v>
      </c>
      <c r="AK46" s="182">
        <f>IF(AND(DN121=1,$N121&gt;=REGISTER!$DE$45,DN$43+DN$44&gt;=REGISTER!$DD$28,DN$40&gt;0),1,0)</f>
        <v>0</v>
      </c>
      <c r="AL46" s="182">
        <f>IF(AND(DO121=1,$N121&gt;=REGISTER!$DE$45,DO$43+DO$44&gt;=REGISTER!$DD$28,DO$40&gt;0),1,0)</f>
        <v>0</v>
      </c>
      <c r="AM46" s="182">
        <f>IF(AND(DP121=1,$N121&gt;=REGISTER!$DE$45,DP$43+DP$44&gt;=REGISTER!$DD$28,DP$40&gt;0),1,0)</f>
        <v>0</v>
      </c>
      <c r="AN46" s="182">
        <f>IF(AND(DQ121=1,$N121&gt;=REGISTER!$DE$45,DQ$43+DQ$44&gt;=REGISTER!$DD$28,DQ$40&gt;0),1,0)</f>
        <v>0</v>
      </c>
      <c r="AO46" s="182">
        <f>IF(AND(DR121=1,$N121&gt;=REGISTER!$DE$45,DR$43+DR$44&gt;=REGISTER!$DD$28,DR$40&gt;0),1,0)</f>
        <v>0</v>
      </c>
      <c r="AP46" s="182">
        <f>IF(AND(DS121=1,$N121&gt;=REGISTER!$DE$45,DS$43+DS$44&gt;=REGISTER!$DD$28,DS$40&gt;0),1,0)</f>
        <v>0</v>
      </c>
      <c r="AQ46" s="182">
        <f>IF(AND(DT121=1,$N121&gt;=REGISTER!$DE$45,DT$43+DT$44&gt;=REGISTER!$DD$28,DT$40&gt;0),1,0)</f>
        <v>0</v>
      </c>
      <c r="AR46" s="182">
        <f>IF(AND(DU121=1,$N121&gt;=REGISTER!$DE$45,DU$43+DU$44&gt;=REGISTER!$DD$28,DU$40&gt;0),1,0)</f>
        <v>0</v>
      </c>
      <c r="AS46" s="182">
        <f>IF(AND(DV121=1,$N121&gt;=REGISTER!$DE$45,DV$43+DV$44&gt;=REGISTER!$DD$28,DV$40&gt;0),1,0)</f>
        <v>0</v>
      </c>
      <c r="AT46" s="182">
        <f>IF(AND(DW121=1,$N121&gt;=REGISTER!$DE$45,DW$43+DW$44&gt;=REGISTER!$DD$28,DW$40&gt;0),1,0)</f>
        <v>0</v>
      </c>
      <c r="AU46" s="182">
        <f>IF(AND(DX121=1,$N121&gt;=REGISTER!$DE$45,DX$43+DX$44&gt;=REGISTER!$DD$28,DX$40&gt;0),1,0)</f>
        <v>0</v>
      </c>
      <c r="AV46" s="182">
        <f>IF(AND(DY121=1,$N121&gt;=REGISTER!$DE$45,DY$43+DY$44&gt;=REGISTER!$DD$28,DY$40&gt;0),1,0)</f>
        <v>0</v>
      </c>
      <c r="AW46" s="182">
        <f>IF(AND(DZ121=1,$N121&gt;=REGISTER!$DE$45,DZ$43+DZ$44&gt;=REGISTER!$DD$28,DZ$40&gt;0),1,0)</f>
        <v>0</v>
      </c>
      <c r="AX46" s="182">
        <f>IF(AND(EA121=1,$N121&gt;=REGISTER!$DE$45,EA$43+EA$44&gt;=REGISTER!$DD$28,EA$40&gt;0),1,0)</f>
        <v>0</v>
      </c>
      <c r="AY46" s="182">
        <f>IF(AND(EB121=1,$N121&gt;=REGISTER!$DE$45,EB$43+EB$44&gt;=REGISTER!$DD$28,EB$40&gt;0),1,0)</f>
        <v>0</v>
      </c>
      <c r="AZ46" s="182">
        <f>IF(AND(EC121=1,$N121&gt;=REGISTER!$DE$45,EC$43+EC$44&gt;=REGISTER!$DD$28,EC$40&gt;0),1,0)</f>
        <v>0</v>
      </c>
      <c r="BA46" s="182">
        <f>IF(AND(ED121=1,$N121&gt;=REGISTER!$DE$45,ED$43+ED$44&gt;=REGISTER!$DD$28,ED$40&gt;0),1,0)</f>
        <v>0</v>
      </c>
      <c r="BB46" s="182">
        <f>IF(AND(EE121=1,$N121&gt;=REGISTER!$DE$45,EE$43+EE$44&gt;=REGISTER!$DD$28,EE$40&gt;0),1,0)</f>
        <v>0</v>
      </c>
      <c r="BC46" s="182">
        <f>IF(AND(EF121=1,$N121&gt;=REGISTER!$DE$45,EF$43+EF$44&gt;=REGISTER!$DD$28,EF$40&gt;0),1,0)</f>
        <v>0</v>
      </c>
      <c r="BD46" s="83">
        <f t="shared" si="8"/>
        <v>0</v>
      </c>
      <c r="BE46" s="182">
        <f>IF(SUM(BE$40:BE45)&gt;=2,0,IF(AND(OR(CS121=1,C121="X"),$N121&gt;=13,CS$41&gt;2,CS$40&gt;0),1,0))</f>
        <v>0</v>
      </c>
      <c r="BF46" s="182">
        <f>IF(SUM(BF$40:BF45)&gt;=2,0,IF(AND(OR(CT121=1,D121="X"),$N121&gt;=13,CT$41&gt;2,CT$40&gt;0),1,0))</f>
        <v>0</v>
      </c>
      <c r="BG46" s="182">
        <f>IF(SUM(BG$40:BG45)&gt;=2,0,IF(AND(OR(CU121=1,E121="X"),$N121&gt;=13,CU$41&gt;2,CU$40&gt;0),1,0))</f>
        <v>0</v>
      </c>
      <c r="BH46" s="182">
        <f>IF(SUM(BH$40:BH45)&gt;=2,0,IF(AND(OR(CV121=1,F121="X"),$N121&gt;=13,CV$41&gt;2,CV$40&gt;0),1,0))</f>
        <v>0</v>
      </c>
      <c r="BI46" s="182">
        <f>IF(SUM(BI$40:BI45)&gt;=2,0,IF(AND(OR(CW121=1,G121="X"),$N121&gt;=13,CW$41&gt;2,CW$40&gt;0),1,0))</f>
        <v>0</v>
      </c>
      <c r="BJ46" s="182">
        <f>IF(SUM(BJ$40:BJ45)&gt;=2,0,IF(AND(OR(CX121=1,H121="X"),$N121&gt;=13,CX$41&gt;2,CX$40&gt;0),1,0))</f>
        <v>0</v>
      </c>
      <c r="BK46" s="182">
        <f>IF(SUM(BK$40:BK45)&gt;=2,0,IF(AND(OR(CY121=1,I121="X"),$N121&gt;=13,CY$41&gt;2,CY$40&gt;0),1,0))</f>
        <v>0</v>
      </c>
      <c r="BL46" s="182">
        <f>IF(SUM(BL$40:BL45)&gt;=2,0,IF(AND(OR(CZ121=1,J121="X"),$N121&gt;=13,CZ$41&gt;2,CZ$40&gt;0),1,0))</f>
        <v>0</v>
      </c>
      <c r="BM46" s="182">
        <f>IF(SUM(BM$40:BM45)&gt;=2,0,IF(AND(OR(DA121=1,K121="X"),$N121&gt;=13,DA$41&gt;2,DA$40&gt;0),1,0))</f>
        <v>0</v>
      </c>
      <c r="BN46" s="182">
        <f>IF(SUM(BN$40:BN45)&gt;=2,0,IF(AND(OR(DB121=1,L121="X"),$N121&gt;=13,DB$41&gt;2,DB$40&gt;0),1,0))</f>
        <v>0</v>
      </c>
      <c r="BO46" s="182">
        <f>IF(SUM(BO$40:BO45)&gt;=2,0,IF(AND(OR(DC121=1,M121="X"),$N121&gt;=13,DC$41&gt;2,DC$40&gt;0),1,0))</f>
        <v>0</v>
      </c>
      <c r="BP46" s="182">
        <f>IF(SUM(BP$40:BP45)&gt;=2,0,IF(AND(OR(DD121=1,N121="X"),$N121&gt;=13,DD$41&gt;2,DD$40&gt;0),1,0))</f>
        <v>0</v>
      </c>
      <c r="BQ46" s="182">
        <f>IF(SUM(BQ$40:BQ45)&gt;=2,0,IF(AND(OR(DE121=1,O121="X"),$N121&gt;=13,DE$41&gt;2,DE$40&gt;0),1,0))</f>
        <v>0</v>
      </c>
      <c r="BR46" s="182">
        <f>IF(SUM(BR$40:BR45)&gt;=2,0,IF(AND(OR(DF121=1,P121="X"),$N121&gt;=13,DF$41&gt;2,DF$40&gt;0),1,0))</f>
        <v>0</v>
      </c>
      <c r="BS46" s="182">
        <f>IF(SUM(BS$40:BS45)&gt;=2,0,IF(AND(OR(DG121=1,Q121="X"),$N121&gt;=13,DG$41&gt;2,DG$40&gt;0),1,0))</f>
        <v>0</v>
      </c>
      <c r="BT46" s="182">
        <f>IF(SUM(BT$40:BT45)&gt;=2,0,IF(AND(OR(DH121=1,R121="X"),$N121&gt;=13,DH$41&gt;2,DH$40&gt;0),1,0))</f>
        <v>0</v>
      </c>
      <c r="BU46" s="182">
        <f>IF(SUM(BU$40:BU45)&gt;=2,0,IF(AND(OR(DI121=1,S121="X"),$N121&gt;=13,DI$41&gt;2,DI$40&gt;0),1,0))</f>
        <v>0</v>
      </c>
      <c r="BV46" s="182">
        <f>IF(SUM(BV$40:BV45)&gt;=2,0,IF(AND(OR(DJ121=1,T121="X"),$N121&gt;=13,DJ$41&gt;2,DJ$40&gt;0),1,0))</f>
        <v>0</v>
      </c>
      <c r="BW46" s="182">
        <f>IF(SUM(BW$40:BW45)&gt;=2,0,IF(AND(OR(DK121=1,U121="X"),$N121&gt;=13,DK$41&gt;2,DK$40&gt;0),1,0))</f>
        <v>0</v>
      </c>
      <c r="BX46" s="182">
        <f>IF(SUM(BX$40:BX45)&gt;=2,0,IF(AND(OR(DL121=1,V121="X"),$N121&gt;=13,DL$41&gt;2,DL$40&gt;0),1,0))</f>
        <v>0</v>
      </c>
      <c r="BY46" s="182">
        <f>IF(SUM(BY$40:BY45)&gt;=2,0,IF(AND(OR(DM121=1,W121="X"),$N121&gt;=13,DM$41&gt;2,DM$40&gt;0),1,0))</f>
        <v>0</v>
      </c>
      <c r="BZ46" s="182">
        <f>IF(SUM(BZ$40:BZ45)&gt;=2,0,IF(AND(OR(DN121=1,X121="X"),$N121&gt;=13,DN$41&gt;2,DN$40&gt;0),1,0))</f>
        <v>0</v>
      </c>
      <c r="CA46" s="182">
        <f>IF(SUM(CA$40:CA45)&gt;=2,0,IF(AND(OR(DO121=1,Y121="X"),$N121&gt;=13,DO$41&gt;2,DO$40&gt;0),1,0))</f>
        <v>0</v>
      </c>
      <c r="CB46" s="182">
        <f>IF(SUM(CB$40:CB45)&gt;=2,0,IF(AND(OR(DP121=1,Z121="X"),$N121&gt;=13,DP$41&gt;2,DP$40&gt;0),1,0))</f>
        <v>0</v>
      </c>
      <c r="CC46" s="182">
        <f>IF(SUM(CC$40:CC45)&gt;=2,0,IF(AND(OR(DQ121=1,AA121="X"),$N121&gt;=13,DQ$41&gt;2,DQ$40&gt;0),1,0))</f>
        <v>0</v>
      </c>
      <c r="CD46" s="182">
        <f>IF(SUM(CD$40:CD45)&gt;=2,0,IF(AND(OR(DR121=1,AB121="X"),$N121&gt;=13,DR$41&gt;2,DR$40&gt;0),1,0))</f>
        <v>0</v>
      </c>
      <c r="CE46" s="182">
        <f>IF(SUM(CE$40:CE45)&gt;=2,0,IF(AND(OR(DS121=1,AC121="X"),$N121&gt;=13,DS$41&gt;2,DS$40&gt;0),1,0))</f>
        <v>0</v>
      </c>
      <c r="CF46" s="182">
        <f>IF(SUM(CF$40:CF45)&gt;=2,0,IF(AND(OR(DT121=1,AD121="X"),$N121&gt;=13,DT$41&gt;2,DT$40&gt;0),1,0))</f>
        <v>0</v>
      </c>
      <c r="CG46" s="182">
        <f>IF(SUM(CG$40:CG45)&gt;=2,0,IF(AND(OR(DU121=1,AE121="X"),$N121&gt;=13,DU$41&gt;2,DU$40&gt;0),1,0))</f>
        <v>0</v>
      </c>
      <c r="CH46" s="182">
        <f>IF(SUM(CH$40:CH45)&gt;=2,0,IF(AND(OR(DV121=1,AF121="X"),$N121&gt;=13,DV$41&gt;2,DV$40&gt;0),1,0))</f>
        <v>0</v>
      </c>
      <c r="CI46" s="182">
        <f>IF(SUM(CI$40:CI45)&gt;=2,0,IF(AND(OR(DW121=1,AG121="X"),$N121&gt;=13,DW$41&gt;2,DW$40&gt;0),1,0))</f>
        <v>0</v>
      </c>
      <c r="CJ46" s="182">
        <f>IF(SUM(CJ$40:CJ45)&gt;=2,0,IF(AND(OR(DX121=1,AH121="X"),$N121&gt;=13,DX$41&gt;2,DX$40&gt;0),1,0))</f>
        <v>0</v>
      </c>
      <c r="CK46" s="182">
        <f>IF(SUM(CK$40:CK45)&gt;=2,0,IF(AND(OR(DY121=1,AI121="X"),$N121&gt;=13,DY$41&gt;2,DY$40&gt;0),1,0))</f>
        <v>0</v>
      </c>
      <c r="CL46" s="182">
        <f>IF(SUM(CL$40:CL45)&gt;=2,0,IF(AND(OR(DZ121=1,AJ121="X"),$N121&gt;=13,DZ$41&gt;2,DZ$40&gt;0),1,0))</f>
        <v>0</v>
      </c>
      <c r="CM46" s="182">
        <f>IF(SUM(CM$40:CM45)&gt;=2,0,IF(AND(OR(EA121=1,AK121="X"),$N121&gt;=13,EA$41&gt;2,EA$40&gt;0),1,0))</f>
        <v>0</v>
      </c>
      <c r="CN46" s="182">
        <f>IF(SUM(CN$40:CN45)&gt;=2,0,IF(AND(OR(EB121=1,AL121="X"),$N121&gt;=13,EB$41&gt;2,EB$40&gt;0),1,0))</f>
        <v>0</v>
      </c>
      <c r="CO46" s="182">
        <f>IF(SUM(CO$40:CO45)&gt;=2,0,IF(AND(OR(EC121=1,AM121="X"),$N121&gt;=13,EC$41&gt;2,EC$40&gt;0),1,0))</f>
        <v>0</v>
      </c>
      <c r="CP46" s="182">
        <f>IF(SUM(CP$40:CP45)&gt;=2,0,IF(AND(OR(ED121=1,AN121="X"),$N121&gt;=13,ED$41&gt;2,ED$40&gt;0),1,0))</f>
        <v>0</v>
      </c>
      <c r="CQ46" s="182">
        <f>IF(SUM(CQ$40:CQ45)&gt;=2,0,IF(AND(OR(EE121=1,AO121="X"),$N121&gt;=13,EE$41&gt;2,EE$40&gt;0),1,0))</f>
        <v>0</v>
      </c>
      <c r="CR46" s="182">
        <f>IF(SUM(CR$40:CR45)&gt;=2,0,IF(AND(OR(EF121=1,AP121="X"),$N121&gt;=13,EF$41&gt;2,EF$40&gt;0),1,0))</f>
        <v>0</v>
      </c>
      <c r="CS46" s="360">
        <f>IF(AND(CS40&gt;0,CS41&gt;2,SUM(CS47:CS53)&gt;0),IF((CS41)&gt;20,20,CS41),0)</f>
        <v>0</v>
      </c>
      <c r="CT46" s="360">
        <f t="shared" ref="CT46:EF46" si="34">IF(AND(CT40&gt;0,CT41&gt;2,SUM(CT47:CT53)&gt;0),IF((CT41)&gt;20,20,CT41),0)</f>
        <v>0</v>
      </c>
      <c r="CU46" s="360">
        <f t="shared" si="34"/>
        <v>0</v>
      </c>
      <c r="CV46" s="360">
        <f t="shared" si="34"/>
        <v>0</v>
      </c>
      <c r="CW46" s="360">
        <f t="shared" si="34"/>
        <v>0</v>
      </c>
      <c r="CX46" s="360">
        <f t="shared" si="34"/>
        <v>0</v>
      </c>
      <c r="CY46" s="360">
        <f t="shared" si="34"/>
        <v>0</v>
      </c>
      <c r="CZ46" s="360">
        <f t="shared" si="34"/>
        <v>0</v>
      </c>
      <c r="DA46" s="360">
        <f t="shared" si="34"/>
        <v>0</v>
      </c>
      <c r="DB46" s="360">
        <f t="shared" si="34"/>
        <v>0</v>
      </c>
      <c r="DC46" s="360">
        <f t="shared" si="34"/>
        <v>0</v>
      </c>
      <c r="DD46" s="360">
        <f t="shared" si="34"/>
        <v>0</v>
      </c>
      <c r="DE46" s="360">
        <f t="shared" si="34"/>
        <v>0</v>
      </c>
      <c r="DF46" s="360">
        <f t="shared" si="34"/>
        <v>0</v>
      </c>
      <c r="DG46" s="360">
        <f t="shared" si="34"/>
        <v>0</v>
      </c>
      <c r="DH46" s="360">
        <f t="shared" si="34"/>
        <v>0</v>
      </c>
      <c r="DI46" s="360">
        <f t="shared" si="34"/>
        <v>0</v>
      </c>
      <c r="DJ46" s="360">
        <f t="shared" si="34"/>
        <v>0</v>
      </c>
      <c r="DK46" s="360">
        <f t="shared" si="34"/>
        <v>0</v>
      </c>
      <c r="DL46" s="360">
        <f t="shared" si="34"/>
        <v>0</v>
      </c>
      <c r="DM46" s="360">
        <f t="shared" si="34"/>
        <v>0</v>
      </c>
      <c r="DN46" s="360">
        <f t="shared" si="34"/>
        <v>0</v>
      </c>
      <c r="DO46" s="360">
        <f t="shared" si="34"/>
        <v>0</v>
      </c>
      <c r="DP46" s="360">
        <f t="shared" si="34"/>
        <v>0</v>
      </c>
      <c r="DQ46" s="360">
        <f t="shared" si="34"/>
        <v>0</v>
      </c>
      <c r="DR46" s="360">
        <f t="shared" si="34"/>
        <v>0</v>
      </c>
      <c r="DS46" s="360">
        <f t="shared" si="34"/>
        <v>0</v>
      </c>
      <c r="DT46" s="360">
        <f t="shared" si="34"/>
        <v>0</v>
      </c>
      <c r="DU46" s="360">
        <f t="shared" si="34"/>
        <v>0</v>
      </c>
      <c r="DV46" s="360">
        <f t="shared" si="34"/>
        <v>0</v>
      </c>
      <c r="DW46" s="360">
        <f t="shared" si="34"/>
        <v>0</v>
      </c>
      <c r="DX46" s="360">
        <f t="shared" si="34"/>
        <v>0</v>
      </c>
      <c r="DY46" s="360">
        <f t="shared" si="34"/>
        <v>0</v>
      </c>
      <c r="DZ46" s="360">
        <f t="shared" si="34"/>
        <v>0</v>
      </c>
      <c r="EA46" s="360">
        <f t="shared" si="34"/>
        <v>0</v>
      </c>
      <c r="EB46" s="360">
        <f t="shared" si="34"/>
        <v>0</v>
      </c>
      <c r="EC46" s="360">
        <f t="shared" si="34"/>
        <v>0</v>
      </c>
      <c r="ED46" s="360">
        <f t="shared" si="34"/>
        <v>0</v>
      </c>
      <c r="EE46" s="360">
        <f t="shared" si="34"/>
        <v>0</v>
      </c>
      <c r="EF46" s="360">
        <f t="shared" si="34"/>
        <v>0</v>
      </c>
      <c r="EG46" s="648">
        <f>SUM(EG19:EG37)+SUM(EG78:EG116)</f>
        <v>0</v>
      </c>
      <c r="EH46" s="649"/>
      <c r="EI46" s="650"/>
      <c r="EJ46" s="95"/>
      <c r="EK46" s="97"/>
      <c r="EL46" s="96"/>
      <c r="EM46" s="96"/>
      <c r="EN46" s="254"/>
      <c r="EO46" s="254"/>
      <c r="EP46" s="254"/>
      <c r="EQ46" s="254"/>
      <c r="ER46" s="254"/>
      <c r="ES46" s="254"/>
      <c r="ET46" s="254"/>
      <c r="EU46" s="96"/>
      <c r="EV46" s="96"/>
      <c r="EW46" s="96"/>
      <c r="EX46" s="96"/>
      <c r="EY46" s="96"/>
      <c r="EZ46" s="96"/>
      <c r="FA46" s="96"/>
      <c r="FB46" s="96"/>
      <c r="FC46" s="96"/>
      <c r="FD46" s="96"/>
      <c r="FE46" s="96"/>
      <c r="FF46" s="96"/>
      <c r="FG46" s="96"/>
      <c r="FH46" s="96"/>
      <c r="FI46" s="96"/>
      <c r="FJ46" s="96"/>
      <c r="FK46" s="96"/>
      <c r="FL46" s="96"/>
      <c r="FM46" s="96"/>
      <c r="FN46" s="96"/>
      <c r="FO46" s="96"/>
      <c r="FP46" s="96"/>
      <c r="FQ46" s="96"/>
      <c r="FR46" s="96"/>
      <c r="FS46" s="96"/>
      <c r="FT46" s="96"/>
      <c r="FU46" s="96"/>
      <c r="FV46" s="96"/>
      <c r="FW46" s="96"/>
      <c r="FX46" s="96"/>
      <c r="FY46" s="96"/>
      <c r="FZ46" s="96"/>
      <c r="GA46" s="96"/>
      <c r="GB46" s="96"/>
      <c r="GC46" s="96"/>
      <c r="GD46" s="96"/>
      <c r="GE46" s="96"/>
      <c r="GF46" s="96"/>
      <c r="GG46" s="96"/>
      <c r="GH46" s="96"/>
      <c r="GI46" s="96"/>
      <c r="GJ46" s="96"/>
      <c r="GK46" s="96"/>
      <c r="GL46" s="96"/>
      <c r="GM46" s="96"/>
      <c r="GN46" s="96"/>
      <c r="GO46" s="96"/>
      <c r="GP46" s="96"/>
      <c r="GQ46" s="96"/>
      <c r="GR46" s="96"/>
      <c r="GS46" s="96"/>
      <c r="GT46" s="96"/>
      <c r="GU46" s="96"/>
      <c r="GV46" s="96"/>
      <c r="GW46" s="96"/>
      <c r="GX46" s="96"/>
      <c r="GY46" s="96"/>
      <c r="GZ46" s="96"/>
      <c r="HA46" s="96"/>
      <c r="HB46" s="96"/>
      <c r="HC46" s="96"/>
      <c r="HD46" s="96"/>
      <c r="HE46" s="96"/>
      <c r="HF46" s="96"/>
      <c r="HG46" s="96"/>
      <c r="HH46" s="96"/>
      <c r="HI46" s="96"/>
      <c r="HJ46" s="96"/>
      <c r="HK46" s="96"/>
      <c r="HL46" s="96"/>
      <c r="HM46" s="96"/>
      <c r="HN46" s="96"/>
      <c r="HO46" s="96"/>
      <c r="HP46" s="96"/>
      <c r="HQ46" s="1"/>
    </row>
    <row r="47" spans="1:225" ht="15" hidden="1" customHeight="1">
      <c r="A47" s="60"/>
      <c r="B47" s="61"/>
      <c r="C47" s="61"/>
      <c r="D47" s="61"/>
      <c r="E47" s="61"/>
      <c r="F47" s="62"/>
      <c r="G47" s="58"/>
      <c r="H47" s="49" t="s">
        <v>34</v>
      </c>
      <c r="I47" s="50"/>
      <c r="J47" s="50"/>
      <c r="K47" s="50"/>
      <c r="L47" s="50"/>
      <c r="M47" s="50"/>
      <c r="N47" s="50"/>
      <c r="O47" s="83">
        <f>SUM(P47:BC47)</f>
        <v>0</v>
      </c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259"/>
      <c r="AM47" s="259"/>
      <c r="AN47" s="259"/>
      <c r="AO47" s="259"/>
      <c r="AP47" s="259"/>
      <c r="AQ47" s="259"/>
      <c r="AR47" s="259"/>
      <c r="AS47" s="259"/>
      <c r="AT47" s="259"/>
      <c r="AU47" s="259"/>
      <c r="AV47" s="259"/>
      <c r="AW47" s="259"/>
      <c r="AX47" s="259"/>
      <c r="AY47" s="259"/>
      <c r="AZ47" s="259"/>
      <c r="BA47" s="259"/>
      <c r="BB47" s="259"/>
      <c r="BC47" s="259"/>
      <c r="BD47" s="83">
        <f>SUM(BE47:CR47)</f>
        <v>0</v>
      </c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69"/>
      <c r="CC47" s="369"/>
      <c r="CD47" s="369"/>
      <c r="CE47" s="369"/>
      <c r="CF47" s="369"/>
      <c r="CG47" s="369"/>
      <c r="CH47" s="369"/>
      <c r="CI47" s="369"/>
      <c r="CJ47" s="369"/>
      <c r="CK47" s="369"/>
      <c r="CL47" s="369"/>
      <c r="CM47" s="369"/>
      <c r="CN47" s="369"/>
      <c r="CO47" s="369"/>
      <c r="CP47" s="369"/>
      <c r="CQ47" s="369"/>
      <c r="CR47" s="369"/>
      <c r="CS47" s="198">
        <f t="shared" ref="CS47:EF48" si="35">IF($B38=0,0,IF(AND(VLOOKUP($B38,RE,19,FALSE)&gt;12,OR(CS38=1,CS38="x")),1,0))</f>
        <v>0</v>
      </c>
      <c r="CT47" s="198">
        <f t="shared" si="35"/>
        <v>0</v>
      </c>
      <c r="CU47" s="198">
        <f t="shared" si="35"/>
        <v>0</v>
      </c>
      <c r="CV47" s="198">
        <f t="shared" si="35"/>
        <v>0</v>
      </c>
      <c r="CW47" s="198">
        <f t="shared" si="35"/>
        <v>0</v>
      </c>
      <c r="CX47" s="198">
        <f t="shared" si="35"/>
        <v>0</v>
      </c>
      <c r="CY47" s="198">
        <f t="shared" si="35"/>
        <v>0</v>
      </c>
      <c r="CZ47" s="198">
        <f t="shared" si="35"/>
        <v>0</v>
      </c>
      <c r="DA47" s="198">
        <f t="shared" si="35"/>
        <v>0</v>
      </c>
      <c r="DB47" s="198">
        <f t="shared" si="35"/>
        <v>0</v>
      </c>
      <c r="DC47" s="198">
        <f t="shared" si="35"/>
        <v>0</v>
      </c>
      <c r="DD47" s="198">
        <f t="shared" si="35"/>
        <v>0</v>
      </c>
      <c r="DE47" s="198">
        <f t="shared" si="35"/>
        <v>0</v>
      </c>
      <c r="DF47" s="198">
        <f t="shared" si="35"/>
        <v>0</v>
      </c>
      <c r="DG47" s="198">
        <f t="shared" si="35"/>
        <v>0</v>
      </c>
      <c r="DH47" s="198">
        <f t="shared" si="35"/>
        <v>0</v>
      </c>
      <c r="DI47" s="198">
        <f t="shared" si="35"/>
        <v>0</v>
      </c>
      <c r="DJ47" s="198">
        <f t="shared" si="35"/>
        <v>0</v>
      </c>
      <c r="DK47" s="198">
        <f t="shared" si="35"/>
        <v>0</v>
      </c>
      <c r="DL47" s="198">
        <f t="shared" si="35"/>
        <v>0</v>
      </c>
      <c r="DM47" s="198">
        <f t="shared" si="35"/>
        <v>0</v>
      </c>
      <c r="DN47" s="198">
        <f t="shared" si="35"/>
        <v>0</v>
      </c>
      <c r="DO47" s="198">
        <f t="shared" si="35"/>
        <v>0</v>
      </c>
      <c r="DP47" s="198">
        <f t="shared" si="35"/>
        <v>0</v>
      </c>
      <c r="DQ47" s="198">
        <f t="shared" si="35"/>
        <v>0</v>
      </c>
      <c r="DR47" s="198">
        <f t="shared" si="35"/>
        <v>0</v>
      </c>
      <c r="DS47" s="198">
        <f t="shared" si="35"/>
        <v>0</v>
      </c>
      <c r="DT47" s="198">
        <f t="shared" si="35"/>
        <v>0</v>
      </c>
      <c r="DU47" s="198">
        <f t="shared" si="35"/>
        <v>0</v>
      </c>
      <c r="DV47" s="198">
        <f t="shared" si="35"/>
        <v>0</v>
      </c>
      <c r="DW47" s="198">
        <f t="shared" si="35"/>
        <v>0</v>
      </c>
      <c r="DX47" s="198">
        <f t="shared" si="35"/>
        <v>0</v>
      </c>
      <c r="DY47" s="198">
        <f t="shared" si="35"/>
        <v>0</v>
      </c>
      <c r="DZ47" s="198">
        <f t="shared" si="35"/>
        <v>0</v>
      </c>
      <c r="EA47" s="198">
        <f t="shared" si="35"/>
        <v>0</v>
      </c>
      <c r="EB47" s="198">
        <f t="shared" si="35"/>
        <v>0</v>
      </c>
      <c r="EC47" s="198">
        <f t="shared" si="35"/>
        <v>0</v>
      </c>
      <c r="ED47" s="198">
        <f t="shared" si="35"/>
        <v>0</v>
      </c>
      <c r="EE47" s="198">
        <f t="shared" si="35"/>
        <v>0</v>
      </c>
      <c r="EF47" s="198">
        <f t="shared" si="35"/>
        <v>0</v>
      </c>
      <c r="EG47" s="95"/>
      <c r="EH47" s="96"/>
      <c r="EI47" s="96"/>
      <c r="EJ47" s="96"/>
      <c r="EK47" s="97"/>
      <c r="EL47" s="96"/>
      <c r="EM47" s="96"/>
      <c r="EN47" s="96"/>
      <c r="EO47" s="96"/>
      <c r="EP47" s="96"/>
      <c r="EQ47" s="96"/>
      <c r="ER47" s="96"/>
      <c r="ES47" s="96"/>
      <c r="ET47" s="96"/>
      <c r="EU47" s="96"/>
      <c r="EV47" s="96"/>
      <c r="EW47" s="96"/>
      <c r="EX47" s="96"/>
      <c r="EY47" s="96"/>
      <c r="EZ47" s="96"/>
      <c r="FA47" s="96"/>
      <c r="FB47" s="96"/>
      <c r="FC47" s="96"/>
      <c r="FD47" s="96"/>
      <c r="FE47" s="96"/>
      <c r="FF47" s="96"/>
      <c r="FG47" s="96"/>
      <c r="FH47" s="96"/>
      <c r="FI47" s="96"/>
      <c r="FJ47" s="96"/>
      <c r="FK47" s="96"/>
      <c r="FL47" s="96"/>
      <c r="FM47" s="96"/>
      <c r="FN47" s="96"/>
      <c r="FO47" s="96"/>
      <c r="FP47" s="96"/>
      <c r="FQ47" s="96"/>
      <c r="FR47" s="96"/>
      <c r="FS47" s="96"/>
      <c r="FT47" s="96"/>
      <c r="FU47" s="96"/>
      <c r="FV47" s="96"/>
      <c r="FW47" s="96"/>
      <c r="FX47" s="96"/>
      <c r="FY47" s="96"/>
      <c r="FZ47" s="96"/>
      <c r="GA47" s="96"/>
      <c r="GB47" s="96"/>
      <c r="GC47" s="96"/>
      <c r="GD47" s="96"/>
      <c r="GE47" s="96"/>
      <c r="GF47" s="96"/>
      <c r="GG47" s="96"/>
      <c r="GH47" s="96"/>
      <c r="GI47" s="96"/>
      <c r="GJ47" s="96"/>
      <c r="GK47" s="96"/>
      <c r="GL47" s="96"/>
      <c r="GM47" s="96"/>
      <c r="GN47" s="96"/>
      <c r="GO47" s="96"/>
      <c r="GP47" s="96"/>
      <c r="GQ47" s="96"/>
      <c r="GR47" s="96"/>
      <c r="GS47" s="96"/>
      <c r="GT47" s="96"/>
      <c r="GU47" s="96"/>
      <c r="GV47" s="96"/>
      <c r="GW47" s="96"/>
      <c r="GX47" s="96"/>
      <c r="GY47" s="96"/>
      <c r="GZ47" s="96"/>
      <c r="HA47" s="96"/>
      <c r="HB47" s="96"/>
      <c r="HC47" s="96"/>
      <c r="HD47" s="96"/>
      <c r="HE47" s="96"/>
      <c r="HF47" s="96"/>
      <c r="HG47" s="96"/>
      <c r="HH47" s="96"/>
      <c r="HI47" s="96"/>
      <c r="HJ47" s="96"/>
      <c r="HK47" s="96"/>
      <c r="HL47" s="96"/>
      <c r="HM47" s="96"/>
      <c r="HN47" s="96"/>
      <c r="HO47" s="96"/>
      <c r="HP47" s="96"/>
      <c r="HQ47" s="1"/>
    </row>
    <row r="48" spans="1:225" ht="15" hidden="1" customHeight="1">
      <c r="A48" s="60"/>
      <c r="B48" s="61"/>
      <c r="C48" s="61"/>
      <c r="D48" s="61"/>
      <c r="E48" s="61"/>
      <c r="F48" s="62"/>
      <c r="G48" s="58"/>
      <c r="H48" s="49" t="s">
        <v>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198">
        <f t="shared" si="35"/>
        <v>0</v>
      </c>
      <c r="CT48" s="198">
        <f t="shared" si="35"/>
        <v>0</v>
      </c>
      <c r="CU48" s="198">
        <f t="shared" si="35"/>
        <v>0</v>
      </c>
      <c r="CV48" s="198">
        <f t="shared" si="35"/>
        <v>0</v>
      </c>
      <c r="CW48" s="198">
        <f t="shared" si="35"/>
        <v>0</v>
      </c>
      <c r="CX48" s="198">
        <f t="shared" si="35"/>
        <v>0</v>
      </c>
      <c r="CY48" s="198">
        <f t="shared" si="35"/>
        <v>0</v>
      </c>
      <c r="CZ48" s="198">
        <f t="shared" si="35"/>
        <v>0</v>
      </c>
      <c r="DA48" s="198">
        <f t="shared" si="35"/>
        <v>0</v>
      </c>
      <c r="DB48" s="198">
        <f t="shared" si="35"/>
        <v>0</v>
      </c>
      <c r="DC48" s="198">
        <f t="shared" si="35"/>
        <v>0</v>
      </c>
      <c r="DD48" s="198">
        <f t="shared" si="35"/>
        <v>0</v>
      </c>
      <c r="DE48" s="198">
        <f t="shared" si="35"/>
        <v>0</v>
      </c>
      <c r="DF48" s="198">
        <f t="shared" si="35"/>
        <v>0</v>
      </c>
      <c r="DG48" s="198">
        <f t="shared" si="35"/>
        <v>0</v>
      </c>
      <c r="DH48" s="198">
        <f t="shared" si="35"/>
        <v>0</v>
      </c>
      <c r="DI48" s="198">
        <f t="shared" si="35"/>
        <v>0</v>
      </c>
      <c r="DJ48" s="198">
        <f t="shared" si="35"/>
        <v>0</v>
      </c>
      <c r="DK48" s="198">
        <f t="shared" si="35"/>
        <v>0</v>
      </c>
      <c r="DL48" s="198">
        <f t="shared" si="35"/>
        <v>0</v>
      </c>
      <c r="DM48" s="198">
        <f t="shared" si="35"/>
        <v>0</v>
      </c>
      <c r="DN48" s="198">
        <f t="shared" si="35"/>
        <v>0</v>
      </c>
      <c r="DO48" s="198">
        <f t="shared" si="35"/>
        <v>0</v>
      </c>
      <c r="DP48" s="198">
        <f t="shared" si="35"/>
        <v>0</v>
      </c>
      <c r="DQ48" s="198">
        <f t="shared" si="35"/>
        <v>0</v>
      </c>
      <c r="DR48" s="198">
        <f t="shared" si="35"/>
        <v>0</v>
      </c>
      <c r="DS48" s="198">
        <f t="shared" si="35"/>
        <v>0</v>
      </c>
      <c r="DT48" s="198">
        <f t="shared" si="35"/>
        <v>0</v>
      </c>
      <c r="DU48" s="198">
        <f t="shared" si="35"/>
        <v>0</v>
      </c>
      <c r="DV48" s="198">
        <f t="shared" si="35"/>
        <v>0</v>
      </c>
      <c r="DW48" s="198">
        <f t="shared" si="35"/>
        <v>0</v>
      </c>
      <c r="DX48" s="198">
        <f t="shared" si="35"/>
        <v>0</v>
      </c>
      <c r="DY48" s="198">
        <f t="shared" si="35"/>
        <v>0</v>
      </c>
      <c r="DZ48" s="198">
        <f t="shared" si="35"/>
        <v>0</v>
      </c>
      <c r="EA48" s="198">
        <f t="shared" si="35"/>
        <v>0</v>
      </c>
      <c r="EB48" s="198">
        <f t="shared" si="35"/>
        <v>0</v>
      </c>
      <c r="EC48" s="198">
        <f t="shared" si="35"/>
        <v>0</v>
      </c>
      <c r="ED48" s="198">
        <f t="shared" si="35"/>
        <v>0</v>
      </c>
      <c r="EE48" s="198">
        <f t="shared" si="35"/>
        <v>0</v>
      </c>
      <c r="EF48" s="198">
        <f t="shared" si="35"/>
        <v>0</v>
      </c>
      <c r="EG48" s="95"/>
      <c r="EH48" s="96"/>
      <c r="EI48" s="96"/>
      <c r="EJ48" s="96"/>
      <c r="EK48" s="97"/>
      <c r="EL48" s="96"/>
      <c r="EM48" s="96"/>
      <c r="EN48" s="96"/>
      <c r="EO48" s="96"/>
      <c r="EP48" s="96"/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  <c r="FF48" s="96"/>
      <c r="FG48" s="96"/>
      <c r="FH48" s="96"/>
      <c r="FI48" s="96"/>
      <c r="FJ48" s="96"/>
      <c r="FK48" s="96"/>
      <c r="FL48" s="96"/>
      <c r="FM48" s="96"/>
      <c r="FN48" s="96"/>
      <c r="FO48" s="96"/>
      <c r="FP48" s="96"/>
      <c r="FQ48" s="96"/>
      <c r="FR48" s="96"/>
      <c r="FS48" s="96"/>
      <c r="FT48" s="96"/>
      <c r="FU48" s="96"/>
      <c r="FV48" s="96"/>
      <c r="FW48" s="96"/>
      <c r="FX48" s="96"/>
      <c r="FY48" s="96"/>
      <c r="FZ48" s="96"/>
      <c r="GA48" s="96"/>
      <c r="GB48" s="96"/>
      <c r="GC48" s="96"/>
      <c r="GD48" s="96"/>
      <c r="GE48" s="96"/>
      <c r="GF48" s="96"/>
      <c r="GG48" s="96"/>
      <c r="GH48" s="96"/>
      <c r="GI48" s="96"/>
      <c r="GJ48" s="96"/>
      <c r="GK48" s="96"/>
      <c r="GL48" s="96"/>
      <c r="GM48" s="96"/>
      <c r="GN48" s="96"/>
      <c r="GO48" s="96"/>
      <c r="GP48" s="96"/>
      <c r="GQ48" s="96"/>
      <c r="GR48" s="96"/>
      <c r="GS48" s="96"/>
      <c r="GT48" s="96"/>
      <c r="GU48" s="96"/>
      <c r="GV48" s="96"/>
      <c r="GW48" s="96"/>
      <c r="GX48" s="96"/>
      <c r="GY48" s="96"/>
      <c r="GZ48" s="96"/>
      <c r="HA48" s="96"/>
      <c r="HB48" s="96"/>
      <c r="HC48" s="96"/>
      <c r="HD48" s="96"/>
      <c r="HE48" s="96"/>
      <c r="HF48" s="96"/>
      <c r="HG48" s="96"/>
      <c r="HH48" s="96"/>
      <c r="HI48" s="96"/>
      <c r="HJ48" s="96"/>
      <c r="HK48" s="96"/>
      <c r="HL48" s="96"/>
      <c r="HM48" s="96"/>
      <c r="HN48" s="96"/>
      <c r="HO48" s="96"/>
      <c r="HP48" s="96"/>
      <c r="HQ48" s="1"/>
    </row>
    <row r="49" spans="1:225" ht="15" hidden="1" customHeight="1">
      <c r="A49" s="60"/>
      <c r="B49" s="61"/>
      <c r="C49" s="61"/>
      <c r="D49" s="61"/>
      <c r="E49" s="61"/>
      <c r="F49" s="62"/>
      <c r="G49" s="58"/>
      <c r="H49" s="49" t="s">
        <v>117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198">
        <f t="shared" ref="CS49:EF53" si="36">IF($B117=0,0,IF(AND(VLOOKUP($B117,RE,19,FALSE)&gt;12,OR(CS117=1,CS117="x")),1,0))</f>
        <v>0</v>
      </c>
      <c r="CT49" s="198">
        <f t="shared" si="36"/>
        <v>0</v>
      </c>
      <c r="CU49" s="198">
        <f t="shared" si="36"/>
        <v>0</v>
      </c>
      <c r="CV49" s="198">
        <f t="shared" si="36"/>
        <v>0</v>
      </c>
      <c r="CW49" s="198">
        <f t="shared" si="36"/>
        <v>0</v>
      </c>
      <c r="CX49" s="198">
        <f t="shared" si="36"/>
        <v>0</v>
      </c>
      <c r="CY49" s="198">
        <f t="shared" si="36"/>
        <v>0</v>
      </c>
      <c r="CZ49" s="198">
        <f t="shared" si="36"/>
        <v>0</v>
      </c>
      <c r="DA49" s="198">
        <f t="shared" si="36"/>
        <v>0</v>
      </c>
      <c r="DB49" s="198">
        <f t="shared" si="36"/>
        <v>0</v>
      </c>
      <c r="DC49" s="198">
        <f t="shared" si="36"/>
        <v>0</v>
      </c>
      <c r="DD49" s="198">
        <f t="shared" si="36"/>
        <v>0</v>
      </c>
      <c r="DE49" s="198">
        <f t="shared" si="36"/>
        <v>0</v>
      </c>
      <c r="DF49" s="198">
        <f t="shared" si="36"/>
        <v>0</v>
      </c>
      <c r="DG49" s="198">
        <f t="shared" si="36"/>
        <v>0</v>
      </c>
      <c r="DH49" s="198">
        <f t="shared" si="36"/>
        <v>0</v>
      </c>
      <c r="DI49" s="198">
        <f t="shared" si="36"/>
        <v>0</v>
      </c>
      <c r="DJ49" s="198">
        <f t="shared" si="36"/>
        <v>0</v>
      </c>
      <c r="DK49" s="198">
        <f t="shared" si="36"/>
        <v>0</v>
      </c>
      <c r="DL49" s="198">
        <f t="shared" si="36"/>
        <v>0</v>
      </c>
      <c r="DM49" s="198">
        <f t="shared" si="36"/>
        <v>0</v>
      </c>
      <c r="DN49" s="198">
        <f t="shared" si="36"/>
        <v>0</v>
      </c>
      <c r="DO49" s="198">
        <f t="shared" si="36"/>
        <v>0</v>
      </c>
      <c r="DP49" s="198">
        <f t="shared" si="36"/>
        <v>0</v>
      </c>
      <c r="DQ49" s="198">
        <f t="shared" si="36"/>
        <v>0</v>
      </c>
      <c r="DR49" s="198">
        <f t="shared" si="36"/>
        <v>0</v>
      </c>
      <c r="DS49" s="198">
        <f t="shared" si="36"/>
        <v>0</v>
      </c>
      <c r="DT49" s="198">
        <f t="shared" si="36"/>
        <v>0</v>
      </c>
      <c r="DU49" s="198">
        <f t="shared" si="36"/>
        <v>0</v>
      </c>
      <c r="DV49" s="198">
        <f t="shared" si="36"/>
        <v>0</v>
      </c>
      <c r="DW49" s="198">
        <f t="shared" si="36"/>
        <v>0</v>
      </c>
      <c r="DX49" s="198">
        <f t="shared" si="36"/>
        <v>0</v>
      </c>
      <c r="DY49" s="198">
        <f t="shared" si="36"/>
        <v>0</v>
      </c>
      <c r="DZ49" s="198">
        <f t="shared" si="36"/>
        <v>0</v>
      </c>
      <c r="EA49" s="198">
        <f t="shared" si="36"/>
        <v>0</v>
      </c>
      <c r="EB49" s="198">
        <f t="shared" si="36"/>
        <v>0</v>
      </c>
      <c r="EC49" s="198">
        <f t="shared" si="36"/>
        <v>0</v>
      </c>
      <c r="ED49" s="198">
        <f t="shared" si="36"/>
        <v>0</v>
      </c>
      <c r="EE49" s="198">
        <f t="shared" si="36"/>
        <v>0</v>
      </c>
      <c r="EF49" s="198">
        <f t="shared" si="36"/>
        <v>0</v>
      </c>
      <c r="EG49" s="95"/>
      <c r="EH49" s="96"/>
      <c r="EI49" s="96"/>
      <c r="EJ49" s="96"/>
      <c r="EK49" s="97"/>
      <c r="EL49" s="96"/>
      <c r="EM49" s="96"/>
      <c r="EN49" s="96"/>
      <c r="EO49" s="96"/>
      <c r="EP49" s="96"/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  <c r="FF49" s="96"/>
      <c r="FG49" s="96"/>
      <c r="FH49" s="96"/>
      <c r="FI49" s="96"/>
      <c r="FJ49" s="96"/>
      <c r="FK49" s="96"/>
      <c r="FL49" s="96"/>
      <c r="FM49" s="96"/>
      <c r="FN49" s="96"/>
      <c r="FO49" s="96"/>
      <c r="FP49" s="96"/>
      <c r="FQ49" s="96"/>
      <c r="FR49" s="96"/>
      <c r="FS49" s="96"/>
      <c r="FT49" s="96"/>
      <c r="FU49" s="96"/>
      <c r="FV49" s="96"/>
      <c r="FW49" s="96"/>
      <c r="FX49" s="96"/>
      <c r="FY49" s="96"/>
      <c r="FZ49" s="96"/>
      <c r="GA49" s="96"/>
      <c r="GB49" s="96"/>
      <c r="GC49" s="96"/>
      <c r="GD49" s="96"/>
      <c r="GE49" s="96"/>
      <c r="GF49" s="96"/>
      <c r="GG49" s="96"/>
      <c r="GH49" s="96"/>
      <c r="GI49" s="96"/>
      <c r="GJ49" s="96"/>
      <c r="GK49" s="96"/>
      <c r="GL49" s="96"/>
      <c r="GM49" s="96"/>
      <c r="GN49" s="96"/>
      <c r="GO49" s="96"/>
      <c r="GP49" s="96"/>
      <c r="GQ49" s="96"/>
      <c r="GR49" s="96"/>
      <c r="GS49" s="96"/>
      <c r="GT49" s="96"/>
      <c r="GU49" s="96"/>
      <c r="GV49" s="96"/>
      <c r="GW49" s="96"/>
      <c r="GX49" s="96"/>
      <c r="GY49" s="96"/>
      <c r="GZ49" s="96"/>
      <c r="HA49" s="96"/>
      <c r="HB49" s="96"/>
      <c r="HC49" s="96"/>
      <c r="HD49" s="96"/>
      <c r="HE49" s="96"/>
      <c r="HF49" s="96"/>
      <c r="HG49" s="96"/>
      <c r="HH49" s="96"/>
      <c r="HI49" s="96"/>
      <c r="HJ49" s="96"/>
      <c r="HK49" s="96"/>
      <c r="HL49" s="96"/>
      <c r="HM49" s="96"/>
      <c r="HN49" s="96"/>
      <c r="HO49" s="96"/>
      <c r="HP49" s="96"/>
      <c r="HQ49" s="1"/>
    </row>
    <row r="50" spans="1:225" ht="15" hidden="1" customHeight="1">
      <c r="A50" s="60"/>
      <c r="B50" s="61"/>
      <c r="C50" s="61"/>
      <c r="D50" s="61"/>
      <c r="E50" s="61"/>
      <c r="F50" s="62"/>
      <c r="G50" s="58"/>
      <c r="H50" s="49" t="s">
        <v>118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198">
        <f t="shared" si="36"/>
        <v>0</v>
      </c>
      <c r="CT50" s="198">
        <f t="shared" si="36"/>
        <v>0</v>
      </c>
      <c r="CU50" s="198">
        <f t="shared" si="36"/>
        <v>0</v>
      </c>
      <c r="CV50" s="198">
        <f t="shared" si="36"/>
        <v>0</v>
      </c>
      <c r="CW50" s="198">
        <f t="shared" si="36"/>
        <v>0</v>
      </c>
      <c r="CX50" s="198">
        <f t="shared" si="36"/>
        <v>0</v>
      </c>
      <c r="CY50" s="198">
        <f t="shared" si="36"/>
        <v>0</v>
      </c>
      <c r="CZ50" s="198">
        <f t="shared" si="36"/>
        <v>0</v>
      </c>
      <c r="DA50" s="198">
        <f t="shared" si="36"/>
        <v>0</v>
      </c>
      <c r="DB50" s="198">
        <f t="shared" si="36"/>
        <v>0</v>
      </c>
      <c r="DC50" s="198">
        <f t="shared" si="36"/>
        <v>0</v>
      </c>
      <c r="DD50" s="198">
        <f t="shared" si="36"/>
        <v>0</v>
      </c>
      <c r="DE50" s="198">
        <f t="shared" si="36"/>
        <v>0</v>
      </c>
      <c r="DF50" s="198">
        <f t="shared" si="36"/>
        <v>0</v>
      </c>
      <c r="DG50" s="198">
        <f t="shared" si="36"/>
        <v>0</v>
      </c>
      <c r="DH50" s="198">
        <f t="shared" si="36"/>
        <v>0</v>
      </c>
      <c r="DI50" s="198">
        <f t="shared" si="36"/>
        <v>0</v>
      </c>
      <c r="DJ50" s="198">
        <f t="shared" si="36"/>
        <v>0</v>
      </c>
      <c r="DK50" s="198">
        <f t="shared" si="36"/>
        <v>0</v>
      </c>
      <c r="DL50" s="198">
        <f t="shared" si="36"/>
        <v>0</v>
      </c>
      <c r="DM50" s="198">
        <f t="shared" si="36"/>
        <v>0</v>
      </c>
      <c r="DN50" s="198">
        <f t="shared" si="36"/>
        <v>0</v>
      </c>
      <c r="DO50" s="198">
        <f t="shared" si="36"/>
        <v>0</v>
      </c>
      <c r="DP50" s="198">
        <f t="shared" si="36"/>
        <v>0</v>
      </c>
      <c r="DQ50" s="198">
        <f t="shared" si="36"/>
        <v>0</v>
      </c>
      <c r="DR50" s="198">
        <f t="shared" si="36"/>
        <v>0</v>
      </c>
      <c r="DS50" s="198">
        <f t="shared" si="36"/>
        <v>0</v>
      </c>
      <c r="DT50" s="198">
        <f t="shared" si="36"/>
        <v>0</v>
      </c>
      <c r="DU50" s="198">
        <f t="shared" si="36"/>
        <v>0</v>
      </c>
      <c r="DV50" s="198">
        <f t="shared" si="36"/>
        <v>0</v>
      </c>
      <c r="DW50" s="198">
        <f t="shared" si="36"/>
        <v>0</v>
      </c>
      <c r="DX50" s="198">
        <f t="shared" si="36"/>
        <v>0</v>
      </c>
      <c r="DY50" s="198">
        <f t="shared" si="36"/>
        <v>0</v>
      </c>
      <c r="DZ50" s="198">
        <f t="shared" si="36"/>
        <v>0</v>
      </c>
      <c r="EA50" s="198">
        <f t="shared" si="36"/>
        <v>0</v>
      </c>
      <c r="EB50" s="198">
        <f t="shared" si="36"/>
        <v>0</v>
      </c>
      <c r="EC50" s="198">
        <f t="shared" si="36"/>
        <v>0</v>
      </c>
      <c r="ED50" s="198">
        <f t="shared" si="36"/>
        <v>0</v>
      </c>
      <c r="EE50" s="198">
        <f t="shared" si="36"/>
        <v>0</v>
      </c>
      <c r="EF50" s="198">
        <f t="shared" si="36"/>
        <v>0</v>
      </c>
      <c r="EG50" s="95"/>
      <c r="EH50" s="96"/>
      <c r="EI50" s="96"/>
      <c r="EJ50" s="96"/>
      <c r="EK50" s="97"/>
      <c r="EL50" s="96"/>
      <c r="EM50" s="96"/>
      <c r="EN50" s="96"/>
      <c r="EO50" s="96"/>
      <c r="EP50" s="96"/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6"/>
      <c r="FF50" s="96"/>
      <c r="FG50" s="96"/>
      <c r="FH50" s="96"/>
      <c r="FI50" s="96"/>
      <c r="FJ50" s="96"/>
      <c r="FK50" s="96"/>
      <c r="FL50" s="96"/>
      <c r="FM50" s="96"/>
      <c r="FN50" s="96"/>
      <c r="FO50" s="96"/>
      <c r="FP50" s="96"/>
      <c r="FQ50" s="96"/>
      <c r="FR50" s="96"/>
      <c r="FS50" s="96"/>
      <c r="FT50" s="96"/>
      <c r="FU50" s="96"/>
      <c r="FV50" s="96"/>
      <c r="FW50" s="96"/>
      <c r="FX50" s="96"/>
      <c r="FY50" s="96"/>
      <c r="FZ50" s="96"/>
      <c r="GA50" s="96"/>
      <c r="GB50" s="96"/>
      <c r="GC50" s="96"/>
      <c r="GD50" s="96"/>
      <c r="GE50" s="96"/>
      <c r="GF50" s="96"/>
      <c r="GG50" s="96"/>
      <c r="GH50" s="96"/>
      <c r="GI50" s="96"/>
      <c r="GJ50" s="96"/>
      <c r="GK50" s="96"/>
      <c r="GL50" s="96"/>
      <c r="GM50" s="96"/>
      <c r="GN50" s="96"/>
      <c r="GO50" s="96"/>
      <c r="GP50" s="96"/>
      <c r="GQ50" s="96"/>
      <c r="GR50" s="96"/>
      <c r="GS50" s="96"/>
      <c r="GT50" s="96"/>
      <c r="GU50" s="96"/>
      <c r="GV50" s="96"/>
      <c r="GW50" s="96"/>
      <c r="GX50" s="96"/>
      <c r="GY50" s="96"/>
      <c r="GZ50" s="96"/>
      <c r="HA50" s="96"/>
      <c r="HB50" s="96"/>
      <c r="HC50" s="96"/>
      <c r="HD50" s="96"/>
      <c r="HE50" s="96"/>
      <c r="HF50" s="96"/>
      <c r="HG50" s="96"/>
      <c r="HH50" s="96"/>
      <c r="HI50" s="96"/>
      <c r="HJ50" s="96"/>
      <c r="HK50" s="96"/>
      <c r="HL50" s="96"/>
      <c r="HM50" s="96"/>
      <c r="HN50" s="96"/>
      <c r="HO50" s="96"/>
      <c r="HP50" s="96"/>
      <c r="HQ50" s="1"/>
    </row>
    <row r="51" spans="1:225" ht="15" hidden="1" customHeight="1">
      <c r="A51" s="60"/>
      <c r="B51" s="61"/>
      <c r="C51" s="61"/>
      <c r="D51" s="61"/>
      <c r="E51" s="61"/>
      <c r="F51" s="62"/>
      <c r="G51" s="58"/>
      <c r="H51" s="49" t="s">
        <v>119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198">
        <f t="shared" si="36"/>
        <v>0</v>
      </c>
      <c r="CT51" s="198">
        <f t="shared" si="36"/>
        <v>0</v>
      </c>
      <c r="CU51" s="198">
        <f t="shared" si="36"/>
        <v>0</v>
      </c>
      <c r="CV51" s="198">
        <f t="shared" si="36"/>
        <v>0</v>
      </c>
      <c r="CW51" s="198">
        <f t="shared" si="36"/>
        <v>0</v>
      </c>
      <c r="CX51" s="198">
        <f t="shared" si="36"/>
        <v>0</v>
      </c>
      <c r="CY51" s="198">
        <f t="shared" si="36"/>
        <v>0</v>
      </c>
      <c r="CZ51" s="198">
        <f t="shared" si="36"/>
        <v>0</v>
      </c>
      <c r="DA51" s="198">
        <f t="shared" si="36"/>
        <v>0</v>
      </c>
      <c r="DB51" s="198">
        <f t="shared" si="36"/>
        <v>0</v>
      </c>
      <c r="DC51" s="198">
        <f t="shared" si="36"/>
        <v>0</v>
      </c>
      <c r="DD51" s="198">
        <f t="shared" si="36"/>
        <v>0</v>
      </c>
      <c r="DE51" s="198">
        <f t="shared" si="36"/>
        <v>0</v>
      </c>
      <c r="DF51" s="198">
        <f t="shared" si="36"/>
        <v>0</v>
      </c>
      <c r="DG51" s="198">
        <f t="shared" si="36"/>
        <v>0</v>
      </c>
      <c r="DH51" s="198">
        <f t="shared" si="36"/>
        <v>0</v>
      </c>
      <c r="DI51" s="198">
        <f t="shared" si="36"/>
        <v>0</v>
      </c>
      <c r="DJ51" s="198">
        <f t="shared" si="36"/>
        <v>0</v>
      </c>
      <c r="DK51" s="198">
        <f t="shared" si="36"/>
        <v>0</v>
      </c>
      <c r="DL51" s="198">
        <f t="shared" si="36"/>
        <v>0</v>
      </c>
      <c r="DM51" s="198">
        <f t="shared" si="36"/>
        <v>0</v>
      </c>
      <c r="DN51" s="198">
        <f t="shared" si="36"/>
        <v>0</v>
      </c>
      <c r="DO51" s="198">
        <f t="shared" si="36"/>
        <v>0</v>
      </c>
      <c r="DP51" s="198">
        <f t="shared" si="36"/>
        <v>0</v>
      </c>
      <c r="DQ51" s="198">
        <f t="shared" si="36"/>
        <v>0</v>
      </c>
      <c r="DR51" s="198">
        <f t="shared" si="36"/>
        <v>0</v>
      </c>
      <c r="DS51" s="198">
        <f t="shared" si="36"/>
        <v>0</v>
      </c>
      <c r="DT51" s="198">
        <f t="shared" si="36"/>
        <v>0</v>
      </c>
      <c r="DU51" s="198">
        <f t="shared" si="36"/>
        <v>0</v>
      </c>
      <c r="DV51" s="198">
        <f t="shared" si="36"/>
        <v>0</v>
      </c>
      <c r="DW51" s="198">
        <f t="shared" si="36"/>
        <v>0</v>
      </c>
      <c r="DX51" s="198">
        <f t="shared" si="36"/>
        <v>0</v>
      </c>
      <c r="DY51" s="198">
        <f t="shared" si="36"/>
        <v>0</v>
      </c>
      <c r="DZ51" s="198">
        <f t="shared" si="36"/>
        <v>0</v>
      </c>
      <c r="EA51" s="198">
        <f t="shared" si="36"/>
        <v>0</v>
      </c>
      <c r="EB51" s="198">
        <f t="shared" si="36"/>
        <v>0</v>
      </c>
      <c r="EC51" s="198">
        <f t="shared" si="36"/>
        <v>0</v>
      </c>
      <c r="ED51" s="198">
        <f t="shared" si="36"/>
        <v>0</v>
      </c>
      <c r="EE51" s="198">
        <f t="shared" si="36"/>
        <v>0</v>
      </c>
      <c r="EF51" s="198">
        <f t="shared" si="36"/>
        <v>0</v>
      </c>
      <c r="EG51" s="95"/>
      <c r="EH51" s="96"/>
      <c r="EI51" s="96"/>
      <c r="EJ51" s="96"/>
      <c r="EK51" s="97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96"/>
      <c r="FI51" s="96"/>
      <c r="FJ51" s="96"/>
      <c r="FK51" s="96"/>
      <c r="FL51" s="96"/>
      <c r="FM51" s="96"/>
      <c r="FN51" s="96"/>
      <c r="FO51" s="96"/>
      <c r="FP51" s="96"/>
      <c r="FQ51" s="96"/>
      <c r="FR51" s="96"/>
      <c r="FS51" s="96"/>
      <c r="FT51" s="96"/>
      <c r="FU51" s="96"/>
      <c r="FV51" s="96"/>
      <c r="FW51" s="96"/>
      <c r="FX51" s="96"/>
      <c r="FY51" s="96"/>
      <c r="FZ51" s="96"/>
      <c r="GA51" s="96"/>
      <c r="GB51" s="96"/>
      <c r="GC51" s="96"/>
      <c r="GD51" s="96"/>
      <c r="GE51" s="96"/>
      <c r="GF51" s="96"/>
      <c r="GG51" s="96"/>
      <c r="GH51" s="96"/>
      <c r="GI51" s="96"/>
      <c r="GJ51" s="96"/>
      <c r="GK51" s="96"/>
      <c r="GL51" s="96"/>
      <c r="GM51" s="96"/>
      <c r="GN51" s="96"/>
      <c r="GO51" s="96"/>
      <c r="GP51" s="96"/>
      <c r="GQ51" s="96"/>
      <c r="GR51" s="96"/>
      <c r="GS51" s="96"/>
      <c r="GT51" s="96"/>
      <c r="GU51" s="96"/>
      <c r="GV51" s="96"/>
      <c r="GW51" s="96"/>
      <c r="GX51" s="96"/>
      <c r="GY51" s="96"/>
      <c r="GZ51" s="96"/>
      <c r="HA51" s="96"/>
      <c r="HB51" s="96"/>
      <c r="HC51" s="96"/>
      <c r="HD51" s="96"/>
      <c r="HE51" s="96"/>
      <c r="HF51" s="96"/>
      <c r="HG51" s="96"/>
      <c r="HH51" s="96"/>
      <c r="HI51" s="96"/>
      <c r="HJ51" s="96"/>
      <c r="HK51" s="96"/>
      <c r="HL51" s="96"/>
      <c r="HM51" s="96"/>
      <c r="HN51" s="96"/>
      <c r="HO51" s="96"/>
      <c r="HP51" s="96"/>
      <c r="HQ51" s="1"/>
    </row>
    <row r="52" spans="1:225" ht="15" hidden="1" customHeight="1">
      <c r="A52" s="60"/>
      <c r="B52" s="61"/>
      <c r="C52" s="61"/>
      <c r="D52" s="61"/>
      <c r="E52" s="61"/>
      <c r="F52" s="62"/>
      <c r="G52" s="58"/>
      <c r="H52" s="49" t="s">
        <v>121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198">
        <f t="shared" si="36"/>
        <v>0</v>
      </c>
      <c r="CT52" s="198">
        <f t="shared" si="36"/>
        <v>0</v>
      </c>
      <c r="CU52" s="198">
        <f t="shared" si="36"/>
        <v>0</v>
      </c>
      <c r="CV52" s="198">
        <f t="shared" si="36"/>
        <v>0</v>
      </c>
      <c r="CW52" s="198">
        <f t="shared" si="36"/>
        <v>0</v>
      </c>
      <c r="CX52" s="198">
        <f t="shared" si="36"/>
        <v>0</v>
      </c>
      <c r="CY52" s="198">
        <f t="shared" si="36"/>
        <v>0</v>
      </c>
      <c r="CZ52" s="198">
        <f t="shared" si="36"/>
        <v>0</v>
      </c>
      <c r="DA52" s="198">
        <f t="shared" si="36"/>
        <v>0</v>
      </c>
      <c r="DB52" s="198">
        <f t="shared" si="36"/>
        <v>0</v>
      </c>
      <c r="DC52" s="198">
        <f t="shared" si="36"/>
        <v>0</v>
      </c>
      <c r="DD52" s="198">
        <f t="shared" si="36"/>
        <v>0</v>
      </c>
      <c r="DE52" s="198">
        <f t="shared" si="36"/>
        <v>0</v>
      </c>
      <c r="DF52" s="198">
        <f t="shared" si="36"/>
        <v>0</v>
      </c>
      <c r="DG52" s="198">
        <f t="shared" si="36"/>
        <v>0</v>
      </c>
      <c r="DH52" s="198">
        <f t="shared" si="36"/>
        <v>0</v>
      </c>
      <c r="DI52" s="198">
        <f t="shared" si="36"/>
        <v>0</v>
      </c>
      <c r="DJ52" s="198">
        <f t="shared" si="36"/>
        <v>0</v>
      </c>
      <c r="DK52" s="198">
        <f t="shared" si="36"/>
        <v>0</v>
      </c>
      <c r="DL52" s="198">
        <f t="shared" si="36"/>
        <v>0</v>
      </c>
      <c r="DM52" s="198">
        <f t="shared" si="36"/>
        <v>0</v>
      </c>
      <c r="DN52" s="198">
        <f t="shared" si="36"/>
        <v>0</v>
      </c>
      <c r="DO52" s="198">
        <f t="shared" si="36"/>
        <v>0</v>
      </c>
      <c r="DP52" s="198">
        <f t="shared" si="36"/>
        <v>0</v>
      </c>
      <c r="DQ52" s="198">
        <f t="shared" si="36"/>
        <v>0</v>
      </c>
      <c r="DR52" s="198">
        <f t="shared" si="36"/>
        <v>0</v>
      </c>
      <c r="DS52" s="198">
        <f t="shared" si="36"/>
        <v>0</v>
      </c>
      <c r="DT52" s="198">
        <f t="shared" si="36"/>
        <v>0</v>
      </c>
      <c r="DU52" s="198">
        <f t="shared" si="36"/>
        <v>0</v>
      </c>
      <c r="DV52" s="198">
        <f t="shared" si="36"/>
        <v>0</v>
      </c>
      <c r="DW52" s="198">
        <f t="shared" si="36"/>
        <v>0</v>
      </c>
      <c r="DX52" s="198">
        <f t="shared" si="36"/>
        <v>0</v>
      </c>
      <c r="DY52" s="198">
        <f t="shared" si="36"/>
        <v>0</v>
      </c>
      <c r="DZ52" s="198">
        <f t="shared" si="36"/>
        <v>0</v>
      </c>
      <c r="EA52" s="198">
        <f t="shared" si="36"/>
        <v>0</v>
      </c>
      <c r="EB52" s="198">
        <f t="shared" si="36"/>
        <v>0</v>
      </c>
      <c r="EC52" s="198">
        <f t="shared" si="36"/>
        <v>0</v>
      </c>
      <c r="ED52" s="198">
        <f t="shared" si="36"/>
        <v>0</v>
      </c>
      <c r="EE52" s="198">
        <f t="shared" si="36"/>
        <v>0</v>
      </c>
      <c r="EF52" s="198">
        <f t="shared" si="36"/>
        <v>0</v>
      </c>
      <c r="EG52" s="95"/>
      <c r="EH52" s="96"/>
      <c r="EI52" s="96"/>
      <c r="EJ52" s="96"/>
      <c r="EK52" s="97"/>
      <c r="EL52" s="96"/>
      <c r="EM52" s="96"/>
      <c r="EN52" s="96"/>
      <c r="EO52" s="96"/>
      <c r="EP52" s="96"/>
      <c r="EQ52" s="96"/>
      <c r="ER52" s="96"/>
      <c r="ES52" s="96"/>
      <c r="ET52" s="96"/>
      <c r="EU52" s="96"/>
      <c r="EV52" s="96"/>
      <c r="EW52" s="96"/>
      <c r="EX52" s="96"/>
      <c r="EY52" s="96"/>
      <c r="EZ52" s="96"/>
      <c r="FA52" s="96"/>
      <c r="FB52" s="96"/>
      <c r="FC52" s="96"/>
      <c r="FD52" s="96"/>
      <c r="FE52" s="96"/>
      <c r="FF52" s="96"/>
      <c r="FG52" s="96"/>
      <c r="FH52" s="96"/>
      <c r="FI52" s="96"/>
      <c r="FJ52" s="96"/>
      <c r="FK52" s="96"/>
      <c r="FL52" s="96"/>
      <c r="FM52" s="96"/>
      <c r="FN52" s="96"/>
      <c r="FO52" s="96"/>
      <c r="FP52" s="96"/>
      <c r="FQ52" s="96"/>
      <c r="FR52" s="96"/>
      <c r="FS52" s="96"/>
      <c r="FT52" s="96"/>
      <c r="FU52" s="96"/>
      <c r="FV52" s="96"/>
      <c r="FW52" s="96"/>
      <c r="FX52" s="96"/>
      <c r="FY52" s="96"/>
      <c r="FZ52" s="96"/>
      <c r="GA52" s="96"/>
      <c r="GB52" s="96"/>
      <c r="GC52" s="96"/>
      <c r="GD52" s="96"/>
      <c r="GE52" s="96"/>
      <c r="GF52" s="96"/>
      <c r="GG52" s="96"/>
      <c r="GH52" s="96"/>
      <c r="GI52" s="96"/>
      <c r="GJ52" s="96"/>
      <c r="GK52" s="96"/>
      <c r="GL52" s="96"/>
      <c r="GM52" s="96"/>
      <c r="GN52" s="96"/>
      <c r="GO52" s="96"/>
      <c r="GP52" s="96"/>
      <c r="GQ52" s="96"/>
      <c r="GR52" s="96"/>
      <c r="GS52" s="96"/>
      <c r="GT52" s="96"/>
      <c r="GU52" s="96"/>
      <c r="GV52" s="96"/>
      <c r="GW52" s="96"/>
      <c r="GX52" s="96"/>
      <c r="GY52" s="96"/>
      <c r="GZ52" s="96"/>
      <c r="HA52" s="96"/>
      <c r="HB52" s="96"/>
      <c r="HC52" s="96"/>
      <c r="HD52" s="96"/>
      <c r="HE52" s="96"/>
      <c r="HF52" s="96"/>
      <c r="HG52" s="96"/>
      <c r="HH52" s="96"/>
      <c r="HI52" s="96"/>
      <c r="HJ52" s="96"/>
      <c r="HK52" s="96"/>
      <c r="HL52" s="96"/>
      <c r="HM52" s="96"/>
      <c r="HN52" s="96"/>
      <c r="HO52" s="96"/>
      <c r="HP52" s="96"/>
      <c r="HQ52" s="1"/>
    </row>
    <row r="53" spans="1:225" ht="15" hidden="1" customHeight="1">
      <c r="A53" s="60"/>
      <c r="B53" s="61"/>
      <c r="C53" s="61"/>
      <c r="D53" s="61"/>
      <c r="E53" s="61"/>
      <c r="F53" s="62"/>
      <c r="G53" s="58"/>
      <c r="H53" s="49" t="s">
        <v>122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198">
        <f t="shared" si="36"/>
        <v>0</v>
      </c>
      <c r="CT53" s="198">
        <f t="shared" si="36"/>
        <v>0</v>
      </c>
      <c r="CU53" s="198">
        <f t="shared" si="36"/>
        <v>0</v>
      </c>
      <c r="CV53" s="198">
        <f t="shared" si="36"/>
        <v>0</v>
      </c>
      <c r="CW53" s="198">
        <f t="shared" si="36"/>
        <v>0</v>
      </c>
      <c r="CX53" s="198">
        <f t="shared" si="36"/>
        <v>0</v>
      </c>
      <c r="CY53" s="198">
        <f t="shared" si="36"/>
        <v>0</v>
      </c>
      <c r="CZ53" s="198">
        <f t="shared" si="36"/>
        <v>0</v>
      </c>
      <c r="DA53" s="198">
        <f t="shared" si="36"/>
        <v>0</v>
      </c>
      <c r="DB53" s="198">
        <f t="shared" si="36"/>
        <v>0</v>
      </c>
      <c r="DC53" s="198">
        <f t="shared" si="36"/>
        <v>0</v>
      </c>
      <c r="DD53" s="198">
        <f t="shared" si="36"/>
        <v>0</v>
      </c>
      <c r="DE53" s="198">
        <f t="shared" si="36"/>
        <v>0</v>
      </c>
      <c r="DF53" s="198">
        <f t="shared" si="36"/>
        <v>0</v>
      </c>
      <c r="DG53" s="198">
        <f t="shared" si="36"/>
        <v>0</v>
      </c>
      <c r="DH53" s="198">
        <f t="shared" si="36"/>
        <v>0</v>
      </c>
      <c r="DI53" s="198">
        <f t="shared" si="36"/>
        <v>0</v>
      </c>
      <c r="DJ53" s="198">
        <f t="shared" si="36"/>
        <v>0</v>
      </c>
      <c r="DK53" s="198">
        <f t="shared" si="36"/>
        <v>0</v>
      </c>
      <c r="DL53" s="198">
        <f t="shared" si="36"/>
        <v>0</v>
      </c>
      <c r="DM53" s="198">
        <f t="shared" si="36"/>
        <v>0</v>
      </c>
      <c r="DN53" s="198">
        <f t="shared" si="36"/>
        <v>0</v>
      </c>
      <c r="DO53" s="198">
        <f t="shared" si="36"/>
        <v>0</v>
      </c>
      <c r="DP53" s="198">
        <f t="shared" si="36"/>
        <v>0</v>
      </c>
      <c r="DQ53" s="198">
        <f t="shared" si="36"/>
        <v>0</v>
      </c>
      <c r="DR53" s="198">
        <f t="shared" si="36"/>
        <v>0</v>
      </c>
      <c r="DS53" s="198">
        <f t="shared" si="36"/>
        <v>0</v>
      </c>
      <c r="DT53" s="198">
        <f t="shared" si="36"/>
        <v>0</v>
      </c>
      <c r="DU53" s="198">
        <f t="shared" si="36"/>
        <v>0</v>
      </c>
      <c r="DV53" s="198">
        <f t="shared" si="36"/>
        <v>0</v>
      </c>
      <c r="DW53" s="198">
        <f t="shared" si="36"/>
        <v>0</v>
      </c>
      <c r="DX53" s="198">
        <f t="shared" si="36"/>
        <v>0</v>
      </c>
      <c r="DY53" s="198">
        <f t="shared" si="36"/>
        <v>0</v>
      </c>
      <c r="DZ53" s="198">
        <f t="shared" si="36"/>
        <v>0</v>
      </c>
      <c r="EA53" s="198">
        <f t="shared" si="36"/>
        <v>0</v>
      </c>
      <c r="EB53" s="198">
        <f t="shared" si="36"/>
        <v>0</v>
      </c>
      <c r="EC53" s="198">
        <f t="shared" si="36"/>
        <v>0</v>
      </c>
      <c r="ED53" s="198">
        <f t="shared" si="36"/>
        <v>0</v>
      </c>
      <c r="EE53" s="198">
        <f t="shared" si="36"/>
        <v>0</v>
      </c>
      <c r="EF53" s="198">
        <f t="shared" si="36"/>
        <v>0</v>
      </c>
      <c r="EG53" s="95"/>
      <c r="EH53" s="96"/>
      <c r="EI53" s="96"/>
      <c r="EJ53" s="96"/>
      <c r="EK53" s="97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  <c r="FF53" s="96"/>
      <c r="FG53" s="96"/>
      <c r="FH53" s="96"/>
      <c r="FI53" s="96"/>
      <c r="FJ53" s="96"/>
      <c r="FK53" s="96"/>
      <c r="FL53" s="96"/>
      <c r="FM53" s="96"/>
      <c r="FN53" s="96"/>
      <c r="FO53" s="96"/>
      <c r="FP53" s="96"/>
      <c r="FQ53" s="96"/>
      <c r="FR53" s="96"/>
      <c r="FS53" s="96"/>
      <c r="FT53" s="96"/>
      <c r="FU53" s="96"/>
      <c r="FV53" s="96"/>
      <c r="FW53" s="96"/>
      <c r="FX53" s="96"/>
      <c r="FY53" s="96"/>
      <c r="FZ53" s="96"/>
      <c r="GA53" s="96"/>
      <c r="GB53" s="96"/>
      <c r="GC53" s="96"/>
      <c r="GD53" s="96"/>
      <c r="GE53" s="96"/>
      <c r="GF53" s="96"/>
      <c r="GG53" s="96"/>
      <c r="GH53" s="96"/>
      <c r="GI53" s="96"/>
      <c r="GJ53" s="96"/>
      <c r="GK53" s="96"/>
      <c r="GL53" s="96"/>
      <c r="GM53" s="96"/>
      <c r="GN53" s="96"/>
      <c r="GO53" s="96"/>
      <c r="GP53" s="96"/>
      <c r="GQ53" s="96"/>
      <c r="GR53" s="96"/>
      <c r="GS53" s="96"/>
      <c r="GT53" s="96"/>
      <c r="GU53" s="96"/>
      <c r="GV53" s="96"/>
      <c r="GW53" s="96"/>
      <c r="GX53" s="96"/>
      <c r="GY53" s="96"/>
      <c r="GZ53" s="96"/>
      <c r="HA53" s="96"/>
      <c r="HB53" s="96"/>
      <c r="HC53" s="96"/>
      <c r="HD53" s="96"/>
      <c r="HE53" s="96"/>
      <c r="HF53" s="96"/>
      <c r="HG53" s="96"/>
      <c r="HH53" s="96"/>
      <c r="HI53" s="96"/>
      <c r="HJ53" s="96"/>
      <c r="HK53" s="96"/>
      <c r="HL53" s="96"/>
      <c r="HM53" s="96"/>
      <c r="HN53" s="96"/>
      <c r="HO53" s="96"/>
      <c r="HP53" s="96"/>
      <c r="HQ53" s="1"/>
    </row>
    <row r="54" spans="1:225" ht="15" hidden="1" customHeight="1">
      <c r="A54" s="60"/>
      <c r="B54" s="61"/>
      <c r="C54" s="61"/>
      <c r="D54" s="61"/>
      <c r="E54" s="61"/>
      <c r="F54" s="62"/>
      <c r="G54" s="58"/>
      <c r="H54" s="49" t="s">
        <v>34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199">
        <f>IF($B38=0,0,IF(AND(VLOOKUP($B38,RE,19,FALSE)&gt;=REGISTER!$DE$45,OR(CS38=1,CS38="x")),1,0))</f>
        <v>0</v>
      </c>
      <c r="CT54" s="199">
        <f>IF($B38=0,0,IF(AND(VLOOKUP($B38,RE,19,FALSE)&gt;=REGISTER!$DE$45,OR(CT38=1,CT38="x")),1,0))</f>
        <v>0</v>
      </c>
      <c r="CU54" s="199">
        <f>IF($B38=0,0,IF(AND(VLOOKUP($B38,RE,19,FALSE)&gt;=REGISTER!$DE$45,OR(CU38=1,CU38="x")),1,0))</f>
        <v>0</v>
      </c>
      <c r="CV54" s="199">
        <f>IF($B38=0,0,IF(AND(VLOOKUP($B38,RE,19,FALSE)&gt;=REGISTER!$DE$45,OR(CV38=1,CV38="x")),1,0))</f>
        <v>0</v>
      </c>
      <c r="CW54" s="199">
        <f>IF($B38=0,0,IF(AND(VLOOKUP($B38,RE,19,FALSE)&gt;=REGISTER!$DE$45,OR(CW38=1,CW38="x")),1,0))</f>
        <v>0</v>
      </c>
      <c r="CX54" s="199">
        <f>IF($B38=0,0,IF(AND(VLOOKUP($B38,RE,19,FALSE)&gt;=REGISTER!$DE$45,OR(CX38=1,CX38="x")),1,0))</f>
        <v>0</v>
      </c>
      <c r="CY54" s="199">
        <f>IF($B38=0,0,IF(AND(VLOOKUP($B38,RE,19,FALSE)&gt;=REGISTER!$DE$45,OR(CY38=1,CY38="x")),1,0))</f>
        <v>0</v>
      </c>
      <c r="CZ54" s="199">
        <f>IF($B38=0,0,IF(AND(VLOOKUP($B38,RE,19,FALSE)&gt;=REGISTER!$DE$45,OR(CZ38=1,CZ38="x")),1,0))</f>
        <v>0</v>
      </c>
      <c r="DA54" s="199">
        <f>IF($B38=0,0,IF(AND(VLOOKUP($B38,RE,19,FALSE)&gt;=REGISTER!$DE$45,OR(DA38=1,DA38="x")),1,0))</f>
        <v>0</v>
      </c>
      <c r="DB54" s="199">
        <f>IF($B38=0,0,IF(AND(VLOOKUP($B38,RE,19,FALSE)&gt;=REGISTER!$DE$45,OR(DB38=1,DB38="x")),1,0))</f>
        <v>0</v>
      </c>
      <c r="DC54" s="199">
        <f>IF($B38=0,0,IF(AND(VLOOKUP($B38,RE,19,FALSE)&gt;=REGISTER!$DE$45,OR(DC38=1,DC38="x")),1,0))</f>
        <v>0</v>
      </c>
      <c r="DD54" s="199">
        <f>IF($B38=0,0,IF(AND(VLOOKUP($B38,RE,19,FALSE)&gt;=REGISTER!$DE$45,OR(DD38=1,DD38="x")),1,0))</f>
        <v>0</v>
      </c>
      <c r="DE54" s="199">
        <f>IF($B38=0,0,IF(AND(VLOOKUP($B38,RE,19,FALSE)&gt;=REGISTER!$DE$45,OR(DE38=1,DE38="x")),1,0))</f>
        <v>0</v>
      </c>
      <c r="DF54" s="199">
        <f>IF($B38=0,0,IF(AND(VLOOKUP($B38,RE,19,FALSE)&gt;=REGISTER!$DE$45,OR(DF38=1,DF38="x")),1,0))</f>
        <v>0</v>
      </c>
      <c r="DG54" s="199">
        <f>IF($B38=0,0,IF(AND(VLOOKUP($B38,RE,19,FALSE)&gt;=REGISTER!$DE$45,OR(DG38=1,DG38="x")),1,0))</f>
        <v>0</v>
      </c>
      <c r="DH54" s="199">
        <f>IF($B38=0,0,IF(AND(VLOOKUP($B38,RE,19,FALSE)&gt;=REGISTER!$DE$45,OR(DH38=1,DH38="x")),1,0))</f>
        <v>0</v>
      </c>
      <c r="DI54" s="199">
        <f>IF($B38=0,0,IF(AND(VLOOKUP($B38,RE,19,FALSE)&gt;=REGISTER!$DE$45,OR(DI38=1,DI38="x")),1,0))</f>
        <v>0</v>
      </c>
      <c r="DJ54" s="199">
        <f>IF($B38=0,0,IF(AND(VLOOKUP($B38,RE,19,FALSE)&gt;=REGISTER!$DE$45,OR(DJ38=1,DJ38="x")),1,0))</f>
        <v>0</v>
      </c>
      <c r="DK54" s="199">
        <f>IF($B38=0,0,IF(AND(VLOOKUP($B38,RE,19,FALSE)&gt;=REGISTER!$DE$45,OR(DK38=1,DK38="x")),1,0))</f>
        <v>0</v>
      </c>
      <c r="DL54" s="199">
        <f>IF($B38=0,0,IF(AND(VLOOKUP($B38,RE,19,FALSE)&gt;=REGISTER!$DE$45,OR(DL38=1,DL38="x")),1,0))</f>
        <v>0</v>
      </c>
      <c r="DM54" s="199">
        <f>IF($B38=0,0,IF(AND(VLOOKUP($B38,RE,19,FALSE)&gt;=REGISTER!$DE$45,OR(DM38=1,DM38="x")),1,0))</f>
        <v>0</v>
      </c>
      <c r="DN54" s="199">
        <f>IF($B38=0,0,IF(AND(VLOOKUP($B38,RE,19,FALSE)&gt;=REGISTER!$DE$45,OR(DN38=1,DN38="x")),1,0))</f>
        <v>0</v>
      </c>
      <c r="DO54" s="199">
        <f>IF($B38=0,0,IF(AND(VLOOKUP($B38,RE,19,FALSE)&gt;=REGISTER!$DE$45,OR(DO38=1,DO38="x")),1,0))</f>
        <v>0</v>
      </c>
      <c r="DP54" s="199">
        <f>IF($B38=0,0,IF(AND(VLOOKUP($B38,RE,19,FALSE)&gt;=REGISTER!$DE$45,OR(DP38=1,DP38="x")),1,0))</f>
        <v>0</v>
      </c>
      <c r="DQ54" s="199">
        <f>IF($B38=0,0,IF(AND(VLOOKUP($B38,RE,19,FALSE)&gt;=REGISTER!$DE$45,OR(DQ38=1,DQ38="x")),1,0))</f>
        <v>0</v>
      </c>
      <c r="DR54" s="199">
        <f>IF($B38=0,0,IF(AND(VLOOKUP($B38,RE,19,FALSE)&gt;=REGISTER!$DE$45,OR(DR38=1,DR38="x")),1,0))</f>
        <v>0</v>
      </c>
      <c r="DS54" s="199">
        <f>IF($B38=0,0,IF(AND(VLOOKUP($B38,RE,19,FALSE)&gt;=REGISTER!$DE$45,OR(DS38=1,DS38="x")),1,0))</f>
        <v>0</v>
      </c>
      <c r="DT54" s="199">
        <f>IF($B38=0,0,IF(AND(VLOOKUP($B38,RE,19,FALSE)&gt;=REGISTER!$DE$45,OR(DT38=1,DT38="x")),1,0))</f>
        <v>0</v>
      </c>
      <c r="DU54" s="199">
        <f>IF($B38=0,0,IF(AND(VLOOKUP($B38,RE,19,FALSE)&gt;=REGISTER!$DE$45,OR(DU38=1,DU38="x")),1,0))</f>
        <v>0</v>
      </c>
      <c r="DV54" s="199">
        <f>IF($B38=0,0,IF(AND(VLOOKUP($B38,RE,19,FALSE)&gt;=REGISTER!$DE$45,OR(DV38=1,DV38="x")),1,0))</f>
        <v>0</v>
      </c>
      <c r="DW54" s="199">
        <f>IF($B38=0,0,IF(AND(VLOOKUP($B38,RE,19,FALSE)&gt;=REGISTER!$DE$45,OR(DW38=1,DW38="x")),1,0))</f>
        <v>0</v>
      </c>
      <c r="DX54" s="199">
        <f>IF($B38=0,0,IF(AND(VLOOKUP($B38,RE,19,FALSE)&gt;=REGISTER!$DE$45,OR(DX38=1,DX38="x")),1,0))</f>
        <v>0</v>
      </c>
      <c r="DY54" s="199">
        <f>IF($B38=0,0,IF(AND(VLOOKUP($B38,RE,19,FALSE)&gt;=REGISTER!$DE$45,OR(DY38=1,DY38="x")),1,0))</f>
        <v>0</v>
      </c>
      <c r="DZ54" s="199">
        <f>IF($B38=0,0,IF(AND(VLOOKUP($B38,RE,19,FALSE)&gt;=REGISTER!$DE$45,OR(DZ38=1,DZ38="x")),1,0))</f>
        <v>0</v>
      </c>
      <c r="EA54" s="199">
        <f>IF($B38=0,0,IF(AND(VLOOKUP($B38,RE,19,FALSE)&gt;=REGISTER!$DE$45,OR(EA38=1,EA38="x")),1,0))</f>
        <v>0</v>
      </c>
      <c r="EB54" s="199">
        <f>IF($B38=0,0,IF(AND(VLOOKUP($B38,RE,19,FALSE)&gt;=REGISTER!$DE$45,OR(EB38=1,EB38="x")),1,0))</f>
        <v>0</v>
      </c>
      <c r="EC54" s="199">
        <f>IF($B38=0,0,IF(AND(VLOOKUP($B38,RE,19,FALSE)&gt;=REGISTER!$DE$45,OR(EC38=1,EC38="x")),1,0))</f>
        <v>0</v>
      </c>
      <c r="ED54" s="199">
        <f>IF($B38=0,0,IF(AND(VLOOKUP($B38,RE,19,FALSE)&gt;=REGISTER!$DE$45,OR(ED38=1,ED38="x")),1,0))</f>
        <v>0</v>
      </c>
      <c r="EE54" s="199">
        <f>IF($B38=0,0,IF(AND(VLOOKUP($B38,RE,19,FALSE)&gt;=REGISTER!$DE$45,OR(EE38=1,EE38="x")),1,0))</f>
        <v>0</v>
      </c>
      <c r="EF54" s="199">
        <f>IF($B38=0,0,IF(AND(VLOOKUP($B38,RE,19,FALSE)&gt;=REGISTER!$DE$45,OR(EF38=1,EF38="x")),1,0))</f>
        <v>0</v>
      </c>
      <c r="EG54" s="95"/>
      <c r="EH54" s="96"/>
      <c r="EI54" s="96"/>
      <c r="EJ54" s="96"/>
      <c r="EK54" s="97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  <c r="FF54" s="96"/>
      <c r="FG54" s="96"/>
      <c r="FH54" s="96"/>
      <c r="FI54" s="96"/>
      <c r="FJ54" s="96"/>
      <c r="FK54" s="96"/>
      <c r="FL54" s="96"/>
      <c r="FM54" s="96"/>
      <c r="FN54" s="96"/>
      <c r="FO54" s="96"/>
      <c r="FP54" s="96"/>
      <c r="FQ54" s="96"/>
      <c r="FR54" s="96"/>
      <c r="FS54" s="96"/>
      <c r="FT54" s="96"/>
      <c r="FU54" s="96"/>
      <c r="FV54" s="96"/>
      <c r="FW54" s="96"/>
      <c r="FX54" s="96"/>
      <c r="FY54" s="96"/>
      <c r="FZ54" s="96"/>
      <c r="GA54" s="96"/>
      <c r="GB54" s="96"/>
      <c r="GC54" s="96"/>
      <c r="GD54" s="96"/>
      <c r="GE54" s="96"/>
      <c r="GF54" s="96"/>
      <c r="GG54" s="96"/>
      <c r="GH54" s="96"/>
      <c r="GI54" s="96"/>
      <c r="GJ54" s="96"/>
      <c r="GK54" s="96"/>
      <c r="GL54" s="96"/>
      <c r="GM54" s="96"/>
      <c r="GN54" s="96"/>
      <c r="GO54" s="96"/>
      <c r="GP54" s="96"/>
      <c r="GQ54" s="96"/>
      <c r="GR54" s="96"/>
      <c r="GS54" s="96"/>
      <c r="GT54" s="96"/>
      <c r="GU54" s="96"/>
      <c r="GV54" s="96"/>
      <c r="GW54" s="96"/>
      <c r="GX54" s="96"/>
      <c r="GY54" s="96"/>
      <c r="GZ54" s="96"/>
      <c r="HA54" s="96"/>
      <c r="HB54" s="96"/>
      <c r="HC54" s="96"/>
      <c r="HD54" s="96"/>
      <c r="HE54" s="96"/>
      <c r="HF54" s="96"/>
      <c r="HG54" s="96"/>
      <c r="HH54" s="96"/>
      <c r="HI54" s="96"/>
      <c r="HJ54" s="96"/>
      <c r="HK54" s="96"/>
      <c r="HL54" s="96"/>
      <c r="HM54" s="96"/>
      <c r="HN54" s="96"/>
      <c r="HO54" s="96"/>
      <c r="HP54" s="96"/>
      <c r="HQ54" s="1"/>
    </row>
    <row r="55" spans="1:225" ht="15" hidden="1" customHeight="1">
      <c r="A55" s="60"/>
      <c r="B55" s="61"/>
      <c r="C55" s="61"/>
      <c r="D55" s="61"/>
      <c r="E55" s="61"/>
      <c r="F55" s="62"/>
      <c r="G55" s="58"/>
      <c r="H55" s="49" t="s">
        <v>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199">
        <f>IF($B39=0,0,IF(AND(VLOOKUP($B39,RE,19,FALSE)&gt;=REGISTER!$DE$45,OR(CS39=1,CS39="x")),1,0))</f>
        <v>0</v>
      </c>
      <c r="CT55" s="199">
        <f>IF($B39=0,0,IF(AND(VLOOKUP($B39,RE,19,FALSE)&gt;=REGISTER!$DE$45,OR(CT39=1,CT39="x")),1,0))</f>
        <v>0</v>
      </c>
      <c r="CU55" s="199">
        <f>IF($B39=0,0,IF(AND(VLOOKUP($B39,RE,19,FALSE)&gt;=REGISTER!$DE$45,OR(CU39=1,CU39="x")),1,0))</f>
        <v>0</v>
      </c>
      <c r="CV55" s="199">
        <f>IF($B39=0,0,IF(AND(VLOOKUP($B39,RE,19,FALSE)&gt;=REGISTER!$DE$45,OR(CV39=1,CV39="x")),1,0))</f>
        <v>0</v>
      </c>
      <c r="CW55" s="199">
        <f>IF($B39=0,0,IF(AND(VLOOKUP($B39,RE,19,FALSE)&gt;=REGISTER!$DE$45,OR(CW39=1,CW39="x")),1,0))</f>
        <v>0</v>
      </c>
      <c r="CX55" s="199">
        <f>IF($B39=0,0,IF(AND(VLOOKUP($B39,RE,19,FALSE)&gt;=REGISTER!$DE$45,OR(CX39=1,CX39="x")),1,0))</f>
        <v>0</v>
      </c>
      <c r="CY55" s="199">
        <f>IF($B39=0,0,IF(AND(VLOOKUP($B39,RE,19,FALSE)&gt;=REGISTER!$DE$45,OR(CY39=1,CY39="x")),1,0))</f>
        <v>0</v>
      </c>
      <c r="CZ55" s="199">
        <f>IF($B39=0,0,IF(AND(VLOOKUP($B39,RE,19,FALSE)&gt;=REGISTER!$DE$45,OR(CZ39=1,CZ39="x")),1,0))</f>
        <v>0</v>
      </c>
      <c r="DA55" s="199">
        <f>IF($B39=0,0,IF(AND(VLOOKUP($B39,RE,19,FALSE)&gt;=REGISTER!$DE$45,OR(DA39=1,DA39="x")),1,0))</f>
        <v>0</v>
      </c>
      <c r="DB55" s="199">
        <f>IF($B39=0,0,IF(AND(VLOOKUP($B39,RE,19,FALSE)&gt;=REGISTER!$DE$45,OR(DB39=1,DB39="x")),1,0))</f>
        <v>0</v>
      </c>
      <c r="DC55" s="199">
        <f>IF($B39=0,0,IF(AND(VLOOKUP($B39,RE,19,FALSE)&gt;=REGISTER!$DE$45,OR(DC39=1,DC39="x")),1,0))</f>
        <v>0</v>
      </c>
      <c r="DD55" s="199">
        <f>IF($B39=0,0,IF(AND(VLOOKUP($B39,RE,19,FALSE)&gt;=REGISTER!$DE$45,OR(DD39=1,DD39="x")),1,0))</f>
        <v>0</v>
      </c>
      <c r="DE55" s="199">
        <f>IF($B39=0,0,IF(AND(VLOOKUP($B39,RE,19,FALSE)&gt;=REGISTER!$DE$45,OR(DE39=1,DE39="x")),1,0))</f>
        <v>0</v>
      </c>
      <c r="DF55" s="199">
        <f>IF($B39=0,0,IF(AND(VLOOKUP($B39,RE,19,FALSE)&gt;=REGISTER!$DE$45,OR(DF39=1,DF39="x")),1,0))</f>
        <v>0</v>
      </c>
      <c r="DG55" s="199">
        <f>IF($B39=0,0,IF(AND(VLOOKUP($B39,RE,19,FALSE)&gt;=REGISTER!$DE$45,OR(DG39=1,DG39="x")),1,0))</f>
        <v>0</v>
      </c>
      <c r="DH55" s="199">
        <f>IF($B39=0,0,IF(AND(VLOOKUP($B39,RE,19,FALSE)&gt;=REGISTER!$DE$45,OR(DH39=1,DH39="x")),1,0))</f>
        <v>0</v>
      </c>
      <c r="DI55" s="199">
        <f>IF($B39=0,0,IF(AND(VLOOKUP($B39,RE,19,FALSE)&gt;=REGISTER!$DE$45,OR(DI39=1,DI39="x")),1,0))</f>
        <v>0</v>
      </c>
      <c r="DJ55" s="199">
        <f>IF($B39=0,0,IF(AND(VLOOKUP($B39,RE,19,FALSE)&gt;=REGISTER!$DE$45,OR(DJ39=1,DJ39="x")),1,0))</f>
        <v>0</v>
      </c>
      <c r="DK55" s="199">
        <f>IF($B39=0,0,IF(AND(VLOOKUP($B39,RE,19,FALSE)&gt;=REGISTER!$DE$45,OR(DK39=1,DK39="x")),1,0))</f>
        <v>0</v>
      </c>
      <c r="DL55" s="199">
        <f>IF($B39=0,0,IF(AND(VLOOKUP($B39,RE,19,FALSE)&gt;=REGISTER!$DE$45,OR(DL39=1,DL39="x")),1,0))</f>
        <v>0</v>
      </c>
      <c r="DM55" s="199">
        <f>IF($B39=0,0,IF(AND(VLOOKUP($B39,RE,19,FALSE)&gt;=REGISTER!$DE$45,OR(DM39=1,DM39="x")),1,0))</f>
        <v>0</v>
      </c>
      <c r="DN55" s="199">
        <f>IF($B39=0,0,IF(AND(VLOOKUP($B39,RE,19,FALSE)&gt;=REGISTER!$DE$45,OR(DN39=1,DN39="x")),1,0))</f>
        <v>0</v>
      </c>
      <c r="DO55" s="199">
        <f>IF($B39=0,0,IF(AND(VLOOKUP($B39,RE,19,FALSE)&gt;=REGISTER!$DE$45,OR(DO39=1,DO39="x")),1,0))</f>
        <v>0</v>
      </c>
      <c r="DP55" s="199">
        <f>IF($B39=0,0,IF(AND(VLOOKUP($B39,RE,19,FALSE)&gt;=REGISTER!$DE$45,OR(DP39=1,DP39="x")),1,0))</f>
        <v>0</v>
      </c>
      <c r="DQ55" s="199">
        <f>IF($B39=0,0,IF(AND(VLOOKUP($B39,RE,19,FALSE)&gt;=REGISTER!$DE$45,OR(DQ39=1,DQ39="x")),1,0))</f>
        <v>0</v>
      </c>
      <c r="DR55" s="199">
        <f>IF($B39=0,0,IF(AND(VLOOKUP($B39,RE,19,FALSE)&gt;=REGISTER!$DE$45,OR(DR39=1,DR39="x")),1,0))</f>
        <v>0</v>
      </c>
      <c r="DS55" s="199">
        <f>IF($B39=0,0,IF(AND(VLOOKUP($B39,RE,19,FALSE)&gt;=REGISTER!$DE$45,OR(DS39=1,DS39="x")),1,0))</f>
        <v>0</v>
      </c>
      <c r="DT55" s="199">
        <f>IF($B39=0,0,IF(AND(VLOOKUP($B39,RE,19,FALSE)&gt;=REGISTER!$DE$45,OR(DT39=1,DT39="x")),1,0))</f>
        <v>0</v>
      </c>
      <c r="DU55" s="199">
        <f>IF($B39=0,0,IF(AND(VLOOKUP($B39,RE,19,FALSE)&gt;=REGISTER!$DE$45,OR(DU39=1,DU39="x")),1,0))</f>
        <v>0</v>
      </c>
      <c r="DV55" s="199">
        <f>IF($B39=0,0,IF(AND(VLOOKUP($B39,RE,19,FALSE)&gt;=REGISTER!$DE$45,OR(DV39=1,DV39="x")),1,0))</f>
        <v>0</v>
      </c>
      <c r="DW55" s="199">
        <f>IF($B39=0,0,IF(AND(VLOOKUP($B39,RE,19,FALSE)&gt;=REGISTER!$DE$45,OR(DW39=1,DW39="x")),1,0))</f>
        <v>0</v>
      </c>
      <c r="DX55" s="199">
        <f>IF($B39=0,0,IF(AND(VLOOKUP($B39,RE,19,FALSE)&gt;=REGISTER!$DE$45,OR(DX39=1,DX39="x")),1,0))</f>
        <v>0</v>
      </c>
      <c r="DY55" s="199">
        <f>IF($B39=0,0,IF(AND(VLOOKUP($B39,RE,19,FALSE)&gt;=REGISTER!$DE$45,OR(DY39=1,DY39="x")),1,0))</f>
        <v>0</v>
      </c>
      <c r="DZ55" s="199">
        <f>IF($B39=0,0,IF(AND(VLOOKUP($B39,RE,19,FALSE)&gt;=REGISTER!$DE$45,OR(DZ39=1,DZ39="x")),1,0))</f>
        <v>0</v>
      </c>
      <c r="EA55" s="199">
        <f>IF($B39=0,0,IF(AND(VLOOKUP($B39,RE,19,FALSE)&gt;=REGISTER!$DE$45,OR(EA39=1,EA39="x")),1,0))</f>
        <v>0</v>
      </c>
      <c r="EB55" s="199">
        <f>IF($B39=0,0,IF(AND(VLOOKUP($B39,RE,19,FALSE)&gt;=REGISTER!$DE$45,OR(EB39=1,EB39="x")),1,0))</f>
        <v>0</v>
      </c>
      <c r="EC55" s="199">
        <f>IF($B39=0,0,IF(AND(VLOOKUP($B39,RE,19,FALSE)&gt;=REGISTER!$DE$45,OR(EC39=1,EC39="x")),1,0))</f>
        <v>0</v>
      </c>
      <c r="ED55" s="199">
        <f>IF($B39=0,0,IF(AND(VLOOKUP($B39,RE,19,FALSE)&gt;=REGISTER!$DE$45,OR(ED39=1,ED39="x")),1,0))</f>
        <v>0</v>
      </c>
      <c r="EE55" s="199">
        <f>IF($B39=0,0,IF(AND(VLOOKUP($B39,RE,19,FALSE)&gt;=REGISTER!$DE$45,OR(EE39=1,EE39="x")),1,0))</f>
        <v>0</v>
      </c>
      <c r="EF55" s="199">
        <f>IF($B39=0,0,IF(AND(VLOOKUP($B39,RE,19,FALSE)&gt;=REGISTER!$DE$45,OR(EF39=1,EF39="x")),1,0))</f>
        <v>0</v>
      </c>
      <c r="EG55" s="95"/>
      <c r="EH55" s="96"/>
      <c r="EI55" s="96"/>
      <c r="EJ55" s="96"/>
      <c r="EK55" s="97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  <c r="FF55" s="96"/>
      <c r="FG55" s="96"/>
      <c r="FH55" s="96"/>
      <c r="FI55" s="96"/>
      <c r="FJ55" s="96"/>
      <c r="FK55" s="96"/>
      <c r="FL55" s="96"/>
      <c r="FM55" s="96"/>
      <c r="FN55" s="96"/>
      <c r="FO55" s="96"/>
      <c r="FP55" s="96"/>
      <c r="FQ55" s="96"/>
      <c r="FR55" s="96"/>
      <c r="FS55" s="96"/>
      <c r="FT55" s="96"/>
      <c r="FU55" s="96"/>
      <c r="FV55" s="96"/>
      <c r="FW55" s="96"/>
      <c r="FX55" s="96"/>
      <c r="FY55" s="96"/>
      <c r="FZ55" s="96"/>
      <c r="GA55" s="96"/>
      <c r="GB55" s="96"/>
      <c r="GC55" s="96"/>
      <c r="GD55" s="96"/>
      <c r="GE55" s="96"/>
      <c r="GF55" s="96"/>
      <c r="GG55" s="96"/>
      <c r="GH55" s="96"/>
      <c r="GI55" s="96"/>
      <c r="GJ55" s="96"/>
      <c r="GK55" s="96"/>
      <c r="GL55" s="96"/>
      <c r="GM55" s="96"/>
      <c r="GN55" s="96"/>
      <c r="GO55" s="96"/>
      <c r="GP55" s="96"/>
      <c r="GQ55" s="96"/>
      <c r="GR55" s="96"/>
      <c r="GS55" s="96"/>
      <c r="GT55" s="96"/>
      <c r="GU55" s="96"/>
      <c r="GV55" s="96"/>
      <c r="GW55" s="96"/>
      <c r="GX55" s="96"/>
      <c r="GY55" s="96"/>
      <c r="GZ55" s="96"/>
      <c r="HA55" s="96"/>
      <c r="HB55" s="96"/>
      <c r="HC55" s="96"/>
      <c r="HD55" s="96"/>
      <c r="HE55" s="96"/>
      <c r="HF55" s="96"/>
      <c r="HG55" s="96"/>
      <c r="HH55" s="96"/>
      <c r="HI55" s="96"/>
      <c r="HJ55" s="96"/>
      <c r="HK55" s="96"/>
      <c r="HL55" s="96"/>
      <c r="HM55" s="96"/>
      <c r="HN55" s="96"/>
      <c r="HO55" s="96"/>
      <c r="HP55" s="96"/>
      <c r="HQ55" s="1"/>
    </row>
    <row r="56" spans="1:225" ht="15" hidden="1" customHeight="1">
      <c r="A56" s="60"/>
      <c r="B56" s="61"/>
      <c r="C56" s="61"/>
      <c r="D56" s="61"/>
      <c r="E56" s="61"/>
      <c r="F56" s="62"/>
      <c r="G56" s="58"/>
      <c r="H56" s="49" t="s">
        <v>117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199">
        <f>IF($B117=0,0,IF(AND(VLOOKUP($B117,RE,19,FALSE)&gt;=REGISTER!$DE$45,OR(CS117=1,CS117="x")),1,0))</f>
        <v>0</v>
      </c>
      <c r="CT56" s="199">
        <f>IF($B117=0,0,IF(AND(VLOOKUP($B117,RE,19,FALSE)&gt;=REGISTER!$DE$45,OR(CT117=1,CT117="x")),1,0))</f>
        <v>0</v>
      </c>
      <c r="CU56" s="199">
        <f>IF($B117=0,0,IF(AND(VLOOKUP($B117,RE,19,FALSE)&gt;=REGISTER!$DE$45,OR(CU117=1,CU117="x")),1,0))</f>
        <v>0</v>
      </c>
      <c r="CV56" s="199">
        <f>IF($B117=0,0,IF(AND(VLOOKUP($B117,RE,19,FALSE)&gt;=REGISTER!$DE$45,OR(CV117=1,CV117="x")),1,0))</f>
        <v>0</v>
      </c>
      <c r="CW56" s="199">
        <f>IF($B117=0,0,IF(AND(VLOOKUP($B117,RE,19,FALSE)&gt;=REGISTER!$DE$45,OR(CW117=1,CW117="x")),1,0))</f>
        <v>0</v>
      </c>
      <c r="CX56" s="199">
        <f>IF($B117=0,0,IF(AND(VLOOKUP($B117,RE,19,FALSE)&gt;=REGISTER!$DE$45,OR(CX117=1,CX117="x")),1,0))</f>
        <v>0</v>
      </c>
      <c r="CY56" s="199">
        <f>IF($B117=0,0,IF(AND(VLOOKUP($B117,RE,19,FALSE)&gt;=REGISTER!$DE$45,OR(CY117=1,CY117="x")),1,0))</f>
        <v>0</v>
      </c>
      <c r="CZ56" s="199">
        <f>IF($B117=0,0,IF(AND(VLOOKUP($B117,RE,19,FALSE)&gt;=REGISTER!$DE$45,OR(CZ117=1,CZ117="x")),1,0))</f>
        <v>0</v>
      </c>
      <c r="DA56" s="199">
        <f>IF($B117=0,0,IF(AND(VLOOKUP($B117,RE,19,FALSE)&gt;=REGISTER!$DE$45,OR(DA117=1,DA117="x")),1,0))</f>
        <v>0</v>
      </c>
      <c r="DB56" s="199">
        <f>IF($B117=0,0,IF(AND(VLOOKUP($B117,RE,19,FALSE)&gt;=REGISTER!$DE$45,OR(DB117=1,DB117="x")),1,0))</f>
        <v>0</v>
      </c>
      <c r="DC56" s="199">
        <f>IF($B117=0,0,IF(AND(VLOOKUP($B117,RE,19,FALSE)&gt;=REGISTER!$DE$45,OR(DC117=1,DC117="x")),1,0))</f>
        <v>0</v>
      </c>
      <c r="DD56" s="199">
        <f>IF($B117=0,0,IF(AND(VLOOKUP($B117,RE,19,FALSE)&gt;=REGISTER!$DE$45,OR(DD117=1,DD117="x")),1,0))</f>
        <v>0</v>
      </c>
      <c r="DE56" s="199">
        <f>IF($B117=0,0,IF(AND(VLOOKUP($B117,RE,19,FALSE)&gt;=REGISTER!$DE$45,OR(DE117=1,DE117="x")),1,0))</f>
        <v>0</v>
      </c>
      <c r="DF56" s="199">
        <f>IF($B117=0,0,IF(AND(VLOOKUP($B117,RE,19,FALSE)&gt;=REGISTER!$DE$45,OR(DF117=1,DF117="x")),1,0))</f>
        <v>0</v>
      </c>
      <c r="DG56" s="199">
        <f>IF($B117=0,0,IF(AND(VLOOKUP($B117,RE,19,FALSE)&gt;=REGISTER!$DE$45,OR(DG117=1,DG117="x")),1,0))</f>
        <v>0</v>
      </c>
      <c r="DH56" s="199">
        <f>IF($B117=0,0,IF(AND(VLOOKUP($B117,RE,19,FALSE)&gt;=REGISTER!$DE$45,OR(DH117=1,DH117="x")),1,0))</f>
        <v>0</v>
      </c>
      <c r="DI56" s="199">
        <f>IF($B117=0,0,IF(AND(VLOOKUP($B117,RE,19,FALSE)&gt;=REGISTER!$DE$45,OR(DI117=1,DI117="x")),1,0))</f>
        <v>0</v>
      </c>
      <c r="DJ56" s="199">
        <f>IF($B117=0,0,IF(AND(VLOOKUP($B117,RE,19,FALSE)&gt;=REGISTER!$DE$45,OR(DJ117=1,DJ117="x")),1,0))</f>
        <v>0</v>
      </c>
      <c r="DK56" s="199">
        <f>IF($B117=0,0,IF(AND(VLOOKUP($B117,RE,19,FALSE)&gt;=REGISTER!$DE$45,OR(DK117=1,DK117="x")),1,0))</f>
        <v>0</v>
      </c>
      <c r="DL56" s="199">
        <f>IF($B117=0,0,IF(AND(VLOOKUP($B117,RE,19,FALSE)&gt;=REGISTER!$DE$45,OR(DL117=1,DL117="x")),1,0))</f>
        <v>0</v>
      </c>
      <c r="DM56" s="199">
        <f>IF($B117=0,0,IF(AND(VLOOKUP($B117,RE,19,FALSE)&gt;=REGISTER!$DE$45,OR(DM117=1,DM117="x")),1,0))</f>
        <v>0</v>
      </c>
      <c r="DN56" s="199">
        <f>IF($B117=0,0,IF(AND(VLOOKUP($B117,RE,19,FALSE)&gt;=REGISTER!$DE$45,OR(DN117=1,DN117="x")),1,0))</f>
        <v>0</v>
      </c>
      <c r="DO56" s="199">
        <f>IF($B117=0,0,IF(AND(VLOOKUP($B117,RE,19,FALSE)&gt;=REGISTER!$DE$45,OR(DO117=1,DO117="x")),1,0))</f>
        <v>0</v>
      </c>
      <c r="DP56" s="199">
        <f>IF($B117=0,0,IF(AND(VLOOKUP($B117,RE,19,FALSE)&gt;=REGISTER!$DE$45,OR(DP117=1,DP117="x")),1,0))</f>
        <v>0</v>
      </c>
      <c r="DQ56" s="199">
        <f>IF($B117=0,0,IF(AND(VLOOKUP($B117,RE,19,FALSE)&gt;=REGISTER!$DE$45,OR(DQ117=1,DQ117="x")),1,0))</f>
        <v>0</v>
      </c>
      <c r="DR56" s="199">
        <f>IF($B117=0,0,IF(AND(VLOOKUP($B117,RE,19,FALSE)&gt;=REGISTER!$DE$45,OR(DR117=1,DR117="x")),1,0))</f>
        <v>0</v>
      </c>
      <c r="DS56" s="199">
        <f>IF($B117=0,0,IF(AND(VLOOKUP($B117,RE,19,FALSE)&gt;=REGISTER!$DE$45,OR(DS117=1,DS117="x")),1,0))</f>
        <v>0</v>
      </c>
      <c r="DT56" s="199">
        <f>IF($B117=0,0,IF(AND(VLOOKUP($B117,RE,19,FALSE)&gt;=REGISTER!$DE$45,OR(DT117=1,DT117="x")),1,0))</f>
        <v>0</v>
      </c>
      <c r="DU56" s="199">
        <f>IF($B117=0,0,IF(AND(VLOOKUP($B117,RE,19,FALSE)&gt;=REGISTER!$DE$45,OR(DU117=1,DU117="x")),1,0))</f>
        <v>0</v>
      </c>
      <c r="DV56" s="199">
        <f>IF($B117=0,0,IF(AND(VLOOKUP($B117,RE,19,FALSE)&gt;=REGISTER!$DE$45,OR(DV117=1,DV117="x")),1,0))</f>
        <v>0</v>
      </c>
      <c r="DW56" s="199">
        <f>IF($B117=0,0,IF(AND(VLOOKUP($B117,RE,19,FALSE)&gt;=REGISTER!$DE$45,OR(DW117=1,DW117="x")),1,0))</f>
        <v>0</v>
      </c>
      <c r="DX56" s="199">
        <f>IF($B117=0,0,IF(AND(VLOOKUP($B117,RE,19,FALSE)&gt;=REGISTER!$DE$45,OR(DX117=1,DX117="x")),1,0))</f>
        <v>0</v>
      </c>
      <c r="DY56" s="199">
        <f>IF($B117=0,0,IF(AND(VLOOKUP($B117,RE,19,FALSE)&gt;=REGISTER!$DE$45,OR(DY117=1,DY117="x")),1,0))</f>
        <v>0</v>
      </c>
      <c r="DZ56" s="199">
        <f>IF($B117=0,0,IF(AND(VLOOKUP($B117,RE,19,FALSE)&gt;=REGISTER!$DE$45,OR(DZ117=1,DZ117="x")),1,0))</f>
        <v>0</v>
      </c>
      <c r="EA56" s="199">
        <f>IF($B117=0,0,IF(AND(VLOOKUP($B117,RE,19,FALSE)&gt;=REGISTER!$DE$45,OR(EA117=1,EA117="x")),1,0))</f>
        <v>0</v>
      </c>
      <c r="EB56" s="199">
        <f>IF($B117=0,0,IF(AND(VLOOKUP($B117,RE,19,FALSE)&gt;=REGISTER!$DE$45,OR(EB117=1,EB117="x")),1,0))</f>
        <v>0</v>
      </c>
      <c r="EC56" s="199">
        <f>IF($B117=0,0,IF(AND(VLOOKUP($B117,RE,19,FALSE)&gt;=REGISTER!$DE$45,OR(EC117=1,EC117="x")),1,0))</f>
        <v>0</v>
      </c>
      <c r="ED56" s="199">
        <f>IF($B117=0,0,IF(AND(VLOOKUP($B117,RE,19,FALSE)&gt;=REGISTER!$DE$45,OR(ED117=1,ED117="x")),1,0))</f>
        <v>0</v>
      </c>
      <c r="EE56" s="199">
        <f>IF($B117=0,0,IF(AND(VLOOKUP($B117,RE,19,FALSE)&gt;=REGISTER!$DE$45,OR(EE117=1,EE117="x")),1,0))</f>
        <v>0</v>
      </c>
      <c r="EF56" s="199">
        <f>IF($B117=0,0,IF(AND(VLOOKUP($B117,RE,19,FALSE)&gt;=REGISTER!$DE$45,OR(EF117=1,EF117="x")),1,0))</f>
        <v>0</v>
      </c>
      <c r="EG56" s="95"/>
      <c r="EH56" s="96"/>
      <c r="EI56" s="96"/>
      <c r="EJ56" s="96"/>
      <c r="EK56" s="97"/>
      <c r="EL56" s="96"/>
      <c r="EM56" s="96"/>
      <c r="EN56" s="96"/>
      <c r="EO56" s="96"/>
      <c r="EP56" s="96"/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  <c r="FF56" s="96"/>
      <c r="FG56" s="96"/>
      <c r="FH56" s="96"/>
      <c r="FI56" s="96"/>
      <c r="FJ56" s="96"/>
      <c r="FK56" s="96"/>
      <c r="FL56" s="96"/>
      <c r="FM56" s="96"/>
      <c r="FN56" s="96"/>
      <c r="FO56" s="96"/>
      <c r="FP56" s="96"/>
      <c r="FQ56" s="96"/>
      <c r="FR56" s="96"/>
      <c r="FS56" s="96"/>
      <c r="FT56" s="96"/>
      <c r="FU56" s="96"/>
      <c r="FV56" s="96"/>
      <c r="FW56" s="96"/>
      <c r="FX56" s="96"/>
      <c r="FY56" s="96"/>
      <c r="FZ56" s="96"/>
      <c r="GA56" s="96"/>
      <c r="GB56" s="96"/>
      <c r="GC56" s="96"/>
      <c r="GD56" s="96"/>
      <c r="GE56" s="96"/>
      <c r="GF56" s="96"/>
      <c r="GG56" s="96"/>
      <c r="GH56" s="96"/>
      <c r="GI56" s="96"/>
      <c r="GJ56" s="96"/>
      <c r="GK56" s="96"/>
      <c r="GL56" s="96"/>
      <c r="GM56" s="96"/>
      <c r="GN56" s="96"/>
      <c r="GO56" s="96"/>
      <c r="GP56" s="96"/>
      <c r="GQ56" s="96"/>
      <c r="GR56" s="96"/>
      <c r="GS56" s="96"/>
      <c r="GT56" s="96"/>
      <c r="GU56" s="96"/>
      <c r="GV56" s="96"/>
      <c r="GW56" s="96"/>
      <c r="GX56" s="96"/>
      <c r="GY56" s="96"/>
      <c r="GZ56" s="96"/>
      <c r="HA56" s="96"/>
      <c r="HB56" s="96"/>
      <c r="HC56" s="96"/>
      <c r="HD56" s="96"/>
      <c r="HE56" s="96"/>
      <c r="HF56" s="96"/>
      <c r="HG56" s="96"/>
      <c r="HH56" s="96"/>
      <c r="HI56" s="96"/>
      <c r="HJ56" s="96"/>
      <c r="HK56" s="96"/>
      <c r="HL56" s="96"/>
      <c r="HM56" s="96"/>
      <c r="HN56" s="96"/>
      <c r="HO56" s="96"/>
      <c r="HP56" s="96"/>
      <c r="HQ56" s="1"/>
    </row>
    <row r="57" spans="1:225" ht="15" hidden="1" customHeight="1">
      <c r="A57" s="60"/>
      <c r="B57" s="61"/>
      <c r="C57" s="61"/>
      <c r="D57" s="61"/>
      <c r="E57" s="61"/>
      <c r="F57" s="62"/>
      <c r="G57" s="58"/>
      <c r="H57" s="49" t="s">
        <v>118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199">
        <f>IF($B118=0,0,IF(AND(VLOOKUP($B118,RE,19,FALSE)&gt;=REGISTER!$DE$45,OR(CS118=1,CS118="x")),1,0))</f>
        <v>0</v>
      </c>
      <c r="CT57" s="199">
        <f>IF($B118=0,0,IF(AND(VLOOKUP($B118,RE,19,FALSE)&gt;=REGISTER!$DE$45,OR(CT118=1,CT118="x")),1,0))</f>
        <v>0</v>
      </c>
      <c r="CU57" s="199">
        <f>IF($B118=0,0,IF(AND(VLOOKUP($B118,RE,19,FALSE)&gt;=REGISTER!$DE$45,OR(CU118=1,CU118="x")),1,0))</f>
        <v>0</v>
      </c>
      <c r="CV57" s="199">
        <f>IF($B118=0,0,IF(AND(VLOOKUP($B118,RE,19,FALSE)&gt;=REGISTER!$DE$45,OR(CV118=1,CV118="x")),1,0))</f>
        <v>0</v>
      </c>
      <c r="CW57" s="199">
        <f>IF($B118=0,0,IF(AND(VLOOKUP($B118,RE,19,FALSE)&gt;=REGISTER!$DE$45,OR(CW118=1,CW118="x")),1,0))</f>
        <v>0</v>
      </c>
      <c r="CX57" s="199">
        <f>IF($B118=0,0,IF(AND(VLOOKUP($B118,RE,19,FALSE)&gt;=REGISTER!$DE$45,OR(CX118=1,CX118="x")),1,0))</f>
        <v>0</v>
      </c>
      <c r="CY57" s="199">
        <f>IF($B118=0,0,IF(AND(VLOOKUP($B118,RE,19,FALSE)&gt;=REGISTER!$DE$45,OR(CY118=1,CY118="x")),1,0))</f>
        <v>0</v>
      </c>
      <c r="CZ57" s="199">
        <f>IF($B118=0,0,IF(AND(VLOOKUP($B118,RE,19,FALSE)&gt;=REGISTER!$DE$45,OR(CZ118=1,CZ118="x")),1,0))</f>
        <v>0</v>
      </c>
      <c r="DA57" s="199">
        <f>IF($B118=0,0,IF(AND(VLOOKUP($B118,RE,19,FALSE)&gt;=REGISTER!$DE$45,OR(DA118=1,DA118="x")),1,0))</f>
        <v>0</v>
      </c>
      <c r="DB57" s="199">
        <f>IF($B118=0,0,IF(AND(VLOOKUP($B118,RE,19,FALSE)&gt;=REGISTER!$DE$45,OR(DB118=1,DB118="x")),1,0))</f>
        <v>0</v>
      </c>
      <c r="DC57" s="199">
        <f>IF($B118=0,0,IF(AND(VLOOKUP($B118,RE,19,FALSE)&gt;=REGISTER!$DE$45,OR(DC118=1,DC118="x")),1,0))</f>
        <v>0</v>
      </c>
      <c r="DD57" s="199">
        <f>IF($B118=0,0,IF(AND(VLOOKUP($B118,RE,19,FALSE)&gt;=REGISTER!$DE$45,OR(DD118=1,DD118="x")),1,0))</f>
        <v>0</v>
      </c>
      <c r="DE57" s="199">
        <f>IF($B118=0,0,IF(AND(VLOOKUP($B118,RE,19,FALSE)&gt;=REGISTER!$DE$45,OR(DE118=1,DE118="x")),1,0))</f>
        <v>0</v>
      </c>
      <c r="DF57" s="199">
        <f>IF($B118=0,0,IF(AND(VLOOKUP($B118,RE,19,FALSE)&gt;=REGISTER!$DE$45,OR(DF118=1,DF118="x")),1,0))</f>
        <v>0</v>
      </c>
      <c r="DG57" s="199">
        <f>IF($B118=0,0,IF(AND(VLOOKUP($B118,RE,19,FALSE)&gt;=REGISTER!$DE$45,OR(DG118=1,DG118="x")),1,0))</f>
        <v>0</v>
      </c>
      <c r="DH57" s="199">
        <f>IF($B118=0,0,IF(AND(VLOOKUP($B118,RE,19,FALSE)&gt;=REGISTER!$DE$45,OR(DH118=1,DH118="x")),1,0))</f>
        <v>0</v>
      </c>
      <c r="DI57" s="199">
        <f>IF($B118=0,0,IF(AND(VLOOKUP($B118,RE,19,FALSE)&gt;=REGISTER!$DE$45,OR(DI118=1,DI118="x")),1,0))</f>
        <v>0</v>
      </c>
      <c r="DJ57" s="199">
        <f>IF($B118=0,0,IF(AND(VLOOKUP($B118,RE,19,FALSE)&gt;=REGISTER!$DE$45,OR(DJ118=1,DJ118="x")),1,0))</f>
        <v>0</v>
      </c>
      <c r="DK57" s="199">
        <f>IF($B118=0,0,IF(AND(VLOOKUP($B118,RE,19,FALSE)&gt;=REGISTER!$DE$45,OR(DK118=1,DK118="x")),1,0))</f>
        <v>0</v>
      </c>
      <c r="DL57" s="199">
        <f>IF($B118=0,0,IF(AND(VLOOKUP($B118,RE,19,FALSE)&gt;=REGISTER!$DE$45,OR(DL118=1,DL118="x")),1,0))</f>
        <v>0</v>
      </c>
      <c r="DM57" s="199">
        <f>IF($B118=0,0,IF(AND(VLOOKUP($B118,RE,19,FALSE)&gt;=REGISTER!$DE$45,OR(DM118=1,DM118="x")),1,0))</f>
        <v>0</v>
      </c>
      <c r="DN57" s="199">
        <f>IF($B118=0,0,IF(AND(VLOOKUP($B118,RE,19,FALSE)&gt;=REGISTER!$DE$45,OR(DN118=1,DN118="x")),1,0))</f>
        <v>0</v>
      </c>
      <c r="DO57" s="199">
        <f>IF($B118=0,0,IF(AND(VLOOKUP($B118,RE,19,FALSE)&gt;=REGISTER!$DE$45,OR(DO118=1,DO118="x")),1,0))</f>
        <v>0</v>
      </c>
      <c r="DP57" s="199">
        <f>IF($B118=0,0,IF(AND(VLOOKUP($B118,RE,19,FALSE)&gt;=REGISTER!$DE$45,OR(DP118=1,DP118="x")),1,0))</f>
        <v>0</v>
      </c>
      <c r="DQ57" s="199">
        <f>IF($B118=0,0,IF(AND(VLOOKUP($B118,RE,19,FALSE)&gt;=REGISTER!$DE$45,OR(DQ118=1,DQ118="x")),1,0))</f>
        <v>0</v>
      </c>
      <c r="DR57" s="199">
        <f>IF($B118=0,0,IF(AND(VLOOKUP($B118,RE,19,FALSE)&gt;=REGISTER!$DE$45,OR(DR118=1,DR118="x")),1,0))</f>
        <v>0</v>
      </c>
      <c r="DS57" s="199">
        <f>IF($B118=0,0,IF(AND(VLOOKUP($B118,RE,19,FALSE)&gt;=REGISTER!$DE$45,OR(DS118=1,DS118="x")),1,0))</f>
        <v>0</v>
      </c>
      <c r="DT57" s="199">
        <f>IF($B118=0,0,IF(AND(VLOOKUP($B118,RE,19,FALSE)&gt;=REGISTER!$DE$45,OR(DT118=1,DT118="x")),1,0))</f>
        <v>0</v>
      </c>
      <c r="DU57" s="199">
        <f>IF($B118=0,0,IF(AND(VLOOKUP($B118,RE,19,FALSE)&gt;=REGISTER!$DE$45,OR(DU118=1,DU118="x")),1,0))</f>
        <v>0</v>
      </c>
      <c r="DV57" s="199">
        <f>IF($B118=0,0,IF(AND(VLOOKUP($B118,RE,19,FALSE)&gt;=REGISTER!$DE$45,OR(DV118=1,DV118="x")),1,0))</f>
        <v>0</v>
      </c>
      <c r="DW57" s="199">
        <f>IF($B118=0,0,IF(AND(VLOOKUP($B118,RE,19,FALSE)&gt;=REGISTER!$DE$45,OR(DW118=1,DW118="x")),1,0))</f>
        <v>0</v>
      </c>
      <c r="DX57" s="199">
        <f>IF($B118=0,0,IF(AND(VLOOKUP($B118,RE,19,FALSE)&gt;=REGISTER!$DE$45,OR(DX118=1,DX118="x")),1,0))</f>
        <v>0</v>
      </c>
      <c r="DY57" s="199">
        <f>IF($B118=0,0,IF(AND(VLOOKUP($B118,RE,19,FALSE)&gt;=REGISTER!$DE$45,OR(DY118=1,DY118="x")),1,0))</f>
        <v>0</v>
      </c>
      <c r="DZ57" s="199">
        <f>IF($B118=0,0,IF(AND(VLOOKUP($B118,RE,19,FALSE)&gt;=REGISTER!$DE$45,OR(DZ118=1,DZ118="x")),1,0))</f>
        <v>0</v>
      </c>
      <c r="EA57" s="199">
        <f>IF($B118=0,0,IF(AND(VLOOKUP($B118,RE,19,FALSE)&gt;=REGISTER!$DE$45,OR(EA118=1,EA118="x")),1,0))</f>
        <v>0</v>
      </c>
      <c r="EB57" s="199">
        <f>IF($B118=0,0,IF(AND(VLOOKUP($B118,RE,19,FALSE)&gt;=REGISTER!$DE$45,OR(EB118=1,EB118="x")),1,0))</f>
        <v>0</v>
      </c>
      <c r="EC57" s="199">
        <f>IF($B118=0,0,IF(AND(VLOOKUP($B118,RE,19,FALSE)&gt;=REGISTER!$DE$45,OR(EC118=1,EC118="x")),1,0))</f>
        <v>0</v>
      </c>
      <c r="ED57" s="199">
        <f>IF($B118=0,0,IF(AND(VLOOKUP($B118,RE,19,FALSE)&gt;=REGISTER!$DE$45,OR(ED118=1,ED118="x")),1,0))</f>
        <v>0</v>
      </c>
      <c r="EE57" s="199">
        <f>IF($B118=0,0,IF(AND(VLOOKUP($B118,RE,19,FALSE)&gt;=REGISTER!$DE$45,OR(EE118=1,EE118="x")),1,0))</f>
        <v>0</v>
      </c>
      <c r="EF57" s="199">
        <f>IF($B118=0,0,IF(AND(VLOOKUP($B118,RE,19,FALSE)&gt;=REGISTER!$DE$45,OR(EF118=1,EF118="x")),1,0))</f>
        <v>0</v>
      </c>
      <c r="EG57" s="95"/>
      <c r="EH57" s="96"/>
      <c r="EI57" s="96"/>
      <c r="EJ57" s="96"/>
      <c r="EK57" s="97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96"/>
      <c r="FI57" s="96"/>
      <c r="FJ57" s="96"/>
      <c r="FK57" s="96"/>
      <c r="FL57" s="96"/>
      <c r="FM57" s="96"/>
      <c r="FN57" s="96"/>
      <c r="FO57" s="96"/>
      <c r="FP57" s="96"/>
      <c r="FQ57" s="96"/>
      <c r="FR57" s="96"/>
      <c r="FS57" s="96"/>
      <c r="FT57" s="96"/>
      <c r="FU57" s="96"/>
      <c r="FV57" s="96"/>
      <c r="FW57" s="96"/>
      <c r="FX57" s="96"/>
      <c r="FY57" s="96"/>
      <c r="FZ57" s="96"/>
      <c r="GA57" s="96"/>
      <c r="GB57" s="96"/>
      <c r="GC57" s="96"/>
      <c r="GD57" s="96"/>
      <c r="GE57" s="96"/>
      <c r="GF57" s="96"/>
      <c r="GG57" s="96"/>
      <c r="GH57" s="96"/>
      <c r="GI57" s="96"/>
      <c r="GJ57" s="96"/>
      <c r="GK57" s="96"/>
      <c r="GL57" s="96"/>
      <c r="GM57" s="96"/>
      <c r="GN57" s="96"/>
      <c r="GO57" s="96"/>
      <c r="GP57" s="96"/>
      <c r="GQ57" s="96"/>
      <c r="GR57" s="96"/>
      <c r="GS57" s="96"/>
      <c r="GT57" s="96"/>
      <c r="GU57" s="96"/>
      <c r="GV57" s="96"/>
      <c r="GW57" s="96"/>
      <c r="GX57" s="96"/>
      <c r="GY57" s="96"/>
      <c r="GZ57" s="96"/>
      <c r="HA57" s="96"/>
      <c r="HB57" s="96"/>
      <c r="HC57" s="96"/>
      <c r="HD57" s="96"/>
      <c r="HE57" s="96"/>
      <c r="HF57" s="96"/>
      <c r="HG57" s="96"/>
      <c r="HH57" s="96"/>
      <c r="HI57" s="96"/>
      <c r="HJ57" s="96"/>
      <c r="HK57" s="96"/>
      <c r="HL57" s="96"/>
      <c r="HM57" s="96"/>
      <c r="HN57" s="96"/>
      <c r="HO57" s="96"/>
      <c r="HP57" s="96"/>
      <c r="HQ57" s="1"/>
    </row>
    <row r="58" spans="1:225" ht="15" hidden="1" customHeight="1">
      <c r="A58" s="60"/>
      <c r="B58" s="61"/>
      <c r="C58" s="61"/>
      <c r="D58" s="61"/>
      <c r="E58" s="61"/>
      <c r="F58" s="62"/>
      <c r="G58" s="58"/>
      <c r="H58" s="49" t="s">
        <v>119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199">
        <f>IF($B119=0,0,IF(AND(VLOOKUP($B119,RE,19,FALSE)&gt;=REGISTER!$DE$45,OR(CS119=1,CS119="x")),1,0))</f>
        <v>0</v>
      </c>
      <c r="CT58" s="199">
        <f>IF($B119=0,0,IF(AND(VLOOKUP($B119,RE,19,FALSE)&gt;=REGISTER!$DE$45,OR(CT119=1,CT119="x")),1,0))</f>
        <v>0</v>
      </c>
      <c r="CU58" s="199">
        <f>IF($B119=0,0,IF(AND(VLOOKUP($B119,RE,19,FALSE)&gt;=REGISTER!$DE$45,OR(CU119=1,CU119="x")),1,0))</f>
        <v>0</v>
      </c>
      <c r="CV58" s="199">
        <f>IF($B119=0,0,IF(AND(VLOOKUP($B119,RE,19,FALSE)&gt;=REGISTER!$DE$45,OR(CV119=1,CV119="x")),1,0))</f>
        <v>0</v>
      </c>
      <c r="CW58" s="199">
        <f>IF($B119=0,0,IF(AND(VLOOKUP($B119,RE,19,FALSE)&gt;=REGISTER!$DE$45,OR(CW119=1,CW119="x")),1,0))</f>
        <v>0</v>
      </c>
      <c r="CX58" s="199">
        <f>IF($B119=0,0,IF(AND(VLOOKUP($B119,RE,19,FALSE)&gt;=REGISTER!$DE$45,OR(CX119=1,CX119="x")),1,0))</f>
        <v>0</v>
      </c>
      <c r="CY58" s="199">
        <f>IF($B119=0,0,IF(AND(VLOOKUP($B119,RE,19,FALSE)&gt;=REGISTER!$DE$45,OR(CY119=1,CY119="x")),1,0))</f>
        <v>0</v>
      </c>
      <c r="CZ58" s="199">
        <f>IF($B119=0,0,IF(AND(VLOOKUP($B119,RE,19,FALSE)&gt;=REGISTER!$DE$45,OR(CZ119=1,CZ119="x")),1,0))</f>
        <v>0</v>
      </c>
      <c r="DA58" s="199">
        <f>IF($B119=0,0,IF(AND(VLOOKUP($B119,RE,19,FALSE)&gt;=REGISTER!$DE$45,OR(DA119=1,DA119="x")),1,0))</f>
        <v>0</v>
      </c>
      <c r="DB58" s="199">
        <f>IF($B119=0,0,IF(AND(VLOOKUP($B119,RE,19,FALSE)&gt;=REGISTER!$DE$45,OR(DB119=1,DB119="x")),1,0))</f>
        <v>0</v>
      </c>
      <c r="DC58" s="199">
        <f>IF($B119=0,0,IF(AND(VLOOKUP($B119,RE,19,FALSE)&gt;=REGISTER!$DE$45,OR(DC119=1,DC119="x")),1,0))</f>
        <v>0</v>
      </c>
      <c r="DD58" s="199">
        <f>IF($B119=0,0,IF(AND(VLOOKUP($B119,RE,19,FALSE)&gt;=REGISTER!$DE$45,OR(DD119=1,DD119="x")),1,0))</f>
        <v>0</v>
      </c>
      <c r="DE58" s="199">
        <f>IF($B119=0,0,IF(AND(VLOOKUP($B119,RE,19,FALSE)&gt;=REGISTER!$DE$45,OR(DE119=1,DE119="x")),1,0))</f>
        <v>0</v>
      </c>
      <c r="DF58" s="199">
        <f>IF($B119=0,0,IF(AND(VLOOKUP($B119,RE,19,FALSE)&gt;=REGISTER!$DE$45,OR(DF119=1,DF119="x")),1,0))</f>
        <v>0</v>
      </c>
      <c r="DG58" s="199">
        <f>IF($B119=0,0,IF(AND(VLOOKUP($B119,RE,19,FALSE)&gt;=REGISTER!$DE$45,OR(DG119=1,DG119="x")),1,0))</f>
        <v>0</v>
      </c>
      <c r="DH58" s="199">
        <f>IF($B119=0,0,IF(AND(VLOOKUP($B119,RE,19,FALSE)&gt;=REGISTER!$DE$45,OR(DH119=1,DH119="x")),1,0))</f>
        <v>0</v>
      </c>
      <c r="DI58" s="199">
        <f>IF($B119=0,0,IF(AND(VLOOKUP($B119,RE,19,FALSE)&gt;=REGISTER!$DE$45,OR(DI119=1,DI119="x")),1,0))</f>
        <v>0</v>
      </c>
      <c r="DJ58" s="199">
        <f>IF($B119=0,0,IF(AND(VLOOKUP($B119,RE,19,FALSE)&gt;=REGISTER!$DE$45,OR(DJ119=1,DJ119="x")),1,0))</f>
        <v>0</v>
      </c>
      <c r="DK58" s="199">
        <f>IF($B119=0,0,IF(AND(VLOOKUP($B119,RE,19,FALSE)&gt;=REGISTER!$DE$45,OR(DK119=1,DK119="x")),1,0))</f>
        <v>0</v>
      </c>
      <c r="DL58" s="199">
        <f>IF($B119=0,0,IF(AND(VLOOKUP($B119,RE,19,FALSE)&gt;=REGISTER!$DE$45,OR(DL119=1,DL119="x")),1,0))</f>
        <v>0</v>
      </c>
      <c r="DM58" s="199">
        <f>IF($B119=0,0,IF(AND(VLOOKUP($B119,RE,19,FALSE)&gt;=REGISTER!$DE$45,OR(DM119=1,DM119="x")),1,0))</f>
        <v>0</v>
      </c>
      <c r="DN58" s="199">
        <f>IF($B119=0,0,IF(AND(VLOOKUP($B119,RE,19,FALSE)&gt;=REGISTER!$DE$45,OR(DN119=1,DN119="x")),1,0))</f>
        <v>0</v>
      </c>
      <c r="DO58" s="199">
        <f>IF($B119=0,0,IF(AND(VLOOKUP($B119,RE,19,FALSE)&gt;=REGISTER!$DE$45,OR(DO119=1,DO119="x")),1,0))</f>
        <v>0</v>
      </c>
      <c r="DP58" s="199">
        <f>IF($B119=0,0,IF(AND(VLOOKUP($B119,RE,19,FALSE)&gt;=REGISTER!$DE$45,OR(DP119=1,DP119="x")),1,0))</f>
        <v>0</v>
      </c>
      <c r="DQ58" s="199">
        <f>IF($B119=0,0,IF(AND(VLOOKUP($B119,RE,19,FALSE)&gt;=REGISTER!$DE$45,OR(DQ119=1,DQ119="x")),1,0))</f>
        <v>0</v>
      </c>
      <c r="DR58" s="199">
        <f>IF($B119=0,0,IF(AND(VLOOKUP($B119,RE,19,FALSE)&gt;=REGISTER!$DE$45,OR(DR119=1,DR119="x")),1,0))</f>
        <v>0</v>
      </c>
      <c r="DS58" s="199">
        <f>IF($B119=0,0,IF(AND(VLOOKUP($B119,RE,19,FALSE)&gt;=REGISTER!$DE$45,OR(DS119=1,DS119="x")),1,0))</f>
        <v>0</v>
      </c>
      <c r="DT58" s="199">
        <f>IF($B119=0,0,IF(AND(VLOOKUP($B119,RE,19,FALSE)&gt;=REGISTER!$DE$45,OR(DT119=1,DT119="x")),1,0))</f>
        <v>0</v>
      </c>
      <c r="DU58" s="199">
        <f>IF($B119=0,0,IF(AND(VLOOKUP($B119,RE,19,FALSE)&gt;=REGISTER!$DE$45,OR(DU119=1,DU119="x")),1,0))</f>
        <v>0</v>
      </c>
      <c r="DV58" s="199">
        <f>IF($B119=0,0,IF(AND(VLOOKUP($B119,RE,19,FALSE)&gt;=REGISTER!$DE$45,OR(DV119=1,DV119="x")),1,0))</f>
        <v>0</v>
      </c>
      <c r="DW58" s="199">
        <f>IF($B119=0,0,IF(AND(VLOOKUP($B119,RE,19,FALSE)&gt;=REGISTER!$DE$45,OR(DW119=1,DW119="x")),1,0))</f>
        <v>0</v>
      </c>
      <c r="DX58" s="199">
        <f>IF($B119=0,0,IF(AND(VLOOKUP($B119,RE,19,FALSE)&gt;=REGISTER!$DE$45,OR(DX119=1,DX119="x")),1,0))</f>
        <v>0</v>
      </c>
      <c r="DY58" s="199">
        <f>IF($B119=0,0,IF(AND(VLOOKUP($B119,RE,19,FALSE)&gt;=REGISTER!$DE$45,OR(DY119=1,DY119="x")),1,0))</f>
        <v>0</v>
      </c>
      <c r="DZ58" s="199">
        <f>IF($B119=0,0,IF(AND(VLOOKUP($B119,RE,19,FALSE)&gt;=REGISTER!$DE$45,OR(DZ119=1,DZ119="x")),1,0))</f>
        <v>0</v>
      </c>
      <c r="EA58" s="199">
        <f>IF($B119=0,0,IF(AND(VLOOKUP($B119,RE,19,FALSE)&gt;=REGISTER!$DE$45,OR(EA119=1,EA119="x")),1,0))</f>
        <v>0</v>
      </c>
      <c r="EB58" s="199">
        <f>IF($B119=0,0,IF(AND(VLOOKUP($B119,RE,19,FALSE)&gt;=REGISTER!$DE$45,OR(EB119=1,EB119="x")),1,0))</f>
        <v>0</v>
      </c>
      <c r="EC58" s="199">
        <f>IF($B119=0,0,IF(AND(VLOOKUP($B119,RE,19,FALSE)&gt;=REGISTER!$DE$45,OR(EC119=1,EC119="x")),1,0))</f>
        <v>0</v>
      </c>
      <c r="ED58" s="199">
        <f>IF($B119=0,0,IF(AND(VLOOKUP($B119,RE,19,FALSE)&gt;=REGISTER!$DE$45,OR(ED119=1,ED119="x")),1,0))</f>
        <v>0</v>
      </c>
      <c r="EE58" s="199">
        <f>IF($B119=0,0,IF(AND(VLOOKUP($B119,RE,19,FALSE)&gt;=REGISTER!$DE$45,OR(EE119=1,EE119="x")),1,0))</f>
        <v>0</v>
      </c>
      <c r="EF58" s="199">
        <f>IF($B119=0,0,IF(AND(VLOOKUP($B119,RE,19,FALSE)&gt;=REGISTER!$DE$45,OR(EF119=1,EF119="x")),1,0))</f>
        <v>0</v>
      </c>
      <c r="EG58" s="95"/>
      <c r="EH58" s="96"/>
      <c r="EI58" s="96"/>
      <c r="EJ58" s="96"/>
      <c r="EK58" s="97"/>
      <c r="EL58" s="96"/>
      <c r="EM58" s="96"/>
      <c r="EN58" s="96"/>
      <c r="EO58" s="96"/>
      <c r="EP58" s="96"/>
      <c r="EQ58" s="96"/>
      <c r="ER58" s="96"/>
      <c r="ES58" s="96"/>
      <c r="ET58" s="96"/>
      <c r="EU58" s="96"/>
      <c r="EV58" s="96"/>
      <c r="EW58" s="96"/>
      <c r="EX58" s="96"/>
      <c r="EY58" s="96"/>
      <c r="EZ58" s="96"/>
      <c r="FA58" s="96"/>
      <c r="FB58" s="96"/>
      <c r="FC58" s="96"/>
      <c r="FD58" s="96"/>
      <c r="FE58" s="96"/>
      <c r="FF58" s="96"/>
      <c r="FG58" s="96"/>
      <c r="FH58" s="96"/>
      <c r="FI58" s="96"/>
      <c r="FJ58" s="96"/>
      <c r="FK58" s="96"/>
      <c r="FL58" s="96"/>
      <c r="FM58" s="96"/>
      <c r="FN58" s="96"/>
      <c r="FO58" s="96"/>
      <c r="FP58" s="96"/>
      <c r="FQ58" s="96"/>
      <c r="FR58" s="96"/>
      <c r="FS58" s="96"/>
      <c r="FT58" s="96"/>
      <c r="FU58" s="96"/>
      <c r="FV58" s="96"/>
      <c r="FW58" s="96"/>
      <c r="FX58" s="96"/>
      <c r="FY58" s="96"/>
      <c r="FZ58" s="96"/>
      <c r="GA58" s="96"/>
      <c r="GB58" s="96"/>
      <c r="GC58" s="96"/>
      <c r="GD58" s="96"/>
      <c r="GE58" s="96"/>
      <c r="GF58" s="96"/>
      <c r="GG58" s="96"/>
      <c r="GH58" s="96"/>
      <c r="GI58" s="96"/>
      <c r="GJ58" s="96"/>
      <c r="GK58" s="96"/>
      <c r="GL58" s="96"/>
      <c r="GM58" s="96"/>
      <c r="GN58" s="96"/>
      <c r="GO58" s="96"/>
      <c r="GP58" s="96"/>
      <c r="GQ58" s="96"/>
      <c r="GR58" s="96"/>
      <c r="GS58" s="96"/>
      <c r="GT58" s="96"/>
      <c r="GU58" s="96"/>
      <c r="GV58" s="96"/>
      <c r="GW58" s="96"/>
      <c r="GX58" s="96"/>
      <c r="GY58" s="96"/>
      <c r="GZ58" s="96"/>
      <c r="HA58" s="96"/>
      <c r="HB58" s="96"/>
      <c r="HC58" s="96"/>
      <c r="HD58" s="96"/>
      <c r="HE58" s="96"/>
      <c r="HF58" s="96"/>
      <c r="HG58" s="96"/>
      <c r="HH58" s="96"/>
      <c r="HI58" s="96"/>
      <c r="HJ58" s="96"/>
      <c r="HK58" s="96"/>
      <c r="HL58" s="96"/>
      <c r="HM58" s="96"/>
      <c r="HN58" s="96"/>
      <c r="HO58" s="96"/>
      <c r="HP58" s="96"/>
      <c r="HQ58" s="1"/>
    </row>
    <row r="59" spans="1:225" ht="15" hidden="1" customHeight="1">
      <c r="A59" s="60"/>
      <c r="B59" s="61"/>
      <c r="C59" s="61"/>
      <c r="D59" s="61"/>
      <c r="E59" s="61"/>
      <c r="F59" s="62"/>
      <c r="G59" s="58"/>
      <c r="H59" s="49" t="s">
        <v>121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199">
        <f>IF($B120=0,0,IF(AND(VLOOKUP($B120,RE,19,FALSE)&gt;=REGISTER!$DE$45,OR(CS120=1,CS120="x")),1,0))</f>
        <v>0</v>
      </c>
      <c r="CT59" s="199">
        <f>IF($B120=0,0,IF(AND(VLOOKUP($B120,RE,19,FALSE)&gt;=REGISTER!$DE$45,OR(CT120=1,CT120="x")),1,0))</f>
        <v>0</v>
      </c>
      <c r="CU59" s="199">
        <f>IF($B120=0,0,IF(AND(VLOOKUP($B120,RE,19,FALSE)&gt;=REGISTER!$DE$45,OR(CU120=1,CU120="x")),1,0))</f>
        <v>0</v>
      </c>
      <c r="CV59" s="199">
        <f>IF($B120=0,0,IF(AND(VLOOKUP($B120,RE,19,FALSE)&gt;=REGISTER!$DE$45,OR(CV120=1,CV120="x")),1,0))</f>
        <v>0</v>
      </c>
      <c r="CW59" s="199">
        <f>IF($B120=0,0,IF(AND(VLOOKUP($B120,RE,19,FALSE)&gt;=REGISTER!$DE$45,OR(CW120=1,CW120="x")),1,0))</f>
        <v>0</v>
      </c>
      <c r="CX59" s="199">
        <f>IF($B120=0,0,IF(AND(VLOOKUP($B120,RE,19,FALSE)&gt;=REGISTER!$DE$45,OR(CX120=1,CX120="x")),1,0))</f>
        <v>0</v>
      </c>
      <c r="CY59" s="199">
        <f>IF($B120=0,0,IF(AND(VLOOKUP($B120,RE,19,FALSE)&gt;=REGISTER!$DE$45,OR(CY120=1,CY120="x")),1,0))</f>
        <v>0</v>
      </c>
      <c r="CZ59" s="199">
        <f>IF($B120=0,0,IF(AND(VLOOKUP($B120,RE,19,FALSE)&gt;=REGISTER!$DE$45,OR(CZ120=1,CZ120="x")),1,0))</f>
        <v>0</v>
      </c>
      <c r="DA59" s="199">
        <f>IF($B120=0,0,IF(AND(VLOOKUP($B120,RE,19,FALSE)&gt;=REGISTER!$DE$45,OR(DA120=1,DA120="x")),1,0))</f>
        <v>0</v>
      </c>
      <c r="DB59" s="199">
        <f>IF($B120=0,0,IF(AND(VLOOKUP($B120,RE,19,FALSE)&gt;=REGISTER!$DE$45,OR(DB120=1,DB120="x")),1,0))</f>
        <v>0</v>
      </c>
      <c r="DC59" s="199">
        <f>IF($B120=0,0,IF(AND(VLOOKUP($B120,RE,19,FALSE)&gt;=REGISTER!$DE$45,OR(DC120=1,DC120="x")),1,0))</f>
        <v>0</v>
      </c>
      <c r="DD59" s="199">
        <f>IF($B120=0,0,IF(AND(VLOOKUP($B120,RE,19,FALSE)&gt;=REGISTER!$DE$45,OR(DD120=1,DD120="x")),1,0))</f>
        <v>0</v>
      </c>
      <c r="DE59" s="199">
        <f>IF($B120=0,0,IF(AND(VLOOKUP($B120,RE,19,FALSE)&gt;=REGISTER!$DE$45,OR(DE120=1,DE120="x")),1,0))</f>
        <v>0</v>
      </c>
      <c r="DF59" s="199">
        <f>IF($B120=0,0,IF(AND(VLOOKUP($B120,RE,19,FALSE)&gt;=REGISTER!$DE$45,OR(DF120=1,DF120="x")),1,0))</f>
        <v>0</v>
      </c>
      <c r="DG59" s="199">
        <f>IF($B120=0,0,IF(AND(VLOOKUP($B120,RE,19,FALSE)&gt;=REGISTER!$DE$45,OR(DG120=1,DG120="x")),1,0))</f>
        <v>0</v>
      </c>
      <c r="DH59" s="199">
        <f>IF($B120=0,0,IF(AND(VLOOKUP($B120,RE,19,FALSE)&gt;=REGISTER!$DE$45,OR(DH120=1,DH120="x")),1,0))</f>
        <v>0</v>
      </c>
      <c r="DI59" s="199">
        <f>IF($B120=0,0,IF(AND(VLOOKUP($B120,RE,19,FALSE)&gt;=REGISTER!$DE$45,OR(DI120=1,DI120="x")),1,0))</f>
        <v>0</v>
      </c>
      <c r="DJ59" s="199">
        <f>IF($B120=0,0,IF(AND(VLOOKUP($B120,RE,19,FALSE)&gt;=REGISTER!$DE$45,OR(DJ120=1,DJ120="x")),1,0))</f>
        <v>0</v>
      </c>
      <c r="DK59" s="199">
        <f>IF($B120=0,0,IF(AND(VLOOKUP($B120,RE,19,FALSE)&gt;=REGISTER!$DE$45,OR(DK120=1,DK120="x")),1,0))</f>
        <v>0</v>
      </c>
      <c r="DL59" s="199">
        <f>IF($B120=0,0,IF(AND(VLOOKUP($B120,RE,19,FALSE)&gt;=REGISTER!$DE$45,OR(DL120=1,DL120="x")),1,0))</f>
        <v>0</v>
      </c>
      <c r="DM59" s="199">
        <f>IF($B120=0,0,IF(AND(VLOOKUP($B120,RE,19,FALSE)&gt;=REGISTER!$DE$45,OR(DM120=1,DM120="x")),1,0))</f>
        <v>0</v>
      </c>
      <c r="DN59" s="199">
        <f>IF($B120=0,0,IF(AND(VLOOKUP($B120,RE,19,FALSE)&gt;=REGISTER!$DE$45,OR(DN120=1,DN120="x")),1,0))</f>
        <v>0</v>
      </c>
      <c r="DO59" s="199">
        <f>IF($B120=0,0,IF(AND(VLOOKUP($B120,RE,19,FALSE)&gt;=REGISTER!$DE$45,OR(DO120=1,DO120="x")),1,0))</f>
        <v>0</v>
      </c>
      <c r="DP59" s="199">
        <f>IF($B120=0,0,IF(AND(VLOOKUP($B120,RE,19,FALSE)&gt;=REGISTER!$DE$45,OR(DP120=1,DP120="x")),1,0))</f>
        <v>0</v>
      </c>
      <c r="DQ59" s="199">
        <f>IF($B120=0,0,IF(AND(VLOOKUP($B120,RE,19,FALSE)&gt;=REGISTER!$DE$45,OR(DQ120=1,DQ120="x")),1,0))</f>
        <v>0</v>
      </c>
      <c r="DR59" s="199">
        <f>IF($B120=0,0,IF(AND(VLOOKUP($B120,RE,19,FALSE)&gt;=REGISTER!$DE$45,OR(DR120=1,DR120="x")),1,0))</f>
        <v>0</v>
      </c>
      <c r="DS59" s="199">
        <f>IF($B120=0,0,IF(AND(VLOOKUP($B120,RE,19,FALSE)&gt;=REGISTER!$DE$45,OR(DS120=1,DS120="x")),1,0))</f>
        <v>0</v>
      </c>
      <c r="DT59" s="199">
        <f>IF($B120=0,0,IF(AND(VLOOKUP($B120,RE,19,FALSE)&gt;=REGISTER!$DE$45,OR(DT120=1,DT120="x")),1,0))</f>
        <v>0</v>
      </c>
      <c r="DU59" s="199">
        <f>IF($B120=0,0,IF(AND(VLOOKUP($B120,RE,19,FALSE)&gt;=REGISTER!$DE$45,OR(DU120=1,DU120="x")),1,0))</f>
        <v>0</v>
      </c>
      <c r="DV59" s="199">
        <f>IF($B120=0,0,IF(AND(VLOOKUP($B120,RE,19,FALSE)&gt;=REGISTER!$DE$45,OR(DV120=1,DV120="x")),1,0))</f>
        <v>0</v>
      </c>
      <c r="DW59" s="199">
        <f>IF($B120=0,0,IF(AND(VLOOKUP($B120,RE,19,FALSE)&gt;=REGISTER!$DE$45,OR(DW120=1,DW120="x")),1,0))</f>
        <v>0</v>
      </c>
      <c r="DX59" s="199">
        <f>IF($B120=0,0,IF(AND(VLOOKUP($B120,RE,19,FALSE)&gt;=REGISTER!$DE$45,OR(DX120=1,DX120="x")),1,0))</f>
        <v>0</v>
      </c>
      <c r="DY59" s="199">
        <f>IF($B120=0,0,IF(AND(VLOOKUP($B120,RE,19,FALSE)&gt;=REGISTER!$DE$45,OR(DY120=1,DY120="x")),1,0))</f>
        <v>0</v>
      </c>
      <c r="DZ59" s="199">
        <f>IF($B120=0,0,IF(AND(VLOOKUP($B120,RE,19,FALSE)&gt;=REGISTER!$DE$45,OR(DZ120=1,DZ120="x")),1,0))</f>
        <v>0</v>
      </c>
      <c r="EA59" s="199">
        <f>IF($B120=0,0,IF(AND(VLOOKUP($B120,RE,19,FALSE)&gt;=REGISTER!$DE$45,OR(EA120=1,EA120="x")),1,0))</f>
        <v>0</v>
      </c>
      <c r="EB59" s="199">
        <f>IF($B120=0,0,IF(AND(VLOOKUP($B120,RE,19,FALSE)&gt;=REGISTER!$DE$45,OR(EB120=1,EB120="x")),1,0))</f>
        <v>0</v>
      </c>
      <c r="EC59" s="199">
        <f>IF($B120=0,0,IF(AND(VLOOKUP($B120,RE,19,FALSE)&gt;=REGISTER!$DE$45,OR(EC120=1,EC120="x")),1,0))</f>
        <v>0</v>
      </c>
      <c r="ED59" s="199">
        <f>IF($B120=0,0,IF(AND(VLOOKUP($B120,RE,19,FALSE)&gt;=REGISTER!$DE$45,OR(ED120=1,ED120="x")),1,0))</f>
        <v>0</v>
      </c>
      <c r="EE59" s="199">
        <f>IF($B120=0,0,IF(AND(VLOOKUP($B120,RE,19,FALSE)&gt;=REGISTER!$DE$45,OR(EE120=1,EE120="x")),1,0))</f>
        <v>0</v>
      </c>
      <c r="EF59" s="199">
        <f>IF($B120=0,0,IF(AND(VLOOKUP($B120,RE,19,FALSE)&gt;=REGISTER!$DE$45,OR(EF120=1,EF120="x")),1,0))</f>
        <v>0</v>
      </c>
      <c r="EG59" s="95"/>
      <c r="EH59" s="96"/>
      <c r="EI59" s="96"/>
      <c r="EJ59" s="96"/>
      <c r="EK59" s="97"/>
      <c r="EL59" s="96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  <c r="FF59" s="96"/>
      <c r="FG59" s="96"/>
      <c r="FH59" s="96"/>
      <c r="FI59" s="96"/>
      <c r="FJ59" s="96"/>
      <c r="FK59" s="96"/>
      <c r="FL59" s="96"/>
      <c r="FM59" s="96"/>
      <c r="FN59" s="96"/>
      <c r="FO59" s="96"/>
      <c r="FP59" s="96"/>
      <c r="FQ59" s="96"/>
      <c r="FR59" s="96"/>
      <c r="FS59" s="96"/>
      <c r="FT59" s="96"/>
      <c r="FU59" s="96"/>
      <c r="FV59" s="96"/>
      <c r="FW59" s="96"/>
      <c r="FX59" s="96"/>
      <c r="FY59" s="96"/>
      <c r="FZ59" s="96"/>
      <c r="GA59" s="96"/>
      <c r="GB59" s="96"/>
      <c r="GC59" s="96"/>
      <c r="GD59" s="96"/>
      <c r="GE59" s="96"/>
      <c r="GF59" s="96"/>
      <c r="GG59" s="96"/>
      <c r="GH59" s="96"/>
      <c r="GI59" s="96"/>
      <c r="GJ59" s="96"/>
      <c r="GK59" s="96"/>
      <c r="GL59" s="96"/>
      <c r="GM59" s="96"/>
      <c r="GN59" s="96"/>
      <c r="GO59" s="96"/>
      <c r="GP59" s="96"/>
      <c r="GQ59" s="96"/>
      <c r="GR59" s="96"/>
      <c r="GS59" s="96"/>
      <c r="GT59" s="96"/>
      <c r="GU59" s="96"/>
      <c r="GV59" s="96"/>
      <c r="GW59" s="96"/>
      <c r="GX59" s="96"/>
      <c r="GY59" s="96"/>
      <c r="GZ59" s="96"/>
      <c r="HA59" s="96"/>
      <c r="HB59" s="96"/>
      <c r="HC59" s="96"/>
      <c r="HD59" s="96"/>
      <c r="HE59" s="96"/>
      <c r="HF59" s="96"/>
      <c r="HG59" s="96"/>
      <c r="HH59" s="96"/>
      <c r="HI59" s="96"/>
      <c r="HJ59" s="96"/>
      <c r="HK59" s="96"/>
      <c r="HL59" s="96"/>
      <c r="HM59" s="96"/>
      <c r="HN59" s="96"/>
      <c r="HO59" s="96"/>
      <c r="HP59" s="96"/>
      <c r="HQ59" s="1"/>
    </row>
    <row r="60" spans="1:225" ht="15" hidden="1" customHeight="1">
      <c r="A60" s="60"/>
      <c r="B60" s="61"/>
      <c r="C60" s="61"/>
      <c r="D60" s="61"/>
      <c r="E60" s="61"/>
      <c r="F60" s="62"/>
      <c r="G60" s="58"/>
      <c r="H60" s="49" t="s">
        <v>122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199">
        <f>IF($B121=0,0,IF(AND(VLOOKUP($B121,RE,19,FALSE)&gt;=REGISTER!$DE$45,OR(CS121=1,CS121="x")),1,0))</f>
        <v>0</v>
      </c>
      <c r="CT60" s="199">
        <f>IF($B121=0,0,IF(AND(VLOOKUP($B121,RE,19,FALSE)&gt;=REGISTER!$DE$45,OR(CT121=1,CT121="x")),1,0))</f>
        <v>0</v>
      </c>
      <c r="CU60" s="199">
        <f>IF($B121=0,0,IF(AND(VLOOKUP($B121,RE,19,FALSE)&gt;=REGISTER!$DE$45,OR(CU121=1,CU121="x")),1,0))</f>
        <v>0</v>
      </c>
      <c r="CV60" s="199">
        <f>IF($B121=0,0,IF(AND(VLOOKUP($B121,RE,19,FALSE)&gt;=REGISTER!$DE$45,OR(CV121=1,CV121="x")),1,0))</f>
        <v>0</v>
      </c>
      <c r="CW60" s="199">
        <f>IF($B121=0,0,IF(AND(VLOOKUP($B121,RE,19,FALSE)&gt;=REGISTER!$DE$45,OR(CW121=1,CW121="x")),1,0))</f>
        <v>0</v>
      </c>
      <c r="CX60" s="199">
        <f>IF($B121=0,0,IF(AND(VLOOKUP($B121,RE,19,FALSE)&gt;=REGISTER!$DE$45,OR(CX121=1,CX121="x")),1,0))</f>
        <v>0</v>
      </c>
      <c r="CY60" s="199">
        <f>IF($B121=0,0,IF(AND(VLOOKUP($B121,RE,19,FALSE)&gt;=REGISTER!$DE$45,OR(CY121=1,CY121="x")),1,0))</f>
        <v>0</v>
      </c>
      <c r="CZ60" s="199">
        <f>IF($B121=0,0,IF(AND(VLOOKUP($B121,RE,19,FALSE)&gt;=REGISTER!$DE$45,OR(CZ121=1,CZ121="x")),1,0))</f>
        <v>0</v>
      </c>
      <c r="DA60" s="199">
        <f>IF($B121=0,0,IF(AND(VLOOKUP($B121,RE,19,FALSE)&gt;=REGISTER!$DE$45,OR(DA121=1,DA121="x")),1,0))</f>
        <v>0</v>
      </c>
      <c r="DB60" s="199">
        <f>IF($B121=0,0,IF(AND(VLOOKUP($B121,RE,19,FALSE)&gt;=REGISTER!$DE$45,OR(DB121=1,DB121="x")),1,0))</f>
        <v>0</v>
      </c>
      <c r="DC60" s="199">
        <f>IF($B121=0,0,IF(AND(VLOOKUP($B121,RE,19,FALSE)&gt;=REGISTER!$DE$45,OR(DC121=1,DC121="x")),1,0))</f>
        <v>0</v>
      </c>
      <c r="DD60" s="199">
        <f>IF($B121=0,0,IF(AND(VLOOKUP($B121,RE,19,FALSE)&gt;=REGISTER!$DE$45,OR(DD121=1,DD121="x")),1,0))</f>
        <v>0</v>
      </c>
      <c r="DE60" s="199">
        <f>IF($B121=0,0,IF(AND(VLOOKUP($B121,RE,19,FALSE)&gt;=REGISTER!$DE$45,OR(DE121=1,DE121="x")),1,0))</f>
        <v>0</v>
      </c>
      <c r="DF60" s="199">
        <f>IF($B121=0,0,IF(AND(VLOOKUP($B121,RE,19,FALSE)&gt;=REGISTER!$DE$45,OR(DF121=1,DF121="x")),1,0))</f>
        <v>0</v>
      </c>
      <c r="DG60" s="199">
        <f>IF($B121=0,0,IF(AND(VLOOKUP($B121,RE,19,FALSE)&gt;=REGISTER!$DE$45,OR(DG121=1,DG121="x")),1,0))</f>
        <v>0</v>
      </c>
      <c r="DH60" s="199">
        <f>IF($B121=0,0,IF(AND(VLOOKUP($B121,RE,19,FALSE)&gt;=REGISTER!$DE$45,OR(DH121=1,DH121="x")),1,0))</f>
        <v>0</v>
      </c>
      <c r="DI60" s="199">
        <f>IF($B121=0,0,IF(AND(VLOOKUP($B121,RE,19,FALSE)&gt;=REGISTER!$DE$45,OR(DI121=1,DI121="x")),1,0))</f>
        <v>0</v>
      </c>
      <c r="DJ60" s="199">
        <f>IF($B121=0,0,IF(AND(VLOOKUP($B121,RE,19,FALSE)&gt;=REGISTER!$DE$45,OR(DJ121=1,DJ121="x")),1,0))</f>
        <v>0</v>
      </c>
      <c r="DK60" s="199">
        <f>IF($B121=0,0,IF(AND(VLOOKUP($B121,RE,19,FALSE)&gt;=REGISTER!$DE$45,OR(DK121=1,DK121="x")),1,0))</f>
        <v>0</v>
      </c>
      <c r="DL60" s="199">
        <f>IF($B121=0,0,IF(AND(VLOOKUP($B121,RE,19,FALSE)&gt;=REGISTER!$DE$45,OR(DL121=1,DL121="x")),1,0))</f>
        <v>0</v>
      </c>
      <c r="DM60" s="199">
        <f>IF($B121=0,0,IF(AND(VLOOKUP($B121,RE,19,FALSE)&gt;=REGISTER!$DE$45,OR(DM121=1,DM121="x")),1,0))</f>
        <v>0</v>
      </c>
      <c r="DN60" s="199">
        <f>IF($B121=0,0,IF(AND(VLOOKUP($B121,RE,19,FALSE)&gt;=REGISTER!$DE$45,OR(DN121=1,DN121="x")),1,0))</f>
        <v>0</v>
      </c>
      <c r="DO60" s="199">
        <f>IF($B121=0,0,IF(AND(VLOOKUP($B121,RE,19,FALSE)&gt;=REGISTER!$DE$45,OR(DO121=1,DO121="x")),1,0))</f>
        <v>0</v>
      </c>
      <c r="DP60" s="199">
        <f>IF($B121=0,0,IF(AND(VLOOKUP($B121,RE,19,FALSE)&gt;=REGISTER!$DE$45,OR(DP121=1,DP121="x")),1,0))</f>
        <v>0</v>
      </c>
      <c r="DQ60" s="199">
        <f>IF($B121=0,0,IF(AND(VLOOKUP($B121,RE,19,FALSE)&gt;=REGISTER!$DE$45,OR(DQ121=1,DQ121="x")),1,0))</f>
        <v>0</v>
      </c>
      <c r="DR60" s="199">
        <f>IF($B121=0,0,IF(AND(VLOOKUP($B121,RE,19,FALSE)&gt;=REGISTER!$DE$45,OR(DR121=1,DR121="x")),1,0))</f>
        <v>0</v>
      </c>
      <c r="DS60" s="199">
        <f>IF($B121=0,0,IF(AND(VLOOKUP($B121,RE,19,FALSE)&gt;=REGISTER!$DE$45,OR(DS121=1,DS121="x")),1,0))</f>
        <v>0</v>
      </c>
      <c r="DT60" s="199">
        <f>IF($B121=0,0,IF(AND(VLOOKUP($B121,RE,19,FALSE)&gt;=REGISTER!$DE$45,OR(DT121=1,DT121="x")),1,0))</f>
        <v>0</v>
      </c>
      <c r="DU60" s="199">
        <f>IF($B121=0,0,IF(AND(VLOOKUP($B121,RE,19,FALSE)&gt;=REGISTER!$DE$45,OR(DU121=1,DU121="x")),1,0))</f>
        <v>0</v>
      </c>
      <c r="DV60" s="199">
        <f>IF($B121=0,0,IF(AND(VLOOKUP($B121,RE,19,FALSE)&gt;=REGISTER!$DE$45,OR(DV121=1,DV121="x")),1,0))</f>
        <v>0</v>
      </c>
      <c r="DW60" s="199">
        <f>IF($B121=0,0,IF(AND(VLOOKUP($B121,RE,19,FALSE)&gt;=REGISTER!$DE$45,OR(DW121=1,DW121="x")),1,0))</f>
        <v>0</v>
      </c>
      <c r="DX60" s="199">
        <f>IF($B121=0,0,IF(AND(VLOOKUP($B121,RE,19,FALSE)&gt;=REGISTER!$DE$45,OR(DX121=1,DX121="x")),1,0))</f>
        <v>0</v>
      </c>
      <c r="DY60" s="199">
        <f>IF($B121=0,0,IF(AND(VLOOKUP($B121,RE,19,FALSE)&gt;=REGISTER!$DE$45,OR(DY121=1,DY121="x")),1,0))</f>
        <v>0</v>
      </c>
      <c r="DZ60" s="199">
        <f>IF($B121=0,0,IF(AND(VLOOKUP($B121,RE,19,FALSE)&gt;=REGISTER!$DE$45,OR(DZ121=1,DZ121="x")),1,0))</f>
        <v>0</v>
      </c>
      <c r="EA60" s="199">
        <f>IF($B121=0,0,IF(AND(VLOOKUP($B121,RE,19,FALSE)&gt;=REGISTER!$DE$45,OR(EA121=1,EA121="x")),1,0))</f>
        <v>0</v>
      </c>
      <c r="EB60" s="199">
        <f>IF($B121=0,0,IF(AND(VLOOKUP($B121,RE,19,FALSE)&gt;=REGISTER!$DE$45,OR(EB121=1,EB121="x")),1,0))</f>
        <v>0</v>
      </c>
      <c r="EC60" s="199">
        <f>IF($B121=0,0,IF(AND(VLOOKUP($B121,RE,19,FALSE)&gt;=REGISTER!$DE$45,OR(EC121=1,EC121="x")),1,0))</f>
        <v>0</v>
      </c>
      <c r="ED60" s="199">
        <f>IF($B121=0,0,IF(AND(VLOOKUP($B121,RE,19,FALSE)&gt;=REGISTER!$DE$45,OR(ED121=1,ED121="x")),1,0))</f>
        <v>0</v>
      </c>
      <c r="EE60" s="199">
        <f>IF($B121=0,0,IF(AND(VLOOKUP($B121,RE,19,FALSE)&gt;=REGISTER!$DE$45,OR(EE121=1,EE121="x")),1,0))</f>
        <v>0</v>
      </c>
      <c r="EF60" s="199">
        <f>IF($B121=0,0,IF(AND(VLOOKUP($B121,RE,19,FALSE)&gt;=REGISTER!$DE$45,OR(EF121=1,EF121="x")),1,0))</f>
        <v>0</v>
      </c>
      <c r="EG60" s="95"/>
      <c r="EH60" s="96"/>
      <c r="EI60" s="96"/>
      <c r="EJ60" s="96"/>
      <c r="EK60" s="97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6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  <c r="GF60" s="96"/>
      <c r="GG60" s="96"/>
      <c r="GH60" s="96"/>
      <c r="GI60" s="96"/>
      <c r="GJ60" s="96"/>
      <c r="GK60" s="96"/>
      <c r="GL60" s="96"/>
      <c r="GM60" s="96"/>
      <c r="GN60" s="96"/>
      <c r="GO60" s="96"/>
      <c r="GP60" s="96"/>
      <c r="GQ60" s="96"/>
      <c r="GR60" s="96"/>
      <c r="GS60" s="96"/>
      <c r="GT60" s="96"/>
      <c r="GU60" s="96"/>
      <c r="GV60" s="96"/>
      <c r="GW60" s="96"/>
      <c r="GX60" s="96"/>
      <c r="GY60" s="96"/>
      <c r="GZ60" s="96"/>
      <c r="HA60" s="96"/>
      <c r="HB60" s="96"/>
      <c r="HC60" s="96"/>
      <c r="HD60" s="96"/>
      <c r="HE60" s="96"/>
      <c r="HF60" s="96"/>
      <c r="HG60" s="96"/>
      <c r="HH60" s="96"/>
      <c r="HI60" s="96"/>
      <c r="HJ60" s="96"/>
      <c r="HK60" s="96"/>
      <c r="HL60" s="96"/>
      <c r="HM60" s="96"/>
      <c r="HN60" s="96"/>
      <c r="HO60" s="96"/>
      <c r="HP60" s="96"/>
      <c r="HQ60" s="1"/>
    </row>
    <row r="61" spans="1:225" ht="15" hidden="1" customHeight="1">
      <c r="A61" s="60"/>
      <c r="B61" s="61"/>
      <c r="C61" s="61"/>
      <c r="D61" s="61"/>
      <c r="E61" s="61"/>
      <c r="F61" s="62"/>
      <c r="G61" s="58"/>
      <c r="H61" s="49" t="s">
        <v>345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391">
        <f t="shared" ref="CS61:EF61" si="37">IF($B$38=0,0,IF(VLOOKUP($B$38,RE,5,FALSE)=1,0,IF(AND($N38&gt;25,CS$38=1),1,0)))</f>
        <v>0</v>
      </c>
      <c r="CT61" s="391">
        <f t="shared" si="37"/>
        <v>0</v>
      </c>
      <c r="CU61" s="391">
        <f t="shared" si="37"/>
        <v>0</v>
      </c>
      <c r="CV61" s="391">
        <f t="shared" si="37"/>
        <v>0</v>
      </c>
      <c r="CW61" s="391">
        <f t="shared" si="37"/>
        <v>0</v>
      </c>
      <c r="CX61" s="391">
        <f t="shared" si="37"/>
        <v>0</v>
      </c>
      <c r="CY61" s="391">
        <f t="shared" si="37"/>
        <v>0</v>
      </c>
      <c r="CZ61" s="391">
        <f t="shared" si="37"/>
        <v>0</v>
      </c>
      <c r="DA61" s="391">
        <f t="shared" si="37"/>
        <v>0</v>
      </c>
      <c r="DB61" s="391">
        <f t="shared" si="37"/>
        <v>0</v>
      </c>
      <c r="DC61" s="391">
        <f t="shared" si="37"/>
        <v>0</v>
      </c>
      <c r="DD61" s="391">
        <f t="shared" si="37"/>
        <v>0</v>
      </c>
      <c r="DE61" s="391">
        <f t="shared" si="37"/>
        <v>0</v>
      </c>
      <c r="DF61" s="391">
        <f t="shared" si="37"/>
        <v>0</v>
      </c>
      <c r="DG61" s="391">
        <f t="shared" si="37"/>
        <v>0</v>
      </c>
      <c r="DH61" s="391">
        <f t="shared" si="37"/>
        <v>0</v>
      </c>
      <c r="DI61" s="391">
        <f t="shared" si="37"/>
        <v>0</v>
      </c>
      <c r="DJ61" s="391">
        <f t="shared" si="37"/>
        <v>0</v>
      </c>
      <c r="DK61" s="391">
        <f t="shared" si="37"/>
        <v>0</v>
      </c>
      <c r="DL61" s="391">
        <f t="shared" si="37"/>
        <v>0</v>
      </c>
      <c r="DM61" s="391">
        <f t="shared" si="37"/>
        <v>0</v>
      </c>
      <c r="DN61" s="391">
        <f t="shared" si="37"/>
        <v>0</v>
      </c>
      <c r="DO61" s="391">
        <f t="shared" si="37"/>
        <v>0</v>
      </c>
      <c r="DP61" s="391">
        <f t="shared" si="37"/>
        <v>0</v>
      </c>
      <c r="DQ61" s="391">
        <f t="shared" si="37"/>
        <v>0</v>
      </c>
      <c r="DR61" s="391">
        <f t="shared" si="37"/>
        <v>0</v>
      </c>
      <c r="DS61" s="391">
        <f t="shared" si="37"/>
        <v>0</v>
      </c>
      <c r="DT61" s="391">
        <f t="shared" si="37"/>
        <v>0</v>
      </c>
      <c r="DU61" s="391">
        <f t="shared" si="37"/>
        <v>0</v>
      </c>
      <c r="DV61" s="391">
        <f t="shared" si="37"/>
        <v>0</v>
      </c>
      <c r="DW61" s="391">
        <f t="shared" si="37"/>
        <v>0</v>
      </c>
      <c r="DX61" s="391">
        <f t="shared" si="37"/>
        <v>0</v>
      </c>
      <c r="DY61" s="391">
        <f t="shared" si="37"/>
        <v>0</v>
      </c>
      <c r="DZ61" s="391">
        <f t="shared" si="37"/>
        <v>0</v>
      </c>
      <c r="EA61" s="391">
        <f t="shared" si="37"/>
        <v>0</v>
      </c>
      <c r="EB61" s="391">
        <f t="shared" si="37"/>
        <v>0</v>
      </c>
      <c r="EC61" s="391">
        <f t="shared" si="37"/>
        <v>0</v>
      </c>
      <c r="ED61" s="391">
        <f t="shared" si="37"/>
        <v>0</v>
      </c>
      <c r="EE61" s="391">
        <f t="shared" si="37"/>
        <v>0</v>
      </c>
      <c r="EF61" s="391">
        <f t="shared" si="37"/>
        <v>0</v>
      </c>
      <c r="EG61" s="95"/>
      <c r="EH61" s="96"/>
      <c r="EI61" s="96"/>
      <c r="EJ61" s="96"/>
      <c r="EK61" s="97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1"/>
    </row>
    <row r="62" spans="1:225" ht="15" hidden="1" customHeight="1">
      <c r="A62" s="60"/>
      <c r="B62" s="61"/>
      <c r="C62" s="61"/>
      <c r="D62" s="61"/>
      <c r="E62" s="61"/>
      <c r="F62" s="62"/>
      <c r="G62" s="58"/>
      <c r="H62" s="49" t="s">
        <v>345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391">
        <f t="shared" ref="CS62:EF62" si="38">IF($B$39=0,0,IF(VLOOKUP($B$39,RE,5,FALSE)=1,0,IF(AND($N39&gt;25,CS39=1),1,0)))</f>
        <v>0</v>
      </c>
      <c r="CT62" s="391">
        <f t="shared" si="38"/>
        <v>0</v>
      </c>
      <c r="CU62" s="391">
        <f t="shared" si="38"/>
        <v>0</v>
      </c>
      <c r="CV62" s="391">
        <f t="shared" si="38"/>
        <v>0</v>
      </c>
      <c r="CW62" s="391">
        <f t="shared" si="38"/>
        <v>0</v>
      </c>
      <c r="CX62" s="391">
        <f t="shared" si="38"/>
        <v>0</v>
      </c>
      <c r="CY62" s="391">
        <f t="shared" si="38"/>
        <v>0</v>
      </c>
      <c r="CZ62" s="391">
        <f t="shared" si="38"/>
        <v>0</v>
      </c>
      <c r="DA62" s="391">
        <f t="shared" si="38"/>
        <v>0</v>
      </c>
      <c r="DB62" s="391">
        <f t="shared" si="38"/>
        <v>0</v>
      </c>
      <c r="DC62" s="391">
        <f t="shared" si="38"/>
        <v>0</v>
      </c>
      <c r="DD62" s="391">
        <f t="shared" si="38"/>
        <v>0</v>
      </c>
      <c r="DE62" s="391">
        <f t="shared" si="38"/>
        <v>0</v>
      </c>
      <c r="DF62" s="391">
        <f t="shared" si="38"/>
        <v>0</v>
      </c>
      <c r="DG62" s="391">
        <f t="shared" si="38"/>
        <v>0</v>
      </c>
      <c r="DH62" s="391">
        <f t="shared" si="38"/>
        <v>0</v>
      </c>
      <c r="DI62" s="391">
        <f t="shared" si="38"/>
        <v>0</v>
      </c>
      <c r="DJ62" s="391">
        <f t="shared" si="38"/>
        <v>0</v>
      </c>
      <c r="DK62" s="391">
        <f t="shared" si="38"/>
        <v>0</v>
      </c>
      <c r="DL62" s="391">
        <f t="shared" si="38"/>
        <v>0</v>
      </c>
      <c r="DM62" s="391">
        <f t="shared" si="38"/>
        <v>0</v>
      </c>
      <c r="DN62" s="391">
        <f t="shared" si="38"/>
        <v>0</v>
      </c>
      <c r="DO62" s="391">
        <f t="shared" si="38"/>
        <v>0</v>
      </c>
      <c r="DP62" s="391">
        <f t="shared" si="38"/>
        <v>0</v>
      </c>
      <c r="DQ62" s="391">
        <f t="shared" si="38"/>
        <v>0</v>
      </c>
      <c r="DR62" s="391">
        <f t="shared" si="38"/>
        <v>0</v>
      </c>
      <c r="DS62" s="391">
        <f t="shared" si="38"/>
        <v>0</v>
      </c>
      <c r="DT62" s="391">
        <f t="shared" si="38"/>
        <v>0</v>
      </c>
      <c r="DU62" s="391">
        <f t="shared" si="38"/>
        <v>0</v>
      </c>
      <c r="DV62" s="391">
        <f t="shared" si="38"/>
        <v>0</v>
      </c>
      <c r="DW62" s="391">
        <f t="shared" si="38"/>
        <v>0</v>
      </c>
      <c r="DX62" s="391">
        <f t="shared" si="38"/>
        <v>0</v>
      </c>
      <c r="DY62" s="391">
        <f t="shared" si="38"/>
        <v>0</v>
      </c>
      <c r="DZ62" s="391">
        <f t="shared" si="38"/>
        <v>0</v>
      </c>
      <c r="EA62" s="391">
        <f t="shared" si="38"/>
        <v>0</v>
      </c>
      <c r="EB62" s="391">
        <f t="shared" si="38"/>
        <v>0</v>
      </c>
      <c r="EC62" s="391">
        <f t="shared" si="38"/>
        <v>0</v>
      </c>
      <c r="ED62" s="391">
        <f t="shared" si="38"/>
        <v>0</v>
      </c>
      <c r="EE62" s="391">
        <f t="shared" si="38"/>
        <v>0</v>
      </c>
      <c r="EF62" s="391">
        <f t="shared" si="38"/>
        <v>0</v>
      </c>
      <c r="EG62" s="95"/>
      <c r="EH62" s="96"/>
      <c r="EI62" s="96"/>
      <c r="EJ62" s="96"/>
      <c r="EK62" s="97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6"/>
      <c r="FL62" s="96"/>
      <c r="FM62" s="96"/>
      <c r="FN62" s="96"/>
      <c r="FO62" s="96"/>
      <c r="FP62" s="96"/>
      <c r="FQ62" s="96"/>
      <c r="FR62" s="96"/>
      <c r="FS62" s="96"/>
      <c r="FT62" s="96"/>
      <c r="FU62" s="96"/>
      <c r="FV62" s="96"/>
      <c r="FW62" s="96"/>
      <c r="FX62" s="96"/>
      <c r="FY62" s="96"/>
      <c r="FZ62" s="96"/>
      <c r="GA62" s="96"/>
      <c r="GB62" s="96"/>
      <c r="GC62" s="96"/>
      <c r="GD62" s="96"/>
      <c r="GE62" s="96"/>
      <c r="GF62" s="96"/>
      <c r="GG62" s="96"/>
      <c r="GH62" s="96"/>
      <c r="GI62" s="96"/>
      <c r="GJ62" s="96"/>
      <c r="GK62" s="96"/>
      <c r="GL62" s="96"/>
      <c r="GM62" s="96"/>
      <c r="GN62" s="96"/>
      <c r="GO62" s="96"/>
      <c r="GP62" s="96"/>
      <c r="GQ62" s="96"/>
      <c r="GR62" s="96"/>
      <c r="GS62" s="96"/>
      <c r="GT62" s="96"/>
      <c r="GU62" s="96"/>
      <c r="GV62" s="96"/>
      <c r="GW62" s="96"/>
      <c r="GX62" s="96"/>
      <c r="GY62" s="96"/>
      <c r="GZ62" s="96"/>
      <c r="HA62" s="96"/>
      <c r="HB62" s="96"/>
      <c r="HC62" s="96"/>
      <c r="HD62" s="96"/>
      <c r="HE62" s="96"/>
      <c r="HF62" s="96"/>
      <c r="HG62" s="96"/>
      <c r="HH62" s="96"/>
      <c r="HI62" s="96"/>
      <c r="HJ62" s="96"/>
      <c r="HK62" s="96"/>
      <c r="HL62" s="96"/>
      <c r="HM62" s="96"/>
      <c r="HN62" s="96"/>
      <c r="HO62" s="96"/>
      <c r="HP62" s="96"/>
      <c r="HQ62" s="1"/>
    </row>
    <row r="63" spans="1:225" ht="15" hidden="1" customHeight="1">
      <c r="A63" s="60"/>
      <c r="B63" s="61"/>
      <c r="C63" s="61"/>
      <c r="D63" s="61"/>
      <c r="E63" s="61"/>
      <c r="F63" s="62"/>
      <c r="G63" s="58"/>
      <c r="H63" s="49" t="s">
        <v>345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391">
        <f t="shared" ref="CS63:EF67" si="39">IF($B117=0,0,IF(VLOOKUP($B117,RE,5,FALSE)=1,0,IF(AND($N117&gt;25,CS117=1),1,0)))</f>
        <v>0</v>
      </c>
      <c r="CT63" s="391">
        <f t="shared" si="39"/>
        <v>0</v>
      </c>
      <c r="CU63" s="391">
        <f t="shared" si="39"/>
        <v>0</v>
      </c>
      <c r="CV63" s="391">
        <f t="shared" si="39"/>
        <v>0</v>
      </c>
      <c r="CW63" s="391">
        <f t="shared" si="39"/>
        <v>0</v>
      </c>
      <c r="CX63" s="391">
        <f t="shared" si="39"/>
        <v>0</v>
      </c>
      <c r="CY63" s="391">
        <f t="shared" si="39"/>
        <v>0</v>
      </c>
      <c r="CZ63" s="391">
        <f t="shared" si="39"/>
        <v>0</v>
      </c>
      <c r="DA63" s="391">
        <f t="shared" si="39"/>
        <v>0</v>
      </c>
      <c r="DB63" s="391">
        <f t="shared" si="39"/>
        <v>0</v>
      </c>
      <c r="DC63" s="391">
        <f t="shared" si="39"/>
        <v>0</v>
      </c>
      <c r="DD63" s="391">
        <f t="shared" si="39"/>
        <v>0</v>
      </c>
      <c r="DE63" s="391">
        <f t="shared" si="39"/>
        <v>0</v>
      </c>
      <c r="DF63" s="391">
        <f t="shared" si="39"/>
        <v>0</v>
      </c>
      <c r="DG63" s="391">
        <f t="shared" si="39"/>
        <v>0</v>
      </c>
      <c r="DH63" s="391">
        <f t="shared" si="39"/>
        <v>0</v>
      </c>
      <c r="DI63" s="391">
        <f t="shared" si="39"/>
        <v>0</v>
      </c>
      <c r="DJ63" s="391">
        <f t="shared" si="39"/>
        <v>0</v>
      </c>
      <c r="DK63" s="391">
        <f t="shared" si="39"/>
        <v>0</v>
      </c>
      <c r="DL63" s="391">
        <f t="shared" si="39"/>
        <v>0</v>
      </c>
      <c r="DM63" s="391">
        <f t="shared" si="39"/>
        <v>0</v>
      </c>
      <c r="DN63" s="391">
        <f t="shared" si="39"/>
        <v>0</v>
      </c>
      <c r="DO63" s="391">
        <f t="shared" si="39"/>
        <v>0</v>
      </c>
      <c r="DP63" s="391">
        <f t="shared" si="39"/>
        <v>0</v>
      </c>
      <c r="DQ63" s="391">
        <f t="shared" si="39"/>
        <v>0</v>
      </c>
      <c r="DR63" s="391">
        <f t="shared" si="39"/>
        <v>0</v>
      </c>
      <c r="DS63" s="391">
        <f t="shared" si="39"/>
        <v>0</v>
      </c>
      <c r="DT63" s="391">
        <f t="shared" si="39"/>
        <v>0</v>
      </c>
      <c r="DU63" s="391">
        <f t="shared" si="39"/>
        <v>0</v>
      </c>
      <c r="DV63" s="391">
        <f t="shared" si="39"/>
        <v>0</v>
      </c>
      <c r="DW63" s="391">
        <f t="shared" si="39"/>
        <v>0</v>
      </c>
      <c r="DX63" s="391">
        <f t="shared" si="39"/>
        <v>0</v>
      </c>
      <c r="DY63" s="391">
        <f t="shared" si="39"/>
        <v>0</v>
      </c>
      <c r="DZ63" s="391">
        <f t="shared" si="39"/>
        <v>0</v>
      </c>
      <c r="EA63" s="391">
        <f t="shared" si="39"/>
        <v>0</v>
      </c>
      <c r="EB63" s="391">
        <f t="shared" si="39"/>
        <v>0</v>
      </c>
      <c r="EC63" s="391">
        <f t="shared" si="39"/>
        <v>0</v>
      </c>
      <c r="ED63" s="391">
        <f t="shared" si="39"/>
        <v>0</v>
      </c>
      <c r="EE63" s="391">
        <f t="shared" si="39"/>
        <v>0</v>
      </c>
      <c r="EF63" s="391">
        <f t="shared" si="39"/>
        <v>0</v>
      </c>
      <c r="EG63" s="95"/>
      <c r="EH63" s="96"/>
      <c r="EI63" s="96"/>
      <c r="EJ63" s="96"/>
      <c r="EK63" s="97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X63" s="96"/>
      <c r="FY63" s="96"/>
      <c r="FZ63" s="96"/>
      <c r="GA63" s="96"/>
      <c r="GB63" s="96"/>
      <c r="GC63" s="96"/>
      <c r="GD63" s="96"/>
      <c r="GE63" s="96"/>
      <c r="GF63" s="96"/>
      <c r="GG63" s="96"/>
      <c r="GH63" s="96"/>
      <c r="GI63" s="96"/>
      <c r="GJ63" s="96"/>
      <c r="GK63" s="96"/>
      <c r="GL63" s="96"/>
      <c r="GM63" s="96"/>
      <c r="GN63" s="96"/>
      <c r="GO63" s="96"/>
      <c r="GP63" s="96"/>
      <c r="GQ63" s="96"/>
      <c r="GR63" s="96"/>
      <c r="GS63" s="96"/>
      <c r="GT63" s="96"/>
      <c r="GU63" s="96"/>
      <c r="GV63" s="96"/>
      <c r="GW63" s="96"/>
      <c r="GX63" s="96"/>
      <c r="GY63" s="96"/>
      <c r="GZ63" s="96"/>
      <c r="HA63" s="96"/>
      <c r="HB63" s="96"/>
      <c r="HC63" s="96"/>
      <c r="HD63" s="96"/>
      <c r="HE63" s="96"/>
      <c r="HF63" s="96"/>
      <c r="HG63" s="96"/>
      <c r="HH63" s="96"/>
      <c r="HI63" s="96"/>
      <c r="HJ63" s="96"/>
      <c r="HK63" s="96"/>
      <c r="HL63" s="96"/>
      <c r="HM63" s="96"/>
      <c r="HN63" s="96"/>
      <c r="HO63" s="96"/>
      <c r="HP63" s="96"/>
      <c r="HQ63" s="1"/>
    </row>
    <row r="64" spans="1:225" ht="15" hidden="1" customHeight="1">
      <c r="A64" s="60"/>
      <c r="B64" s="61"/>
      <c r="C64" s="61"/>
      <c r="D64" s="61"/>
      <c r="E64" s="61"/>
      <c r="F64" s="62"/>
      <c r="G64" s="58"/>
      <c r="H64" s="49" t="s">
        <v>345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391">
        <f t="shared" si="39"/>
        <v>0</v>
      </c>
      <c r="CT64" s="391">
        <f t="shared" si="39"/>
        <v>0</v>
      </c>
      <c r="CU64" s="391">
        <f t="shared" si="39"/>
        <v>0</v>
      </c>
      <c r="CV64" s="391">
        <f t="shared" si="39"/>
        <v>0</v>
      </c>
      <c r="CW64" s="391">
        <f t="shared" si="39"/>
        <v>0</v>
      </c>
      <c r="CX64" s="391">
        <f t="shared" si="39"/>
        <v>0</v>
      </c>
      <c r="CY64" s="391">
        <f t="shared" si="39"/>
        <v>0</v>
      </c>
      <c r="CZ64" s="391">
        <f t="shared" si="39"/>
        <v>0</v>
      </c>
      <c r="DA64" s="391">
        <f t="shared" si="39"/>
        <v>0</v>
      </c>
      <c r="DB64" s="391">
        <f t="shared" si="39"/>
        <v>0</v>
      </c>
      <c r="DC64" s="391">
        <f t="shared" si="39"/>
        <v>0</v>
      </c>
      <c r="DD64" s="391">
        <f t="shared" si="39"/>
        <v>0</v>
      </c>
      <c r="DE64" s="391">
        <f t="shared" si="39"/>
        <v>0</v>
      </c>
      <c r="DF64" s="391">
        <f t="shared" si="39"/>
        <v>0</v>
      </c>
      <c r="DG64" s="391">
        <f t="shared" si="39"/>
        <v>0</v>
      </c>
      <c r="DH64" s="391">
        <f t="shared" si="39"/>
        <v>0</v>
      </c>
      <c r="DI64" s="391">
        <f t="shared" si="39"/>
        <v>0</v>
      </c>
      <c r="DJ64" s="391">
        <f t="shared" si="39"/>
        <v>0</v>
      </c>
      <c r="DK64" s="391">
        <f t="shared" si="39"/>
        <v>0</v>
      </c>
      <c r="DL64" s="391">
        <f t="shared" si="39"/>
        <v>0</v>
      </c>
      <c r="DM64" s="391">
        <f t="shared" si="39"/>
        <v>0</v>
      </c>
      <c r="DN64" s="391">
        <f t="shared" si="39"/>
        <v>0</v>
      </c>
      <c r="DO64" s="391">
        <f t="shared" si="39"/>
        <v>0</v>
      </c>
      <c r="DP64" s="391">
        <f t="shared" si="39"/>
        <v>0</v>
      </c>
      <c r="DQ64" s="391">
        <f t="shared" si="39"/>
        <v>0</v>
      </c>
      <c r="DR64" s="391">
        <f t="shared" si="39"/>
        <v>0</v>
      </c>
      <c r="DS64" s="391">
        <f t="shared" si="39"/>
        <v>0</v>
      </c>
      <c r="DT64" s="391">
        <f t="shared" si="39"/>
        <v>0</v>
      </c>
      <c r="DU64" s="391">
        <f t="shared" si="39"/>
        <v>0</v>
      </c>
      <c r="DV64" s="391">
        <f t="shared" si="39"/>
        <v>0</v>
      </c>
      <c r="DW64" s="391">
        <f t="shared" si="39"/>
        <v>0</v>
      </c>
      <c r="DX64" s="391">
        <f t="shared" si="39"/>
        <v>0</v>
      </c>
      <c r="DY64" s="391">
        <f t="shared" si="39"/>
        <v>0</v>
      </c>
      <c r="DZ64" s="391">
        <f t="shared" si="39"/>
        <v>0</v>
      </c>
      <c r="EA64" s="391">
        <f t="shared" si="39"/>
        <v>0</v>
      </c>
      <c r="EB64" s="391">
        <f t="shared" si="39"/>
        <v>0</v>
      </c>
      <c r="EC64" s="391">
        <f t="shared" si="39"/>
        <v>0</v>
      </c>
      <c r="ED64" s="391">
        <f t="shared" si="39"/>
        <v>0</v>
      </c>
      <c r="EE64" s="391">
        <f t="shared" si="39"/>
        <v>0</v>
      </c>
      <c r="EF64" s="391">
        <f t="shared" si="39"/>
        <v>0</v>
      </c>
      <c r="EG64" s="95"/>
      <c r="EH64" s="96"/>
      <c r="EI64" s="96"/>
      <c r="EJ64" s="96"/>
      <c r="EK64" s="97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  <c r="GP64" s="96"/>
      <c r="GQ64" s="96"/>
      <c r="GR64" s="96"/>
      <c r="GS64" s="96"/>
      <c r="GT64" s="96"/>
      <c r="GU64" s="96"/>
      <c r="GV64" s="96"/>
      <c r="GW64" s="96"/>
      <c r="GX64" s="96"/>
      <c r="GY64" s="96"/>
      <c r="GZ64" s="96"/>
      <c r="HA64" s="96"/>
      <c r="HB64" s="96"/>
      <c r="HC64" s="96"/>
      <c r="HD64" s="96"/>
      <c r="HE64" s="96"/>
      <c r="HF64" s="96"/>
      <c r="HG64" s="96"/>
      <c r="HH64" s="96"/>
      <c r="HI64" s="96"/>
      <c r="HJ64" s="96"/>
      <c r="HK64" s="96"/>
      <c r="HL64" s="96"/>
      <c r="HM64" s="96"/>
      <c r="HN64" s="96"/>
      <c r="HO64" s="96"/>
      <c r="HP64" s="96"/>
      <c r="HQ64" s="1"/>
    </row>
    <row r="65" spans="1:225" ht="15" hidden="1" customHeight="1">
      <c r="A65" s="60"/>
      <c r="B65" s="61"/>
      <c r="C65" s="61"/>
      <c r="D65" s="61"/>
      <c r="E65" s="61"/>
      <c r="F65" s="62"/>
      <c r="G65" s="58"/>
      <c r="H65" s="49" t="s">
        <v>345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391">
        <f t="shared" si="39"/>
        <v>0</v>
      </c>
      <c r="CT65" s="391">
        <f t="shared" si="39"/>
        <v>0</v>
      </c>
      <c r="CU65" s="391">
        <f t="shared" si="39"/>
        <v>0</v>
      </c>
      <c r="CV65" s="391">
        <f t="shared" si="39"/>
        <v>0</v>
      </c>
      <c r="CW65" s="391">
        <f t="shared" si="39"/>
        <v>0</v>
      </c>
      <c r="CX65" s="391">
        <f t="shared" si="39"/>
        <v>0</v>
      </c>
      <c r="CY65" s="391">
        <f t="shared" si="39"/>
        <v>0</v>
      </c>
      <c r="CZ65" s="391">
        <f t="shared" si="39"/>
        <v>0</v>
      </c>
      <c r="DA65" s="391">
        <f t="shared" si="39"/>
        <v>0</v>
      </c>
      <c r="DB65" s="391">
        <f t="shared" si="39"/>
        <v>0</v>
      </c>
      <c r="DC65" s="391">
        <f t="shared" si="39"/>
        <v>0</v>
      </c>
      <c r="DD65" s="391">
        <f t="shared" si="39"/>
        <v>0</v>
      </c>
      <c r="DE65" s="391">
        <f t="shared" si="39"/>
        <v>0</v>
      </c>
      <c r="DF65" s="391">
        <f t="shared" si="39"/>
        <v>0</v>
      </c>
      <c r="DG65" s="391">
        <f t="shared" si="39"/>
        <v>0</v>
      </c>
      <c r="DH65" s="391">
        <f t="shared" si="39"/>
        <v>0</v>
      </c>
      <c r="DI65" s="391">
        <f t="shared" si="39"/>
        <v>0</v>
      </c>
      <c r="DJ65" s="391">
        <f t="shared" si="39"/>
        <v>0</v>
      </c>
      <c r="DK65" s="391">
        <f t="shared" si="39"/>
        <v>0</v>
      </c>
      <c r="DL65" s="391">
        <f t="shared" si="39"/>
        <v>0</v>
      </c>
      <c r="DM65" s="391">
        <f t="shared" si="39"/>
        <v>0</v>
      </c>
      <c r="DN65" s="391">
        <f t="shared" si="39"/>
        <v>0</v>
      </c>
      <c r="DO65" s="391">
        <f t="shared" si="39"/>
        <v>0</v>
      </c>
      <c r="DP65" s="391">
        <f t="shared" si="39"/>
        <v>0</v>
      </c>
      <c r="DQ65" s="391">
        <f t="shared" si="39"/>
        <v>0</v>
      </c>
      <c r="DR65" s="391">
        <f t="shared" si="39"/>
        <v>0</v>
      </c>
      <c r="DS65" s="391">
        <f t="shared" si="39"/>
        <v>0</v>
      </c>
      <c r="DT65" s="391">
        <f t="shared" si="39"/>
        <v>0</v>
      </c>
      <c r="DU65" s="391">
        <f t="shared" si="39"/>
        <v>0</v>
      </c>
      <c r="DV65" s="391">
        <f t="shared" si="39"/>
        <v>0</v>
      </c>
      <c r="DW65" s="391">
        <f t="shared" si="39"/>
        <v>0</v>
      </c>
      <c r="DX65" s="391">
        <f t="shared" si="39"/>
        <v>0</v>
      </c>
      <c r="DY65" s="391">
        <f t="shared" si="39"/>
        <v>0</v>
      </c>
      <c r="DZ65" s="391">
        <f t="shared" si="39"/>
        <v>0</v>
      </c>
      <c r="EA65" s="391">
        <f t="shared" si="39"/>
        <v>0</v>
      </c>
      <c r="EB65" s="391">
        <f t="shared" si="39"/>
        <v>0</v>
      </c>
      <c r="EC65" s="391">
        <f t="shared" si="39"/>
        <v>0</v>
      </c>
      <c r="ED65" s="391">
        <f t="shared" si="39"/>
        <v>0</v>
      </c>
      <c r="EE65" s="391">
        <f t="shared" si="39"/>
        <v>0</v>
      </c>
      <c r="EF65" s="391">
        <f t="shared" si="39"/>
        <v>0</v>
      </c>
      <c r="EG65" s="95"/>
      <c r="EH65" s="96"/>
      <c r="EI65" s="96"/>
      <c r="EJ65" s="96"/>
      <c r="EK65" s="97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X65" s="96"/>
      <c r="FY65" s="96"/>
      <c r="FZ65" s="96"/>
      <c r="GA65" s="96"/>
      <c r="GB65" s="96"/>
      <c r="GC65" s="96"/>
      <c r="GD65" s="96"/>
      <c r="GE65" s="96"/>
      <c r="GF65" s="96"/>
      <c r="GG65" s="96"/>
      <c r="GH65" s="96"/>
      <c r="GI65" s="96"/>
      <c r="GJ65" s="96"/>
      <c r="GK65" s="96"/>
      <c r="GL65" s="96"/>
      <c r="GM65" s="96"/>
      <c r="GN65" s="96"/>
      <c r="GO65" s="96"/>
      <c r="GP65" s="96"/>
      <c r="GQ65" s="96"/>
      <c r="GR65" s="96"/>
      <c r="GS65" s="96"/>
      <c r="GT65" s="96"/>
      <c r="GU65" s="96"/>
      <c r="GV65" s="96"/>
      <c r="GW65" s="96"/>
      <c r="GX65" s="96"/>
      <c r="GY65" s="96"/>
      <c r="GZ65" s="96"/>
      <c r="HA65" s="96"/>
      <c r="HB65" s="96"/>
      <c r="HC65" s="96"/>
      <c r="HD65" s="96"/>
      <c r="HE65" s="96"/>
      <c r="HF65" s="96"/>
      <c r="HG65" s="96"/>
      <c r="HH65" s="96"/>
      <c r="HI65" s="96"/>
      <c r="HJ65" s="96"/>
      <c r="HK65" s="96"/>
      <c r="HL65" s="96"/>
      <c r="HM65" s="96"/>
      <c r="HN65" s="96"/>
      <c r="HO65" s="96"/>
      <c r="HP65" s="96"/>
      <c r="HQ65" s="1"/>
    </row>
    <row r="66" spans="1:225" ht="15" hidden="1" customHeight="1">
      <c r="A66" s="60"/>
      <c r="B66" s="61"/>
      <c r="C66" s="61"/>
      <c r="D66" s="61"/>
      <c r="E66" s="61"/>
      <c r="F66" s="62"/>
      <c r="G66" s="58"/>
      <c r="H66" s="49" t="s">
        <v>345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391">
        <f t="shared" si="39"/>
        <v>0</v>
      </c>
      <c r="CT66" s="391">
        <f t="shared" si="39"/>
        <v>0</v>
      </c>
      <c r="CU66" s="391">
        <f t="shared" si="39"/>
        <v>0</v>
      </c>
      <c r="CV66" s="391">
        <f t="shared" si="39"/>
        <v>0</v>
      </c>
      <c r="CW66" s="391">
        <f t="shared" si="39"/>
        <v>0</v>
      </c>
      <c r="CX66" s="391">
        <f t="shared" si="39"/>
        <v>0</v>
      </c>
      <c r="CY66" s="391">
        <f t="shared" si="39"/>
        <v>0</v>
      </c>
      <c r="CZ66" s="391">
        <f t="shared" si="39"/>
        <v>0</v>
      </c>
      <c r="DA66" s="391">
        <f t="shared" si="39"/>
        <v>0</v>
      </c>
      <c r="DB66" s="391">
        <f t="shared" si="39"/>
        <v>0</v>
      </c>
      <c r="DC66" s="391">
        <f t="shared" si="39"/>
        <v>0</v>
      </c>
      <c r="DD66" s="391">
        <f t="shared" si="39"/>
        <v>0</v>
      </c>
      <c r="DE66" s="391">
        <f t="shared" si="39"/>
        <v>0</v>
      </c>
      <c r="DF66" s="391">
        <f t="shared" si="39"/>
        <v>0</v>
      </c>
      <c r="DG66" s="391">
        <f t="shared" si="39"/>
        <v>0</v>
      </c>
      <c r="DH66" s="391">
        <f t="shared" si="39"/>
        <v>0</v>
      </c>
      <c r="DI66" s="391">
        <f t="shared" si="39"/>
        <v>0</v>
      </c>
      <c r="DJ66" s="391">
        <f t="shared" si="39"/>
        <v>0</v>
      </c>
      <c r="DK66" s="391">
        <f t="shared" si="39"/>
        <v>0</v>
      </c>
      <c r="DL66" s="391">
        <f t="shared" si="39"/>
        <v>0</v>
      </c>
      <c r="DM66" s="391">
        <f t="shared" si="39"/>
        <v>0</v>
      </c>
      <c r="DN66" s="391">
        <f t="shared" si="39"/>
        <v>0</v>
      </c>
      <c r="DO66" s="391">
        <f t="shared" si="39"/>
        <v>0</v>
      </c>
      <c r="DP66" s="391">
        <f t="shared" si="39"/>
        <v>0</v>
      </c>
      <c r="DQ66" s="391">
        <f t="shared" si="39"/>
        <v>0</v>
      </c>
      <c r="DR66" s="391">
        <f t="shared" si="39"/>
        <v>0</v>
      </c>
      <c r="DS66" s="391">
        <f t="shared" si="39"/>
        <v>0</v>
      </c>
      <c r="DT66" s="391">
        <f t="shared" si="39"/>
        <v>0</v>
      </c>
      <c r="DU66" s="391">
        <f t="shared" si="39"/>
        <v>0</v>
      </c>
      <c r="DV66" s="391">
        <f t="shared" si="39"/>
        <v>0</v>
      </c>
      <c r="DW66" s="391">
        <f t="shared" si="39"/>
        <v>0</v>
      </c>
      <c r="DX66" s="391">
        <f t="shared" si="39"/>
        <v>0</v>
      </c>
      <c r="DY66" s="391">
        <f t="shared" si="39"/>
        <v>0</v>
      </c>
      <c r="DZ66" s="391">
        <f t="shared" si="39"/>
        <v>0</v>
      </c>
      <c r="EA66" s="391">
        <f t="shared" si="39"/>
        <v>0</v>
      </c>
      <c r="EB66" s="391">
        <f t="shared" si="39"/>
        <v>0</v>
      </c>
      <c r="EC66" s="391">
        <f t="shared" si="39"/>
        <v>0</v>
      </c>
      <c r="ED66" s="391">
        <f t="shared" si="39"/>
        <v>0</v>
      </c>
      <c r="EE66" s="391">
        <f t="shared" si="39"/>
        <v>0</v>
      </c>
      <c r="EF66" s="391">
        <f t="shared" si="39"/>
        <v>0</v>
      </c>
      <c r="EG66" s="95"/>
      <c r="EH66" s="96"/>
      <c r="EI66" s="96"/>
      <c r="EJ66" s="96"/>
      <c r="EK66" s="97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X66" s="96"/>
      <c r="FY66" s="96"/>
      <c r="FZ66" s="96"/>
      <c r="GA66" s="96"/>
      <c r="GB66" s="96"/>
      <c r="GC66" s="96"/>
      <c r="GD66" s="96"/>
      <c r="GE66" s="96"/>
      <c r="GF66" s="96"/>
      <c r="GG66" s="96"/>
      <c r="GH66" s="96"/>
      <c r="GI66" s="96"/>
      <c r="GJ66" s="96"/>
      <c r="GK66" s="96"/>
      <c r="GL66" s="96"/>
      <c r="GM66" s="96"/>
      <c r="GN66" s="96"/>
      <c r="GO66" s="96"/>
      <c r="GP66" s="96"/>
      <c r="GQ66" s="96"/>
      <c r="GR66" s="96"/>
      <c r="GS66" s="96"/>
      <c r="GT66" s="96"/>
      <c r="GU66" s="96"/>
      <c r="GV66" s="96"/>
      <c r="GW66" s="96"/>
      <c r="GX66" s="96"/>
      <c r="GY66" s="96"/>
      <c r="GZ66" s="96"/>
      <c r="HA66" s="96"/>
      <c r="HB66" s="96"/>
      <c r="HC66" s="96"/>
      <c r="HD66" s="96"/>
      <c r="HE66" s="96"/>
      <c r="HF66" s="96"/>
      <c r="HG66" s="96"/>
      <c r="HH66" s="96"/>
      <c r="HI66" s="96"/>
      <c r="HJ66" s="96"/>
      <c r="HK66" s="96"/>
      <c r="HL66" s="96"/>
      <c r="HM66" s="96"/>
      <c r="HN66" s="96"/>
      <c r="HO66" s="96"/>
      <c r="HP66" s="96"/>
      <c r="HQ66" s="1"/>
    </row>
    <row r="67" spans="1:225" ht="15" hidden="1" customHeight="1">
      <c r="A67" s="60"/>
      <c r="B67" s="61"/>
      <c r="C67" s="61"/>
      <c r="D67" s="61"/>
      <c r="E67" s="61"/>
      <c r="F67" s="62"/>
      <c r="G67" s="58"/>
      <c r="H67" s="49" t="s">
        <v>345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391">
        <f t="shared" si="39"/>
        <v>0</v>
      </c>
      <c r="CT67" s="391">
        <f t="shared" si="39"/>
        <v>0</v>
      </c>
      <c r="CU67" s="391">
        <f t="shared" si="39"/>
        <v>0</v>
      </c>
      <c r="CV67" s="391">
        <f t="shared" si="39"/>
        <v>0</v>
      </c>
      <c r="CW67" s="391">
        <f t="shared" si="39"/>
        <v>0</v>
      </c>
      <c r="CX67" s="391">
        <f t="shared" si="39"/>
        <v>0</v>
      </c>
      <c r="CY67" s="391">
        <f t="shared" si="39"/>
        <v>0</v>
      </c>
      <c r="CZ67" s="391">
        <f t="shared" si="39"/>
        <v>0</v>
      </c>
      <c r="DA67" s="391">
        <f t="shared" si="39"/>
        <v>0</v>
      </c>
      <c r="DB67" s="391">
        <f t="shared" si="39"/>
        <v>0</v>
      </c>
      <c r="DC67" s="391">
        <f t="shared" si="39"/>
        <v>0</v>
      </c>
      <c r="DD67" s="391">
        <f t="shared" si="39"/>
        <v>0</v>
      </c>
      <c r="DE67" s="391">
        <f t="shared" si="39"/>
        <v>0</v>
      </c>
      <c r="DF67" s="391">
        <f t="shared" si="39"/>
        <v>0</v>
      </c>
      <c r="DG67" s="391">
        <f t="shared" si="39"/>
        <v>0</v>
      </c>
      <c r="DH67" s="391">
        <f t="shared" si="39"/>
        <v>0</v>
      </c>
      <c r="DI67" s="391">
        <f t="shared" si="39"/>
        <v>0</v>
      </c>
      <c r="DJ67" s="391">
        <f t="shared" si="39"/>
        <v>0</v>
      </c>
      <c r="DK67" s="391">
        <f t="shared" si="39"/>
        <v>0</v>
      </c>
      <c r="DL67" s="391">
        <f t="shared" si="39"/>
        <v>0</v>
      </c>
      <c r="DM67" s="391">
        <f t="shared" si="39"/>
        <v>0</v>
      </c>
      <c r="DN67" s="391">
        <f t="shared" si="39"/>
        <v>0</v>
      </c>
      <c r="DO67" s="391">
        <f t="shared" si="39"/>
        <v>0</v>
      </c>
      <c r="DP67" s="391">
        <f t="shared" si="39"/>
        <v>0</v>
      </c>
      <c r="DQ67" s="391">
        <f t="shared" si="39"/>
        <v>0</v>
      </c>
      <c r="DR67" s="391">
        <f t="shared" si="39"/>
        <v>0</v>
      </c>
      <c r="DS67" s="391">
        <f t="shared" si="39"/>
        <v>0</v>
      </c>
      <c r="DT67" s="391">
        <f t="shared" si="39"/>
        <v>0</v>
      </c>
      <c r="DU67" s="391">
        <f t="shared" si="39"/>
        <v>0</v>
      </c>
      <c r="DV67" s="391">
        <f t="shared" si="39"/>
        <v>0</v>
      </c>
      <c r="DW67" s="391">
        <f t="shared" si="39"/>
        <v>0</v>
      </c>
      <c r="DX67" s="391">
        <f t="shared" si="39"/>
        <v>0</v>
      </c>
      <c r="DY67" s="391">
        <f t="shared" si="39"/>
        <v>0</v>
      </c>
      <c r="DZ67" s="391">
        <f t="shared" si="39"/>
        <v>0</v>
      </c>
      <c r="EA67" s="391">
        <f t="shared" si="39"/>
        <v>0</v>
      </c>
      <c r="EB67" s="391">
        <f t="shared" si="39"/>
        <v>0</v>
      </c>
      <c r="EC67" s="391">
        <f t="shared" si="39"/>
        <v>0</v>
      </c>
      <c r="ED67" s="391">
        <f t="shared" si="39"/>
        <v>0</v>
      </c>
      <c r="EE67" s="391">
        <f t="shared" si="39"/>
        <v>0</v>
      </c>
      <c r="EF67" s="391">
        <f t="shared" si="39"/>
        <v>0</v>
      </c>
      <c r="EG67" s="95"/>
      <c r="EH67" s="96"/>
      <c r="EI67" s="96"/>
      <c r="EJ67" s="96"/>
      <c r="EK67" s="97"/>
      <c r="EL67" s="96"/>
      <c r="EM67" s="96"/>
      <c r="EN67" s="96"/>
      <c r="EO67" s="96"/>
      <c r="EP67" s="96"/>
      <c r="EQ67" s="96"/>
      <c r="ER67" s="96"/>
      <c r="ES67" s="96"/>
      <c r="ET67" s="96"/>
      <c r="EU67" s="96"/>
      <c r="EV67" s="96"/>
      <c r="EW67" s="96"/>
      <c r="EX67" s="96"/>
      <c r="EY67" s="96"/>
      <c r="EZ67" s="96"/>
      <c r="FA67" s="96"/>
      <c r="FB67" s="96"/>
      <c r="FC67" s="96"/>
      <c r="FD67" s="96"/>
      <c r="FE67" s="96"/>
      <c r="FF67" s="96"/>
      <c r="FG67" s="96"/>
      <c r="FH67" s="96"/>
      <c r="FI67" s="96"/>
      <c r="FJ67" s="96"/>
      <c r="FK67" s="96"/>
      <c r="FL67" s="96"/>
      <c r="FM67" s="96"/>
      <c r="FN67" s="96"/>
      <c r="FO67" s="96"/>
      <c r="FP67" s="96"/>
      <c r="FQ67" s="96"/>
      <c r="FR67" s="96"/>
      <c r="FS67" s="96"/>
      <c r="FT67" s="96"/>
      <c r="FU67" s="96"/>
      <c r="FV67" s="96"/>
      <c r="FW67" s="96"/>
      <c r="FX67" s="96"/>
      <c r="FY67" s="96"/>
      <c r="FZ67" s="96"/>
      <c r="GA67" s="96"/>
      <c r="GB67" s="96"/>
      <c r="GC67" s="96"/>
      <c r="GD67" s="96"/>
      <c r="GE67" s="96"/>
      <c r="GF67" s="96"/>
      <c r="GG67" s="96"/>
      <c r="GH67" s="96"/>
      <c r="GI67" s="96"/>
      <c r="GJ67" s="96"/>
      <c r="GK67" s="96"/>
      <c r="GL67" s="96"/>
      <c r="GM67" s="96"/>
      <c r="GN67" s="96"/>
      <c r="GO67" s="96"/>
      <c r="GP67" s="96"/>
      <c r="GQ67" s="96"/>
      <c r="GR67" s="96"/>
      <c r="GS67" s="96"/>
      <c r="GT67" s="96"/>
      <c r="GU67" s="96"/>
      <c r="GV67" s="96"/>
      <c r="GW67" s="96"/>
      <c r="GX67" s="96"/>
      <c r="GY67" s="96"/>
      <c r="GZ67" s="96"/>
      <c r="HA67" s="96"/>
      <c r="HB67" s="96"/>
      <c r="HC67" s="96"/>
      <c r="HD67" s="96"/>
      <c r="HE67" s="96"/>
      <c r="HF67" s="96"/>
      <c r="HG67" s="96"/>
      <c r="HH67" s="96"/>
      <c r="HI67" s="96"/>
      <c r="HJ67" s="96"/>
      <c r="HK67" s="96"/>
      <c r="HL67" s="96"/>
      <c r="HM67" s="96"/>
      <c r="HN67" s="96"/>
      <c r="HO67" s="96"/>
      <c r="HP67" s="96"/>
      <c r="HQ67" s="1"/>
    </row>
    <row r="68" spans="1:225" ht="15" hidden="1" customHeight="1">
      <c r="A68" s="60"/>
      <c r="B68" s="61"/>
      <c r="C68" s="61"/>
      <c r="D68" s="61"/>
      <c r="E68" s="61"/>
      <c r="F68" s="62"/>
      <c r="G68" s="58"/>
      <c r="H68" s="49" t="s">
        <v>130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199"/>
      <c r="CT68" s="199"/>
      <c r="CU68" s="199"/>
      <c r="CV68" s="199"/>
      <c r="CW68" s="199"/>
      <c r="CX68" s="199"/>
      <c r="CY68" s="199"/>
      <c r="CZ68" s="199"/>
      <c r="DA68" s="199"/>
      <c r="DB68" s="199"/>
      <c r="DC68" s="199"/>
      <c r="DD68" s="199"/>
      <c r="DE68" s="199"/>
      <c r="DF68" s="199"/>
      <c r="DG68" s="199"/>
      <c r="DH68" s="199"/>
      <c r="DI68" s="199"/>
      <c r="DJ68" s="199"/>
      <c r="DK68" s="199"/>
      <c r="DL68" s="199"/>
      <c r="DM68" s="199"/>
      <c r="DN68" s="199"/>
      <c r="DO68" s="199"/>
      <c r="DP68" s="199"/>
      <c r="DQ68" s="199"/>
      <c r="DR68" s="199"/>
      <c r="DS68" s="199"/>
      <c r="DT68" s="199"/>
      <c r="DU68" s="199"/>
      <c r="DV68" s="199"/>
      <c r="DW68" s="199"/>
      <c r="DX68" s="199"/>
      <c r="DY68" s="199"/>
      <c r="DZ68" s="199"/>
      <c r="EA68" s="199"/>
      <c r="EB68" s="199"/>
      <c r="EC68" s="199"/>
      <c r="ED68" s="199"/>
      <c r="EE68" s="199"/>
      <c r="EF68" s="199"/>
      <c r="EG68" s="95"/>
      <c r="EH68" s="96"/>
      <c r="EI68" s="96"/>
      <c r="EJ68" s="96"/>
      <c r="EK68" s="97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1"/>
    </row>
    <row r="69" spans="1:225" ht="15" hidden="1" customHeight="1">
      <c r="A69" s="60"/>
      <c r="B69" s="61"/>
      <c r="C69" s="61"/>
      <c r="D69" s="61"/>
      <c r="E69" s="61"/>
      <c r="F69" s="62"/>
      <c r="G69" s="58"/>
      <c r="H69" s="49" t="s">
        <v>129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199"/>
      <c r="CT69" s="199"/>
      <c r="CU69" s="199"/>
      <c r="CV69" s="199"/>
      <c r="CW69" s="199"/>
      <c r="CX69" s="199"/>
      <c r="CY69" s="199"/>
      <c r="CZ69" s="199"/>
      <c r="DA69" s="199"/>
      <c r="DB69" s="199"/>
      <c r="DC69" s="199"/>
      <c r="DD69" s="199"/>
      <c r="DE69" s="199"/>
      <c r="DF69" s="199"/>
      <c r="DG69" s="199"/>
      <c r="DH69" s="199"/>
      <c r="DI69" s="199"/>
      <c r="DJ69" s="199"/>
      <c r="DK69" s="199"/>
      <c r="DL69" s="199"/>
      <c r="DM69" s="199"/>
      <c r="DN69" s="199"/>
      <c r="DO69" s="199"/>
      <c r="DP69" s="199"/>
      <c r="DQ69" s="199"/>
      <c r="DR69" s="199"/>
      <c r="DS69" s="199"/>
      <c r="DT69" s="199"/>
      <c r="DU69" s="199"/>
      <c r="DV69" s="199"/>
      <c r="DW69" s="199"/>
      <c r="DX69" s="199"/>
      <c r="DY69" s="199"/>
      <c r="DZ69" s="199"/>
      <c r="EA69" s="199"/>
      <c r="EB69" s="199"/>
      <c r="EC69" s="199"/>
      <c r="ED69" s="199"/>
      <c r="EE69" s="199"/>
      <c r="EF69" s="199"/>
      <c r="EG69" s="95"/>
      <c r="EH69" s="96"/>
      <c r="EI69" s="96"/>
      <c r="EJ69" s="96"/>
      <c r="EK69" s="97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96"/>
      <c r="FI69" s="96"/>
      <c r="FJ69" s="96"/>
      <c r="FK69" s="96"/>
      <c r="FL69" s="96"/>
      <c r="FM69" s="96"/>
      <c r="FN69" s="96"/>
      <c r="FO69" s="96"/>
      <c r="FP69" s="96"/>
      <c r="FQ69" s="96"/>
      <c r="FR69" s="96"/>
      <c r="FS69" s="96"/>
      <c r="FT69" s="96"/>
      <c r="FU69" s="96"/>
      <c r="FV69" s="96"/>
      <c r="FW69" s="96"/>
      <c r="FX69" s="96"/>
      <c r="FY69" s="96"/>
      <c r="FZ69" s="96"/>
      <c r="GA69" s="96"/>
      <c r="GB69" s="96"/>
      <c r="GC69" s="96"/>
      <c r="GD69" s="96"/>
      <c r="GE69" s="96"/>
      <c r="GF69" s="96"/>
      <c r="GG69" s="96"/>
      <c r="GH69" s="96"/>
      <c r="GI69" s="96"/>
      <c r="GJ69" s="96"/>
      <c r="GK69" s="96"/>
      <c r="GL69" s="96"/>
      <c r="GM69" s="96"/>
      <c r="GN69" s="96"/>
      <c r="GO69" s="96"/>
      <c r="GP69" s="96"/>
      <c r="GQ69" s="96"/>
      <c r="GR69" s="96"/>
      <c r="GS69" s="96"/>
      <c r="GT69" s="96"/>
      <c r="GU69" s="96"/>
      <c r="GV69" s="96"/>
      <c r="GW69" s="96"/>
      <c r="GX69" s="96"/>
      <c r="GY69" s="96"/>
      <c r="GZ69" s="96"/>
      <c r="HA69" s="96"/>
      <c r="HB69" s="96"/>
      <c r="HC69" s="96"/>
      <c r="HD69" s="96"/>
      <c r="HE69" s="96"/>
      <c r="HF69" s="96"/>
      <c r="HG69" s="96"/>
      <c r="HH69" s="96"/>
      <c r="HI69" s="96"/>
      <c r="HJ69" s="96"/>
      <c r="HK69" s="96"/>
      <c r="HL69" s="96"/>
      <c r="HM69" s="96"/>
      <c r="HN69" s="96"/>
      <c r="HO69" s="96"/>
      <c r="HP69" s="96"/>
      <c r="HQ69" s="1"/>
    </row>
    <row r="70" spans="1:225" ht="15" hidden="1" customHeight="1">
      <c r="A70" s="60"/>
      <c r="B70" s="61"/>
      <c r="C70" s="61"/>
      <c r="D70" s="61"/>
      <c r="E70" s="61"/>
      <c r="F70" s="62"/>
      <c r="G70" s="58"/>
      <c r="H70" s="49" t="s">
        <v>70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1">
        <f>IF(OR(CS6=REGISTER!$DD$7,CS6=REGISTER!$DD$8),1,0)</f>
        <v>0</v>
      </c>
      <c r="CT70" s="51">
        <f>IF(OR(CT6=REGISTER!$DD$7,CT6=REGISTER!$DD$8),1,0)</f>
        <v>0</v>
      </c>
      <c r="CU70" s="51">
        <f>IF(OR(CU6=REGISTER!$DD$7,CU6=REGISTER!$DD$8),1,0)</f>
        <v>0</v>
      </c>
      <c r="CV70" s="51">
        <f>IF(OR(CV6=REGISTER!$DD$7,CV6=REGISTER!$DD$8),1,0)</f>
        <v>0</v>
      </c>
      <c r="CW70" s="51">
        <f>IF(OR(CW6=REGISTER!$DD$7,CW6=REGISTER!$DD$8),1,0)</f>
        <v>0</v>
      </c>
      <c r="CX70" s="51">
        <f>IF(OR(CX6=REGISTER!$DD$7,CX6=REGISTER!$DD$8),1,0)</f>
        <v>0</v>
      </c>
      <c r="CY70" s="51">
        <f>IF(OR(CY6=REGISTER!$DD$7,CY6=REGISTER!$DD$8),1,0)</f>
        <v>0</v>
      </c>
      <c r="CZ70" s="51">
        <f>IF(OR(CZ6=REGISTER!$DD$7,CZ6=REGISTER!$DD$8),1,0)</f>
        <v>0</v>
      </c>
      <c r="DA70" s="51">
        <f>IF(OR(DA6=REGISTER!$DD$7,DA6=REGISTER!$DD$8),1,0)</f>
        <v>0</v>
      </c>
      <c r="DB70" s="51">
        <f>IF(OR(DB6=REGISTER!$DD$7,DB6=REGISTER!$DD$8),1,0)</f>
        <v>0</v>
      </c>
      <c r="DC70" s="51">
        <f>IF(OR(DC6=REGISTER!$DD$7,DC6=REGISTER!$DD$8),1,0)</f>
        <v>0</v>
      </c>
      <c r="DD70" s="51">
        <f>IF(OR(DD6=REGISTER!$DD$7,DD6=REGISTER!$DD$8),1,0)</f>
        <v>0</v>
      </c>
      <c r="DE70" s="51">
        <f>IF(OR(DE6=REGISTER!$DD$7,DE6=REGISTER!$DD$8),1,0)</f>
        <v>0</v>
      </c>
      <c r="DF70" s="51">
        <f>IF(OR(DF6=REGISTER!$DD$7,DF6=REGISTER!$DD$8),1,0)</f>
        <v>0</v>
      </c>
      <c r="DG70" s="51">
        <f>IF(OR(DG6=REGISTER!$DD$7,DG6=REGISTER!$DD$8),1,0)</f>
        <v>0</v>
      </c>
      <c r="DH70" s="51">
        <f>IF(OR(DH6=REGISTER!$DD$7,DH6=REGISTER!$DD$8),1,0)</f>
        <v>0</v>
      </c>
      <c r="DI70" s="51">
        <f>IF(OR(DI6=REGISTER!$DD$7,DI6=REGISTER!$DD$8),1,0)</f>
        <v>0</v>
      </c>
      <c r="DJ70" s="51">
        <f>IF(OR(DJ6=REGISTER!$DD$7,DJ6=REGISTER!$DD$8),1,0)</f>
        <v>0</v>
      </c>
      <c r="DK70" s="51">
        <f>IF(OR(DK6=REGISTER!$DD$7,DK6=REGISTER!$DD$8),1,0)</f>
        <v>0</v>
      </c>
      <c r="DL70" s="51">
        <f>IF(OR(DL6=REGISTER!$DD$7,DL6=REGISTER!$DD$8),1,0)</f>
        <v>0</v>
      </c>
      <c r="DM70" s="51">
        <f>IF(OR(DM6=REGISTER!$DD$7,DM6=REGISTER!$DD$8),1,0)</f>
        <v>0</v>
      </c>
      <c r="DN70" s="51">
        <f>IF(OR(DN6=REGISTER!$DD$7,DN6=REGISTER!$DD$8),1,0)</f>
        <v>0</v>
      </c>
      <c r="DO70" s="51">
        <f>IF(OR(DO6=REGISTER!$DD$7,DO6=REGISTER!$DD$8),1,0)</f>
        <v>0</v>
      </c>
      <c r="DP70" s="51">
        <f>IF(OR(DP6=REGISTER!$DD$7,DP6=REGISTER!$DD$8),1,0)</f>
        <v>0</v>
      </c>
      <c r="DQ70" s="51">
        <f>IF(OR(DQ6=REGISTER!$DD$7,DQ6=REGISTER!$DD$8),1,0)</f>
        <v>0</v>
      </c>
      <c r="DR70" s="51">
        <f>IF(OR(DR6=REGISTER!$DD$7,DR6=REGISTER!$DD$8),1,0)</f>
        <v>0</v>
      </c>
      <c r="DS70" s="51">
        <f>IF(OR(DS6=REGISTER!$DD$7,DS6=REGISTER!$DD$8),1,0)</f>
        <v>0</v>
      </c>
      <c r="DT70" s="51">
        <f>IF(OR(DT6=REGISTER!$DD$7,DT6=REGISTER!$DD$8),1,0)</f>
        <v>0</v>
      </c>
      <c r="DU70" s="51">
        <f>IF(OR(DU6=REGISTER!$DD$7,DU6=REGISTER!$DD$8),1,0)</f>
        <v>0</v>
      </c>
      <c r="DV70" s="51">
        <f>IF(OR(DV6=REGISTER!$DD$7,DV6=REGISTER!$DD$8),1,0)</f>
        <v>0</v>
      </c>
      <c r="DW70" s="51">
        <f>IF(OR(DW6=REGISTER!$DD$7,DW6=REGISTER!$DD$8),1,0)</f>
        <v>0</v>
      </c>
      <c r="DX70" s="51">
        <f>IF(OR(DX6=REGISTER!$DD$7,DX6=REGISTER!$DD$8),1,0)</f>
        <v>0</v>
      </c>
      <c r="DY70" s="51">
        <f>IF(OR(DY6=REGISTER!$DD$7,DY6=REGISTER!$DD$8),1,0)</f>
        <v>0</v>
      </c>
      <c r="DZ70" s="51">
        <f>IF(OR(DZ6=REGISTER!$DD$7,DZ6=REGISTER!$DD$8),1,0)</f>
        <v>0</v>
      </c>
      <c r="EA70" s="51">
        <f>IF(OR(EA6=REGISTER!$DD$7,EA6=REGISTER!$DD$8),1,0)</f>
        <v>0</v>
      </c>
      <c r="EB70" s="51">
        <f>IF(OR(EB6=REGISTER!$DD$7,EB6=REGISTER!$DD$8),1,0)</f>
        <v>0</v>
      </c>
      <c r="EC70" s="51">
        <f>IF(OR(EC6=REGISTER!$DD$7,EC6=REGISTER!$DD$8),1,0)</f>
        <v>0</v>
      </c>
      <c r="ED70" s="51">
        <f>IF(OR(ED6=REGISTER!$DD$7,ED6=REGISTER!$DD$8),1,0)</f>
        <v>0</v>
      </c>
      <c r="EE70" s="51">
        <f>IF(OR(EE6=REGISTER!$DD$7,EE6=REGISTER!$DD$8),1,0)</f>
        <v>0</v>
      </c>
      <c r="EF70" s="51">
        <f>IF(OR(EF6=REGISTER!$DD$7,EF6=REGISTER!$DD$8),1,0)</f>
        <v>0</v>
      </c>
      <c r="EG70" s="95"/>
      <c r="EH70" s="96"/>
      <c r="EI70" s="96"/>
      <c r="EJ70" s="96"/>
      <c r="EK70" s="97"/>
      <c r="EL70" s="96"/>
      <c r="EM70" s="96"/>
      <c r="EN70" s="96"/>
      <c r="EO70" s="96"/>
      <c r="EP70" s="96"/>
      <c r="EQ70" s="96"/>
      <c r="ER70" s="96"/>
      <c r="ES70" s="96"/>
      <c r="ET70" s="96"/>
      <c r="EU70" s="96"/>
      <c r="EV70" s="96"/>
      <c r="EW70" s="96"/>
      <c r="EX70" s="96"/>
      <c r="EY70" s="96"/>
      <c r="EZ70" s="96"/>
      <c r="FA70" s="96"/>
      <c r="FB70" s="96"/>
      <c r="FC70" s="96"/>
      <c r="FD70" s="96"/>
      <c r="FE70" s="96"/>
      <c r="FF70" s="96"/>
      <c r="FG70" s="96"/>
      <c r="FH70" s="96"/>
      <c r="FI70" s="96"/>
      <c r="FJ70" s="96"/>
      <c r="FK70" s="96"/>
      <c r="FL70" s="96"/>
      <c r="FM70" s="96"/>
      <c r="FN70" s="96"/>
      <c r="FO70" s="96"/>
      <c r="FP70" s="96"/>
      <c r="FQ70" s="96"/>
      <c r="FR70" s="96"/>
      <c r="FS70" s="96"/>
      <c r="FT70" s="96"/>
      <c r="FU70" s="96"/>
      <c r="FV70" s="96"/>
      <c r="FW70" s="96"/>
      <c r="FX70" s="96"/>
      <c r="FY70" s="96"/>
      <c r="FZ70" s="96"/>
      <c r="GA70" s="96"/>
      <c r="GB70" s="96"/>
      <c r="GC70" s="96"/>
      <c r="GD70" s="96"/>
      <c r="GE70" s="96"/>
      <c r="GF70" s="96"/>
      <c r="GG70" s="96"/>
      <c r="GH70" s="96"/>
      <c r="GI70" s="96"/>
      <c r="GJ70" s="96"/>
      <c r="GK70" s="96"/>
      <c r="GL70" s="96"/>
      <c r="GM70" s="96"/>
      <c r="GN70" s="96"/>
      <c r="GO70" s="96"/>
      <c r="GP70" s="96"/>
      <c r="GQ70" s="96"/>
      <c r="GR70" s="96"/>
      <c r="GS70" s="96"/>
      <c r="GT70" s="96"/>
      <c r="GU70" s="96"/>
      <c r="GV70" s="96"/>
      <c r="GW70" s="96"/>
      <c r="GX70" s="96"/>
      <c r="GY70" s="96"/>
      <c r="GZ70" s="96"/>
      <c r="HA70" s="96"/>
      <c r="HB70" s="96"/>
      <c r="HC70" s="96"/>
      <c r="HD70" s="96"/>
      <c r="HE70" s="96"/>
      <c r="HF70" s="96"/>
      <c r="HG70" s="96"/>
      <c r="HH70" s="96"/>
      <c r="HI70" s="96"/>
      <c r="HJ70" s="96"/>
      <c r="HK70" s="96"/>
      <c r="HL70" s="96"/>
      <c r="HM70" s="96"/>
      <c r="HN70" s="96"/>
      <c r="HO70" s="96"/>
      <c r="HP70" s="96"/>
      <c r="HQ70" s="1"/>
    </row>
    <row r="71" spans="1:225" ht="15" hidden="1" customHeight="1" thickBot="1">
      <c r="A71" s="100"/>
      <c r="B71" s="101"/>
      <c r="C71" s="101"/>
      <c r="D71" s="101"/>
      <c r="E71" s="101"/>
      <c r="F71" s="102"/>
      <c r="G71" s="104"/>
      <c r="H71" s="103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98"/>
      <c r="CT71" s="99"/>
      <c r="CU71" s="99"/>
      <c r="CV71" s="99"/>
      <c r="CW71" s="99"/>
      <c r="CX71" s="99"/>
      <c r="CY71" s="99"/>
      <c r="CZ71" s="99"/>
      <c r="DA71" s="99"/>
      <c r="DB71" s="99"/>
      <c r="DC71" s="99"/>
      <c r="DD71" s="99"/>
      <c r="DE71" s="99"/>
      <c r="DF71" s="99"/>
      <c r="DG71" s="99"/>
      <c r="DH71" s="99"/>
      <c r="DI71" s="99"/>
      <c r="DJ71" s="99"/>
      <c r="DK71" s="99"/>
      <c r="DL71" s="99"/>
      <c r="DM71" s="99"/>
      <c r="DN71" s="99"/>
      <c r="DO71" s="99"/>
      <c r="DP71" s="99"/>
      <c r="DQ71" s="99"/>
      <c r="DR71" s="139"/>
      <c r="DS71" s="139"/>
      <c r="DT71" s="139"/>
      <c r="DU71" s="139"/>
      <c r="DV71" s="139"/>
      <c r="DW71" s="139"/>
      <c r="DX71" s="139"/>
      <c r="DY71" s="139"/>
      <c r="DZ71" s="139"/>
      <c r="EA71" s="139"/>
      <c r="EB71" s="139"/>
      <c r="EC71" s="139"/>
      <c r="ED71" s="139"/>
      <c r="EE71" s="139"/>
      <c r="EF71" s="139"/>
      <c r="EG71" s="516"/>
      <c r="EH71" s="490"/>
      <c r="EI71" s="490"/>
      <c r="EK71" s="240"/>
      <c r="EL71" s="120"/>
      <c r="EM71" s="120"/>
      <c r="EN71" s="158"/>
      <c r="EO71" s="158"/>
      <c r="EP71" s="158"/>
      <c r="EQ71" s="120"/>
      <c r="ER71" s="158"/>
      <c r="ES71" s="158"/>
      <c r="ET71" s="158"/>
      <c r="EU71" s="120"/>
      <c r="EV71" s="120"/>
      <c r="EW71" s="120"/>
      <c r="EX71" s="120"/>
      <c r="EY71" s="120"/>
      <c r="EZ71" s="120"/>
      <c r="FA71" s="120"/>
      <c r="FB71" s="120"/>
      <c r="FC71" s="120"/>
      <c r="FD71" s="120"/>
      <c r="FE71" s="120"/>
      <c r="FF71" s="120"/>
      <c r="FG71" s="120"/>
      <c r="FH71" s="120"/>
      <c r="FI71" s="120"/>
      <c r="FJ71" s="120"/>
      <c r="FK71" s="120"/>
      <c r="FL71" s="120"/>
      <c r="FM71" s="120"/>
      <c r="FN71" s="120"/>
      <c r="FO71" s="120"/>
      <c r="FP71" s="120"/>
      <c r="FQ71" s="120"/>
      <c r="FR71" s="120"/>
      <c r="FS71" s="120"/>
      <c r="FT71" s="120"/>
      <c r="FU71" s="120"/>
      <c r="FV71" s="120"/>
      <c r="FW71" s="120"/>
      <c r="FX71" s="120"/>
      <c r="FY71" s="107"/>
      <c r="FZ71" s="107"/>
      <c r="GA71" s="107"/>
      <c r="GB71" s="107"/>
      <c r="GC71" s="107"/>
      <c r="GD71" s="107"/>
      <c r="GE71" s="107"/>
      <c r="GF71" s="107"/>
      <c r="GG71" s="107"/>
      <c r="GH71" s="107"/>
      <c r="GI71" s="107"/>
      <c r="GJ71" s="107"/>
      <c r="GK71" s="107"/>
      <c r="GL71" s="107"/>
      <c r="GM71" s="107"/>
      <c r="GN71" s="107"/>
      <c r="GO71" s="107"/>
      <c r="GP71" s="107"/>
      <c r="GQ71" s="107"/>
      <c r="GR71" s="107"/>
      <c r="GS71" s="107"/>
      <c r="GT71" s="107"/>
      <c r="GU71" s="107"/>
      <c r="GV71" s="107"/>
      <c r="GW71" s="107"/>
      <c r="GX71" s="107"/>
      <c r="GY71" s="107"/>
      <c r="GZ71" s="107"/>
      <c r="HA71" s="107"/>
      <c r="HB71" s="107"/>
      <c r="HC71" s="107"/>
      <c r="HD71" s="107"/>
      <c r="HE71" s="107"/>
      <c r="HF71" s="107"/>
      <c r="HG71" s="107"/>
      <c r="HH71" s="107"/>
      <c r="HI71" s="107"/>
      <c r="HJ71" s="107"/>
      <c r="HK71" s="107"/>
      <c r="HL71" s="96"/>
      <c r="HM71" s="96"/>
      <c r="HN71" s="96"/>
      <c r="HO71" s="96"/>
      <c r="HP71" s="96"/>
      <c r="HQ71" s="1"/>
    </row>
    <row r="72" spans="1:225" ht="15" customHeight="1" thickBot="1">
      <c r="A72" s="596" t="s">
        <v>42</v>
      </c>
      <c r="B72" s="597"/>
      <c r="C72" s="597"/>
      <c r="D72" s="597"/>
      <c r="E72" s="597"/>
      <c r="F72" s="598"/>
      <c r="G72" s="294">
        <f>COUNTIF(CS72:EF72,"&gt;=3")</f>
        <v>0</v>
      </c>
      <c r="H72" s="43" t="s">
        <v>15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45">
        <f>IF(OR(CS40=0,CS70=1,SUM(CS54:CS60)=0),0,IF(CS43&lt;REGISTER!$DD$28,0,IF(CS43+CS44+SUM(CS61:CS67)&gt;REGISTER!$DD$24,REGISTER!$DD$24,CS43+CS44+SUM(CS61:CS67))))</f>
        <v>0</v>
      </c>
      <c r="CT72" s="45">
        <f>IF(OR(CT40=0,CT70=1,SUM(CT54:CT60)=0),0,IF(CT43&lt;REGISTER!$DD$28,0,IF(CT43+CT44+SUM(CT61:CT67)&gt;REGISTER!$DD$24,REGISTER!$DD$24,CT43+CT44+SUM(CT61:CT67))))</f>
        <v>0</v>
      </c>
      <c r="CU72" s="45">
        <f>IF(OR(CU40=0,CU70=1,SUM(CU54:CU60)=0),0,IF(CU43&lt;REGISTER!$DD$28,0,IF(CU43+CU44+SUM(CU61:CU67)&gt;REGISTER!$DD$24,REGISTER!$DD$24,CU43+CU44+SUM(CU61:CU67))))</f>
        <v>0</v>
      </c>
      <c r="CV72" s="45">
        <f>IF(OR(CV40=0,CV70=1,SUM(CV54:CV60)=0),0,IF(CV43&lt;REGISTER!$DD$28,0,IF(CV43+CV44+SUM(CV61:CV67)&gt;REGISTER!$DD$24,REGISTER!$DD$24,CV43+CV44+SUM(CV61:CV67))))</f>
        <v>0</v>
      </c>
      <c r="CW72" s="45">
        <f>IF(OR(CW40=0,CW70=1,SUM(CW54:CW60)=0),0,IF(CW43&lt;REGISTER!$DD$28,0,IF(CW43+CW44+SUM(CW61:CW67)&gt;REGISTER!$DD$24,REGISTER!$DD$24,CW43+CW44+SUM(CW61:CW67))))</f>
        <v>0</v>
      </c>
      <c r="CX72" s="45">
        <f>IF(OR(CX40=0,CX70=1,SUM(CX54:CX60)=0),0,IF(CX43&lt;REGISTER!$DD$28,0,IF(CX43+CX44+SUM(CX61:CX67)&gt;REGISTER!$DD$24,REGISTER!$DD$24,CX43+CX44+SUM(CX61:CX67))))</f>
        <v>0</v>
      </c>
      <c r="CY72" s="45">
        <f>IF(OR(CY40=0,CY70=1,SUM(CY54:CY60)=0),0,IF(CY43&lt;REGISTER!$DD$28,0,IF(CY43+CY44+SUM(CY61:CY67)&gt;REGISTER!$DD$24,REGISTER!$DD$24,CY43+CY44+SUM(CY61:CY67))))</f>
        <v>0</v>
      </c>
      <c r="CZ72" s="45">
        <f>IF(OR(CZ40=0,CZ70=1,SUM(CZ54:CZ60)=0),0,IF(CZ43&lt;REGISTER!$DD$28,0,IF(CZ43+CZ44+SUM(CZ61:CZ67)&gt;REGISTER!$DD$24,REGISTER!$DD$24,CZ43+CZ44+SUM(CZ61:CZ67))))</f>
        <v>0</v>
      </c>
      <c r="DA72" s="45">
        <f>IF(OR(DA40=0,DA70=1,SUM(DA54:DA60)=0),0,IF(DA43&lt;REGISTER!$DD$28,0,IF(DA43+DA44+SUM(DA61:DA67)&gt;REGISTER!$DD$24,REGISTER!$DD$24,DA43+DA44+SUM(DA61:DA67))))</f>
        <v>0</v>
      </c>
      <c r="DB72" s="45">
        <f>IF(OR(DB40=0,DB70=1,SUM(DB54:DB60)=0),0,IF(DB43&lt;REGISTER!$DD$28,0,IF(DB43+DB44+SUM(DB61:DB67)&gt;REGISTER!$DD$24,REGISTER!$DD$24,DB43+DB44+SUM(DB61:DB67))))</f>
        <v>0</v>
      </c>
      <c r="DC72" s="45">
        <f>IF(OR(DC40=0,DC70=1,SUM(DC54:DC60)=0),0,IF(DC43&lt;REGISTER!$DD$28,0,IF(DC43+DC44+SUM(DC61:DC67)&gt;REGISTER!$DD$24,REGISTER!$DD$24,DC43+DC44+SUM(DC61:DC67))))</f>
        <v>0</v>
      </c>
      <c r="DD72" s="45">
        <f>IF(OR(DD40=0,DD70=1,SUM(DD54:DD60)=0),0,IF(DD43&lt;REGISTER!$DD$28,0,IF(DD43+DD44+SUM(DD61:DD67)&gt;REGISTER!$DD$24,REGISTER!$DD$24,DD43+DD44+SUM(DD61:DD67))))</f>
        <v>0</v>
      </c>
      <c r="DE72" s="45">
        <f>IF(OR(DE40=0,DE70=1,SUM(DE54:DE60)=0),0,IF(DE43&lt;REGISTER!$DD$28,0,IF(DE43+DE44+SUM(DE61:DE67)&gt;REGISTER!$DD$24,REGISTER!$DD$24,DE43+DE44+SUM(DE61:DE67))))</f>
        <v>0</v>
      </c>
      <c r="DF72" s="45">
        <f>IF(OR(DF40=0,DF70=1,SUM(DF54:DF60)=0),0,IF(DF43&lt;REGISTER!$DD$28,0,IF(DF43+DF44+SUM(DF61:DF67)&gt;REGISTER!$DD$24,REGISTER!$DD$24,DF43+DF44+SUM(DF61:DF67))))</f>
        <v>0</v>
      </c>
      <c r="DG72" s="45">
        <f>IF(OR(DG40=0,DG70=1,SUM(DG54:DG60)=0),0,IF(DG43&lt;REGISTER!$DD$28,0,IF(DG43+DG44+SUM(DG61:DG67)&gt;REGISTER!$DD$24,REGISTER!$DD$24,DG43+DG44+SUM(DG61:DG67))))</f>
        <v>0</v>
      </c>
      <c r="DH72" s="45">
        <f>IF(OR(DH40=0,DH70=1,SUM(DH54:DH60)=0),0,IF(DH43&lt;REGISTER!$DD$28,0,IF(DH43+DH44+SUM(DH61:DH67)&gt;REGISTER!$DD$24,REGISTER!$DD$24,DH43+DH44+SUM(DH61:DH67))))</f>
        <v>0</v>
      </c>
      <c r="DI72" s="45">
        <f>IF(OR(DI40=0,DI70=1,SUM(DI54:DI60)=0),0,IF(DI43&lt;REGISTER!$DD$28,0,IF(DI43+DI44+SUM(DI61:DI67)&gt;REGISTER!$DD$24,REGISTER!$DD$24,DI43+DI44+SUM(DI61:DI67))))</f>
        <v>0</v>
      </c>
      <c r="DJ72" s="45">
        <f>IF(OR(DJ40=0,DJ70=1,SUM(DJ54:DJ60)=0),0,IF(DJ43&lt;REGISTER!$DD$28,0,IF(DJ43+DJ44+SUM(DJ61:DJ67)&gt;REGISTER!$DD$24,REGISTER!$DD$24,DJ43+DJ44+SUM(DJ61:DJ67))))</f>
        <v>0</v>
      </c>
      <c r="DK72" s="45">
        <f>IF(OR(DK40=0,DK70=1,SUM(DK54:DK60)=0),0,IF(DK43&lt;REGISTER!$DD$28,0,IF(DK43+DK44+SUM(DK61:DK67)&gt;REGISTER!$DD$24,REGISTER!$DD$24,DK43+DK44+SUM(DK61:DK67))))</f>
        <v>0</v>
      </c>
      <c r="DL72" s="45">
        <f>IF(OR(DL40=0,DL70=1,SUM(DL54:DL60)=0),0,IF(DL43&lt;REGISTER!$DD$28,0,IF(DL43+DL44+SUM(DL61:DL67)&gt;REGISTER!$DD$24,REGISTER!$DD$24,DL43+DL44+SUM(DL61:DL67))))</f>
        <v>0</v>
      </c>
      <c r="DM72" s="45">
        <f>IF(OR(DM40=0,DM70=1,SUM(DM54:DM60)=0),0,IF(DM43&lt;REGISTER!$DD$28,0,IF(DM43+DM44+SUM(DM61:DM67)&gt;REGISTER!$DD$24,REGISTER!$DD$24,DM43+DM44+SUM(DM61:DM67))))</f>
        <v>0</v>
      </c>
      <c r="DN72" s="45">
        <f>IF(OR(DN40=0,DN70=1,SUM(DN54:DN60)=0),0,IF(DN43&lt;REGISTER!$DD$28,0,IF(DN43+DN44+SUM(DN61:DN67)&gt;REGISTER!$DD$24,REGISTER!$DD$24,DN43+DN44+SUM(DN61:DN67))))</f>
        <v>0</v>
      </c>
      <c r="DO72" s="45">
        <f>IF(OR(DO40=0,DO70=1,SUM(DO54:DO60)=0),0,IF(DO43&lt;REGISTER!$DD$28,0,IF(DO43+DO44+SUM(DO61:DO67)&gt;REGISTER!$DD$24,REGISTER!$DD$24,DO43+DO44+SUM(DO61:DO67))))</f>
        <v>0</v>
      </c>
      <c r="DP72" s="45">
        <f>IF(OR(DP40=0,DP70=1,SUM(DP54:DP60)=0),0,IF(DP43&lt;REGISTER!$DD$28,0,IF(DP43+DP44+SUM(DP61:DP67)&gt;REGISTER!$DD$24,REGISTER!$DD$24,DP43+DP44+SUM(DP61:DP67))))</f>
        <v>0</v>
      </c>
      <c r="DQ72" s="45">
        <f>IF(OR(DQ40=0,DQ70=1,SUM(DQ54:DQ60)=0),0,IF(DQ43&lt;REGISTER!$DD$28,0,IF(DQ43+DQ44+SUM(DQ61:DQ67)&gt;REGISTER!$DD$24,REGISTER!$DD$24,DQ43+DQ44+SUM(DQ61:DQ67))))</f>
        <v>0</v>
      </c>
      <c r="DR72" s="45">
        <f>IF(OR(DR40=0,DR70=1,SUM(DR54:DR60)=0),0,IF(DR43&lt;REGISTER!$DD$28,0,IF(DR43+DR44+SUM(DR61:DR67)&gt;REGISTER!$DD$24,REGISTER!$DD$24,DR43+DR44+SUM(DR61:DR67))))</f>
        <v>0</v>
      </c>
      <c r="DS72" s="45">
        <f>IF(OR(DS40=0,DS70=1,SUM(DS54:DS60)=0),0,IF(DS43&lt;REGISTER!$DD$28,0,IF(DS43+DS44+SUM(DS61:DS67)&gt;REGISTER!$DD$24,REGISTER!$DD$24,DS43+DS44+SUM(DS61:DS67))))</f>
        <v>0</v>
      </c>
      <c r="DT72" s="45">
        <f>IF(OR(DT40=0,DT70=1,SUM(DT54:DT60)=0),0,IF(DT43&lt;REGISTER!$DD$28,0,IF(DT43+DT44+SUM(DT61:DT67)&gt;REGISTER!$DD$24,REGISTER!$DD$24,DT43+DT44+SUM(DT61:DT67))))</f>
        <v>0</v>
      </c>
      <c r="DU72" s="45">
        <f>IF(OR(DU40=0,DU70=1,SUM(DU54:DU60)=0),0,IF(DU43&lt;REGISTER!$DD$28,0,IF(DU43+DU44+SUM(DU61:DU67)&gt;REGISTER!$DD$24,REGISTER!$DD$24,DU43+DU44+SUM(DU61:DU67))))</f>
        <v>0</v>
      </c>
      <c r="DV72" s="45">
        <f>IF(OR(DV40=0,DV70=1,SUM(DV54:DV60)=0),0,IF(DV43&lt;REGISTER!$DD$28,0,IF(DV43+DV44+SUM(DV61:DV67)&gt;REGISTER!$DD$24,REGISTER!$DD$24,DV43+DV44+SUM(DV61:DV67))))</f>
        <v>0</v>
      </c>
      <c r="DW72" s="45">
        <f>IF(OR(DW40=0,DW70=1,SUM(DW54:DW60)=0),0,IF(DW43&lt;REGISTER!$DD$28,0,IF(DW43+DW44+SUM(DW61:DW67)&gt;REGISTER!$DD$24,REGISTER!$DD$24,DW43+DW44+SUM(DW61:DW67))))</f>
        <v>0</v>
      </c>
      <c r="DX72" s="45">
        <f>IF(OR(DX40=0,DX70=1,SUM(DX54:DX60)=0),0,IF(DX43&lt;REGISTER!$DD$28,0,IF(DX43+DX44+SUM(DX61:DX67)&gt;REGISTER!$DD$24,REGISTER!$DD$24,DX43+DX44+SUM(DX61:DX67))))</f>
        <v>0</v>
      </c>
      <c r="DY72" s="45">
        <f>IF(OR(DY40=0,DY70=1,SUM(DY54:DY60)=0),0,IF(DY43&lt;REGISTER!$DD$28,0,IF(DY43+DY44+SUM(DY61:DY67)&gt;REGISTER!$DD$24,REGISTER!$DD$24,DY43+DY44+SUM(DY61:DY67))))</f>
        <v>0</v>
      </c>
      <c r="DZ72" s="45">
        <f>IF(OR(DZ40=0,DZ70=1,SUM(DZ54:DZ60)=0),0,IF(DZ43&lt;REGISTER!$DD$28,0,IF(DZ43+DZ44+SUM(DZ61:DZ67)&gt;REGISTER!$DD$24,REGISTER!$DD$24,DZ43+DZ44+SUM(DZ61:DZ67))))</f>
        <v>0</v>
      </c>
      <c r="EA72" s="45">
        <f>IF(OR(EA40=0,EA70=1,SUM(EA54:EA60)=0),0,IF(EA43&lt;REGISTER!$DD$28,0,IF(EA43+EA44+SUM(EA61:EA67)&gt;REGISTER!$DD$24,REGISTER!$DD$24,EA43+EA44+SUM(EA61:EA67))))</f>
        <v>0</v>
      </c>
      <c r="EB72" s="45">
        <f>IF(OR(EB40=0,EB70=1,SUM(EB54:EB60)=0),0,IF(EB43&lt;REGISTER!$DD$28,0,IF(EB43+EB44+SUM(EB61:EB67)&gt;REGISTER!$DD$24,REGISTER!$DD$24,EB43+EB44+SUM(EB61:EB67))))</f>
        <v>0</v>
      </c>
      <c r="EC72" s="45">
        <f>IF(OR(EC40=0,EC70=1,SUM(EC54:EC60)=0),0,IF(EC43&lt;REGISTER!$DD$28,0,IF(EC43+EC44+SUM(EC61:EC67)&gt;REGISTER!$DD$24,REGISTER!$DD$24,EC43+EC44+SUM(EC61:EC67))))</f>
        <v>0</v>
      </c>
      <c r="ED72" s="45">
        <f>IF(OR(ED40=0,ED70=1,SUM(ED54:ED60)=0),0,IF(ED43&lt;REGISTER!$DD$28,0,IF(ED43+ED44+SUM(ED61:ED67)&gt;REGISTER!$DD$24,REGISTER!$DD$24,ED43+ED44+SUM(ED61:ED67))))</f>
        <v>0</v>
      </c>
      <c r="EE72" s="45">
        <f>IF(OR(EE40=0,EE70=1,SUM(EE54:EE60)=0),0,IF(EE43&lt;REGISTER!$DD$28,0,IF(EE43+EE44+SUM(EE61:EE67)&gt;REGISTER!$DD$24,REGISTER!$DD$24,EE43+EE44+SUM(EE61:EE67))))</f>
        <v>0</v>
      </c>
      <c r="EF72" s="45">
        <f>IF(OR(EF40=0,EF70=1,SUM(EF54:EF60)=0),0,IF(EF43&lt;REGISTER!$DD$28,0,IF(EF43+EF44+SUM(EF61:EF67)&gt;REGISTER!$DD$24,REGISTER!$DD$24,EF43+EF44+SUM(EF61:EF67))))</f>
        <v>0</v>
      </c>
      <c r="EG72" s="641">
        <f>SUM(EI19:EI39)+SUM(EI78:EI121)</f>
        <v>0</v>
      </c>
      <c r="EH72" s="642"/>
      <c r="EI72" s="643"/>
      <c r="EJ72" s="133"/>
      <c r="EK72" s="197"/>
      <c r="EL72" s="254"/>
      <c r="EM72" s="254"/>
      <c r="EN72" s="254"/>
      <c r="EO72" s="254"/>
      <c r="EP72" s="254"/>
      <c r="EQ72" s="254"/>
      <c r="ER72" s="254"/>
      <c r="ES72" s="254"/>
      <c r="ET72" s="254"/>
      <c r="EU72" s="254"/>
      <c r="EV72" s="254"/>
      <c r="EW72" s="254"/>
      <c r="EX72" s="254"/>
      <c r="EY72" s="254"/>
      <c r="EZ72" s="254"/>
      <c r="FA72" s="254"/>
      <c r="FB72" s="254"/>
      <c r="FC72" s="254"/>
      <c r="FD72" s="254"/>
      <c r="FE72" s="254"/>
      <c r="FF72" s="254"/>
      <c r="FG72" s="254"/>
      <c r="FH72" s="254"/>
      <c r="FI72" s="254"/>
      <c r="FJ72" s="254"/>
      <c r="FK72" s="254"/>
      <c r="FL72" s="254"/>
      <c r="FM72" s="254"/>
      <c r="FN72" s="254"/>
      <c r="FO72" s="254"/>
      <c r="FP72" s="254"/>
      <c r="FQ72" s="254"/>
      <c r="FR72" s="254"/>
      <c r="FS72" s="254"/>
      <c r="FT72" s="254"/>
      <c r="FU72" s="254"/>
      <c r="FV72" s="254"/>
      <c r="FW72" s="254"/>
      <c r="FX72" s="254"/>
      <c r="FY72" s="96"/>
      <c r="FZ72" s="96"/>
      <c r="GA72" s="96"/>
      <c r="GB72" s="96"/>
      <c r="GC72" s="96"/>
      <c r="GD72" s="96"/>
      <c r="GE72" s="96"/>
      <c r="GF72" s="96"/>
      <c r="GG72" s="96"/>
      <c r="GH72" s="96"/>
      <c r="GI72" s="96"/>
      <c r="GJ72" s="96"/>
      <c r="GK72" s="96"/>
      <c r="GL72" s="96"/>
      <c r="GM72" s="96"/>
      <c r="GN72" s="96"/>
      <c r="GO72" s="96"/>
      <c r="GP72" s="96"/>
      <c r="GQ72" s="96"/>
      <c r="GR72" s="96"/>
      <c r="GS72" s="96"/>
      <c r="GT72" s="96"/>
      <c r="GU72" s="96"/>
      <c r="GV72" s="96"/>
      <c r="GW72" s="96"/>
      <c r="GX72" s="96"/>
      <c r="GY72" s="96"/>
      <c r="GZ72" s="96"/>
      <c r="HA72" s="96"/>
      <c r="HB72" s="96"/>
      <c r="HC72" s="96"/>
      <c r="HD72" s="96"/>
      <c r="HE72" s="96"/>
      <c r="HF72" s="96"/>
      <c r="HG72" s="96"/>
      <c r="HH72" s="96"/>
      <c r="HI72" s="96"/>
      <c r="HJ72" s="96"/>
      <c r="HK72" s="96"/>
      <c r="HL72" s="96"/>
      <c r="HM72" s="96"/>
      <c r="HN72" s="96"/>
      <c r="HO72" s="96"/>
      <c r="HP72" s="96"/>
      <c r="HQ72" s="1"/>
    </row>
    <row r="73" spans="1:225" ht="13.8" thickBot="1">
      <c r="A73" s="3"/>
      <c r="FY73" s="134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</row>
    <row r="74" spans="1:225">
      <c r="A74" s="571"/>
      <c r="B74" s="572"/>
      <c r="C74" s="572"/>
      <c r="D74" s="572"/>
      <c r="E74" s="572"/>
      <c r="F74" s="572"/>
      <c r="G74" s="572"/>
      <c r="H74" s="57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534" t="s">
        <v>339</v>
      </c>
      <c r="CT74" s="534"/>
      <c r="CU74" s="534"/>
      <c r="CV74" s="534"/>
      <c r="CW74" s="534"/>
      <c r="CX74" s="534"/>
      <c r="CY74" s="534"/>
      <c r="CZ74" s="534"/>
      <c r="DA74" s="534"/>
      <c r="DB74" s="534"/>
      <c r="DC74" s="534"/>
      <c r="DD74" s="534"/>
      <c r="DE74" s="534"/>
      <c r="DF74" s="534"/>
      <c r="DG74" s="534"/>
      <c r="DH74" s="534"/>
      <c r="DI74" s="534"/>
      <c r="DJ74" s="534"/>
      <c r="DK74" s="534"/>
      <c r="DL74" s="534"/>
      <c r="DM74" s="534"/>
      <c r="DN74" s="534"/>
      <c r="DO74" s="534"/>
      <c r="DP74" s="534"/>
      <c r="DQ74" s="534"/>
      <c r="DR74" s="122"/>
      <c r="DS74" s="122"/>
      <c r="DT74" s="122"/>
      <c r="DU74" s="122"/>
      <c r="DV74" s="122"/>
      <c r="DW74" s="122"/>
      <c r="DX74" s="122"/>
      <c r="DY74" s="122"/>
      <c r="DZ74" s="122"/>
      <c r="EA74" s="122"/>
      <c r="EB74" s="122"/>
      <c r="EC74" s="122"/>
      <c r="ED74" s="122"/>
      <c r="EE74" s="122"/>
      <c r="EF74" s="122"/>
      <c r="EG74" s="214"/>
      <c r="EH74" s="214"/>
      <c r="EI74" s="214"/>
      <c r="EJ74" s="214"/>
      <c r="EK74" s="215"/>
      <c r="EL74" s="39"/>
      <c r="EM74" s="212"/>
      <c r="EN74" s="212"/>
      <c r="EO74" s="212"/>
      <c r="EP74" s="212"/>
      <c r="EQ74" s="640"/>
      <c r="ER74" s="640"/>
      <c r="ES74" s="640"/>
      <c r="ET74" s="248"/>
      <c r="EU74" s="248"/>
      <c r="EV74" s="248"/>
      <c r="EW74" s="248"/>
      <c r="EX74" s="248"/>
      <c r="EY74" s="248"/>
      <c r="EZ74" s="248"/>
      <c r="FA74" s="248"/>
      <c r="FB74" s="248"/>
      <c r="FC74" s="248"/>
      <c r="FD74" s="248"/>
      <c r="FE74" s="248"/>
      <c r="FF74" s="248"/>
      <c r="FG74" s="248"/>
      <c r="FH74" s="248"/>
      <c r="FI74" s="248"/>
      <c r="FJ74" s="248"/>
      <c r="FK74" s="248"/>
      <c r="FL74" s="248"/>
      <c r="FM74" s="248"/>
      <c r="FN74" s="248"/>
      <c r="FO74" s="248"/>
      <c r="FP74" s="248"/>
      <c r="FQ74" s="248"/>
      <c r="FR74" s="248"/>
      <c r="FS74" s="248"/>
      <c r="FT74" s="248"/>
      <c r="FU74" s="248"/>
      <c r="FV74" s="248"/>
      <c r="FW74" s="248"/>
      <c r="FX74" s="249"/>
      <c r="FY74" s="639"/>
      <c r="FZ74" s="553"/>
      <c r="GA74" s="553"/>
      <c r="GB74" s="553"/>
      <c r="GC74" s="553"/>
      <c r="GD74" s="553"/>
      <c r="GE74" s="553"/>
      <c r="GF74" s="553"/>
      <c r="GG74" s="553"/>
      <c r="GH74" s="553"/>
      <c r="GI74" s="553"/>
      <c r="GJ74" s="553"/>
      <c r="GK74" s="553"/>
      <c r="GL74" s="553"/>
      <c r="GM74" s="553"/>
      <c r="GN74" s="553"/>
      <c r="GO74" s="553"/>
      <c r="GP74" s="553"/>
      <c r="GQ74" s="553"/>
      <c r="GR74" s="553"/>
      <c r="GS74" s="553"/>
      <c r="GT74" s="553"/>
      <c r="GU74" s="553"/>
      <c r="GV74" s="553"/>
      <c r="GW74" s="553"/>
      <c r="GX74" s="553"/>
      <c r="GY74" s="553"/>
      <c r="GZ74" s="553"/>
      <c r="HA74" s="553"/>
      <c r="HB74" s="553"/>
      <c r="HC74" s="553"/>
      <c r="HD74" s="553"/>
      <c r="HE74" s="553"/>
      <c r="HF74" s="553"/>
      <c r="HG74" s="553"/>
      <c r="HH74" s="553"/>
      <c r="HI74" s="553"/>
      <c r="HJ74" s="553"/>
      <c r="HK74" s="553"/>
      <c r="HL74" s="553"/>
      <c r="HM74" s="181"/>
      <c r="HN74" s="553"/>
      <c r="HO74" s="553"/>
      <c r="HP74" s="553"/>
      <c r="HQ74" s="1"/>
    </row>
    <row r="75" spans="1:225">
      <c r="A75" s="8"/>
      <c r="H75" s="578" t="s">
        <v>124</v>
      </c>
      <c r="I75" s="579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CS75" s="4">
        <v>1</v>
      </c>
      <c r="CT75" s="4">
        <v>2</v>
      </c>
      <c r="CU75" s="4">
        <v>3</v>
      </c>
      <c r="CV75" s="4">
        <v>4</v>
      </c>
      <c r="CW75" s="4">
        <v>5</v>
      </c>
      <c r="CX75" s="4">
        <v>6</v>
      </c>
      <c r="CY75" s="4">
        <v>7</v>
      </c>
      <c r="CZ75" s="4">
        <v>8</v>
      </c>
      <c r="DA75" s="4">
        <v>9</v>
      </c>
      <c r="DB75" s="4">
        <v>10</v>
      </c>
      <c r="DC75" s="4">
        <v>11</v>
      </c>
      <c r="DD75" s="4">
        <v>12</v>
      </c>
      <c r="DE75" s="4">
        <v>13</v>
      </c>
      <c r="DF75" s="4">
        <v>14</v>
      </c>
      <c r="DG75" s="4">
        <v>15</v>
      </c>
      <c r="DH75" s="4">
        <v>16</v>
      </c>
      <c r="DI75" s="4">
        <v>17</v>
      </c>
      <c r="DJ75" s="4">
        <v>18</v>
      </c>
      <c r="DK75" s="4">
        <v>19</v>
      </c>
      <c r="DL75" s="4">
        <v>20</v>
      </c>
      <c r="DM75" s="4">
        <v>21</v>
      </c>
      <c r="DN75" s="4">
        <v>22</v>
      </c>
      <c r="DO75" s="4">
        <v>23</v>
      </c>
      <c r="DP75" s="4">
        <v>24</v>
      </c>
      <c r="DQ75" s="4">
        <v>25</v>
      </c>
      <c r="DR75" s="4">
        <v>26</v>
      </c>
      <c r="DS75" s="4">
        <v>27</v>
      </c>
      <c r="DT75" s="4">
        <v>28</v>
      </c>
      <c r="DU75" s="4">
        <v>29</v>
      </c>
      <c r="DV75" s="4">
        <v>30</v>
      </c>
      <c r="DW75" s="4">
        <v>31</v>
      </c>
      <c r="DX75" s="4">
        <v>32</v>
      </c>
      <c r="DY75" s="4">
        <v>33</v>
      </c>
      <c r="DZ75" s="4">
        <v>34</v>
      </c>
      <c r="EA75" s="4">
        <v>35</v>
      </c>
      <c r="EB75" s="4">
        <v>36</v>
      </c>
      <c r="EC75" s="4">
        <v>37</v>
      </c>
      <c r="ED75" s="4">
        <v>38</v>
      </c>
      <c r="EE75" s="4">
        <v>39</v>
      </c>
      <c r="EF75" s="4">
        <v>40</v>
      </c>
      <c r="EG75" s="547" t="s">
        <v>14</v>
      </c>
      <c r="EH75" s="161"/>
      <c r="EI75" s="548" t="s">
        <v>15</v>
      </c>
      <c r="EJ75" s="161"/>
      <c r="EK75" s="216"/>
      <c r="EL75" s="161"/>
      <c r="EM75" s="250"/>
      <c r="EN75" s="250"/>
      <c r="EO75" s="250"/>
      <c r="EP75" s="250"/>
      <c r="EQ75" s="250"/>
      <c r="ER75" s="250"/>
      <c r="ES75" s="250"/>
      <c r="ET75" s="161"/>
      <c r="EU75" s="161"/>
      <c r="EV75" s="161"/>
      <c r="EW75" s="161"/>
      <c r="EX75" s="161"/>
      <c r="EY75" s="161"/>
      <c r="EZ75" s="161"/>
      <c r="FA75" s="161"/>
      <c r="FB75" s="161"/>
      <c r="FC75" s="161"/>
      <c r="FD75" s="161"/>
      <c r="FE75" s="161"/>
      <c r="FF75" s="161"/>
      <c r="FG75" s="161"/>
      <c r="FH75" s="161"/>
      <c r="FI75" s="161"/>
      <c r="FJ75" s="161"/>
      <c r="FK75" s="161"/>
      <c r="FL75" s="161"/>
      <c r="FM75" s="161"/>
      <c r="FN75" s="161"/>
      <c r="FO75" s="161"/>
      <c r="FP75" s="161"/>
      <c r="FQ75" s="161"/>
      <c r="FR75" s="161"/>
      <c r="FS75" s="161"/>
      <c r="FT75" s="161"/>
      <c r="FU75" s="161"/>
      <c r="FV75" s="161"/>
      <c r="FW75" s="161"/>
      <c r="FX75" s="216"/>
      <c r="FY75" s="261"/>
      <c r="FZ75" s="262"/>
      <c r="GA75" s="262"/>
      <c r="GB75" s="262"/>
      <c r="GC75" s="262"/>
      <c r="GD75" s="262"/>
      <c r="GE75" s="262"/>
      <c r="GF75" s="262"/>
      <c r="GG75" s="262"/>
      <c r="GH75" s="262"/>
      <c r="GI75" s="262"/>
      <c r="GJ75" s="262"/>
      <c r="GK75" s="262"/>
      <c r="GL75" s="262"/>
      <c r="GM75" s="262"/>
      <c r="GN75" s="262"/>
      <c r="GO75" s="262"/>
      <c r="GP75" s="262"/>
      <c r="GQ75" s="262"/>
      <c r="GR75" s="262"/>
      <c r="GS75" s="262"/>
      <c r="GT75" s="262"/>
      <c r="GU75" s="262"/>
      <c r="GV75" s="262"/>
      <c r="GW75" s="262"/>
      <c r="GX75" s="262"/>
      <c r="GY75" s="262"/>
      <c r="GZ75" s="262"/>
      <c r="HA75" s="262"/>
      <c r="HB75" s="262"/>
      <c r="HC75" s="262"/>
      <c r="HD75" s="262"/>
      <c r="HE75" s="262"/>
      <c r="HF75" s="262"/>
      <c r="HG75" s="262"/>
      <c r="HH75" s="262"/>
      <c r="HI75" s="262"/>
      <c r="HJ75" s="262"/>
      <c r="HK75" s="262"/>
      <c r="HL75" s="262"/>
      <c r="HM75" s="163"/>
      <c r="HN75" s="163"/>
      <c r="HO75" s="163"/>
      <c r="HP75" s="163"/>
      <c r="HQ75" s="1"/>
    </row>
    <row r="76" spans="1:225" ht="16.5" customHeight="1">
      <c r="A76" s="8"/>
      <c r="H76" s="165" t="s">
        <v>10</v>
      </c>
      <c r="CS76" s="164">
        <f t="shared" ref="CS76:EF77" si="40">CS16</f>
        <v>0</v>
      </c>
      <c r="CT76" s="164">
        <f t="shared" si="40"/>
        <v>0</v>
      </c>
      <c r="CU76" s="164">
        <f t="shared" si="40"/>
        <v>0</v>
      </c>
      <c r="CV76" s="164">
        <f t="shared" si="40"/>
        <v>0</v>
      </c>
      <c r="CW76" s="164">
        <f t="shared" si="40"/>
        <v>0</v>
      </c>
      <c r="CX76" s="164">
        <f t="shared" si="40"/>
        <v>0</v>
      </c>
      <c r="CY76" s="164">
        <f t="shared" si="40"/>
        <v>0</v>
      </c>
      <c r="CZ76" s="164">
        <f t="shared" si="40"/>
        <v>0</v>
      </c>
      <c r="DA76" s="164">
        <f t="shared" si="40"/>
        <v>0</v>
      </c>
      <c r="DB76" s="164">
        <f t="shared" si="40"/>
        <v>0</v>
      </c>
      <c r="DC76" s="164">
        <f t="shared" si="40"/>
        <v>0</v>
      </c>
      <c r="DD76" s="164">
        <f t="shared" si="40"/>
        <v>0</v>
      </c>
      <c r="DE76" s="164">
        <f t="shared" si="40"/>
        <v>0</v>
      </c>
      <c r="DF76" s="164">
        <f t="shared" si="40"/>
        <v>0</v>
      </c>
      <c r="DG76" s="164">
        <f t="shared" si="40"/>
        <v>0</v>
      </c>
      <c r="DH76" s="164">
        <f t="shared" si="40"/>
        <v>0</v>
      </c>
      <c r="DI76" s="164">
        <f t="shared" si="40"/>
        <v>0</v>
      </c>
      <c r="DJ76" s="164">
        <f t="shared" si="40"/>
        <v>0</v>
      </c>
      <c r="DK76" s="164">
        <f t="shared" si="40"/>
        <v>0</v>
      </c>
      <c r="DL76" s="164">
        <f t="shared" si="40"/>
        <v>0</v>
      </c>
      <c r="DM76" s="164">
        <f t="shared" si="40"/>
        <v>0</v>
      </c>
      <c r="DN76" s="164">
        <f t="shared" si="40"/>
        <v>0</v>
      </c>
      <c r="DO76" s="164">
        <f t="shared" si="40"/>
        <v>0</v>
      </c>
      <c r="DP76" s="164">
        <f t="shared" si="40"/>
        <v>0</v>
      </c>
      <c r="DQ76" s="164">
        <f t="shared" si="40"/>
        <v>0</v>
      </c>
      <c r="DR76" s="164">
        <f t="shared" si="40"/>
        <v>0</v>
      </c>
      <c r="DS76" s="164">
        <f t="shared" si="40"/>
        <v>0</v>
      </c>
      <c r="DT76" s="164">
        <f t="shared" si="40"/>
        <v>0</v>
      </c>
      <c r="DU76" s="164">
        <f t="shared" si="40"/>
        <v>0</v>
      </c>
      <c r="DV76" s="164">
        <f t="shared" si="40"/>
        <v>0</v>
      </c>
      <c r="DW76" s="164">
        <f t="shared" si="40"/>
        <v>0</v>
      </c>
      <c r="DX76" s="164">
        <f t="shared" si="40"/>
        <v>0</v>
      </c>
      <c r="DY76" s="164">
        <f t="shared" si="40"/>
        <v>0</v>
      </c>
      <c r="DZ76" s="164">
        <f t="shared" si="40"/>
        <v>0</v>
      </c>
      <c r="EA76" s="164">
        <f t="shared" si="40"/>
        <v>0</v>
      </c>
      <c r="EB76" s="164">
        <f t="shared" si="40"/>
        <v>0</v>
      </c>
      <c r="EC76" s="164">
        <f t="shared" si="40"/>
        <v>0</v>
      </c>
      <c r="ED76" s="164">
        <f t="shared" si="40"/>
        <v>0</v>
      </c>
      <c r="EE76" s="164">
        <f t="shared" si="40"/>
        <v>0</v>
      </c>
      <c r="EF76" s="164">
        <f t="shared" si="40"/>
        <v>0</v>
      </c>
      <c r="EG76" s="547"/>
      <c r="EH76" s="161"/>
      <c r="EI76" s="548"/>
      <c r="EJ76" s="161"/>
      <c r="EK76" s="217"/>
      <c r="EL76" s="161"/>
      <c r="EM76" s="202" t="s">
        <v>91</v>
      </c>
      <c r="EN76" s="179"/>
      <c r="EO76" s="179"/>
      <c r="EP76" s="179"/>
      <c r="EQ76" s="555" t="s">
        <v>90</v>
      </c>
      <c r="ER76" s="476"/>
      <c r="ES76" s="476"/>
      <c r="ET76" s="344"/>
      <c r="EU76" s="178" t="s">
        <v>102</v>
      </c>
      <c r="EV76" s="179"/>
      <c r="EW76" s="179"/>
      <c r="EX76" s="179"/>
      <c r="EY76" s="162"/>
      <c r="EZ76" s="178" t="s">
        <v>103</v>
      </c>
      <c r="FA76" s="179"/>
      <c r="FB76" s="179"/>
      <c r="FC76" s="179"/>
      <c r="FD76" s="162"/>
      <c r="FE76" s="178" t="s">
        <v>111</v>
      </c>
      <c r="FF76" s="179"/>
      <c r="FG76" s="179"/>
      <c r="FH76" s="179"/>
      <c r="FI76" s="179"/>
      <c r="FJ76" s="179"/>
      <c r="FK76" s="179"/>
      <c r="FL76" s="179"/>
      <c r="FM76" s="179"/>
      <c r="FN76" s="162"/>
      <c r="FO76" s="179" t="s">
        <v>112</v>
      </c>
      <c r="FP76" s="179"/>
      <c r="FQ76" s="179"/>
      <c r="FR76" s="179"/>
      <c r="FS76" s="179"/>
      <c r="FT76" s="179"/>
      <c r="FU76" s="179"/>
      <c r="FV76" s="179"/>
      <c r="FW76" s="179"/>
      <c r="FX76" s="180"/>
      <c r="FY76" s="550" t="s">
        <v>91</v>
      </c>
      <c r="FZ76" s="550"/>
      <c r="GA76" s="550"/>
      <c r="GB76" s="550"/>
      <c r="GC76" s="550"/>
      <c r="GD76" s="551"/>
      <c r="GE76" s="549" t="s">
        <v>90</v>
      </c>
      <c r="GF76" s="550"/>
      <c r="GG76" s="550"/>
      <c r="GH76" s="550"/>
      <c r="GI76" s="550"/>
      <c r="GJ76" s="551"/>
      <c r="GK76" s="549" t="s">
        <v>106</v>
      </c>
      <c r="GL76" s="550"/>
      <c r="GM76" s="550"/>
      <c r="GN76" s="550"/>
      <c r="GO76" s="550"/>
      <c r="GP76" s="550"/>
      <c r="GQ76" s="551"/>
      <c r="GR76" s="549" t="s">
        <v>107</v>
      </c>
      <c r="GS76" s="550"/>
      <c r="GT76" s="550"/>
      <c r="GU76" s="550"/>
      <c r="GV76" s="550"/>
      <c r="GW76" s="550"/>
      <c r="GX76" s="551"/>
      <c r="GY76" s="549" t="s">
        <v>108</v>
      </c>
      <c r="GZ76" s="550"/>
      <c r="HA76" s="550"/>
      <c r="HB76" s="550"/>
      <c r="HC76" s="550"/>
      <c r="HD76" s="550"/>
      <c r="HE76" s="550"/>
      <c r="HF76" s="550"/>
      <c r="HG76" s="551"/>
      <c r="HH76" s="549" t="s">
        <v>109</v>
      </c>
      <c r="HI76" s="550"/>
      <c r="HJ76" s="550"/>
      <c r="HK76" s="550"/>
      <c r="HL76" s="550"/>
      <c r="HM76" s="550"/>
      <c r="HN76" s="550"/>
      <c r="HO76" s="550"/>
      <c r="HP76" s="551"/>
      <c r="HQ76" s="1"/>
    </row>
    <row r="77" spans="1:225" ht="16.5" customHeight="1" thickBot="1">
      <c r="A77" s="594" t="s">
        <v>225</v>
      </c>
      <c r="B77" s="595"/>
      <c r="C77" s="595"/>
      <c r="D77" s="595"/>
      <c r="E77" s="595"/>
      <c r="F77" s="472">
        <f>F5</f>
        <v>0</v>
      </c>
      <c r="G77" s="474"/>
      <c r="H77" s="624" t="s">
        <v>11</v>
      </c>
      <c r="I77" s="625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CS77" s="164">
        <f t="shared" si="40"/>
        <v>0</v>
      </c>
      <c r="CT77" s="164">
        <f t="shared" si="40"/>
        <v>0</v>
      </c>
      <c r="CU77" s="164">
        <f t="shared" si="40"/>
        <v>0</v>
      </c>
      <c r="CV77" s="164">
        <f t="shared" si="40"/>
        <v>0</v>
      </c>
      <c r="CW77" s="164">
        <f t="shared" si="40"/>
        <v>0</v>
      </c>
      <c r="CX77" s="164">
        <f t="shared" si="40"/>
        <v>0</v>
      </c>
      <c r="CY77" s="164">
        <f t="shared" si="40"/>
        <v>0</v>
      </c>
      <c r="CZ77" s="164">
        <f t="shared" si="40"/>
        <v>0</v>
      </c>
      <c r="DA77" s="164">
        <f t="shared" si="40"/>
        <v>0</v>
      </c>
      <c r="DB77" s="164">
        <f t="shared" si="40"/>
        <v>0</v>
      </c>
      <c r="DC77" s="164">
        <f t="shared" si="40"/>
        <v>0</v>
      </c>
      <c r="DD77" s="164">
        <f t="shared" si="40"/>
        <v>0</v>
      </c>
      <c r="DE77" s="164">
        <f t="shared" si="40"/>
        <v>0</v>
      </c>
      <c r="DF77" s="164">
        <f t="shared" si="40"/>
        <v>0</v>
      </c>
      <c r="DG77" s="164">
        <f t="shared" si="40"/>
        <v>0</v>
      </c>
      <c r="DH77" s="164">
        <f t="shared" si="40"/>
        <v>0</v>
      </c>
      <c r="DI77" s="164">
        <f t="shared" si="40"/>
        <v>0</v>
      </c>
      <c r="DJ77" s="164">
        <f t="shared" si="40"/>
        <v>0</v>
      </c>
      <c r="DK77" s="164">
        <f t="shared" si="40"/>
        <v>0</v>
      </c>
      <c r="DL77" s="164">
        <f t="shared" si="40"/>
        <v>0</v>
      </c>
      <c r="DM77" s="164">
        <f t="shared" si="40"/>
        <v>0</v>
      </c>
      <c r="DN77" s="164">
        <f t="shared" si="40"/>
        <v>0</v>
      </c>
      <c r="DO77" s="164">
        <f t="shared" si="40"/>
        <v>0</v>
      </c>
      <c r="DP77" s="164">
        <f t="shared" si="40"/>
        <v>0</v>
      </c>
      <c r="DQ77" s="164">
        <f t="shared" si="40"/>
        <v>0</v>
      </c>
      <c r="DR77" s="164">
        <f t="shared" si="40"/>
        <v>0</v>
      </c>
      <c r="DS77" s="164">
        <f t="shared" si="40"/>
        <v>0</v>
      </c>
      <c r="DT77" s="164">
        <f t="shared" si="40"/>
        <v>0</v>
      </c>
      <c r="DU77" s="164">
        <f t="shared" si="40"/>
        <v>0</v>
      </c>
      <c r="DV77" s="164">
        <f t="shared" si="40"/>
        <v>0</v>
      </c>
      <c r="DW77" s="164">
        <f t="shared" si="40"/>
        <v>0</v>
      </c>
      <c r="DX77" s="164">
        <f t="shared" si="40"/>
        <v>0</v>
      </c>
      <c r="DY77" s="164">
        <f t="shared" si="40"/>
        <v>0</v>
      </c>
      <c r="DZ77" s="164">
        <f t="shared" si="40"/>
        <v>0</v>
      </c>
      <c r="EA77" s="164">
        <f t="shared" si="40"/>
        <v>0</v>
      </c>
      <c r="EB77" s="164">
        <f t="shared" si="40"/>
        <v>0</v>
      </c>
      <c r="EC77" s="164">
        <f t="shared" si="40"/>
        <v>0</v>
      </c>
      <c r="ED77" s="164">
        <f t="shared" si="40"/>
        <v>0</v>
      </c>
      <c r="EE77" s="164">
        <f t="shared" si="40"/>
        <v>0</v>
      </c>
      <c r="EF77" s="164">
        <f t="shared" si="40"/>
        <v>0</v>
      </c>
      <c r="EG77" s="547"/>
      <c r="EH77" s="120"/>
      <c r="EI77" s="548"/>
      <c r="EJ77" s="297" t="s">
        <v>96</v>
      </c>
      <c r="EK77" s="296" t="s">
        <v>71</v>
      </c>
      <c r="EL77" s="161"/>
      <c r="EM77" s="290" t="s">
        <v>43</v>
      </c>
      <c r="EN77" s="125" t="s">
        <v>44</v>
      </c>
      <c r="EO77" s="126" t="s">
        <v>45</v>
      </c>
      <c r="EP77" s="349" t="s">
        <v>83</v>
      </c>
      <c r="EQ77" s="127" t="s">
        <v>43</v>
      </c>
      <c r="ER77" s="125" t="s">
        <v>44</v>
      </c>
      <c r="ES77" s="126" t="s">
        <v>45</v>
      </c>
      <c r="ET77" s="126" t="s">
        <v>83</v>
      </c>
      <c r="EU77" s="127" t="s">
        <v>43</v>
      </c>
      <c r="EV77" s="125" t="s">
        <v>44</v>
      </c>
      <c r="EW77" s="125" t="s">
        <v>45</v>
      </c>
      <c r="EX77" s="125" t="s">
        <v>83</v>
      </c>
      <c r="EY77" s="125" t="s">
        <v>84</v>
      </c>
      <c r="EZ77" s="127" t="s">
        <v>43</v>
      </c>
      <c r="FA77" s="125" t="s">
        <v>44</v>
      </c>
      <c r="FB77" s="126" t="s">
        <v>45</v>
      </c>
      <c r="FC77" s="126" t="s">
        <v>83</v>
      </c>
      <c r="FD77" s="126" t="s">
        <v>84</v>
      </c>
      <c r="FE77" s="126" t="s">
        <v>44</v>
      </c>
      <c r="FF77" s="126" t="s">
        <v>45</v>
      </c>
      <c r="FG77" s="126" t="s">
        <v>83</v>
      </c>
      <c r="FH77" s="126" t="s">
        <v>164</v>
      </c>
      <c r="FI77" s="126" t="s">
        <v>165</v>
      </c>
      <c r="FJ77" s="126" t="s">
        <v>331</v>
      </c>
      <c r="FK77" s="126" t="s">
        <v>104</v>
      </c>
      <c r="FL77" s="126" t="s">
        <v>74</v>
      </c>
      <c r="FM77" s="126" t="s">
        <v>75</v>
      </c>
      <c r="FN77" s="126" t="s">
        <v>76</v>
      </c>
      <c r="FO77" s="126" t="s">
        <v>44</v>
      </c>
      <c r="FP77" s="126" t="s">
        <v>45</v>
      </c>
      <c r="FQ77" s="126" t="s">
        <v>83</v>
      </c>
      <c r="FR77" s="126" t="s">
        <v>164</v>
      </c>
      <c r="FS77" s="126" t="s">
        <v>165</v>
      </c>
      <c r="FT77" s="126" t="s">
        <v>331</v>
      </c>
      <c r="FU77" s="126" t="s">
        <v>104</v>
      </c>
      <c r="FV77" s="126" t="s">
        <v>74</v>
      </c>
      <c r="FW77" s="126" t="s">
        <v>75</v>
      </c>
      <c r="FX77" s="189" t="s">
        <v>76</v>
      </c>
      <c r="FY77" s="129" t="s">
        <v>77</v>
      </c>
      <c r="FZ77" s="128" t="s">
        <v>99</v>
      </c>
      <c r="GA77" s="128" t="s">
        <v>100</v>
      </c>
      <c r="GB77" s="128" t="s">
        <v>44</v>
      </c>
      <c r="GC77" s="128" t="s">
        <v>45</v>
      </c>
      <c r="GD77" s="128" t="s">
        <v>83</v>
      </c>
      <c r="GE77" s="128" t="s">
        <v>77</v>
      </c>
      <c r="GF77" s="128" t="s">
        <v>99</v>
      </c>
      <c r="GG77" s="128" t="s">
        <v>100</v>
      </c>
      <c r="GH77" s="128" t="s">
        <v>44</v>
      </c>
      <c r="GI77" s="128" t="s">
        <v>45</v>
      </c>
      <c r="GJ77" s="128" t="s">
        <v>83</v>
      </c>
      <c r="GK77" s="128" t="s">
        <v>77</v>
      </c>
      <c r="GL77" s="128" t="s">
        <v>99</v>
      </c>
      <c r="GM77" s="128" t="s">
        <v>100</v>
      </c>
      <c r="GN77" s="128" t="s">
        <v>44</v>
      </c>
      <c r="GO77" s="128" t="s">
        <v>45</v>
      </c>
      <c r="GP77" s="128" t="s">
        <v>83</v>
      </c>
      <c r="GQ77" s="128" t="s">
        <v>84</v>
      </c>
      <c r="GR77" s="128" t="s">
        <v>77</v>
      </c>
      <c r="GS77" s="128" t="s">
        <v>99</v>
      </c>
      <c r="GT77" s="128" t="s">
        <v>100</v>
      </c>
      <c r="GU77" s="128" t="s">
        <v>44</v>
      </c>
      <c r="GV77" s="128" t="s">
        <v>45</v>
      </c>
      <c r="GW77" s="128" t="s">
        <v>83</v>
      </c>
      <c r="GX77" s="128" t="s">
        <v>84</v>
      </c>
      <c r="GY77" s="128" t="s">
        <v>44</v>
      </c>
      <c r="GZ77" s="128" t="s">
        <v>45</v>
      </c>
      <c r="HA77" s="128" t="s">
        <v>164</v>
      </c>
      <c r="HB77" s="128" t="s">
        <v>165</v>
      </c>
      <c r="HC77" s="128" t="s">
        <v>83</v>
      </c>
      <c r="HD77" s="128" t="s">
        <v>104</v>
      </c>
      <c r="HE77" s="128" t="s">
        <v>74</v>
      </c>
      <c r="HF77" s="128" t="s">
        <v>75</v>
      </c>
      <c r="HG77" s="128" t="s">
        <v>76</v>
      </c>
      <c r="HH77" s="128" t="s">
        <v>44</v>
      </c>
      <c r="HI77" s="128" t="s">
        <v>45</v>
      </c>
      <c r="HJ77" s="128" t="s">
        <v>164</v>
      </c>
      <c r="HK77" s="128" t="s">
        <v>165</v>
      </c>
      <c r="HL77" s="128" t="s">
        <v>83</v>
      </c>
      <c r="HM77" s="128" t="s">
        <v>104</v>
      </c>
      <c r="HN77" s="128" t="s">
        <v>74</v>
      </c>
      <c r="HO77" s="128" t="s">
        <v>75</v>
      </c>
      <c r="HP77" s="128" t="s">
        <v>76</v>
      </c>
      <c r="HQ77" s="1"/>
    </row>
    <row r="78" spans="1:225" ht="12" customHeight="1">
      <c r="A78" s="15">
        <v>22</v>
      </c>
      <c r="B78" s="69"/>
      <c r="C78" s="539" t="str">
        <f t="shared" ref="C78:C116" si="41">IF(B78&gt;0,VLOOKUP(B78,RE,2,FALSE),"")</f>
        <v/>
      </c>
      <c r="D78" s="540"/>
      <c r="E78" s="540"/>
      <c r="F78" s="540"/>
      <c r="G78" s="541"/>
      <c r="H78" s="111" t="str">
        <f t="shared" ref="H78:H121" si="42">IF(B78=0,"",IF(VLOOKUP(B78,RE,7,FALSE)&gt;0,VLOOKUP(B78,RE,7,FALSE),VLOOKUP(B78,RE,3,FALSE)))</f>
        <v/>
      </c>
      <c r="I78" s="22">
        <f t="shared" ref="I78:I116" si="43">IF($B78="",0,VLOOKUP($B78,RE,20,FALSE))</f>
        <v>0</v>
      </c>
      <c r="J78" s="22">
        <f t="shared" ref="J78:J121" si="44">IF($B78="",0,VLOOKUP($B78,RE,21,FALSE))</f>
        <v>0</v>
      </c>
      <c r="K78" s="22">
        <f t="shared" ref="K78:K121" si="45">IF($B78="",0,VLOOKUP($B78,RE,22,FALSE))</f>
        <v>0</v>
      </c>
      <c r="L78" s="113"/>
      <c r="M78" s="22">
        <f t="shared" ref="M78:M121" si="46">IF($B78="",0,VLOOKUP($B78,RE,23,FALSE))</f>
        <v>0</v>
      </c>
      <c r="N78" s="22">
        <f t="shared" ref="N78:N121" si="47">IF($B78="",0,VLOOKUP($B78,RE,19,FALSE))</f>
        <v>0</v>
      </c>
      <c r="O78" s="83">
        <f t="shared" ref="O78:O121" si="48">SUM(P78:BC78)</f>
        <v>0</v>
      </c>
      <c r="P78" s="68">
        <f>IF((SUM(P$19:P$39)+SUM(P$117:P$121))&gt;=REGISTER!$DD$24,0,IF(CS$70=1,0,IF(AND(CS78=1,$J78=1,CS$43&gt;=REGISTER!$DD$28,CS$40&gt;0,SUM(CS$54:CS$60)&gt;0),1,0)))</f>
        <v>0</v>
      </c>
      <c r="Q78" s="68">
        <f>IF((SUM(Q$19:Q$39)+SUM(Q$117:Q$121))&gt;=REGISTER!$DD$24,0,IF(CT$70=1,0,IF(AND(CT78=1,$J78=1,CT$43&gt;=REGISTER!$DD$28,CT$40&gt;0,SUM(CT$54:CT$60)&gt;0),1,0)))</f>
        <v>0</v>
      </c>
      <c r="R78" s="68">
        <f>IF((SUM(R$19:R$39)+SUM(R$117:R$121))&gt;=REGISTER!$DD$24,0,IF(CU$70=1,0,IF(AND(CU78=1,$J78=1,CU$43&gt;=REGISTER!$DD$28,CU$40&gt;0,SUM(CU$54:CU$60)&gt;0),1,0)))</f>
        <v>0</v>
      </c>
      <c r="S78" s="68">
        <f>IF((SUM(S$19:S$39)+SUM(S$117:S$121))&gt;=REGISTER!$DD$24,0,IF(CV$70=1,0,IF(AND(CV78=1,$J78=1,CV$43&gt;=REGISTER!$DD$28,CV$40&gt;0,SUM(CV$54:CV$60)&gt;0),1,0)))</f>
        <v>0</v>
      </c>
      <c r="T78" s="68">
        <f>IF((SUM(T$19:T$39)+SUM(T$117:T$121))&gt;=REGISTER!$DD$24,0,IF(CW$70=1,0,IF(AND(CW78=1,$J78=1,CW$43&gt;=REGISTER!$DD$28,CW$40&gt;0,SUM(CW$54:CW$60)&gt;0),1,0)))</f>
        <v>0</v>
      </c>
      <c r="U78" s="68">
        <f>IF((SUM(U$19:U$39)+SUM(U$117:U$121))&gt;=REGISTER!$DD$24,0,IF(CX$70=1,0,IF(AND(CX78=1,$J78=1,CX$43&gt;=REGISTER!$DD$28,CX$40&gt;0,SUM(CX$54:CX$60)&gt;0),1,0)))</f>
        <v>0</v>
      </c>
      <c r="V78" s="68">
        <f>IF((SUM(V$19:V$39)+SUM(V$117:V$121))&gt;=REGISTER!$DD$24,0,IF(CY$70=1,0,IF(AND(CY78=1,$J78=1,CY$43&gt;=REGISTER!$DD$28,CY$40&gt;0,SUM(CY$54:CY$60)&gt;0),1,0)))</f>
        <v>0</v>
      </c>
      <c r="W78" s="68">
        <f>IF((SUM(W$19:W$39)+SUM(W$117:W$121))&gt;=REGISTER!$DD$24,0,IF(CZ$70=1,0,IF(AND(CZ78=1,$J78=1,CZ$43&gt;=REGISTER!$DD$28,CZ$40&gt;0,SUM(CZ$54:CZ$60)&gt;0),1,0)))</f>
        <v>0</v>
      </c>
      <c r="X78" s="68">
        <f>IF((SUM(X$19:X$39)+SUM(X$117:X$121))&gt;=REGISTER!$DD$24,0,IF(DA$70=1,0,IF(AND(DA78=1,$J78=1,DA$43&gt;=REGISTER!$DD$28,DA$40&gt;0,SUM(DA$54:DA$60)&gt;0),1,0)))</f>
        <v>0</v>
      </c>
      <c r="Y78" s="68">
        <f>IF((SUM(Y$19:Y$39)+SUM(Y$117:Y$121))&gt;=REGISTER!$DD$24,0,IF(DB$70=1,0,IF(AND(DB78=1,$J78=1,DB$43&gt;=REGISTER!$DD$28,DB$40&gt;0,SUM(DB$54:DB$60)&gt;0),1,0)))</f>
        <v>0</v>
      </c>
      <c r="Z78" s="68">
        <f>IF((SUM(Z$19:Z$39)+SUM(Z$117:Z$121))&gt;=REGISTER!$DD$24,0,IF(DC$70=1,0,IF(AND(DC78=1,$J78=1,DC$43&gt;=REGISTER!$DD$28,DC$40&gt;0,SUM(DC$54:DC$60)&gt;0),1,0)))</f>
        <v>0</v>
      </c>
      <c r="AA78" s="68">
        <f>IF((SUM(AA$19:AA$39)+SUM(AA$117:AA$121))&gt;=REGISTER!$DD$24,0,IF(DD$70=1,0,IF(AND(DD78=1,$J78=1,DD$43&gt;=REGISTER!$DD$28,DD$40&gt;0,SUM(DD$54:DD$60)&gt;0),1,0)))</f>
        <v>0</v>
      </c>
      <c r="AB78" s="68">
        <f>IF((SUM(AB$19:AB$39)+SUM(AB$117:AB$121))&gt;=REGISTER!$DD$24,0,IF(DE$70=1,0,IF(AND(DE78=1,$J78=1,DE$43&gt;=REGISTER!$DD$28,DE$40&gt;0,SUM(DE$54:DE$60)&gt;0),1,0)))</f>
        <v>0</v>
      </c>
      <c r="AC78" s="68">
        <f>IF((SUM(AC$19:AC$39)+SUM(AC$117:AC$121))&gt;=REGISTER!$DD$24,0,IF(DF$70=1,0,IF(AND(DF78=1,$J78=1,DF$43&gt;=REGISTER!$DD$28,DF$40&gt;0,SUM(DF$54:DF$60)&gt;0),1,0)))</f>
        <v>0</v>
      </c>
      <c r="AD78" s="68">
        <f>IF((SUM(AD$19:AD$39)+SUM(AD$117:AD$121))&gt;=REGISTER!$DD$24,0,IF(DG$70=1,0,IF(AND(DG78=1,$J78=1,DG$43&gt;=REGISTER!$DD$28,DG$40&gt;0,SUM(DG$54:DG$60)&gt;0),1,0)))</f>
        <v>0</v>
      </c>
      <c r="AE78" s="68">
        <f>IF((SUM(AE$19:AE$39)+SUM(AE$117:AE$121))&gt;=REGISTER!$DD$24,0,IF(DH$70=1,0,IF(AND(DH78=1,$J78=1,DH$43&gt;=REGISTER!$DD$28,DH$40&gt;0,SUM(DH$54:DH$60)&gt;0),1,0)))</f>
        <v>0</v>
      </c>
      <c r="AF78" s="68">
        <f>IF((SUM(AF$19:AF$39)+SUM(AF$117:AF$121))&gt;=REGISTER!$DD$24,0,IF(DI$70=1,0,IF(AND(DI78=1,$J78=1,DI$43&gt;=REGISTER!$DD$28,DI$40&gt;0,SUM(DI$54:DI$60)&gt;0),1,0)))</f>
        <v>0</v>
      </c>
      <c r="AG78" s="68">
        <f>IF((SUM(AG$19:AG$39)+SUM(AG$117:AG$121))&gt;=REGISTER!$DD$24,0,IF(DJ$70=1,0,IF(AND(DJ78=1,$J78=1,DJ$43&gt;=REGISTER!$DD$28,DJ$40&gt;0,SUM(DJ$54:DJ$60)&gt;0),1,0)))</f>
        <v>0</v>
      </c>
      <c r="AH78" s="68">
        <f>IF((SUM(AH$19:AH$39)+SUM(AH$117:AH$121))&gt;=REGISTER!$DD$24,0,IF(DK$70=1,0,IF(AND(DK78=1,$J78=1,DK$43&gt;=REGISTER!$DD$28,DK$40&gt;0,SUM(DK$54:DK$60)&gt;0),1,0)))</f>
        <v>0</v>
      </c>
      <c r="AI78" s="68">
        <f>IF((SUM(AI$19:AI$39)+SUM(AI$117:AI$121))&gt;=REGISTER!$DD$24,0,IF(DL$70=1,0,IF(AND(DL78=1,$J78=1,DL$43&gt;=REGISTER!$DD$28,DL$40&gt;0,SUM(DL$54:DL$60)&gt;0),1,0)))</f>
        <v>0</v>
      </c>
      <c r="AJ78" s="68">
        <f>IF((SUM(AJ$19:AJ$39)+SUM(AJ$117:AJ$121))&gt;=REGISTER!$DD$24,0,IF(DM$70=1,0,IF(AND(DM78=1,$J78=1,DM$43&gt;=REGISTER!$DD$28,DM$40&gt;0,SUM(DM$54:DM$60)&gt;0),1,0)))</f>
        <v>0</v>
      </c>
      <c r="AK78" s="68">
        <f>IF((SUM(AK$19:AK$39)+SUM(AK$117:AK$121))&gt;=REGISTER!$DD$24,0,IF(DN$70=1,0,IF(AND(DN78=1,$J78=1,DN$43&gt;=REGISTER!$DD$28,DN$40&gt;0,SUM(DN$54:DN$60)&gt;0),1,0)))</f>
        <v>0</v>
      </c>
      <c r="AL78" s="68">
        <f>IF((SUM(AL$19:AL$39)+SUM(AL$117:AL$121))&gt;=REGISTER!$DD$24,0,IF(DO$70=1,0,IF(AND(DO78=1,$J78=1,DO$43&gt;=REGISTER!$DD$28,DO$40&gt;0,SUM(DO$54:DO$60)&gt;0),1,0)))</f>
        <v>0</v>
      </c>
      <c r="AM78" s="68">
        <f>IF((SUM(AM$19:AM$39)+SUM(AM$117:AM$121))&gt;=REGISTER!$DD$24,0,IF(DP$70=1,0,IF(AND(DP78=1,$J78=1,DP$43&gt;=REGISTER!$DD$28,DP$40&gt;0,SUM(DP$54:DP$60)&gt;0),1,0)))</f>
        <v>0</v>
      </c>
      <c r="AN78" s="68">
        <f>IF((SUM(AN$19:AN$39)+SUM(AN$117:AN$121))&gt;=REGISTER!$DD$24,0,IF(DQ$70=1,0,IF(AND(DQ78=1,$J78=1,DQ$43&gt;=REGISTER!$DD$28,DQ$40&gt;0,SUM(DQ$54:DQ$60)&gt;0),1,0)))</f>
        <v>0</v>
      </c>
      <c r="AO78" s="68">
        <f>IF((SUM(AO$19:AO$39)+SUM(AO$117:AO$121))&gt;=REGISTER!$DD$24,0,IF(DR$70=1,0,IF(AND(DR78=1,$J78=1,DR$43&gt;=REGISTER!$DD$28,DR$40&gt;0,SUM(DR$54:DR$60)&gt;0),1,0)))</f>
        <v>0</v>
      </c>
      <c r="AP78" s="68">
        <f>IF((SUM(AP$19:AP$39)+SUM(AP$117:AP$121))&gt;=REGISTER!$DD$24,0,IF(DS$70=1,0,IF(AND(DS78=1,$J78=1,DS$43&gt;=REGISTER!$DD$28,DS$40&gt;0,SUM(DS$54:DS$60)&gt;0),1,0)))</f>
        <v>0</v>
      </c>
      <c r="AQ78" s="68">
        <f>IF((SUM(AQ$19:AQ$39)+SUM(AQ$117:AQ$121))&gt;=REGISTER!$DD$24,0,IF(DT$70=1,0,IF(AND(DT78=1,$J78=1,DT$43&gt;=REGISTER!$DD$28,DT$40&gt;0,SUM(DT$54:DT$60)&gt;0),1,0)))</f>
        <v>0</v>
      </c>
      <c r="AR78" s="68">
        <f>IF((SUM(AR$19:AR$39)+SUM(AR$117:AR$121))&gt;=REGISTER!$DD$24,0,IF(DU$70=1,0,IF(AND(DU78=1,$J78=1,DU$43&gt;=REGISTER!$DD$28,DU$40&gt;0,SUM(DU$54:DU$60)&gt;0),1,0)))</f>
        <v>0</v>
      </c>
      <c r="AS78" s="68">
        <f>IF((SUM(AS$19:AS$39)+SUM(AS$117:AS$121))&gt;=REGISTER!$DD$24,0,IF(DV$70=1,0,IF(AND(DV78=1,$J78=1,DV$43&gt;=REGISTER!$DD$28,DV$40&gt;0,SUM(DV$54:DV$60)&gt;0),1,0)))</f>
        <v>0</v>
      </c>
      <c r="AT78" s="68">
        <f>IF((SUM(AT$19:AT$39)+SUM(AT$117:AT$121))&gt;=REGISTER!$DD$24,0,IF(DW$70=1,0,IF(AND(DW78=1,$J78=1,DW$43&gt;=REGISTER!$DD$28,DW$40&gt;0,SUM(DW$54:DW$60)&gt;0),1,0)))</f>
        <v>0</v>
      </c>
      <c r="AU78" s="68">
        <f>IF((SUM(AU$19:AU$39)+SUM(AU$117:AU$121))&gt;=REGISTER!$DD$24,0,IF(DX$70=1,0,IF(AND(DX78=1,$J78=1,DX$43&gt;=REGISTER!$DD$28,DX$40&gt;0,SUM(DX$54:DX$60)&gt;0),1,0)))</f>
        <v>0</v>
      </c>
      <c r="AV78" s="68">
        <f>IF((SUM(AV$19:AV$39)+SUM(AV$117:AV$121))&gt;=REGISTER!$DD$24,0,IF(DY$70=1,0,IF(AND(DY78=1,$J78=1,DY$43&gt;=REGISTER!$DD$28,DY$40&gt;0,SUM(DY$54:DY$60)&gt;0),1,0)))</f>
        <v>0</v>
      </c>
      <c r="AW78" s="68">
        <f>IF((SUM(AW$19:AW$39)+SUM(AW$117:AW$121))&gt;=REGISTER!$DD$24,0,IF(DZ$70=1,0,IF(AND(DZ78=1,$J78=1,DZ$43&gt;=REGISTER!$DD$28,DZ$40&gt;0,SUM(DZ$54:DZ$60)&gt;0),1,0)))</f>
        <v>0</v>
      </c>
      <c r="AX78" s="68">
        <f>IF((SUM(AX$19:AX$39)+SUM(AX$117:AX$121))&gt;=REGISTER!$DD$24,0,IF(EA$70=1,0,IF(AND(EA78=1,$J78=1,EA$43&gt;=REGISTER!$DD$28,EA$40&gt;0,SUM(EA$54:EA$60)&gt;0),1,0)))</f>
        <v>0</v>
      </c>
      <c r="AY78" s="68">
        <f>IF((SUM(AY$19:AY$39)+SUM(AY$117:AY$121))&gt;=REGISTER!$DD$24,0,IF(EB$70=1,0,IF(AND(EB78=1,$J78=1,EB$43&gt;=REGISTER!$DD$28,EB$40&gt;0,SUM(EB$54:EB$60)&gt;0),1,0)))</f>
        <v>0</v>
      </c>
      <c r="AZ78" s="68">
        <f>IF((SUM(AZ$19:AZ$39)+SUM(AZ$117:AZ$121))&gt;=REGISTER!$DD$24,0,IF(EC$70=1,0,IF(AND(EC78=1,$J78=1,EC$43&gt;=REGISTER!$DD$28,EC$40&gt;0,SUM(EC$54:EC$60)&gt;0),1,0)))</f>
        <v>0</v>
      </c>
      <c r="BA78" s="68">
        <f>IF((SUM(BA$19:BA$39)+SUM(BA$117:BA$121))&gt;=REGISTER!$DD$24,0,IF(ED$70=1,0,IF(AND(ED78=1,$J78=1,ED$43&gt;=REGISTER!$DD$28,ED$40&gt;0,SUM(ED$54:ED$60)&gt;0),1,0)))</f>
        <v>0</v>
      </c>
      <c r="BB78" s="68">
        <f>IF((SUM(BB$19:BB$39)+SUM(BB$117:BB$121))&gt;=REGISTER!$DD$24,0,IF(EE$70=1,0,IF(AND(EE78=1,$J78=1,EE$43&gt;=REGISTER!$DD$28,EE$40&gt;0,SUM(EE$54:EE$60)&gt;0),1,0)))</f>
        <v>0</v>
      </c>
      <c r="BC78" s="68">
        <f>IF((SUM(BC$19:BC$39)+SUM(BC$117:BC$121))&gt;=REGISTER!$DD$24,0,IF(EF$70=1,0,IF(AND(EF78=1,$J78=1,EF$43&gt;=REGISTER!$DD$28,EF$40&gt;0,SUM(EF$54:EF$60)&gt;0),1,0)))</f>
        <v>0</v>
      </c>
      <c r="BD78" s="83">
        <f t="shared" ref="BD78:BD89" si="49">SUM(BE78:CR78)</f>
        <v>0</v>
      </c>
      <c r="BE78" s="68">
        <f>IF((SUM(BE$19:BE$37)+SUM(BE77:BE77))&gt;=20,0,SUM(IF(AND($I78=1,CS78=1,CS$41&gt;2,CS$40&gt;0,SUM(CS$47:CS$53)&gt;0),1,0)))</f>
        <v>0</v>
      </c>
      <c r="BF78" s="68">
        <f t="shared" ref="BF78:CR78" si="50">IF((SUM(BF$19:BF$37)+SUM(BF77:BF77))&gt;=20,0,SUM(IF(AND($I78=1,CT78=1,CT$41&gt;2,CT$40&gt;0,SUM(CT$47:CT$53)&gt;0),1,0)))</f>
        <v>0</v>
      </c>
      <c r="BG78" s="68">
        <f t="shared" si="50"/>
        <v>0</v>
      </c>
      <c r="BH78" s="68">
        <f t="shared" si="50"/>
        <v>0</v>
      </c>
      <c r="BI78" s="68">
        <f t="shared" si="50"/>
        <v>0</v>
      </c>
      <c r="BJ78" s="68">
        <f t="shared" si="50"/>
        <v>0</v>
      </c>
      <c r="BK78" s="68">
        <f t="shared" si="50"/>
        <v>0</v>
      </c>
      <c r="BL78" s="68">
        <f t="shared" si="50"/>
        <v>0</v>
      </c>
      <c r="BM78" s="68">
        <f t="shared" si="50"/>
        <v>0</v>
      </c>
      <c r="BN78" s="68">
        <f t="shared" si="50"/>
        <v>0</v>
      </c>
      <c r="BO78" s="68">
        <f t="shared" si="50"/>
        <v>0</v>
      </c>
      <c r="BP78" s="68">
        <f t="shared" si="50"/>
        <v>0</v>
      </c>
      <c r="BQ78" s="68">
        <f t="shared" si="50"/>
        <v>0</v>
      </c>
      <c r="BR78" s="68">
        <f t="shared" si="50"/>
        <v>0</v>
      </c>
      <c r="BS78" s="68">
        <f t="shared" si="50"/>
        <v>0</v>
      </c>
      <c r="BT78" s="68">
        <f t="shared" si="50"/>
        <v>0</v>
      </c>
      <c r="BU78" s="68">
        <f t="shared" si="50"/>
        <v>0</v>
      </c>
      <c r="BV78" s="68">
        <f t="shared" si="50"/>
        <v>0</v>
      </c>
      <c r="BW78" s="68">
        <f t="shared" si="50"/>
        <v>0</v>
      </c>
      <c r="BX78" s="68">
        <f t="shared" si="50"/>
        <v>0</v>
      </c>
      <c r="BY78" s="68">
        <f t="shared" si="50"/>
        <v>0</v>
      </c>
      <c r="BZ78" s="68">
        <f t="shared" si="50"/>
        <v>0</v>
      </c>
      <c r="CA78" s="68">
        <f t="shared" si="50"/>
        <v>0</v>
      </c>
      <c r="CB78" s="68">
        <f t="shared" si="50"/>
        <v>0</v>
      </c>
      <c r="CC78" s="68">
        <f t="shared" si="50"/>
        <v>0</v>
      </c>
      <c r="CD78" s="68">
        <f t="shared" si="50"/>
        <v>0</v>
      </c>
      <c r="CE78" s="68">
        <f t="shared" si="50"/>
        <v>0</v>
      </c>
      <c r="CF78" s="68">
        <f t="shared" si="50"/>
        <v>0</v>
      </c>
      <c r="CG78" s="68">
        <f t="shared" si="50"/>
        <v>0</v>
      </c>
      <c r="CH78" s="68">
        <f t="shared" si="50"/>
        <v>0</v>
      </c>
      <c r="CI78" s="68">
        <f t="shared" si="50"/>
        <v>0</v>
      </c>
      <c r="CJ78" s="68">
        <f t="shared" si="50"/>
        <v>0</v>
      </c>
      <c r="CK78" s="68">
        <f t="shared" si="50"/>
        <v>0</v>
      </c>
      <c r="CL78" s="68">
        <f t="shared" si="50"/>
        <v>0</v>
      </c>
      <c r="CM78" s="68">
        <f t="shared" si="50"/>
        <v>0</v>
      </c>
      <c r="CN78" s="68">
        <f t="shared" si="50"/>
        <v>0</v>
      </c>
      <c r="CO78" s="68">
        <f t="shared" si="50"/>
        <v>0</v>
      </c>
      <c r="CP78" s="68">
        <f t="shared" si="50"/>
        <v>0</v>
      </c>
      <c r="CQ78" s="68">
        <f t="shared" si="50"/>
        <v>0</v>
      </c>
      <c r="CR78" s="68">
        <f t="shared" si="50"/>
        <v>0</v>
      </c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M78" s="53"/>
      <c r="DN78" s="53"/>
      <c r="DO78" s="53"/>
      <c r="DP78" s="53"/>
      <c r="DQ78" s="53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  <c r="ED78" s="53"/>
      <c r="EE78" s="53"/>
      <c r="EF78" s="53"/>
      <c r="EG78" s="46">
        <f t="shared" ref="EG78:EG116" si="51">SUM(EM78:FD78)+SUM(FE78:FI78)+SUM(FO78:FS78)</f>
        <v>0</v>
      </c>
      <c r="EH78" s="159"/>
      <c r="EI78" s="82">
        <f t="shared" ref="EI78:EI116" si="52">SUM(FY78:GX78)</f>
        <v>0</v>
      </c>
      <c r="EJ78" s="295" t="str">
        <f t="shared" ref="EJ78:EJ121" si="53">IF(OR(B78=0,H78=0),"",IF(AND(VLOOKUP(B78,RE,5,FALSE)=1,VLOOKUP(B78,RE,4,FALSE)=1),"KV FN",IF(AND(VLOOKUP(B78,RE,5,FALSE)=1,VLOOKUP(B78,RE,4,FALSE)=2),"M FN",IF(VLOOKUP(B78,RE,4,FALSE)=1,"KV",IF(VLOOKUP(B78,RE,4,FALSE)=2,"M")))))</f>
        <v/>
      </c>
      <c r="EK78" s="296">
        <f t="shared" ref="EK78:EK121" si="54">IF(B78=0,0,N78)</f>
        <v>0</v>
      </c>
      <c r="EL78" s="161"/>
      <c r="EM78" s="354">
        <f>SUMIF($K78,REGISTER!$CY$7,'KORT 3'!$BD78)</f>
        <v>0</v>
      </c>
      <c r="EN78" s="355">
        <f>SUMIF($K78,REGISTER!$CY$8,'KORT 3'!$BD78)</f>
        <v>0</v>
      </c>
      <c r="EO78" s="356">
        <f>SUMIF($K78,REGISTER!$CY$9,'KORT 3'!$BD78)</f>
        <v>0</v>
      </c>
      <c r="EP78" s="356">
        <f>SUMIF($K78,REGISTER!$CY$10,'KORT 3'!$BD78)</f>
        <v>0</v>
      </c>
      <c r="EQ78" s="357">
        <f>SUMIF($K78,REGISTER!$CY$23,'KORT 3'!$BD78)</f>
        <v>0</v>
      </c>
      <c r="ER78" s="355">
        <f>SUMIF($K78,REGISTER!$CY$24,'KORT 3'!$BD78)</f>
        <v>0</v>
      </c>
      <c r="ES78" s="356">
        <f>SUMIF($K78,REGISTER!$CY$25,'KORT 3'!$BD78)</f>
        <v>0</v>
      </c>
      <c r="ET78" s="356">
        <f>SUMIF($K78,REGISTER!$CY$26,'KORT 3'!$BD78)</f>
        <v>0</v>
      </c>
      <c r="EU78" s="357">
        <f>SUMIF($K78,REGISTER!$CY$15,'KORT 3'!$BD78)</f>
        <v>0</v>
      </c>
      <c r="EV78" s="355">
        <f>SUMIF($K78,REGISTER!$CY$16,'KORT 3'!$BD78)</f>
        <v>0</v>
      </c>
      <c r="EW78" s="355">
        <f>SUMIF($K78,REGISTER!$CY$17,'KORT 3'!$BD78)</f>
        <v>0</v>
      </c>
      <c r="EX78" s="355">
        <f>SUMIF($K78,REGISTER!$CY$18,'KORT 3'!$BD78)</f>
        <v>0</v>
      </c>
      <c r="EY78" s="358">
        <f>SUMIF($K78,REGISTER!$CY$19,'KORT 3'!$BD78)+SUMIF($K78,REGISTER!$CY$20,'KORT 3'!$BD78)+SUMIF($K78,REGISTER!$CY$21,'KORT 3'!$BD78)+SUMIF($K78,REGISTER!$CY$22,'KORT 3'!$BD78)</f>
        <v>0</v>
      </c>
      <c r="EZ78" s="359">
        <f>SUMIF($K78,REGISTER!$CY$31,'KORT 3'!$BD78)</f>
        <v>0</v>
      </c>
      <c r="FA78" s="355">
        <f>SUMIF($K78,REGISTER!$CY$32,'KORT 3'!$BD78)</f>
        <v>0</v>
      </c>
      <c r="FB78" s="355">
        <f>SUMIF($K78,REGISTER!$CY$33,'KORT 3'!$BD78)</f>
        <v>0</v>
      </c>
      <c r="FC78" s="355">
        <f>SUMIF($K78,REGISTER!$CY$34,'KORT 3'!$BD78)</f>
        <v>0</v>
      </c>
      <c r="FD78" s="358">
        <f>SUMIF($K78,REGISTER!$CY$35,'KORT 3'!$BD78)+SUMIF($K78,REGISTER!$CY$36,'KORT 3'!$BD78)+SUMIF($K78,REGISTER!$CY$37,'KORT 3'!$BD78)+SUMIF($K78,REGISTER!$CY$38,'KORT 3'!$BD78)</f>
        <v>0</v>
      </c>
      <c r="FE78" s="376"/>
      <c r="FF78" s="377"/>
      <c r="FG78" s="378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9"/>
      <c r="FY78" s="84">
        <f>SUMIF($M78,REGISTER!$CY$40,'KORT 3'!$O78)</f>
        <v>0</v>
      </c>
      <c r="FZ78" s="17">
        <f>SUMIF($M78,REGISTER!$CY$41,'KORT 3'!$O78)</f>
        <v>0</v>
      </c>
      <c r="GA78" s="17">
        <f>SUMIF($M78,REGISTER!$CY$42,'KORT 3'!$O78)</f>
        <v>0</v>
      </c>
      <c r="GB78" s="17">
        <f>SUMIF($M78,REGISTER!$CY$43,'KORT 3'!$O78)</f>
        <v>0</v>
      </c>
      <c r="GC78" s="17">
        <f>SUMIF($M78,REGISTER!$CY$44,'KORT 3'!$O78)</f>
        <v>0</v>
      </c>
      <c r="GD78" s="17">
        <f>SUMIF($M78,REGISTER!$CY$45,'KORT 3'!$O78)</f>
        <v>0</v>
      </c>
      <c r="GE78" s="17">
        <f>SUMIF($M78,REGISTER!$CY$60,'KORT 3'!$O78)</f>
        <v>0</v>
      </c>
      <c r="GF78" s="17">
        <f>SUMIF($M78,REGISTER!$CY$61,'KORT 3'!$O78)</f>
        <v>0</v>
      </c>
      <c r="GG78" s="17">
        <f>SUMIF($M78,REGISTER!$CY$62,'KORT 3'!$O78)</f>
        <v>0</v>
      </c>
      <c r="GH78" s="17">
        <f>SUMIF($M78,REGISTER!$CY$63,'KORT 3'!$O78)</f>
        <v>0</v>
      </c>
      <c r="GI78" s="17">
        <f>SUMIF($M78,REGISTER!$CY$64,'KORT 3'!$O78)</f>
        <v>0</v>
      </c>
      <c r="GJ78" s="17">
        <f>SUMIF($M78,REGISTER!$CY$65,'KORT 3'!$O78)</f>
        <v>0</v>
      </c>
      <c r="GK78" s="17">
        <f>SUMIF($M78,REGISTER!$CY$50,'KORT 3'!$O78)</f>
        <v>0</v>
      </c>
      <c r="GL78" s="17">
        <f>SUMIF($M78,REGISTER!$CY$51,'KORT 3'!$O78)</f>
        <v>0</v>
      </c>
      <c r="GM78" s="17">
        <f>SUMIF($M78,REGISTER!$CY$52,'KORT 3'!$O78)</f>
        <v>0</v>
      </c>
      <c r="GN78" s="17">
        <f>SUMIF($M78,REGISTER!$CY$53,'KORT 3'!$O78)</f>
        <v>0</v>
      </c>
      <c r="GO78" s="17">
        <f>SUMIF($M78,REGISTER!$CY$54,'KORT 3'!$O78)</f>
        <v>0</v>
      </c>
      <c r="GP78" s="17">
        <f>SUMIF($M78,REGISTER!$CY$55,'KORT 3'!$O78)</f>
        <v>0</v>
      </c>
      <c r="GQ78" s="16">
        <f>SUMIF($M78,REGISTER!$CY$56,'KORT 3'!$O78)+SUMIF($M78,REGISTER!$CY$57,'KORT 3'!$O78)+SUMIF($M78,REGISTER!$CY$58,'KORT 3'!$O78)+SUMIF($M78,REGISTER!$CY$59,'KORT 3'!$O78)</f>
        <v>0</v>
      </c>
      <c r="GR78" s="17">
        <f>SUMIF($M78,REGISTER!$CY$70,'KORT 3'!$O78)</f>
        <v>0</v>
      </c>
      <c r="GS78" s="17">
        <f>SUMIF($M78,REGISTER!$CY$71,'KORT 3'!$O78)</f>
        <v>0</v>
      </c>
      <c r="GT78" s="17">
        <f>SUMIF($M78,REGISTER!$CY$72,'KORT 3'!$O78)</f>
        <v>0</v>
      </c>
      <c r="GU78" s="17">
        <f>SUMIF($M78,REGISTER!$CY$73,'KORT 3'!$O78)</f>
        <v>0</v>
      </c>
      <c r="GV78" s="17">
        <f>SUMIF($M78,REGISTER!$CY$74,'KORT 3'!$O78)</f>
        <v>0</v>
      </c>
      <c r="GW78" s="17">
        <f>SUMIF($M78,REGISTER!$CY$75,'KORT 3'!$O78)</f>
        <v>0</v>
      </c>
      <c r="GX78" s="16">
        <f>SUMIF($M78,REGISTER!$CY$76,'KORT 3'!$O78)+SUMIF($M78,REGISTER!$CY$77,'KORT 3'!$O78)+SUMIF($M78,REGISTER!$CY$78,'KORT 3'!$O78)+SUMIF($M78,REGISTER!$CY$79,'KORT 3'!$O78)</f>
        <v>0</v>
      </c>
      <c r="GY78" s="255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5"/>
      <c r="HQ78" s="1"/>
    </row>
    <row r="79" spans="1:225" ht="12" customHeight="1">
      <c r="A79" s="15">
        <v>23</v>
      </c>
      <c r="B79" s="69"/>
      <c r="C79" s="539" t="str">
        <f t="shared" si="41"/>
        <v/>
      </c>
      <c r="D79" s="540"/>
      <c r="E79" s="540"/>
      <c r="F79" s="540"/>
      <c r="G79" s="541"/>
      <c r="H79" s="111" t="str">
        <f t="shared" si="42"/>
        <v/>
      </c>
      <c r="I79" s="22">
        <f t="shared" si="43"/>
        <v>0</v>
      </c>
      <c r="J79" s="22">
        <f t="shared" si="44"/>
        <v>0</v>
      </c>
      <c r="K79" s="22">
        <f t="shared" si="45"/>
        <v>0</v>
      </c>
      <c r="L79" s="114"/>
      <c r="M79" s="22">
        <f t="shared" si="46"/>
        <v>0</v>
      </c>
      <c r="N79" s="22">
        <f t="shared" si="47"/>
        <v>0</v>
      </c>
      <c r="O79" s="83">
        <f t="shared" si="48"/>
        <v>0</v>
      </c>
      <c r="P79" s="68">
        <f>IF((SUM(P$19:P$39)+SUM(P$78:P78)+SUM(P$117:P$121))&gt;=REGISTER!$DD$24,0,IF(CS$70=1,0,IF(AND(CS79=1,$J79=1,CS$43&gt;=REGISTER!$DD$28,CS$40&gt;0,SUM(CS$54:CS$60)&gt;0),1,0)))</f>
        <v>0</v>
      </c>
      <c r="Q79" s="68">
        <f>IF((SUM(Q$19:Q$39)+SUM(Q$78:Q78)+SUM(Q$117:Q$121))&gt;=REGISTER!$DD$24,0,IF(CT$70=1,0,IF(AND(CT79=1,$J79=1,CT$43&gt;=REGISTER!$DD$28,CT$40&gt;0,SUM(CT$54:CT$60)&gt;0),1,0)))</f>
        <v>0</v>
      </c>
      <c r="R79" s="68">
        <f>IF((SUM(R$19:R$39)+SUM(R$78:R78)+SUM(R$117:R$121))&gt;=REGISTER!$DD$24,0,IF(CU$70=1,0,IF(AND(CU79=1,$J79=1,CU$43&gt;=REGISTER!$DD$28,CU$40&gt;0,SUM(CU$54:CU$60)&gt;0),1,0)))</f>
        <v>0</v>
      </c>
      <c r="S79" s="68">
        <f>IF((SUM(S$19:S$39)+SUM(S$78:S78)+SUM(S$117:S$121))&gt;=REGISTER!$DD$24,0,IF(CV$70=1,0,IF(AND(CV79=1,$J79=1,CV$43&gt;=REGISTER!$DD$28,CV$40&gt;0,SUM(CV$54:CV$60)&gt;0),1,0)))</f>
        <v>0</v>
      </c>
      <c r="T79" s="68">
        <f>IF((SUM(T$19:T$39)+SUM(T$78:T78)+SUM(T$117:T$121))&gt;=REGISTER!$DD$24,0,IF(CW$70=1,0,IF(AND(CW79=1,$J79=1,CW$43&gt;=REGISTER!$DD$28,CW$40&gt;0,SUM(CW$54:CW$60)&gt;0),1,0)))</f>
        <v>0</v>
      </c>
      <c r="U79" s="68">
        <f>IF((SUM(U$19:U$39)+SUM(U$78:U78)+SUM(U$117:U$121))&gt;=REGISTER!$DD$24,0,IF(CX$70=1,0,IF(AND(CX79=1,$J79=1,CX$43&gt;=REGISTER!$DD$28,CX$40&gt;0,SUM(CX$54:CX$60)&gt;0),1,0)))</f>
        <v>0</v>
      </c>
      <c r="V79" s="68">
        <f>IF((SUM(V$19:V$39)+SUM(V$78:V78)+SUM(V$117:V$121))&gt;=REGISTER!$DD$24,0,IF(CY$70=1,0,IF(AND(CY79=1,$J79=1,CY$43&gt;=REGISTER!$DD$28,CY$40&gt;0,SUM(CY$54:CY$60)&gt;0),1,0)))</f>
        <v>0</v>
      </c>
      <c r="W79" s="68">
        <f>IF((SUM(W$19:W$39)+SUM(W$78:W78)+SUM(W$117:W$121))&gt;=REGISTER!$DD$24,0,IF(CZ$70=1,0,IF(AND(CZ79=1,$J79=1,CZ$43&gt;=REGISTER!$DD$28,CZ$40&gt;0,SUM(CZ$54:CZ$60)&gt;0),1,0)))</f>
        <v>0</v>
      </c>
      <c r="X79" s="68">
        <f>IF((SUM(X$19:X$39)+SUM(X$78:X78)+SUM(X$117:X$121))&gt;=REGISTER!$DD$24,0,IF(DA$70=1,0,IF(AND(DA79=1,$J79=1,DA$43&gt;=REGISTER!$DD$28,DA$40&gt;0,SUM(DA$54:DA$60)&gt;0),1,0)))</f>
        <v>0</v>
      </c>
      <c r="Y79" s="68">
        <f>IF((SUM(Y$19:Y$39)+SUM(Y$78:Y78)+SUM(Y$117:Y$121))&gt;=REGISTER!$DD$24,0,IF(DB$70=1,0,IF(AND(DB79=1,$J79=1,DB$43&gt;=REGISTER!$DD$28,DB$40&gt;0,SUM(DB$54:DB$60)&gt;0),1,0)))</f>
        <v>0</v>
      </c>
      <c r="Z79" s="68">
        <f>IF((SUM(Z$19:Z$39)+SUM(Z$78:Z78)+SUM(Z$117:Z$121))&gt;=REGISTER!$DD$24,0,IF(DC$70=1,0,IF(AND(DC79=1,$J79=1,DC$43&gt;=REGISTER!$DD$28,DC$40&gt;0,SUM(DC$54:DC$60)&gt;0),1,0)))</f>
        <v>0</v>
      </c>
      <c r="AA79" s="68">
        <f>IF((SUM(AA$19:AA$39)+SUM(AA$78:AA78)+SUM(AA$117:AA$121))&gt;=REGISTER!$DD$24,0,IF(DD$70=1,0,IF(AND(DD79=1,$J79=1,DD$43&gt;=REGISTER!$DD$28,DD$40&gt;0,SUM(DD$54:DD$60)&gt;0),1,0)))</f>
        <v>0</v>
      </c>
      <c r="AB79" s="68">
        <f>IF((SUM(AB$19:AB$39)+SUM(AB$78:AB78)+SUM(AB$117:AB$121))&gt;=REGISTER!$DD$24,0,IF(DE$70=1,0,IF(AND(DE79=1,$J79=1,DE$43&gt;=REGISTER!$DD$28,DE$40&gt;0,SUM(DE$54:DE$60)&gt;0),1,0)))</f>
        <v>0</v>
      </c>
      <c r="AC79" s="68">
        <f>IF((SUM(AC$19:AC$39)+SUM(AC$78:AC78)+SUM(AC$117:AC$121))&gt;=REGISTER!$DD$24,0,IF(DF$70=1,0,IF(AND(DF79=1,$J79=1,DF$43&gt;=REGISTER!$DD$28,DF$40&gt;0,SUM(DF$54:DF$60)&gt;0),1,0)))</f>
        <v>0</v>
      </c>
      <c r="AD79" s="68">
        <f>IF((SUM(AD$19:AD$39)+SUM(AD$78:AD78)+SUM(AD$117:AD$121))&gt;=REGISTER!$DD$24,0,IF(DG$70=1,0,IF(AND(DG79=1,$J79=1,DG$43&gt;=REGISTER!$DD$28,DG$40&gt;0,SUM(DG$54:DG$60)&gt;0),1,0)))</f>
        <v>0</v>
      </c>
      <c r="AE79" s="68">
        <f>IF((SUM(AE$19:AE$39)+SUM(AE$78:AE78)+SUM(AE$117:AE$121))&gt;=REGISTER!$DD$24,0,IF(DH$70=1,0,IF(AND(DH79=1,$J79=1,DH$43&gt;=REGISTER!$DD$28,DH$40&gt;0,SUM(DH$54:DH$60)&gt;0),1,0)))</f>
        <v>0</v>
      </c>
      <c r="AF79" s="68">
        <f>IF((SUM(AF$19:AF$39)+SUM(AF$78:AF78)+SUM(AF$117:AF$121))&gt;=REGISTER!$DD$24,0,IF(DI$70=1,0,IF(AND(DI79=1,$J79=1,DI$43&gt;=REGISTER!$DD$28,DI$40&gt;0,SUM(DI$54:DI$60)&gt;0),1,0)))</f>
        <v>0</v>
      </c>
      <c r="AG79" s="68">
        <f>IF((SUM(AG$19:AG$39)+SUM(AG$78:AG78)+SUM(AG$117:AG$121))&gt;=REGISTER!$DD$24,0,IF(DJ$70=1,0,IF(AND(DJ79=1,$J79=1,DJ$43&gt;=REGISTER!$DD$28,DJ$40&gt;0,SUM(DJ$54:DJ$60)&gt;0),1,0)))</f>
        <v>0</v>
      </c>
      <c r="AH79" s="68">
        <f>IF((SUM(AH$19:AH$39)+SUM(AH$78:AH78)+SUM(AH$117:AH$121))&gt;=REGISTER!$DD$24,0,IF(DK$70=1,0,IF(AND(DK79=1,$J79=1,DK$43&gt;=REGISTER!$DD$28,DK$40&gt;0,SUM(DK$54:DK$60)&gt;0),1,0)))</f>
        <v>0</v>
      </c>
      <c r="AI79" s="68">
        <f>IF((SUM(AI$19:AI$39)+SUM(AI$78:AI78)+SUM(AI$117:AI$121))&gt;=REGISTER!$DD$24,0,IF(DL$70=1,0,IF(AND(DL79=1,$J79=1,DL$43&gt;=REGISTER!$DD$28,DL$40&gt;0,SUM(DL$54:DL$60)&gt;0),1,0)))</f>
        <v>0</v>
      </c>
      <c r="AJ79" s="68">
        <f>IF((SUM(AJ$19:AJ$39)+SUM(AJ$78:AJ78)+SUM(AJ$117:AJ$121))&gt;=REGISTER!$DD$24,0,IF(DM$70=1,0,IF(AND(DM79=1,$J79=1,DM$43&gt;=REGISTER!$DD$28,DM$40&gt;0,SUM(DM$54:DM$60)&gt;0),1,0)))</f>
        <v>0</v>
      </c>
      <c r="AK79" s="68">
        <f>IF((SUM(AK$19:AK$39)+SUM(AK$78:AK78)+SUM(AK$117:AK$121))&gt;=REGISTER!$DD$24,0,IF(DN$70=1,0,IF(AND(DN79=1,$J79=1,DN$43&gt;=REGISTER!$DD$28,DN$40&gt;0,SUM(DN$54:DN$60)&gt;0),1,0)))</f>
        <v>0</v>
      </c>
      <c r="AL79" s="68">
        <f>IF((SUM(AL$19:AL$39)+SUM(AL$78:AL78)+SUM(AL$117:AL$121))&gt;=REGISTER!$DD$24,0,IF(DO$70=1,0,IF(AND(DO79=1,$J79=1,DO$43&gt;=REGISTER!$DD$28,DO$40&gt;0,SUM(DO$54:DO$60)&gt;0),1,0)))</f>
        <v>0</v>
      </c>
      <c r="AM79" s="68">
        <f>IF((SUM(AM$19:AM$39)+SUM(AM$78:AM78)+SUM(AM$117:AM$121))&gt;=REGISTER!$DD$24,0,IF(DP$70=1,0,IF(AND(DP79=1,$J79=1,DP$43&gt;=REGISTER!$DD$28,DP$40&gt;0,SUM(DP$54:DP$60)&gt;0),1,0)))</f>
        <v>0</v>
      </c>
      <c r="AN79" s="68">
        <f>IF((SUM(AN$19:AN$39)+SUM(AN$78:AN78)+SUM(AN$117:AN$121))&gt;=REGISTER!$DD$24,0,IF(DQ$70=1,0,IF(AND(DQ79=1,$J79=1,DQ$43&gt;=REGISTER!$DD$28,DQ$40&gt;0,SUM(DQ$54:DQ$60)&gt;0),1,0)))</f>
        <v>0</v>
      </c>
      <c r="AO79" s="68">
        <f>IF((SUM(AO$19:AO$39)+SUM(AO$78:AO78)+SUM(AO$117:AO$121))&gt;=REGISTER!$DD$24,0,IF(DR$70=1,0,IF(AND(DR79=1,$J79=1,DR$43&gt;=REGISTER!$DD$28,DR$40&gt;0,SUM(DR$54:DR$60)&gt;0),1,0)))</f>
        <v>0</v>
      </c>
      <c r="AP79" s="68">
        <f>IF((SUM(AP$19:AP$39)+SUM(AP$78:AP78)+SUM(AP$117:AP$121))&gt;=REGISTER!$DD$24,0,IF(DS$70=1,0,IF(AND(DS79=1,$J79=1,DS$43&gt;=REGISTER!$DD$28,DS$40&gt;0,SUM(DS$54:DS$60)&gt;0),1,0)))</f>
        <v>0</v>
      </c>
      <c r="AQ79" s="68">
        <f>IF((SUM(AQ$19:AQ$39)+SUM(AQ$78:AQ78)+SUM(AQ$117:AQ$121))&gt;=REGISTER!$DD$24,0,IF(DT$70=1,0,IF(AND(DT79=1,$J79=1,DT$43&gt;=REGISTER!$DD$28,DT$40&gt;0,SUM(DT$54:DT$60)&gt;0),1,0)))</f>
        <v>0</v>
      </c>
      <c r="AR79" s="68">
        <f>IF((SUM(AR$19:AR$39)+SUM(AR$78:AR78)+SUM(AR$117:AR$121))&gt;=REGISTER!$DD$24,0,IF(DU$70=1,0,IF(AND(DU79=1,$J79=1,DU$43&gt;=REGISTER!$DD$28,DU$40&gt;0,SUM(DU$54:DU$60)&gt;0),1,0)))</f>
        <v>0</v>
      </c>
      <c r="AS79" s="68">
        <f>IF((SUM(AS$19:AS$39)+SUM(AS$78:AS78)+SUM(AS$117:AS$121))&gt;=REGISTER!$DD$24,0,IF(DV$70=1,0,IF(AND(DV79=1,$J79=1,DV$43&gt;=REGISTER!$DD$28,DV$40&gt;0,SUM(DV$54:DV$60)&gt;0),1,0)))</f>
        <v>0</v>
      </c>
      <c r="AT79" s="68">
        <f>IF((SUM(AT$19:AT$39)+SUM(AT$78:AT78)+SUM(AT$117:AT$121))&gt;=REGISTER!$DD$24,0,IF(DW$70=1,0,IF(AND(DW79=1,$J79=1,DW$43&gt;=REGISTER!$DD$28,DW$40&gt;0,SUM(DW$54:DW$60)&gt;0),1,0)))</f>
        <v>0</v>
      </c>
      <c r="AU79" s="68">
        <f>IF((SUM(AU$19:AU$39)+SUM(AU$78:AU78)+SUM(AU$117:AU$121))&gt;=REGISTER!$DD$24,0,IF(DX$70=1,0,IF(AND(DX79=1,$J79=1,DX$43&gt;=REGISTER!$DD$28,DX$40&gt;0,SUM(DX$54:DX$60)&gt;0),1,0)))</f>
        <v>0</v>
      </c>
      <c r="AV79" s="68">
        <f>IF((SUM(AV$19:AV$39)+SUM(AV$78:AV78)+SUM(AV$117:AV$121))&gt;=REGISTER!$DD$24,0,IF(DY$70=1,0,IF(AND(DY79=1,$J79=1,DY$43&gt;=REGISTER!$DD$28,DY$40&gt;0,SUM(DY$54:DY$60)&gt;0),1,0)))</f>
        <v>0</v>
      </c>
      <c r="AW79" s="68">
        <f>IF((SUM(AW$19:AW$39)+SUM(AW$78:AW78)+SUM(AW$117:AW$121))&gt;=REGISTER!$DD$24,0,IF(DZ$70=1,0,IF(AND(DZ79=1,$J79=1,DZ$43&gt;=REGISTER!$DD$28,DZ$40&gt;0,SUM(DZ$54:DZ$60)&gt;0),1,0)))</f>
        <v>0</v>
      </c>
      <c r="AX79" s="68">
        <f>IF((SUM(AX$19:AX$39)+SUM(AX$78:AX78)+SUM(AX$117:AX$121))&gt;=REGISTER!$DD$24,0,IF(EA$70=1,0,IF(AND(EA79=1,$J79=1,EA$43&gt;=REGISTER!$DD$28,EA$40&gt;0,SUM(EA$54:EA$60)&gt;0),1,0)))</f>
        <v>0</v>
      </c>
      <c r="AY79" s="68">
        <f>IF((SUM(AY$19:AY$39)+SUM(AY$78:AY78)+SUM(AY$117:AY$121))&gt;=REGISTER!$DD$24,0,IF(EB$70=1,0,IF(AND(EB79=1,$J79=1,EB$43&gt;=REGISTER!$DD$28,EB$40&gt;0,SUM(EB$54:EB$60)&gt;0),1,0)))</f>
        <v>0</v>
      </c>
      <c r="AZ79" s="68">
        <f>IF((SUM(AZ$19:AZ$39)+SUM(AZ$78:AZ78)+SUM(AZ$117:AZ$121))&gt;=REGISTER!$DD$24,0,IF(EC$70=1,0,IF(AND(EC79=1,$J79=1,EC$43&gt;=REGISTER!$DD$28,EC$40&gt;0,SUM(EC$54:EC$60)&gt;0),1,0)))</f>
        <v>0</v>
      </c>
      <c r="BA79" s="68">
        <f>IF((SUM(BA$19:BA$39)+SUM(BA$78:BA78)+SUM(BA$117:BA$121))&gt;=REGISTER!$DD$24,0,IF(ED$70=1,0,IF(AND(ED79=1,$J79=1,ED$43&gt;=REGISTER!$DD$28,ED$40&gt;0,SUM(ED$54:ED$60)&gt;0),1,0)))</f>
        <v>0</v>
      </c>
      <c r="BB79" s="68">
        <f>IF((SUM(BB$19:BB$39)+SUM(BB$78:BB78)+SUM(BB$117:BB$121))&gt;=REGISTER!$DD$24,0,IF(EE$70=1,0,IF(AND(EE79=1,$J79=1,EE$43&gt;=REGISTER!$DD$28,EE$40&gt;0,SUM(EE$54:EE$60)&gt;0),1,0)))</f>
        <v>0</v>
      </c>
      <c r="BC79" s="68">
        <f>IF((SUM(BC$19:BC$39)+SUM(BC$78:BC78)+SUM(BC$117:BC$121))&gt;=REGISTER!$DD$24,0,IF(EF$70=1,0,IF(AND(EF79=1,$J79=1,EF$43&gt;=REGISTER!$DD$28,EF$40&gt;0,SUM(EF$54:EF$60)&gt;0),1,0)))</f>
        <v>0</v>
      </c>
      <c r="BD79" s="83">
        <f t="shared" si="49"/>
        <v>0</v>
      </c>
      <c r="BE79" s="68">
        <f>IF((SUM(BE$19:BE$37)+SUM(BE$78:BE78))&gt;=20,0,SUM(IF(AND($I79=1,CS79=1,CS$41&gt;2,CS$40&gt;0,SUM(CS$47:CS$53)&gt;0),1,0)))</f>
        <v>0</v>
      </c>
      <c r="BF79" s="68">
        <f>IF((SUM(BF$19:BF$37)+SUM(BF$78:BF78))&gt;=20,0,SUM(IF(AND($I79=1,CT79=1,CT$41&gt;2,CT$40&gt;0,SUM(CT$47:CT$53)&gt;0),1,0)))</f>
        <v>0</v>
      </c>
      <c r="BG79" s="68">
        <f>IF((SUM(BG$19:BG$37)+SUM(BG$78:BG78))&gt;=20,0,SUM(IF(AND($I79=1,CU79=1,CU$41&gt;2,CU$40&gt;0,SUM(CU$47:CU$53)&gt;0),1,0)))</f>
        <v>0</v>
      </c>
      <c r="BH79" s="68">
        <f>IF((SUM(BH$19:BH$37)+SUM(BH$78:BH78))&gt;=20,0,SUM(IF(AND($I79=1,CV79=1,CV$41&gt;2,CV$40&gt;0,SUM(CV$47:CV$53)&gt;0),1,0)))</f>
        <v>0</v>
      </c>
      <c r="BI79" s="68">
        <f>IF((SUM(BI$19:BI$37)+SUM(BI$78:BI78))&gt;=20,0,SUM(IF(AND($I79=1,CW79=1,CW$41&gt;2,CW$40&gt;0,SUM(CW$47:CW$53)&gt;0),1,0)))</f>
        <v>0</v>
      </c>
      <c r="BJ79" s="68">
        <f>IF((SUM(BJ$19:BJ$37)+SUM(BJ$78:BJ78))&gt;=20,0,SUM(IF(AND($I79=1,CX79=1,CX$41&gt;2,CX$40&gt;0,SUM(CX$47:CX$53)&gt;0),1,0)))</f>
        <v>0</v>
      </c>
      <c r="BK79" s="68">
        <f>IF((SUM(BK$19:BK$37)+SUM(BK$78:BK78))&gt;=20,0,SUM(IF(AND($I79=1,CY79=1,CY$41&gt;2,CY$40&gt;0,SUM(CY$47:CY$53)&gt;0),1,0)))</f>
        <v>0</v>
      </c>
      <c r="BL79" s="68">
        <f>IF((SUM(BL$19:BL$37)+SUM(BL$78:BL78))&gt;=20,0,SUM(IF(AND($I79=1,CZ79=1,CZ$41&gt;2,CZ$40&gt;0,SUM(CZ$47:CZ$53)&gt;0),1,0)))</f>
        <v>0</v>
      </c>
      <c r="BM79" s="68">
        <f>IF((SUM(BM$19:BM$37)+SUM(BM$78:BM78))&gt;=20,0,SUM(IF(AND($I79=1,DA79=1,DA$41&gt;2,DA$40&gt;0,SUM(DA$47:DA$53)&gt;0),1,0)))</f>
        <v>0</v>
      </c>
      <c r="BN79" s="68">
        <f>IF((SUM(BN$19:BN$37)+SUM(BN$78:BN78))&gt;=20,0,SUM(IF(AND($I79=1,DB79=1,DB$41&gt;2,DB$40&gt;0,SUM(DB$47:DB$53)&gt;0),1,0)))</f>
        <v>0</v>
      </c>
      <c r="BO79" s="68">
        <f>IF((SUM(BO$19:BO$37)+SUM(BO$78:BO78))&gt;=20,0,SUM(IF(AND($I79=1,DC79=1,DC$41&gt;2,DC$40&gt;0,SUM(DC$47:DC$53)&gt;0),1,0)))</f>
        <v>0</v>
      </c>
      <c r="BP79" s="68">
        <f>IF((SUM(BP$19:BP$37)+SUM(BP$78:BP78))&gt;=20,0,SUM(IF(AND($I79=1,DD79=1,DD$41&gt;2,DD$40&gt;0,SUM(DD$47:DD$53)&gt;0),1,0)))</f>
        <v>0</v>
      </c>
      <c r="BQ79" s="68">
        <f>IF((SUM(BQ$19:BQ$37)+SUM(BQ$78:BQ78))&gt;=20,0,SUM(IF(AND($I79=1,DE79=1,DE$41&gt;2,DE$40&gt;0,SUM(DE$47:DE$53)&gt;0),1,0)))</f>
        <v>0</v>
      </c>
      <c r="BR79" s="68">
        <f>IF((SUM(BR$19:BR$37)+SUM(BR$78:BR78))&gt;=20,0,SUM(IF(AND($I79=1,DF79=1,DF$41&gt;2,DF$40&gt;0,SUM(DF$47:DF$53)&gt;0),1,0)))</f>
        <v>0</v>
      </c>
      <c r="BS79" s="68">
        <f>IF((SUM(BS$19:BS$37)+SUM(BS$78:BS78))&gt;=20,0,SUM(IF(AND($I79=1,DG79=1,DG$41&gt;2,DG$40&gt;0,SUM(DG$47:DG$53)&gt;0),1,0)))</f>
        <v>0</v>
      </c>
      <c r="BT79" s="68">
        <f>IF((SUM(BT$19:BT$37)+SUM(BT$78:BT78))&gt;=20,0,SUM(IF(AND($I79=1,DH79=1,DH$41&gt;2,DH$40&gt;0,SUM(DH$47:DH$53)&gt;0),1,0)))</f>
        <v>0</v>
      </c>
      <c r="BU79" s="68">
        <f>IF((SUM(BU$19:BU$37)+SUM(BU$78:BU78))&gt;=20,0,SUM(IF(AND($I79=1,DI79=1,DI$41&gt;2,DI$40&gt;0,SUM(DI$47:DI$53)&gt;0),1,0)))</f>
        <v>0</v>
      </c>
      <c r="BV79" s="68">
        <f>IF((SUM(BV$19:BV$37)+SUM(BV$78:BV78))&gt;=20,0,SUM(IF(AND($I79=1,DJ79=1,DJ$41&gt;2,DJ$40&gt;0,SUM(DJ$47:DJ$53)&gt;0),1,0)))</f>
        <v>0</v>
      </c>
      <c r="BW79" s="68">
        <f>IF((SUM(BW$19:BW$37)+SUM(BW$78:BW78))&gt;=20,0,SUM(IF(AND($I79=1,DK79=1,DK$41&gt;2,DK$40&gt;0,SUM(DK$47:DK$53)&gt;0),1,0)))</f>
        <v>0</v>
      </c>
      <c r="BX79" s="68">
        <f>IF((SUM(BX$19:BX$37)+SUM(BX$78:BX78))&gt;=20,0,SUM(IF(AND($I79=1,DL79=1,DL$41&gt;2,DL$40&gt;0,SUM(DL$47:DL$53)&gt;0),1,0)))</f>
        <v>0</v>
      </c>
      <c r="BY79" s="68">
        <f>IF((SUM(BY$19:BY$37)+SUM(BY$78:BY78))&gt;=20,0,SUM(IF(AND($I79=1,DM79=1,DM$41&gt;2,DM$40&gt;0,SUM(DM$47:DM$53)&gt;0),1,0)))</f>
        <v>0</v>
      </c>
      <c r="BZ79" s="68">
        <f>IF((SUM(BZ$19:BZ$37)+SUM(BZ$78:BZ78))&gt;=20,0,SUM(IF(AND($I79=1,DN79=1,DN$41&gt;2,DN$40&gt;0,SUM(DN$47:DN$53)&gt;0),1,0)))</f>
        <v>0</v>
      </c>
      <c r="CA79" s="68">
        <f>IF((SUM(CA$19:CA$37)+SUM(CA$78:CA78))&gt;=20,0,SUM(IF(AND($I79=1,DO79=1,DO$41&gt;2,DO$40&gt;0,SUM(DO$47:DO$53)&gt;0),1,0)))</f>
        <v>0</v>
      </c>
      <c r="CB79" s="68">
        <f>IF((SUM(CB$19:CB$37)+SUM(CB$78:CB78))&gt;=20,0,SUM(IF(AND($I79=1,DP79=1,DP$41&gt;2,DP$40&gt;0,SUM(DP$47:DP$53)&gt;0),1,0)))</f>
        <v>0</v>
      </c>
      <c r="CC79" s="68">
        <f>IF((SUM(CC$19:CC$37)+SUM(CC$78:CC78))&gt;=20,0,SUM(IF(AND($I79=1,DQ79=1,DQ$41&gt;2,DQ$40&gt;0,SUM(DQ$47:DQ$53)&gt;0),1,0)))</f>
        <v>0</v>
      </c>
      <c r="CD79" s="68">
        <f>IF((SUM(CD$19:CD$37)+SUM(CD$78:CD78))&gt;=20,0,SUM(IF(AND($I79=1,DR79=1,DR$41&gt;2,DR$40&gt;0,SUM(DR$47:DR$53)&gt;0),1,0)))</f>
        <v>0</v>
      </c>
      <c r="CE79" s="68">
        <f>IF((SUM(CE$19:CE$37)+SUM(CE$78:CE78))&gt;=20,0,SUM(IF(AND($I79=1,DS79=1,DS$41&gt;2,DS$40&gt;0,SUM(DS$47:DS$53)&gt;0),1,0)))</f>
        <v>0</v>
      </c>
      <c r="CF79" s="68">
        <f>IF((SUM(CF$19:CF$37)+SUM(CF$78:CF78))&gt;=20,0,SUM(IF(AND($I79=1,DT79=1,DT$41&gt;2,DT$40&gt;0,SUM(DT$47:DT$53)&gt;0),1,0)))</f>
        <v>0</v>
      </c>
      <c r="CG79" s="68">
        <f>IF((SUM(CG$19:CG$37)+SUM(CG$78:CG78))&gt;=20,0,SUM(IF(AND($I79=1,DU79=1,DU$41&gt;2,DU$40&gt;0,SUM(DU$47:DU$53)&gt;0),1,0)))</f>
        <v>0</v>
      </c>
      <c r="CH79" s="68">
        <f>IF((SUM(CH$19:CH$37)+SUM(CH$78:CH78))&gt;=20,0,SUM(IF(AND($I79=1,DV79=1,DV$41&gt;2,DV$40&gt;0,SUM(DV$47:DV$53)&gt;0),1,0)))</f>
        <v>0</v>
      </c>
      <c r="CI79" s="68">
        <f>IF((SUM(CI$19:CI$37)+SUM(CI$78:CI78))&gt;=20,0,SUM(IF(AND($I79=1,DW79=1,DW$41&gt;2,DW$40&gt;0,SUM(DW$47:DW$53)&gt;0),1,0)))</f>
        <v>0</v>
      </c>
      <c r="CJ79" s="68">
        <f>IF((SUM(CJ$19:CJ$37)+SUM(CJ$78:CJ78))&gt;=20,0,SUM(IF(AND($I79=1,DX79=1,DX$41&gt;2,DX$40&gt;0,SUM(DX$47:DX$53)&gt;0),1,0)))</f>
        <v>0</v>
      </c>
      <c r="CK79" s="68">
        <f>IF((SUM(CK$19:CK$37)+SUM(CK$78:CK78))&gt;=20,0,SUM(IF(AND($I79=1,DY79=1,DY$41&gt;2,DY$40&gt;0,SUM(DY$47:DY$53)&gt;0),1,0)))</f>
        <v>0</v>
      </c>
      <c r="CL79" s="68">
        <f>IF((SUM(CL$19:CL$37)+SUM(CL$78:CL78))&gt;=20,0,SUM(IF(AND($I79=1,DZ79=1,DZ$41&gt;2,DZ$40&gt;0,SUM(DZ$47:DZ$53)&gt;0),1,0)))</f>
        <v>0</v>
      </c>
      <c r="CM79" s="68">
        <f>IF((SUM(CM$19:CM$37)+SUM(CM$78:CM78))&gt;=20,0,SUM(IF(AND($I79=1,EA79=1,EA$41&gt;2,EA$40&gt;0,SUM(EA$47:EA$53)&gt;0),1,0)))</f>
        <v>0</v>
      </c>
      <c r="CN79" s="68">
        <f>IF((SUM(CN$19:CN$37)+SUM(CN$78:CN78))&gt;=20,0,SUM(IF(AND($I79=1,EB79=1,EB$41&gt;2,EB$40&gt;0,SUM(EB$47:EB$53)&gt;0),1,0)))</f>
        <v>0</v>
      </c>
      <c r="CO79" s="68">
        <f>IF((SUM(CO$19:CO$37)+SUM(CO$78:CO78))&gt;=20,0,SUM(IF(AND($I79=1,EC79=1,EC$41&gt;2,EC$40&gt;0,SUM(EC$47:EC$53)&gt;0),1,0)))</f>
        <v>0</v>
      </c>
      <c r="CP79" s="68">
        <f>IF((SUM(CP$19:CP$37)+SUM(CP$78:CP78))&gt;=20,0,SUM(IF(AND($I79=1,ED79=1,ED$41&gt;2,ED$40&gt;0,SUM(ED$47:ED$53)&gt;0),1,0)))</f>
        <v>0</v>
      </c>
      <c r="CQ79" s="68">
        <f>IF((SUM(CQ$19:CQ$37)+SUM(CQ$78:CQ78))&gt;=20,0,SUM(IF(AND($I79=1,EE79=1,EE$41&gt;2,EE$40&gt;0,SUM(EE$47:EE$53)&gt;0),1,0)))</f>
        <v>0</v>
      </c>
      <c r="CR79" s="68">
        <f>IF((SUM(CR$19:CR$37)+SUM(CR$78:CR78))&gt;=20,0,SUM(IF(AND($I79=1,EF79=1,EF$41&gt;2,EF$40&gt;0,SUM(EF$47:EF$53)&gt;0),1,0)))</f>
        <v>0</v>
      </c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  <c r="ED79" s="53"/>
      <c r="EE79" s="53"/>
      <c r="EF79" s="53"/>
      <c r="EG79" s="46">
        <f t="shared" si="51"/>
        <v>0</v>
      </c>
      <c r="EH79" s="116"/>
      <c r="EI79" s="82">
        <f t="shared" si="52"/>
        <v>0</v>
      </c>
      <c r="EJ79" s="295" t="str">
        <f t="shared" si="53"/>
        <v/>
      </c>
      <c r="EK79" s="296">
        <f t="shared" si="54"/>
        <v>0</v>
      </c>
      <c r="EL79" s="161"/>
      <c r="EM79" s="354">
        <f>SUMIF($K79,REGISTER!$CY$7,'KORT 3'!$BD79)</f>
        <v>0</v>
      </c>
      <c r="EN79" s="355">
        <f>SUMIF($K79,REGISTER!$CY$8,'KORT 3'!$BD79)</f>
        <v>0</v>
      </c>
      <c r="EO79" s="356">
        <f>SUMIF($K79,REGISTER!$CY$9,'KORT 3'!$BD79)</f>
        <v>0</v>
      </c>
      <c r="EP79" s="356">
        <f>SUMIF($K79,REGISTER!$CY$10,'KORT 3'!$BD79)</f>
        <v>0</v>
      </c>
      <c r="EQ79" s="357">
        <f>SUMIF($K79,REGISTER!$CY$23,'KORT 3'!$BD79)</f>
        <v>0</v>
      </c>
      <c r="ER79" s="355">
        <f>SUMIF($K79,REGISTER!$CY$24,'KORT 3'!$BD79)</f>
        <v>0</v>
      </c>
      <c r="ES79" s="356">
        <f>SUMIF($K79,REGISTER!$CY$25,'KORT 3'!$BD79)</f>
        <v>0</v>
      </c>
      <c r="ET79" s="356">
        <f>SUMIF($K79,REGISTER!$CY$26,'KORT 3'!$BD79)</f>
        <v>0</v>
      </c>
      <c r="EU79" s="357">
        <f>SUMIF($K79,REGISTER!$CY$15,'KORT 3'!$BD79)</f>
        <v>0</v>
      </c>
      <c r="EV79" s="355">
        <f>SUMIF($K79,REGISTER!$CY$16,'KORT 3'!$BD79)</f>
        <v>0</v>
      </c>
      <c r="EW79" s="355">
        <f>SUMIF($K79,REGISTER!$CY$17,'KORT 3'!$BD79)</f>
        <v>0</v>
      </c>
      <c r="EX79" s="355">
        <f>SUMIF($K79,REGISTER!$CY$18,'KORT 3'!$BD79)</f>
        <v>0</v>
      </c>
      <c r="EY79" s="358">
        <f>SUMIF($K79,REGISTER!$CY$19,'KORT 3'!$BD79)+SUMIF($K79,REGISTER!$CY$20,'KORT 3'!$BD79)+SUMIF($K79,REGISTER!$CY$21,'KORT 3'!$BD79)+SUMIF($K79,REGISTER!$CY$22,'KORT 3'!$BD79)</f>
        <v>0</v>
      </c>
      <c r="EZ79" s="359">
        <f>SUMIF($K79,REGISTER!$CY$31,'KORT 3'!$BD79)</f>
        <v>0</v>
      </c>
      <c r="FA79" s="355">
        <f>SUMIF($K79,REGISTER!$CY$32,'KORT 3'!$BD79)</f>
        <v>0</v>
      </c>
      <c r="FB79" s="355">
        <f>SUMIF($K79,REGISTER!$CY$33,'KORT 3'!$BD79)</f>
        <v>0</v>
      </c>
      <c r="FC79" s="355">
        <f>SUMIF($K79,REGISTER!$CY$34,'KORT 3'!$BD79)</f>
        <v>0</v>
      </c>
      <c r="FD79" s="358">
        <f>SUMIF($K79,REGISTER!$CY$35,'KORT 3'!$BD79)+SUMIF($K79,REGISTER!$CY$36,'KORT 3'!$BD79)+SUMIF($K79,REGISTER!$CY$37,'KORT 3'!$BD79)+SUMIF($K79,REGISTER!$CY$38,'KORT 3'!$BD79)</f>
        <v>0</v>
      </c>
      <c r="FE79" s="376"/>
      <c r="FF79" s="377"/>
      <c r="FG79" s="378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9"/>
      <c r="FY79" s="84">
        <f>SUMIF($M79,REGISTER!$CY$40,'KORT 3'!$O79)</f>
        <v>0</v>
      </c>
      <c r="FZ79" s="17">
        <f>SUMIF($M79,REGISTER!$CY$41,'KORT 3'!$O79)</f>
        <v>0</v>
      </c>
      <c r="GA79" s="17">
        <f>SUMIF($M79,REGISTER!$CY$42,'KORT 3'!$O79)</f>
        <v>0</v>
      </c>
      <c r="GB79" s="17">
        <f>SUMIF($M79,REGISTER!$CY$43,'KORT 3'!$O79)</f>
        <v>0</v>
      </c>
      <c r="GC79" s="17">
        <f>SUMIF($M79,REGISTER!$CY$44,'KORT 3'!$O79)</f>
        <v>0</v>
      </c>
      <c r="GD79" s="17">
        <f>SUMIF($M79,REGISTER!$CY$45,'KORT 3'!$O79)</f>
        <v>0</v>
      </c>
      <c r="GE79" s="17">
        <f>SUMIF($M79,REGISTER!$CY$60,'KORT 3'!$O79)</f>
        <v>0</v>
      </c>
      <c r="GF79" s="17">
        <f>SUMIF($M79,REGISTER!$CY$61,'KORT 3'!$O79)</f>
        <v>0</v>
      </c>
      <c r="GG79" s="17">
        <f>SUMIF($M79,REGISTER!$CY$62,'KORT 3'!$O79)</f>
        <v>0</v>
      </c>
      <c r="GH79" s="17">
        <f>SUMIF($M79,REGISTER!$CY$63,'KORT 3'!$O79)</f>
        <v>0</v>
      </c>
      <c r="GI79" s="17">
        <f>SUMIF($M79,REGISTER!$CY$64,'KORT 3'!$O79)</f>
        <v>0</v>
      </c>
      <c r="GJ79" s="17">
        <f>SUMIF($M79,REGISTER!$CY$65,'KORT 3'!$O79)</f>
        <v>0</v>
      </c>
      <c r="GK79" s="17">
        <f>SUMIF($M79,REGISTER!$CY$50,'KORT 3'!$O79)</f>
        <v>0</v>
      </c>
      <c r="GL79" s="17">
        <f>SUMIF($M79,REGISTER!$CY$51,'KORT 3'!$O79)</f>
        <v>0</v>
      </c>
      <c r="GM79" s="17">
        <f>SUMIF($M79,REGISTER!$CY$52,'KORT 3'!$O79)</f>
        <v>0</v>
      </c>
      <c r="GN79" s="17">
        <f>SUMIF($M79,REGISTER!$CY$53,'KORT 3'!$O79)</f>
        <v>0</v>
      </c>
      <c r="GO79" s="17">
        <f>SUMIF($M79,REGISTER!$CY$54,'KORT 3'!$O79)</f>
        <v>0</v>
      </c>
      <c r="GP79" s="17">
        <f>SUMIF($M79,REGISTER!$CY$55,'KORT 3'!$O79)</f>
        <v>0</v>
      </c>
      <c r="GQ79" s="16">
        <f>SUMIF($M79,REGISTER!$CY$56,'KORT 3'!$O79)+SUMIF($M79,REGISTER!$CY$57,'KORT 3'!$O79)+SUMIF($M79,REGISTER!$CY$58,'KORT 3'!$O79)+SUMIF($M79,REGISTER!$CY$59,'KORT 3'!$O79)</f>
        <v>0</v>
      </c>
      <c r="GR79" s="17">
        <f>SUMIF($M79,REGISTER!$CY$70,'KORT 3'!$O79)</f>
        <v>0</v>
      </c>
      <c r="GS79" s="17">
        <f>SUMIF($M79,REGISTER!$CY$71,'KORT 3'!$O79)</f>
        <v>0</v>
      </c>
      <c r="GT79" s="17">
        <f>SUMIF($M79,REGISTER!$CY$72,'KORT 3'!$O79)</f>
        <v>0</v>
      </c>
      <c r="GU79" s="17">
        <f>SUMIF($M79,REGISTER!$CY$73,'KORT 3'!$O79)</f>
        <v>0</v>
      </c>
      <c r="GV79" s="17">
        <f>SUMIF($M79,REGISTER!$CY$74,'KORT 3'!$O79)</f>
        <v>0</v>
      </c>
      <c r="GW79" s="17">
        <f>SUMIF($M79,REGISTER!$CY$75,'KORT 3'!$O79)</f>
        <v>0</v>
      </c>
      <c r="GX79" s="16">
        <f>SUMIF($M79,REGISTER!$CY$76,'KORT 3'!$O79)+SUMIF($M79,REGISTER!$CY$77,'KORT 3'!$O79)+SUMIF($M79,REGISTER!$CY$78,'KORT 3'!$O79)+SUMIF($M79,REGISTER!$CY$79,'KORT 3'!$O79)</f>
        <v>0</v>
      </c>
      <c r="GY79" s="116"/>
      <c r="GZ79" s="116"/>
      <c r="HA79" s="116"/>
      <c r="HB79" s="116"/>
      <c r="HC79" s="116"/>
      <c r="HD79" s="116"/>
      <c r="HE79" s="116"/>
      <c r="HF79" s="116"/>
      <c r="HG79" s="116"/>
      <c r="HH79" s="116"/>
      <c r="HI79" s="116"/>
      <c r="HJ79" s="116"/>
      <c r="HK79" s="116"/>
      <c r="HL79" s="116"/>
      <c r="HM79" s="116"/>
      <c r="HN79" s="116"/>
      <c r="HO79" s="116"/>
      <c r="HP79" s="106"/>
      <c r="HQ79" s="1"/>
    </row>
    <row r="80" spans="1:225" ht="12" customHeight="1">
      <c r="A80" s="15">
        <v>24</v>
      </c>
      <c r="B80" s="69"/>
      <c r="C80" s="539" t="str">
        <f t="shared" si="41"/>
        <v/>
      </c>
      <c r="D80" s="540"/>
      <c r="E80" s="540"/>
      <c r="F80" s="540"/>
      <c r="G80" s="541"/>
      <c r="H80" s="111" t="str">
        <f t="shared" si="42"/>
        <v/>
      </c>
      <c r="I80" s="22">
        <f t="shared" si="43"/>
        <v>0</v>
      </c>
      <c r="J80" s="22">
        <f t="shared" si="44"/>
        <v>0</v>
      </c>
      <c r="K80" s="22">
        <f t="shared" si="45"/>
        <v>0</v>
      </c>
      <c r="L80" s="114"/>
      <c r="M80" s="22">
        <f t="shared" si="46"/>
        <v>0</v>
      </c>
      <c r="N80" s="22">
        <f t="shared" si="47"/>
        <v>0</v>
      </c>
      <c r="O80" s="83">
        <f t="shared" si="48"/>
        <v>0</v>
      </c>
      <c r="P80" s="68">
        <f>IF((SUM(P$19:P$39)+SUM(P$78:P79)+SUM(P$117:P$121))&gt;=REGISTER!$DD$24,0,IF(CS$70=1,0,IF(AND(CS80=1,$J80=1,CS$43&gt;=REGISTER!$DD$28,CS$40&gt;0,SUM(CS$54:CS$60)&gt;0),1,0)))</f>
        <v>0</v>
      </c>
      <c r="Q80" s="68">
        <f>IF((SUM(Q$19:Q$39)+SUM(Q$78:Q79)+SUM(Q$117:Q$121))&gt;=REGISTER!$DD$24,0,IF(CT$70=1,0,IF(AND(CT80=1,$J80=1,CT$43&gt;=REGISTER!$DD$28,CT$40&gt;0,SUM(CT$54:CT$60)&gt;0),1,0)))</f>
        <v>0</v>
      </c>
      <c r="R80" s="68">
        <f>IF((SUM(R$19:R$39)+SUM(R$78:R79)+SUM(R$117:R$121))&gt;=REGISTER!$DD$24,0,IF(CU$70=1,0,IF(AND(CU80=1,$J80=1,CU$43&gt;=REGISTER!$DD$28,CU$40&gt;0,SUM(CU$54:CU$60)&gt;0),1,0)))</f>
        <v>0</v>
      </c>
      <c r="S80" s="68">
        <f>IF((SUM(S$19:S$39)+SUM(S$78:S79)+SUM(S$117:S$121))&gt;=REGISTER!$DD$24,0,IF(CV$70=1,0,IF(AND(CV80=1,$J80=1,CV$43&gt;=REGISTER!$DD$28,CV$40&gt;0,SUM(CV$54:CV$60)&gt;0),1,0)))</f>
        <v>0</v>
      </c>
      <c r="T80" s="68">
        <f>IF((SUM(T$19:T$39)+SUM(T$78:T79)+SUM(T$117:T$121))&gt;=REGISTER!$DD$24,0,IF(CW$70=1,0,IF(AND(CW80=1,$J80=1,CW$43&gt;=REGISTER!$DD$28,CW$40&gt;0,SUM(CW$54:CW$60)&gt;0),1,0)))</f>
        <v>0</v>
      </c>
      <c r="U80" s="68">
        <f>IF((SUM(U$19:U$39)+SUM(U$78:U79)+SUM(U$117:U$121))&gt;=REGISTER!$DD$24,0,IF(CX$70=1,0,IF(AND(CX80=1,$J80=1,CX$43&gt;=REGISTER!$DD$28,CX$40&gt;0,SUM(CX$54:CX$60)&gt;0),1,0)))</f>
        <v>0</v>
      </c>
      <c r="V80" s="68">
        <f>IF((SUM(V$19:V$39)+SUM(V$78:V79)+SUM(V$117:V$121))&gt;=REGISTER!$DD$24,0,IF(CY$70=1,0,IF(AND(CY80=1,$J80=1,CY$43&gt;=REGISTER!$DD$28,CY$40&gt;0,SUM(CY$54:CY$60)&gt;0),1,0)))</f>
        <v>0</v>
      </c>
      <c r="W80" s="68">
        <f>IF((SUM(W$19:W$39)+SUM(W$78:W79)+SUM(W$117:W$121))&gt;=REGISTER!$DD$24,0,IF(CZ$70=1,0,IF(AND(CZ80=1,$J80=1,CZ$43&gt;=REGISTER!$DD$28,CZ$40&gt;0,SUM(CZ$54:CZ$60)&gt;0),1,0)))</f>
        <v>0</v>
      </c>
      <c r="X80" s="68">
        <f>IF((SUM(X$19:X$39)+SUM(X$78:X79)+SUM(X$117:X$121))&gt;=REGISTER!$DD$24,0,IF(DA$70=1,0,IF(AND(DA80=1,$J80=1,DA$43&gt;=REGISTER!$DD$28,DA$40&gt;0,SUM(DA$54:DA$60)&gt;0),1,0)))</f>
        <v>0</v>
      </c>
      <c r="Y80" s="68">
        <f>IF((SUM(Y$19:Y$39)+SUM(Y$78:Y79)+SUM(Y$117:Y$121))&gt;=REGISTER!$DD$24,0,IF(DB$70=1,0,IF(AND(DB80=1,$J80=1,DB$43&gt;=REGISTER!$DD$28,DB$40&gt;0,SUM(DB$54:DB$60)&gt;0),1,0)))</f>
        <v>0</v>
      </c>
      <c r="Z80" s="68">
        <f>IF((SUM(Z$19:Z$39)+SUM(Z$78:Z79)+SUM(Z$117:Z$121))&gt;=REGISTER!$DD$24,0,IF(DC$70=1,0,IF(AND(DC80=1,$J80=1,DC$43&gt;=REGISTER!$DD$28,DC$40&gt;0,SUM(DC$54:DC$60)&gt;0),1,0)))</f>
        <v>0</v>
      </c>
      <c r="AA80" s="68">
        <f>IF((SUM(AA$19:AA$39)+SUM(AA$78:AA79)+SUM(AA$117:AA$121))&gt;=REGISTER!$DD$24,0,IF(DD$70=1,0,IF(AND(DD80=1,$J80=1,DD$43&gt;=REGISTER!$DD$28,DD$40&gt;0,SUM(DD$54:DD$60)&gt;0),1,0)))</f>
        <v>0</v>
      </c>
      <c r="AB80" s="68">
        <f>IF((SUM(AB$19:AB$39)+SUM(AB$78:AB79)+SUM(AB$117:AB$121))&gt;=REGISTER!$DD$24,0,IF(DE$70=1,0,IF(AND(DE80=1,$J80=1,DE$43&gt;=REGISTER!$DD$28,DE$40&gt;0,SUM(DE$54:DE$60)&gt;0),1,0)))</f>
        <v>0</v>
      </c>
      <c r="AC80" s="68">
        <f>IF((SUM(AC$19:AC$39)+SUM(AC$78:AC79)+SUM(AC$117:AC$121))&gt;=REGISTER!$DD$24,0,IF(DF$70=1,0,IF(AND(DF80=1,$J80=1,DF$43&gt;=REGISTER!$DD$28,DF$40&gt;0,SUM(DF$54:DF$60)&gt;0),1,0)))</f>
        <v>0</v>
      </c>
      <c r="AD80" s="68">
        <f>IF((SUM(AD$19:AD$39)+SUM(AD$78:AD79)+SUM(AD$117:AD$121))&gt;=REGISTER!$DD$24,0,IF(DG$70=1,0,IF(AND(DG80=1,$J80=1,DG$43&gt;=REGISTER!$DD$28,DG$40&gt;0,SUM(DG$54:DG$60)&gt;0),1,0)))</f>
        <v>0</v>
      </c>
      <c r="AE80" s="68">
        <f>IF((SUM(AE$19:AE$39)+SUM(AE$78:AE79)+SUM(AE$117:AE$121))&gt;=REGISTER!$DD$24,0,IF(DH$70=1,0,IF(AND(DH80=1,$J80=1,DH$43&gt;=REGISTER!$DD$28,DH$40&gt;0,SUM(DH$54:DH$60)&gt;0),1,0)))</f>
        <v>0</v>
      </c>
      <c r="AF80" s="68">
        <f>IF((SUM(AF$19:AF$39)+SUM(AF$78:AF79)+SUM(AF$117:AF$121))&gt;=REGISTER!$DD$24,0,IF(DI$70=1,0,IF(AND(DI80=1,$J80=1,DI$43&gt;=REGISTER!$DD$28,DI$40&gt;0,SUM(DI$54:DI$60)&gt;0),1,0)))</f>
        <v>0</v>
      </c>
      <c r="AG80" s="68">
        <f>IF((SUM(AG$19:AG$39)+SUM(AG$78:AG79)+SUM(AG$117:AG$121))&gt;=REGISTER!$DD$24,0,IF(DJ$70=1,0,IF(AND(DJ80=1,$J80=1,DJ$43&gt;=REGISTER!$DD$28,DJ$40&gt;0,SUM(DJ$54:DJ$60)&gt;0),1,0)))</f>
        <v>0</v>
      </c>
      <c r="AH80" s="68">
        <f>IF((SUM(AH$19:AH$39)+SUM(AH$78:AH79)+SUM(AH$117:AH$121))&gt;=REGISTER!$DD$24,0,IF(DK$70=1,0,IF(AND(DK80=1,$J80=1,DK$43&gt;=REGISTER!$DD$28,DK$40&gt;0,SUM(DK$54:DK$60)&gt;0),1,0)))</f>
        <v>0</v>
      </c>
      <c r="AI80" s="68">
        <f>IF((SUM(AI$19:AI$39)+SUM(AI$78:AI79)+SUM(AI$117:AI$121))&gt;=REGISTER!$DD$24,0,IF(DL$70=1,0,IF(AND(DL80=1,$J80=1,DL$43&gt;=REGISTER!$DD$28,DL$40&gt;0,SUM(DL$54:DL$60)&gt;0),1,0)))</f>
        <v>0</v>
      </c>
      <c r="AJ80" s="68">
        <f>IF((SUM(AJ$19:AJ$39)+SUM(AJ$78:AJ79)+SUM(AJ$117:AJ$121))&gt;=REGISTER!$DD$24,0,IF(DM$70=1,0,IF(AND(DM80=1,$J80=1,DM$43&gt;=REGISTER!$DD$28,DM$40&gt;0,SUM(DM$54:DM$60)&gt;0),1,0)))</f>
        <v>0</v>
      </c>
      <c r="AK80" s="68">
        <f>IF((SUM(AK$19:AK$39)+SUM(AK$78:AK79)+SUM(AK$117:AK$121))&gt;=REGISTER!$DD$24,0,IF(DN$70=1,0,IF(AND(DN80=1,$J80=1,DN$43&gt;=REGISTER!$DD$28,DN$40&gt;0,SUM(DN$54:DN$60)&gt;0),1,0)))</f>
        <v>0</v>
      </c>
      <c r="AL80" s="68">
        <f>IF((SUM(AL$19:AL$39)+SUM(AL$78:AL79)+SUM(AL$117:AL$121))&gt;=REGISTER!$DD$24,0,IF(DO$70=1,0,IF(AND(DO80=1,$J80=1,DO$43&gt;=REGISTER!$DD$28,DO$40&gt;0,SUM(DO$54:DO$60)&gt;0),1,0)))</f>
        <v>0</v>
      </c>
      <c r="AM80" s="68">
        <f>IF((SUM(AM$19:AM$39)+SUM(AM$78:AM79)+SUM(AM$117:AM$121))&gt;=REGISTER!$DD$24,0,IF(DP$70=1,0,IF(AND(DP80=1,$J80=1,DP$43&gt;=REGISTER!$DD$28,DP$40&gt;0,SUM(DP$54:DP$60)&gt;0),1,0)))</f>
        <v>0</v>
      </c>
      <c r="AN80" s="68">
        <f>IF((SUM(AN$19:AN$39)+SUM(AN$78:AN79)+SUM(AN$117:AN$121))&gt;=REGISTER!$DD$24,0,IF(DQ$70=1,0,IF(AND(DQ80=1,$J80=1,DQ$43&gt;=REGISTER!$DD$28,DQ$40&gt;0,SUM(DQ$54:DQ$60)&gt;0),1,0)))</f>
        <v>0</v>
      </c>
      <c r="AO80" s="68">
        <f>IF((SUM(AO$19:AO$39)+SUM(AO$78:AO79)+SUM(AO$117:AO$121))&gt;=REGISTER!$DD$24,0,IF(DR$70=1,0,IF(AND(DR80=1,$J80=1,DR$43&gt;=REGISTER!$DD$28,DR$40&gt;0,SUM(DR$54:DR$60)&gt;0),1,0)))</f>
        <v>0</v>
      </c>
      <c r="AP80" s="68">
        <f>IF((SUM(AP$19:AP$39)+SUM(AP$78:AP79)+SUM(AP$117:AP$121))&gt;=REGISTER!$DD$24,0,IF(DS$70=1,0,IF(AND(DS80=1,$J80=1,DS$43&gt;=REGISTER!$DD$28,DS$40&gt;0,SUM(DS$54:DS$60)&gt;0),1,0)))</f>
        <v>0</v>
      </c>
      <c r="AQ80" s="68">
        <f>IF((SUM(AQ$19:AQ$39)+SUM(AQ$78:AQ79)+SUM(AQ$117:AQ$121))&gt;=REGISTER!$DD$24,0,IF(DT$70=1,0,IF(AND(DT80=1,$J80=1,DT$43&gt;=REGISTER!$DD$28,DT$40&gt;0,SUM(DT$54:DT$60)&gt;0),1,0)))</f>
        <v>0</v>
      </c>
      <c r="AR80" s="68">
        <f>IF((SUM(AR$19:AR$39)+SUM(AR$78:AR79)+SUM(AR$117:AR$121))&gt;=REGISTER!$DD$24,0,IF(DU$70=1,0,IF(AND(DU80=1,$J80=1,DU$43&gt;=REGISTER!$DD$28,DU$40&gt;0,SUM(DU$54:DU$60)&gt;0),1,0)))</f>
        <v>0</v>
      </c>
      <c r="AS80" s="68">
        <f>IF((SUM(AS$19:AS$39)+SUM(AS$78:AS79)+SUM(AS$117:AS$121))&gt;=REGISTER!$DD$24,0,IF(DV$70=1,0,IF(AND(DV80=1,$J80=1,DV$43&gt;=REGISTER!$DD$28,DV$40&gt;0,SUM(DV$54:DV$60)&gt;0),1,0)))</f>
        <v>0</v>
      </c>
      <c r="AT80" s="68">
        <f>IF((SUM(AT$19:AT$39)+SUM(AT$78:AT79)+SUM(AT$117:AT$121))&gt;=REGISTER!$DD$24,0,IF(DW$70=1,0,IF(AND(DW80=1,$J80=1,DW$43&gt;=REGISTER!$DD$28,DW$40&gt;0,SUM(DW$54:DW$60)&gt;0),1,0)))</f>
        <v>0</v>
      </c>
      <c r="AU80" s="68">
        <f>IF((SUM(AU$19:AU$39)+SUM(AU$78:AU79)+SUM(AU$117:AU$121))&gt;=REGISTER!$DD$24,0,IF(DX$70=1,0,IF(AND(DX80=1,$J80=1,DX$43&gt;=REGISTER!$DD$28,DX$40&gt;0,SUM(DX$54:DX$60)&gt;0),1,0)))</f>
        <v>0</v>
      </c>
      <c r="AV80" s="68">
        <f>IF((SUM(AV$19:AV$39)+SUM(AV$78:AV79)+SUM(AV$117:AV$121))&gt;=REGISTER!$DD$24,0,IF(DY$70=1,0,IF(AND(DY80=1,$J80=1,DY$43&gt;=REGISTER!$DD$28,DY$40&gt;0,SUM(DY$54:DY$60)&gt;0),1,0)))</f>
        <v>0</v>
      </c>
      <c r="AW80" s="68">
        <f>IF((SUM(AW$19:AW$39)+SUM(AW$78:AW79)+SUM(AW$117:AW$121))&gt;=REGISTER!$DD$24,0,IF(DZ$70=1,0,IF(AND(DZ80=1,$J80=1,DZ$43&gt;=REGISTER!$DD$28,DZ$40&gt;0,SUM(DZ$54:DZ$60)&gt;0),1,0)))</f>
        <v>0</v>
      </c>
      <c r="AX80" s="68">
        <f>IF((SUM(AX$19:AX$39)+SUM(AX$78:AX79)+SUM(AX$117:AX$121))&gt;=REGISTER!$DD$24,0,IF(EA$70=1,0,IF(AND(EA80=1,$J80=1,EA$43&gt;=REGISTER!$DD$28,EA$40&gt;0,SUM(EA$54:EA$60)&gt;0),1,0)))</f>
        <v>0</v>
      </c>
      <c r="AY80" s="68">
        <f>IF((SUM(AY$19:AY$39)+SUM(AY$78:AY79)+SUM(AY$117:AY$121))&gt;=REGISTER!$DD$24,0,IF(EB$70=1,0,IF(AND(EB80=1,$J80=1,EB$43&gt;=REGISTER!$DD$28,EB$40&gt;0,SUM(EB$54:EB$60)&gt;0),1,0)))</f>
        <v>0</v>
      </c>
      <c r="AZ80" s="68">
        <f>IF((SUM(AZ$19:AZ$39)+SUM(AZ$78:AZ79)+SUM(AZ$117:AZ$121))&gt;=REGISTER!$DD$24,0,IF(EC$70=1,0,IF(AND(EC80=1,$J80=1,EC$43&gt;=REGISTER!$DD$28,EC$40&gt;0,SUM(EC$54:EC$60)&gt;0),1,0)))</f>
        <v>0</v>
      </c>
      <c r="BA80" s="68">
        <f>IF((SUM(BA$19:BA$39)+SUM(BA$78:BA79)+SUM(BA$117:BA$121))&gt;=REGISTER!$DD$24,0,IF(ED$70=1,0,IF(AND(ED80=1,$J80=1,ED$43&gt;=REGISTER!$DD$28,ED$40&gt;0,SUM(ED$54:ED$60)&gt;0),1,0)))</f>
        <v>0</v>
      </c>
      <c r="BB80" s="68">
        <f>IF((SUM(BB$19:BB$39)+SUM(BB$78:BB79)+SUM(BB$117:BB$121))&gt;=REGISTER!$DD$24,0,IF(EE$70=1,0,IF(AND(EE80=1,$J80=1,EE$43&gt;=REGISTER!$DD$28,EE$40&gt;0,SUM(EE$54:EE$60)&gt;0),1,0)))</f>
        <v>0</v>
      </c>
      <c r="BC80" s="68">
        <f>IF((SUM(BC$19:BC$39)+SUM(BC$78:BC79)+SUM(BC$117:BC$121))&gt;=REGISTER!$DD$24,0,IF(EF$70=1,0,IF(AND(EF80=1,$J80=1,EF$43&gt;=REGISTER!$DD$28,EF$40&gt;0,SUM(EF$54:EF$60)&gt;0),1,0)))</f>
        <v>0</v>
      </c>
      <c r="BD80" s="83">
        <f t="shared" si="49"/>
        <v>0</v>
      </c>
      <c r="BE80" s="68">
        <f>IF((SUM(BE$19:BE$37)+SUM(BE$78:BE79))&gt;=20,0,SUM(IF(AND($I80=1,CS80=1,CS$41&gt;2,CS$40&gt;0,SUM(CS$47:CS$53)&gt;0),1,0)))</f>
        <v>0</v>
      </c>
      <c r="BF80" s="68">
        <f>IF((SUM(BF$19:BF$37)+SUM(BF$78:BF79))&gt;=20,0,SUM(IF(AND($I80=1,CT80=1,CT$41&gt;2,CT$40&gt;0,SUM(CT$47:CT$53)&gt;0),1,0)))</f>
        <v>0</v>
      </c>
      <c r="BG80" s="68">
        <f>IF((SUM(BG$19:BG$37)+SUM(BG$78:BG79))&gt;=20,0,SUM(IF(AND($I80=1,CU80=1,CU$41&gt;2,CU$40&gt;0,SUM(CU$47:CU$53)&gt;0),1,0)))</f>
        <v>0</v>
      </c>
      <c r="BH80" s="68">
        <f>IF((SUM(BH$19:BH$37)+SUM(BH$78:BH79))&gt;=20,0,SUM(IF(AND($I80=1,CV80=1,CV$41&gt;2,CV$40&gt;0,SUM(CV$47:CV$53)&gt;0),1,0)))</f>
        <v>0</v>
      </c>
      <c r="BI80" s="68">
        <f>IF((SUM(BI$19:BI$37)+SUM(BI$78:BI79))&gt;=20,0,SUM(IF(AND($I80=1,CW80=1,CW$41&gt;2,CW$40&gt;0,SUM(CW$47:CW$53)&gt;0),1,0)))</f>
        <v>0</v>
      </c>
      <c r="BJ80" s="68">
        <f>IF((SUM(BJ$19:BJ$37)+SUM(BJ$78:BJ79))&gt;=20,0,SUM(IF(AND($I80=1,CX80=1,CX$41&gt;2,CX$40&gt;0,SUM(CX$47:CX$53)&gt;0),1,0)))</f>
        <v>0</v>
      </c>
      <c r="BK80" s="68">
        <f>IF((SUM(BK$19:BK$37)+SUM(BK$78:BK79))&gt;=20,0,SUM(IF(AND($I80=1,CY80=1,CY$41&gt;2,CY$40&gt;0,SUM(CY$47:CY$53)&gt;0),1,0)))</f>
        <v>0</v>
      </c>
      <c r="BL80" s="68">
        <f>IF((SUM(BL$19:BL$37)+SUM(BL$78:BL79))&gt;=20,0,SUM(IF(AND($I80=1,CZ80=1,CZ$41&gt;2,CZ$40&gt;0,SUM(CZ$47:CZ$53)&gt;0),1,0)))</f>
        <v>0</v>
      </c>
      <c r="BM80" s="68">
        <f>IF((SUM(BM$19:BM$37)+SUM(BM$78:BM79))&gt;=20,0,SUM(IF(AND($I80=1,DA80=1,DA$41&gt;2,DA$40&gt;0,SUM(DA$47:DA$53)&gt;0),1,0)))</f>
        <v>0</v>
      </c>
      <c r="BN80" s="68">
        <f>IF((SUM(BN$19:BN$37)+SUM(BN$78:BN79))&gt;=20,0,SUM(IF(AND($I80=1,DB80=1,DB$41&gt;2,DB$40&gt;0,SUM(DB$47:DB$53)&gt;0),1,0)))</f>
        <v>0</v>
      </c>
      <c r="BO80" s="68">
        <f>IF((SUM(BO$19:BO$37)+SUM(BO$78:BO79))&gt;=20,0,SUM(IF(AND($I80=1,DC80=1,DC$41&gt;2,DC$40&gt;0,SUM(DC$47:DC$53)&gt;0),1,0)))</f>
        <v>0</v>
      </c>
      <c r="BP80" s="68">
        <f>IF((SUM(BP$19:BP$37)+SUM(BP$78:BP79))&gt;=20,0,SUM(IF(AND($I80=1,DD80=1,DD$41&gt;2,DD$40&gt;0,SUM(DD$47:DD$53)&gt;0),1,0)))</f>
        <v>0</v>
      </c>
      <c r="BQ80" s="68">
        <f>IF((SUM(BQ$19:BQ$37)+SUM(BQ$78:BQ79))&gt;=20,0,SUM(IF(AND($I80=1,DE80=1,DE$41&gt;2,DE$40&gt;0,SUM(DE$47:DE$53)&gt;0),1,0)))</f>
        <v>0</v>
      </c>
      <c r="BR80" s="68">
        <f>IF((SUM(BR$19:BR$37)+SUM(BR$78:BR79))&gt;=20,0,SUM(IF(AND($I80=1,DF80=1,DF$41&gt;2,DF$40&gt;0,SUM(DF$47:DF$53)&gt;0),1,0)))</f>
        <v>0</v>
      </c>
      <c r="BS80" s="68">
        <f>IF((SUM(BS$19:BS$37)+SUM(BS$78:BS79))&gt;=20,0,SUM(IF(AND($I80=1,DG80=1,DG$41&gt;2,DG$40&gt;0,SUM(DG$47:DG$53)&gt;0),1,0)))</f>
        <v>0</v>
      </c>
      <c r="BT80" s="68">
        <f>IF((SUM(BT$19:BT$37)+SUM(BT$78:BT79))&gt;=20,0,SUM(IF(AND($I80=1,DH80=1,DH$41&gt;2,DH$40&gt;0,SUM(DH$47:DH$53)&gt;0),1,0)))</f>
        <v>0</v>
      </c>
      <c r="BU80" s="68">
        <f>IF((SUM(BU$19:BU$37)+SUM(BU$78:BU79))&gt;=20,0,SUM(IF(AND($I80=1,DI80=1,DI$41&gt;2,DI$40&gt;0,SUM(DI$47:DI$53)&gt;0),1,0)))</f>
        <v>0</v>
      </c>
      <c r="BV80" s="68">
        <f>IF((SUM(BV$19:BV$37)+SUM(BV$78:BV79))&gt;=20,0,SUM(IF(AND($I80=1,DJ80=1,DJ$41&gt;2,DJ$40&gt;0,SUM(DJ$47:DJ$53)&gt;0),1,0)))</f>
        <v>0</v>
      </c>
      <c r="BW80" s="68">
        <f>IF((SUM(BW$19:BW$37)+SUM(BW$78:BW79))&gt;=20,0,SUM(IF(AND($I80=1,DK80=1,DK$41&gt;2,DK$40&gt;0,SUM(DK$47:DK$53)&gt;0),1,0)))</f>
        <v>0</v>
      </c>
      <c r="BX80" s="68">
        <f>IF((SUM(BX$19:BX$37)+SUM(BX$78:BX79))&gt;=20,0,SUM(IF(AND($I80=1,DL80=1,DL$41&gt;2,DL$40&gt;0,SUM(DL$47:DL$53)&gt;0),1,0)))</f>
        <v>0</v>
      </c>
      <c r="BY80" s="68">
        <f>IF((SUM(BY$19:BY$37)+SUM(BY$78:BY79))&gt;=20,0,SUM(IF(AND($I80=1,DM80=1,DM$41&gt;2,DM$40&gt;0,SUM(DM$47:DM$53)&gt;0),1,0)))</f>
        <v>0</v>
      </c>
      <c r="BZ80" s="68">
        <f>IF((SUM(BZ$19:BZ$37)+SUM(BZ$78:BZ79))&gt;=20,0,SUM(IF(AND($I80=1,DN80=1,DN$41&gt;2,DN$40&gt;0,SUM(DN$47:DN$53)&gt;0),1,0)))</f>
        <v>0</v>
      </c>
      <c r="CA80" s="68">
        <f>IF((SUM(CA$19:CA$37)+SUM(CA$78:CA79))&gt;=20,0,SUM(IF(AND($I80=1,DO80=1,DO$41&gt;2,DO$40&gt;0,SUM(DO$47:DO$53)&gt;0),1,0)))</f>
        <v>0</v>
      </c>
      <c r="CB80" s="68">
        <f>IF((SUM(CB$19:CB$37)+SUM(CB$78:CB79))&gt;=20,0,SUM(IF(AND($I80=1,DP80=1,DP$41&gt;2,DP$40&gt;0,SUM(DP$47:DP$53)&gt;0),1,0)))</f>
        <v>0</v>
      </c>
      <c r="CC80" s="68">
        <f>IF((SUM(CC$19:CC$37)+SUM(CC$78:CC79))&gt;=20,0,SUM(IF(AND($I80=1,DQ80=1,DQ$41&gt;2,DQ$40&gt;0,SUM(DQ$47:DQ$53)&gt;0),1,0)))</f>
        <v>0</v>
      </c>
      <c r="CD80" s="68">
        <f>IF((SUM(CD$19:CD$37)+SUM(CD$78:CD79))&gt;=20,0,SUM(IF(AND($I80=1,DR80=1,DR$41&gt;2,DR$40&gt;0,SUM(DR$47:DR$53)&gt;0),1,0)))</f>
        <v>0</v>
      </c>
      <c r="CE80" s="68">
        <f>IF((SUM(CE$19:CE$37)+SUM(CE$78:CE79))&gt;=20,0,SUM(IF(AND($I80=1,DS80=1,DS$41&gt;2,DS$40&gt;0,SUM(DS$47:DS$53)&gt;0),1,0)))</f>
        <v>0</v>
      </c>
      <c r="CF80" s="68">
        <f>IF((SUM(CF$19:CF$37)+SUM(CF$78:CF79))&gt;=20,0,SUM(IF(AND($I80=1,DT80=1,DT$41&gt;2,DT$40&gt;0,SUM(DT$47:DT$53)&gt;0),1,0)))</f>
        <v>0</v>
      </c>
      <c r="CG80" s="68">
        <f>IF((SUM(CG$19:CG$37)+SUM(CG$78:CG79))&gt;=20,0,SUM(IF(AND($I80=1,DU80=1,DU$41&gt;2,DU$40&gt;0,SUM(DU$47:DU$53)&gt;0),1,0)))</f>
        <v>0</v>
      </c>
      <c r="CH80" s="68">
        <f>IF((SUM(CH$19:CH$37)+SUM(CH$78:CH79))&gt;=20,0,SUM(IF(AND($I80=1,DV80=1,DV$41&gt;2,DV$40&gt;0,SUM(DV$47:DV$53)&gt;0),1,0)))</f>
        <v>0</v>
      </c>
      <c r="CI80" s="68">
        <f>IF((SUM(CI$19:CI$37)+SUM(CI$78:CI79))&gt;=20,0,SUM(IF(AND($I80=1,DW80=1,DW$41&gt;2,DW$40&gt;0,SUM(DW$47:DW$53)&gt;0),1,0)))</f>
        <v>0</v>
      </c>
      <c r="CJ80" s="68">
        <f>IF((SUM(CJ$19:CJ$37)+SUM(CJ$78:CJ79))&gt;=20,0,SUM(IF(AND($I80=1,DX80=1,DX$41&gt;2,DX$40&gt;0,SUM(DX$47:DX$53)&gt;0),1,0)))</f>
        <v>0</v>
      </c>
      <c r="CK80" s="68">
        <f>IF((SUM(CK$19:CK$37)+SUM(CK$78:CK79))&gt;=20,0,SUM(IF(AND($I80=1,DY80=1,DY$41&gt;2,DY$40&gt;0,SUM(DY$47:DY$53)&gt;0),1,0)))</f>
        <v>0</v>
      </c>
      <c r="CL80" s="68">
        <f>IF((SUM(CL$19:CL$37)+SUM(CL$78:CL79))&gt;=20,0,SUM(IF(AND($I80=1,DZ80=1,DZ$41&gt;2,DZ$40&gt;0,SUM(DZ$47:DZ$53)&gt;0),1,0)))</f>
        <v>0</v>
      </c>
      <c r="CM80" s="68">
        <f>IF((SUM(CM$19:CM$37)+SUM(CM$78:CM79))&gt;=20,0,SUM(IF(AND($I80=1,EA80=1,EA$41&gt;2,EA$40&gt;0,SUM(EA$47:EA$53)&gt;0),1,0)))</f>
        <v>0</v>
      </c>
      <c r="CN80" s="68">
        <f>IF((SUM(CN$19:CN$37)+SUM(CN$78:CN79))&gt;=20,0,SUM(IF(AND($I80=1,EB80=1,EB$41&gt;2,EB$40&gt;0,SUM(EB$47:EB$53)&gt;0),1,0)))</f>
        <v>0</v>
      </c>
      <c r="CO80" s="68">
        <f>IF((SUM(CO$19:CO$37)+SUM(CO$78:CO79))&gt;=20,0,SUM(IF(AND($I80=1,EC80=1,EC$41&gt;2,EC$40&gt;0,SUM(EC$47:EC$53)&gt;0),1,0)))</f>
        <v>0</v>
      </c>
      <c r="CP80" s="68">
        <f>IF((SUM(CP$19:CP$37)+SUM(CP$78:CP79))&gt;=20,0,SUM(IF(AND($I80=1,ED80=1,ED$41&gt;2,ED$40&gt;0,SUM(ED$47:ED$53)&gt;0),1,0)))</f>
        <v>0</v>
      </c>
      <c r="CQ80" s="68">
        <f>IF((SUM(CQ$19:CQ$37)+SUM(CQ$78:CQ79))&gt;=20,0,SUM(IF(AND($I80=1,EE80=1,EE$41&gt;2,EE$40&gt;0,SUM(EE$47:EE$53)&gt;0),1,0)))</f>
        <v>0</v>
      </c>
      <c r="CR80" s="68">
        <f>IF((SUM(CR$19:CR$37)+SUM(CR$78:CR79))&gt;=20,0,SUM(IF(AND($I80=1,EF80=1,EF$41&gt;2,EF$40&gt;0,SUM(EF$47:EF$53)&gt;0),1,0)))</f>
        <v>0</v>
      </c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46">
        <f t="shared" si="51"/>
        <v>0</v>
      </c>
      <c r="EH80" s="116"/>
      <c r="EI80" s="82">
        <f t="shared" si="52"/>
        <v>0</v>
      </c>
      <c r="EJ80" s="295" t="str">
        <f t="shared" si="53"/>
        <v/>
      </c>
      <c r="EK80" s="296">
        <f t="shared" si="54"/>
        <v>0</v>
      </c>
      <c r="EL80" s="161"/>
      <c r="EM80" s="354">
        <f>SUMIF($K80,REGISTER!$CY$7,'KORT 3'!$BD80)</f>
        <v>0</v>
      </c>
      <c r="EN80" s="355">
        <f>SUMIF($K80,REGISTER!$CY$8,'KORT 3'!$BD80)</f>
        <v>0</v>
      </c>
      <c r="EO80" s="356">
        <f>SUMIF($K80,REGISTER!$CY$9,'KORT 3'!$BD80)</f>
        <v>0</v>
      </c>
      <c r="EP80" s="356">
        <f>SUMIF($K80,REGISTER!$CY$10,'KORT 3'!$BD80)</f>
        <v>0</v>
      </c>
      <c r="EQ80" s="357">
        <f>SUMIF($K80,REGISTER!$CY$23,'KORT 3'!$BD80)</f>
        <v>0</v>
      </c>
      <c r="ER80" s="355">
        <f>SUMIF($K80,REGISTER!$CY$24,'KORT 3'!$BD80)</f>
        <v>0</v>
      </c>
      <c r="ES80" s="356">
        <f>SUMIF($K80,REGISTER!$CY$25,'KORT 3'!$BD80)</f>
        <v>0</v>
      </c>
      <c r="ET80" s="356">
        <f>SUMIF($K80,REGISTER!$CY$26,'KORT 3'!$BD80)</f>
        <v>0</v>
      </c>
      <c r="EU80" s="357">
        <f>SUMIF($K80,REGISTER!$CY$15,'KORT 3'!$BD80)</f>
        <v>0</v>
      </c>
      <c r="EV80" s="355">
        <f>SUMIF($K80,REGISTER!$CY$16,'KORT 3'!$BD80)</f>
        <v>0</v>
      </c>
      <c r="EW80" s="355">
        <f>SUMIF($K80,REGISTER!$CY$17,'KORT 3'!$BD80)</f>
        <v>0</v>
      </c>
      <c r="EX80" s="355">
        <f>SUMIF($K80,REGISTER!$CY$18,'KORT 3'!$BD80)</f>
        <v>0</v>
      </c>
      <c r="EY80" s="358">
        <f>SUMIF($K80,REGISTER!$CY$19,'KORT 3'!$BD80)+SUMIF($K80,REGISTER!$CY$20,'KORT 3'!$BD80)+SUMIF($K80,REGISTER!$CY$21,'KORT 3'!$BD80)+SUMIF($K80,REGISTER!$CY$22,'KORT 3'!$BD80)</f>
        <v>0</v>
      </c>
      <c r="EZ80" s="359">
        <f>SUMIF($K80,REGISTER!$CY$31,'KORT 3'!$BD80)</f>
        <v>0</v>
      </c>
      <c r="FA80" s="355">
        <f>SUMIF($K80,REGISTER!$CY$32,'KORT 3'!$BD80)</f>
        <v>0</v>
      </c>
      <c r="FB80" s="355">
        <f>SUMIF($K80,REGISTER!$CY$33,'KORT 3'!$BD80)</f>
        <v>0</v>
      </c>
      <c r="FC80" s="355">
        <f>SUMIF($K80,REGISTER!$CY$34,'KORT 3'!$BD80)</f>
        <v>0</v>
      </c>
      <c r="FD80" s="358">
        <f>SUMIF($K80,REGISTER!$CY$35,'KORT 3'!$BD80)+SUMIF($K80,REGISTER!$CY$36,'KORT 3'!$BD80)+SUMIF($K80,REGISTER!$CY$37,'KORT 3'!$BD80)+SUMIF($K80,REGISTER!$CY$38,'KORT 3'!$BD80)</f>
        <v>0</v>
      </c>
      <c r="FE80" s="376"/>
      <c r="FF80" s="377"/>
      <c r="FG80" s="378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9"/>
      <c r="FY80" s="84">
        <f>SUMIF($M80,REGISTER!$CY$40,'KORT 3'!$O80)</f>
        <v>0</v>
      </c>
      <c r="FZ80" s="17">
        <f>SUMIF($M80,REGISTER!$CY$41,'KORT 3'!$O80)</f>
        <v>0</v>
      </c>
      <c r="GA80" s="17">
        <f>SUMIF($M80,REGISTER!$CY$42,'KORT 3'!$O80)</f>
        <v>0</v>
      </c>
      <c r="GB80" s="17">
        <f>SUMIF($M80,REGISTER!$CY$43,'KORT 3'!$O80)</f>
        <v>0</v>
      </c>
      <c r="GC80" s="17">
        <f>SUMIF($M80,REGISTER!$CY$44,'KORT 3'!$O80)</f>
        <v>0</v>
      </c>
      <c r="GD80" s="17">
        <f>SUMIF($M80,REGISTER!$CY$45,'KORT 3'!$O80)</f>
        <v>0</v>
      </c>
      <c r="GE80" s="17">
        <f>SUMIF($M80,REGISTER!$CY$60,'KORT 3'!$O80)</f>
        <v>0</v>
      </c>
      <c r="GF80" s="17">
        <f>SUMIF($M80,REGISTER!$CY$61,'KORT 3'!$O80)</f>
        <v>0</v>
      </c>
      <c r="GG80" s="17">
        <f>SUMIF($M80,REGISTER!$CY$62,'KORT 3'!$O80)</f>
        <v>0</v>
      </c>
      <c r="GH80" s="17">
        <f>SUMIF($M80,REGISTER!$CY$63,'KORT 3'!$O80)</f>
        <v>0</v>
      </c>
      <c r="GI80" s="17">
        <f>SUMIF($M80,REGISTER!$CY$64,'KORT 3'!$O80)</f>
        <v>0</v>
      </c>
      <c r="GJ80" s="17">
        <f>SUMIF($M80,REGISTER!$CY$65,'KORT 3'!$O80)</f>
        <v>0</v>
      </c>
      <c r="GK80" s="17">
        <f>SUMIF($M80,REGISTER!$CY$50,'KORT 3'!$O80)</f>
        <v>0</v>
      </c>
      <c r="GL80" s="17">
        <f>SUMIF($M80,REGISTER!$CY$51,'KORT 3'!$O80)</f>
        <v>0</v>
      </c>
      <c r="GM80" s="17">
        <f>SUMIF($M80,REGISTER!$CY$52,'KORT 3'!$O80)</f>
        <v>0</v>
      </c>
      <c r="GN80" s="17">
        <f>SUMIF($M80,REGISTER!$CY$53,'KORT 3'!$O80)</f>
        <v>0</v>
      </c>
      <c r="GO80" s="17">
        <f>SUMIF($M80,REGISTER!$CY$54,'KORT 3'!$O80)</f>
        <v>0</v>
      </c>
      <c r="GP80" s="17">
        <f>SUMIF($M80,REGISTER!$CY$55,'KORT 3'!$O80)</f>
        <v>0</v>
      </c>
      <c r="GQ80" s="16">
        <f>SUMIF($M80,REGISTER!$CY$56,'KORT 3'!$O80)+SUMIF($M80,REGISTER!$CY$57,'KORT 3'!$O80)+SUMIF($M80,REGISTER!$CY$58,'KORT 3'!$O80)+SUMIF($M80,REGISTER!$CY$59,'KORT 3'!$O80)</f>
        <v>0</v>
      </c>
      <c r="GR80" s="17">
        <f>SUMIF($M80,REGISTER!$CY$70,'KORT 3'!$O80)</f>
        <v>0</v>
      </c>
      <c r="GS80" s="17">
        <f>SUMIF($M80,REGISTER!$CY$71,'KORT 3'!$O80)</f>
        <v>0</v>
      </c>
      <c r="GT80" s="17">
        <f>SUMIF($M80,REGISTER!$CY$72,'KORT 3'!$O80)</f>
        <v>0</v>
      </c>
      <c r="GU80" s="17">
        <f>SUMIF($M80,REGISTER!$CY$73,'KORT 3'!$O80)</f>
        <v>0</v>
      </c>
      <c r="GV80" s="17">
        <f>SUMIF($M80,REGISTER!$CY$74,'KORT 3'!$O80)</f>
        <v>0</v>
      </c>
      <c r="GW80" s="17">
        <f>SUMIF($M80,REGISTER!$CY$75,'KORT 3'!$O80)</f>
        <v>0</v>
      </c>
      <c r="GX80" s="16">
        <f>SUMIF($M80,REGISTER!$CY$76,'KORT 3'!$O80)+SUMIF($M80,REGISTER!$CY$77,'KORT 3'!$O80)+SUMIF($M80,REGISTER!$CY$78,'KORT 3'!$O80)+SUMIF($M80,REGISTER!$CY$79,'KORT 3'!$O80)</f>
        <v>0</v>
      </c>
      <c r="GY80" s="116"/>
      <c r="GZ80" s="116"/>
      <c r="HA80" s="116"/>
      <c r="HB80" s="116"/>
      <c r="HC80" s="116"/>
      <c r="HD80" s="116"/>
      <c r="HE80" s="116"/>
      <c r="HF80" s="116"/>
      <c r="HG80" s="116"/>
      <c r="HH80" s="116"/>
      <c r="HI80" s="116"/>
      <c r="HJ80" s="116"/>
      <c r="HK80" s="116"/>
      <c r="HL80" s="116"/>
      <c r="HM80" s="116"/>
      <c r="HN80" s="116"/>
      <c r="HO80" s="116"/>
      <c r="HP80" s="106"/>
      <c r="HQ80" s="1"/>
    </row>
    <row r="81" spans="1:225" ht="12" customHeight="1">
      <c r="A81" s="15">
        <v>25</v>
      </c>
      <c r="B81" s="69"/>
      <c r="C81" s="539" t="str">
        <f t="shared" si="41"/>
        <v/>
      </c>
      <c r="D81" s="540"/>
      <c r="E81" s="540"/>
      <c r="F81" s="540"/>
      <c r="G81" s="541"/>
      <c r="H81" s="111" t="str">
        <f t="shared" si="42"/>
        <v/>
      </c>
      <c r="I81" s="22">
        <f t="shared" si="43"/>
        <v>0</v>
      </c>
      <c r="J81" s="22">
        <f t="shared" si="44"/>
        <v>0</v>
      </c>
      <c r="K81" s="22">
        <f t="shared" si="45"/>
        <v>0</v>
      </c>
      <c r="L81" s="114"/>
      <c r="M81" s="22">
        <f t="shared" si="46"/>
        <v>0</v>
      </c>
      <c r="N81" s="22">
        <f t="shared" si="47"/>
        <v>0</v>
      </c>
      <c r="O81" s="83">
        <f t="shared" si="48"/>
        <v>0</v>
      </c>
      <c r="P81" s="68">
        <f>IF((SUM(P$19:P$39)+SUM(P$78:P80)+SUM(P$117:P$121))&gt;=REGISTER!$DD$24,0,IF(CS$70=1,0,IF(AND(CS81=1,$J81=1,CS$43&gt;=REGISTER!$DD$28,CS$40&gt;0,SUM(CS$54:CS$60)&gt;0),1,0)))</f>
        <v>0</v>
      </c>
      <c r="Q81" s="68">
        <f>IF((SUM(Q$19:Q$39)+SUM(Q$78:Q80)+SUM(Q$117:Q$121))&gt;=REGISTER!$DD$24,0,IF(CT$70=1,0,IF(AND(CT81=1,$J81=1,CT$43&gt;=REGISTER!$DD$28,CT$40&gt;0,SUM(CT$54:CT$60)&gt;0),1,0)))</f>
        <v>0</v>
      </c>
      <c r="R81" s="68">
        <f>IF((SUM(R$19:R$39)+SUM(R$78:R80)+SUM(R$117:R$121))&gt;=REGISTER!$DD$24,0,IF(CU$70=1,0,IF(AND(CU81=1,$J81=1,CU$43&gt;=REGISTER!$DD$28,CU$40&gt;0,SUM(CU$54:CU$60)&gt;0),1,0)))</f>
        <v>0</v>
      </c>
      <c r="S81" s="68">
        <f>IF((SUM(S$19:S$39)+SUM(S$78:S80)+SUM(S$117:S$121))&gt;=REGISTER!$DD$24,0,IF(CV$70=1,0,IF(AND(CV81=1,$J81=1,CV$43&gt;=REGISTER!$DD$28,CV$40&gt;0,SUM(CV$54:CV$60)&gt;0),1,0)))</f>
        <v>0</v>
      </c>
      <c r="T81" s="68">
        <f>IF((SUM(T$19:T$39)+SUM(T$78:T80)+SUM(T$117:T$121))&gt;=REGISTER!$DD$24,0,IF(CW$70=1,0,IF(AND(CW81=1,$J81=1,CW$43&gt;=REGISTER!$DD$28,CW$40&gt;0,SUM(CW$54:CW$60)&gt;0),1,0)))</f>
        <v>0</v>
      </c>
      <c r="U81" s="68">
        <f>IF((SUM(U$19:U$39)+SUM(U$78:U80)+SUM(U$117:U$121))&gt;=REGISTER!$DD$24,0,IF(CX$70=1,0,IF(AND(CX81=1,$J81=1,CX$43&gt;=REGISTER!$DD$28,CX$40&gt;0,SUM(CX$54:CX$60)&gt;0),1,0)))</f>
        <v>0</v>
      </c>
      <c r="V81" s="68">
        <f>IF((SUM(V$19:V$39)+SUM(V$78:V80)+SUM(V$117:V$121))&gt;=REGISTER!$DD$24,0,IF(CY$70=1,0,IF(AND(CY81=1,$J81=1,CY$43&gt;=REGISTER!$DD$28,CY$40&gt;0,SUM(CY$54:CY$60)&gt;0),1,0)))</f>
        <v>0</v>
      </c>
      <c r="W81" s="68">
        <f>IF((SUM(W$19:W$39)+SUM(W$78:W80)+SUM(W$117:W$121))&gt;=REGISTER!$DD$24,0,IF(CZ$70=1,0,IF(AND(CZ81=1,$J81=1,CZ$43&gt;=REGISTER!$DD$28,CZ$40&gt;0,SUM(CZ$54:CZ$60)&gt;0),1,0)))</f>
        <v>0</v>
      </c>
      <c r="X81" s="68">
        <f>IF((SUM(X$19:X$39)+SUM(X$78:X80)+SUM(X$117:X$121))&gt;=REGISTER!$DD$24,0,IF(DA$70=1,0,IF(AND(DA81=1,$J81=1,DA$43&gt;=REGISTER!$DD$28,DA$40&gt;0,SUM(DA$54:DA$60)&gt;0),1,0)))</f>
        <v>0</v>
      </c>
      <c r="Y81" s="68">
        <f>IF((SUM(Y$19:Y$39)+SUM(Y$78:Y80)+SUM(Y$117:Y$121))&gt;=REGISTER!$DD$24,0,IF(DB$70=1,0,IF(AND(DB81=1,$J81=1,DB$43&gt;=REGISTER!$DD$28,DB$40&gt;0,SUM(DB$54:DB$60)&gt;0),1,0)))</f>
        <v>0</v>
      </c>
      <c r="Z81" s="68">
        <f>IF((SUM(Z$19:Z$39)+SUM(Z$78:Z80)+SUM(Z$117:Z$121))&gt;=REGISTER!$DD$24,0,IF(DC$70=1,0,IF(AND(DC81=1,$J81=1,DC$43&gt;=REGISTER!$DD$28,DC$40&gt;0,SUM(DC$54:DC$60)&gt;0),1,0)))</f>
        <v>0</v>
      </c>
      <c r="AA81" s="68">
        <f>IF((SUM(AA$19:AA$39)+SUM(AA$78:AA80)+SUM(AA$117:AA$121))&gt;=REGISTER!$DD$24,0,IF(DD$70=1,0,IF(AND(DD81=1,$J81=1,DD$43&gt;=REGISTER!$DD$28,DD$40&gt;0,SUM(DD$54:DD$60)&gt;0),1,0)))</f>
        <v>0</v>
      </c>
      <c r="AB81" s="68">
        <f>IF((SUM(AB$19:AB$39)+SUM(AB$78:AB80)+SUM(AB$117:AB$121))&gt;=REGISTER!$DD$24,0,IF(DE$70=1,0,IF(AND(DE81=1,$J81=1,DE$43&gt;=REGISTER!$DD$28,DE$40&gt;0,SUM(DE$54:DE$60)&gt;0),1,0)))</f>
        <v>0</v>
      </c>
      <c r="AC81" s="68">
        <f>IF((SUM(AC$19:AC$39)+SUM(AC$78:AC80)+SUM(AC$117:AC$121))&gt;=REGISTER!$DD$24,0,IF(DF$70=1,0,IF(AND(DF81=1,$J81=1,DF$43&gt;=REGISTER!$DD$28,DF$40&gt;0,SUM(DF$54:DF$60)&gt;0),1,0)))</f>
        <v>0</v>
      </c>
      <c r="AD81" s="68">
        <f>IF((SUM(AD$19:AD$39)+SUM(AD$78:AD80)+SUM(AD$117:AD$121))&gt;=REGISTER!$DD$24,0,IF(DG$70=1,0,IF(AND(DG81=1,$J81=1,DG$43&gt;=REGISTER!$DD$28,DG$40&gt;0,SUM(DG$54:DG$60)&gt;0),1,0)))</f>
        <v>0</v>
      </c>
      <c r="AE81" s="68">
        <f>IF((SUM(AE$19:AE$39)+SUM(AE$78:AE80)+SUM(AE$117:AE$121))&gt;=REGISTER!$DD$24,0,IF(DH$70=1,0,IF(AND(DH81=1,$J81=1,DH$43&gt;=REGISTER!$DD$28,DH$40&gt;0,SUM(DH$54:DH$60)&gt;0),1,0)))</f>
        <v>0</v>
      </c>
      <c r="AF81" s="68">
        <f>IF((SUM(AF$19:AF$39)+SUM(AF$78:AF80)+SUM(AF$117:AF$121))&gt;=REGISTER!$DD$24,0,IF(DI$70=1,0,IF(AND(DI81=1,$J81=1,DI$43&gt;=REGISTER!$DD$28,DI$40&gt;0,SUM(DI$54:DI$60)&gt;0),1,0)))</f>
        <v>0</v>
      </c>
      <c r="AG81" s="68">
        <f>IF((SUM(AG$19:AG$39)+SUM(AG$78:AG80)+SUM(AG$117:AG$121))&gt;=REGISTER!$DD$24,0,IF(DJ$70=1,0,IF(AND(DJ81=1,$J81=1,DJ$43&gt;=REGISTER!$DD$28,DJ$40&gt;0,SUM(DJ$54:DJ$60)&gt;0),1,0)))</f>
        <v>0</v>
      </c>
      <c r="AH81" s="68">
        <f>IF((SUM(AH$19:AH$39)+SUM(AH$78:AH80)+SUM(AH$117:AH$121))&gt;=REGISTER!$DD$24,0,IF(DK$70=1,0,IF(AND(DK81=1,$J81=1,DK$43&gt;=REGISTER!$DD$28,DK$40&gt;0,SUM(DK$54:DK$60)&gt;0),1,0)))</f>
        <v>0</v>
      </c>
      <c r="AI81" s="68">
        <f>IF((SUM(AI$19:AI$39)+SUM(AI$78:AI80)+SUM(AI$117:AI$121))&gt;=REGISTER!$DD$24,0,IF(DL$70=1,0,IF(AND(DL81=1,$J81=1,DL$43&gt;=REGISTER!$DD$28,DL$40&gt;0,SUM(DL$54:DL$60)&gt;0),1,0)))</f>
        <v>0</v>
      </c>
      <c r="AJ81" s="68">
        <f>IF((SUM(AJ$19:AJ$39)+SUM(AJ$78:AJ80)+SUM(AJ$117:AJ$121))&gt;=REGISTER!$DD$24,0,IF(DM$70=1,0,IF(AND(DM81=1,$J81=1,DM$43&gt;=REGISTER!$DD$28,DM$40&gt;0,SUM(DM$54:DM$60)&gt;0),1,0)))</f>
        <v>0</v>
      </c>
      <c r="AK81" s="68">
        <f>IF((SUM(AK$19:AK$39)+SUM(AK$78:AK80)+SUM(AK$117:AK$121))&gt;=REGISTER!$DD$24,0,IF(DN$70=1,0,IF(AND(DN81=1,$J81=1,DN$43&gt;=REGISTER!$DD$28,DN$40&gt;0,SUM(DN$54:DN$60)&gt;0),1,0)))</f>
        <v>0</v>
      </c>
      <c r="AL81" s="68">
        <f>IF((SUM(AL$19:AL$39)+SUM(AL$78:AL80)+SUM(AL$117:AL$121))&gt;=REGISTER!$DD$24,0,IF(DO$70=1,0,IF(AND(DO81=1,$J81=1,DO$43&gt;=REGISTER!$DD$28,DO$40&gt;0,SUM(DO$54:DO$60)&gt;0),1,0)))</f>
        <v>0</v>
      </c>
      <c r="AM81" s="68">
        <f>IF((SUM(AM$19:AM$39)+SUM(AM$78:AM80)+SUM(AM$117:AM$121))&gt;=REGISTER!$DD$24,0,IF(DP$70=1,0,IF(AND(DP81=1,$J81=1,DP$43&gt;=REGISTER!$DD$28,DP$40&gt;0,SUM(DP$54:DP$60)&gt;0),1,0)))</f>
        <v>0</v>
      </c>
      <c r="AN81" s="68">
        <f>IF((SUM(AN$19:AN$39)+SUM(AN$78:AN80)+SUM(AN$117:AN$121))&gt;=REGISTER!$DD$24,0,IF(DQ$70=1,0,IF(AND(DQ81=1,$J81=1,DQ$43&gt;=REGISTER!$DD$28,DQ$40&gt;0,SUM(DQ$54:DQ$60)&gt;0),1,0)))</f>
        <v>0</v>
      </c>
      <c r="AO81" s="68">
        <f>IF((SUM(AO$19:AO$39)+SUM(AO$78:AO80)+SUM(AO$117:AO$121))&gt;=REGISTER!$DD$24,0,IF(DR$70=1,0,IF(AND(DR81=1,$J81=1,DR$43&gt;=REGISTER!$DD$28,DR$40&gt;0,SUM(DR$54:DR$60)&gt;0),1,0)))</f>
        <v>0</v>
      </c>
      <c r="AP81" s="68">
        <f>IF((SUM(AP$19:AP$39)+SUM(AP$78:AP80)+SUM(AP$117:AP$121))&gt;=REGISTER!$DD$24,0,IF(DS$70=1,0,IF(AND(DS81=1,$J81=1,DS$43&gt;=REGISTER!$DD$28,DS$40&gt;0,SUM(DS$54:DS$60)&gt;0),1,0)))</f>
        <v>0</v>
      </c>
      <c r="AQ81" s="68">
        <f>IF((SUM(AQ$19:AQ$39)+SUM(AQ$78:AQ80)+SUM(AQ$117:AQ$121))&gt;=REGISTER!$DD$24,0,IF(DT$70=1,0,IF(AND(DT81=1,$J81=1,DT$43&gt;=REGISTER!$DD$28,DT$40&gt;0,SUM(DT$54:DT$60)&gt;0),1,0)))</f>
        <v>0</v>
      </c>
      <c r="AR81" s="68">
        <f>IF((SUM(AR$19:AR$39)+SUM(AR$78:AR80)+SUM(AR$117:AR$121))&gt;=REGISTER!$DD$24,0,IF(DU$70=1,0,IF(AND(DU81=1,$J81=1,DU$43&gt;=REGISTER!$DD$28,DU$40&gt;0,SUM(DU$54:DU$60)&gt;0),1,0)))</f>
        <v>0</v>
      </c>
      <c r="AS81" s="68">
        <f>IF((SUM(AS$19:AS$39)+SUM(AS$78:AS80)+SUM(AS$117:AS$121))&gt;=REGISTER!$DD$24,0,IF(DV$70=1,0,IF(AND(DV81=1,$J81=1,DV$43&gt;=REGISTER!$DD$28,DV$40&gt;0,SUM(DV$54:DV$60)&gt;0),1,0)))</f>
        <v>0</v>
      </c>
      <c r="AT81" s="68">
        <f>IF((SUM(AT$19:AT$39)+SUM(AT$78:AT80)+SUM(AT$117:AT$121))&gt;=REGISTER!$DD$24,0,IF(DW$70=1,0,IF(AND(DW81=1,$J81=1,DW$43&gt;=REGISTER!$DD$28,DW$40&gt;0,SUM(DW$54:DW$60)&gt;0),1,0)))</f>
        <v>0</v>
      </c>
      <c r="AU81" s="68">
        <f>IF((SUM(AU$19:AU$39)+SUM(AU$78:AU80)+SUM(AU$117:AU$121))&gt;=REGISTER!$DD$24,0,IF(DX$70=1,0,IF(AND(DX81=1,$J81=1,DX$43&gt;=REGISTER!$DD$28,DX$40&gt;0,SUM(DX$54:DX$60)&gt;0),1,0)))</f>
        <v>0</v>
      </c>
      <c r="AV81" s="68">
        <f>IF((SUM(AV$19:AV$39)+SUM(AV$78:AV80)+SUM(AV$117:AV$121))&gt;=REGISTER!$DD$24,0,IF(DY$70=1,0,IF(AND(DY81=1,$J81=1,DY$43&gt;=REGISTER!$DD$28,DY$40&gt;0,SUM(DY$54:DY$60)&gt;0),1,0)))</f>
        <v>0</v>
      </c>
      <c r="AW81" s="68">
        <f>IF((SUM(AW$19:AW$39)+SUM(AW$78:AW80)+SUM(AW$117:AW$121))&gt;=REGISTER!$DD$24,0,IF(DZ$70=1,0,IF(AND(DZ81=1,$J81=1,DZ$43&gt;=REGISTER!$DD$28,DZ$40&gt;0,SUM(DZ$54:DZ$60)&gt;0),1,0)))</f>
        <v>0</v>
      </c>
      <c r="AX81" s="68">
        <f>IF((SUM(AX$19:AX$39)+SUM(AX$78:AX80)+SUM(AX$117:AX$121))&gt;=REGISTER!$DD$24,0,IF(EA$70=1,0,IF(AND(EA81=1,$J81=1,EA$43&gt;=REGISTER!$DD$28,EA$40&gt;0,SUM(EA$54:EA$60)&gt;0),1,0)))</f>
        <v>0</v>
      </c>
      <c r="AY81" s="68">
        <f>IF((SUM(AY$19:AY$39)+SUM(AY$78:AY80)+SUM(AY$117:AY$121))&gt;=REGISTER!$DD$24,0,IF(EB$70=1,0,IF(AND(EB81=1,$J81=1,EB$43&gt;=REGISTER!$DD$28,EB$40&gt;0,SUM(EB$54:EB$60)&gt;0),1,0)))</f>
        <v>0</v>
      </c>
      <c r="AZ81" s="68">
        <f>IF((SUM(AZ$19:AZ$39)+SUM(AZ$78:AZ80)+SUM(AZ$117:AZ$121))&gt;=REGISTER!$DD$24,0,IF(EC$70=1,0,IF(AND(EC81=1,$J81=1,EC$43&gt;=REGISTER!$DD$28,EC$40&gt;0,SUM(EC$54:EC$60)&gt;0),1,0)))</f>
        <v>0</v>
      </c>
      <c r="BA81" s="68">
        <f>IF((SUM(BA$19:BA$39)+SUM(BA$78:BA80)+SUM(BA$117:BA$121))&gt;=REGISTER!$DD$24,0,IF(ED$70=1,0,IF(AND(ED81=1,$J81=1,ED$43&gt;=REGISTER!$DD$28,ED$40&gt;0,SUM(ED$54:ED$60)&gt;0),1,0)))</f>
        <v>0</v>
      </c>
      <c r="BB81" s="68">
        <f>IF((SUM(BB$19:BB$39)+SUM(BB$78:BB80)+SUM(BB$117:BB$121))&gt;=REGISTER!$DD$24,0,IF(EE$70=1,0,IF(AND(EE81=1,$J81=1,EE$43&gt;=REGISTER!$DD$28,EE$40&gt;0,SUM(EE$54:EE$60)&gt;0),1,0)))</f>
        <v>0</v>
      </c>
      <c r="BC81" s="68">
        <f>IF((SUM(BC$19:BC$39)+SUM(BC$78:BC80)+SUM(BC$117:BC$121))&gt;=REGISTER!$DD$24,0,IF(EF$70=1,0,IF(AND(EF81=1,$J81=1,EF$43&gt;=REGISTER!$DD$28,EF$40&gt;0,SUM(EF$54:EF$60)&gt;0),1,0)))</f>
        <v>0</v>
      </c>
      <c r="BD81" s="83">
        <f t="shared" si="49"/>
        <v>0</v>
      </c>
      <c r="BE81" s="68">
        <f>IF((SUM(BE$19:BE$37)+SUM(BE$78:BE80))&gt;=20,0,SUM(IF(AND($I81=1,CS81=1,CS$41&gt;2,CS$40&gt;0,SUM(CS$47:CS$53)&gt;0),1,0)))</f>
        <v>0</v>
      </c>
      <c r="BF81" s="68">
        <f>IF((SUM(BF$19:BF$37)+SUM(BF$78:BF80))&gt;=20,0,SUM(IF(AND($I81=1,CT81=1,CT$41&gt;2,CT$40&gt;0,SUM(CT$47:CT$53)&gt;0),1,0)))</f>
        <v>0</v>
      </c>
      <c r="BG81" s="68">
        <f>IF((SUM(BG$19:BG$37)+SUM(BG$78:BG80))&gt;=20,0,SUM(IF(AND($I81=1,CU81=1,CU$41&gt;2,CU$40&gt;0,SUM(CU$47:CU$53)&gt;0),1,0)))</f>
        <v>0</v>
      </c>
      <c r="BH81" s="68">
        <f>IF((SUM(BH$19:BH$37)+SUM(BH$78:BH80))&gt;=20,0,SUM(IF(AND($I81=1,CV81=1,CV$41&gt;2,CV$40&gt;0,SUM(CV$47:CV$53)&gt;0),1,0)))</f>
        <v>0</v>
      </c>
      <c r="BI81" s="68">
        <f>IF((SUM(BI$19:BI$37)+SUM(BI$78:BI80))&gt;=20,0,SUM(IF(AND($I81=1,CW81=1,CW$41&gt;2,CW$40&gt;0,SUM(CW$47:CW$53)&gt;0),1,0)))</f>
        <v>0</v>
      </c>
      <c r="BJ81" s="68">
        <f>IF((SUM(BJ$19:BJ$37)+SUM(BJ$78:BJ80))&gt;=20,0,SUM(IF(AND($I81=1,CX81=1,CX$41&gt;2,CX$40&gt;0,SUM(CX$47:CX$53)&gt;0),1,0)))</f>
        <v>0</v>
      </c>
      <c r="BK81" s="68">
        <f>IF((SUM(BK$19:BK$37)+SUM(BK$78:BK80))&gt;=20,0,SUM(IF(AND($I81=1,CY81=1,CY$41&gt;2,CY$40&gt;0,SUM(CY$47:CY$53)&gt;0),1,0)))</f>
        <v>0</v>
      </c>
      <c r="BL81" s="68">
        <f>IF((SUM(BL$19:BL$37)+SUM(BL$78:BL80))&gt;=20,0,SUM(IF(AND($I81=1,CZ81=1,CZ$41&gt;2,CZ$40&gt;0,SUM(CZ$47:CZ$53)&gt;0),1,0)))</f>
        <v>0</v>
      </c>
      <c r="BM81" s="68">
        <f>IF((SUM(BM$19:BM$37)+SUM(BM$78:BM80))&gt;=20,0,SUM(IF(AND($I81=1,DA81=1,DA$41&gt;2,DA$40&gt;0,SUM(DA$47:DA$53)&gt;0),1,0)))</f>
        <v>0</v>
      </c>
      <c r="BN81" s="68">
        <f>IF((SUM(BN$19:BN$37)+SUM(BN$78:BN80))&gt;=20,0,SUM(IF(AND($I81=1,DB81=1,DB$41&gt;2,DB$40&gt;0,SUM(DB$47:DB$53)&gt;0),1,0)))</f>
        <v>0</v>
      </c>
      <c r="BO81" s="68">
        <f>IF((SUM(BO$19:BO$37)+SUM(BO$78:BO80))&gt;=20,0,SUM(IF(AND($I81=1,DC81=1,DC$41&gt;2,DC$40&gt;0,SUM(DC$47:DC$53)&gt;0),1,0)))</f>
        <v>0</v>
      </c>
      <c r="BP81" s="68">
        <f>IF((SUM(BP$19:BP$37)+SUM(BP$78:BP80))&gt;=20,0,SUM(IF(AND($I81=1,DD81=1,DD$41&gt;2,DD$40&gt;0,SUM(DD$47:DD$53)&gt;0),1,0)))</f>
        <v>0</v>
      </c>
      <c r="BQ81" s="68">
        <f>IF((SUM(BQ$19:BQ$37)+SUM(BQ$78:BQ80))&gt;=20,0,SUM(IF(AND($I81=1,DE81=1,DE$41&gt;2,DE$40&gt;0,SUM(DE$47:DE$53)&gt;0),1,0)))</f>
        <v>0</v>
      </c>
      <c r="BR81" s="68">
        <f>IF((SUM(BR$19:BR$37)+SUM(BR$78:BR80))&gt;=20,0,SUM(IF(AND($I81=1,DF81=1,DF$41&gt;2,DF$40&gt;0,SUM(DF$47:DF$53)&gt;0),1,0)))</f>
        <v>0</v>
      </c>
      <c r="BS81" s="68">
        <f>IF((SUM(BS$19:BS$37)+SUM(BS$78:BS80))&gt;=20,0,SUM(IF(AND($I81=1,DG81=1,DG$41&gt;2,DG$40&gt;0,SUM(DG$47:DG$53)&gt;0),1,0)))</f>
        <v>0</v>
      </c>
      <c r="BT81" s="68">
        <f>IF((SUM(BT$19:BT$37)+SUM(BT$78:BT80))&gt;=20,0,SUM(IF(AND($I81=1,DH81=1,DH$41&gt;2,DH$40&gt;0,SUM(DH$47:DH$53)&gt;0),1,0)))</f>
        <v>0</v>
      </c>
      <c r="BU81" s="68">
        <f>IF((SUM(BU$19:BU$37)+SUM(BU$78:BU80))&gt;=20,0,SUM(IF(AND($I81=1,DI81=1,DI$41&gt;2,DI$40&gt;0,SUM(DI$47:DI$53)&gt;0),1,0)))</f>
        <v>0</v>
      </c>
      <c r="BV81" s="68">
        <f>IF((SUM(BV$19:BV$37)+SUM(BV$78:BV80))&gt;=20,0,SUM(IF(AND($I81=1,DJ81=1,DJ$41&gt;2,DJ$40&gt;0,SUM(DJ$47:DJ$53)&gt;0),1,0)))</f>
        <v>0</v>
      </c>
      <c r="BW81" s="68">
        <f>IF((SUM(BW$19:BW$37)+SUM(BW$78:BW80))&gt;=20,0,SUM(IF(AND($I81=1,DK81=1,DK$41&gt;2,DK$40&gt;0,SUM(DK$47:DK$53)&gt;0),1,0)))</f>
        <v>0</v>
      </c>
      <c r="BX81" s="68">
        <f>IF((SUM(BX$19:BX$37)+SUM(BX$78:BX80))&gt;=20,0,SUM(IF(AND($I81=1,DL81=1,DL$41&gt;2,DL$40&gt;0,SUM(DL$47:DL$53)&gt;0),1,0)))</f>
        <v>0</v>
      </c>
      <c r="BY81" s="68">
        <f>IF((SUM(BY$19:BY$37)+SUM(BY$78:BY80))&gt;=20,0,SUM(IF(AND($I81=1,DM81=1,DM$41&gt;2,DM$40&gt;0,SUM(DM$47:DM$53)&gt;0),1,0)))</f>
        <v>0</v>
      </c>
      <c r="BZ81" s="68">
        <f>IF((SUM(BZ$19:BZ$37)+SUM(BZ$78:BZ80))&gt;=20,0,SUM(IF(AND($I81=1,DN81=1,DN$41&gt;2,DN$40&gt;0,SUM(DN$47:DN$53)&gt;0),1,0)))</f>
        <v>0</v>
      </c>
      <c r="CA81" s="68">
        <f>IF((SUM(CA$19:CA$37)+SUM(CA$78:CA80))&gt;=20,0,SUM(IF(AND($I81=1,DO81=1,DO$41&gt;2,DO$40&gt;0,SUM(DO$47:DO$53)&gt;0),1,0)))</f>
        <v>0</v>
      </c>
      <c r="CB81" s="68">
        <f>IF((SUM(CB$19:CB$37)+SUM(CB$78:CB80))&gt;=20,0,SUM(IF(AND($I81=1,DP81=1,DP$41&gt;2,DP$40&gt;0,SUM(DP$47:DP$53)&gt;0),1,0)))</f>
        <v>0</v>
      </c>
      <c r="CC81" s="68">
        <f>IF((SUM(CC$19:CC$37)+SUM(CC$78:CC80))&gt;=20,0,SUM(IF(AND($I81=1,DQ81=1,DQ$41&gt;2,DQ$40&gt;0,SUM(DQ$47:DQ$53)&gt;0),1,0)))</f>
        <v>0</v>
      </c>
      <c r="CD81" s="68">
        <f>IF((SUM(CD$19:CD$37)+SUM(CD$78:CD80))&gt;=20,0,SUM(IF(AND($I81=1,DR81=1,DR$41&gt;2,DR$40&gt;0,SUM(DR$47:DR$53)&gt;0),1,0)))</f>
        <v>0</v>
      </c>
      <c r="CE81" s="68">
        <f>IF((SUM(CE$19:CE$37)+SUM(CE$78:CE80))&gt;=20,0,SUM(IF(AND($I81=1,DS81=1,DS$41&gt;2,DS$40&gt;0,SUM(DS$47:DS$53)&gt;0),1,0)))</f>
        <v>0</v>
      </c>
      <c r="CF81" s="68">
        <f>IF((SUM(CF$19:CF$37)+SUM(CF$78:CF80))&gt;=20,0,SUM(IF(AND($I81=1,DT81=1,DT$41&gt;2,DT$40&gt;0,SUM(DT$47:DT$53)&gt;0),1,0)))</f>
        <v>0</v>
      </c>
      <c r="CG81" s="68">
        <f>IF((SUM(CG$19:CG$37)+SUM(CG$78:CG80))&gt;=20,0,SUM(IF(AND($I81=1,DU81=1,DU$41&gt;2,DU$40&gt;0,SUM(DU$47:DU$53)&gt;0),1,0)))</f>
        <v>0</v>
      </c>
      <c r="CH81" s="68">
        <f>IF((SUM(CH$19:CH$37)+SUM(CH$78:CH80))&gt;=20,0,SUM(IF(AND($I81=1,DV81=1,DV$41&gt;2,DV$40&gt;0,SUM(DV$47:DV$53)&gt;0),1,0)))</f>
        <v>0</v>
      </c>
      <c r="CI81" s="68">
        <f>IF((SUM(CI$19:CI$37)+SUM(CI$78:CI80))&gt;=20,0,SUM(IF(AND($I81=1,DW81=1,DW$41&gt;2,DW$40&gt;0,SUM(DW$47:DW$53)&gt;0),1,0)))</f>
        <v>0</v>
      </c>
      <c r="CJ81" s="68">
        <f>IF((SUM(CJ$19:CJ$37)+SUM(CJ$78:CJ80))&gt;=20,0,SUM(IF(AND($I81=1,DX81=1,DX$41&gt;2,DX$40&gt;0,SUM(DX$47:DX$53)&gt;0),1,0)))</f>
        <v>0</v>
      </c>
      <c r="CK81" s="68">
        <f>IF((SUM(CK$19:CK$37)+SUM(CK$78:CK80))&gt;=20,0,SUM(IF(AND($I81=1,DY81=1,DY$41&gt;2,DY$40&gt;0,SUM(DY$47:DY$53)&gt;0),1,0)))</f>
        <v>0</v>
      </c>
      <c r="CL81" s="68">
        <f>IF((SUM(CL$19:CL$37)+SUM(CL$78:CL80))&gt;=20,0,SUM(IF(AND($I81=1,DZ81=1,DZ$41&gt;2,DZ$40&gt;0,SUM(DZ$47:DZ$53)&gt;0),1,0)))</f>
        <v>0</v>
      </c>
      <c r="CM81" s="68">
        <f>IF((SUM(CM$19:CM$37)+SUM(CM$78:CM80))&gt;=20,0,SUM(IF(AND($I81=1,EA81=1,EA$41&gt;2,EA$40&gt;0,SUM(EA$47:EA$53)&gt;0),1,0)))</f>
        <v>0</v>
      </c>
      <c r="CN81" s="68">
        <f>IF((SUM(CN$19:CN$37)+SUM(CN$78:CN80))&gt;=20,0,SUM(IF(AND($I81=1,EB81=1,EB$41&gt;2,EB$40&gt;0,SUM(EB$47:EB$53)&gt;0),1,0)))</f>
        <v>0</v>
      </c>
      <c r="CO81" s="68">
        <f>IF((SUM(CO$19:CO$37)+SUM(CO$78:CO80))&gt;=20,0,SUM(IF(AND($I81=1,EC81=1,EC$41&gt;2,EC$40&gt;0,SUM(EC$47:EC$53)&gt;0),1,0)))</f>
        <v>0</v>
      </c>
      <c r="CP81" s="68">
        <f>IF((SUM(CP$19:CP$37)+SUM(CP$78:CP80))&gt;=20,0,SUM(IF(AND($I81=1,ED81=1,ED$41&gt;2,ED$40&gt;0,SUM(ED$47:ED$53)&gt;0),1,0)))</f>
        <v>0</v>
      </c>
      <c r="CQ81" s="68">
        <f>IF((SUM(CQ$19:CQ$37)+SUM(CQ$78:CQ80))&gt;=20,0,SUM(IF(AND($I81=1,EE81=1,EE$41&gt;2,EE$40&gt;0,SUM(EE$47:EE$53)&gt;0),1,0)))</f>
        <v>0</v>
      </c>
      <c r="CR81" s="68">
        <f>IF((SUM(CR$19:CR$37)+SUM(CR$78:CR80))&gt;=20,0,SUM(IF(AND($I81=1,EF81=1,EF$41&gt;2,EF$40&gt;0,SUM(EF$47:EF$53)&gt;0),1,0)))</f>
        <v>0</v>
      </c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  <c r="ED81" s="53"/>
      <c r="EE81" s="53"/>
      <c r="EF81" s="53"/>
      <c r="EG81" s="46">
        <f t="shared" si="51"/>
        <v>0</v>
      </c>
      <c r="EH81" s="116"/>
      <c r="EI81" s="82">
        <f t="shared" si="52"/>
        <v>0</v>
      </c>
      <c r="EJ81" s="295" t="str">
        <f t="shared" si="53"/>
        <v/>
      </c>
      <c r="EK81" s="296">
        <f t="shared" si="54"/>
        <v>0</v>
      </c>
      <c r="EL81" s="161"/>
      <c r="EM81" s="354">
        <f>SUMIF($K81,REGISTER!$CY$7,'KORT 3'!$BD81)</f>
        <v>0</v>
      </c>
      <c r="EN81" s="355">
        <f>SUMIF($K81,REGISTER!$CY$8,'KORT 3'!$BD81)</f>
        <v>0</v>
      </c>
      <c r="EO81" s="356">
        <f>SUMIF($K81,REGISTER!$CY$9,'KORT 3'!$BD81)</f>
        <v>0</v>
      </c>
      <c r="EP81" s="356">
        <f>SUMIF($K81,REGISTER!$CY$10,'KORT 3'!$BD81)</f>
        <v>0</v>
      </c>
      <c r="EQ81" s="357">
        <f>SUMIF($K81,REGISTER!$CY$23,'KORT 3'!$BD81)</f>
        <v>0</v>
      </c>
      <c r="ER81" s="355">
        <f>SUMIF($K81,REGISTER!$CY$24,'KORT 3'!$BD81)</f>
        <v>0</v>
      </c>
      <c r="ES81" s="356">
        <f>SUMIF($K81,REGISTER!$CY$25,'KORT 3'!$BD81)</f>
        <v>0</v>
      </c>
      <c r="ET81" s="356">
        <f>SUMIF($K81,REGISTER!$CY$26,'KORT 3'!$BD81)</f>
        <v>0</v>
      </c>
      <c r="EU81" s="357">
        <f>SUMIF($K81,REGISTER!$CY$15,'KORT 3'!$BD81)</f>
        <v>0</v>
      </c>
      <c r="EV81" s="355">
        <f>SUMIF($K81,REGISTER!$CY$16,'KORT 3'!$BD81)</f>
        <v>0</v>
      </c>
      <c r="EW81" s="355">
        <f>SUMIF($K81,REGISTER!$CY$17,'KORT 3'!$BD81)</f>
        <v>0</v>
      </c>
      <c r="EX81" s="355">
        <f>SUMIF($K81,REGISTER!$CY$18,'KORT 3'!$BD81)</f>
        <v>0</v>
      </c>
      <c r="EY81" s="358">
        <f>SUMIF($K81,REGISTER!$CY$19,'KORT 3'!$BD81)+SUMIF($K81,REGISTER!$CY$20,'KORT 3'!$BD81)+SUMIF($K81,REGISTER!$CY$21,'KORT 3'!$BD81)+SUMIF($K81,REGISTER!$CY$22,'KORT 3'!$BD81)</f>
        <v>0</v>
      </c>
      <c r="EZ81" s="359">
        <f>SUMIF($K81,REGISTER!$CY$31,'KORT 3'!$BD81)</f>
        <v>0</v>
      </c>
      <c r="FA81" s="355">
        <f>SUMIF($K81,REGISTER!$CY$32,'KORT 3'!$BD81)</f>
        <v>0</v>
      </c>
      <c r="FB81" s="355">
        <f>SUMIF($K81,REGISTER!$CY$33,'KORT 3'!$BD81)</f>
        <v>0</v>
      </c>
      <c r="FC81" s="355">
        <f>SUMIF($K81,REGISTER!$CY$34,'KORT 3'!$BD81)</f>
        <v>0</v>
      </c>
      <c r="FD81" s="358">
        <f>SUMIF($K81,REGISTER!$CY$35,'KORT 3'!$BD81)+SUMIF($K81,REGISTER!$CY$36,'KORT 3'!$BD81)+SUMIF($K81,REGISTER!$CY$37,'KORT 3'!$BD81)+SUMIF($K81,REGISTER!$CY$38,'KORT 3'!$BD81)</f>
        <v>0</v>
      </c>
      <c r="FE81" s="376"/>
      <c r="FF81" s="377"/>
      <c r="FG81" s="378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9"/>
      <c r="FY81" s="84">
        <f>SUMIF($M81,REGISTER!$CY$40,'KORT 3'!$O81)</f>
        <v>0</v>
      </c>
      <c r="FZ81" s="17">
        <f>SUMIF($M81,REGISTER!$CY$41,'KORT 3'!$O81)</f>
        <v>0</v>
      </c>
      <c r="GA81" s="17">
        <f>SUMIF($M81,REGISTER!$CY$42,'KORT 3'!$O81)</f>
        <v>0</v>
      </c>
      <c r="GB81" s="17">
        <f>SUMIF($M81,REGISTER!$CY$43,'KORT 3'!$O81)</f>
        <v>0</v>
      </c>
      <c r="GC81" s="17">
        <f>SUMIF($M81,REGISTER!$CY$44,'KORT 3'!$O81)</f>
        <v>0</v>
      </c>
      <c r="GD81" s="17">
        <f>SUMIF($M81,REGISTER!$CY$45,'KORT 3'!$O81)</f>
        <v>0</v>
      </c>
      <c r="GE81" s="17">
        <f>SUMIF($M81,REGISTER!$CY$60,'KORT 3'!$O81)</f>
        <v>0</v>
      </c>
      <c r="GF81" s="17">
        <f>SUMIF($M81,REGISTER!$CY$61,'KORT 3'!$O81)</f>
        <v>0</v>
      </c>
      <c r="GG81" s="17">
        <f>SUMIF($M81,REGISTER!$CY$62,'KORT 3'!$O81)</f>
        <v>0</v>
      </c>
      <c r="GH81" s="17">
        <f>SUMIF($M81,REGISTER!$CY$63,'KORT 3'!$O81)</f>
        <v>0</v>
      </c>
      <c r="GI81" s="17">
        <f>SUMIF($M81,REGISTER!$CY$64,'KORT 3'!$O81)</f>
        <v>0</v>
      </c>
      <c r="GJ81" s="17">
        <f>SUMIF($M81,REGISTER!$CY$65,'KORT 3'!$O81)</f>
        <v>0</v>
      </c>
      <c r="GK81" s="17">
        <f>SUMIF($M81,REGISTER!$CY$50,'KORT 3'!$O81)</f>
        <v>0</v>
      </c>
      <c r="GL81" s="17">
        <f>SUMIF($M81,REGISTER!$CY$51,'KORT 3'!$O81)</f>
        <v>0</v>
      </c>
      <c r="GM81" s="17">
        <f>SUMIF($M81,REGISTER!$CY$52,'KORT 3'!$O81)</f>
        <v>0</v>
      </c>
      <c r="GN81" s="17">
        <f>SUMIF($M81,REGISTER!$CY$53,'KORT 3'!$O81)</f>
        <v>0</v>
      </c>
      <c r="GO81" s="17">
        <f>SUMIF($M81,REGISTER!$CY$54,'KORT 3'!$O81)</f>
        <v>0</v>
      </c>
      <c r="GP81" s="17">
        <f>SUMIF($M81,REGISTER!$CY$55,'KORT 3'!$O81)</f>
        <v>0</v>
      </c>
      <c r="GQ81" s="16">
        <f>SUMIF($M81,REGISTER!$CY$56,'KORT 3'!$O81)+SUMIF($M81,REGISTER!$CY$57,'KORT 3'!$O81)+SUMIF($M81,REGISTER!$CY$58,'KORT 3'!$O81)+SUMIF($M81,REGISTER!$CY$59,'KORT 3'!$O81)</f>
        <v>0</v>
      </c>
      <c r="GR81" s="17">
        <f>SUMIF($M81,REGISTER!$CY$70,'KORT 3'!$O81)</f>
        <v>0</v>
      </c>
      <c r="GS81" s="17">
        <f>SUMIF($M81,REGISTER!$CY$71,'KORT 3'!$O81)</f>
        <v>0</v>
      </c>
      <c r="GT81" s="17">
        <f>SUMIF($M81,REGISTER!$CY$72,'KORT 3'!$O81)</f>
        <v>0</v>
      </c>
      <c r="GU81" s="17">
        <f>SUMIF($M81,REGISTER!$CY$73,'KORT 3'!$O81)</f>
        <v>0</v>
      </c>
      <c r="GV81" s="17">
        <f>SUMIF($M81,REGISTER!$CY$74,'KORT 3'!$O81)</f>
        <v>0</v>
      </c>
      <c r="GW81" s="17">
        <f>SUMIF($M81,REGISTER!$CY$75,'KORT 3'!$O81)</f>
        <v>0</v>
      </c>
      <c r="GX81" s="16">
        <f>SUMIF($M81,REGISTER!$CY$76,'KORT 3'!$O81)+SUMIF($M81,REGISTER!$CY$77,'KORT 3'!$O81)+SUMIF($M81,REGISTER!$CY$78,'KORT 3'!$O81)+SUMIF($M81,REGISTER!$CY$79,'KORT 3'!$O81)</f>
        <v>0</v>
      </c>
      <c r="GY81" s="116"/>
      <c r="GZ81" s="116"/>
      <c r="HA81" s="116"/>
      <c r="HB81" s="116"/>
      <c r="HC81" s="116"/>
      <c r="HD81" s="116"/>
      <c r="HE81" s="116"/>
      <c r="HF81" s="116"/>
      <c r="HG81" s="116"/>
      <c r="HH81" s="116"/>
      <c r="HI81" s="116"/>
      <c r="HJ81" s="116"/>
      <c r="HK81" s="116"/>
      <c r="HL81" s="116"/>
      <c r="HM81" s="116"/>
      <c r="HN81" s="116"/>
      <c r="HO81" s="116"/>
      <c r="HP81" s="106"/>
      <c r="HQ81" s="1"/>
    </row>
    <row r="82" spans="1:225" ht="12" customHeight="1">
      <c r="A82" s="15">
        <v>26</v>
      </c>
      <c r="B82" s="69"/>
      <c r="C82" s="539" t="str">
        <f t="shared" si="41"/>
        <v/>
      </c>
      <c r="D82" s="540"/>
      <c r="E82" s="540"/>
      <c r="F82" s="540"/>
      <c r="G82" s="541"/>
      <c r="H82" s="111" t="str">
        <f t="shared" si="42"/>
        <v/>
      </c>
      <c r="I82" s="22">
        <f t="shared" si="43"/>
        <v>0</v>
      </c>
      <c r="J82" s="22">
        <f t="shared" si="44"/>
        <v>0</v>
      </c>
      <c r="K82" s="22">
        <f t="shared" si="45"/>
        <v>0</v>
      </c>
      <c r="L82" s="114"/>
      <c r="M82" s="22">
        <f t="shared" si="46"/>
        <v>0</v>
      </c>
      <c r="N82" s="22">
        <f t="shared" si="47"/>
        <v>0</v>
      </c>
      <c r="O82" s="83">
        <f t="shared" si="48"/>
        <v>0</v>
      </c>
      <c r="P82" s="68">
        <f>IF((SUM(P$19:P$39)+SUM(P$78:P81)+SUM(P$117:P$121))&gt;=REGISTER!$DD$24,0,IF(CS$70=1,0,IF(AND(CS82=1,$J82=1,CS$43&gt;=REGISTER!$DD$28,CS$40&gt;0,SUM(CS$54:CS$60)&gt;0),1,0)))</f>
        <v>0</v>
      </c>
      <c r="Q82" s="68">
        <f>IF((SUM(Q$19:Q$39)+SUM(Q$78:Q81)+SUM(Q$117:Q$121))&gt;=REGISTER!$DD$24,0,IF(CT$70=1,0,IF(AND(CT82=1,$J82=1,CT$43&gt;=REGISTER!$DD$28,CT$40&gt;0,SUM(CT$54:CT$60)&gt;0),1,0)))</f>
        <v>0</v>
      </c>
      <c r="R82" s="68">
        <f>IF((SUM(R$19:R$39)+SUM(R$78:R81)+SUM(R$117:R$121))&gt;=REGISTER!$DD$24,0,IF(CU$70=1,0,IF(AND(CU82=1,$J82=1,CU$43&gt;=REGISTER!$DD$28,CU$40&gt;0,SUM(CU$54:CU$60)&gt;0),1,0)))</f>
        <v>0</v>
      </c>
      <c r="S82" s="68">
        <f>IF((SUM(S$19:S$39)+SUM(S$78:S81)+SUM(S$117:S$121))&gt;=REGISTER!$DD$24,0,IF(CV$70=1,0,IF(AND(CV82=1,$J82=1,CV$43&gt;=REGISTER!$DD$28,CV$40&gt;0,SUM(CV$54:CV$60)&gt;0),1,0)))</f>
        <v>0</v>
      </c>
      <c r="T82" s="68">
        <f>IF((SUM(T$19:T$39)+SUM(T$78:T81)+SUM(T$117:T$121))&gt;=REGISTER!$DD$24,0,IF(CW$70=1,0,IF(AND(CW82=1,$J82=1,CW$43&gt;=REGISTER!$DD$28,CW$40&gt;0,SUM(CW$54:CW$60)&gt;0),1,0)))</f>
        <v>0</v>
      </c>
      <c r="U82" s="68">
        <f>IF((SUM(U$19:U$39)+SUM(U$78:U81)+SUM(U$117:U$121))&gt;=REGISTER!$DD$24,0,IF(CX$70=1,0,IF(AND(CX82=1,$J82=1,CX$43&gt;=REGISTER!$DD$28,CX$40&gt;0,SUM(CX$54:CX$60)&gt;0),1,0)))</f>
        <v>0</v>
      </c>
      <c r="V82" s="68">
        <f>IF((SUM(V$19:V$39)+SUM(V$78:V81)+SUM(V$117:V$121))&gt;=REGISTER!$DD$24,0,IF(CY$70=1,0,IF(AND(CY82=1,$J82=1,CY$43&gt;=REGISTER!$DD$28,CY$40&gt;0,SUM(CY$54:CY$60)&gt;0),1,0)))</f>
        <v>0</v>
      </c>
      <c r="W82" s="68">
        <f>IF((SUM(W$19:W$39)+SUM(W$78:W81)+SUM(W$117:W$121))&gt;=REGISTER!$DD$24,0,IF(CZ$70=1,0,IF(AND(CZ82=1,$J82=1,CZ$43&gt;=REGISTER!$DD$28,CZ$40&gt;0,SUM(CZ$54:CZ$60)&gt;0),1,0)))</f>
        <v>0</v>
      </c>
      <c r="X82" s="68">
        <f>IF((SUM(X$19:X$39)+SUM(X$78:X81)+SUM(X$117:X$121))&gt;=REGISTER!$DD$24,0,IF(DA$70=1,0,IF(AND(DA82=1,$J82=1,DA$43&gt;=REGISTER!$DD$28,DA$40&gt;0,SUM(DA$54:DA$60)&gt;0),1,0)))</f>
        <v>0</v>
      </c>
      <c r="Y82" s="68">
        <f>IF((SUM(Y$19:Y$39)+SUM(Y$78:Y81)+SUM(Y$117:Y$121))&gt;=REGISTER!$DD$24,0,IF(DB$70=1,0,IF(AND(DB82=1,$J82=1,DB$43&gt;=REGISTER!$DD$28,DB$40&gt;0,SUM(DB$54:DB$60)&gt;0),1,0)))</f>
        <v>0</v>
      </c>
      <c r="Z82" s="68">
        <f>IF((SUM(Z$19:Z$39)+SUM(Z$78:Z81)+SUM(Z$117:Z$121))&gt;=REGISTER!$DD$24,0,IF(DC$70=1,0,IF(AND(DC82=1,$J82=1,DC$43&gt;=REGISTER!$DD$28,DC$40&gt;0,SUM(DC$54:DC$60)&gt;0),1,0)))</f>
        <v>0</v>
      </c>
      <c r="AA82" s="68">
        <f>IF((SUM(AA$19:AA$39)+SUM(AA$78:AA81)+SUM(AA$117:AA$121))&gt;=REGISTER!$DD$24,0,IF(DD$70=1,0,IF(AND(DD82=1,$J82=1,DD$43&gt;=REGISTER!$DD$28,DD$40&gt;0,SUM(DD$54:DD$60)&gt;0),1,0)))</f>
        <v>0</v>
      </c>
      <c r="AB82" s="68">
        <f>IF((SUM(AB$19:AB$39)+SUM(AB$78:AB81)+SUM(AB$117:AB$121))&gt;=REGISTER!$DD$24,0,IF(DE$70=1,0,IF(AND(DE82=1,$J82=1,DE$43&gt;=REGISTER!$DD$28,DE$40&gt;0,SUM(DE$54:DE$60)&gt;0),1,0)))</f>
        <v>0</v>
      </c>
      <c r="AC82" s="68">
        <f>IF((SUM(AC$19:AC$39)+SUM(AC$78:AC81)+SUM(AC$117:AC$121))&gt;=REGISTER!$DD$24,0,IF(DF$70=1,0,IF(AND(DF82=1,$J82=1,DF$43&gt;=REGISTER!$DD$28,DF$40&gt;0,SUM(DF$54:DF$60)&gt;0),1,0)))</f>
        <v>0</v>
      </c>
      <c r="AD82" s="68">
        <f>IF((SUM(AD$19:AD$39)+SUM(AD$78:AD81)+SUM(AD$117:AD$121))&gt;=REGISTER!$DD$24,0,IF(DG$70=1,0,IF(AND(DG82=1,$J82=1,DG$43&gt;=REGISTER!$DD$28,DG$40&gt;0,SUM(DG$54:DG$60)&gt;0),1,0)))</f>
        <v>0</v>
      </c>
      <c r="AE82" s="68">
        <f>IF((SUM(AE$19:AE$39)+SUM(AE$78:AE81)+SUM(AE$117:AE$121))&gt;=REGISTER!$DD$24,0,IF(DH$70=1,0,IF(AND(DH82=1,$J82=1,DH$43&gt;=REGISTER!$DD$28,DH$40&gt;0,SUM(DH$54:DH$60)&gt;0),1,0)))</f>
        <v>0</v>
      </c>
      <c r="AF82" s="68">
        <f>IF((SUM(AF$19:AF$39)+SUM(AF$78:AF81)+SUM(AF$117:AF$121))&gt;=REGISTER!$DD$24,0,IF(DI$70=1,0,IF(AND(DI82=1,$J82=1,DI$43&gt;=REGISTER!$DD$28,DI$40&gt;0,SUM(DI$54:DI$60)&gt;0),1,0)))</f>
        <v>0</v>
      </c>
      <c r="AG82" s="68">
        <f>IF((SUM(AG$19:AG$39)+SUM(AG$78:AG81)+SUM(AG$117:AG$121))&gt;=REGISTER!$DD$24,0,IF(DJ$70=1,0,IF(AND(DJ82=1,$J82=1,DJ$43&gt;=REGISTER!$DD$28,DJ$40&gt;0,SUM(DJ$54:DJ$60)&gt;0),1,0)))</f>
        <v>0</v>
      </c>
      <c r="AH82" s="68">
        <f>IF((SUM(AH$19:AH$39)+SUM(AH$78:AH81)+SUM(AH$117:AH$121))&gt;=REGISTER!$DD$24,0,IF(DK$70=1,0,IF(AND(DK82=1,$J82=1,DK$43&gt;=REGISTER!$DD$28,DK$40&gt;0,SUM(DK$54:DK$60)&gt;0),1,0)))</f>
        <v>0</v>
      </c>
      <c r="AI82" s="68">
        <f>IF((SUM(AI$19:AI$39)+SUM(AI$78:AI81)+SUM(AI$117:AI$121))&gt;=REGISTER!$DD$24,0,IF(DL$70=1,0,IF(AND(DL82=1,$J82=1,DL$43&gt;=REGISTER!$DD$28,DL$40&gt;0,SUM(DL$54:DL$60)&gt;0),1,0)))</f>
        <v>0</v>
      </c>
      <c r="AJ82" s="68">
        <f>IF((SUM(AJ$19:AJ$39)+SUM(AJ$78:AJ81)+SUM(AJ$117:AJ$121))&gt;=REGISTER!$DD$24,0,IF(DM$70=1,0,IF(AND(DM82=1,$J82=1,DM$43&gt;=REGISTER!$DD$28,DM$40&gt;0,SUM(DM$54:DM$60)&gt;0),1,0)))</f>
        <v>0</v>
      </c>
      <c r="AK82" s="68">
        <f>IF((SUM(AK$19:AK$39)+SUM(AK$78:AK81)+SUM(AK$117:AK$121))&gt;=REGISTER!$DD$24,0,IF(DN$70=1,0,IF(AND(DN82=1,$J82=1,DN$43&gt;=REGISTER!$DD$28,DN$40&gt;0,SUM(DN$54:DN$60)&gt;0),1,0)))</f>
        <v>0</v>
      </c>
      <c r="AL82" s="68">
        <f>IF((SUM(AL$19:AL$39)+SUM(AL$78:AL81)+SUM(AL$117:AL$121))&gt;=REGISTER!$DD$24,0,IF(DO$70=1,0,IF(AND(DO82=1,$J82=1,DO$43&gt;=REGISTER!$DD$28,DO$40&gt;0,SUM(DO$54:DO$60)&gt;0),1,0)))</f>
        <v>0</v>
      </c>
      <c r="AM82" s="68">
        <f>IF((SUM(AM$19:AM$39)+SUM(AM$78:AM81)+SUM(AM$117:AM$121))&gt;=REGISTER!$DD$24,0,IF(DP$70=1,0,IF(AND(DP82=1,$J82=1,DP$43&gt;=REGISTER!$DD$28,DP$40&gt;0,SUM(DP$54:DP$60)&gt;0),1,0)))</f>
        <v>0</v>
      </c>
      <c r="AN82" s="68">
        <f>IF((SUM(AN$19:AN$39)+SUM(AN$78:AN81)+SUM(AN$117:AN$121))&gt;=REGISTER!$DD$24,0,IF(DQ$70=1,0,IF(AND(DQ82=1,$J82=1,DQ$43&gt;=REGISTER!$DD$28,DQ$40&gt;0,SUM(DQ$54:DQ$60)&gt;0),1,0)))</f>
        <v>0</v>
      </c>
      <c r="AO82" s="68">
        <f>IF((SUM(AO$19:AO$39)+SUM(AO$78:AO81)+SUM(AO$117:AO$121))&gt;=REGISTER!$DD$24,0,IF(DR$70=1,0,IF(AND(DR82=1,$J82=1,DR$43&gt;=REGISTER!$DD$28,DR$40&gt;0,SUM(DR$54:DR$60)&gt;0),1,0)))</f>
        <v>0</v>
      </c>
      <c r="AP82" s="68">
        <f>IF((SUM(AP$19:AP$39)+SUM(AP$78:AP81)+SUM(AP$117:AP$121))&gt;=REGISTER!$DD$24,0,IF(DS$70=1,0,IF(AND(DS82=1,$J82=1,DS$43&gt;=REGISTER!$DD$28,DS$40&gt;0,SUM(DS$54:DS$60)&gt;0),1,0)))</f>
        <v>0</v>
      </c>
      <c r="AQ82" s="68">
        <f>IF((SUM(AQ$19:AQ$39)+SUM(AQ$78:AQ81)+SUM(AQ$117:AQ$121))&gt;=REGISTER!$DD$24,0,IF(DT$70=1,0,IF(AND(DT82=1,$J82=1,DT$43&gt;=REGISTER!$DD$28,DT$40&gt;0,SUM(DT$54:DT$60)&gt;0),1,0)))</f>
        <v>0</v>
      </c>
      <c r="AR82" s="68">
        <f>IF((SUM(AR$19:AR$39)+SUM(AR$78:AR81)+SUM(AR$117:AR$121))&gt;=REGISTER!$DD$24,0,IF(DU$70=1,0,IF(AND(DU82=1,$J82=1,DU$43&gt;=REGISTER!$DD$28,DU$40&gt;0,SUM(DU$54:DU$60)&gt;0),1,0)))</f>
        <v>0</v>
      </c>
      <c r="AS82" s="68">
        <f>IF((SUM(AS$19:AS$39)+SUM(AS$78:AS81)+SUM(AS$117:AS$121))&gt;=REGISTER!$DD$24,0,IF(DV$70=1,0,IF(AND(DV82=1,$J82=1,DV$43&gt;=REGISTER!$DD$28,DV$40&gt;0,SUM(DV$54:DV$60)&gt;0),1,0)))</f>
        <v>0</v>
      </c>
      <c r="AT82" s="68">
        <f>IF((SUM(AT$19:AT$39)+SUM(AT$78:AT81)+SUM(AT$117:AT$121))&gt;=REGISTER!$DD$24,0,IF(DW$70=1,0,IF(AND(DW82=1,$J82=1,DW$43&gt;=REGISTER!$DD$28,DW$40&gt;0,SUM(DW$54:DW$60)&gt;0),1,0)))</f>
        <v>0</v>
      </c>
      <c r="AU82" s="68">
        <f>IF((SUM(AU$19:AU$39)+SUM(AU$78:AU81)+SUM(AU$117:AU$121))&gt;=REGISTER!$DD$24,0,IF(DX$70=1,0,IF(AND(DX82=1,$J82=1,DX$43&gt;=REGISTER!$DD$28,DX$40&gt;0,SUM(DX$54:DX$60)&gt;0),1,0)))</f>
        <v>0</v>
      </c>
      <c r="AV82" s="68">
        <f>IF((SUM(AV$19:AV$39)+SUM(AV$78:AV81)+SUM(AV$117:AV$121))&gt;=REGISTER!$DD$24,0,IF(DY$70=1,0,IF(AND(DY82=1,$J82=1,DY$43&gt;=REGISTER!$DD$28,DY$40&gt;0,SUM(DY$54:DY$60)&gt;0),1,0)))</f>
        <v>0</v>
      </c>
      <c r="AW82" s="68">
        <f>IF((SUM(AW$19:AW$39)+SUM(AW$78:AW81)+SUM(AW$117:AW$121))&gt;=REGISTER!$DD$24,0,IF(DZ$70=1,0,IF(AND(DZ82=1,$J82=1,DZ$43&gt;=REGISTER!$DD$28,DZ$40&gt;0,SUM(DZ$54:DZ$60)&gt;0),1,0)))</f>
        <v>0</v>
      </c>
      <c r="AX82" s="68">
        <f>IF((SUM(AX$19:AX$39)+SUM(AX$78:AX81)+SUM(AX$117:AX$121))&gt;=REGISTER!$DD$24,0,IF(EA$70=1,0,IF(AND(EA82=1,$J82=1,EA$43&gt;=REGISTER!$DD$28,EA$40&gt;0,SUM(EA$54:EA$60)&gt;0),1,0)))</f>
        <v>0</v>
      </c>
      <c r="AY82" s="68">
        <f>IF((SUM(AY$19:AY$39)+SUM(AY$78:AY81)+SUM(AY$117:AY$121))&gt;=REGISTER!$DD$24,0,IF(EB$70=1,0,IF(AND(EB82=1,$J82=1,EB$43&gt;=REGISTER!$DD$28,EB$40&gt;0,SUM(EB$54:EB$60)&gt;0),1,0)))</f>
        <v>0</v>
      </c>
      <c r="AZ82" s="68">
        <f>IF((SUM(AZ$19:AZ$39)+SUM(AZ$78:AZ81)+SUM(AZ$117:AZ$121))&gt;=REGISTER!$DD$24,0,IF(EC$70=1,0,IF(AND(EC82=1,$J82=1,EC$43&gt;=REGISTER!$DD$28,EC$40&gt;0,SUM(EC$54:EC$60)&gt;0),1,0)))</f>
        <v>0</v>
      </c>
      <c r="BA82" s="68">
        <f>IF((SUM(BA$19:BA$39)+SUM(BA$78:BA81)+SUM(BA$117:BA$121))&gt;=REGISTER!$DD$24,0,IF(ED$70=1,0,IF(AND(ED82=1,$J82=1,ED$43&gt;=REGISTER!$DD$28,ED$40&gt;0,SUM(ED$54:ED$60)&gt;0),1,0)))</f>
        <v>0</v>
      </c>
      <c r="BB82" s="68">
        <f>IF((SUM(BB$19:BB$39)+SUM(BB$78:BB81)+SUM(BB$117:BB$121))&gt;=REGISTER!$DD$24,0,IF(EE$70=1,0,IF(AND(EE82=1,$J82=1,EE$43&gt;=REGISTER!$DD$28,EE$40&gt;0,SUM(EE$54:EE$60)&gt;0),1,0)))</f>
        <v>0</v>
      </c>
      <c r="BC82" s="68">
        <f>IF((SUM(BC$19:BC$39)+SUM(BC$78:BC81)+SUM(BC$117:BC$121))&gt;=REGISTER!$DD$24,0,IF(EF$70=1,0,IF(AND(EF82=1,$J82=1,EF$43&gt;=REGISTER!$DD$28,EF$40&gt;0,SUM(EF$54:EF$60)&gt;0),1,0)))</f>
        <v>0</v>
      </c>
      <c r="BD82" s="83">
        <f t="shared" si="49"/>
        <v>0</v>
      </c>
      <c r="BE82" s="68">
        <f>IF((SUM(BE$19:BE$37)+SUM(BE$78:BE81))&gt;=20,0,SUM(IF(AND($I82=1,CS82=1,CS$41&gt;2,CS$40&gt;0,SUM(CS$47:CS$53)&gt;0),1,0)))</f>
        <v>0</v>
      </c>
      <c r="BF82" s="68">
        <f>IF((SUM(BF$19:BF$37)+SUM(BF$78:BF81))&gt;=20,0,SUM(IF(AND($I82=1,CT82=1,CT$41&gt;2,CT$40&gt;0,SUM(CT$47:CT$53)&gt;0),1,0)))</f>
        <v>0</v>
      </c>
      <c r="BG82" s="68">
        <f>IF((SUM(BG$19:BG$37)+SUM(BG$78:BG81))&gt;=20,0,SUM(IF(AND($I82=1,CU82=1,CU$41&gt;2,CU$40&gt;0,SUM(CU$47:CU$53)&gt;0),1,0)))</f>
        <v>0</v>
      </c>
      <c r="BH82" s="68">
        <f>IF((SUM(BH$19:BH$37)+SUM(BH$78:BH81))&gt;=20,0,SUM(IF(AND($I82=1,CV82=1,CV$41&gt;2,CV$40&gt;0,SUM(CV$47:CV$53)&gt;0),1,0)))</f>
        <v>0</v>
      </c>
      <c r="BI82" s="68">
        <f>IF((SUM(BI$19:BI$37)+SUM(BI$78:BI81))&gt;=20,0,SUM(IF(AND($I82=1,CW82=1,CW$41&gt;2,CW$40&gt;0,SUM(CW$47:CW$53)&gt;0),1,0)))</f>
        <v>0</v>
      </c>
      <c r="BJ82" s="68">
        <f>IF((SUM(BJ$19:BJ$37)+SUM(BJ$78:BJ81))&gt;=20,0,SUM(IF(AND($I82=1,CX82=1,CX$41&gt;2,CX$40&gt;0,SUM(CX$47:CX$53)&gt;0),1,0)))</f>
        <v>0</v>
      </c>
      <c r="BK82" s="68">
        <f>IF((SUM(BK$19:BK$37)+SUM(BK$78:BK81))&gt;=20,0,SUM(IF(AND($I82=1,CY82=1,CY$41&gt;2,CY$40&gt;0,SUM(CY$47:CY$53)&gt;0),1,0)))</f>
        <v>0</v>
      </c>
      <c r="BL82" s="68">
        <f>IF((SUM(BL$19:BL$37)+SUM(BL$78:BL81))&gt;=20,0,SUM(IF(AND($I82=1,CZ82=1,CZ$41&gt;2,CZ$40&gt;0,SUM(CZ$47:CZ$53)&gt;0),1,0)))</f>
        <v>0</v>
      </c>
      <c r="BM82" s="68">
        <f>IF((SUM(BM$19:BM$37)+SUM(BM$78:BM81))&gt;=20,0,SUM(IF(AND($I82=1,DA82=1,DA$41&gt;2,DA$40&gt;0,SUM(DA$47:DA$53)&gt;0),1,0)))</f>
        <v>0</v>
      </c>
      <c r="BN82" s="68">
        <f>IF((SUM(BN$19:BN$37)+SUM(BN$78:BN81))&gt;=20,0,SUM(IF(AND($I82=1,DB82=1,DB$41&gt;2,DB$40&gt;0,SUM(DB$47:DB$53)&gt;0),1,0)))</f>
        <v>0</v>
      </c>
      <c r="BO82" s="68">
        <f>IF((SUM(BO$19:BO$37)+SUM(BO$78:BO81))&gt;=20,0,SUM(IF(AND($I82=1,DC82=1,DC$41&gt;2,DC$40&gt;0,SUM(DC$47:DC$53)&gt;0),1,0)))</f>
        <v>0</v>
      </c>
      <c r="BP82" s="68">
        <f>IF((SUM(BP$19:BP$37)+SUM(BP$78:BP81))&gt;=20,0,SUM(IF(AND($I82=1,DD82=1,DD$41&gt;2,DD$40&gt;0,SUM(DD$47:DD$53)&gt;0),1,0)))</f>
        <v>0</v>
      </c>
      <c r="BQ82" s="68">
        <f>IF((SUM(BQ$19:BQ$37)+SUM(BQ$78:BQ81))&gt;=20,0,SUM(IF(AND($I82=1,DE82=1,DE$41&gt;2,DE$40&gt;0,SUM(DE$47:DE$53)&gt;0),1,0)))</f>
        <v>0</v>
      </c>
      <c r="BR82" s="68">
        <f>IF((SUM(BR$19:BR$37)+SUM(BR$78:BR81))&gt;=20,0,SUM(IF(AND($I82=1,DF82=1,DF$41&gt;2,DF$40&gt;0,SUM(DF$47:DF$53)&gt;0),1,0)))</f>
        <v>0</v>
      </c>
      <c r="BS82" s="68">
        <f>IF((SUM(BS$19:BS$37)+SUM(BS$78:BS81))&gt;=20,0,SUM(IF(AND($I82=1,DG82=1,DG$41&gt;2,DG$40&gt;0,SUM(DG$47:DG$53)&gt;0),1,0)))</f>
        <v>0</v>
      </c>
      <c r="BT82" s="68">
        <f>IF((SUM(BT$19:BT$37)+SUM(BT$78:BT81))&gt;=20,0,SUM(IF(AND($I82=1,DH82=1,DH$41&gt;2,DH$40&gt;0,SUM(DH$47:DH$53)&gt;0),1,0)))</f>
        <v>0</v>
      </c>
      <c r="BU82" s="68">
        <f>IF((SUM(BU$19:BU$37)+SUM(BU$78:BU81))&gt;=20,0,SUM(IF(AND($I82=1,DI82=1,DI$41&gt;2,DI$40&gt;0,SUM(DI$47:DI$53)&gt;0),1,0)))</f>
        <v>0</v>
      </c>
      <c r="BV82" s="68">
        <f>IF((SUM(BV$19:BV$37)+SUM(BV$78:BV81))&gt;=20,0,SUM(IF(AND($I82=1,DJ82=1,DJ$41&gt;2,DJ$40&gt;0,SUM(DJ$47:DJ$53)&gt;0),1,0)))</f>
        <v>0</v>
      </c>
      <c r="BW82" s="68">
        <f>IF((SUM(BW$19:BW$37)+SUM(BW$78:BW81))&gt;=20,0,SUM(IF(AND($I82=1,DK82=1,DK$41&gt;2,DK$40&gt;0,SUM(DK$47:DK$53)&gt;0),1,0)))</f>
        <v>0</v>
      </c>
      <c r="BX82" s="68">
        <f>IF((SUM(BX$19:BX$37)+SUM(BX$78:BX81))&gt;=20,0,SUM(IF(AND($I82=1,DL82=1,DL$41&gt;2,DL$40&gt;0,SUM(DL$47:DL$53)&gt;0),1,0)))</f>
        <v>0</v>
      </c>
      <c r="BY82" s="68">
        <f>IF((SUM(BY$19:BY$37)+SUM(BY$78:BY81))&gt;=20,0,SUM(IF(AND($I82=1,DM82=1,DM$41&gt;2,DM$40&gt;0,SUM(DM$47:DM$53)&gt;0),1,0)))</f>
        <v>0</v>
      </c>
      <c r="BZ82" s="68">
        <f>IF((SUM(BZ$19:BZ$37)+SUM(BZ$78:BZ81))&gt;=20,0,SUM(IF(AND($I82=1,DN82=1,DN$41&gt;2,DN$40&gt;0,SUM(DN$47:DN$53)&gt;0),1,0)))</f>
        <v>0</v>
      </c>
      <c r="CA82" s="68">
        <f>IF((SUM(CA$19:CA$37)+SUM(CA$78:CA81))&gt;=20,0,SUM(IF(AND($I82=1,DO82=1,DO$41&gt;2,DO$40&gt;0,SUM(DO$47:DO$53)&gt;0),1,0)))</f>
        <v>0</v>
      </c>
      <c r="CB82" s="68">
        <f>IF((SUM(CB$19:CB$37)+SUM(CB$78:CB81))&gt;=20,0,SUM(IF(AND($I82=1,DP82=1,DP$41&gt;2,DP$40&gt;0,SUM(DP$47:DP$53)&gt;0),1,0)))</f>
        <v>0</v>
      </c>
      <c r="CC82" s="68">
        <f>IF((SUM(CC$19:CC$37)+SUM(CC$78:CC81))&gt;=20,0,SUM(IF(AND($I82=1,DQ82=1,DQ$41&gt;2,DQ$40&gt;0,SUM(DQ$47:DQ$53)&gt;0),1,0)))</f>
        <v>0</v>
      </c>
      <c r="CD82" s="68">
        <f>IF((SUM(CD$19:CD$37)+SUM(CD$78:CD81))&gt;=20,0,SUM(IF(AND($I82=1,DR82=1,DR$41&gt;2,DR$40&gt;0,SUM(DR$47:DR$53)&gt;0),1,0)))</f>
        <v>0</v>
      </c>
      <c r="CE82" s="68">
        <f>IF((SUM(CE$19:CE$37)+SUM(CE$78:CE81))&gt;=20,0,SUM(IF(AND($I82=1,DS82=1,DS$41&gt;2,DS$40&gt;0,SUM(DS$47:DS$53)&gt;0),1,0)))</f>
        <v>0</v>
      </c>
      <c r="CF82" s="68">
        <f>IF((SUM(CF$19:CF$37)+SUM(CF$78:CF81))&gt;=20,0,SUM(IF(AND($I82=1,DT82=1,DT$41&gt;2,DT$40&gt;0,SUM(DT$47:DT$53)&gt;0),1,0)))</f>
        <v>0</v>
      </c>
      <c r="CG82" s="68">
        <f>IF((SUM(CG$19:CG$37)+SUM(CG$78:CG81))&gt;=20,0,SUM(IF(AND($I82=1,DU82=1,DU$41&gt;2,DU$40&gt;0,SUM(DU$47:DU$53)&gt;0),1,0)))</f>
        <v>0</v>
      </c>
      <c r="CH82" s="68">
        <f>IF((SUM(CH$19:CH$37)+SUM(CH$78:CH81))&gt;=20,0,SUM(IF(AND($I82=1,DV82=1,DV$41&gt;2,DV$40&gt;0,SUM(DV$47:DV$53)&gt;0),1,0)))</f>
        <v>0</v>
      </c>
      <c r="CI82" s="68">
        <f>IF((SUM(CI$19:CI$37)+SUM(CI$78:CI81))&gt;=20,0,SUM(IF(AND($I82=1,DW82=1,DW$41&gt;2,DW$40&gt;0,SUM(DW$47:DW$53)&gt;0),1,0)))</f>
        <v>0</v>
      </c>
      <c r="CJ82" s="68">
        <f>IF((SUM(CJ$19:CJ$37)+SUM(CJ$78:CJ81))&gt;=20,0,SUM(IF(AND($I82=1,DX82=1,DX$41&gt;2,DX$40&gt;0,SUM(DX$47:DX$53)&gt;0),1,0)))</f>
        <v>0</v>
      </c>
      <c r="CK82" s="68">
        <f>IF((SUM(CK$19:CK$37)+SUM(CK$78:CK81))&gt;=20,0,SUM(IF(AND($I82=1,DY82=1,DY$41&gt;2,DY$40&gt;0,SUM(DY$47:DY$53)&gt;0),1,0)))</f>
        <v>0</v>
      </c>
      <c r="CL82" s="68">
        <f>IF((SUM(CL$19:CL$37)+SUM(CL$78:CL81))&gt;=20,0,SUM(IF(AND($I82=1,DZ82=1,DZ$41&gt;2,DZ$40&gt;0,SUM(DZ$47:DZ$53)&gt;0),1,0)))</f>
        <v>0</v>
      </c>
      <c r="CM82" s="68">
        <f>IF((SUM(CM$19:CM$37)+SUM(CM$78:CM81))&gt;=20,0,SUM(IF(AND($I82=1,EA82=1,EA$41&gt;2,EA$40&gt;0,SUM(EA$47:EA$53)&gt;0),1,0)))</f>
        <v>0</v>
      </c>
      <c r="CN82" s="68">
        <f>IF((SUM(CN$19:CN$37)+SUM(CN$78:CN81))&gt;=20,0,SUM(IF(AND($I82=1,EB82=1,EB$41&gt;2,EB$40&gt;0,SUM(EB$47:EB$53)&gt;0),1,0)))</f>
        <v>0</v>
      </c>
      <c r="CO82" s="68">
        <f>IF((SUM(CO$19:CO$37)+SUM(CO$78:CO81))&gt;=20,0,SUM(IF(AND($I82=1,EC82=1,EC$41&gt;2,EC$40&gt;0,SUM(EC$47:EC$53)&gt;0),1,0)))</f>
        <v>0</v>
      </c>
      <c r="CP82" s="68">
        <f>IF((SUM(CP$19:CP$37)+SUM(CP$78:CP81))&gt;=20,0,SUM(IF(AND($I82=1,ED82=1,ED$41&gt;2,ED$40&gt;0,SUM(ED$47:ED$53)&gt;0),1,0)))</f>
        <v>0</v>
      </c>
      <c r="CQ82" s="68">
        <f>IF((SUM(CQ$19:CQ$37)+SUM(CQ$78:CQ81))&gt;=20,0,SUM(IF(AND($I82=1,EE82=1,EE$41&gt;2,EE$40&gt;0,SUM(EE$47:EE$53)&gt;0),1,0)))</f>
        <v>0</v>
      </c>
      <c r="CR82" s="68">
        <f>IF((SUM(CR$19:CR$37)+SUM(CR$78:CR81))&gt;=20,0,SUM(IF(AND($I82=1,EF82=1,EF$41&gt;2,EF$40&gt;0,SUM(EF$47:EF$53)&gt;0),1,0)))</f>
        <v>0</v>
      </c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  <c r="DM82" s="53"/>
      <c r="DN82" s="53"/>
      <c r="DO82" s="53"/>
      <c r="DP82" s="53"/>
      <c r="DQ82" s="53"/>
      <c r="DR82" s="53"/>
      <c r="DS82" s="53"/>
      <c r="DT82" s="53"/>
      <c r="DU82" s="53"/>
      <c r="DV82" s="53"/>
      <c r="DW82" s="53"/>
      <c r="DX82" s="53"/>
      <c r="DY82" s="53"/>
      <c r="DZ82" s="53"/>
      <c r="EA82" s="53"/>
      <c r="EB82" s="53"/>
      <c r="EC82" s="53"/>
      <c r="ED82" s="53"/>
      <c r="EE82" s="53"/>
      <c r="EF82" s="53"/>
      <c r="EG82" s="46">
        <f t="shared" si="51"/>
        <v>0</v>
      </c>
      <c r="EH82" s="116"/>
      <c r="EI82" s="82">
        <f t="shared" si="52"/>
        <v>0</v>
      </c>
      <c r="EJ82" s="295" t="str">
        <f t="shared" si="53"/>
        <v/>
      </c>
      <c r="EK82" s="296">
        <f t="shared" si="54"/>
        <v>0</v>
      </c>
      <c r="EL82" s="161"/>
      <c r="EM82" s="354">
        <f>SUMIF($K82,REGISTER!$CY$7,'KORT 3'!$BD82)</f>
        <v>0</v>
      </c>
      <c r="EN82" s="355">
        <f>SUMIF($K82,REGISTER!$CY$8,'KORT 3'!$BD82)</f>
        <v>0</v>
      </c>
      <c r="EO82" s="356">
        <f>SUMIF($K82,REGISTER!$CY$9,'KORT 3'!$BD82)</f>
        <v>0</v>
      </c>
      <c r="EP82" s="356">
        <f>SUMIF($K82,REGISTER!$CY$10,'KORT 3'!$BD82)</f>
        <v>0</v>
      </c>
      <c r="EQ82" s="357">
        <f>SUMIF($K82,REGISTER!$CY$23,'KORT 3'!$BD82)</f>
        <v>0</v>
      </c>
      <c r="ER82" s="355">
        <f>SUMIF($K82,REGISTER!$CY$24,'KORT 3'!$BD82)</f>
        <v>0</v>
      </c>
      <c r="ES82" s="356">
        <f>SUMIF($K82,REGISTER!$CY$25,'KORT 3'!$BD82)</f>
        <v>0</v>
      </c>
      <c r="ET82" s="356">
        <f>SUMIF($K82,REGISTER!$CY$26,'KORT 3'!$BD82)</f>
        <v>0</v>
      </c>
      <c r="EU82" s="357">
        <f>SUMIF($K82,REGISTER!$CY$15,'KORT 3'!$BD82)</f>
        <v>0</v>
      </c>
      <c r="EV82" s="355">
        <f>SUMIF($K82,REGISTER!$CY$16,'KORT 3'!$BD82)</f>
        <v>0</v>
      </c>
      <c r="EW82" s="355">
        <f>SUMIF($K82,REGISTER!$CY$17,'KORT 3'!$BD82)</f>
        <v>0</v>
      </c>
      <c r="EX82" s="355">
        <f>SUMIF($K82,REGISTER!$CY$18,'KORT 3'!$BD82)</f>
        <v>0</v>
      </c>
      <c r="EY82" s="358">
        <f>SUMIF($K82,REGISTER!$CY$19,'KORT 3'!$BD82)+SUMIF($K82,REGISTER!$CY$20,'KORT 3'!$BD82)+SUMIF($K82,REGISTER!$CY$21,'KORT 3'!$BD82)+SUMIF($K82,REGISTER!$CY$22,'KORT 3'!$BD82)</f>
        <v>0</v>
      </c>
      <c r="EZ82" s="359">
        <f>SUMIF($K82,REGISTER!$CY$31,'KORT 3'!$BD82)</f>
        <v>0</v>
      </c>
      <c r="FA82" s="355">
        <f>SUMIF($K82,REGISTER!$CY$32,'KORT 3'!$BD82)</f>
        <v>0</v>
      </c>
      <c r="FB82" s="355">
        <f>SUMIF($K82,REGISTER!$CY$33,'KORT 3'!$BD82)</f>
        <v>0</v>
      </c>
      <c r="FC82" s="355">
        <f>SUMIF($K82,REGISTER!$CY$34,'KORT 3'!$BD82)</f>
        <v>0</v>
      </c>
      <c r="FD82" s="358">
        <f>SUMIF($K82,REGISTER!$CY$35,'KORT 3'!$BD82)+SUMIF($K82,REGISTER!$CY$36,'KORT 3'!$BD82)+SUMIF($K82,REGISTER!$CY$37,'KORT 3'!$BD82)+SUMIF($K82,REGISTER!$CY$38,'KORT 3'!$BD82)</f>
        <v>0</v>
      </c>
      <c r="FE82" s="376"/>
      <c r="FF82" s="377"/>
      <c r="FG82" s="378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9"/>
      <c r="FY82" s="84">
        <f>SUMIF($M82,REGISTER!$CY$40,'KORT 3'!$O82)</f>
        <v>0</v>
      </c>
      <c r="FZ82" s="17">
        <f>SUMIF($M82,REGISTER!$CY$41,'KORT 3'!$O82)</f>
        <v>0</v>
      </c>
      <c r="GA82" s="17">
        <f>SUMIF($M82,REGISTER!$CY$42,'KORT 3'!$O82)</f>
        <v>0</v>
      </c>
      <c r="GB82" s="17">
        <f>SUMIF($M82,REGISTER!$CY$43,'KORT 3'!$O82)</f>
        <v>0</v>
      </c>
      <c r="GC82" s="17">
        <f>SUMIF($M82,REGISTER!$CY$44,'KORT 3'!$O82)</f>
        <v>0</v>
      </c>
      <c r="GD82" s="17">
        <f>SUMIF($M82,REGISTER!$CY$45,'KORT 3'!$O82)</f>
        <v>0</v>
      </c>
      <c r="GE82" s="17">
        <f>SUMIF($M82,REGISTER!$CY$60,'KORT 3'!$O82)</f>
        <v>0</v>
      </c>
      <c r="GF82" s="17">
        <f>SUMIF($M82,REGISTER!$CY$61,'KORT 3'!$O82)</f>
        <v>0</v>
      </c>
      <c r="GG82" s="17">
        <f>SUMIF($M82,REGISTER!$CY$62,'KORT 3'!$O82)</f>
        <v>0</v>
      </c>
      <c r="GH82" s="17">
        <f>SUMIF($M82,REGISTER!$CY$63,'KORT 3'!$O82)</f>
        <v>0</v>
      </c>
      <c r="GI82" s="17">
        <f>SUMIF($M82,REGISTER!$CY$64,'KORT 3'!$O82)</f>
        <v>0</v>
      </c>
      <c r="GJ82" s="17">
        <f>SUMIF($M82,REGISTER!$CY$65,'KORT 3'!$O82)</f>
        <v>0</v>
      </c>
      <c r="GK82" s="17">
        <f>SUMIF($M82,REGISTER!$CY$50,'KORT 3'!$O82)</f>
        <v>0</v>
      </c>
      <c r="GL82" s="17">
        <f>SUMIF($M82,REGISTER!$CY$51,'KORT 3'!$O82)</f>
        <v>0</v>
      </c>
      <c r="GM82" s="17">
        <f>SUMIF($M82,REGISTER!$CY$52,'KORT 3'!$O82)</f>
        <v>0</v>
      </c>
      <c r="GN82" s="17">
        <f>SUMIF($M82,REGISTER!$CY$53,'KORT 3'!$O82)</f>
        <v>0</v>
      </c>
      <c r="GO82" s="17">
        <f>SUMIF($M82,REGISTER!$CY$54,'KORT 3'!$O82)</f>
        <v>0</v>
      </c>
      <c r="GP82" s="17">
        <f>SUMIF($M82,REGISTER!$CY$55,'KORT 3'!$O82)</f>
        <v>0</v>
      </c>
      <c r="GQ82" s="16">
        <f>SUMIF($M82,REGISTER!$CY$56,'KORT 3'!$O82)+SUMIF($M82,REGISTER!$CY$57,'KORT 3'!$O82)+SUMIF($M82,REGISTER!$CY$58,'KORT 3'!$O82)+SUMIF($M82,REGISTER!$CY$59,'KORT 3'!$O82)</f>
        <v>0</v>
      </c>
      <c r="GR82" s="17">
        <f>SUMIF($M82,REGISTER!$CY$70,'KORT 3'!$O82)</f>
        <v>0</v>
      </c>
      <c r="GS82" s="17">
        <f>SUMIF($M82,REGISTER!$CY$71,'KORT 3'!$O82)</f>
        <v>0</v>
      </c>
      <c r="GT82" s="17">
        <f>SUMIF($M82,REGISTER!$CY$72,'KORT 3'!$O82)</f>
        <v>0</v>
      </c>
      <c r="GU82" s="17">
        <f>SUMIF($M82,REGISTER!$CY$73,'KORT 3'!$O82)</f>
        <v>0</v>
      </c>
      <c r="GV82" s="17">
        <f>SUMIF($M82,REGISTER!$CY$74,'KORT 3'!$O82)</f>
        <v>0</v>
      </c>
      <c r="GW82" s="17">
        <f>SUMIF($M82,REGISTER!$CY$75,'KORT 3'!$O82)</f>
        <v>0</v>
      </c>
      <c r="GX82" s="16">
        <f>SUMIF($M82,REGISTER!$CY$76,'KORT 3'!$O82)+SUMIF($M82,REGISTER!$CY$77,'KORT 3'!$O82)+SUMIF($M82,REGISTER!$CY$78,'KORT 3'!$O82)+SUMIF($M82,REGISTER!$CY$79,'KORT 3'!$O82)</f>
        <v>0</v>
      </c>
      <c r="GY82" s="116"/>
      <c r="GZ82" s="116"/>
      <c r="HA82" s="116"/>
      <c r="HB82" s="116"/>
      <c r="HC82" s="116"/>
      <c r="HD82" s="116"/>
      <c r="HE82" s="116"/>
      <c r="HF82" s="116"/>
      <c r="HG82" s="116"/>
      <c r="HH82" s="116"/>
      <c r="HI82" s="116"/>
      <c r="HJ82" s="116"/>
      <c r="HK82" s="116"/>
      <c r="HL82" s="116"/>
      <c r="HM82" s="116"/>
      <c r="HN82" s="116"/>
      <c r="HO82" s="116"/>
      <c r="HP82" s="106"/>
      <c r="HQ82" s="1"/>
    </row>
    <row r="83" spans="1:225" ht="12" customHeight="1">
      <c r="A83" s="15">
        <v>27</v>
      </c>
      <c r="B83" s="69"/>
      <c r="C83" s="539" t="str">
        <f t="shared" si="41"/>
        <v/>
      </c>
      <c r="D83" s="540"/>
      <c r="E83" s="540"/>
      <c r="F83" s="540"/>
      <c r="G83" s="541"/>
      <c r="H83" s="111" t="str">
        <f t="shared" si="42"/>
        <v/>
      </c>
      <c r="I83" s="22">
        <f t="shared" si="43"/>
        <v>0</v>
      </c>
      <c r="J83" s="22">
        <f t="shared" si="44"/>
        <v>0</v>
      </c>
      <c r="K83" s="22">
        <f t="shared" si="45"/>
        <v>0</v>
      </c>
      <c r="L83" s="114"/>
      <c r="M83" s="22">
        <f t="shared" si="46"/>
        <v>0</v>
      </c>
      <c r="N83" s="22">
        <f t="shared" si="47"/>
        <v>0</v>
      </c>
      <c r="O83" s="83">
        <f t="shared" si="48"/>
        <v>0</v>
      </c>
      <c r="P83" s="68">
        <f>IF((SUM(P$19:P$39)+SUM(P$78:P82)+SUM(P$117:P$121))&gt;=REGISTER!$DD$24,0,IF(CS$70=1,0,IF(AND(CS83=1,$J83=1,CS$43&gt;=REGISTER!$DD$28,CS$40&gt;0,SUM(CS$54:CS$60)&gt;0),1,0)))</f>
        <v>0</v>
      </c>
      <c r="Q83" s="68">
        <f>IF((SUM(Q$19:Q$39)+SUM(Q$78:Q82)+SUM(Q$117:Q$121))&gt;=REGISTER!$DD$24,0,IF(CT$70=1,0,IF(AND(CT83=1,$J83=1,CT$43&gt;=REGISTER!$DD$28,CT$40&gt;0,SUM(CT$54:CT$60)&gt;0),1,0)))</f>
        <v>0</v>
      </c>
      <c r="R83" s="68">
        <f>IF((SUM(R$19:R$39)+SUM(R$78:R82)+SUM(R$117:R$121))&gt;=REGISTER!$DD$24,0,IF(CU$70=1,0,IF(AND(CU83=1,$J83=1,CU$43&gt;=REGISTER!$DD$28,CU$40&gt;0,SUM(CU$54:CU$60)&gt;0),1,0)))</f>
        <v>0</v>
      </c>
      <c r="S83" s="68">
        <f>IF((SUM(S$19:S$39)+SUM(S$78:S82)+SUM(S$117:S$121))&gt;=REGISTER!$DD$24,0,IF(CV$70=1,0,IF(AND(CV83=1,$J83=1,CV$43&gt;=REGISTER!$DD$28,CV$40&gt;0,SUM(CV$54:CV$60)&gt;0),1,0)))</f>
        <v>0</v>
      </c>
      <c r="T83" s="68">
        <f>IF((SUM(T$19:T$39)+SUM(T$78:T82)+SUM(T$117:T$121))&gt;=REGISTER!$DD$24,0,IF(CW$70=1,0,IF(AND(CW83=1,$J83=1,CW$43&gt;=REGISTER!$DD$28,CW$40&gt;0,SUM(CW$54:CW$60)&gt;0),1,0)))</f>
        <v>0</v>
      </c>
      <c r="U83" s="68">
        <f>IF((SUM(U$19:U$39)+SUM(U$78:U82)+SUM(U$117:U$121))&gt;=REGISTER!$DD$24,0,IF(CX$70=1,0,IF(AND(CX83=1,$J83=1,CX$43&gt;=REGISTER!$DD$28,CX$40&gt;0,SUM(CX$54:CX$60)&gt;0),1,0)))</f>
        <v>0</v>
      </c>
      <c r="V83" s="68">
        <f>IF((SUM(V$19:V$39)+SUM(V$78:V82)+SUM(V$117:V$121))&gt;=REGISTER!$DD$24,0,IF(CY$70=1,0,IF(AND(CY83=1,$J83=1,CY$43&gt;=REGISTER!$DD$28,CY$40&gt;0,SUM(CY$54:CY$60)&gt;0),1,0)))</f>
        <v>0</v>
      </c>
      <c r="W83" s="68">
        <f>IF((SUM(W$19:W$39)+SUM(W$78:W82)+SUM(W$117:W$121))&gt;=REGISTER!$DD$24,0,IF(CZ$70=1,0,IF(AND(CZ83=1,$J83=1,CZ$43&gt;=REGISTER!$DD$28,CZ$40&gt;0,SUM(CZ$54:CZ$60)&gt;0),1,0)))</f>
        <v>0</v>
      </c>
      <c r="X83" s="68">
        <f>IF((SUM(X$19:X$39)+SUM(X$78:X82)+SUM(X$117:X$121))&gt;=REGISTER!$DD$24,0,IF(DA$70=1,0,IF(AND(DA83=1,$J83=1,DA$43&gt;=REGISTER!$DD$28,DA$40&gt;0,SUM(DA$54:DA$60)&gt;0),1,0)))</f>
        <v>0</v>
      </c>
      <c r="Y83" s="68">
        <f>IF((SUM(Y$19:Y$39)+SUM(Y$78:Y82)+SUM(Y$117:Y$121))&gt;=REGISTER!$DD$24,0,IF(DB$70=1,0,IF(AND(DB83=1,$J83=1,DB$43&gt;=REGISTER!$DD$28,DB$40&gt;0,SUM(DB$54:DB$60)&gt;0),1,0)))</f>
        <v>0</v>
      </c>
      <c r="Z83" s="68">
        <f>IF((SUM(Z$19:Z$39)+SUM(Z$78:Z82)+SUM(Z$117:Z$121))&gt;=REGISTER!$DD$24,0,IF(DC$70=1,0,IF(AND(DC83=1,$J83=1,DC$43&gt;=REGISTER!$DD$28,DC$40&gt;0,SUM(DC$54:DC$60)&gt;0),1,0)))</f>
        <v>0</v>
      </c>
      <c r="AA83" s="68">
        <f>IF((SUM(AA$19:AA$39)+SUM(AA$78:AA82)+SUM(AA$117:AA$121))&gt;=REGISTER!$DD$24,0,IF(DD$70=1,0,IF(AND(DD83=1,$J83=1,DD$43&gt;=REGISTER!$DD$28,DD$40&gt;0,SUM(DD$54:DD$60)&gt;0),1,0)))</f>
        <v>0</v>
      </c>
      <c r="AB83" s="68">
        <f>IF((SUM(AB$19:AB$39)+SUM(AB$78:AB82)+SUM(AB$117:AB$121))&gt;=REGISTER!$DD$24,0,IF(DE$70=1,0,IF(AND(DE83=1,$J83=1,DE$43&gt;=REGISTER!$DD$28,DE$40&gt;0,SUM(DE$54:DE$60)&gt;0),1,0)))</f>
        <v>0</v>
      </c>
      <c r="AC83" s="68">
        <f>IF((SUM(AC$19:AC$39)+SUM(AC$78:AC82)+SUM(AC$117:AC$121))&gt;=REGISTER!$DD$24,0,IF(DF$70=1,0,IF(AND(DF83=1,$J83=1,DF$43&gt;=REGISTER!$DD$28,DF$40&gt;0,SUM(DF$54:DF$60)&gt;0),1,0)))</f>
        <v>0</v>
      </c>
      <c r="AD83" s="68">
        <f>IF((SUM(AD$19:AD$39)+SUM(AD$78:AD82)+SUM(AD$117:AD$121))&gt;=REGISTER!$DD$24,0,IF(DG$70=1,0,IF(AND(DG83=1,$J83=1,DG$43&gt;=REGISTER!$DD$28,DG$40&gt;0,SUM(DG$54:DG$60)&gt;0),1,0)))</f>
        <v>0</v>
      </c>
      <c r="AE83" s="68">
        <f>IF((SUM(AE$19:AE$39)+SUM(AE$78:AE82)+SUM(AE$117:AE$121))&gt;=REGISTER!$DD$24,0,IF(DH$70=1,0,IF(AND(DH83=1,$J83=1,DH$43&gt;=REGISTER!$DD$28,DH$40&gt;0,SUM(DH$54:DH$60)&gt;0),1,0)))</f>
        <v>0</v>
      </c>
      <c r="AF83" s="68">
        <f>IF((SUM(AF$19:AF$39)+SUM(AF$78:AF82)+SUM(AF$117:AF$121))&gt;=REGISTER!$DD$24,0,IF(DI$70=1,0,IF(AND(DI83=1,$J83=1,DI$43&gt;=REGISTER!$DD$28,DI$40&gt;0,SUM(DI$54:DI$60)&gt;0),1,0)))</f>
        <v>0</v>
      </c>
      <c r="AG83" s="68">
        <f>IF((SUM(AG$19:AG$39)+SUM(AG$78:AG82)+SUM(AG$117:AG$121))&gt;=REGISTER!$DD$24,0,IF(DJ$70=1,0,IF(AND(DJ83=1,$J83=1,DJ$43&gt;=REGISTER!$DD$28,DJ$40&gt;0,SUM(DJ$54:DJ$60)&gt;0),1,0)))</f>
        <v>0</v>
      </c>
      <c r="AH83" s="68">
        <f>IF((SUM(AH$19:AH$39)+SUM(AH$78:AH82)+SUM(AH$117:AH$121))&gt;=REGISTER!$DD$24,0,IF(DK$70=1,0,IF(AND(DK83=1,$J83=1,DK$43&gt;=REGISTER!$DD$28,DK$40&gt;0,SUM(DK$54:DK$60)&gt;0),1,0)))</f>
        <v>0</v>
      </c>
      <c r="AI83" s="68">
        <f>IF((SUM(AI$19:AI$39)+SUM(AI$78:AI82)+SUM(AI$117:AI$121))&gt;=REGISTER!$DD$24,0,IF(DL$70=1,0,IF(AND(DL83=1,$J83=1,DL$43&gt;=REGISTER!$DD$28,DL$40&gt;0,SUM(DL$54:DL$60)&gt;0),1,0)))</f>
        <v>0</v>
      </c>
      <c r="AJ83" s="68">
        <f>IF((SUM(AJ$19:AJ$39)+SUM(AJ$78:AJ82)+SUM(AJ$117:AJ$121))&gt;=REGISTER!$DD$24,0,IF(DM$70=1,0,IF(AND(DM83=1,$J83=1,DM$43&gt;=REGISTER!$DD$28,DM$40&gt;0,SUM(DM$54:DM$60)&gt;0),1,0)))</f>
        <v>0</v>
      </c>
      <c r="AK83" s="68">
        <f>IF((SUM(AK$19:AK$39)+SUM(AK$78:AK82)+SUM(AK$117:AK$121))&gt;=REGISTER!$DD$24,0,IF(DN$70=1,0,IF(AND(DN83=1,$J83=1,DN$43&gt;=REGISTER!$DD$28,DN$40&gt;0,SUM(DN$54:DN$60)&gt;0),1,0)))</f>
        <v>0</v>
      </c>
      <c r="AL83" s="68">
        <f>IF((SUM(AL$19:AL$39)+SUM(AL$78:AL82)+SUM(AL$117:AL$121))&gt;=REGISTER!$DD$24,0,IF(DO$70=1,0,IF(AND(DO83=1,$J83=1,DO$43&gt;=REGISTER!$DD$28,DO$40&gt;0,SUM(DO$54:DO$60)&gt;0),1,0)))</f>
        <v>0</v>
      </c>
      <c r="AM83" s="68">
        <f>IF((SUM(AM$19:AM$39)+SUM(AM$78:AM82)+SUM(AM$117:AM$121))&gt;=REGISTER!$DD$24,0,IF(DP$70=1,0,IF(AND(DP83=1,$J83=1,DP$43&gt;=REGISTER!$DD$28,DP$40&gt;0,SUM(DP$54:DP$60)&gt;0),1,0)))</f>
        <v>0</v>
      </c>
      <c r="AN83" s="68">
        <f>IF((SUM(AN$19:AN$39)+SUM(AN$78:AN82)+SUM(AN$117:AN$121))&gt;=REGISTER!$DD$24,0,IF(DQ$70=1,0,IF(AND(DQ83=1,$J83=1,DQ$43&gt;=REGISTER!$DD$28,DQ$40&gt;0,SUM(DQ$54:DQ$60)&gt;0),1,0)))</f>
        <v>0</v>
      </c>
      <c r="AO83" s="68">
        <f>IF((SUM(AO$19:AO$39)+SUM(AO$78:AO82)+SUM(AO$117:AO$121))&gt;=REGISTER!$DD$24,0,IF(DR$70=1,0,IF(AND(DR83=1,$J83=1,DR$43&gt;=REGISTER!$DD$28,DR$40&gt;0,SUM(DR$54:DR$60)&gt;0),1,0)))</f>
        <v>0</v>
      </c>
      <c r="AP83" s="68">
        <f>IF((SUM(AP$19:AP$39)+SUM(AP$78:AP82)+SUM(AP$117:AP$121))&gt;=REGISTER!$DD$24,0,IF(DS$70=1,0,IF(AND(DS83=1,$J83=1,DS$43&gt;=REGISTER!$DD$28,DS$40&gt;0,SUM(DS$54:DS$60)&gt;0),1,0)))</f>
        <v>0</v>
      </c>
      <c r="AQ83" s="68">
        <f>IF((SUM(AQ$19:AQ$39)+SUM(AQ$78:AQ82)+SUM(AQ$117:AQ$121))&gt;=REGISTER!$DD$24,0,IF(DT$70=1,0,IF(AND(DT83=1,$J83=1,DT$43&gt;=REGISTER!$DD$28,DT$40&gt;0,SUM(DT$54:DT$60)&gt;0),1,0)))</f>
        <v>0</v>
      </c>
      <c r="AR83" s="68">
        <f>IF((SUM(AR$19:AR$39)+SUM(AR$78:AR82)+SUM(AR$117:AR$121))&gt;=REGISTER!$DD$24,0,IF(DU$70=1,0,IF(AND(DU83=1,$J83=1,DU$43&gt;=REGISTER!$DD$28,DU$40&gt;0,SUM(DU$54:DU$60)&gt;0),1,0)))</f>
        <v>0</v>
      </c>
      <c r="AS83" s="68">
        <f>IF((SUM(AS$19:AS$39)+SUM(AS$78:AS82)+SUM(AS$117:AS$121))&gt;=REGISTER!$DD$24,0,IF(DV$70=1,0,IF(AND(DV83=1,$J83=1,DV$43&gt;=REGISTER!$DD$28,DV$40&gt;0,SUM(DV$54:DV$60)&gt;0),1,0)))</f>
        <v>0</v>
      </c>
      <c r="AT83" s="68">
        <f>IF((SUM(AT$19:AT$39)+SUM(AT$78:AT82)+SUM(AT$117:AT$121))&gt;=REGISTER!$DD$24,0,IF(DW$70=1,0,IF(AND(DW83=1,$J83=1,DW$43&gt;=REGISTER!$DD$28,DW$40&gt;0,SUM(DW$54:DW$60)&gt;0),1,0)))</f>
        <v>0</v>
      </c>
      <c r="AU83" s="68">
        <f>IF((SUM(AU$19:AU$39)+SUM(AU$78:AU82)+SUM(AU$117:AU$121))&gt;=REGISTER!$DD$24,0,IF(DX$70=1,0,IF(AND(DX83=1,$J83=1,DX$43&gt;=REGISTER!$DD$28,DX$40&gt;0,SUM(DX$54:DX$60)&gt;0),1,0)))</f>
        <v>0</v>
      </c>
      <c r="AV83" s="68">
        <f>IF((SUM(AV$19:AV$39)+SUM(AV$78:AV82)+SUM(AV$117:AV$121))&gt;=REGISTER!$DD$24,0,IF(DY$70=1,0,IF(AND(DY83=1,$J83=1,DY$43&gt;=REGISTER!$DD$28,DY$40&gt;0,SUM(DY$54:DY$60)&gt;0),1,0)))</f>
        <v>0</v>
      </c>
      <c r="AW83" s="68">
        <f>IF((SUM(AW$19:AW$39)+SUM(AW$78:AW82)+SUM(AW$117:AW$121))&gt;=REGISTER!$DD$24,0,IF(DZ$70=1,0,IF(AND(DZ83=1,$J83=1,DZ$43&gt;=REGISTER!$DD$28,DZ$40&gt;0,SUM(DZ$54:DZ$60)&gt;0),1,0)))</f>
        <v>0</v>
      </c>
      <c r="AX83" s="68">
        <f>IF((SUM(AX$19:AX$39)+SUM(AX$78:AX82)+SUM(AX$117:AX$121))&gt;=REGISTER!$DD$24,0,IF(EA$70=1,0,IF(AND(EA83=1,$J83=1,EA$43&gt;=REGISTER!$DD$28,EA$40&gt;0,SUM(EA$54:EA$60)&gt;0),1,0)))</f>
        <v>0</v>
      </c>
      <c r="AY83" s="68">
        <f>IF((SUM(AY$19:AY$39)+SUM(AY$78:AY82)+SUM(AY$117:AY$121))&gt;=REGISTER!$DD$24,0,IF(EB$70=1,0,IF(AND(EB83=1,$J83=1,EB$43&gt;=REGISTER!$DD$28,EB$40&gt;0,SUM(EB$54:EB$60)&gt;0),1,0)))</f>
        <v>0</v>
      </c>
      <c r="AZ83" s="68">
        <f>IF((SUM(AZ$19:AZ$39)+SUM(AZ$78:AZ82)+SUM(AZ$117:AZ$121))&gt;=REGISTER!$DD$24,0,IF(EC$70=1,0,IF(AND(EC83=1,$J83=1,EC$43&gt;=REGISTER!$DD$28,EC$40&gt;0,SUM(EC$54:EC$60)&gt;0),1,0)))</f>
        <v>0</v>
      </c>
      <c r="BA83" s="68">
        <f>IF((SUM(BA$19:BA$39)+SUM(BA$78:BA82)+SUM(BA$117:BA$121))&gt;=REGISTER!$DD$24,0,IF(ED$70=1,0,IF(AND(ED83=1,$J83=1,ED$43&gt;=REGISTER!$DD$28,ED$40&gt;0,SUM(ED$54:ED$60)&gt;0),1,0)))</f>
        <v>0</v>
      </c>
      <c r="BB83" s="68">
        <f>IF((SUM(BB$19:BB$39)+SUM(BB$78:BB82)+SUM(BB$117:BB$121))&gt;=REGISTER!$DD$24,0,IF(EE$70=1,0,IF(AND(EE83=1,$J83=1,EE$43&gt;=REGISTER!$DD$28,EE$40&gt;0,SUM(EE$54:EE$60)&gt;0),1,0)))</f>
        <v>0</v>
      </c>
      <c r="BC83" s="68">
        <f>IF((SUM(BC$19:BC$39)+SUM(BC$78:BC82)+SUM(BC$117:BC$121))&gt;=REGISTER!$DD$24,0,IF(EF$70=1,0,IF(AND(EF83=1,$J83=1,EF$43&gt;=REGISTER!$DD$28,EF$40&gt;0,SUM(EF$54:EF$60)&gt;0),1,0)))</f>
        <v>0</v>
      </c>
      <c r="BD83" s="83">
        <f t="shared" si="49"/>
        <v>0</v>
      </c>
      <c r="BE83" s="68">
        <f>IF((SUM(BE$19:BE$37)+SUM(BE$78:BE82))&gt;=20,0,SUM(IF(AND($I83=1,CS83=1,CS$41&gt;2,CS$40&gt;0,SUM(CS$47:CS$53)&gt;0),1,0)))</f>
        <v>0</v>
      </c>
      <c r="BF83" s="68">
        <f>IF((SUM(BF$19:BF$37)+SUM(BF$78:BF82))&gt;=20,0,SUM(IF(AND($I83=1,CT83=1,CT$41&gt;2,CT$40&gt;0,SUM(CT$47:CT$53)&gt;0),1,0)))</f>
        <v>0</v>
      </c>
      <c r="BG83" s="68">
        <f>IF((SUM(BG$19:BG$37)+SUM(BG$78:BG82))&gt;=20,0,SUM(IF(AND($I83=1,CU83=1,CU$41&gt;2,CU$40&gt;0,SUM(CU$47:CU$53)&gt;0),1,0)))</f>
        <v>0</v>
      </c>
      <c r="BH83" s="68">
        <f>IF((SUM(BH$19:BH$37)+SUM(BH$78:BH82))&gt;=20,0,SUM(IF(AND($I83=1,CV83=1,CV$41&gt;2,CV$40&gt;0,SUM(CV$47:CV$53)&gt;0),1,0)))</f>
        <v>0</v>
      </c>
      <c r="BI83" s="68">
        <f>IF((SUM(BI$19:BI$37)+SUM(BI$78:BI82))&gt;=20,0,SUM(IF(AND($I83=1,CW83=1,CW$41&gt;2,CW$40&gt;0,SUM(CW$47:CW$53)&gt;0),1,0)))</f>
        <v>0</v>
      </c>
      <c r="BJ83" s="68">
        <f>IF((SUM(BJ$19:BJ$37)+SUM(BJ$78:BJ82))&gt;=20,0,SUM(IF(AND($I83=1,CX83=1,CX$41&gt;2,CX$40&gt;0,SUM(CX$47:CX$53)&gt;0),1,0)))</f>
        <v>0</v>
      </c>
      <c r="BK83" s="68">
        <f>IF((SUM(BK$19:BK$37)+SUM(BK$78:BK82))&gt;=20,0,SUM(IF(AND($I83=1,CY83=1,CY$41&gt;2,CY$40&gt;0,SUM(CY$47:CY$53)&gt;0),1,0)))</f>
        <v>0</v>
      </c>
      <c r="BL83" s="68">
        <f>IF((SUM(BL$19:BL$37)+SUM(BL$78:BL82))&gt;=20,0,SUM(IF(AND($I83=1,CZ83=1,CZ$41&gt;2,CZ$40&gt;0,SUM(CZ$47:CZ$53)&gt;0),1,0)))</f>
        <v>0</v>
      </c>
      <c r="BM83" s="68">
        <f>IF((SUM(BM$19:BM$37)+SUM(BM$78:BM82))&gt;=20,0,SUM(IF(AND($I83=1,DA83=1,DA$41&gt;2,DA$40&gt;0,SUM(DA$47:DA$53)&gt;0),1,0)))</f>
        <v>0</v>
      </c>
      <c r="BN83" s="68">
        <f>IF((SUM(BN$19:BN$37)+SUM(BN$78:BN82))&gt;=20,0,SUM(IF(AND($I83=1,DB83=1,DB$41&gt;2,DB$40&gt;0,SUM(DB$47:DB$53)&gt;0),1,0)))</f>
        <v>0</v>
      </c>
      <c r="BO83" s="68">
        <f>IF((SUM(BO$19:BO$37)+SUM(BO$78:BO82))&gt;=20,0,SUM(IF(AND($I83=1,DC83=1,DC$41&gt;2,DC$40&gt;0,SUM(DC$47:DC$53)&gt;0),1,0)))</f>
        <v>0</v>
      </c>
      <c r="BP83" s="68">
        <f>IF((SUM(BP$19:BP$37)+SUM(BP$78:BP82))&gt;=20,0,SUM(IF(AND($I83=1,DD83=1,DD$41&gt;2,DD$40&gt;0,SUM(DD$47:DD$53)&gt;0),1,0)))</f>
        <v>0</v>
      </c>
      <c r="BQ83" s="68">
        <f>IF((SUM(BQ$19:BQ$37)+SUM(BQ$78:BQ82))&gt;=20,0,SUM(IF(AND($I83=1,DE83=1,DE$41&gt;2,DE$40&gt;0,SUM(DE$47:DE$53)&gt;0),1,0)))</f>
        <v>0</v>
      </c>
      <c r="BR83" s="68">
        <f>IF((SUM(BR$19:BR$37)+SUM(BR$78:BR82))&gt;=20,0,SUM(IF(AND($I83=1,DF83=1,DF$41&gt;2,DF$40&gt;0,SUM(DF$47:DF$53)&gt;0),1,0)))</f>
        <v>0</v>
      </c>
      <c r="BS83" s="68">
        <f>IF((SUM(BS$19:BS$37)+SUM(BS$78:BS82))&gt;=20,0,SUM(IF(AND($I83=1,DG83=1,DG$41&gt;2,DG$40&gt;0,SUM(DG$47:DG$53)&gt;0),1,0)))</f>
        <v>0</v>
      </c>
      <c r="BT83" s="68">
        <f>IF((SUM(BT$19:BT$37)+SUM(BT$78:BT82))&gt;=20,0,SUM(IF(AND($I83=1,DH83=1,DH$41&gt;2,DH$40&gt;0,SUM(DH$47:DH$53)&gt;0),1,0)))</f>
        <v>0</v>
      </c>
      <c r="BU83" s="68">
        <f>IF((SUM(BU$19:BU$37)+SUM(BU$78:BU82))&gt;=20,0,SUM(IF(AND($I83=1,DI83=1,DI$41&gt;2,DI$40&gt;0,SUM(DI$47:DI$53)&gt;0),1,0)))</f>
        <v>0</v>
      </c>
      <c r="BV83" s="68">
        <f>IF((SUM(BV$19:BV$37)+SUM(BV$78:BV82))&gt;=20,0,SUM(IF(AND($I83=1,DJ83=1,DJ$41&gt;2,DJ$40&gt;0,SUM(DJ$47:DJ$53)&gt;0),1,0)))</f>
        <v>0</v>
      </c>
      <c r="BW83" s="68">
        <f>IF((SUM(BW$19:BW$37)+SUM(BW$78:BW82))&gt;=20,0,SUM(IF(AND($I83=1,DK83=1,DK$41&gt;2,DK$40&gt;0,SUM(DK$47:DK$53)&gt;0),1,0)))</f>
        <v>0</v>
      </c>
      <c r="BX83" s="68">
        <f>IF((SUM(BX$19:BX$37)+SUM(BX$78:BX82))&gt;=20,0,SUM(IF(AND($I83=1,DL83=1,DL$41&gt;2,DL$40&gt;0,SUM(DL$47:DL$53)&gt;0),1,0)))</f>
        <v>0</v>
      </c>
      <c r="BY83" s="68">
        <f>IF((SUM(BY$19:BY$37)+SUM(BY$78:BY82))&gt;=20,0,SUM(IF(AND($I83=1,DM83=1,DM$41&gt;2,DM$40&gt;0,SUM(DM$47:DM$53)&gt;0),1,0)))</f>
        <v>0</v>
      </c>
      <c r="BZ83" s="68">
        <f>IF((SUM(BZ$19:BZ$37)+SUM(BZ$78:BZ82))&gt;=20,0,SUM(IF(AND($I83=1,DN83=1,DN$41&gt;2,DN$40&gt;0,SUM(DN$47:DN$53)&gt;0),1,0)))</f>
        <v>0</v>
      </c>
      <c r="CA83" s="68">
        <f>IF((SUM(CA$19:CA$37)+SUM(CA$78:CA82))&gt;=20,0,SUM(IF(AND($I83=1,DO83=1,DO$41&gt;2,DO$40&gt;0,SUM(DO$47:DO$53)&gt;0),1,0)))</f>
        <v>0</v>
      </c>
      <c r="CB83" s="68">
        <f>IF((SUM(CB$19:CB$37)+SUM(CB$78:CB82))&gt;=20,0,SUM(IF(AND($I83=1,DP83=1,DP$41&gt;2,DP$40&gt;0,SUM(DP$47:DP$53)&gt;0),1,0)))</f>
        <v>0</v>
      </c>
      <c r="CC83" s="68">
        <f>IF((SUM(CC$19:CC$37)+SUM(CC$78:CC82))&gt;=20,0,SUM(IF(AND($I83=1,DQ83=1,DQ$41&gt;2,DQ$40&gt;0,SUM(DQ$47:DQ$53)&gt;0),1,0)))</f>
        <v>0</v>
      </c>
      <c r="CD83" s="68">
        <f>IF((SUM(CD$19:CD$37)+SUM(CD$78:CD82))&gt;=20,0,SUM(IF(AND($I83=1,DR83=1,DR$41&gt;2,DR$40&gt;0,SUM(DR$47:DR$53)&gt;0),1,0)))</f>
        <v>0</v>
      </c>
      <c r="CE83" s="68">
        <f>IF((SUM(CE$19:CE$37)+SUM(CE$78:CE82))&gt;=20,0,SUM(IF(AND($I83=1,DS83=1,DS$41&gt;2,DS$40&gt;0,SUM(DS$47:DS$53)&gt;0),1,0)))</f>
        <v>0</v>
      </c>
      <c r="CF83" s="68">
        <f>IF((SUM(CF$19:CF$37)+SUM(CF$78:CF82))&gt;=20,0,SUM(IF(AND($I83=1,DT83=1,DT$41&gt;2,DT$40&gt;0,SUM(DT$47:DT$53)&gt;0),1,0)))</f>
        <v>0</v>
      </c>
      <c r="CG83" s="68">
        <f>IF((SUM(CG$19:CG$37)+SUM(CG$78:CG82))&gt;=20,0,SUM(IF(AND($I83=1,DU83=1,DU$41&gt;2,DU$40&gt;0,SUM(DU$47:DU$53)&gt;0),1,0)))</f>
        <v>0</v>
      </c>
      <c r="CH83" s="68">
        <f>IF((SUM(CH$19:CH$37)+SUM(CH$78:CH82))&gt;=20,0,SUM(IF(AND($I83=1,DV83=1,DV$41&gt;2,DV$40&gt;0,SUM(DV$47:DV$53)&gt;0),1,0)))</f>
        <v>0</v>
      </c>
      <c r="CI83" s="68">
        <f>IF((SUM(CI$19:CI$37)+SUM(CI$78:CI82))&gt;=20,0,SUM(IF(AND($I83=1,DW83=1,DW$41&gt;2,DW$40&gt;0,SUM(DW$47:DW$53)&gt;0),1,0)))</f>
        <v>0</v>
      </c>
      <c r="CJ83" s="68">
        <f>IF((SUM(CJ$19:CJ$37)+SUM(CJ$78:CJ82))&gt;=20,0,SUM(IF(AND($I83=1,DX83=1,DX$41&gt;2,DX$40&gt;0,SUM(DX$47:DX$53)&gt;0),1,0)))</f>
        <v>0</v>
      </c>
      <c r="CK83" s="68">
        <f>IF((SUM(CK$19:CK$37)+SUM(CK$78:CK82))&gt;=20,0,SUM(IF(AND($I83=1,DY83=1,DY$41&gt;2,DY$40&gt;0,SUM(DY$47:DY$53)&gt;0),1,0)))</f>
        <v>0</v>
      </c>
      <c r="CL83" s="68">
        <f>IF((SUM(CL$19:CL$37)+SUM(CL$78:CL82))&gt;=20,0,SUM(IF(AND($I83=1,DZ83=1,DZ$41&gt;2,DZ$40&gt;0,SUM(DZ$47:DZ$53)&gt;0),1,0)))</f>
        <v>0</v>
      </c>
      <c r="CM83" s="68">
        <f>IF((SUM(CM$19:CM$37)+SUM(CM$78:CM82))&gt;=20,0,SUM(IF(AND($I83=1,EA83=1,EA$41&gt;2,EA$40&gt;0,SUM(EA$47:EA$53)&gt;0),1,0)))</f>
        <v>0</v>
      </c>
      <c r="CN83" s="68">
        <f>IF((SUM(CN$19:CN$37)+SUM(CN$78:CN82))&gt;=20,0,SUM(IF(AND($I83=1,EB83=1,EB$41&gt;2,EB$40&gt;0,SUM(EB$47:EB$53)&gt;0),1,0)))</f>
        <v>0</v>
      </c>
      <c r="CO83" s="68">
        <f>IF((SUM(CO$19:CO$37)+SUM(CO$78:CO82))&gt;=20,0,SUM(IF(AND($I83=1,EC83=1,EC$41&gt;2,EC$40&gt;0,SUM(EC$47:EC$53)&gt;0),1,0)))</f>
        <v>0</v>
      </c>
      <c r="CP83" s="68">
        <f>IF((SUM(CP$19:CP$37)+SUM(CP$78:CP82))&gt;=20,0,SUM(IF(AND($I83=1,ED83=1,ED$41&gt;2,ED$40&gt;0,SUM(ED$47:ED$53)&gt;0),1,0)))</f>
        <v>0</v>
      </c>
      <c r="CQ83" s="68">
        <f>IF((SUM(CQ$19:CQ$37)+SUM(CQ$78:CQ82))&gt;=20,0,SUM(IF(AND($I83=1,EE83=1,EE$41&gt;2,EE$40&gt;0,SUM(EE$47:EE$53)&gt;0),1,0)))</f>
        <v>0</v>
      </c>
      <c r="CR83" s="68">
        <f>IF((SUM(CR$19:CR$37)+SUM(CR$78:CR82))&gt;=20,0,SUM(IF(AND($I83=1,EF83=1,EF$41&gt;2,EF$40&gt;0,SUM(EF$47:EF$53)&gt;0),1,0)))</f>
        <v>0</v>
      </c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M83" s="53"/>
      <c r="DN83" s="53"/>
      <c r="DO83" s="53"/>
      <c r="DP83" s="53"/>
      <c r="DQ83" s="53"/>
      <c r="DR83" s="53"/>
      <c r="DS83" s="53"/>
      <c r="DT83" s="53"/>
      <c r="DU83" s="53"/>
      <c r="DV83" s="53"/>
      <c r="DW83" s="53"/>
      <c r="DX83" s="53"/>
      <c r="DY83" s="53"/>
      <c r="DZ83" s="53"/>
      <c r="EA83" s="53"/>
      <c r="EB83" s="53"/>
      <c r="EC83" s="53"/>
      <c r="ED83" s="53"/>
      <c r="EE83" s="53"/>
      <c r="EF83" s="53"/>
      <c r="EG83" s="46">
        <f t="shared" si="51"/>
        <v>0</v>
      </c>
      <c r="EH83" s="116"/>
      <c r="EI83" s="82">
        <f t="shared" si="52"/>
        <v>0</v>
      </c>
      <c r="EJ83" s="295" t="str">
        <f t="shared" si="53"/>
        <v/>
      </c>
      <c r="EK83" s="296">
        <f t="shared" si="54"/>
        <v>0</v>
      </c>
      <c r="EL83" s="161"/>
      <c r="EM83" s="354">
        <f>SUMIF($K83,REGISTER!$CY$7,'KORT 3'!$BD83)</f>
        <v>0</v>
      </c>
      <c r="EN83" s="355">
        <f>SUMIF($K83,REGISTER!$CY$8,'KORT 3'!$BD83)</f>
        <v>0</v>
      </c>
      <c r="EO83" s="356">
        <f>SUMIF($K83,REGISTER!$CY$9,'KORT 3'!$BD83)</f>
        <v>0</v>
      </c>
      <c r="EP83" s="356">
        <f>SUMIF($K83,REGISTER!$CY$10,'KORT 3'!$BD83)</f>
        <v>0</v>
      </c>
      <c r="EQ83" s="357">
        <f>SUMIF($K83,REGISTER!$CY$23,'KORT 3'!$BD83)</f>
        <v>0</v>
      </c>
      <c r="ER83" s="355">
        <f>SUMIF($K83,REGISTER!$CY$24,'KORT 3'!$BD83)</f>
        <v>0</v>
      </c>
      <c r="ES83" s="356">
        <f>SUMIF($K83,REGISTER!$CY$25,'KORT 3'!$BD83)</f>
        <v>0</v>
      </c>
      <c r="ET83" s="356">
        <f>SUMIF($K83,REGISTER!$CY$26,'KORT 3'!$BD83)</f>
        <v>0</v>
      </c>
      <c r="EU83" s="357">
        <f>SUMIF($K83,REGISTER!$CY$15,'KORT 3'!$BD83)</f>
        <v>0</v>
      </c>
      <c r="EV83" s="355">
        <f>SUMIF($K83,REGISTER!$CY$16,'KORT 3'!$BD83)</f>
        <v>0</v>
      </c>
      <c r="EW83" s="355">
        <f>SUMIF($K83,REGISTER!$CY$17,'KORT 3'!$BD83)</f>
        <v>0</v>
      </c>
      <c r="EX83" s="355">
        <f>SUMIF($K83,REGISTER!$CY$18,'KORT 3'!$BD83)</f>
        <v>0</v>
      </c>
      <c r="EY83" s="358">
        <f>SUMIF($K83,REGISTER!$CY$19,'KORT 3'!$BD83)+SUMIF($K83,REGISTER!$CY$20,'KORT 3'!$BD83)+SUMIF($K83,REGISTER!$CY$21,'KORT 3'!$BD83)+SUMIF($K83,REGISTER!$CY$22,'KORT 3'!$BD83)</f>
        <v>0</v>
      </c>
      <c r="EZ83" s="359">
        <f>SUMIF($K83,REGISTER!$CY$31,'KORT 3'!$BD83)</f>
        <v>0</v>
      </c>
      <c r="FA83" s="355">
        <f>SUMIF($K83,REGISTER!$CY$32,'KORT 3'!$BD83)</f>
        <v>0</v>
      </c>
      <c r="FB83" s="355">
        <f>SUMIF($K83,REGISTER!$CY$33,'KORT 3'!$BD83)</f>
        <v>0</v>
      </c>
      <c r="FC83" s="355">
        <f>SUMIF($K83,REGISTER!$CY$34,'KORT 3'!$BD83)</f>
        <v>0</v>
      </c>
      <c r="FD83" s="358">
        <f>SUMIF($K83,REGISTER!$CY$35,'KORT 3'!$BD83)+SUMIF($K83,REGISTER!$CY$36,'KORT 3'!$BD83)+SUMIF($K83,REGISTER!$CY$37,'KORT 3'!$BD83)+SUMIF($K83,REGISTER!$CY$38,'KORT 3'!$BD83)</f>
        <v>0</v>
      </c>
      <c r="FE83" s="376"/>
      <c r="FF83" s="377"/>
      <c r="FG83" s="378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9"/>
      <c r="FY83" s="84">
        <f>SUMIF($M83,REGISTER!$CY$40,'KORT 3'!$O83)</f>
        <v>0</v>
      </c>
      <c r="FZ83" s="17">
        <f>SUMIF($M83,REGISTER!$CY$41,'KORT 3'!$O83)</f>
        <v>0</v>
      </c>
      <c r="GA83" s="17">
        <f>SUMIF($M83,REGISTER!$CY$42,'KORT 3'!$O83)</f>
        <v>0</v>
      </c>
      <c r="GB83" s="17">
        <f>SUMIF($M83,REGISTER!$CY$43,'KORT 3'!$O83)</f>
        <v>0</v>
      </c>
      <c r="GC83" s="17">
        <f>SUMIF($M83,REGISTER!$CY$44,'KORT 3'!$O83)</f>
        <v>0</v>
      </c>
      <c r="GD83" s="17">
        <f>SUMIF($M83,REGISTER!$CY$45,'KORT 3'!$O83)</f>
        <v>0</v>
      </c>
      <c r="GE83" s="17">
        <f>SUMIF($M83,REGISTER!$CY$60,'KORT 3'!$O83)</f>
        <v>0</v>
      </c>
      <c r="GF83" s="17">
        <f>SUMIF($M83,REGISTER!$CY$61,'KORT 3'!$O83)</f>
        <v>0</v>
      </c>
      <c r="GG83" s="17">
        <f>SUMIF($M83,REGISTER!$CY$62,'KORT 3'!$O83)</f>
        <v>0</v>
      </c>
      <c r="GH83" s="17">
        <f>SUMIF($M83,REGISTER!$CY$63,'KORT 3'!$O83)</f>
        <v>0</v>
      </c>
      <c r="GI83" s="17">
        <f>SUMIF($M83,REGISTER!$CY$64,'KORT 3'!$O83)</f>
        <v>0</v>
      </c>
      <c r="GJ83" s="17">
        <f>SUMIF($M83,REGISTER!$CY$65,'KORT 3'!$O83)</f>
        <v>0</v>
      </c>
      <c r="GK83" s="17">
        <f>SUMIF($M83,REGISTER!$CY$50,'KORT 3'!$O83)</f>
        <v>0</v>
      </c>
      <c r="GL83" s="17">
        <f>SUMIF($M83,REGISTER!$CY$51,'KORT 3'!$O83)</f>
        <v>0</v>
      </c>
      <c r="GM83" s="17">
        <f>SUMIF($M83,REGISTER!$CY$52,'KORT 3'!$O83)</f>
        <v>0</v>
      </c>
      <c r="GN83" s="17">
        <f>SUMIF($M83,REGISTER!$CY$53,'KORT 3'!$O83)</f>
        <v>0</v>
      </c>
      <c r="GO83" s="17">
        <f>SUMIF($M83,REGISTER!$CY$54,'KORT 3'!$O83)</f>
        <v>0</v>
      </c>
      <c r="GP83" s="17">
        <f>SUMIF($M83,REGISTER!$CY$55,'KORT 3'!$O83)</f>
        <v>0</v>
      </c>
      <c r="GQ83" s="16">
        <f>SUMIF($M83,REGISTER!$CY$56,'KORT 3'!$O83)+SUMIF($M83,REGISTER!$CY$57,'KORT 3'!$O83)+SUMIF($M83,REGISTER!$CY$58,'KORT 3'!$O83)+SUMIF($M83,REGISTER!$CY$59,'KORT 3'!$O83)</f>
        <v>0</v>
      </c>
      <c r="GR83" s="17">
        <f>SUMIF($M83,REGISTER!$CY$70,'KORT 3'!$O83)</f>
        <v>0</v>
      </c>
      <c r="GS83" s="17">
        <f>SUMIF($M83,REGISTER!$CY$71,'KORT 3'!$O83)</f>
        <v>0</v>
      </c>
      <c r="GT83" s="17">
        <f>SUMIF($M83,REGISTER!$CY$72,'KORT 3'!$O83)</f>
        <v>0</v>
      </c>
      <c r="GU83" s="17">
        <f>SUMIF($M83,REGISTER!$CY$73,'KORT 3'!$O83)</f>
        <v>0</v>
      </c>
      <c r="GV83" s="17">
        <f>SUMIF($M83,REGISTER!$CY$74,'KORT 3'!$O83)</f>
        <v>0</v>
      </c>
      <c r="GW83" s="17">
        <f>SUMIF($M83,REGISTER!$CY$75,'KORT 3'!$O83)</f>
        <v>0</v>
      </c>
      <c r="GX83" s="16">
        <f>SUMIF($M83,REGISTER!$CY$76,'KORT 3'!$O83)+SUMIF($M83,REGISTER!$CY$77,'KORT 3'!$O83)+SUMIF($M83,REGISTER!$CY$78,'KORT 3'!$O83)+SUMIF($M83,REGISTER!$CY$79,'KORT 3'!$O83)</f>
        <v>0</v>
      </c>
      <c r="GY83" s="116"/>
      <c r="GZ83" s="116"/>
      <c r="HA83" s="116"/>
      <c r="HB83" s="116"/>
      <c r="HC83" s="116"/>
      <c r="HD83" s="116"/>
      <c r="HE83" s="116"/>
      <c r="HF83" s="116"/>
      <c r="HG83" s="116"/>
      <c r="HH83" s="116"/>
      <c r="HI83" s="116"/>
      <c r="HJ83" s="116"/>
      <c r="HK83" s="116"/>
      <c r="HL83" s="116"/>
      <c r="HM83" s="116"/>
      <c r="HN83" s="116"/>
      <c r="HO83" s="116"/>
      <c r="HP83" s="106"/>
      <c r="HQ83" s="1"/>
    </row>
    <row r="84" spans="1:225" ht="12" customHeight="1">
      <c r="A84" s="15">
        <v>28</v>
      </c>
      <c r="B84" s="69"/>
      <c r="C84" s="539" t="str">
        <f t="shared" si="41"/>
        <v/>
      </c>
      <c r="D84" s="540"/>
      <c r="E84" s="540"/>
      <c r="F84" s="540"/>
      <c r="G84" s="541"/>
      <c r="H84" s="111" t="str">
        <f t="shared" si="42"/>
        <v/>
      </c>
      <c r="I84" s="22">
        <f t="shared" si="43"/>
        <v>0</v>
      </c>
      <c r="J84" s="22">
        <f t="shared" si="44"/>
        <v>0</v>
      </c>
      <c r="K84" s="22">
        <f t="shared" si="45"/>
        <v>0</v>
      </c>
      <c r="L84" s="114"/>
      <c r="M84" s="22">
        <f t="shared" si="46"/>
        <v>0</v>
      </c>
      <c r="N84" s="22">
        <f t="shared" si="47"/>
        <v>0</v>
      </c>
      <c r="O84" s="83">
        <f t="shared" si="48"/>
        <v>0</v>
      </c>
      <c r="P84" s="68">
        <f>IF((SUM(P$19:P$39)+SUM(P$78:P83)+SUM(P$117:P$121))&gt;=REGISTER!$DD$24,0,IF(CS$70=1,0,IF(AND(CS84=1,$J84=1,CS$43&gt;=REGISTER!$DD$28,CS$40&gt;0,SUM(CS$54:CS$60)&gt;0),1,0)))</f>
        <v>0</v>
      </c>
      <c r="Q84" s="68">
        <f>IF((SUM(Q$19:Q$39)+SUM(Q$78:Q83)+SUM(Q$117:Q$121))&gt;=REGISTER!$DD$24,0,IF(CT$70=1,0,IF(AND(CT84=1,$J84=1,CT$43&gt;=REGISTER!$DD$28,CT$40&gt;0,SUM(CT$54:CT$60)&gt;0),1,0)))</f>
        <v>0</v>
      </c>
      <c r="R84" s="68">
        <f>IF((SUM(R$19:R$39)+SUM(R$78:R83)+SUM(R$117:R$121))&gt;=REGISTER!$DD$24,0,IF(CU$70=1,0,IF(AND(CU84=1,$J84=1,CU$43&gt;=REGISTER!$DD$28,CU$40&gt;0,SUM(CU$54:CU$60)&gt;0),1,0)))</f>
        <v>0</v>
      </c>
      <c r="S84" s="68">
        <f>IF((SUM(S$19:S$39)+SUM(S$78:S83)+SUM(S$117:S$121))&gt;=REGISTER!$DD$24,0,IF(CV$70=1,0,IF(AND(CV84=1,$J84=1,CV$43&gt;=REGISTER!$DD$28,CV$40&gt;0,SUM(CV$54:CV$60)&gt;0),1,0)))</f>
        <v>0</v>
      </c>
      <c r="T84" s="68">
        <f>IF((SUM(T$19:T$39)+SUM(T$78:T83)+SUM(T$117:T$121))&gt;=REGISTER!$DD$24,0,IF(CW$70=1,0,IF(AND(CW84=1,$J84=1,CW$43&gt;=REGISTER!$DD$28,CW$40&gt;0,SUM(CW$54:CW$60)&gt;0),1,0)))</f>
        <v>0</v>
      </c>
      <c r="U84" s="68">
        <f>IF((SUM(U$19:U$39)+SUM(U$78:U83)+SUM(U$117:U$121))&gt;=REGISTER!$DD$24,0,IF(CX$70=1,0,IF(AND(CX84=1,$J84=1,CX$43&gt;=REGISTER!$DD$28,CX$40&gt;0,SUM(CX$54:CX$60)&gt;0),1,0)))</f>
        <v>0</v>
      </c>
      <c r="V84" s="68">
        <f>IF((SUM(V$19:V$39)+SUM(V$78:V83)+SUM(V$117:V$121))&gt;=REGISTER!$DD$24,0,IF(CY$70=1,0,IF(AND(CY84=1,$J84=1,CY$43&gt;=REGISTER!$DD$28,CY$40&gt;0,SUM(CY$54:CY$60)&gt;0),1,0)))</f>
        <v>0</v>
      </c>
      <c r="W84" s="68">
        <f>IF((SUM(W$19:W$39)+SUM(W$78:W83)+SUM(W$117:W$121))&gt;=REGISTER!$DD$24,0,IF(CZ$70=1,0,IF(AND(CZ84=1,$J84=1,CZ$43&gt;=REGISTER!$DD$28,CZ$40&gt;0,SUM(CZ$54:CZ$60)&gt;0),1,0)))</f>
        <v>0</v>
      </c>
      <c r="X84" s="68">
        <f>IF((SUM(X$19:X$39)+SUM(X$78:X83)+SUM(X$117:X$121))&gt;=REGISTER!$DD$24,0,IF(DA$70=1,0,IF(AND(DA84=1,$J84=1,DA$43&gt;=REGISTER!$DD$28,DA$40&gt;0,SUM(DA$54:DA$60)&gt;0),1,0)))</f>
        <v>0</v>
      </c>
      <c r="Y84" s="68">
        <f>IF((SUM(Y$19:Y$39)+SUM(Y$78:Y83)+SUM(Y$117:Y$121))&gt;=REGISTER!$DD$24,0,IF(DB$70=1,0,IF(AND(DB84=1,$J84=1,DB$43&gt;=REGISTER!$DD$28,DB$40&gt;0,SUM(DB$54:DB$60)&gt;0),1,0)))</f>
        <v>0</v>
      </c>
      <c r="Z84" s="68">
        <f>IF((SUM(Z$19:Z$39)+SUM(Z$78:Z83)+SUM(Z$117:Z$121))&gt;=REGISTER!$DD$24,0,IF(DC$70=1,0,IF(AND(DC84=1,$J84=1,DC$43&gt;=REGISTER!$DD$28,DC$40&gt;0,SUM(DC$54:DC$60)&gt;0),1,0)))</f>
        <v>0</v>
      </c>
      <c r="AA84" s="68">
        <f>IF((SUM(AA$19:AA$39)+SUM(AA$78:AA83)+SUM(AA$117:AA$121))&gt;=REGISTER!$DD$24,0,IF(DD$70=1,0,IF(AND(DD84=1,$J84=1,DD$43&gt;=REGISTER!$DD$28,DD$40&gt;0,SUM(DD$54:DD$60)&gt;0),1,0)))</f>
        <v>0</v>
      </c>
      <c r="AB84" s="68">
        <f>IF((SUM(AB$19:AB$39)+SUM(AB$78:AB83)+SUM(AB$117:AB$121))&gt;=REGISTER!$DD$24,0,IF(DE$70=1,0,IF(AND(DE84=1,$J84=1,DE$43&gt;=REGISTER!$DD$28,DE$40&gt;0,SUM(DE$54:DE$60)&gt;0),1,0)))</f>
        <v>0</v>
      </c>
      <c r="AC84" s="68">
        <f>IF((SUM(AC$19:AC$39)+SUM(AC$78:AC83)+SUM(AC$117:AC$121))&gt;=REGISTER!$DD$24,0,IF(DF$70=1,0,IF(AND(DF84=1,$J84=1,DF$43&gt;=REGISTER!$DD$28,DF$40&gt;0,SUM(DF$54:DF$60)&gt;0),1,0)))</f>
        <v>0</v>
      </c>
      <c r="AD84" s="68">
        <f>IF((SUM(AD$19:AD$39)+SUM(AD$78:AD83)+SUM(AD$117:AD$121))&gt;=REGISTER!$DD$24,0,IF(DG$70=1,0,IF(AND(DG84=1,$J84=1,DG$43&gt;=REGISTER!$DD$28,DG$40&gt;0,SUM(DG$54:DG$60)&gt;0),1,0)))</f>
        <v>0</v>
      </c>
      <c r="AE84" s="68">
        <f>IF((SUM(AE$19:AE$39)+SUM(AE$78:AE83)+SUM(AE$117:AE$121))&gt;=REGISTER!$DD$24,0,IF(DH$70=1,0,IF(AND(DH84=1,$J84=1,DH$43&gt;=REGISTER!$DD$28,DH$40&gt;0,SUM(DH$54:DH$60)&gt;0),1,0)))</f>
        <v>0</v>
      </c>
      <c r="AF84" s="68">
        <f>IF((SUM(AF$19:AF$39)+SUM(AF$78:AF83)+SUM(AF$117:AF$121))&gt;=REGISTER!$DD$24,0,IF(DI$70=1,0,IF(AND(DI84=1,$J84=1,DI$43&gt;=REGISTER!$DD$28,DI$40&gt;0,SUM(DI$54:DI$60)&gt;0),1,0)))</f>
        <v>0</v>
      </c>
      <c r="AG84" s="68">
        <f>IF((SUM(AG$19:AG$39)+SUM(AG$78:AG83)+SUM(AG$117:AG$121))&gt;=REGISTER!$DD$24,0,IF(DJ$70=1,0,IF(AND(DJ84=1,$J84=1,DJ$43&gt;=REGISTER!$DD$28,DJ$40&gt;0,SUM(DJ$54:DJ$60)&gt;0),1,0)))</f>
        <v>0</v>
      </c>
      <c r="AH84" s="68">
        <f>IF((SUM(AH$19:AH$39)+SUM(AH$78:AH83)+SUM(AH$117:AH$121))&gt;=REGISTER!$DD$24,0,IF(DK$70=1,0,IF(AND(DK84=1,$J84=1,DK$43&gt;=REGISTER!$DD$28,DK$40&gt;0,SUM(DK$54:DK$60)&gt;0),1,0)))</f>
        <v>0</v>
      </c>
      <c r="AI84" s="68">
        <f>IF((SUM(AI$19:AI$39)+SUM(AI$78:AI83)+SUM(AI$117:AI$121))&gt;=REGISTER!$DD$24,0,IF(DL$70=1,0,IF(AND(DL84=1,$J84=1,DL$43&gt;=REGISTER!$DD$28,DL$40&gt;0,SUM(DL$54:DL$60)&gt;0),1,0)))</f>
        <v>0</v>
      </c>
      <c r="AJ84" s="68">
        <f>IF((SUM(AJ$19:AJ$39)+SUM(AJ$78:AJ83)+SUM(AJ$117:AJ$121))&gt;=REGISTER!$DD$24,0,IF(DM$70=1,0,IF(AND(DM84=1,$J84=1,DM$43&gt;=REGISTER!$DD$28,DM$40&gt;0,SUM(DM$54:DM$60)&gt;0),1,0)))</f>
        <v>0</v>
      </c>
      <c r="AK84" s="68">
        <f>IF((SUM(AK$19:AK$39)+SUM(AK$78:AK83)+SUM(AK$117:AK$121))&gt;=REGISTER!$DD$24,0,IF(DN$70=1,0,IF(AND(DN84=1,$J84=1,DN$43&gt;=REGISTER!$DD$28,DN$40&gt;0,SUM(DN$54:DN$60)&gt;0),1,0)))</f>
        <v>0</v>
      </c>
      <c r="AL84" s="68">
        <f>IF((SUM(AL$19:AL$39)+SUM(AL$78:AL83)+SUM(AL$117:AL$121))&gt;=REGISTER!$DD$24,0,IF(DO$70=1,0,IF(AND(DO84=1,$J84=1,DO$43&gt;=REGISTER!$DD$28,DO$40&gt;0,SUM(DO$54:DO$60)&gt;0),1,0)))</f>
        <v>0</v>
      </c>
      <c r="AM84" s="68">
        <f>IF((SUM(AM$19:AM$39)+SUM(AM$78:AM83)+SUM(AM$117:AM$121))&gt;=REGISTER!$DD$24,0,IF(DP$70=1,0,IF(AND(DP84=1,$J84=1,DP$43&gt;=REGISTER!$DD$28,DP$40&gt;0,SUM(DP$54:DP$60)&gt;0),1,0)))</f>
        <v>0</v>
      </c>
      <c r="AN84" s="68">
        <f>IF((SUM(AN$19:AN$39)+SUM(AN$78:AN83)+SUM(AN$117:AN$121))&gt;=REGISTER!$DD$24,0,IF(DQ$70=1,0,IF(AND(DQ84=1,$J84=1,DQ$43&gt;=REGISTER!$DD$28,DQ$40&gt;0,SUM(DQ$54:DQ$60)&gt;0),1,0)))</f>
        <v>0</v>
      </c>
      <c r="AO84" s="68">
        <f>IF((SUM(AO$19:AO$39)+SUM(AO$78:AO83)+SUM(AO$117:AO$121))&gt;=REGISTER!$DD$24,0,IF(DR$70=1,0,IF(AND(DR84=1,$J84=1,DR$43&gt;=REGISTER!$DD$28,DR$40&gt;0,SUM(DR$54:DR$60)&gt;0),1,0)))</f>
        <v>0</v>
      </c>
      <c r="AP84" s="68">
        <f>IF((SUM(AP$19:AP$39)+SUM(AP$78:AP83)+SUM(AP$117:AP$121))&gt;=REGISTER!$DD$24,0,IF(DS$70=1,0,IF(AND(DS84=1,$J84=1,DS$43&gt;=REGISTER!$DD$28,DS$40&gt;0,SUM(DS$54:DS$60)&gt;0),1,0)))</f>
        <v>0</v>
      </c>
      <c r="AQ84" s="68">
        <f>IF((SUM(AQ$19:AQ$39)+SUM(AQ$78:AQ83)+SUM(AQ$117:AQ$121))&gt;=REGISTER!$DD$24,0,IF(DT$70=1,0,IF(AND(DT84=1,$J84=1,DT$43&gt;=REGISTER!$DD$28,DT$40&gt;0,SUM(DT$54:DT$60)&gt;0),1,0)))</f>
        <v>0</v>
      </c>
      <c r="AR84" s="68">
        <f>IF((SUM(AR$19:AR$39)+SUM(AR$78:AR83)+SUM(AR$117:AR$121))&gt;=REGISTER!$DD$24,0,IF(DU$70=1,0,IF(AND(DU84=1,$J84=1,DU$43&gt;=REGISTER!$DD$28,DU$40&gt;0,SUM(DU$54:DU$60)&gt;0),1,0)))</f>
        <v>0</v>
      </c>
      <c r="AS84" s="68">
        <f>IF((SUM(AS$19:AS$39)+SUM(AS$78:AS83)+SUM(AS$117:AS$121))&gt;=REGISTER!$DD$24,0,IF(DV$70=1,0,IF(AND(DV84=1,$J84=1,DV$43&gt;=REGISTER!$DD$28,DV$40&gt;0,SUM(DV$54:DV$60)&gt;0),1,0)))</f>
        <v>0</v>
      </c>
      <c r="AT84" s="68">
        <f>IF((SUM(AT$19:AT$39)+SUM(AT$78:AT83)+SUM(AT$117:AT$121))&gt;=REGISTER!$DD$24,0,IF(DW$70=1,0,IF(AND(DW84=1,$J84=1,DW$43&gt;=REGISTER!$DD$28,DW$40&gt;0,SUM(DW$54:DW$60)&gt;0),1,0)))</f>
        <v>0</v>
      </c>
      <c r="AU84" s="68">
        <f>IF((SUM(AU$19:AU$39)+SUM(AU$78:AU83)+SUM(AU$117:AU$121))&gt;=REGISTER!$DD$24,0,IF(DX$70=1,0,IF(AND(DX84=1,$J84=1,DX$43&gt;=REGISTER!$DD$28,DX$40&gt;0,SUM(DX$54:DX$60)&gt;0),1,0)))</f>
        <v>0</v>
      </c>
      <c r="AV84" s="68">
        <f>IF((SUM(AV$19:AV$39)+SUM(AV$78:AV83)+SUM(AV$117:AV$121))&gt;=REGISTER!$DD$24,0,IF(DY$70=1,0,IF(AND(DY84=1,$J84=1,DY$43&gt;=REGISTER!$DD$28,DY$40&gt;0,SUM(DY$54:DY$60)&gt;0),1,0)))</f>
        <v>0</v>
      </c>
      <c r="AW84" s="68">
        <f>IF((SUM(AW$19:AW$39)+SUM(AW$78:AW83)+SUM(AW$117:AW$121))&gt;=REGISTER!$DD$24,0,IF(DZ$70=1,0,IF(AND(DZ84=1,$J84=1,DZ$43&gt;=REGISTER!$DD$28,DZ$40&gt;0,SUM(DZ$54:DZ$60)&gt;0),1,0)))</f>
        <v>0</v>
      </c>
      <c r="AX84" s="68">
        <f>IF((SUM(AX$19:AX$39)+SUM(AX$78:AX83)+SUM(AX$117:AX$121))&gt;=REGISTER!$DD$24,0,IF(EA$70=1,0,IF(AND(EA84=1,$J84=1,EA$43&gt;=REGISTER!$DD$28,EA$40&gt;0,SUM(EA$54:EA$60)&gt;0),1,0)))</f>
        <v>0</v>
      </c>
      <c r="AY84" s="68">
        <f>IF((SUM(AY$19:AY$39)+SUM(AY$78:AY83)+SUM(AY$117:AY$121))&gt;=REGISTER!$DD$24,0,IF(EB$70=1,0,IF(AND(EB84=1,$J84=1,EB$43&gt;=REGISTER!$DD$28,EB$40&gt;0,SUM(EB$54:EB$60)&gt;0),1,0)))</f>
        <v>0</v>
      </c>
      <c r="AZ84" s="68">
        <f>IF((SUM(AZ$19:AZ$39)+SUM(AZ$78:AZ83)+SUM(AZ$117:AZ$121))&gt;=REGISTER!$DD$24,0,IF(EC$70=1,0,IF(AND(EC84=1,$J84=1,EC$43&gt;=REGISTER!$DD$28,EC$40&gt;0,SUM(EC$54:EC$60)&gt;0),1,0)))</f>
        <v>0</v>
      </c>
      <c r="BA84" s="68">
        <f>IF((SUM(BA$19:BA$39)+SUM(BA$78:BA83)+SUM(BA$117:BA$121))&gt;=REGISTER!$DD$24,0,IF(ED$70=1,0,IF(AND(ED84=1,$J84=1,ED$43&gt;=REGISTER!$DD$28,ED$40&gt;0,SUM(ED$54:ED$60)&gt;0),1,0)))</f>
        <v>0</v>
      </c>
      <c r="BB84" s="68">
        <f>IF((SUM(BB$19:BB$39)+SUM(BB$78:BB83)+SUM(BB$117:BB$121))&gt;=REGISTER!$DD$24,0,IF(EE$70=1,0,IF(AND(EE84=1,$J84=1,EE$43&gt;=REGISTER!$DD$28,EE$40&gt;0,SUM(EE$54:EE$60)&gt;0),1,0)))</f>
        <v>0</v>
      </c>
      <c r="BC84" s="68">
        <f>IF((SUM(BC$19:BC$39)+SUM(BC$78:BC83)+SUM(BC$117:BC$121))&gt;=REGISTER!$DD$24,0,IF(EF$70=1,0,IF(AND(EF84=1,$J84=1,EF$43&gt;=REGISTER!$DD$28,EF$40&gt;0,SUM(EF$54:EF$60)&gt;0),1,0)))</f>
        <v>0</v>
      </c>
      <c r="BD84" s="83">
        <f t="shared" si="49"/>
        <v>0</v>
      </c>
      <c r="BE84" s="68">
        <f>IF((SUM(BE$19:BE$37)+SUM(BE$78:BE83))&gt;=20,0,SUM(IF(AND($I84=1,CS84=1,CS$41&gt;2,CS$40&gt;0,SUM(CS$47:CS$53)&gt;0),1,0)))</f>
        <v>0</v>
      </c>
      <c r="BF84" s="68">
        <f>IF((SUM(BF$19:BF$37)+SUM(BF$78:BF83))&gt;=20,0,SUM(IF(AND($I84=1,CT84=1,CT$41&gt;2,CT$40&gt;0,SUM(CT$47:CT$53)&gt;0),1,0)))</f>
        <v>0</v>
      </c>
      <c r="BG84" s="68">
        <f>IF((SUM(BG$19:BG$37)+SUM(BG$78:BG83))&gt;=20,0,SUM(IF(AND($I84=1,CU84=1,CU$41&gt;2,CU$40&gt;0,SUM(CU$47:CU$53)&gt;0),1,0)))</f>
        <v>0</v>
      </c>
      <c r="BH84" s="68">
        <f>IF((SUM(BH$19:BH$37)+SUM(BH$78:BH83))&gt;=20,0,SUM(IF(AND($I84=1,CV84=1,CV$41&gt;2,CV$40&gt;0,SUM(CV$47:CV$53)&gt;0),1,0)))</f>
        <v>0</v>
      </c>
      <c r="BI84" s="68">
        <f>IF((SUM(BI$19:BI$37)+SUM(BI$78:BI83))&gt;=20,0,SUM(IF(AND($I84=1,CW84=1,CW$41&gt;2,CW$40&gt;0,SUM(CW$47:CW$53)&gt;0),1,0)))</f>
        <v>0</v>
      </c>
      <c r="BJ84" s="68">
        <f>IF((SUM(BJ$19:BJ$37)+SUM(BJ$78:BJ83))&gt;=20,0,SUM(IF(AND($I84=1,CX84=1,CX$41&gt;2,CX$40&gt;0,SUM(CX$47:CX$53)&gt;0),1,0)))</f>
        <v>0</v>
      </c>
      <c r="BK84" s="68">
        <f>IF((SUM(BK$19:BK$37)+SUM(BK$78:BK83))&gt;=20,0,SUM(IF(AND($I84=1,CY84=1,CY$41&gt;2,CY$40&gt;0,SUM(CY$47:CY$53)&gt;0),1,0)))</f>
        <v>0</v>
      </c>
      <c r="BL84" s="68">
        <f>IF((SUM(BL$19:BL$37)+SUM(BL$78:BL83))&gt;=20,0,SUM(IF(AND($I84=1,CZ84=1,CZ$41&gt;2,CZ$40&gt;0,SUM(CZ$47:CZ$53)&gt;0),1,0)))</f>
        <v>0</v>
      </c>
      <c r="BM84" s="68">
        <f>IF((SUM(BM$19:BM$37)+SUM(BM$78:BM83))&gt;=20,0,SUM(IF(AND($I84=1,DA84=1,DA$41&gt;2,DA$40&gt;0,SUM(DA$47:DA$53)&gt;0),1,0)))</f>
        <v>0</v>
      </c>
      <c r="BN84" s="68">
        <f>IF((SUM(BN$19:BN$37)+SUM(BN$78:BN83))&gt;=20,0,SUM(IF(AND($I84=1,DB84=1,DB$41&gt;2,DB$40&gt;0,SUM(DB$47:DB$53)&gt;0),1,0)))</f>
        <v>0</v>
      </c>
      <c r="BO84" s="68">
        <f>IF((SUM(BO$19:BO$37)+SUM(BO$78:BO83))&gt;=20,0,SUM(IF(AND($I84=1,DC84=1,DC$41&gt;2,DC$40&gt;0,SUM(DC$47:DC$53)&gt;0),1,0)))</f>
        <v>0</v>
      </c>
      <c r="BP84" s="68">
        <f>IF((SUM(BP$19:BP$37)+SUM(BP$78:BP83))&gt;=20,0,SUM(IF(AND($I84=1,DD84=1,DD$41&gt;2,DD$40&gt;0,SUM(DD$47:DD$53)&gt;0),1,0)))</f>
        <v>0</v>
      </c>
      <c r="BQ84" s="68">
        <f>IF((SUM(BQ$19:BQ$37)+SUM(BQ$78:BQ83))&gt;=20,0,SUM(IF(AND($I84=1,DE84=1,DE$41&gt;2,DE$40&gt;0,SUM(DE$47:DE$53)&gt;0),1,0)))</f>
        <v>0</v>
      </c>
      <c r="BR84" s="68">
        <f>IF((SUM(BR$19:BR$37)+SUM(BR$78:BR83))&gt;=20,0,SUM(IF(AND($I84=1,DF84=1,DF$41&gt;2,DF$40&gt;0,SUM(DF$47:DF$53)&gt;0),1,0)))</f>
        <v>0</v>
      </c>
      <c r="BS84" s="68">
        <f>IF((SUM(BS$19:BS$37)+SUM(BS$78:BS83))&gt;=20,0,SUM(IF(AND($I84=1,DG84=1,DG$41&gt;2,DG$40&gt;0,SUM(DG$47:DG$53)&gt;0),1,0)))</f>
        <v>0</v>
      </c>
      <c r="BT84" s="68">
        <f>IF((SUM(BT$19:BT$37)+SUM(BT$78:BT83))&gt;=20,0,SUM(IF(AND($I84=1,DH84=1,DH$41&gt;2,DH$40&gt;0,SUM(DH$47:DH$53)&gt;0),1,0)))</f>
        <v>0</v>
      </c>
      <c r="BU84" s="68">
        <f>IF((SUM(BU$19:BU$37)+SUM(BU$78:BU83))&gt;=20,0,SUM(IF(AND($I84=1,DI84=1,DI$41&gt;2,DI$40&gt;0,SUM(DI$47:DI$53)&gt;0),1,0)))</f>
        <v>0</v>
      </c>
      <c r="BV84" s="68">
        <f>IF((SUM(BV$19:BV$37)+SUM(BV$78:BV83))&gt;=20,0,SUM(IF(AND($I84=1,DJ84=1,DJ$41&gt;2,DJ$40&gt;0,SUM(DJ$47:DJ$53)&gt;0),1,0)))</f>
        <v>0</v>
      </c>
      <c r="BW84" s="68">
        <f>IF((SUM(BW$19:BW$37)+SUM(BW$78:BW83))&gt;=20,0,SUM(IF(AND($I84=1,DK84=1,DK$41&gt;2,DK$40&gt;0,SUM(DK$47:DK$53)&gt;0),1,0)))</f>
        <v>0</v>
      </c>
      <c r="BX84" s="68">
        <f>IF((SUM(BX$19:BX$37)+SUM(BX$78:BX83))&gt;=20,0,SUM(IF(AND($I84=1,DL84=1,DL$41&gt;2,DL$40&gt;0,SUM(DL$47:DL$53)&gt;0),1,0)))</f>
        <v>0</v>
      </c>
      <c r="BY84" s="68">
        <f>IF((SUM(BY$19:BY$37)+SUM(BY$78:BY83))&gt;=20,0,SUM(IF(AND($I84=1,DM84=1,DM$41&gt;2,DM$40&gt;0,SUM(DM$47:DM$53)&gt;0),1,0)))</f>
        <v>0</v>
      </c>
      <c r="BZ84" s="68">
        <f>IF((SUM(BZ$19:BZ$37)+SUM(BZ$78:BZ83))&gt;=20,0,SUM(IF(AND($I84=1,DN84=1,DN$41&gt;2,DN$40&gt;0,SUM(DN$47:DN$53)&gt;0),1,0)))</f>
        <v>0</v>
      </c>
      <c r="CA84" s="68">
        <f>IF((SUM(CA$19:CA$37)+SUM(CA$78:CA83))&gt;=20,0,SUM(IF(AND($I84=1,DO84=1,DO$41&gt;2,DO$40&gt;0,SUM(DO$47:DO$53)&gt;0),1,0)))</f>
        <v>0</v>
      </c>
      <c r="CB84" s="68">
        <f>IF((SUM(CB$19:CB$37)+SUM(CB$78:CB83))&gt;=20,0,SUM(IF(AND($I84=1,DP84=1,DP$41&gt;2,DP$40&gt;0,SUM(DP$47:DP$53)&gt;0),1,0)))</f>
        <v>0</v>
      </c>
      <c r="CC84" s="68">
        <f>IF((SUM(CC$19:CC$37)+SUM(CC$78:CC83))&gt;=20,0,SUM(IF(AND($I84=1,DQ84=1,DQ$41&gt;2,DQ$40&gt;0,SUM(DQ$47:DQ$53)&gt;0),1,0)))</f>
        <v>0</v>
      </c>
      <c r="CD84" s="68">
        <f>IF((SUM(CD$19:CD$37)+SUM(CD$78:CD83))&gt;=20,0,SUM(IF(AND($I84=1,DR84=1,DR$41&gt;2,DR$40&gt;0,SUM(DR$47:DR$53)&gt;0),1,0)))</f>
        <v>0</v>
      </c>
      <c r="CE84" s="68">
        <f>IF((SUM(CE$19:CE$37)+SUM(CE$78:CE83))&gt;=20,0,SUM(IF(AND($I84=1,DS84=1,DS$41&gt;2,DS$40&gt;0,SUM(DS$47:DS$53)&gt;0),1,0)))</f>
        <v>0</v>
      </c>
      <c r="CF84" s="68">
        <f>IF((SUM(CF$19:CF$37)+SUM(CF$78:CF83))&gt;=20,0,SUM(IF(AND($I84=1,DT84=1,DT$41&gt;2,DT$40&gt;0,SUM(DT$47:DT$53)&gt;0),1,0)))</f>
        <v>0</v>
      </c>
      <c r="CG84" s="68">
        <f>IF((SUM(CG$19:CG$37)+SUM(CG$78:CG83))&gt;=20,0,SUM(IF(AND($I84=1,DU84=1,DU$41&gt;2,DU$40&gt;0,SUM(DU$47:DU$53)&gt;0),1,0)))</f>
        <v>0</v>
      </c>
      <c r="CH84" s="68">
        <f>IF((SUM(CH$19:CH$37)+SUM(CH$78:CH83))&gt;=20,0,SUM(IF(AND($I84=1,DV84=1,DV$41&gt;2,DV$40&gt;0,SUM(DV$47:DV$53)&gt;0),1,0)))</f>
        <v>0</v>
      </c>
      <c r="CI84" s="68">
        <f>IF((SUM(CI$19:CI$37)+SUM(CI$78:CI83))&gt;=20,0,SUM(IF(AND($I84=1,DW84=1,DW$41&gt;2,DW$40&gt;0,SUM(DW$47:DW$53)&gt;0),1,0)))</f>
        <v>0</v>
      </c>
      <c r="CJ84" s="68">
        <f>IF((SUM(CJ$19:CJ$37)+SUM(CJ$78:CJ83))&gt;=20,0,SUM(IF(AND($I84=1,DX84=1,DX$41&gt;2,DX$40&gt;0,SUM(DX$47:DX$53)&gt;0),1,0)))</f>
        <v>0</v>
      </c>
      <c r="CK84" s="68">
        <f>IF((SUM(CK$19:CK$37)+SUM(CK$78:CK83))&gt;=20,0,SUM(IF(AND($I84=1,DY84=1,DY$41&gt;2,DY$40&gt;0,SUM(DY$47:DY$53)&gt;0),1,0)))</f>
        <v>0</v>
      </c>
      <c r="CL84" s="68">
        <f>IF((SUM(CL$19:CL$37)+SUM(CL$78:CL83))&gt;=20,0,SUM(IF(AND($I84=1,DZ84=1,DZ$41&gt;2,DZ$40&gt;0,SUM(DZ$47:DZ$53)&gt;0),1,0)))</f>
        <v>0</v>
      </c>
      <c r="CM84" s="68">
        <f>IF((SUM(CM$19:CM$37)+SUM(CM$78:CM83))&gt;=20,0,SUM(IF(AND($I84=1,EA84=1,EA$41&gt;2,EA$40&gt;0,SUM(EA$47:EA$53)&gt;0),1,0)))</f>
        <v>0</v>
      </c>
      <c r="CN84" s="68">
        <f>IF((SUM(CN$19:CN$37)+SUM(CN$78:CN83))&gt;=20,0,SUM(IF(AND($I84=1,EB84=1,EB$41&gt;2,EB$40&gt;0,SUM(EB$47:EB$53)&gt;0),1,0)))</f>
        <v>0</v>
      </c>
      <c r="CO84" s="68">
        <f>IF((SUM(CO$19:CO$37)+SUM(CO$78:CO83))&gt;=20,0,SUM(IF(AND($I84=1,EC84=1,EC$41&gt;2,EC$40&gt;0,SUM(EC$47:EC$53)&gt;0),1,0)))</f>
        <v>0</v>
      </c>
      <c r="CP84" s="68">
        <f>IF((SUM(CP$19:CP$37)+SUM(CP$78:CP83))&gt;=20,0,SUM(IF(AND($I84=1,ED84=1,ED$41&gt;2,ED$40&gt;0,SUM(ED$47:ED$53)&gt;0),1,0)))</f>
        <v>0</v>
      </c>
      <c r="CQ84" s="68">
        <f>IF((SUM(CQ$19:CQ$37)+SUM(CQ$78:CQ83))&gt;=20,0,SUM(IF(AND($I84=1,EE84=1,EE$41&gt;2,EE$40&gt;0,SUM(EE$47:EE$53)&gt;0),1,0)))</f>
        <v>0</v>
      </c>
      <c r="CR84" s="68">
        <f>IF((SUM(CR$19:CR$37)+SUM(CR$78:CR83))&gt;=20,0,SUM(IF(AND($I84=1,EF84=1,EF$41&gt;2,EF$40&gt;0,SUM(EF$47:EF$53)&gt;0),1,0)))</f>
        <v>0</v>
      </c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  <c r="DL84" s="53"/>
      <c r="DM84" s="53"/>
      <c r="DN84" s="53"/>
      <c r="DO84" s="53"/>
      <c r="DP84" s="53"/>
      <c r="DQ84" s="53"/>
      <c r="DR84" s="53"/>
      <c r="DS84" s="53"/>
      <c r="DT84" s="53"/>
      <c r="DU84" s="53"/>
      <c r="DV84" s="53"/>
      <c r="DW84" s="53"/>
      <c r="DX84" s="53"/>
      <c r="DY84" s="53"/>
      <c r="DZ84" s="53"/>
      <c r="EA84" s="53"/>
      <c r="EB84" s="53"/>
      <c r="EC84" s="53"/>
      <c r="ED84" s="53"/>
      <c r="EE84" s="53"/>
      <c r="EF84" s="53"/>
      <c r="EG84" s="46">
        <f t="shared" si="51"/>
        <v>0</v>
      </c>
      <c r="EH84" s="116"/>
      <c r="EI84" s="82">
        <f t="shared" si="52"/>
        <v>0</v>
      </c>
      <c r="EJ84" s="295" t="str">
        <f t="shared" si="53"/>
        <v/>
      </c>
      <c r="EK84" s="296">
        <f t="shared" si="54"/>
        <v>0</v>
      </c>
      <c r="EL84" s="161"/>
      <c r="EM84" s="354">
        <f>SUMIF($K84,REGISTER!$CY$7,'KORT 3'!$BD84)</f>
        <v>0</v>
      </c>
      <c r="EN84" s="355">
        <f>SUMIF($K84,REGISTER!$CY$8,'KORT 3'!$BD84)</f>
        <v>0</v>
      </c>
      <c r="EO84" s="356">
        <f>SUMIF($K84,REGISTER!$CY$9,'KORT 3'!$BD84)</f>
        <v>0</v>
      </c>
      <c r="EP84" s="356">
        <f>SUMIF($K84,REGISTER!$CY$10,'KORT 3'!$BD84)</f>
        <v>0</v>
      </c>
      <c r="EQ84" s="357">
        <f>SUMIF($K84,REGISTER!$CY$23,'KORT 3'!$BD84)</f>
        <v>0</v>
      </c>
      <c r="ER84" s="355">
        <f>SUMIF($K84,REGISTER!$CY$24,'KORT 3'!$BD84)</f>
        <v>0</v>
      </c>
      <c r="ES84" s="356">
        <f>SUMIF($K84,REGISTER!$CY$25,'KORT 3'!$BD84)</f>
        <v>0</v>
      </c>
      <c r="ET84" s="356">
        <f>SUMIF($K84,REGISTER!$CY$26,'KORT 3'!$BD84)</f>
        <v>0</v>
      </c>
      <c r="EU84" s="357">
        <f>SUMIF($K84,REGISTER!$CY$15,'KORT 3'!$BD84)</f>
        <v>0</v>
      </c>
      <c r="EV84" s="355">
        <f>SUMIF($K84,REGISTER!$CY$16,'KORT 3'!$BD84)</f>
        <v>0</v>
      </c>
      <c r="EW84" s="355">
        <f>SUMIF($K84,REGISTER!$CY$17,'KORT 3'!$BD84)</f>
        <v>0</v>
      </c>
      <c r="EX84" s="355">
        <f>SUMIF($K84,REGISTER!$CY$18,'KORT 3'!$BD84)</f>
        <v>0</v>
      </c>
      <c r="EY84" s="358">
        <f>SUMIF($K84,REGISTER!$CY$19,'KORT 3'!$BD84)+SUMIF($K84,REGISTER!$CY$20,'KORT 3'!$BD84)+SUMIF($K84,REGISTER!$CY$21,'KORT 3'!$BD84)+SUMIF($K84,REGISTER!$CY$22,'KORT 3'!$BD84)</f>
        <v>0</v>
      </c>
      <c r="EZ84" s="359">
        <f>SUMIF($K84,REGISTER!$CY$31,'KORT 3'!$BD84)</f>
        <v>0</v>
      </c>
      <c r="FA84" s="355">
        <f>SUMIF($K84,REGISTER!$CY$32,'KORT 3'!$BD84)</f>
        <v>0</v>
      </c>
      <c r="FB84" s="355">
        <f>SUMIF($K84,REGISTER!$CY$33,'KORT 3'!$BD84)</f>
        <v>0</v>
      </c>
      <c r="FC84" s="355">
        <f>SUMIF($K84,REGISTER!$CY$34,'KORT 3'!$BD84)</f>
        <v>0</v>
      </c>
      <c r="FD84" s="358">
        <f>SUMIF($K84,REGISTER!$CY$35,'KORT 3'!$BD84)+SUMIF($K84,REGISTER!$CY$36,'KORT 3'!$BD84)+SUMIF($K84,REGISTER!$CY$37,'KORT 3'!$BD84)+SUMIF($K84,REGISTER!$CY$38,'KORT 3'!$BD84)</f>
        <v>0</v>
      </c>
      <c r="FE84" s="376"/>
      <c r="FF84" s="377"/>
      <c r="FG84" s="378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9"/>
      <c r="FY84" s="84">
        <f>SUMIF($M84,REGISTER!$CY$40,'KORT 3'!$O84)</f>
        <v>0</v>
      </c>
      <c r="FZ84" s="17">
        <f>SUMIF($M84,REGISTER!$CY$41,'KORT 3'!$O84)</f>
        <v>0</v>
      </c>
      <c r="GA84" s="17">
        <f>SUMIF($M84,REGISTER!$CY$42,'KORT 3'!$O84)</f>
        <v>0</v>
      </c>
      <c r="GB84" s="17">
        <f>SUMIF($M84,REGISTER!$CY$43,'KORT 3'!$O84)</f>
        <v>0</v>
      </c>
      <c r="GC84" s="17">
        <f>SUMIF($M84,REGISTER!$CY$44,'KORT 3'!$O84)</f>
        <v>0</v>
      </c>
      <c r="GD84" s="17">
        <f>SUMIF($M84,REGISTER!$CY$45,'KORT 3'!$O84)</f>
        <v>0</v>
      </c>
      <c r="GE84" s="17">
        <f>SUMIF($M84,REGISTER!$CY$60,'KORT 3'!$O84)</f>
        <v>0</v>
      </c>
      <c r="GF84" s="17">
        <f>SUMIF($M84,REGISTER!$CY$61,'KORT 3'!$O84)</f>
        <v>0</v>
      </c>
      <c r="GG84" s="17">
        <f>SUMIF($M84,REGISTER!$CY$62,'KORT 3'!$O84)</f>
        <v>0</v>
      </c>
      <c r="GH84" s="17">
        <f>SUMIF($M84,REGISTER!$CY$63,'KORT 3'!$O84)</f>
        <v>0</v>
      </c>
      <c r="GI84" s="17">
        <f>SUMIF($M84,REGISTER!$CY$64,'KORT 3'!$O84)</f>
        <v>0</v>
      </c>
      <c r="GJ84" s="17">
        <f>SUMIF($M84,REGISTER!$CY$65,'KORT 3'!$O84)</f>
        <v>0</v>
      </c>
      <c r="GK84" s="17">
        <f>SUMIF($M84,REGISTER!$CY$50,'KORT 3'!$O84)</f>
        <v>0</v>
      </c>
      <c r="GL84" s="17">
        <f>SUMIF($M84,REGISTER!$CY$51,'KORT 3'!$O84)</f>
        <v>0</v>
      </c>
      <c r="GM84" s="17">
        <f>SUMIF($M84,REGISTER!$CY$52,'KORT 3'!$O84)</f>
        <v>0</v>
      </c>
      <c r="GN84" s="17">
        <f>SUMIF($M84,REGISTER!$CY$53,'KORT 3'!$O84)</f>
        <v>0</v>
      </c>
      <c r="GO84" s="17">
        <f>SUMIF($M84,REGISTER!$CY$54,'KORT 3'!$O84)</f>
        <v>0</v>
      </c>
      <c r="GP84" s="17">
        <f>SUMIF($M84,REGISTER!$CY$55,'KORT 3'!$O84)</f>
        <v>0</v>
      </c>
      <c r="GQ84" s="16">
        <f>SUMIF($M84,REGISTER!$CY$56,'KORT 3'!$O84)+SUMIF($M84,REGISTER!$CY$57,'KORT 3'!$O84)+SUMIF($M84,REGISTER!$CY$58,'KORT 3'!$O84)+SUMIF($M84,REGISTER!$CY$59,'KORT 3'!$O84)</f>
        <v>0</v>
      </c>
      <c r="GR84" s="17">
        <f>SUMIF($M84,REGISTER!$CY$70,'KORT 3'!$O84)</f>
        <v>0</v>
      </c>
      <c r="GS84" s="17">
        <f>SUMIF($M84,REGISTER!$CY$71,'KORT 3'!$O84)</f>
        <v>0</v>
      </c>
      <c r="GT84" s="17">
        <f>SUMIF($M84,REGISTER!$CY$72,'KORT 3'!$O84)</f>
        <v>0</v>
      </c>
      <c r="GU84" s="17">
        <f>SUMIF($M84,REGISTER!$CY$73,'KORT 3'!$O84)</f>
        <v>0</v>
      </c>
      <c r="GV84" s="17">
        <f>SUMIF($M84,REGISTER!$CY$74,'KORT 3'!$O84)</f>
        <v>0</v>
      </c>
      <c r="GW84" s="17">
        <f>SUMIF($M84,REGISTER!$CY$75,'KORT 3'!$O84)</f>
        <v>0</v>
      </c>
      <c r="GX84" s="16">
        <f>SUMIF($M84,REGISTER!$CY$76,'KORT 3'!$O84)+SUMIF($M84,REGISTER!$CY$77,'KORT 3'!$O84)+SUMIF($M84,REGISTER!$CY$78,'KORT 3'!$O84)+SUMIF($M84,REGISTER!$CY$79,'KORT 3'!$O84)</f>
        <v>0</v>
      </c>
      <c r="GY84" s="116"/>
      <c r="GZ84" s="116"/>
      <c r="HA84" s="116"/>
      <c r="HB84" s="116"/>
      <c r="HC84" s="116"/>
      <c r="HD84" s="116"/>
      <c r="HE84" s="116"/>
      <c r="HF84" s="116"/>
      <c r="HG84" s="116"/>
      <c r="HH84" s="116"/>
      <c r="HI84" s="116"/>
      <c r="HJ84" s="116"/>
      <c r="HK84" s="116"/>
      <c r="HL84" s="116"/>
      <c r="HM84" s="116"/>
      <c r="HN84" s="116"/>
      <c r="HO84" s="116"/>
      <c r="HP84" s="106"/>
      <c r="HQ84" s="1"/>
    </row>
    <row r="85" spans="1:225" ht="12" customHeight="1">
      <c r="A85" s="15">
        <v>29</v>
      </c>
      <c r="B85" s="69"/>
      <c r="C85" s="539" t="str">
        <f t="shared" si="41"/>
        <v/>
      </c>
      <c r="D85" s="540"/>
      <c r="E85" s="540"/>
      <c r="F85" s="540"/>
      <c r="G85" s="541"/>
      <c r="H85" s="111" t="str">
        <f t="shared" si="42"/>
        <v/>
      </c>
      <c r="I85" s="22">
        <f t="shared" si="43"/>
        <v>0</v>
      </c>
      <c r="J85" s="22">
        <f t="shared" si="44"/>
        <v>0</v>
      </c>
      <c r="K85" s="22">
        <f t="shared" si="45"/>
        <v>0</v>
      </c>
      <c r="L85" s="114"/>
      <c r="M85" s="22">
        <f t="shared" si="46"/>
        <v>0</v>
      </c>
      <c r="N85" s="22">
        <f t="shared" si="47"/>
        <v>0</v>
      </c>
      <c r="O85" s="83">
        <f t="shared" si="48"/>
        <v>0</v>
      </c>
      <c r="P85" s="68">
        <f>IF((SUM(P$19:P$39)+SUM(P$78:P84)+SUM(P$117:P$121))&gt;=REGISTER!$DD$24,0,IF(CS$70=1,0,IF(AND(CS85=1,$J85=1,CS$43&gt;=REGISTER!$DD$28,CS$40&gt;0,SUM(CS$54:CS$60)&gt;0),1,0)))</f>
        <v>0</v>
      </c>
      <c r="Q85" s="68">
        <f>IF((SUM(Q$19:Q$39)+SUM(Q$78:Q84)+SUM(Q$117:Q$121))&gt;=REGISTER!$DD$24,0,IF(CT$70=1,0,IF(AND(CT85=1,$J85=1,CT$43&gt;=REGISTER!$DD$28,CT$40&gt;0,SUM(CT$54:CT$60)&gt;0),1,0)))</f>
        <v>0</v>
      </c>
      <c r="R85" s="68">
        <f>IF((SUM(R$19:R$39)+SUM(R$78:R84)+SUM(R$117:R$121))&gt;=REGISTER!$DD$24,0,IF(CU$70=1,0,IF(AND(CU85=1,$J85=1,CU$43&gt;=REGISTER!$DD$28,CU$40&gt;0,SUM(CU$54:CU$60)&gt;0),1,0)))</f>
        <v>0</v>
      </c>
      <c r="S85" s="68">
        <f>IF((SUM(S$19:S$39)+SUM(S$78:S84)+SUM(S$117:S$121))&gt;=REGISTER!$DD$24,0,IF(CV$70=1,0,IF(AND(CV85=1,$J85=1,CV$43&gt;=REGISTER!$DD$28,CV$40&gt;0,SUM(CV$54:CV$60)&gt;0),1,0)))</f>
        <v>0</v>
      </c>
      <c r="T85" s="68">
        <f>IF((SUM(T$19:T$39)+SUM(T$78:T84)+SUM(T$117:T$121))&gt;=REGISTER!$DD$24,0,IF(CW$70=1,0,IF(AND(CW85=1,$J85=1,CW$43&gt;=REGISTER!$DD$28,CW$40&gt;0,SUM(CW$54:CW$60)&gt;0),1,0)))</f>
        <v>0</v>
      </c>
      <c r="U85" s="68">
        <f>IF((SUM(U$19:U$39)+SUM(U$78:U84)+SUM(U$117:U$121))&gt;=REGISTER!$DD$24,0,IF(CX$70=1,0,IF(AND(CX85=1,$J85=1,CX$43&gt;=REGISTER!$DD$28,CX$40&gt;0,SUM(CX$54:CX$60)&gt;0),1,0)))</f>
        <v>0</v>
      </c>
      <c r="V85" s="68">
        <f>IF((SUM(V$19:V$39)+SUM(V$78:V84)+SUM(V$117:V$121))&gt;=REGISTER!$DD$24,0,IF(CY$70=1,0,IF(AND(CY85=1,$J85=1,CY$43&gt;=REGISTER!$DD$28,CY$40&gt;0,SUM(CY$54:CY$60)&gt;0),1,0)))</f>
        <v>0</v>
      </c>
      <c r="W85" s="68">
        <f>IF((SUM(W$19:W$39)+SUM(W$78:W84)+SUM(W$117:W$121))&gt;=REGISTER!$DD$24,0,IF(CZ$70=1,0,IF(AND(CZ85=1,$J85=1,CZ$43&gt;=REGISTER!$DD$28,CZ$40&gt;0,SUM(CZ$54:CZ$60)&gt;0),1,0)))</f>
        <v>0</v>
      </c>
      <c r="X85" s="68">
        <f>IF((SUM(X$19:X$39)+SUM(X$78:X84)+SUM(X$117:X$121))&gt;=REGISTER!$DD$24,0,IF(DA$70=1,0,IF(AND(DA85=1,$J85=1,DA$43&gt;=REGISTER!$DD$28,DA$40&gt;0,SUM(DA$54:DA$60)&gt;0),1,0)))</f>
        <v>0</v>
      </c>
      <c r="Y85" s="68">
        <f>IF((SUM(Y$19:Y$39)+SUM(Y$78:Y84)+SUM(Y$117:Y$121))&gt;=REGISTER!$DD$24,0,IF(DB$70=1,0,IF(AND(DB85=1,$J85=1,DB$43&gt;=REGISTER!$DD$28,DB$40&gt;0,SUM(DB$54:DB$60)&gt;0),1,0)))</f>
        <v>0</v>
      </c>
      <c r="Z85" s="68">
        <f>IF((SUM(Z$19:Z$39)+SUM(Z$78:Z84)+SUM(Z$117:Z$121))&gt;=REGISTER!$DD$24,0,IF(DC$70=1,0,IF(AND(DC85=1,$J85=1,DC$43&gt;=REGISTER!$DD$28,DC$40&gt;0,SUM(DC$54:DC$60)&gt;0),1,0)))</f>
        <v>0</v>
      </c>
      <c r="AA85" s="68">
        <f>IF((SUM(AA$19:AA$39)+SUM(AA$78:AA84)+SUM(AA$117:AA$121))&gt;=REGISTER!$DD$24,0,IF(DD$70=1,0,IF(AND(DD85=1,$J85=1,DD$43&gt;=REGISTER!$DD$28,DD$40&gt;0,SUM(DD$54:DD$60)&gt;0),1,0)))</f>
        <v>0</v>
      </c>
      <c r="AB85" s="68">
        <f>IF((SUM(AB$19:AB$39)+SUM(AB$78:AB84)+SUM(AB$117:AB$121))&gt;=REGISTER!$DD$24,0,IF(DE$70=1,0,IF(AND(DE85=1,$J85=1,DE$43&gt;=REGISTER!$DD$28,DE$40&gt;0,SUM(DE$54:DE$60)&gt;0),1,0)))</f>
        <v>0</v>
      </c>
      <c r="AC85" s="68">
        <f>IF((SUM(AC$19:AC$39)+SUM(AC$78:AC84)+SUM(AC$117:AC$121))&gt;=REGISTER!$DD$24,0,IF(DF$70=1,0,IF(AND(DF85=1,$J85=1,DF$43&gt;=REGISTER!$DD$28,DF$40&gt;0,SUM(DF$54:DF$60)&gt;0),1,0)))</f>
        <v>0</v>
      </c>
      <c r="AD85" s="68">
        <f>IF((SUM(AD$19:AD$39)+SUM(AD$78:AD84)+SUM(AD$117:AD$121))&gt;=REGISTER!$DD$24,0,IF(DG$70=1,0,IF(AND(DG85=1,$J85=1,DG$43&gt;=REGISTER!$DD$28,DG$40&gt;0,SUM(DG$54:DG$60)&gt;0),1,0)))</f>
        <v>0</v>
      </c>
      <c r="AE85" s="68">
        <f>IF((SUM(AE$19:AE$39)+SUM(AE$78:AE84)+SUM(AE$117:AE$121))&gt;=REGISTER!$DD$24,0,IF(DH$70=1,0,IF(AND(DH85=1,$J85=1,DH$43&gt;=REGISTER!$DD$28,DH$40&gt;0,SUM(DH$54:DH$60)&gt;0),1,0)))</f>
        <v>0</v>
      </c>
      <c r="AF85" s="68">
        <f>IF((SUM(AF$19:AF$39)+SUM(AF$78:AF84)+SUM(AF$117:AF$121))&gt;=REGISTER!$DD$24,0,IF(DI$70=1,0,IF(AND(DI85=1,$J85=1,DI$43&gt;=REGISTER!$DD$28,DI$40&gt;0,SUM(DI$54:DI$60)&gt;0),1,0)))</f>
        <v>0</v>
      </c>
      <c r="AG85" s="68">
        <f>IF((SUM(AG$19:AG$39)+SUM(AG$78:AG84)+SUM(AG$117:AG$121))&gt;=REGISTER!$DD$24,0,IF(DJ$70=1,0,IF(AND(DJ85=1,$J85=1,DJ$43&gt;=REGISTER!$DD$28,DJ$40&gt;0,SUM(DJ$54:DJ$60)&gt;0),1,0)))</f>
        <v>0</v>
      </c>
      <c r="AH85" s="68">
        <f>IF((SUM(AH$19:AH$39)+SUM(AH$78:AH84)+SUM(AH$117:AH$121))&gt;=REGISTER!$DD$24,0,IF(DK$70=1,0,IF(AND(DK85=1,$J85=1,DK$43&gt;=REGISTER!$DD$28,DK$40&gt;0,SUM(DK$54:DK$60)&gt;0),1,0)))</f>
        <v>0</v>
      </c>
      <c r="AI85" s="68">
        <f>IF((SUM(AI$19:AI$39)+SUM(AI$78:AI84)+SUM(AI$117:AI$121))&gt;=REGISTER!$DD$24,0,IF(DL$70=1,0,IF(AND(DL85=1,$J85=1,DL$43&gt;=REGISTER!$DD$28,DL$40&gt;0,SUM(DL$54:DL$60)&gt;0),1,0)))</f>
        <v>0</v>
      </c>
      <c r="AJ85" s="68">
        <f>IF((SUM(AJ$19:AJ$39)+SUM(AJ$78:AJ84)+SUM(AJ$117:AJ$121))&gt;=REGISTER!$DD$24,0,IF(DM$70=1,0,IF(AND(DM85=1,$J85=1,DM$43&gt;=REGISTER!$DD$28,DM$40&gt;0,SUM(DM$54:DM$60)&gt;0),1,0)))</f>
        <v>0</v>
      </c>
      <c r="AK85" s="68">
        <f>IF((SUM(AK$19:AK$39)+SUM(AK$78:AK84)+SUM(AK$117:AK$121))&gt;=REGISTER!$DD$24,0,IF(DN$70=1,0,IF(AND(DN85=1,$J85=1,DN$43&gt;=REGISTER!$DD$28,DN$40&gt;0,SUM(DN$54:DN$60)&gt;0),1,0)))</f>
        <v>0</v>
      </c>
      <c r="AL85" s="68">
        <f>IF((SUM(AL$19:AL$39)+SUM(AL$78:AL84)+SUM(AL$117:AL$121))&gt;=REGISTER!$DD$24,0,IF(DO$70=1,0,IF(AND(DO85=1,$J85=1,DO$43&gt;=REGISTER!$DD$28,DO$40&gt;0,SUM(DO$54:DO$60)&gt;0),1,0)))</f>
        <v>0</v>
      </c>
      <c r="AM85" s="68">
        <f>IF((SUM(AM$19:AM$39)+SUM(AM$78:AM84)+SUM(AM$117:AM$121))&gt;=REGISTER!$DD$24,0,IF(DP$70=1,0,IF(AND(DP85=1,$J85=1,DP$43&gt;=REGISTER!$DD$28,DP$40&gt;0,SUM(DP$54:DP$60)&gt;0),1,0)))</f>
        <v>0</v>
      </c>
      <c r="AN85" s="68">
        <f>IF((SUM(AN$19:AN$39)+SUM(AN$78:AN84)+SUM(AN$117:AN$121))&gt;=REGISTER!$DD$24,0,IF(DQ$70=1,0,IF(AND(DQ85=1,$J85=1,DQ$43&gt;=REGISTER!$DD$28,DQ$40&gt;0,SUM(DQ$54:DQ$60)&gt;0),1,0)))</f>
        <v>0</v>
      </c>
      <c r="AO85" s="68">
        <f>IF((SUM(AO$19:AO$39)+SUM(AO$78:AO84)+SUM(AO$117:AO$121))&gt;=REGISTER!$DD$24,0,IF(DR$70=1,0,IF(AND(DR85=1,$J85=1,DR$43&gt;=REGISTER!$DD$28,DR$40&gt;0,SUM(DR$54:DR$60)&gt;0),1,0)))</f>
        <v>0</v>
      </c>
      <c r="AP85" s="68">
        <f>IF((SUM(AP$19:AP$39)+SUM(AP$78:AP84)+SUM(AP$117:AP$121))&gt;=REGISTER!$DD$24,0,IF(DS$70=1,0,IF(AND(DS85=1,$J85=1,DS$43&gt;=REGISTER!$DD$28,DS$40&gt;0,SUM(DS$54:DS$60)&gt;0),1,0)))</f>
        <v>0</v>
      </c>
      <c r="AQ85" s="68">
        <f>IF((SUM(AQ$19:AQ$39)+SUM(AQ$78:AQ84)+SUM(AQ$117:AQ$121))&gt;=REGISTER!$DD$24,0,IF(DT$70=1,0,IF(AND(DT85=1,$J85=1,DT$43&gt;=REGISTER!$DD$28,DT$40&gt;0,SUM(DT$54:DT$60)&gt;0),1,0)))</f>
        <v>0</v>
      </c>
      <c r="AR85" s="68">
        <f>IF((SUM(AR$19:AR$39)+SUM(AR$78:AR84)+SUM(AR$117:AR$121))&gt;=REGISTER!$DD$24,0,IF(DU$70=1,0,IF(AND(DU85=1,$J85=1,DU$43&gt;=REGISTER!$DD$28,DU$40&gt;0,SUM(DU$54:DU$60)&gt;0),1,0)))</f>
        <v>0</v>
      </c>
      <c r="AS85" s="68">
        <f>IF((SUM(AS$19:AS$39)+SUM(AS$78:AS84)+SUM(AS$117:AS$121))&gt;=REGISTER!$DD$24,0,IF(DV$70=1,0,IF(AND(DV85=1,$J85=1,DV$43&gt;=REGISTER!$DD$28,DV$40&gt;0,SUM(DV$54:DV$60)&gt;0),1,0)))</f>
        <v>0</v>
      </c>
      <c r="AT85" s="68">
        <f>IF((SUM(AT$19:AT$39)+SUM(AT$78:AT84)+SUM(AT$117:AT$121))&gt;=REGISTER!$DD$24,0,IF(DW$70=1,0,IF(AND(DW85=1,$J85=1,DW$43&gt;=REGISTER!$DD$28,DW$40&gt;0,SUM(DW$54:DW$60)&gt;0),1,0)))</f>
        <v>0</v>
      </c>
      <c r="AU85" s="68">
        <f>IF((SUM(AU$19:AU$39)+SUM(AU$78:AU84)+SUM(AU$117:AU$121))&gt;=REGISTER!$DD$24,0,IF(DX$70=1,0,IF(AND(DX85=1,$J85=1,DX$43&gt;=REGISTER!$DD$28,DX$40&gt;0,SUM(DX$54:DX$60)&gt;0),1,0)))</f>
        <v>0</v>
      </c>
      <c r="AV85" s="68">
        <f>IF((SUM(AV$19:AV$39)+SUM(AV$78:AV84)+SUM(AV$117:AV$121))&gt;=REGISTER!$DD$24,0,IF(DY$70=1,0,IF(AND(DY85=1,$J85=1,DY$43&gt;=REGISTER!$DD$28,DY$40&gt;0,SUM(DY$54:DY$60)&gt;0),1,0)))</f>
        <v>0</v>
      </c>
      <c r="AW85" s="68">
        <f>IF((SUM(AW$19:AW$39)+SUM(AW$78:AW84)+SUM(AW$117:AW$121))&gt;=REGISTER!$DD$24,0,IF(DZ$70=1,0,IF(AND(DZ85=1,$J85=1,DZ$43&gt;=REGISTER!$DD$28,DZ$40&gt;0,SUM(DZ$54:DZ$60)&gt;0),1,0)))</f>
        <v>0</v>
      </c>
      <c r="AX85" s="68">
        <f>IF((SUM(AX$19:AX$39)+SUM(AX$78:AX84)+SUM(AX$117:AX$121))&gt;=REGISTER!$DD$24,0,IF(EA$70=1,0,IF(AND(EA85=1,$J85=1,EA$43&gt;=REGISTER!$DD$28,EA$40&gt;0,SUM(EA$54:EA$60)&gt;0),1,0)))</f>
        <v>0</v>
      </c>
      <c r="AY85" s="68">
        <f>IF((SUM(AY$19:AY$39)+SUM(AY$78:AY84)+SUM(AY$117:AY$121))&gt;=REGISTER!$DD$24,0,IF(EB$70=1,0,IF(AND(EB85=1,$J85=1,EB$43&gt;=REGISTER!$DD$28,EB$40&gt;0,SUM(EB$54:EB$60)&gt;0),1,0)))</f>
        <v>0</v>
      </c>
      <c r="AZ85" s="68">
        <f>IF((SUM(AZ$19:AZ$39)+SUM(AZ$78:AZ84)+SUM(AZ$117:AZ$121))&gt;=REGISTER!$DD$24,0,IF(EC$70=1,0,IF(AND(EC85=1,$J85=1,EC$43&gt;=REGISTER!$DD$28,EC$40&gt;0,SUM(EC$54:EC$60)&gt;0),1,0)))</f>
        <v>0</v>
      </c>
      <c r="BA85" s="68">
        <f>IF((SUM(BA$19:BA$39)+SUM(BA$78:BA84)+SUM(BA$117:BA$121))&gt;=REGISTER!$DD$24,0,IF(ED$70=1,0,IF(AND(ED85=1,$J85=1,ED$43&gt;=REGISTER!$DD$28,ED$40&gt;0,SUM(ED$54:ED$60)&gt;0),1,0)))</f>
        <v>0</v>
      </c>
      <c r="BB85" s="68">
        <f>IF((SUM(BB$19:BB$39)+SUM(BB$78:BB84)+SUM(BB$117:BB$121))&gt;=REGISTER!$DD$24,0,IF(EE$70=1,0,IF(AND(EE85=1,$J85=1,EE$43&gt;=REGISTER!$DD$28,EE$40&gt;0,SUM(EE$54:EE$60)&gt;0),1,0)))</f>
        <v>0</v>
      </c>
      <c r="BC85" s="68">
        <f>IF((SUM(BC$19:BC$39)+SUM(BC$78:BC84)+SUM(BC$117:BC$121))&gt;=REGISTER!$DD$24,0,IF(EF$70=1,0,IF(AND(EF85=1,$J85=1,EF$43&gt;=REGISTER!$DD$28,EF$40&gt;0,SUM(EF$54:EF$60)&gt;0),1,0)))</f>
        <v>0</v>
      </c>
      <c r="BD85" s="83">
        <f t="shared" si="49"/>
        <v>0</v>
      </c>
      <c r="BE85" s="68">
        <f>IF((SUM(BE$19:BE$37)+SUM(BE$78:BE84))&gt;=20,0,SUM(IF(AND($I85=1,CS85=1,CS$41&gt;2,CS$40&gt;0,SUM(CS$47:CS$53)&gt;0),1,0)))</f>
        <v>0</v>
      </c>
      <c r="BF85" s="68">
        <f>IF((SUM(BF$19:BF$37)+SUM(BF$78:BF84))&gt;=20,0,SUM(IF(AND($I85=1,CT85=1,CT$41&gt;2,CT$40&gt;0,SUM(CT$47:CT$53)&gt;0),1,0)))</f>
        <v>0</v>
      </c>
      <c r="BG85" s="68">
        <f>IF((SUM(BG$19:BG$37)+SUM(BG$78:BG84))&gt;=20,0,SUM(IF(AND($I85=1,CU85=1,CU$41&gt;2,CU$40&gt;0,SUM(CU$47:CU$53)&gt;0),1,0)))</f>
        <v>0</v>
      </c>
      <c r="BH85" s="68">
        <f>IF((SUM(BH$19:BH$37)+SUM(BH$78:BH84))&gt;=20,0,SUM(IF(AND($I85=1,CV85=1,CV$41&gt;2,CV$40&gt;0,SUM(CV$47:CV$53)&gt;0),1,0)))</f>
        <v>0</v>
      </c>
      <c r="BI85" s="68">
        <f>IF((SUM(BI$19:BI$37)+SUM(BI$78:BI84))&gt;=20,0,SUM(IF(AND($I85=1,CW85=1,CW$41&gt;2,CW$40&gt;0,SUM(CW$47:CW$53)&gt;0),1,0)))</f>
        <v>0</v>
      </c>
      <c r="BJ85" s="68">
        <f>IF((SUM(BJ$19:BJ$37)+SUM(BJ$78:BJ84))&gt;=20,0,SUM(IF(AND($I85=1,CX85=1,CX$41&gt;2,CX$40&gt;0,SUM(CX$47:CX$53)&gt;0),1,0)))</f>
        <v>0</v>
      </c>
      <c r="BK85" s="68">
        <f>IF((SUM(BK$19:BK$37)+SUM(BK$78:BK84))&gt;=20,0,SUM(IF(AND($I85=1,CY85=1,CY$41&gt;2,CY$40&gt;0,SUM(CY$47:CY$53)&gt;0),1,0)))</f>
        <v>0</v>
      </c>
      <c r="BL85" s="68">
        <f>IF((SUM(BL$19:BL$37)+SUM(BL$78:BL84))&gt;=20,0,SUM(IF(AND($I85=1,CZ85=1,CZ$41&gt;2,CZ$40&gt;0,SUM(CZ$47:CZ$53)&gt;0),1,0)))</f>
        <v>0</v>
      </c>
      <c r="BM85" s="68">
        <f>IF((SUM(BM$19:BM$37)+SUM(BM$78:BM84))&gt;=20,0,SUM(IF(AND($I85=1,DA85=1,DA$41&gt;2,DA$40&gt;0,SUM(DA$47:DA$53)&gt;0),1,0)))</f>
        <v>0</v>
      </c>
      <c r="BN85" s="68">
        <f>IF((SUM(BN$19:BN$37)+SUM(BN$78:BN84))&gt;=20,0,SUM(IF(AND($I85=1,DB85=1,DB$41&gt;2,DB$40&gt;0,SUM(DB$47:DB$53)&gt;0),1,0)))</f>
        <v>0</v>
      </c>
      <c r="BO85" s="68">
        <f>IF((SUM(BO$19:BO$37)+SUM(BO$78:BO84))&gt;=20,0,SUM(IF(AND($I85=1,DC85=1,DC$41&gt;2,DC$40&gt;0,SUM(DC$47:DC$53)&gt;0),1,0)))</f>
        <v>0</v>
      </c>
      <c r="BP85" s="68">
        <f>IF((SUM(BP$19:BP$37)+SUM(BP$78:BP84))&gt;=20,0,SUM(IF(AND($I85=1,DD85=1,DD$41&gt;2,DD$40&gt;0,SUM(DD$47:DD$53)&gt;0),1,0)))</f>
        <v>0</v>
      </c>
      <c r="BQ85" s="68">
        <f>IF((SUM(BQ$19:BQ$37)+SUM(BQ$78:BQ84))&gt;=20,0,SUM(IF(AND($I85=1,DE85=1,DE$41&gt;2,DE$40&gt;0,SUM(DE$47:DE$53)&gt;0),1,0)))</f>
        <v>0</v>
      </c>
      <c r="BR85" s="68">
        <f>IF((SUM(BR$19:BR$37)+SUM(BR$78:BR84))&gt;=20,0,SUM(IF(AND($I85=1,DF85=1,DF$41&gt;2,DF$40&gt;0,SUM(DF$47:DF$53)&gt;0),1,0)))</f>
        <v>0</v>
      </c>
      <c r="BS85" s="68">
        <f>IF((SUM(BS$19:BS$37)+SUM(BS$78:BS84))&gt;=20,0,SUM(IF(AND($I85=1,DG85=1,DG$41&gt;2,DG$40&gt;0,SUM(DG$47:DG$53)&gt;0),1,0)))</f>
        <v>0</v>
      </c>
      <c r="BT85" s="68">
        <f>IF((SUM(BT$19:BT$37)+SUM(BT$78:BT84))&gt;=20,0,SUM(IF(AND($I85=1,DH85=1,DH$41&gt;2,DH$40&gt;0,SUM(DH$47:DH$53)&gt;0),1,0)))</f>
        <v>0</v>
      </c>
      <c r="BU85" s="68">
        <f>IF((SUM(BU$19:BU$37)+SUM(BU$78:BU84))&gt;=20,0,SUM(IF(AND($I85=1,DI85=1,DI$41&gt;2,DI$40&gt;0,SUM(DI$47:DI$53)&gt;0),1,0)))</f>
        <v>0</v>
      </c>
      <c r="BV85" s="68">
        <f>IF((SUM(BV$19:BV$37)+SUM(BV$78:BV84))&gt;=20,0,SUM(IF(AND($I85=1,DJ85=1,DJ$41&gt;2,DJ$40&gt;0,SUM(DJ$47:DJ$53)&gt;0),1,0)))</f>
        <v>0</v>
      </c>
      <c r="BW85" s="68">
        <f>IF((SUM(BW$19:BW$37)+SUM(BW$78:BW84))&gt;=20,0,SUM(IF(AND($I85=1,DK85=1,DK$41&gt;2,DK$40&gt;0,SUM(DK$47:DK$53)&gt;0),1,0)))</f>
        <v>0</v>
      </c>
      <c r="BX85" s="68">
        <f>IF((SUM(BX$19:BX$37)+SUM(BX$78:BX84))&gt;=20,0,SUM(IF(AND($I85=1,DL85=1,DL$41&gt;2,DL$40&gt;0,SUM(DL$47:DL$53)&gt;0),1,0)))</f>
        <v>0</v>
      </c>
      <c r="BY85" s="68">
        <f>IF((SUM(BY$19:BY$37)+SUM(BY$78:BY84))&gt;=20,0,SUM(IF(AND($I85=1,DM85=1,DM$41&gt;2,DM$40&gt;0,SUM(DM$47:DM$53)&gt;0),1,0)))</f>
        <v>0</v>
      </c>
      <c r="BZ85" s="68">
        <f>IF((SUM(BZ$19:BZ$37)+SUM(BZ$78:BZ84))&gt;=20,0,SUM(IF(AND($I85=1,DN85=1,DN$41&gt;2,DN$40&gt;0,SUM(DN$47:DN$53)&gt;0),1,0)))</f>
        <v>0</v>
      </c>
      <c r="CA85" s="68">
        <f>IF((SUM(CA$19:CA$37)+SUM(CA$78:CA84))&gt;=20,0,SUM(IF(AND($I85=1,DO85=1,DO$41&gt;2,DO$40&gt;0,SUM(DO$47:DO$53)&gt;0),1,0)))</f>
        <v>0</v>
      </c>
      <c r="CB85" s="68">
        <f>IF((SUM(CB$19:CB$37)+SUM(CB$78:CB84))&gt;=20,0,SUM(IF(AND($I85=1,DP85=1,DP$41&gt;2,DP$40&gt;0,SUM(DP$47:DP$53)&gt;0),1,0)))</f>
        <v>0</v>
      </c>
      <c r="CC85" s="68">
        <f>IF((SUM(CC$19:CC$37)+SUM(CC$78:CC84))&gt;=20,0,SUM(IF(AND($I85=1,DQ85=1,DQ$41&gt;2,DQ$40&gt;0,SUM(DQ$47:DQ$53)&gt;0),1,0)))</f>
        <v>0</v>
      </c>
      <c r="CD85" s="68">
        <f>IF((SUM(CD$19:CD$37)+SUM(CD$78:CD84))&gt;=20,0,SUM(IF(AND($I85=1,DR85=1,DR$41&gt;2,DR$40&gt;0,SUM(DR$47:DR$53)&gt;0),1,0)))</f>
        <v>0</v>
      </c>
      <c r="CE85" s="68">
        <f>IF((SUM(CE$19:CE$37)+SUM(CE$78:CE84))&gt;=20,0,SUM(IF(AND($I85=1,DS85=1,DS$41&gt;2,DS$40&gt;0,SUM(DS$47:DS$53)&gt;0),1,0)))</f>
        <v>0</v>
      </c>
      <c r="CF85" s="68">
        <f>IF((SUM(CF$19:CF$37)+SUM(CF$78:CF84))&gt;=20,0,SUM(IF(AND($I85=1,DT85=1,DT$41&gt;2,DT$40&gt;0,SUM(DT$47:DT$53)&gt;0),1,0)))</f>
        <v>0</v>
      </c>
      <c r="CG85" s="68">
        <f>IF((SUM(CG$19:CG$37)+SUM(CG$78:CG84))&gt;=20,0,SUM(IF(AND($I85=1,DU85=1,DU$41&gt;2,DU$40&gt;0,SUM(DU$47:DU$53)&gt;0),1,0)))</f>
        <v>0</v>
      </c>
      <c r="CH85" s="68">
        <f>IF((SUM(CH$19:CH$37)+SUM(CH$78:CH84))&gt;=20,0,SUM(IF(AND($I85=1,DV85=1,DV$41&gt;2,DV$40&gt;0,SUM(DV$47:DV$53)&gt;0),1,0)))</f>
        <v>0</v>
      </c>
      <c r="CI85" s="68">
        <f>IF((SUM(CI$19:CI$37)+SUM(CI$78:CI84))&gt;=20,0,SUM(IF(AND($I85=1,DW85=1,DW$41&gt;2,DW$40&gt;0,SUM(DW$47:DW$53)&gt;0),1,0)))</f>
        <v>0</v>
      </c>
      <c r="CJ85" s="68">
        <f>IF((SUM(CJ$19:CJ$37)+SUM(CJ$78:CJ84))&gt;=20,0,SUM(IF(AND($I85=1,DX85=1,DX$41&gt;2,DX$40&gt;0,SUM(DX$47:DX$53)&gt;0),1,0)))</f>
        <v>0</v>
      </c>
      <c r="CK85" s="68">
        <f>IF((SUM(CK$19:CK$37)+SUM(CK$78:CK84))&gt;=20,0,SUM(IF(AND($I85=1,DY85=1,DY$41&gt;2,DY$40&gt;0,SUM(DY$47:DY$53)&gt;0),1,0)))</f>
        <v>0</v>
      </c>
      <c r="CL85" s="68">
        <f>IF((SUM(CL$19:CL$37)+SUM(CL$78:CL84))&gt;=20,0,SUM(IF(AND($I85=1,DZ85=1,DZ$41&gt;2,DZ$40&gt;0,SUM(DZ$47:DZ$53)&gt;0),1,0)))</f>
        <v>0</v>
      </c>
      <c r="CM85" s="68">
        <f>IF((SUM(CM$19:CM$37)+SUM(CM$78:CM84))&gt;=20,0,SUM(IF(AND($I85=1,EA85=1,EA$41&gt;2,EA$40&gt;0,SUM(EA$47:EA$53)&gt;0),1,0)))</f>
        <v>0</v>
      </c>
      <c r="CN85" s="68">
        <f>IF((SUM(CN$19:CN$37)+SUM(CN$78:CN84))&gt;=20,0,SUM(IF(AND($I85=1,EB85=1,EB$41&gt;2,EB$40&gt;0,SUM(EB$47:EB$53)&gt;0),1,0)))</f>
        <v>0</v>
      </c>
      <c r="CO85" s="68">
        <f>IF((SUM(CO$19:CO$37)+SUM(CO$78:CO84))&gt;=20,0,SUM(IF(AND($I85=1,EC85=1,EC$41&gt;2,EC$40&gt;0,SUM(EC$47:EC$53)&gt;0),1,0)))</f>
        <v>0</v>
      </c>
      <c r="CP85" s="68">
        <f>IF((SUM(CP$19:CP$37)+SUM(CP$78:CP84))&gt;=20,0,SUM(IF(AND($I85=1,ED85=1,ED$41&gt;2,ED$40&gt;0,SUM(ED$47:ED$53)&gt;0),1,0)))</f>
        <v>0</v>
      </c>
      <c r="CQ85" s="68">
        <f>IF((SUM(CQ$19:CQ$37)+SUM(CQ$78:CQ84))&gt;=20,0,SUM(IF(AND($I85=1,EE85=1,EE$41&gt;2,EE$40&gt;0,SUM(EE$47:EE$53)&gt;0),1,0)))</f>
        <v>0</v>
      </c>
      <c r="CR85" s="68">
        <f>IF((SUM(CR$19:CR$37)+SUM(CR$78:CR84))&gt;=20,0,SUM(IF(AND($I85=1,EF85=1,EF$41&gt;2,EF$40&gt;0,SUM(EF$47:EF$53)&gt;0),1,0)))</f>
        <v>0</v>
      </c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  <c r="DL85" s="53"/>
      <c r="DM85" s="53"/>
      <c r="DN85" s="53"/>
      <c r="DO85" s="53"/>
      <c r="DP85" s="53"/>
      <c r="DQ85" s="53"/>
      <c r="DR85" s="53"/>
      <c r="DS85" s="53"/>
      <c r="DT85" s="53"/>
      <c r="DU85" s="53"/>
      <c r="DV85" s="53"/>
      <c r="DW85" s="53"/>
      <c r="DX85" s="53"/>
      <c r="DY85" s="53"/>
      <c r="DZ85" s="53"/>
      <c r="EA85" s="53"/>
      <c r="EB85" s="53"/>
      <c r="EC85" s="53"/>
      <c r="ED85" s="53"/>
      <c r="EE85" s="53"/>
      <c r="EF85" s="53"/>
      <c r="EG85" s="46">
        <f t="shared" si="51"/>
        <v>0</v>
      </c>
      <c r="EH85" s="116"/>
      <c r="EI85" s="82">
        <f t="shared" si="52"/>
        <v>0</v>
      </c>
      <c r="EJ85" s="295" t="str">
        <f t="shared" si="53"/>
        <v/>
      </c>
      <c r="EK85" s="296">
        <f t="shared" si="54"/>
        <v>0</v>
      </c>
      <c r="EL85" s="161"/>
      <c r="EM85" s="354">
        <f>SUMIF($K85,REGISTER!$CY$7,'KORT 3'!$BD85)</f>
        <v>0</v>
      </c>
      <c r="EN85" s="355">
        <f>SUMIF($K85,REGISTER!$CY$8,'KORT 3'!$BD85)</f>
        <v>0</v>
      </c>
      <c r="EO85" s="356">
        <f>SUMIF($K85,REGISTER!$CY$9,'KORT 3'!$BD85)</f>
        <v>0</v>
      </c>
      <c r="EP85" s="356">
        <f>SUMIF($K85,REGISTER!$CY$10,'KORT 3'!$BD85)</f>
        <v>0</v>
      </c>
      <c r="EQ85" s="357">
        <f>SUMIF($K85,REGISTER!$CY$23,'KORT 3'!$BD85)</f>
        <v>0</v>
      </c>
      <c r="ER85" s="355">
        <f>SUMIF($K85,REGISTER!$CY$24,'KORT 3'!$BD85)</f>
        <v>0</v>
      </c>
      <c r="ES85" s="356">
        <f>SUMIF($K85,REGISTER!$CY$25,'KORT 3'!$BD85)</f>
        <v>0</v>
      </c>
      <c r="ET85" s="356">
        <f>SUMIF($K85,REGISTER!$CY$26,'KORT 3'!$BD85)</f>
        <v>0</v>
      </c>
      <c r="EU85" s="357">
        <f>SUMIF($K85,REGISTER!$CY$15,'KORT 3'!$BD85)</f>
        <v>0</v>
      </c>
      <c r="EV85" s="355">
        <f>SUMIF($K85,REGISTER!$CY$16,'KORT 3'!$BD85)</f>
        <v>0</v>
      </c>
      <c r="EW85" s="355">
        <f>SUMIF($K85,REGISTER!$CY$17,'KORT 3'!$BD85)</f>
        <v>0</v>
      </c>
      <c r="EX85" s="355">
        <f>SUMIF($K85,REGISTER!$CY$18,'KORT 3'!$BD85)</f>
        <v>0</v>
      </c>
      <c r="EY85" s="358">
        <f>SUMIF($K85,REGISTER!$CY$19,'KORT 3'!$BD85)+SUMIF($K85,REGISTER!$CY$20,'KORT 3'!$BD85)+SUMIF($K85,REGISTER!$CY$21,'KORT 3'!$BD85)+SUMIF($K85,REGISTER!$CY$22,'KORT 3'!$BD85)</f>
        <v>0</v>
      </c>
      <c r="EZ85" s="359">
        <f>SUMIF($K85,REGISTER!$CY$31,'KORT 3'!$BD85)</f>
        <v>0</v>
      </c>
      <c r="FA85" s="355">
        <f>SUMIF($K85,REGISTER!$CY$32,'KORT 3'!$BD85)</f>
        <v>0</v>
      </c>
      <c r="FB85" s="355">
        <f>SUMIF($K85,REGISTER!$CY$33,'KORT 3'!$BD85)</f>
        <v>0</v>
      </c>
      <c r="FC85" s="355">
        <f>SUMIF($K85,REGISTER!$CY$34,'KORT 3'!$BD85)</f>
        <v>0</v>
      </c>
      <c r="FD85" s="358">
        <f>SUMIF($K85,REGISTER!$CY$35,'KORT 3'!$BD85)+SUMIF($K85,REGISTER!$CY$36,'KORT 3'!$BD85)+SUMIF($K85,REGISTER!$CY$37,'KORT 3'!$BD85)+SUMIF($K85,REGISTER!$CY$38,'KORT 3'!$BD85)</f>
        <v>0</v>
      </c>
      <c r="FE85" s="376"/>
      <c r="FF85" s="377"/>
      <c r="FG85" s="378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9"/>
      <c r="FY85" s="84">
        <f>SUMIF($M85,REGISTER!$CY$40,'KORT 3'!$O85)</f>
        <v>0</v>
      </c>
      <c r="FZ85" s="17">
        <f>SUMIF($M85,REGISTER!$CY$41,'KORT 3'!$O85)</f>
        <v>0</v>
      </c>
      <c r="GA85" s="17">
        <f>SUMIF($M85,REGISTER!$CY$42,'KORT 3'!$O85)</f>
        <v>0</v>
      </c>
      <c r="GB85" s="17">
        <f>SUMIF($M85,REGISTER!$CY$43,'KORT 3'!$O85)</f>
        <v>0</v>
      </c>
      <c r="GC85" s="17">
        <f>SUMIF($M85,REGISTER!$CY$44,'KORT 3'!$O85)</f>
        <v>0</v>
      </c>
      <c r="GD85" s="17">
        <f>SUMIF($M85,REGISTER!$CY$45,'KORT 3'!$O85)</f>
        <v>0</v>
      </c>
      <c r="GE85" s="17">
        <f>SUMIF($M85,REGISTER!$CY$60,'KORT 3'!$O85)</f>
        <v>0</v>
      </c>
      <c r="GF85" s="17">
        <f>SUMIF($M85,REGISTER!$CY$61,'KORT 3'!$O85)</f>
        <v>0</v>
      </c>
      <c r="GG85" s="17">
        <f>SUMIF($M85,REGISTER!$CY$62,'KORT 3'!$O85)</f>
        <v>0</v>
      </c>
      <c r="GH85" s="17">
        <f>SUMIF($M85,REGISTER!$CY$63,'KORT 3'!$O85)</f>
        <v>0</v>
      </c>
      <c r="GI85" s="17">
        <f>SUMIF($M85,REGISTER!$CY$64,'KORT 3'!$O85)</f>
        <v>0</v>
      </c>
      <c r="GJ85" s="17">
        <f>SUMIF($M85,REGISTER!$CY$65,'KORT 3'!$O85)</f>
        <v>0</v>
      </c>
      <c r="GK85" s="17">
        <f>SUMIF($M85,REGISTER!$CY$50,'KORT 3'!$O85)</f>
        <v>0</v>
      </c>
      <c r="GL85" s="17">
        <f>SUMIF($M85,REGISTER!$CY$51,'KORT 3'!$O85)</f>
        <v>0</v>
      </c>
      <c r="GM85" s="17">
        <f>SUMIF($M85,REGISTER!$CY$52,'KORT 3'!$O85)</f>
        <v>0</v>
      </c>
      <c r="GN85" s="17">
        <f>SUMIF($M85,REGISTER!$CY$53,'KORT 3'!$O85)</f>
        <v>0</v>
      </c>
      <c r="GO85" s="17">
        <f>SUMIF($M85,REGISTER!$CY$54,'KORT 3'!$O85)</f>
        <v>0</v>
      </c>
      <c r="GP85" s="17">
        <f>SUMIF($M85,REGISTER!$CY$55,'KORT 3'!$O85)</f>
        <v>0</v>
      </c>
      <c r="GQ85" s="16">
        <f>SUMIF($M85,REGISTER!$CY$56,'KORT 3'!$O85)+SUMIF($M85,REGISTER!$CY$57,'KORT 3'!$O85)+SUMIF($M85,REGISTER!$CY$58,'KORT 3'!$O85)+SUMIF($M85,REGISTER!$CY$59,'KORT 3'!$O85)</f>
        <v>0</v>
      </c>
      <c r="GR85" s="17">
        <f>SUMIF($M85,REGISTER!$CY$70,'KORT 3'!$O85)</f>
        <v>0</v>
      </c>
      <c r="GS85" s="17">
        <f>SUMIF($M85,REGISTER!$CY$71,'KORT 3'!$O85)</f>
        <v>0</v>
      </c>
      <c r="GT85" s="17">
        <f>SUMIF($M85,REGISTER!$CY$72,'KORT 3'!$O85)</f>
        <v>0</v>
      </c>
      <c r="GU85" s="17">
        <f>SUMIF($M85,REGISTER!$CY$73,'KORT 3'!$O85)</f>
        <v>0</v>
      </c>
      <c r="GV85" s="17">
        <f>SUMIF($M85,REGISTER!$CY$74,'KORT 3'!$O85)</f>
        <v>0</v>
      </c>
      <c r="GW85" s="17">
        <f>SUMIF($M85,REGISTER!$CY$75,'KORT 3'!$O85)</f>
        <v>0</v>
      </c>
      <c r="GX85" s="16">
        <f>SUMIF($M85,REGISTER!$CY$76,'KORT 3'!$O85)+SUMIF($M85,REGISTER!$CY$77,'KORT 3'!$O85)+SUMIF($M85,REGISTER!$CY$78,'KORT 3'!$O85)+SUMIF($M85,REGISTER!$CY$79,'KORT 3'!$O85)</f>
        <v>0</v>
      </c>
      <c r="GY85" s="116"/>
      <c r="GZ85" s="116"/>
      <c r="HA85" s="116"/>
      <c r="HB85" s="116"/>
      <c r="HC85" s="116"/>
      <c r="HD85" s="116"/>
      <c r="HE85" s="116"/>
      <c r="HF85" s="116"/>
      <c r="HG85" s="116"/>
      <c r="HH85" s="116"/>
      <c r="HI85" s="116"/>
      <c r="HJ85" s="116"/>
      <c r="HK85" s="116"/>
      <c r="HL85" s="116"/>
      <c r="HM85" s="116"/>
      <c r="HN85" s="116"/>
      <c r="HO85" s="116"/>
      <c r="HP85" s="106"/>
      <c r="HQ85" s="1"/>
    </row>
    <row r="86" spans="1:225" ht="12" customHeight="1">
      <c r="A86" s="15">
        <v>30</v>
      </c>
      <c r="B86" s="69"/>
      <c r="C86" s="539" t="str">
        <f t="shared" si="41"/>
        <v/>
      </c>
      <c r="D86" s="540"/>
      <c r="E86" s="540"/>
      <c r="F86" s="540"/>
      <c r="G86" s="541"/>
      <c r="H86" s="111" t="str">
        <f t="shared" si="42"/>
        <v/>
      </c>
      <c r="I86" s="22">
        <f t="shared" si="43"/>
        <v>0</v>
      </c>
      <c r="J86" s="22">
        <f t="shared" si="44"/>
        <v>0</v>
      </c>
      <c r="K86" s="22">
        <f t="shared" si="45"/>
        <v>0</v>
      </c>
      <c r="L86" s="114"/>
      <c r="M86" s="22">
        <f t="shared" si="46"/>
        <v>0</v>
      </c>
      <c r="N86" s="22">
        <f t="shared" si="47"/>
        <v>0</v>
      </c>
      <c r="O86" s="83">
        <f t="shared" si="48"/>
        <v>0</v>
      </c>
      <c r="P86" s="68">
        <f>IF((SUM(P$19:P$39)+SUM(P$78:P85)+SUM(P$117:P$121))&gt;=REGISTER!$DD$24,0,IF(CS$70=1,0,IF(AND(CS86=1,$J86=1,CS$43&gt;=REGISTER!$DD$28,CS$40&gt;0,SUM(CS$54:CS$60)&gt;0),1,0)))</f>
        <v>0</v>
      </c>
      <c r="Q86" s="68">
        <f>IF((SUM(Q$19:Q$39)+SUM(Q$78:Q85)+SUM(Q$117:Q$121))&gt;=REGISTER!$DD$24,0,IF(CT$70=1,0,IF(AND(CT86=1,$J86=1,CT$43&gt;=REGISTER!$DD$28,CT$40&gt;0,SUM(CT$54:CT$60)&gt;0),1,0)))</f>
        <v>0</v>
      </c>
      <c r="R86" s="68">
        <f>IF((SUM(R$19:R$39)+SUM(R$78:R85)+SUM(R$117:R$121))&gt;=REGISTER!$DD$24,0,IF(CU$70=1,0,IF(AND(CU86=1,$J86=1,CU$43&gt;=REGISTER!$DD$28,CU$40&gt;0,SUM(CU$54:CU$60)&gt;0),1,0)))</f>
        <v>0</v>
      </c>
      <c r="S86" s="68">
        <f>IF((SUM(S$19:S$39)+SUM(S$78:S85)+SUM(S$117:S$121))&gt;=REGISTER!$DD$24,0,IF(CV$70=1,0,IF(AND(CV86=1,$J86=1,CV$43&gt;=REGISTER!$DD$28,CV$40&gt;0,SUM(CV$54:CV$60)&gt;0),1,0)))</f>
        <v>0</v>
      </c>
      <c r="T86" s="68">
        <f>IF((SUM(T$19:T$39)+SUM(T$78:T85)+SUM(T$117:T$121))&gt;=REGISTER!$DD$24,0,IF(CW$70=1,0,IF(AND(CW86=1,$J86=1,CW$43&gt;=REGISTER!$DD$28,CW$40&gt;0,SUM(CW$54:CW$60)&gt;0),1,0)))</f>
        <v>0</v>
      </c>
      <c r="U86" s="68">
        <f>IF((SUM(U$19:U$39)+SUM(U$78:U85)+SUM(U$117:U$121))&gt;=REGISTER!$DD$24,0,IF(CX$70=1,0,IF(AND(CX86=1,$J86=1,CX$43&gt;=REGISTER!$DD$28,CX$40&gt;0,SUM(CX$54:CX$60)&gt;0),1,0)))</f>
        <v>0</v>
      </c>
      <c r="V86" s="68">
        <f>IF((SUM(V$19:V$39)+SUM(V$78:V85)+SUM(V$117:V$121))&gt;=REGISTER!$DD$24,0,IF(CY$70=1,0,IF(AND(CY86=1,$J86=1,CY$43&gt;=REGISTER!$DD$28,CY$40&gt;0,SUM(CY$54:CY$60)&gt;0),1,0)))</f>
        <v>0</v>
      </c>
      <c r="W86" s="68">
        <f>IF((SUM(W$19:W$39)+SUM(W$78:W85)+SUM(W$117:W$121))&gt;=REGISTER!$DD$24,0,IF(CZ$70=1,0,IF(AND(CZ86=1,$J86=1,CZ$43&gt;=REGISTER!$DD$28,CZ$40&gt;0,SUM(CZ$54:CZ$60)&gt;0),1,0)))</f>
        <v>0</v>
      </c>
      <c r="X86" s="68">
        <f>IF((SUM(X$19:X$39)+SUM(X$78:X85)+SUM(X$117:X$121))&gt;=REGISTER!$DD$24,0,IF(DA$70=1,0,IF(AND(DA86=1,$J86=1,DA$43&gt;=REGISTER!$DD$28,DA$40&gt;0,SUM(DA$54:DA$60)&gt;0),1,0)))</f>
        <v>0</v>
      </c>
      <c r="Y86" s="68">
        <f>IF((SUM(Y$19:Y$39)+SUM(Y$78:Y85)+SUM(Y$117:Y$121))&gt;=REGISTER!$DD$24,0,IF(DB$70=1,0,IF(AND(DB86=1,$J86=1,DB$43&gt;=REGISTER!$DD$28,DB$40&gt;0,SUM(DB$54:DB$60)&gt;0),1,0)))</f>
        <v>0</v>
      </c>
      <c r="Z86" s="68">
        <f>IF((SUM(Z$19:Z$39)+SUM(Z$78:Z85)+SUM(Z$117:Z$121))&gt;=REGISTER!$DD$24,0,IF(DC$70=1,0,IF(AND(DC86=1,$J86=1,DC$43&gt;=REGISTER!$DD$28,DC$40&gt;0,SUM(DC$54:DC$60)&gt;0),1,0)))</f>
        <v>0</v>
      </c>
      <c r="AA86" s="68">
        <f>IF((SUM(AA$19:AA$39)+SUM(AA$78:AA85)+SUM(AA$117:AA$121))&gt;=REGISTER!$DD$24,0,IF(DD$70=1,0,IF(AND(DD86=1,$J86=1,DD$43&gt;=REGISTER!$DD$28,DD$40&gt;0,SUM(DD$54:DD$60)&gt;0),1,0)))</f>
        <v>0</v>
      </c>
      <c r="AB86" s="68">
        <f>IF((SUM(AB$19:AB$39)+SUM(AB$78:AB85)+SUM(AB$117:AB$121))&gt;=REGISTER!$DD$24,0,IF(DE$70=1,0,IF(AND(DE86=1,$J86=1,DE$43&gt;=REGISTER!$DD$28,DE$40&gt;0,SUM(DE$54:DE$60)&gt;0),1,0)))</f>
        <v>0</v>
      </c>
      <c r="AC86" s="68">
        <f>IF((SUM(AC$19:AC$39)+SUM(AC$78:AC85)+SUM(AC$117:AC$121))&gt;=REGISTER!$DD$24,0,IF(DF$70=1,0,IF(AND(DF86=1,$J86=1,DF$43&gt;=REGISTER!$DD$28,DF$40&gt;0,SUM(DF$54:DF$60)&gt;0),1,0)))</f>
        <v>0</v>
      </c>
      <c r="AD86" s="68">
        <f>IF((SUM(AD$19:AD$39)+SUM(AD$78:AD85)+SUM(AD$117:AD$121))&gt;=REGISTER!$DD$24,0,IF(DG$70=1,0,IF(AND(DG86=1,$J86=1,DG$43&gt;=REGISTER!$DD$28,DG$40&gt;0,SUM(DG$54:DG$60)&gt;0),1,0)))</f>
        <v>0</v>
      </c>
      <c r="AE86" s="68">
        <f>IF((SUM(AE$19:AE$39)+SUM(AE$78:AE85)+SUM(AE$117:AE$121))&gt;=REGISTER!$DD$24,0,IF(DH$70=1,0,IF(AND(DH86=1,$J86=1,DH$43&gt;=REGISTER!$DD$28,DH$40&gt;0,SUM(DH$54:DH$60)&gt;0),1,0)))</f>
        <v>0</v>
      </c>
      <c r="AF86" s="68">
        <f>IF((SUM(AF$19:AF$39)+SUM(AF$78:AF85)+SUM(AF$117:AF$121))&gt;=REGISTER!$DD$24,0,IF(DI$70=1,0,IF(AND(DI86=1,$J86=1,DI$43&gt;=REGISTER!$DD$28,DI$40&gt;0,SUM(DI$54:DI$60)&gt;0),1,0)))</f>
        <v>0</v>
      </c>
      <c r="AG86" s="68">
        <f>IF((SUM(AG$19:AG$39)+SUM(AG$78:AG85)+SUM(AG$117:AG$121))&gt;=REGISTER!$DD$24,0,IF(DJ$70=1,0,IF(AND(DJ86=1,$J86=1,DJ$43&gt;=REGISTER!$DD$28,DJ$40&gt;0,SUM(DJ$54:DJ$60)&gt;0),1,0)))</f>
        <v>0</v>
      </c>
      <c r="AH86" s="68">
        <f>IF((SUM(AH$19:AH$39)+SUM(AH$78:AH85)+SUM(AH$117:AH$121))&gt;=REGISTER!$DD$24,0,IF(DK$70=1,0,IF(AND(DK86=1,$J86=1,DK$43&gt;=REGISTER!$DD$28,DK$40&gt;0,SUM(DK$54:DK$60)&gt;0),1,0)))</f>
        <v>0</v>
      </c>
      <c r="AI86" s="68">
        <f>IF((SUM(AI$19:AI$39)+SUM(AI$78:AI85)+SUM(AI$117:AI$121))&gt;=REGISTER!$DD$24,0,IF(DL$70=1,0,IF(AND(DL86=1,$J86=1,DL$43&gt;=REGISTER!$DD$28,DL$40&gt;0,SUM(DL$54:DL$60)&gt;0),1,0)))</f>
        <v>0</v>
      </c>
      <c r="AJ86" s="68">
        <f>IF((SUM(AJ$19:AJ$39)+SUM(AJ$78:AJ85)+SUM(AJ$117:AJ$121))&gt;=REGISTER!$DD$24,0,IF(DM$70=1,0,IF(AND(DM86=1,$J86=1,DM$43&gt;=REGISTER!$DD$28,DM$40&gt;0,SUM(DM$54:DM$60)&gt;0),1,0)))</f>
        <v>0</v>
      </c>
      <c r="AK86" s="68">
        <f>IF((SUM(AK$19:AK$39)+SUM(AK$78:AK85)+SUM(AK$117:AK$121))&gt;=REGISTER!$DD$24,0,IF(DN$70=1,0,IF(AND(DN86=1,$J86=1,DN$43&gt;=REGISTER!$DD$28,DN$40&gt;0,SUM(DN$54:DN$60)&gt;0),1,0)))</f>
        <v>0</v>
      </c>
      <c r="AL86" s="68">
        <f>IF((SUM(AL$19:AL$39)+SUM(AL$78:AL85)+SUM(AL$117:AL$121))&gt;=REGISTER!$DD$24,0,IF(DO$70=1,0,IF(AND(DO86=1,$J86=1,DO$43&gt;=REGISTER!$DD$28,DO$40&gt;0,SUM(DO$54:DO$60)&gt;0),1,0)))</f>
        <v>0</v>
      </c>
      <c r="AM86" s="68">
        <f>IF((SUM(AM$19:AM$39)+SUM(AM$78:AM85)+SUM(AM$117:AM$121))&gt;=REGISTER!$DD$24,0,IF(DP$70=1,0,IF(AND(DP86=1,$J86=1,DP$43&gt;=REGISTER!$DD$28,DP$40&gt;0,SUM(DP$54:DP$60)&gt;0),1,0)))</f>
        <v>0</v>
      </c>
      <c r="AN86" s="68">
        <f>IF((SUM(AN$19:AN$39)+SUM(AN$78:AN85)+SUM(AN$117:AN$121))&gt;=REGISTER!$DD$24,0,IF(DQ$70=1,0,IF(AND(DQ86=1,$J86=1,DQ$43&gt;=REGISTER!$DD$28,DQ$40&gt;0,SUM(DQ$54:DQ$60)&gt;0),1,0)))</f>
        <v>0</v>
      </c>
      <c r="AO86" s="68">
        <f>IF((SUM(AO$19:AO$39)+SUM(AO$78:AO85)+SUM(AO$117:AO$121))&gt;=REGISTER!$DD$24,0,IF(DR$70=1,0,IF(AND(DR86=1,$J86=1,DR$43&gt;=REGISTER!$DD$28,DR$40&gt;0,SUM(DR$54:DR$60)&gt;0),1,0)))</f>
        <v>0</v>
      </c>
      <c r="AP86" s="68">
        <f>IF((SUM(AP$19:AP$39)+SUM(AP$78:AP85)+SUM(AP$117:AP$121))&gt;=REGISTER!$DD$24,0,IF(DS$70=1,0,IF(AND(DS86=1,$J86=1,DS$43&gt;=REGISTER!$DD$28,DS$40&gt;0,SUM(DS$54:DS$60)&gt;0),1,0)))</f>
        <v>0</v>
      </c>
      <c r="AQ86" s="68">
        <f>IF((SUM(AQ$19:AQ$39)+SUM(AQ$78:AQ85)+SUM(AQ$117:AQ$121))&gt;=REGISTER!$DD$24,0,IF(DT$70=1,0,IF(AND(DT86=1,$J86=1,DT$43&gt;=REGISTER!$DD$28,DT$40&gt;0,SUM(DT$54:DT$60)&gt;0),1,0)))</f>
        <v>0</v>
      </c>
      <c r="AR86" s="68">
        <f>IF((SUM(AR$19:AR$39)+SUM(AR$78:AR85)+SUM(AR$117:AR$121))&gt;=REGISTER!$DD$24,0,IF(DU$70=1,0,IF(AND(DU86=1,$J86=1,DU$43&gt;=REGISTER!$DD$28,DU$40&gt;0,SUM(DU$54:DU$60)&gt;0),1,0)))</f>
        <v>0</v>
      </c>
      <c r="AS86" s="68">
        <f>IF((SUM(AS$19:AS$39)+SUM(AS$78:AS85)+SUM(AS$117:AS$121))&gt;=REGISTER!$DD$24,0,IF(DV$70=1,0,IF(AND(DV86=1,$J86=1,DV$43&gt;=REGISTER!$DD$28,DV$40&gt;0,SUM(DV$54:DV$60)&gt;0),1,0)))</f>
        <v>0</v>
      </c>
      <c r="AT86" s="68">
        <f>IF((SUM(AT$19:AT$39)+SUM(AT$78:AT85)+SUM(AT$117:AT$121))&gt;=REGISTER!$DD$24,0,IF(DW$70=1,0,IF(AND(DW86=1,$J86=1,DW$43&gt;=REGISTER!$DD$28,DW$40&gt;0,SUM(DW$54:DW$60)&gt;0),1,0)))</f>
        <v>0</v>
      </c>
      <c r="AU86" s="68">
        <f>IF((SUM(AU$19:AU$39)+SUM(AU$78:AU85)+SUM(AU$117:AU$121))&gt;=REGISTER!$DD$24,0,IF(DX$70=1,0,IF(AND(DX86=1,$J86=1,DX$43&gt;=REGISTER!$DD$28,DX$40&gt;0,SUM(DX$54:DX$60)&gt;0),1,0)))</f>
        <v>0</v>
      </c>
      <c r="AV86" s="68">
        <f>IF((SUM(AV$19:AV$39)+SUM(AV$78:AV85)+SUM(AV$117:AV$121))&gt;=REGISTER!$DD$24,0,IF(DY$70=1,0,IF(AND(DY86=1,$J86=1,DY$43&gt;=REGISTER!$DD$28,DY$40&gt;0,SUM(DY$54:DY$60)&gt;0),1,0)))</f>
        <v>0</v>
      </c>
      <c r="AW86" s="68">
        <f>IF((SUM(AW$19:AW$39)+SUM(AW$78:AW85)+SUM(AW$117:AW$121))&gt;=REGISTER!$DD$24,0,IF(DZ$70=1,0,IF(AND(DZ86=1,$J86=1,DZ$43&gt;=REGISTER!$DD$28,DZ$40&gt;0,SUM(DZ$54:DZ$60)&gt;0),1,0)))</f>
        <v>0</v>
      </c>
      <c r="AX86" s="68">
        <f>IF((SUM(AX$19:AX$39)+SUM(AX$78:AX85)+SUM(AX$117:AX$121))&gt;=REGISTER!$DD$24,0,IF(EA$70=1,0,IF(AND(EA86=1,$J86=1,EA$43&gt;=REGISTER!$DD$28,EA$40&gt;0,SUM(EA$54:EA$60)&gt;0),1,0)))</f>
        <v>0</v>
      </c>
      <c r="AY86" s="68">
        <f>IF((SUM(AY$19:AY$39)+SUM(AY$78:AY85)+SUM(AY$117:AY$121))&gt;=REGISTER!$DD$24,0,IF(EB$70=1,0,IF(AND(EB86=1,$J86=1,EB$43&gt;=REGISTER!$DD$28,EB$40&gt;0,SUM(EB$54:EB$60)&gt;0),1,0)))</f>
        <v>0</v>
      </c>
      <c r="AZ86" s="68">
        <f>IF((SUM(AZ$19:AZ$39)+SUM(AZ$78:AZ85)+SUM(AZ$117:AZ$121))&gt;=REGISTER!$DD$24,0,IF(EC$70=1,0,IF(AND(EC86=1,$J86=1,EC$43&gt;=REGISTER!$DD$28,EC$40&gt;0,SUM(EC$54:EC$60)&gt;0),1,0)))</f>
        <v>0</v>
      </c>
      <c r="BA86" s="68">
        <f>IF((SUM(BA$19:BA$39)+SUM(BA$78:BA85)+SUM(BA$117:BA$121))&gt;=REGISTER!$DD$24,0,IF(ED$70=1,0,IF(AND(ED86=1,$J86=1,ED$43&gt;=REGISTER!$DD$28,ED$40&gt;0,SUM(ED$54:ED$60)&gt;0),1,0)))</f>
        <v>0</v>
      </c>
      <c r="BB86" s="68">
        <f>IF((SUM(BB$19:BB$39)+SUM(BB$78:BB85)+SUM(BB$117:BB$121))&gt;=REGISTER!$DD$24,0,IF(EE$70=1,0,IF(AND(EE86=1,$J86=1,EE$43&gt;=REGISTER!$DD$28,EE$40&gt;0,SUM(EE$54:EE$60)&gt;0),1,0)))</f>
        <v>0</v>
      </c>
      <c r="BC86" s="68">
        <f>IF((SUM(BC$19:BC$39)+SUM(BC$78:BC85)+SUM(BC$117:BC$121))&gt;=REGISTER!$DD$24,0,IF(EF$70=1,0,IF(AND(EF86=1,$J86=1,EF$43&gt;=REGISTER!$DD$28,EF$40&gt;0,SUM(EF$54:EF$60)&gt;0),1,0)))</f>
        <v>0</v>
      </c>
      <c r="BD86" s="83">
        <f t="shared" si="49"/>
        <v>0</v>
      </c>
      <c r="BE86" s="68">
        <f>IF((SUM(BE$19:BE$37)+SUM(BE$78:BE85))&gt;=20,0,SUM(IF(AND($I86=1,CS86=1,CS$41&gt;2,CS$40&gt;0,SUM(CS$47:CS$53)&gt;0),1,0)))</f>
        <v>0</v>
      </c>
      <c r="BF86" s="68">
        <f>IF((SUM(BF$19:BF$37)+SUM(BF$78:BF85))&gt;=20,0,SUM(IF(AND($I86=1,CT86=1,CT$41&gt;2,CT$40&gt;0,SUM(CT$47:CT$53)&gt;0),1,0)))</f>
        <v>0</v>
      </c>
      <c r="BG86" s="68">
        <f>IF((SUM(BG$19:BG$37)+SUM(BG$78:BG85))&gt;=20,0,SUM(IF(AND($I86=1,CU86=1,CU$41&gt;2,CU$40&gt;0,SUM(CU$47:CU$53)&gt;0),1,0)))</f>
        <v>0</v>
      </c>
      <c r="BH86" s="68">
        <f>IF((SUM(BH$19:BH$37)+SUM(BH$78:BH85))&gt;=20,0,SUM(IF(AND($I86=1,CV86=1,CV$41&gt;2,CV$40&gt;0,SUM(CV$47:CV$53)&gt;0),1,0)))</f>
        <v>0</v>
      </c>
      <c r="BI86" s="68">
        <f>IF((SUM(BI$19:BI$37)+SUM(BI$78:BI85))&gt;=20,0,SUM(IF(AND($I86=1,CW86=1,CW$41&gt;2,CW$40&gt;0,SUM(CW$47:CW$53)&gt;0),1,0)))</f>
        <v>0</v>
      </c>
      <c r="BJ86" s="68">
        <f>IF((SUM(BJ$19:BJ$37)+SUM(BJ$78:BJ85))&gt;=20,0,SUM(IF(AND($I86=1,CX86=1,CX$41&gt;2,CX$40&gt;0,SUM(CX$47:CX$53)&gt;0),1,0)))</f>
        <v>0</v>
      </c>
      <c r="BK86" s="68">
        <f>IF((SUM(BK$19:BK$37)+SUM(BK$78:BK85))&gt;=20,0,SUM(IF(AND($I86=1,CY86=1,CY$41&gt;2,CY$40&gt;0,SUM(CY$47:CY$53)&gt;0),1,0)))</f>
        <v>0</v>
      </c>
      <c r="BL86" s="68">
        <f>IF((SUM(BL$19:BL$37)+SUM(BL$78:BL85))&gt;=20,0,SUM(IF(AND($I86=1,CZ86=1,CZ$41&gt;2,CZ$40&gt;0,SUM(CZ$47:CZ$53)&gt;0),1,0)))</f>
        <v>0</v>
      </c>
      <c r="BM86" s="68">
        <f>IF((SUM(BM$19:BM$37)+SUM(BM$78:BM85))&gt;=20,0,SUM(IF(AND($I86=1,DA86=1,DA$41&gt;2,DA$40&gt;0,SUM(DA$47:DA$53)&gt;0),1,0)))</f>
        <v>0</v>
      </c>
      <c r="BN86" s="68">
        <f>IF((SUM(BN$19:BN$37)+SUM(BN$78:BN85))&gt;=20,0,SUM(IF(AND($I86=1,DB86=1,DB$41&gt;2,DB$40&gt;0,SUM(DB$47:DB$53)&gt;0),1,0)))</f>
        <v>0</v>
      </c>
      <c r="BO86" s="68">
        <f>IF((SUM(BO$19:BO$37)+SUM(BO$78:BO85))&gt;=20,0,SUM(IF(AND($I86=1,DC86=1,DC$41&gt;2,DC$40&gt;0,SUM(DC$47:DC$53)&gt;0),1,0)))</f>
        <v>0</v>
      </c>
      <c r="BP86" s="68">
        <f>IF((SUM(BP$19:BP$37)+SUM(BP$78:BP85))&gt;=20,0,SUM(IF(AND($I86=1,DD86=1,DD$41&gt;2,DD$40&gt;0,SUM(DD$47:DD$53)&gt;0),1,0)))</f>
        <v>0</v>
      </c>
      <c r="BQ86" s="68">
        <f>IF((SUM(BQ$19:BQ$37)+SUM(BQ$78:BQ85))&gt;=20,0,SUM(IF(AND($I86=1,DE86=1,DE$41&gt;2,DE$40&gt;0,SUM(DE$47:DE$53)&gt;0),1,0)))</f>
        <v>0</v>
      </c>
      <c r="BR86" s="68">
        <f>IF((SUM(BR$19:BR$37)+SUM(BR$78:BR85))&gt;=20,0,SUM(IF(AND($I86=1,DF86=1,DF$41&gt;2,DF$40&gt;0,SUM(DF$47:DF$53)&gt;0),1,0)))</f>
        <v>0</v>
      </c>
      <c r="BS86" s="68">
        <f>IF((SUM(BS$19:BS$37)+SUM(BS$78:BS85))&gt;=20,0,SUM(IF(AND($I86=1,DG86=1,DG$41&gt;2,DG$40&gt;0,SUM(DG$47:DG$53)&gt;0),1,0)))</f>
        <v>0</v>
      </c>
      <c r="BT86" s="68">
        <f>IF((SUM(BT$19:BT$37)+SUM(BT$78:BT85))&gt;=20,0,SUM(IF(AND($I86=1,DH86=1,DH$41&gt;2,DH$40&gt;0,SUM(DH$47:DH$53)&gt;0),1,0)))</f>
        <v>0</v>
      </c>
      <c r="BU86" s="68">
        <f>IF((SUM(BU$19:BU$37)+SUM(BU$78:BU85))&gt;=20,0,SUM(IF(AND($I86=1,DI86=1,DI$41&gt;2,DI$40&gt;0,SUM(DI$47:DI$53)&gt;0),1,0)))</f>
        <v>0</v>
      </c>
      <c r="BV86" s="68">
        <f>IF((SUM(BV$19:BV$37)+SUM(BV$78:BV85))&gt;=20,0,SUM(IF(AND($I86=1,DJ86=1,DJ$41&gt;2,DJ$40&gt;0,SUM(DJ$47:DJ$53)&gt;0),1,0)))</f>
        <v>0</v>
      </c>
      <c r="BW86" s="68">
        <f>IF((SUM(BW$19:BW$37)+SUM(BW$78:BW85))&gt;=20,0,SUM(IF(AND($I86=1,DK86=1,DK$41&gt;2,DK$40&gt;0,SUM(DK$47:DK$53)&gt;0),1,0)))</f>
        <v>0</v>
      </c>
      <c r="BX86" s="68">
        <f>IF((SUM(BX$19:BX$37)+SUM(BX$78:BX85))&gt;=20,0,SUM(IF(AND($I86=1,DL86=1,DL$41&gt;2,DL$40&gt;0,SUM(DL$47:DL$53)&gt;0),1,0)))</f>
        <v>0</v>
      </c>
      <c r="BY86" s="68">
        <f>IF((SUM(BY$19:BY$37)+SUM(BY$78:BY85))&gt;=20,0,SUM(IF(AND($I86=1,DM86=1,DM$41&gt;2,DM$40&gt;0,SUM(DM$47:DM$53)&gt;0),1,0)))</f>
        <v>0</v>
      </c>
      <c r="BZ86" s="68">
        <f>IF((SUM(BZ$19:BZ$37)+SUM(BZ$78:BZ85))&gt;=20,0,SUM(IF(AND($I86=1,DN86=1,DN$41&gt;2,DN$40&gt;0,SUM(DN$47:DN$53)&gt;0),1,0)))</f>
        <v>0</v>
      </c>
      <c r="CA86" s="68">
        <f>IF((SUM(CA$19:CA$37)+SUM(CA$78:CA85))&gt;=20,0,SUM(IF(AND($I86=1,DO86=1,DO$41&gt;2,DO$40&gt;0,SUM(DO$47:DO$53)&gt;0),1,0)))</f>
        <v>0</v>
      </c>
      <c r="CB86" s="68">
        <f>IF((SUM(CB$19:CB$37)+SUM(CB$78:CB85))&gt;=20,0,SUM(IF(AND($I86=1,DP86=1,DP$41&gt;2,DP$40&gt;0,SUM(DP$47:DP$53)&gt;0),1,0)))</f>
        <v>0</v>
      </c>
      <c r="CC86" s="68">
        <f>IF((SUM(CC$19:CC$37)+SUM(CC$78:CC85))&gt;=20,0,SUM(IF(AND($I86=1,DQ86=1,DQ$41&gt;2,DQ$40&gt;0,SUM(DQ$47:DQ$53)&gt;0),1,0)))</f>
        <v>0</v>
      </c>
      <c r="CD86" s="68">
        <f>IF((SUM(CD$19:CD$37)+SUM(CD$78:CD85))&gt;=20,0,SUM(IF(AND($I86=1,DR86=1,DR$41&gt;2,DR$40&gt;0,SUM(DR$47:DR$53)&gt;0),1,0)))</f>
        <v>0</v>
      </c>
      <c r="CE86" s="68">
        <f>IF((SUM(CE$19:CE$37)+SUM(CE$78:CE85))&gt;=20,0,SUM(IF(AND($I86=1,DS86=1,DS$41&gt;2,DS$40&gt;0,SUM(DS$47:DS$53)&gt;0),1,0)))</f>
        <v>0</v>
      </c>
      <c r="CF86" s="68">
        <f>IF((SUM(CF$19:CF$37)+SUM(CF$78:CF85))&gt;=20,0,SUM(IF(AND($I86=1,DT86=1,DT$41&gt;2,DT$40&gt;0,SUM(DT$47:DT$53)&gt;0),1,0)))</f>
        <v>0</v>
      </c>
      <c r="CG86" s="68">
        <f>IF((SUM(CG$19:CG$37)+SUM(CG$78:CG85))&gt;=20,0,SUM(IF(AND($I86=1,DU86=1,DU$41&gt;2,DU$40&gt;0,SUM(DU$47:DU$53)&gt;0),1,0)))</f>
        <v>0</v>
      </c>
      <c r="CH86" s="68">
        <f>IF((SUM(CH$19:CH$37)+SUM(CH$78:CH85))&gt;=20,0,SUM(IF(AND($I86=1,DV86=1,DV$41&gt;2,DV$40&gt;0,SUM(DV$47:DV$53)&gt;0),1,0)))</f>
        <v>0</v>
      </c>
      <c r="CI86" s="68">
        <f>IF((SUM(CI$19:CI$37)+SUM(CI$78:CI85))&gt;=20,0,SUM(IF(AND($I86=1,DW86=1,DW$41&gt;2,DW$40&gt;0,SUM(DW$47:DW$53)&gt;0),1,0)))</f>
        <v>0</v>
      </c>
      <c r="CJ86" s="68">
        <f>IF((SUM(CJ$19:CJ$37)+SUM(CJ$78:CJ85))&gt;=20,0,SUM(IF(AND($I86=1,DX86=1,DX$41&gt;2,DX$40&gt;0,SUM(DX$47:DX$53)&gt;0),1,0)))</f>
        <v>0</v>
      </c>
      <c r="CK86" s="68">
        <f>IF((SUM(CK$19:CK$37)+SUM(CK$78:CK85))&gt;=20,0,SUM(IF(AND($I86=1,DY86=1,DY$41&gt;2,DY$40&gt;0,SUM(DY$47:DY$53)&gt;0),1,0)))</f>
        <v>0</v>
      </c>
      <c r="CL86" s="68">
        <f>IF((SUM(CL$19:CL$37)+SUM(CL$78:CL85))&gt;=20,0,SUM(IF(AND($I86=1,DZ86=1,DZ$41&gt;2,DZ$40&gt;0,SUM(DZ$47:DZ$53)&gt;0),1,0)))</f>
        <v>0</v>
      </c>
      <c r="CM86" s="68">
        <f>IF((SUM(CM$19:CM$37)+SUM(CM$78:CM85))&gt;=20,0,SUM(IF(AND($I86=1,EA86=1,EA$41&gt;2,EA$40&gt;0,SUM(EA$47:EA$53)&gt;0),1,0)))</f>
        <v>0</v>
      </c>
      <c r="CN86" s="68">
        <f>IF((SUM(CN$19:CN$37)+SUM(CN$78:CN85))&gt;=20,0,SUM(IF(AND($I86=1,EB86=1,EB$41&gt;2,EB$40&gt;0,SUM(EB$47:EB$53)&gt;0),1,0)))</f>
        <v>0</v>
      </c>
      <c r="CO86" s="68">
        <f>IF((SUM(CO$19:CO$37)+SUM(CO$78:CO85))&gt;=20,0,SUM(IF(AND($I86=1,EC86=1,EC$41&gt;2,EC$40&gt;0,SUM(EC$47:EC$53)&gt;0),1,0)))</f>
        <v>0</v>
      </c>
      <c r="CP86" s="68">
        <f>IF((SUM(CP$19:CP$37)+SUM(CP$78:CP85))&gt;=20,0,SUM(IF(AND($I86=1,ED86=1,ED$41&gt;2,ED$40&gt;0,SUM(ED$47:ED$53)&gt;0),1,0)))</f>
        <v>0</v>
      </c>
      <c r="CQ86" s="68">
        <f>IF((SUM(CQ$19:CQ$37)+SUM(CQ$78:CQ85))&gt;=20,0,SUM(IF(AND($I86=1,EE86=1,EE$41&gt;2,EE$40&gt;0,SUM(EE$47:EE$53)&gt;0),1,0)))</f>
        <v>0</v>
      </c>
      <c r="CR86" s="68">
        <f>IF((SUM(CR$19:CR$37)+SUM(CR$78:CR85))&gt;=20,0,SUM(IF(AND($I86=1,EF86=1,EF$41&gt;2,EF$40&gt;0,SUM(EF$47:EF$53)&gt;0),1,0)))</f>
        <v>0</v>
      </c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  <c r="DM86" s="53"/>
      <c r="DN86" s="53"/>
      <c r="DO86" s="53"/>
      <c r="DP86" s="53"/>
      <c r="DQ86" s="53"/>
      <c r="DR86" s="53"/>
      <c r="DS86" s="53"/>
      <c r="DT86" s="53"/>
      <c r="DU86" s="53"/>
      <c r="DV86" s="53"/>
      <c r="DW86" s="53"/>
      <c r="DX86" s="53"/>
      <c r="DY86" s="53"/>
      <c r="DZ86" s="53"/>
      <c r="EA86" s="53"/>
      <c r="EB86" s="53"/>
      <c r="EC86" s="53"/>
      <c r="ED86" s="53"/>
      <c r="EE86" s="53"/>
      <c r="EF86" s="53"/>
      <c r="EG86" s="46">
        <f t="shared" si="51"/>
        <v>0</v>
      </c>
      <c r="EH86" s="116"/>
      <c r="EI86" s="82">
        <f t="shared" si="52"/>
        <v>0</v>
      </c>
      <c r="EJ86" s="295" t="str">
        <f t="shared" si="53"/>
        <v/>
      </c>
      <c r="EK86" s="296">
        <f t="shared" si="54"/>
        <v>0</v>
      </c>
      <c r="EL86" s="161"/>
      <c r="EM86" s="354">
        <f>SUMIF($K86,REGISTER!$CY$7,'KORT 3'!$BD86)</f>
        <v>0</v>
      </c>
      <c r="EN86" s="355">
        <f>SUMIF($K86,REGISTER!$CY$8,'KORT 3'!$BD86)</f>
        <v>0</v>
      </c>
      <c r="EO86" s="356">
        <f>SUMIF($K86,REGISTER!$CY$9,'KORT 3'!$BD86)</f>
        <v>0</v>
      </c>
      <c r="EP86" s="356">
        <f>SUMIF($K86,REGISTER!$CY$10,'KORT 3'!$BD86)</f>
        <v>0</v>
      </c>
      <c r="EQ86" s="357">
        <f>SUMIF($K86,REGISTER!$CY$23,'KORT 3'!$BD86)</f>
        <v>0</v>
      </c>
      <c r="ER86" s="355">
        <f>SUMIF($K86,REGISTER!$CY$24,'KORT 3'!$BD86)</f>
        <v>0</v>
      </c>
      <c r="ES86" s="356">
        <f>SUMIF($K86,REGISTER!$CY$25,'KORT 3'!$BD86)</f>
        <v>0</v>
      </c>
      <c r="ET86" s="356">
        <f>SUMIF($K86,REGISTER!$CY$26,'KORT 3'!$BD86)</f>
        <v>0</v>
      </c>
      <c r="EU86" s="357">
        <f>SUMIF($K86,REGISTER!$CY$15,'KORT 3'!$BD86)</f>
        <v>0</v>
      </c>
      <c r="EV86" s="355">
        <f>SUMIF($K86,REGISTER!$CY$16,'KORT 3'!$BD86)</f>
        <v>0</v>
      </c>
      <c r="EW86" s="355">
        <f>SUMIF($K86,REGISTER!$CY$17,'KORT 3'!$BD86)</f>
        <v>0</v>
      </c>
      <c r="EX86" s="355">
        <f>SUMIF($K86,REGISTER!$CY$18,'KORT 3'!$BD86)</f>
        <v>0</v>
      </c>
      <c r="EY86" s="358">
        <f>SUMIF($K86,REGISTER!$CY$19,'KORT 3'!$BD86)+SUMIF($K86,REGISTER!$CY$20,'KORT 3'!$BD86)+SUMIF($K86,REGISTER!$CY$21,'KORT 3'!$BD86)+SUMIF($K86,REGISTER!$CY$22,'KORT 3'!$BD86)</f>
        <v>0</v>
      </c>
      <c r="EZ86" s="359">
        <f>SUMIF($K86,REGISTER!$CY$31,'KORT 3'!$BD86)</f>
        <v>0</v>
      </c>
      <c r="FA86" s="355">
        <f>SUMIF($K86,REGISTER!$CY$32,'KORT 3'!$BD86)</f>
        <v>0</v>
      </c>
      <c r="FB86" s="355">
        <f>SUMIF($K86,REGISTER!$CY$33,'KORT 3'!$BD86)</f>
        <v>0</v>
      </c>
      <c r="FC86" s="355">
        <f>SUMIF($K86,REGISTER!$CY$34,'KORT 3'!$BD86)</f>
        <v>0</v>
      </c>
      <c r="FD86" s="358">
        <f>SUMIF($K86,REGISTER!$CY$35,'KORT 3'!$BD86)+SUMIF($K86,REGISTER!$CY$36,'KORT 3'!$BD86)+SUMIF($K86,REGISTER!$CY$37,'KORT 3'!$BD86)+SUMIF($K86,REGISTER!$CY$38,'KORT 3'!$BD86)</f>
        <v>0</v>
      </c>
      <c r="FE86" s="376"/>
      <c r="FF86" s="377"/>
      <c r="FG86" s="378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9"/>
      <c r="FY86" s="84">
        <f>SUMIF($M86,REGISTER!$CY$40,'KORT 3'!$O86)</f>
        <v>0</v>
      </c>
      <c r="FZ86" s="17">
        <f>SUMIF($M86,REGISTER!$CY$41,'KORT 3'!$O86)</f>
        <v>0</v>
      </c>
      <c r="GA86" s="17">
        <f>SUMIF($M86,REGISTER!$CY$42,'KORT 3'!$O86)</f>
        <v>0</v>
      </c>
      <c r="GB86" s="17">
        <f>SUMIF($M86,REGISTER!$CY$43,'KORT 3'!$O86)</f>
        <v>0</v>
      </c>
      <c r="GC86" s="17">
        <f>SUMIF($M86,REGISTER!$CY$44,'KORT 3'!$O86)</f>
        <v>0</v>
      </c>
      <c r="GD86" s="17">
        <f>SUMIF($M86,REGISTER!$CY$45,'KORT 3'!$O86)</f>
        <v>0</v>
      </c>
      <c r="GE86" s="17">
        <f>SUMIF($M86,REGISTER!$CY$60,'KORT 3'!$O86)</f>
        <v>0</v>
      </c>
      <c r="GF86" s="17">
        <f>SUMIF($M86,REGISTER!$CY$61,'KORT 3'!$O86)</f>
        <v>0</v>
      </c>
      <c r="GG86" s="17">
        <f>SUMIF($M86,REGISTER!$CY$62,'KORT 3'!$O86)</f>
        <v>0</v>
      </c>
      <c r="GH86" s="17">
        <f>SUMIF($M86,REGISTER!$CY$63,'KORT 3'!$O86)</f>
        <v>0</v>
      </c>
      <c r="GI86" s="17">
        <f>SUMIF($M86,REGISTER!$CY$64,'KORT 3'!$O86)</f>
        <v>0</v>
      </c>
      <c r="GJ86" s="17">
        <f>SUMIF($M86,REGISTER!$CY$65,'KORT 3'!$O86)</f>
        <v>0</v>
      </c>
      <c r="GK86" s="17">
        <f>SUMIF($M86,REGISTER!$CY$50,'KORT 3'!$O86)</f>
        <v>0</v>
      </c>
      <c r="GL86" s="17">
        <f>SUMIF($M86,REGISTER!$CY$51,'KORT 3'!$O86)</f>
        <v>0</v>
      </c>
      <c r="GM86" s="17">
        <f>SUMIF($M86,REGISTER!$CY$52,'KORT 3'!$O86)</f>
        <v>0</v>
      </c>
      <c r="GN86" s="17">
        <f>SUMIF($M86,REGISTER!$CY$53,'KORT 3'!$O86)</f>
        <v>0</v>
      </c>
      <c r="GO86" s="17">
        <f>SUMIF($M86,REGISTER!$CY$54,'KORT 3'!$O86)</f>
        <v>0</v>
      </c>
      <c r="GP86" s="17">
        <f>SUMIF($M86,REGISTER!$CY$55,'KORT 3'!$O86)</f>
        <v>0</v>
      </c>
      <c r="GQ86" s="16">
        <f>SUMIF($M86,REGISTER!$CY$56,'KORT 3'!$O86)+SUMIF($M86,REGISTER!$CY$57,'KORT 3'!$O86)+SUMIF($M86,REGISTER!$CY$58,'KORT 3'!$O86)+SUMIF($M86,REGISTER!$CY$59,'KORT 3'!$O86)</f>
        <v>0</v>
      </c>
      <c r="GR86" s="17">
        <f>SUMIF($M86,REGISTER!$CY$70,'KORT 3'!$O86)</f>
        <v>0</v>
      </c>
      <c r="GS86" s="17">
        <f>SUMIF($M86,REGISTER!$CY$71,'KORT 3'!$O86)</f>
        <v>0</v>
      </c>
      <c r="GT86" s="17">
        <f>SUMIF($M86,REGISTER!$CY$72,'KORT 3'!$O86)</f>
        <v>0</v>
      </c>
      <c r="GU86" s="17">
        <f>SUMIF($M86,REGISTER!$CY$73,'KORT 3'!$O86)</f>
        <v>0</v>
      </c>
      <c r="GV86" s="17">
        <f>SUMIF($M86,REGISTER!$CY$74,'KORT 3'!$O86)</f>
        <v>0</v>
      </c>
      <c r="GW86" s="17">
        <f>SUMIF($M86,REGISTER!$CY$75,'KORT 3'!$O86)</f>
        <v>0</v>
      </c>
      <c r="GX86" s="16">
        <f>SUMIF($M86,REGISTER!$CY$76,'KORT 3'!$O86)+SUMIF($M86,REGISTER!$CY$77,'KORT 3'!$O86)+SUMIF($M86,REGISTER!$CY$78,'KORT 3'!$O86)+SUMIF($M86,REGISTER!$CY$79,'KORT 3'!$O86)</f>
        <v>0</v>
      </c>
      <c r="GY86" s="116"/>
      <c r="GZ86" s="116"/>
      <c r="HA86" s="116"/>
      <c r="HB86" s="116"/>
      <c r="HC86" s="116"/>
      <c r="HD86" s="116"/>
      <c r="HE86" s="116"/>
      <c r="HF86" s="116"/>
      <c r="HG86" s="116"/>
      <c r="HH86" s="116"/>
      <c r="HI86" s="116"/>
      <c r="HJ86" s="116"/>
      <c r="HK86" s="116"/>
      <c r="HL86" s="116"/>
      <c r="HM86" s="116"/>
      <c r="HN86" s="116"/>
      <c r="HO86" s="116"/>
      <c r="HP86" s="106"/>
      <c r="HQ86" s="1"/>
    </row>
    <row r="87" spans="1:225" ht="12" customHeight="1">
      <c r="A87" s="15">
        <v>31</v>
      </c>
      <c r="B87" s="69"/>
      <c r="C87" s="539" t="str">
        <f t="shared" si="41"/>
        <v/>
      </c>
      <c r="D87" s="540"/>
      <c r="E87" s="540"/>
      <c r="F87" s="540"/>
      <c r="G87" s="541"/>
      <c r="H87" s="111" t="str">
        <f t="shared" si="42"/>
        <v/>
      </c>
      <c r="I87" s="22">
        <f t="shared" si="43"/>
        <v>0</v>
      </c>
      <c r="J87" s="22">
        <f t="shared" si="44"/>
        <v>0</v>
      </c>
      <c r="K87" s="22">
        <f t="shared" si="45"/>
        <v>0</v>
      </c>
      <c r="L87" s="114"/>
      <c r="M87" s="22">
        <f t="shared" si="46"/>
        <v>0</v>
      </c>
      <c r="N87" s="22">
        <f t="shared" si="47"/>
        <v>0</v>
      </c>
      <c r="O87" s="83">
        <f t="shared" si="48"/>
        <v>0</v>
      </c>
      <c r="P87" s="68">
        <f>IF((SUM(P$19:P$39)+SUM(P$78:P86)+SUM(P$117:P$121))&gt;=REGISTER!$DD$24,0,IF(CS$70=1,0,IF(AND(CS87=1,$J87=1,CS$43&gt;=REGISTER!$DD$28,CS$40&gt;0,SUM(CS$54:CS$60)&gt;0),1,0)))</f>
        <v>0</v>
      </c>
      <c r="Q87" s="68">
        <f>IF((SUM(Q$19:Q$39)+SUM(Q$78:Q86)+SUM(Q$117:Q$121))&gt;=REGISTER!$DD$24,0,IF(CT$70=1,0,IF(AND(CT87=1,$J87=1,CT$43&gt;=REGISTER!$DD$28,CT$40&gt;0,SUM(CT$54:CT$60)&gt;0),1,0)))</f>
        <v>0</v>
      </c>
      <c r="R87" s="68">
        <f>IF((SUM(R$19:R$39)+SUM(R$78:R86)+SUM(R$117:R$121))&gt;=REGISTER!$DD$24,0,IF(CU$70=1,0,IF(AND(CU87=1,$J87=1,CU$43&gt;=REGISTER!$DD$28,CU$40&gt;0,SUM(CU$54:CU$60)&gt;0),1,0)))</f>
        <v>0</v>
      </c>
      <c r="S87" s="68">
        <f>IF((SUM(S$19:S$39)+SUM(S$78:S86)+SUM(S$117:S$121))&gt;=REGISTER!$DD$24,0,IF(CV$70=1,0,IF(AND(CV87=1,$J87=1,CV$43&gt;=REGISTER!$DD$28,CV$40&gt;0,SUM(CV$54:CV$60)&gt;0),1,0)))</f>
        <v>0</v>
      </c>
      <c r="T87" s="68">
        <f>IF((SUM(T$19:T$39)+SUM(T$78:T86)+SUM(T$117:T$121))&gt;=REGISTER!$DD$24,0,IF(CW$70=1,0,IF(AND(CW87=1,$J87=1,CW$43&gt;=REGISTER!$DD$28,CW$40&gt;0,SUM(CW$54:CW$60)&gt;0),1,0)))</f>
        <v>0</v>
      </c>
      <c r="U87" s="68">
        <f>IF((SUM(U$19:U$39)+SUM(U$78:U86)+SUM(U$117:U$121))&gt;=REGISTER!$DD$24,0,IF(CX$70=1,0,IF(AND(CX87=1,$J87=1,CX$43&gt;=REGISTER!$DD$28,CX$40&gt;0,SUM(CX$54:CX$60)&gt;0),1,0)))</f>
        <v>0</v>
      </c>
      <c r="V87" s="68">
        <f>IF((SUM(V$19:V$39)+SUM(V$78:V86)+SUM(V$117:V$121))&gt;=REGISTER!$DD$24,0,IF(CY$70=1,0,IF(AND(CY87=1,$J87=1,CY$43&gt;=REGISTER!$DD$28,CY$40&gt;0,SUM(CY$54:CY$60)&gt;0),1,0)))</f>
        <v>0</v>
      </c>
      <c r="W87" s="68">
        <f>IF((SUM(W$19:W$39)+SUM(W$78:W86)+SUM(W$117:W$121))&gt;=REGISTER!$DD$24,0,IF(CZ$70=1,0,IF(AND(CZ87=1,$J87=1,CZ$43&gt;=REGISTER!$DD$28,CZ$40&gt;0,SUM(CZ$54:CZ$60)&gt;0),1,0)))</f>
        <v>0</v>
      </c>
      <c r="X87" s="68">
        <f>IF((SUM(X$19:X$39)+SUM(X$78:X86)+SUM(X$117:X$121))&gt;=REGISTER!$DD$24,0,IF(DA$70=1,0,IF(AND(DA87=1,$J87=1,DA$43&gt;=REGISTER!$DD$28,DA$40&gt;0,SUM(DA$54:DA$60)&gt;0),1,0)))</f>
        <v>0</v>
      </c>
      <c r="Y87" s="68">
        <f>IF((SUM(Y$19:Y$39)+SUM(Y$78:Y86)+SUM(Y$117:Y$121))&gt;=REGISTER!$DD$24,0,IF(DB$70=1,0,IF(AND(DB87=1,$J87=1,DB$43&gt;=REGISTER!$DD$28,DB$40&gt;0,SUM(DB$54:DB$60)&gt;0),1,0)))</f>
        <v>0</v>
      </c>
      <c r="Z87" s="68">
        <f>IF((SUM(Z$19:Z$39)+SUM(Z$78:Z86)+SUM(Z$117:Z$121))&gt;=REGISTER!$DD$24,0,IF(DC$70=1,0,IF(AND(DC87=1,$J87=1,DC$43&gt;=REGISTER!$DD$28,DC$40&gt;0,SUM(DC$54:DC$60)&gt;0),1,0)))</f>
        <v>0</v>
      </c>
      <c r="AA87" s="68">
        <f>IF((SUM(AA$19:AA$39)+SUM(AA$78:AA86)+SUM(AA$117:AA$121))&gt;=REGISTER!$DD$24,0,IF(DD$70=1,0,IF(AND(DD87=1,$J87=1,DD$43&gt;=REGISTER!$DD$28,DD$40&gt;0,SUM(DD$54:DD$60)&gt;0),1,0)))</f>
        <v>0</v>
      </c>
      <c r="AB87" s="68">
        <f>IF((SUM(AB$19:AB$39)+SUM(AB$78:AB86)+SUM(AB$117:AB$121))&gt;=REGISTER!$DD$24,0,IF(DE$70=1,0,IF(AND(DE87=1,$J87=1,DE$43&gt;=REGISTER!$DD$28,DE$40&gt;0,SUM(DE$54:DE$60)&gt;0),1,0)))</f>
        <v>0</v>
      </c>
      <c r="AC87" s="68">
        <f>IF((SUM(AC$19:AC$39)+SUM(AC$78:AC86)+SUM(AC$117:AC$121))&gt;=REGISTER!$DD$24,0,IF(DF$70=1,0,IF(AND(DF87=1,$J87=1,DF$43&gt;=REGISTER!$DD$28,DF$40&gt;0,SUM(DF$54:DF$60)&gt;0),1,0)))</f>
        <v>0</v>
      </c>
      <c r="AD87" s="68">
        <f>IF((SUM(AD$19:AD$39)+SUM(AD$78:AD86)+SUM(AD$117:AD$121))&gt;=REGISTER!$DD$24,0,IF(DG$70=1,0,IF(AND(DG87=1,$J87=1,DG$43&gt;=REGISTER!$DD$28,DG$40&gt;0,SUM(DG$54:DG$60)&gt;0),1,0)))</f>
        <v>0</v>
      </c>
      <c r="AE87" s="68">
        <f>IF((SUM(AE$19:AE$39)+SUM(AE$78:AE86)+SUM(AE$117:AE$121))&gt;=REGISTER!$DD$24,0,IF(DH$70=1,0,IF(AND(DH87=1,$J87=1,DH$43&gt;=REGISTER!$DD$28,DH$40&gt;0,SUM(DH$54:DH$60)&gt;0),1,0)))</f>
        <v>0</v>
      </c>
      <c r="AF87" s="68">
        <f>IF((SUM(AF$19:AF$39)+SUM(AF$78:AF86)+SUM(AF$117:AF$121))&gt;=REGISTER!$DD$24,0,IF(DI$70=1,0,IF(AND(DI87=1,$J87=1,DI$43&gt;=REGISTER!$DD$28,DI$40&gt;0,SUM(DI$54:DI$60)&gt;0),1,0)))</f>
        <v>0</v>
      </c>
      <c r="AG87" s="68">
        <f>IF((SUM(AG$19:AG$39)+SUM(AG$78:AG86)+SUM(AG$117:AG$121))&gt;=REGISTER!$DD$24,0,IF(DJ$70=1,0,IF(AND(DJ87=1,$J87=1,DJ$43&gt;=REGISTER!$DD$28,DJ$40&gt;0,SUM(DJ$54:DJ$60)&gt;0),1,0)))</f>
        <v>0</v>
      </c>
      <c r="AH87" s="68">
        <f>IF((SUM(AH$19:AH$39)+SUM(AH$78:AH86)+SUM(AH$117:AH$121))&gt;=REGISTER!$DD$24,0,IF(DK$70=1,0,IF(AND(DK87=1,$J87=1,DK$43&gt;=REGISTER!$DD$28,DK$40&gt;0,SUM(DK$54:DK$60)&gt;0),1,0)))</f>
        <v>0</v>
      </c>
      <c r="AI87" s="68">
        <f>IF((SUM(AI$19:AI$39)+SUM(AI$78:AI86)+SUM(AI$117:AI$121))&gt;=REGISTER!$DD$24,0,IF(DL$70=1,0,IF(AND(DL87=1,$J87=1,DL$43&gt;=REGISTER!$DD$28,DL$40&gt;0,SUM(DL$54:DL$60)&gt;0),1,0)))</f>
        <v>0</v>
      </c>
      <c r="AJ87" s="68">
        <f>IF((SUM(AJ$19:AJ$39)+SUM(AJ$78:AJ86)+SUM(AJ$117:AJ$121))&gt;=REGISTER!$DD$24,0,IF(DM$70=1,0,IF(AND(DM87=1,$J87=1,DM$43&gt;=REGISTER!$DD$28,DM$40&gt;0,SUM(DM$54:DM$60)&gt;0),1,0)))</f>
        <v>0</v>
      </c>
      <c r="AK87" s="68">
        <f>IF((SUM(AK$19:AK$39)+SUM(AK$78:AK86)+SUM(AK$117:AK$121))&gt;=REGISTER!$DD$24,0,IF(DN$70=1,0,IF(AND(DN87=1,$J87=1,DN$43&gt;=REGISTER!$DD$28,DN$40&gt;0,SUM(DN$54:DN$60)&gt;0),1,0)))</f>
        <v>0</v>
      </c>
      <c r="AL87" s="68">
        <f>IF((SUM(AL$19:AL$39)+SUM(AL$78:AL86)+SUM(AL$117:AL$121))&gt;=REGISTER!$DD$24,0,IF(DO$70=1,0,IF(AND(DO87=1,$J87=1,DO$43&gt;=REGISTER!$DD$28,DO$40&gt;0,SUM(DO$54:DO$60)&gt;0),1,0)))</f>
        <v>0</v>
      </c>
      <c r="AM87" s="68">
        <f>IF((SUM(AM$19:AM$39)+SUM(AM$78:AM86)+SUM(AM$117:AM$121))&gt;=REGISTER!$DD$24,0,IF(DP$70=1,0,IF(AND(DP87=1,$J87=1,DP$43&gt;=REGISTER!$DD$28,DP$40&gt;0,SUM(DP$54:DP$60)&gt;0),1,0)))</f>
        <v>0</v>
      </c>
      <c r="AN87" s="68">
        <f>IF((SUM(AN$19:AN$39)+SUM(AN$78:AN86)+SUM(AN$117:AN$121))&gt;=REGISTER!$DD$24,0,IF(DQ$70=1,0,IF(AND(DQ87=1,$J87=1,DQ$43&gt;=REGISTER!$DD$28,DQ$40&gt;0,SUM(DQ$54:DQ$60)&gt;0),1,0)))</f>
        <v>0</v>
      </c>
      <c r="AO87" s="68">
        <f>IF((SUM(AO$19:AO$39)+SUM(AO$78:AO86)+SUM(AO$117:AO$121))&gt;=REGISTER!$DD$24,0,IF(DR$70=1,0,IF(AND(DR87=1,$J87=1,DR$43&gt;=REGISTER!$DD$28,DR$40&gt;0,SUM(DR$54:DR$60)&gt;0),1,0)))</f>
        <v>0</v>
      </c>
      <c r="AP87" s="68">
        <f>IF((SUM(AP$19:AP$39)+SUM(AP$78:AP86)+SUM(AP$117:AP$121))&gt;=REGISTER!$DD$24,0,IF(DS$70=1,0,IF(AND(DS87=1,$J87=1,DS$43&gt;=REGISTER!$DD$28,DS$40&gt;0,SUM(DS$54:DS$60)&gt;0),1,0)))</f>
        <v>0</v>
      </c>
      <c r="AQ87" s="68">
        <f>IF((SUM(AQ$19:AQ$39)+SUM(AQ$78:AQ86)+SUM(AQ$117:AQ$121))&gt;=REGISTER!$DD$24,0,IF(DT$70=1,0,IF(AND(DT87=1,$J87=1,DT$43&gt;=REGISTER!$DD$28,DT$40&gt;0,SUM(DT$54:DT$60)&gt;0),1,0)))</f>
        <v>0</v>
      </c>
      <c r="AR87" s="68">
        <f>IF((SUM(AR$19:AR$39)+SUM(AR$78:AR86)+SUM(AR$117:AR$121))&gt;=REGISTER!$DD$24,0,IF(DU$70=1,0,IF(AND(DU87=1,$J87=1,DU$43&gt;=REGISTER!$DD$28,DU$40&gt;0,SUM(DU$54:DU$60)&gt;0),1,0)))</f>
        <v>0</v>
      </c>
      <c r="AS87" s="68">
        <f>IF((SUM(AS$19:AS$39)+SUM(AS$78:AS86)+SUM(AS$117:AS$121))&gt;=REGISTER!$DD$24,0,IF(DV$70=1,0,IF(AND(DV87=1,$J87=1,DV$43&gt;=REGISTER!$DD$28,DV$40&gt;0,SUM(DV$54:DV$60)&gt;0),1,0)))</f>
        <v>0</v>
      </c>
      <c r="AT87" s="68">
        <f>IF((SUM(AT$19:AT$39)+SUM(AT$78:AT86)+SUM(AT$117:AT$121))&gt;=REGISTER!$DD$24,0,IF(DW$70=1,0,IF(AND(DW87=1,$J87=1,DW$43&gt;=REGISTER!$DD$28,DW$40&gt;0,SUM(DW$54:DW$60)&gt;0),1,0)))</f>
        <v>0</v>
      </c>
      <c r="AU87" s="68">
        <f>IF((SUM(AU$19:AU$39)+SUM(AU$78:AU86)+SUM(AU$117:AU$121))&gt;=REGISTER!$DD$24,0,IF(DX$70=1,0,IF(AND(DX87=1,$J87=1,DX$43&gt;=REGISTER!$DD$28,DX$40&gt;0,SUM(DX$54:DX$60)&gt;0),1,0)))</f>
        <v>0</v>
      </c>
      <c r="AV87" s="68">
        <f>IF((SUM(AV$19:AV$39)+SUM(AV$78:AV86)+SUM(AV$117:AV$121))&gt;=REGISTER!$DD$24,0,IF(DY$70=1,0,IF(AND(DY87=1,$J87=1,DY$43&gt;=REGISTER!$DD$28,DY$40&gt;0,SUM(DY$54:DY$60)&gt;0),1,0)))</f>
        <v>0</v>
      </c>
      <c r="AW87" s="68">
        <f>IF((SUM(AW$19:AW$39)+SUM(AW$78:AW86)+SUM(AW$117:AW$121))&gt;=REGISTER!$DD$24,0,IF(DZ$70=1,0,IF(AND(DZ87=1,$J87=1,DZ$43&gt;=REGISTER!$DD$28,DZ$40&gt;0,SUM(DZ$54:DZ$60)&gt;0),1,0)))</f>
        <v>0</v>
      </c>
      <c r="AX87" s="68">
        <f>IF((SUM(AX$19:AX$39)+SUM(AX$78:AX86)+SUM(AX$117:AX$121))&gt;=REGISTER!$DD$24,0,IF(EA$70=1,0,IF(AND(EA87=1,$J87=1,EA$43&gt;=REGISTER!$DD$28,EA$40&gt;0,SUM(EA$54:EA$60)&gt;0),1,0)))</f>
        <v>0</v>
      </c>
      <c r="AY87" s="68">
        <f>IF((SUM(AY$19:AY$39)+SUM(AY$78:AY86)+SUM(AY$117:AY$121))&gt;=REGISTER!$DD$24,0,IF(EB$70=1,0,IF(AND(EB87=1,$J87=1,EB$43&gt;=REGISTER!$DD$28,EB$40&gt;0,SUM(EB$54:EB$60)&gt;0),1,0)))</f>
        <v>0</v>
      </c>
      <c r="AZ87" s="68">
        <f>IF((SUM(AZ$19:AZ$39)+SUM(AZ$78:AZ86)+SUM(AZ$117:AZ$121))&gt;=REGISTER!$DD$24,0,IF(EC$70=1,0,IF(AND(EC87=1,$J87=1,EC$43&gt;=REGISTER!$DD$28,EC$40&gt;0,SUM(EC$54:EC$60)&gt;0),1,0)))</f>
        <v>0</v>
      </c>
      <c r="BA87" s="68">
        <f>IF((SUM(BA$19:BA$39)+SUM(BA$78:BA86)+SUM(BA$117:BA$121))&gt;=REGISTER!$DD$24,0,IF(ED$70=1,0,IF(AND(ED87=1,$J87=1,ED$43&gt;=REGISTER!$DD$28,ED$40&gt;0,SUM(ED$54:ED$60)&gt;0),1,0)))</f>
        <v>0</v>
      </c>
      <c r="BB87" s="68">
        <f>IF((SUM(BB$19:BB$39)+SUM(BB$78:BB86)+SUM(BB$117:BB$121))&gt;=REGISTER!$DD$24,0,IF(EE$70=1,0,IF(AND(EE87=1,$J87=1,EE$43&gt;=REGISTER!$DD$28,EE$40&gt;0,SUM(EE$54:EE$60)&gt;0),1,0)))</f>
        <v>0</v>
      </c>
      <c r="BC87" s="68">
        <f>IF((SUM(BC$19:BC$39)+SUM(BC$78:BC86)+SUM(BC$117:BC$121))&gt;=REGISTER!$DD$24,0,IF(EF$70=1,0,IF(AND(EF87=1,$J87=1,EF$43&gt;=REGISTER!$DD$28,EF$40&gt;0,SUM(EF$54:EF$60)&gt;0),1,0)))</f>
        <v>0</v>
      </c>
      <c r="BD87" s="83">
        <f t="shared" si="49"/>
        <v>0</v>
      </c>
      <c r="BE87" s="68">
        <f>IF((SUM(BE$19:BE$37)+SUM(BE$78:BE86))&gt;=20,0,SUM(IF(AND($I87=1,CS87=1,CS$41&gt;2,CS$40&gt;0,SUM(CS$47:CS$53)&gt;0),1,0)))</f>
        <v>0</v>
      </c>
      <c r="BF87" s="68">
        <f>IF((SUM(BF$19:BF$37)+SUM(BF$78:BF86))&gt;=20,0,SUM(IF(AND($I87=1,CT87=1,CT$41&gt;2,CT$40&gt;0,SUM(CT$47:CT$53)&gt;0),1,0)))</f>
        <v>0</v>
      </c>
      <c r="BG87" s="68">
        <f>IF((SUM(BG$19:BG$37)+SUM(BG$78:BG86))&gt;=20,0,SUM(IF(AND($I87=1,CU87=1,CU$41&gt;2,CU$40&gt;0,SUM(CU$47:CU$53)&gt;0),1,0)))</f>
        <v>0</v>
      </c>
      <c r="BH87" s="68">
        <f>IF((SUM(BH$19:BH$37)+SUM(BH$78:BH86))&gt;=20,0,SUM(IF(AND($I87=1,CV87=1,CV$41&gt;2,CV$40&gt;0,SUM(CV$47:CV$53)&gt;0),1,0)))</f>
        <v>0</v>
      </c>
      <c r="BI87" s="68">
        <f>IF((SUM(BI$19:BI$37)+SUM(BI$78:BI86))&gt;=20,0,SUM(IF(AND($I87=1,CW87=1,CW$41&gt;2,CW$40&gt;0,SUM(CW$47:CW$53)&gt;0),1,0)))</f>
        <v>0</v>
      </c>
      <c r="BJ87" s="68">
        <f>IF((SUM(BJ$19:BJ$37)+SUM(BJ$78:BJ86))&gt;=20,0,SUM(IF(AND($I87=1,CX87=1,CX$41&gt;2,CX$40&gt;0,SUM(CX$47:CX$53)&gt;0),1,0)))</f>
        <v>0</v>
      </c>
      <c r="BK87" s="68">
        <f>IF((SUM(BK$19:BK$37)+SUM(BK$78:BK86))&gt;=20,0,SUM(IF(AND($I87=1,CY87=1,CY$41&gt;2,CY$40&gt;0,SUM(CY$47:CY$53)&gt;0),1,0)))</f>
        <v>0</v>
      </c>
      <c r="BL87" s="68">
        <f>IF((SUM(BL$19:BL$37)+SUM(BL$78:BL86))&gt;=20,0,SUM(IF(AND($I87=1,CZ87=1,CZ$41&gt;2,CZ$40&gt;0,SUM(CZ$47:CZ$53)&gt;0),1,0)))</f>
        <v>0</v>
      </c>
      <c r="BM87" s="68">
        <f>IF((SUM(BM$19:BM$37)+SUM(BM$78:BM86))&gt;=20,0,SUM(IF(AND($I87=1,DA87=1,DA$41&gt;2,DA$40&gt;0,SUM(DA$47:DA$53)&gt;0),1,0)))</f>
        <v>0</v>
      </c>
      <c r="BN87" s="68">
        <f>IF((SUM(BN$19:BN$37)+SUM(BN$78:BN86))&gt;=20,0,SUM(IF(AND($I87=1,DB87=1,DB$41&gt;2,DB$40&gt;0,SUM(DB$47:DB$53)&gt;0),1,0)))</f>
        <v>0</v>
      </c>
      <c r="BO87" s="68">
        <f>IF((SUM(BO$19:BO$37)+SUM(BO$78:BO86))&gt;=20,0,SUM(IF(AND($I87=1,DC87=1,DC$41&gt;2,DC$40&gt;0,SUM(DC$47:DC$53)&gt;0),1,0)))</f>
        <v>0</v>
      </c>
      <c r="BP87" s="68">
        <f>IF((SUM(BP$19:BP$37)+SUM(BP$78:BP86))&gt;=20,0,SUM(IF(AND($I87=1,DD87=1,DD$41&gt;2,DD$40&gt;0,SUM(DD$47:DD$53)&gt;0),1,0)))</f>
        <v>0</v>
      </c>
      <c r="BQ87" s="68">
        <f>IF((SUM(BQ$19:BQ$37)+SUM(BQ$78:BQ86))&gt;=20,0,SUM(IF(AND($I87=1,DE87=1,DE$41&gt;2,DE$40&gt;0,SUM(DE$47:DE$53)&gt;0),1,0)))</f>
        <v>0</v>
      </c>
      <c r="BR87" s="68">
        <f>IF((SUM(BR$19:BR$37)+SUM(BR$78:BR86))&gt;=20,0,SUM(IF(AND($I87=1,DF87=1,DF$41&gt;2,DF$40&gt;0,SUM(DF$47:DF$53)&gt;0),1,0)))</f>
        <v>0</v>
      </c>
      <c r="BS87" s="68">
        <f>IF((SUM(BS$19:BS$37)+SUM(BS$78:BS86))&gt;=20,0,SUM(IF(AND($I87=1,DG87=1,DG$41&gt;2,DG$40&gt;0,SUM(DG$47:DG$53)&gt;0),1,0)))</f>
        <v>0</v>
      </c>
      <c r="BT87" s="68">
        <f>IF((SUM(BT$19:BT$37)+SUM(BT$78:BT86))&gt;=20,0,SUM(IF(AND($I87=1,DH87=1,DH$41&gt;2,DH$40&gt;0,SUM(DH$47:DH$53)&gt;0),1,0)))</f>
        <v>0</v>
      </c>
      <c r="BU87" s="68">
        <f>IF((SUM(BU$19:BU$37)+SUM(BU$78:BU86))&gt;=20,0,SUM(IF(AND($I87=1,DI87=1,DI$41&gt;2,DI$40&gt;0,SUM(DI$47:DI$53)&gt;0),1,0)))</f>
        <v>0</v>
      </c>
      <c r="BV87" s="68">
        <f>IF((SUM(BV$19:BV$37)+SUM(BV$78:BV86))&gt;=20,0,SUM(IF(AND($I87=1,DJ87=1,DJ$41&gt;2,DJ$40&gt;0,SUM(DJ$47:DJ$53)&gt;0),1,0)))</f>
        <v>0</v>
      </c>
      <c r="BW87" s="68">
        <f>IF((SUM(BW$19:BW$37)+SUM(BW$78:BW86))&gt;=20,0,SUM(IF(AND($I87=1,DK87=1,DK$41&gt;2,DK$40&gt;0,SUM(DK$47:DK$53)&gt;0),1,0)))</f>
        <v>0</v>
      </c>
      <c r="BX87" s="68">
        <f>IF((SUM(BX$19:BX$37)+SUM(BX$78:BX86))&gt;=20,0,SUM(IF(AND($I87=1,DL87=1,DL$41&gt;2,DL$40&gt;0,SUM(DL$47:DL$53)&gt;0),1,0)))</f>
        <v>0</v>
      </c>
      <c r="BY87" s="68">
        <f>IF((SUM(BY$19:BY$37)+SUM(BY$78:BY86))&gt;=20,0,SUM(IF(AND($I87=1,DM87=1,DM$41&gt;2,DM$40&gt;0,SUM(DM$47:DM$53)&gt;0),1,0)))</f>
        <v>0</v>
      </c>
      <c r="BZ87" s="68">
        <f>IF((SUM(BZ$19:BZ$37)+SUM(BZ$78:BZ86))&gt;=20,0,SUM(IF(AND($I87=1,DN87=1,DN$41&gt;2,DN$40&gt;0,SUM(DN$47:DN$53)&gt;0),1,0)))</f>
        <v>0</v>
      </c>
      <c r="CA87" s="68">
        <f>IF((SUM(CA$19:CA$37)+SUM(CA$78:CA86))&gt;=20,0,SUM(IF(AND($I87=1,DO87=1,DO$41&gt;2,DO$40&gt;0,SUM(DO$47:DO$53)&gt;0),1,0)))</f>
        <v>0</v>
      </c>
      <c r="CB87" s="68">
        <f>IF((SUM(CB$19:CB$37)+SUM(CB$78:CB86))&gt;=20,0,SUM(IF(AND($I87=1,DP87=1,DP$41&gt;2,DP$40&gt;0,SUM(DP$47:DP$53)&gt;0),1,0)))</f>
        <v>0</v>
      </c>
      <c r="CC87" s="68">
        <f>IF((SUM(CC$19:CC$37)+SUM(CC$78:CC86))&gt;=20,0,SUM(IF(AND($I87=1,DQ87=1,DQ$41&gt;2,DQ$40&gt;0,SUM(DQ$47:DQ$53)&gt;0),1,0)))</f>
        <v>0</v>
      </c>
      <c r="CD87" s="68">
        <f>IF((SUM(CD$19:CD$37)+SUM(CD$78:CD86))&gt;=20,0,SUM(IF(AND($I87=1,DR87=1,DR$41&gt;2,DR$40&gt;0,SUM(DR$47:DR$53)&gt;0),1,0)))</f>
        <v>0</v>
      </c>
      <c r="CE87" s="68">
        <f>IF((SUM(CE$19:CE$37)+SUM(CE$78:CE86))&gt;=20,0,SUM(IF(AND($I87=1,DS87=1,DS$41&gt;2,DS$40&gt;0,SUM(DS$47:DS$53)&gt;0),1,0)))</f>
        <v>0</v>
      </c>
      <c r="CF87" s="68">
        <f>IF((SUM(CF$19:CF$37)+SUM(CF$78:CF86))&gt;=20,0,SUM(IF(AND($I87=1,DT87=1,DT$41&gt;2,DT$40&gt;0,SUM(DT$47:DT$53)&gt;0),1,0)))</f>
        <v>0</v>
      </c>
      <c r="CG87" s="68">
        <f>IF((SUM(CG$19:CG$37)+SUM(CG$78:CG86))&gt;=20,0,SUM(IF(AND($I87=1,DU87=1,DU$41&gt;2,DU$40&gt;0,SUM(DU$47:DU$53)&gt;0),1,0)))</f>
        <v>0</v>
      </c>
      <c r="CH87" s="68">
        <f>IF((SUM(CH$19:CH$37)+SUM(CH$78:CH86))&gt;=20,0,SUM(IF(AND($I87=1,DV87=1,DV$41&gt;2,DV$40&gt;0,SUM(DV$47:DV$53)&gt;0),1,0)))</f>
        <v>0</v>
      </c>
      <c r="CI87" s="68">
        <f>IF((SUM(CI$19:CI$37)+SUM(CI$78:CI86))&gt;=20,0,SUM(IF(AND($I87=1,DW87=1,DW$41&gt;2,DW$40&gt;0,SUM(DW$47:DW$53)&gt;0),1,0)))</f>
        <v>0</v>
      </c>
      <c r="CJ87" s="68">
        <f>IF((SUM(CJ$19:CJ$37)+SUM(CJ$78:CJ86))&gt;=20,0,SUM(IF(AND($I87=1,DX87=1,DX$41&gt;2,DX$40&gt;0,SUM(DX$47:DX$53)&gt;0),1,0)))</f>
        <v>0</v>
      </c>
      <c r="CK87" s="68">
        <f>IF((SUM(CK$19:CK$37)+SUM(CK$78:CK86))&gt;=20,0,SUM(IF(AND($I87=1,DY87=1,DY$41&gt;2,DY$40&gt;0,SUM(DY$47:DY$53)&gt;0),1,0)))</f>
        <v>0</v>
      </c>
      <c r="CL87" s="68">
        <f>IF((SUM(CL$19:CL$37)+SUM(CL$78:CL86))&gt;=20,0,SUM(IF(AND($I87=1,DZ87=1,DZ$41&gt;2,DZ$40&gt;0,SUM(DZ$47:DZ$53)&gt;0),1,0)))</f>
        <v>0</v>
      </c>
      <c r="CM87" s="68">
        <f>IF((SUM(CM$19:CM$37)+SUM(CM$78:CM86))&gt;=20,0,SUM(IF(AND($I87=1,EA87=1,EA$41&gt;2,EA$40&gt;0,SUM(EA$47:EA$53)&gt;0),1,0)))</f>
        <v>0</v>
      </c>
      <c r="CN87" s="68">
        <f>IF((SUM(CN$19:CN$37)+SUM(CN$78:CN86))&gt;=20,0,SUM(IF(AND($I87=1,EB87=1,EB$41&gt;2,EB$40&gt;0,SUM(EB$47:EB$53)&gt;0),1,0)))</f>
        <v>0</v>
      </c>
      <c r="CO87" s="68">
        <f>IF((SUM(CO$19:CO$37)+SUM(CO$78:CO86))&gt;=20,0,SUM(IF(AND($I87=1,EC87=1,EC$41&gt;2,EC$40&gt;0,SUM(EC$47:EC$53)&gt;0),1,0)))</f>
        <v>0</v>
      </c>
      <c r="CP87" s="68">
        <f>IF((SUM(CP$19:CP$37)+SUM(CP$78:CP86))&gt;=20,0,SUM(IF(AND($I87=1,ED87=1,ED$41&gt;2,ED$40&gt;0,SUM(ED$47:ED$53)&gt;0),1,0)))</f>
        <v>0</v>
      </c>
      <c r="CQ87" s="68">
        <f>IF((SUM(CQ$19:CQ$37)+SUM(CQ$78:CQ86))&gt;=20,0,SUM(IF(AND($I87=1,EE87=1,EE$41&gt;2,EE$40&gt;0,SUM(EE$47:EE$53)&gt;0),1,0)))</f>
        <v>0</v>
      </c>
      <c r="CR87" s="68">
        <f>IF((SUM(CR$19:CR$37)+SUM(CR$78:CR86))&gt;=20,0,SUM(IF(AND($I87=1,EF87=1,EF$41&gt;2,EF$40&gt;0,SUM(EF$47:EF$53)&gt;0),1,0)))</f>
        <v>0</v>
      </c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  <c r="DL87" s="53"/>
      <c r="DM87" s="53"/>
      <c r="DN87" s="53"/>
      <c r="DO87" s="53"/>
      <c r="DP87" s="53"/>
      <c r="DQ87" s="53"/>
      <c r="DR87" s="53"/>
      <c r="DS87" s="53"/>
      <c r="DT87" s="53"/>
      <c r="DU87" s="53"/>
      <c r="DV87" s="53"/>
      <c r="DW87" s="53"/>
      <c r="DX87" s="53"/>
      <c r="DY87" s="53"/>
      <c r="DZ87" s="53"/>
      <c r="EA87" s="53"/>
      <c r="EB87" s="53"/>
      <c r="EC87" s="53"/>
      <c r="ED87" s="53"/>
      <c r="EE87" s="53"/>
      <c r="EF87" s="53"/>
      <c r="EG87" s="46">
        <f t="shared" si="51"/>
        <v>0</v>
      </c>
      <c r="EH87" s="116"/>
      <c r="EI87" s="82">
        <f t="shared" si="52"/>
        <v>0</v>
      </c>
      <c r="EJ87" s="295" t="str">
        <f t="shared" si="53"/>
        <v/>
      </c>
      <c r="EK87" s="296">
        <f t="shared" si="54"/>
        <v>0</v>
      </c>
      <c r="EL87" s="161"/>
      <c r="EM87" s="354">
        <f>SUMIF($K87,REGISTER!$CY$7,'KORT 3'!$BD87)</f>
        <v>0</v>
      </c>
      <c r="EN87" s="355">
        <f>SUMIF($K87,REGISTER!$CY$8,'KORT 3'!$BD87)</f>
        <v>0</v>
      </c>
      <c r="EO87" s="356">
        <f>SUMIF($K87,REGISTER!$CY$9,'KORT 3'!$BD87)</f>
        <v>0</v>
      </c>
      <c r="EP87" s="356">
        <f>SUMIF($K87,REGISTER!$CY$10,'KORT 3'!$BD87)</f>
        <v>0</v>
      </c>
      <c r="EQ87" s="357">
        <f>SUMIF($K87,REGISTER!$CY$23,'KORT 3'!$BD87)</f>
        <v>0</v>
      </c>
      <c r="ER87" s="355">
        <f>SUMIF($K87,REGISTER!$CY$24,'KORT 3'!$BD87)</f>
        <v>0</v>
      </c>
      <c r="ES87" s="356">
        <f>SUMIF($K87,REGISTER!$CY$25,'KORT 3'!$BD87)</f>
        <v>0</v>
      </c>
      <c r="ET87" s="356">
        <f>SUMIF($K87,REGISTER!$CY$26,'KORT 3'!$BD87)</f>
        <v>0</v>
      </c>
      <c r="EU87" s="357">
        <f>SUMIF($K87,REGISTER!$CY$15,'KORT 3'!$BD87)</f>
        <v>0</v>
      </c>
      <c r="EV87" s="355">
        <f>SUMIF($K87,REGISTER!$CY$16,'KORT 3'!$BD87)</f>
        <v>0</v>
      </c>
      <c r="EW87" s="355">
        <f>SUMIF($K87,REGISTER!$CY$17,'KORT 3'!$BD87)</f>
        <v>0</v>
      </c>
      <c r="EX87" s="355">
        <f>SUMIF($K87,REGISTER!$CY$18,'KORT 3'!$BD87)</f>
        <v>0</v>
      </c>
      <c r="EY87" s="358">
        <f>SUMIF($K87,REGISTER!$CY$19,'KORT 3'!$BD87)+SUMIF($K87,REGISTER!$CY$20,'KORT 3'!$BD87)+SUMIF($K87,REGISTER!$CY$21,'KORT 3'!$BD87)+SUMIF($K87,REGISTER!$CY$22,'KORT 3'!$BD87)</f>
        <v>0</v>
      </c>
      <c r="EZ87" s="359">
        <f>SUMIF($K87,REGISTER!$CY$31,'KORT 3'!$BD87)</f>
        <v>0</v>
      </c>
      <c r="FA87" s="355">
        <f>SUMIF($K87,REGISTER!$CY$32,'KORT 3'!$BD87)</f>
        <v>0</v>
      </c>
      <c r="FB87" s="355">
        <f>SUMIF($K87,REGISTER!$CY$33,'KORT 3'!$BD87)</f>
        <v>0</v>
      </c>
      <c r="FC87" s="355">
        <f>SUMIF($K87,REGISTER!$CY$34,'KORT 3'!$BD87)</f>
        <v>0</v>
      </c>
      <c r="FD87" s="358">
        <f>SUMIF($K87,REGISTER!$CY$35,'KORT 3'!$BD87)+SUMIF($K87,REGISTER!$CY$36,'KORT 3'!$BD87)+SUMIF($K87,REGISTER!$CY$37,'KORT 3'!$BD87)+SUMIF($K87,REGISTER!$CY$38,'KORT 3'!$BD87)</f>
        <v>0</v>
      </c>
      <c r="FE87" s="376"/>
      <c r="FF87" s="377"/>
      <c r="FG87" s="378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9"/>
      <c r="FY87" s="84">
        <f>SUMIF($M87,REGISTER!$CY$40,'KORT 3'!$O87)</f>
        <v>0</v>
      </c>
      <c r="FZ87" s="17">
        <f>SUMIF($M87,REGISTER!$CY$41,'KORT 3'!$O87)</f>
        <v>0</v>
      </c>
      <c r="GA87" s="17">
        <f>SUMIF($M87,REGISTER!$CY$42,'KORT 3'!$O87)</f>
        <v>0</v>
      </c>
      <c r="GB87" s="17">
        <f>SUMIF($M87,REGISTER!$CY$43,'KORT 3'!$O87)</f>
        <v>0</v>
      </c>
      <c r="GC87" s="17">
        <f>SUMIF($M87,REGISTER!$CY$44,'KORT 3'!$O87)</f>
        <v>0</v>
      </c>
      <c r="GD87" s="17">
        <f>SUMIF($M87,REGISTER!$CY$45,'KORT 3'!$O87)</f>
        <v>0</v>
      </c>
      <c r="GE87" s="17">
        <f>SUMIF($M87,REGISTER!$CY$60,'KORT 3'!$O87)</f>
        <v>0</v>
      </c>
      <c r="GF87" s="17">
        <f>SUMIF($M87,REGISTER!$CY$61,'KORT 3'!$O87)</f>
        <v>0</v>
      </c>
      <c r="GG87" s="17">
        <f>SUMIF($M87,REGISTER!$CY$62,'KORT 3'!$O87)</f>
        <v>0</v>
      </c>
      <c r="GH87" s="17">
        <f>SUMIF($M87,REGISTER!$CY$63,'KORT 3'!$O87)</f>
        <v>0</v>
      </c>
      <c r="GI87" s="17">
        <f>SUMIF($M87,REGISTER!$CY$64,'KORT 3'!$O87)</f>
        <v>0</v>
      </c>
      <c r="GJ87" s="17">
        <f>SUMIF($M87,REGISTER!$CY$65,'KORT 3'!$O87)</f>
        <v>0</v>
      </c>
      <c r="GK87" s="17">
        <f>SUMIF($M87,REGISTER!$CY$50,'KORT 3'!$O87)</f>
        <v>0</v>
      </c>
      <c r="GL87" s="17">
        <f>SUMIF($M87,REGISTER!$CY$51,'KORT 3'!$O87)</f>
        <v>0</v>
      </c>
      <c r="GM87" s="17">
        <f>SUMIF($M87,REGISTER!$CY$52,'KORT 3'!$O87)</f>
        <v>0</v>
      </c>
      <c r="GN87" s="17">
        <f>SUMIF($M87,REGISTER!$CY$53,'KORT 3'!$O87)</f>
        <v>0</v>
      </c>
      <c r="GO87" s="17">
        <f>SUMIF($M87,REGISTER!$CY$54,'KORT 3'!$O87)</f>
        <v>0</v>
      </c>
      <c r="GP87" s="17">
        <f>SUMIF($M87,REGISTER!$CY$55,'KORT 3'!$O87)</f>
        <v>0</v>
      </c>
      <c r="GQ87" s="16">
        <f>SUMIF($M87,REGISTER!$CY$56,'KORT 3'!$O87)+SUMIF($M87,REGISTER!$CY$57,'KORT 3'!$O87)+SUMIF($M87,REGISTER!$CY$58,'KORT 3'!$O87)+SUMIF($M87,REGISTER!$CY$59,'KORT 3'!$O87)</f>
        <v>0</v>
      </c>
      <c r="GR87" s="17">
        <f>SUMIF($M87,REGISTER!$CY$70,'KORT 3'!$O87)</f>
        <v>0</v>
      </c>
      <c r="GS87" s="17">
        <f>SUMIF($M87,REGISTER!$CY$71,'KORT 3'!$O87)</f>
        <v>0</v>
      </c>
      <c r="GT87" s="17">
        <f>SUMIF($M87,REGISTER!$CY$72,'KORT 3'!$O87)</f>
        <v>0</v>
      </c>
      <c r="GU87" s="17">
        <f>SUMIF($M87,REGISTER!$CY$73,'KORT 3'!$O87)</f>
        <v>0</v>
      </c>
      <c r="GV87" s="17">
        <f>SUMIF($M87,REGISTER!$CY$74,'KORT 3'!$O87)</f>
        <v>0</v>
      </c>
      <c r="GW87" s="17">
        <f>SUMIF($M87,REGISTER!$CY$75,'KORT 3'!$O87)</f>
        <v>0</v>
      </c>
      <c r="GX87" s="16">
        <f>SUMIF($M87,REGISTER!$CY$76,'KORT 3'!$O87)+SUMIF($M87,REGISTER!$CY$77,'KORT 3'!$O87)+SUMIF($M87,REGISTER!$CY$78,'KORT 3'!$O87)+SUMIF($M87,REGISTER!$CY$79,'KORT 3'!$O87)</f>
        <v>0</v>
      </c>
      <c r="GY87" s="116"/>
      <c r="GZ87" s="116"/>
      <c r="HA87" s="116"/>
      <c r="HB87" s="116"/>
      <c r="HC87" s="116"/>
      <c r="HD87" s="116"/>
      <c r="HE87" s="116"/>
      <c r="HF87" s="116"/>
      <c r="HG87" s="116"/>
      <c r="HH87" s="116"/>
      <c r="HI87" s="116"/>
      <c r="HJ87" s="116"/>
      <c r="HK87" s="116"/>
      <c r="HL87" s="116"/>
      <c r="HM87" s="116"/>
      <c r="HN87" s="116"/>
      <c r="HO87" s="116"/>
      <c r="HP87" s="106"/>
      <c r="HQ87" s="1"/>
    </row>
    <row r="88" spans="1:225" ht="12" customHeight="1">
      <c r="A88" s="15">
        <v>32</v>
      </c>
      <c r="B88" s="69"/>
      <c r="C88" s="539" t="str">
        <f t="shared" si="41"/>
        <v/>
      </c>
      <c r="D88" s="540"/>
      <c r="E88" s="540"/>
      <c r="F88" s="540"/>
      <c r="G88" s="541"/>
      <c r="H88" s="111" t="str">
        <f t="shared" si="42"/>
        <v/>
      </c>
      <c r="I88" s="22">
        <f t="shared" si="43"/>
        <v>0</v>
      </c>
      <c r="J88" s="22">
        <f t="shared" si="44"/>
        <v>0</v>
      </c>
      <c r="K88" s="22">
        <f t="shared" si="45"/>
        <v>0</v>
      </c>
      <c r="L88" s="114"/>
      <c r="M88" s="22">
        <f t="shared" si="46"/>
        <v>0</v>
      </c>
      <c r="N88" s="22">
        <f t="shared" si="47"/>
        <v>0</v>
      </c>
      <c r="O88" s="83">
        <f t="shared" si="48"/>
        <v>0</v>
      </c>
      <c r="P88" s="68">
        <f>IF((SUM(P$19:P$39)+SUM(P$78:P87)+SUM(P$117:P$121))&gt;=REGISTER!$DD$24,0,IF(CS$70=1,0,IF(AND(CS88=1,$J88=1,CS$43&gt;=REGISTER!$DD$28,CS$40&gt;0,SUM(CS$54:CS$60)&gt;0),1,0)))</f>
        <v>0</v>
      </c>
      <c r="Q88" s="68">
        <f>IF((SUM(Q$19:Q$39)+SUM(Q$78:Q87)+SUM(Q$117:Q$121))&gt;=REGISTER!$DD$24,0,IF(CT$70=1,0,IF(AND(CT88=1,$J88=1,CT$43&gt;=REGISTER!$DD$28,CT$40&gt;0,SUM(CT$54:CT$60)&gt;0),1,0)))</f>
        <v>0</v>
      </c>
      <c r="R88" s="68">
        <f>IF((SUM(R$19:R$39)+SUM(R$78:R87)+SUM(R$117:R$121))&gt;=REGISTER!$DD$24,0,IF(CU$70=1,0,IF(AND(CU88=1,$J88=1,CU$43&gt;=REGISTER!$DD$28,CU$40&gt;0,SUM(CU$54:CU$60)&gt;0),1,0)))</f>
        <v>0</v>
      </c>
      <c r="S88" s="68">
        <f>IF((SUM(S$19:S$39)+SUM(S$78:S87)+SUM(S$117:S$121))&gt;=REGISTER!$DD$24,0,IF(CV$70=1,0,IF(AND(CV88=1,$J88=1,CV$43&gt;=REGISTER!$DD$28,CV$40&gt;0,SUM(CV$54:CV$60)&gt;0),1,0)))</f>
        <v>0</v>
      </c>
      <c r="T88" s="68">
        <f>IF((SUM(T$19:T$39)+SUM(T$78:T87)+SUM(T$117:T$121))&gt;=REGISTER!$DD$24,0,IF(CW$70=1,0,IF(AND(CW88=1,$J88=1,CW$43&gt;=REGISTER!$DD$28,CW$40&gt;0,SUM(CW$54:CW$60)&gt;0),1,0)))</f>
        <v>0</v>
      </c>
      <c r="U88" s="68">
        <f>IF((SUM(U$19:U$39)+SUM(U$78:U87)+SUM(U$117:U$121))&gt;=REGISTER!$DD$24,0,IF(CX$70=1,0,IF(AND(CX88=1,$J88=1,CX$43&gt;=REGISTER!$DD$28,CX$40&gt;0,SUM(CX$54:CX$60)&gt;0),1,0)))</f>
        <v>0</v>
      </c>
      <c r="V88" s="68">
        <f>IF((SUM(V$19:V$39)+SUM(V$78:V87)+SUM(V$117:V$121))&gt;=REGISTER!$DD$24,0,IF(CY$70=1,0,IF(AND(CY88=1,$J88=1,CY$43&gt;=REGISTER!$DD$28,CY$40&gt;0,SUM(CY$54:CY$60)&gt;0),1,0)))</f>
        <v>0</v>
      </c>
      <c r="W88" s="68">
        <f>IF((SUM(W$19:W$39)+SUM(W$78:W87)+SUM(W$117:W$121))&gt;=REGISTER!$DD$24,0,IF(CZ$70=1,0,IF(AND(CZ88=1,$J88=1,CZ$43&gt;=REGISTER!$DD$28,CZ$40&gt;0,SUM(CZ$54:CZ$60)&gt;0),1,0)))</f>
        <v>0</v>
      </c>
      <c r="X88" s="68">
        <f>IF((SUM(X$19:X$39)+SUM(X$78:X87)+SUM(X$117:X$121))&gt;=REGISTER!$DD$24,0,IF(DA$70=1,0,IF(AND(DA88=1,$J88=1,DA$43&gt;=REGISTER!$DD$28,DA$40&gt;0,SUM(DA$54:DA$60)&gt;0),1,0)))</f>
        <v>0</v>
      </c>
      <c r="Y88" s="68">
        <f>IF((SUM(Y$19:Y$39)+SUM(Y$78:Y87)+SUM(Y$117:Y$121))&gt;=REGISTER!$DD$24,0,IF(DB$70=1,0,IF(AND(DB88=1,$J88=1,DB$43&gt;=REGISTER!$DD$28,DB$40&gt;0,SUM(DB$54:DB$60)&gt;0),1,0)))</f>
        <v>0</v>
      </c>
      <c r="Z88" s="68">
        <f>IF((SUM(Z$19:Z$39)+SUM(Z$78:Z87)+SUM(Z$117:Z$121))&gt;=REGISTER!$DD$24,0,IF(DC$70=1,0,IF(AND(DC88=1,$J88=1,DC$43&gt;=REGISTER!$DD$28,DC$40&gt;0,SUM(DC$54:DC$60)&gt;0),1,0)))</f>
        <v>0</v>
      </c>
      <c r="AA88" s="68">
        <f>IF((SUM(AA$19:AA$39)+SUM(AA$78:AA87)+SUM(AA$117:AA$121))&gt;=REGISTER!$DD$24,0,IF(DD$70=1,0,IF(AND(DD88=1,$J88=1,DD$43&gt;=REGISTER!$DD$28,DD$40&gt;0,SUM(DD$54:DD$60)&gt;0),1,0)))</f>
        <v>0</v>
      </c>
      <c r="AB88" s="68">
        <f>IF((SUM(AB$19:AB$39)+SUM(AB$78:AB87)+SUM(AB$117:AB$121))&gt;=REGISTER!$DD$24,0,IF(DE$70=1,0,IF(AND(DE88=1,$J88=1,DE$43&gt;=REGISTER!$DD$28,DE$40&gt;0,SUM(DE$54:DE$60)&gt;0),1,0)))</f>
        <v>0</v>
      </c>
      <c r="AC88" s="68">
        <f>IF((SUM(AC$19:AC$39)+SUM(AC$78:AC87)+SUM(AC$117:AC$121))&gt;=REGISTER!$DD$24,0,IF(DF$70=1,0,IF(AND(DF88=1,$J88=1,DF$43&gt;=REGISTER!$DD$28,DF$40&gt;0,SUM(DF$54:DF$60)&gt;0),1,0)))</f>
        <v>0</v>
      </c>
      <c r="AD88" s="68">
        <f>IF((SUM(AD$19:AD$39)+SUM(AD$78:AD87)+SUM(AD$117:AD$121))&gt;=REGISTER!$DD$24,0,IF(DG$70=1,0,IF(AND(DG88=1,$J88=1,DG$43&gt;=REGISTER!$DD$28,DG$40&gt;0,SUM(DG$54:DG$60)&gt;0),1,0)))</f>
        <v>0</v>
      </c>
      <c r="AE88" s="68">
        <f>IF((SUM(AE$19:AE$39)+SUM(AE$78:AE87)+SUM(AE$117:AE$121))&gt;=REGISTER!$DD$24,0,IF(DH$70=1,0,IF(AND(DH88=1,$J88=1,DH$43&gt;=REGISTER!$DD$28,DH$40&gt;0,SUM(DH$54:DH$60)&gt;0),1,0)))</f>
        <v>0</v>
      </c>
      <c r="AF88" s="68">
        <f>IF((SUM(AF$19:AF$39)+SUM(AF$78:AF87)+SUM(AF$117:AF$121))&gt;=REGISTER!$DD$24,0,IF(DI$70=1,0,IF(AND(DI88=1,$J88=1,DI$43&gt;=REGISTER!$DD$28,DI$40&gt;0,SUM(DI$54:DI$60)&gt;0),1,0)))</f>
        <v>0</v>
      </c>
      <c r="AG88" s="68">
        <f>IF((SUM(AG$19:AG$39)+SUM(AG$78:AG87)+SUM(AG$117:AG$121))&gt;=REGISTER!$DD$24,0,IF(DJ$70=1,0,IF(AND(DJ88=1,$J88=1,DJ$43&gt;=REGISTER!$DD$28,DJ$40&gt;0,SUM(DJ$54:DJ$60)&gt;0),1,0)))</f>
        <v>0</v>
      </c>
      <c r="AH88" s="68">
        <f>IF((SUM(AH$19:AH$39)+SUM(AH$78:AH87)+SUM(AH$117:AH$121))&gt;=REGISTER!$DD$24,0,IF(DK$70=1,0,IF(AND(DK88=1,$J88=1,DK$43&gt;=REGISTER!$DD$28,DK$40&gt;0,SUM(DK$54:DK$60)&gt;0),1,0)))</f>
        <v>0</v>
      </c>
      <c r="AI88" s="68">
        <f>IF((SUM(AI$19:AI$39)+SUM(AI$78:AI87)+SUM(AI$117:AI$121))&gt;=REGISTER!$DD$24,0,IF(DL$70=1,0,IF(AND(DL88=1,$J88=1,DL$43&gt;=REGISTER!$DD$28,DL$40&gt;0,SUM(DL$54:DL$60)&gt;0),1,0)))</f>
        <v>0</v>
      </c>
      <c r="AJ88" s="68">
        <f>IF((SUM(AJ$19:AJ$39)+SUM(AJ$78:AJ87)+SUM(AJ$117:AJ$121))&gt;=REGISTER!$DD$24,0,IF(DM$70=1,0,IF(AND(DM88=1,$J88=1,DM$43&gt;=REGISTER!$DD$28,DM$40&gt;0,SUM(DM$54:DM$60)&gt;0),1,0)))</f>
        <v>0</v>
      </c>
      <c r="AK88" s="68">
        <f>IF((SUM(AK$19:AK$39)+SUM(AK$78:AK87)+SUM(AK$117:AK$121))&gt;=REGISTER!$DD$24,0,IF(DN$70=1,0,IF(AND(DN88=1,$J88=1,DN$43&gt;=REGISTER!$DD$28,DN$40&gt;0,SUM(DN$54:DN$60)&gt;0),1,0)))</f>
        <v>0</v>
      </c>
      <c r="AL88" s="68">
        <f>IF((SUM(AL$19:AL$39)+SUM(AL$78:AL87)+SUM(AL$117:AL$121))&gt;=REGISTER!$DD$24,0,IF(DO$70=1,0,IF(AND(DO88=1,$J88=1,DO$43&gt;=REGISTER!$DD$28,DO$40&gt;0,SUM(DO$54:DO$60)&gt;0),1,0)))</f>
        <v>0</v>
      </c>
      <c r="AM88" s="68">
        <f>IF((SUM(AM$19:AM$39)+SUM(AM$78:AM87)+SUM(AM$117:AM$121))&gt;=REGISTER!$DD$24,0,IF(DP$70=1,0,IF(AND(DP88=1,$J88=1,DP$43&gt;=REGISTER!$DD$28,DP$40&gt;0,SUM(DP$54:DP$60)&gt;0),1,0)))</f>
        <v>0</v>
      </c>
      <c r="AN88" s="68">
        <f>IF((SUM(AN$19:AN$39)+SUM(AN$78:AN87)+SUM(AN$117:AN$121))&gt;=REGISTER!$DD$24,0,IF(DQ$70=1,0,IF(AND(DQ88=1,$J88=1,DQ$43&gt;=REGISTER!$DD$28,DQ$40&gt;0,SUM(DQ$54:DQ$60)&gt;0),1,0)))</f>
        <v>0</v>
      </c>
      <c r="AO88" s="68">
        <f>IF((SUM(AO$19:AO$39)+SUM(AO$78:AO87)+SUM(AO$117:AO$121))&gt;=REGISTER!$DD$24,0,IF(DR$70=1,0,IF(AND(DR88=1,$J88=1,DR$43&gt;=REGISTER!$DD$28,DR$40&gt;0,SUM(DR$54:DR$60)&gt;0),1,0)))</f>
        <v>0</v>
      </c>
      <c r="AP88" s="68">
        <f>IF((SUM(AP$19:AP$39)+SUM(AP$78:AP87)+SUM(AP$117:AP$121))&gt;=REGISTER!$DD$24,0,IF(DS$70=1,0,IF(AND(DS88=1,$J88=1,DS$43&gt;=REGISTER!$DD$28,DS$40&gt;0,SUM(DS$54:DS$60)&gt;0),1,0)))</f>
        <v>0</v>
      </c>
      <c r="AQ88" s="68">
        <f>IF((SUM(AQ$19:AQ$39)+SUM(AQ$78:AQ87)+SUM(AQ$117:AQ$121))&gt;=REGISTER!$DD$24,0,IF(DT$70=1,0,IF(AND(DT88=1,$J88=1,DT$43&gt;=REGISTER!$DD$28,DT$40&gt;0,SUM(DT$54:DT$60)&gt;0),1,0)))</f>
        <v>0</v>
      </c>
      <c r="AR88" s="68">
        <f>IF((SUM(AR$19:AR$39)+SUM(AR$78:AR87)+SUM(AR$117:AR$121))&gt;=REGISTER!$DD$24,0,IF(DU$70=1,0,IF(AND(DU88=1,$J88=1,DU$43&gt;=REGISTER!$DD$28,DU$40&gt;0,SUM(DU$54:DU$60)&gt;0),1,0)))</f>
        <v>0</v>
      </c>
      <c r="AS88" s="68">
        <f>IF((SUM(AS$19:AS$39)+SUM(AS$78:AS87)+SUM(AS$117:AS$121))&gt;=REGISTER!$DD$24,0,IF(DV$70=1,0,IF(AND(DV88=1,$J88=1,DV$43&gt;=REGISTER!$DD$28,DV$40&gt;0,SUM(DV$54:DV$60)&gt;0),1,0)))</f>
        <v>0</v>
      </c>
      <c r="AT88" s="68">
        <f>IF((SUM(AT$19:AT$39)+SUM(AT$78:AT87)+SUM(AT$117:AT$121))&gt;=REGISTER!$DD$24,0,IF(DW$70=1,0,IF(AND(DW88=1,$J88=1,DW$43&gt;=REGISTER!$DD$28,DW$40&gt;0,SUM(DW$54:DW$60)&gt;0),1,0)))</f>
        <v>0</v>
      </c>
      <c r="AU88" s="68">
        <f>IF((SUM(AU$19:AU$39)+SUM(AU$78:AU87)+SUM(AU$117:AU$121))&gt;=REGISTER!$DD$24,0,IF(DX$70=1,0,IF(AND(DX88=1,$J88=1,DX$43&gt;=REGISTER!$DD$28,DX$40&gt;0,SUM(DX$54:DX$60)&gt;0),1,0)))</f>
        <v>0</v>
      </c>
      <c r="AV88" s="68">
        <f>IF((SUM(AV$19:AV$39)+SUM(AV$78:AV87)+SUM(AV$117:AV$121))&gt;=REGISTER!$DD$24,0,IF(DY$70=1,0,IF(AND(DY88=1,$J88=1,DY$43&gt;=REGISTER!$DD$28,DY$40&gt;0,SUM(DY$54:DY$60)&gt;0),1,0)))</f>
        <v>0</v>
      </c>
      <c r="AW88" s="68">
        <f>IF((SUM(AW$19:AW$39)+SUM(AW$78:AW87)+SUM(AW$117:AW$121))&gt;=REGISTER!$DD$24,0,IF(DZ$70=1,0,IF(AND(DZ88=1,$J88=1,DZ$43&gt;=REGISTER!$DD$28,DZ$40&gt;0,SUM(DZ$54:DZ$60)&gt;0),1,0)))</f>
        <v>0</v>
      </c>
      <c r="AX88" s="68">
        <f>IF((SUM(AX$19:AX$39)+SUM(AX$78:AX87)+SUM(AX$117:AX$121))&gt;=REGISTER!$DD$24,0,IF(EA$70=1,0,IF(AND(EA88=1,$J88=1,EA$43&gt;=REGISTER!$DD$28,EA$40&gt;0,SUM(EA$54:EA$60)&gt;0),1,0)))</f>
        <v>0</v>
      </c>
      <c r="AY88" s="68">
        <f>IF((SUM(AY$19:AY$39)+SUM(AY$78:AY87)+SUM(AY$117:AY$121))&gt;=REGISTER!$DD$24,0,IF(EB$70=1,0,IF(AND(EB88=1,$J88=1,EB$43&gt;=REGISTER!$DD$28,EB$40&gt;0,SUM(EB$54:EB$60)&gt;0),1,0)))</f>
        <v>0</v>
      </c>
      <c r="AZ88" s="68">
        <f>IF((SUM(AZ$19:AZ$39)+SUM(AZ$78:AZ87)+SUM(AZ$117:AZ$121))&gt;=REGISTER!$DD$24,0,IF(EC$70=1,0,IF(AND(EC88=1,$J88=1,EC$43&gt;=REGISTER!$DD$28,EC$40&gt;0,SUM(EC$54:EC$60)&gt;0),1,0)))</f>
        <v>0</v>
      </c>
      <c r="BA88" s="68">
        <f>IF((SUM(BA$19:BA$39)+SUM(BA$78:BA87)+SUM(BA$117:BA$121))&gt;=REGISTER!$DD$24,0,IF(ED$70=1,0,IF(AND(ED88=1,$J88=1,ED$43&gt;=REGISTER!$DD$28,ED$40&gt;0,SUM(ED$54:ED$60)&gt;0),1,0)))</f>
        <v>0</v>
      </c>
      <c r="BB88" s="68">
        <f>IF((SUM(BB$19:BB$39)+SUM(BB$78:BB87)+SUM(BB$117:BB$121))&gt;=REGISTER!$DD$24,0,IF(EE$70=1,0,IF(AND(EE88=1,$J88=1,EE$43&gt;=REGISTER!$DD$28,EE$40&gt;0,SUM(EE$54:EE$60)&gt;0),1,0)))</f>
        <v>0</v>
      </c>
      <c r="BC88" s="68">
        <f>IF((SUM(BC$19:BC$39)+SUM(BC$78:BC87)+SUM(BC$117:BC$121))&gt;=REGISTER!$DD$24,0,IF(EF$70=1,0,IF(AND(EF88=1,$J88=1,EF$43&gt;=REGISTER!$DD$28,EF$40&gt;0,SUM(EF$54:EF$60)&gt;0),1,0)))</f>
        <v>0</v>
      </c>
      <c r="BD88" s="83">
        <f t="shared" si="49"/>
        <v>0</v>
      </c>
      <c r="BE88" s="68">
        <f>IF((SUM(BE$19:BE$37)+SUM(BE$78:BE87))&gt;=20,0,SUM(IF(AND($I88=1,CS88=1,CS$41&gt;2,CS$40&gt;0,SUM(CS$47:CS$53)&gt;0),1,0)))</f>
        <v>0</v>
      </c>
      <c r="BF88" s="68">
        <f>IF((SUM(BF$19:BF$37)+SUM(BF$78:BF87))&gt;=20,0,SUM(IF(AND($I88=1,CT88=1,CT$41&gt;2,CT$40&gt;0,SUM(CT$47:CT$53)&gt;0),1,0)))</f>
        <v>0</v>
      </c>
      <c r="BG88" s="68">
        <f>IF((SUM(BG$19:BG$37)+SUM(BG$78:BG87))&gt;=20,0,SUM(IF(AND($I88=1,CU88=1,CU$41&gt;2,CU$40&gt;0,SUM(CU$47:CU$53)&gt;0),1,0)))</f>
        <v>0</v>
      </c>
      <c r="BH88" s="68">
        <f>IF((SUM(BH$19:BH$37)+SUM(BH$78:BH87))&gt;=20,0,SUM(IF(AND($I88=1,CV88=1,CV$41&gt;2,CV$40&gt;0,SUM(CV$47:CV$53)&gt;0),1,0)))</f>
        <v>0</v>
      </c>
      <c r="BI88" s="68">
        <f>IF((SUM(BI$19:BI$37)+SUM(BI$78:BI87))&gt;=20,0,SUM(IF(AND($I88=1,CW88=1,CW$41&gt;2,CW$40&gt;0,SUM(CW$47:CW$53)&gt;0),1,0)))</f>
        <v>0</v>
      </c>
      <c r="BJ88" s="68">
        <f>IF((SUM(BJ$19:BJ$37)+SUM(BJ$78:BJ87))&gt;=20,0,SUM(IF(AND($I88=1,CX88=1,CX$41&gt;2,CX$40&gt;0,SUM(CX$47:CX$53)&gt;0),1,0)))</f>
        <v>0</v>
      </c>
      <c r="BK88" s="68">
        <f>IF((SUM(BK$19:BK$37)+SUM(BK$78:BK87))&gt;=20,0,SUM(IF(AND($I88=1,CY88=1,CY$41&gt;2,CY$40&gt;0,SUM(CY$47:CY$53)&gt;0),1,0)))</f>
        <v>0</v>
      </c>
      <c r="BL88" s="68">
        <f>IF((SUM(BL$19:BL$37)+SUM(BL$78:BL87))&gt;=20,0,SUM(IF(AND($I88=1,CZ88=1,CZ$41&gt;2,CZ$40&gt;0,SUM(CZ$47:CZ$53)&gt;0),1,0)))</f>
        <v>0</v>
      </c>
      <c r="BM88" s="68">
        <f>IF((SUM(BM$19:BM$37)+SUM(BM$78:BM87))&gt;=20,0,SUM(IF(AND($I88=1,DA88=1,DA$41&gt;2,DA$40&gt;0,SUM(DA$47:DA$53)&gt;0),1,0)))</f>
        <v>0</v>
      </c>
      <c r="BN88" s="68">
        <f>IF((SUM(BN$19:BN$37)+SUM(BN$78:BN87))&gt;=20,0,SUM(IF(AND($I88=1,DB88=1,DB$41&gt;2,DB$40&gt;0,SUM(DB$47:DB$53)&gt;0),1,0)))</f>
        <v>0</v>
      </c>
      <c r="BO88" s="68">
        <f>IF((SUM(BO$19:BO$37)+SUM(BO$78:BO87))&gt;=20,0,SUM(IF(AND($I88=1,DC88=1,DC$41&gt;2,DC$40&gt;0,SUM(DC$47:DC$53)&gt;0),1,0)))</f>
        <v>0</v>
      </c>
      <c r="BP88" s="68">
        <f>IF((SUM(BP$19:BP$37)+SUM(BP$78:BP87))&gt;=20,0,SUM(IF(AND($I88=1,DD88=1,DD$41&gt;2,DD$40&gt;0,SUM(DD$47:DD$53)&gt;0),1,0)))</f>
        <v>0</v>
      </c>
      <c r="BQ88" s="68">
        <f>IF((SUM(BQ$19:BQ$37)+SUM(BQ$78:BQ87))&gt;=20,0,SUM(IF(AND($I88=1,DE88=1,DE$41&gt;2,DE$40&gt;0,SUM(DE$47:DE$53)&gt;0),1,0)))</f>
        <v>0</v>
      </c>
      <c r="BR88" s="68">
        <f>IF((SUM(BR$19:BR$37)+SUM(BR$78:BR87))&gt;=20,0,SUM(IF(AND($I88=1,DF88=1,DF$41&gt;2,DF$40&gt;0,SUM(DF$47:DF$53)&gt;0),1,0)))</f>
        <v>0</v>
      </c>
      <c r="BS88" s="68">
        <f>IF((SUM(BS$19:BS$37)+SUM(BS$78:BS87))&gt;=20,0,SUM(IF(AND($I88=1,DG88=1,DG$41&gt;2,DG$40&gt;0,SUM(DG$47:DG$53)&gt;0),1,0)))</f>
        <v>0</v>
      </c>
      <c r="BT88" s="68">
        <f>IF((SUM(BT$19:BT$37)+SUM(BT$78:BT87))&gt;=20,0,SUM(IF(AND($I88=1,DH88=1,DH$41&gt;2,DH$40&gt;0,SUM(DH$47:DH$53)&gt;0),1,0)))</f>
        <v>0</v>
      </c>
      <c r="BU88" s="68">
        <f>IF((SUM(BU$19:BU$37)+SUM(BU$78:BU87))&gt;=20,0,SUM(IF(AND($I88=1,DI88=1,DI$41&gt;2,DI$40&gt;0,SUM(DI$47:DI$53)&gt;0),1,0)))</f>
        <v>0</v>
      </c>
      <c r="BV88" s="68">
        <f>IF((SUM(BV$19:BV$37)+SUM(BV$78:BV87))&gt;=20,0,SUM(IF(AND($I88=1,DJ88=1,DJ$41&gt;2,DJ$40&gt;0,SUM(DJ$47:DJ$53)&gt;0),1,0)))</f>
        <v>0</v>
      </c>
      <c r="BW88" s="68">
        <f>IF((SUM(BW$19:BW$37)+SUM(BW$78:BW87))&gt;=20,0,SUM(IF(AND($I88=1,DK88=1,DK$41&gt;2,DK$40&gt;0,SUM(DK$47:DK$53)&gt;0),1,0)))</f>
        <v>0</v>
      </c>
      <c r="BX88" s="68">
        <f>IF((SUM(BX$19:BX$37)+SUM(BX$78:BX87))&gt;=20,0,SUM(IF(AND($I88=1,DL88=1,DL$41&gt;2,DL$40&gt;0,SUM(DL$47:DL$53)&gt;0),1,0)))</f>
        <v>0</v>
      </c>
      <c r="BY88" s="68">
        <f>IF((SUM(BY$19:BY$37)+SUM(BY$78:BY87))&gt;=20,0,SUM(IF(AND($I88=1,DM88=1,DM$41&gt;2,DM$40&gt;0,SUM(DM$47:DM$53)&gt;0),1,0)))</f>
        <v>0</v>
      </c>
      <c r="BZ88" s="68">
        <f>IF((SUM(BZ$19:BZ$37)+SUM(BZ$78:BZ87))&gt;=20,0,SUM(IF(AND($I88=1,DN88=1,DN$41&gt;2,DN$40&gt;0,SUM(DN$47:DN$53)&gt;0),1,0)))</f>
        <v>0</v>
      </c>
      <c r="CA88" s="68">
        <f>IF((SUM(CA$19:CA$37)+SUM(CA$78:CA87))&gt;=20,0,SUM(IF(AND($I88=1,DO88=1,DO$41&gt;2,DO$40&gt;0,SUM(DO$47:DO$53)&gt;0),1,0)))</f>
        <v>0</v>
      </c>
      <c r="CB88" s="68">
        <f>IF((SUM(CB$19:CB$37)+SUM(CB$78:CB87))&gt;=20,0,SUM(IF(AND($I88=1,DP88=1,DP$41&gt;2,DP$40&gt;0,SUM(DP$47:DP$53)&gt;0),1,0)))</f>
        <v>0</v>
      </c>
      <c r="CC88" s="68">
        <f>IF((SUM(CC$19:CC$37)+SUM(CC$78:CC87))&gt;=20,0,SUM(IF(AND($I88=1,DQ88=1,DQ$41&gt;2,DQ$40&gt;0,SUM(DQ$47:DQ$53)&gt;0),1,0)))</f>
        <v>0</v>
      </c>
      <c r="CD88" s="68">
        <f>IF((SUM(CD$19:CD$37)+SUM(CD$78:CD87))&gt;=20,0,SUM(IF(AND($I88=1,DR88=1,DR$41&gt;2,DR$40&gt;0,SUM(DR$47:DR$53)&gt;0),1,0)))</f>
        <v>0</v>
      </c>
      <c r="CE88" s="68">
        <f>IF((SUM(CE$19:CE$37)+SUM(CE$78:CE87))&gt;=20,0,SUM(IF(AND($I88=1,DS88=1,DS$41&gt;2,DS$40&gt;0,SUM(DS$47:DS$53)&gt;0),1,0)))</f>
        <v>0</v>
      </c>
      <c r="CF88" s="68">
        <f>IF((SUM(CF$19:CF$37)+SUM(CF$78:CF87))&gt;=20,0,SUM(IF(AND($I88=1,DT88=1,DT$41&gt;2,DT$40&gt;0,SUM(DT$47:DT$53)&gt;0),1,0)))</f>
        <v>0</v>
      </c>
      <c r="CG88" s="68">
        <f>IF((SUM(CG$19:CG$37)+SUM(CG$78:CG87))&gt;=20,0,SUM(IF(AND($I88=1,DU88=1,DU$41&gt;2,DU$40&gt;0,SUM(DU$47:DU$53)&gt;0),1,0)))</f>
        <v>0</v>
      </c>
      <c r="CH88" s="68">
        <f>IF((SUM(CH$19:CH$37)+SUM(CH$78:CH87))&gt;=20,0,SUM(IF(AND($I88=1,DV88=1,DV$41&gt;2,DV$40&gt;0,SUM(DV$47:DV$53)&gt;0),1,0)))</f>
        <v>0</v>
      </c>
      <c r="CI88" s="68">
        <f>IF((SUM(CI$19:CI$37)+SUM(CI$78:CI87))&gt;=20,0,SUM(IF(AND($I88=1,DW88=1,DW$41&gt;2,DW$40&gt;0,SUM(DW$47:DW$53)&gt;0),1,0)))</f>
        <v>0</v>
      </c>
      <c r="CJ88" s="68">
        <f>IF((SUM(CJ$19:CJ$37)+SUM(CJ$78:CJ87))&gt;=20,0,SUM(IF(AND($I88=1,DX88=1,DX$41&gt;2,DX$40&gt;0,SUM(DX$47:DX$53)&gt;0),1,0)))</f>
        <v>0</v>
      </c>
      <c r="CK88" s="68">
        <f>IF((SUM(CK$19:CK$37)+SUM(CK$78:CK87))&gt;=20,0,SUM(IF(AND($I88=1,DY88=1,DY$41&gt;2,DY$40&gt;0,SUM(DY$47:DY$53)&gt;0),1,0)))</f>
        <v>0</v>
      </c>
      <c r="CL88" s="68">
        <f>IF((SUM(CL$19:CL$37)+SUM(CL$78:CL87))&gt;=20,0,SUM(IF(AND($I88=1,DZ88=1,DZ$41&gt;2,DZ$40&gt;0,SUM(DZ$47:DZ$53)&gt;0),1,0)))</f>
        <v>0</v>
      </c>
      <c r="CM88" s="68">
        <f>IF((SUM(CM$19:CM$37)+SUM(CM$78:CM87))&gt;=20,0,SUM(IF(AND($I88=1,EA88=1,EA$41&gt;2,EA$40&gt;0,SUM(EA$47:EA$53)&gt;0),1,0)))</f>
        <v>0</v>
      </c>
      <c r="CN88" s="68">
        <f>IF((SUM(CN$19:CN$37)+SUM(CN$78:CN87))&gt;=20,0,SUM(IF(AND($I88=1,EB88=1,EB$41&gt;2,EB$40&gt;0,SUM(EB$47:EB$53)&gt;0),1,0)))</f>
        <v>0</v>
      </c>
      <c r="CO88" s="68">
        <f>IF((SUM(CO$19:CO$37)+SUM(CO$78:CO87))&gt;=20,0,SUM(IF(AND($I88=1,EC88=1,EC$41&gt;2,EC$40&gt;0,SUM(EC$47:EC$53)&gt;0),1,0)))</f>
        <v>0</v>
      </c>
      <c r="CP88" s="68">
        <f>IF((SUM(CP$19:CP$37)+SUM(CP$78:CP87))&gt;=20,0,SUM(IF(AND($I88=1,ED88=1,ED$41&gt;2,ED$40&gt;0,SUM(ED$47:ED$53)&gt;0),1,0)))</f>
        <v>0</v>
      </c>
      <c r="CQ88" s="68">
        <f>IF((SUM(CQ$19:CQ$37)+SUM(CQ$78:CQ87))&gt;=20,0,SUM(IF(AND($I88=1,EE88=1,EE$41&gt;2,EE$40&gt;0,SUM(EE$47:EE$53)&gt;0),1,0)))</f>
        <v>0</v>
      </c>
      <c r="CR88" s="68">
        <f>IF((SUM(CR$19:CR$37)+SUM(CR$78:CR87))&gt;=20,0,SUM(IF(AND($I88=1,EF88=1,EF$41&gt;2,EF$40&gt;0,SUM(EF$47:EF$53)&gt;0),1,0)))</f>
        <v>0</v>
      </c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  <c r="DM88" s="53"/>
      <c r="DN88" s="53"/>
      <c r="DO88" s="53"/>
      <c r="DP88" s="53"/>
      <c r="DQ88" s="53"/>
      <c r="DR88" s="53"/>
      <c r="DS88" s="53"/>
      <c r="DT88" s="53"/>
      <c r="DU88" s="53"/>
      <c r="DV88" s="53"/>
      <c r="DW88" s="53"/>
      <c r="DX88" s="53"/>
      <c r="DY88" s="53"/>
      <c r="DZ88" s="53"/>
      <c r="EA88" s="53"/>
      <c r="EB88" s="53"/>
      <c r="EC88" s="53"/>
      <c r="ED88" s="53"/>
      <c r="EE88" s="53"/>
      <c r="EF88" s="53"/>
      <c r="EG88" s="46">
        <f t="shared" si="51"/>
        <v>0</v>
      </c>
      <c r="EH88" s="116"/>
      <c r="EI88" s="82">
        <f t="shared" si="52"/>
        <v>0</v>
      </c>
      <c r="EJ88" s="295" t="str">
        <f t="shared" si="53"/>
        <v/>
      </c>
      <c r="EK88" s="296">
        <f t="shared" si="54"/>
        <v>0</v>
      </c>
      <c r="EL88" s="161"/>
      <c r="EM88" s="354">
        <f>SUMIF($K88,REGISTER!$CY$7,'KORT 3'!$BD88)</f>
        <v>0</v>
      </c>
      <c r="EN88" s="355">
        <f>SUMIF($K88,REGISTER!$CY$8,'KORT 3'!$BD88)</f>
        <v>0</v>
      </c>
      <c r="EO88" s="356">
        <f>SUMIF($K88,REGISTER!$CY$9,'KORT 3'!$BD88)</f>
        <v>0</v>
      </c>
      <c r="EP88" s="356">
        <f>SUMIF($K88,REGISTER!$CY$10,'KORT 3'!$BD88)</f>
        <v>0</v>
      </c>
      <c r="EQ88" s="357">
        <f>SUMIF($K88,REGISTER!$CY$23,'KORT 3'!$BD88)</f>
        <v>0</v>
      </c>
      <c r="ER88" s="355">
        <f>SUMIF($K88,REGISTER!$CY$24,'KORT 3'!$BD88)</f>
        <v>0</v>
      </c>
      <c r="ES88" s="356">
        <f>SUMIF($K88,REGISTER!$CY$25,'KORT 3'!$BD88)</f>
        <v>0</v>
      </c>
      <c r="ET88" s="356">
        <f>SUMIF($K88,REGISTER!$CY$26,'KORT 3'!$BD88)</f>
        <v>0</v>
      </c>
      <c r="EU88" s="357">
        <f>SUMIF($K88,REGISTER!$CY$15,'KORT 3'!$BD88)</f>
        <v>0</v>
      </c>
      <c r="EV88" s="355">
        <f>SUMIF($K88,REGISTER!$CY$16,'KORT 3'!$BD88)</f>
        <v>0</v>
      </c>
      <c r="EW88" s="355">
        <f>SUMIF($K88,REGISTER!$CY$17,'KORT 3'!$BD88)</f>
        <v>0</v>
      </c>
      <c r="EX88" s="355">
        <f>SUMIF($K88,REGISTER!$CY$18,'KORT 3'!$BD88)</f>
        <v>0</v>
      </c>
      <c r="EY88" s="358">
        <f>SUMIF($K88,REGISTER!$CY$19,'KORT 3'!$BD88)+SUMIF($K88,REGISTER!$CY$20,'KORT 3'!$BD88)+SUMIF($K88,REGISTER!$CY$21,'KORT 3'!$BD88)+SUMIF($K88,REGISTER!$CY$22,'KORT 3'!$BD88)</f>
        <v>0</v>
      </c>
      <c r="EZ88" s="359">
        <f>SUMIF($K88,REGISTER!$CY$31,'KORT 3'!$BD88)</f>
        <v>0</v>
      </c>
      <c r="FA88" s="355">
        <f>SUMIF($K88,REGISTER!$CY$32,'KORT 3'!$BD88)</f>
        <v>0</v>
      </c>
      <c r="FB88" s="355">
        <f>SUMIF($K88,REGISTER!$CY$33,'KORT 3'!$BD88)</f>
        <v>0</v>
      </c>
      <c r="FC88" s="355">
        <f>SUMIF($K88,REGISTER!$CY$34,'KORT 3'!$BD88)</f>
        <v>0</v>
      </c>
      <c r="FD88" s="358">
        <f>SUMIF($K88,REGISTER!$CY$35,'KORT 3'!$BD88)+SUMIF($K88,REGISTER!$CY$36,'KORT 3'!$BD88)+SUMIF($K88,REGISTER!$CY$37,'KORT 3'!$BD88)+SUMIF($K88,REGISTER!$CY$38,'KORT 3'!$BD88)</f>
        <v>0</v>
      </c>
      <c r="FE88" s="376"/>
      <c r="FF88" s="377"/>
      <c r="FG88" s="378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9"/>
      <c r="FY88" s="84">
        <f>SUMIF($M88,REGISTER!$CY$40,'KORT 3'!$O88)</f>
        <v>0</v>
      </c>
      <c r="FZ88" s="17">
        <f>SUMIF($M88,REGISTER!$CY$41,'KORT 3'!$O88)</f>
        <v>0</v>
      </c>
      <c r="GA88" s="17">
        <f>SUMIF($M88,REGISTER!$CY$42,'KORT 3'!$O88)</f>
        <v>0</v>
      </c>
      <c r="GB88" s="17">
        <f>SUMIF($M88,REGISTER!$CY$43,'KORT 3'!$O88)</f>
        <v>0</v>
      </c>
      <c r="GC88" s="17">
        <f>SUMIF($M88,REGISTER!$CY$44,'KORT 3'!$O88)</f>
        <v>0</v>
      </c>
      <c r="GD88" s="17">
        <f>SUMIF($M88,REGISTER!$CY$45,'KORT 3'!$O88)</f>
        <v>0</v>
      </c>
      <c r="GE88" s="17">
        <f>SUMIF($M88,REGISTER!$CY$60,'KORT 3'!$O88)</f>
        <v>0</v>
      </c>
      <c r="GF88" s="17">
        <f>SUMIF($M88,REGISTER!$CY$61,'KORT 3'!$O88)</f>
        <v>0</v>
      </c>
      <c r="GG88" s="17">
        <f>SUMIF($M88,REGISTER!$CY$62,'KORT 3'!$O88)</f>
        <v>0</v>
      </c>
      <c r="GH88" s="17">
        <f>SUMIF($M88,REGISTER!$CY$63,'KORT 3'!$O88)</f>
        <v>0</v>
      </c>
      <c r="GI88" s="17">
        <f>SUMIF($M88,REGISTER!$CY$64,'KORT 3'!$O88)</f>
        <v>0</v>
      </c>
      <c r="GJ88" s="17">
        <f>SUMIF($M88,REGISTER!$CY$65,'KORT 3'!$O88)</f>
        <v>0</v>
      </c>
      <c r="GK88" s="17">
        <f>SUMIF($M88,REGISTER!$CY$50,'KORT 3'!$O88)</f>
        <v>0</v>
      </c>
      <c r="GL88" s="17">
        <f>SUMIF($M88,REGISTER!$CY$51,'KORT 3'!$O88)</f>
        <v>0</v>
      </c>
      <c r="GM88" s="17">
        <f>SUMIF($M88,REGISTER!$CY$52,'KORT 3'!$O88)</f>
        <v>0</v>
      </c>
      <c r="GN88" s="17">
        <f>SUMIF($M88,REGISTER!$CY$53,'KORT 3'!$O88)</f>
        <v>0</v>
      </c>
      <c r="GO88" s="17">
        <f>SUMIF($M88,REGISTER!$CY$54,'KORT 3'!$O88)</f>
        <v>0</v>
      </c>
      <c r="GP88" s="17">
        <f>SUMIF($M88,REGISTER!$CY$55,'KORT 3'!$O88)</f>
        <v>0</v>
      </c>
      <c r="GQ88" s="16">
        <f>SUMIF($M88,REGISTER!$CY$56,'KORT 3'!$O88)+SUMIF($M88,REGISTER!$CY$57,'KORT 3'!$O88)+SUMIF($M88,REGISTER!$CY$58,'KORT 3'!$O88)+SUMIF($M88,REGISTER!$CY$59,'KORT 3'!$O88)</f>
        <v>0</v>
      </c>
      <c r="GR88" s="17">
        <f>SUMIF($M88,REGISTER!$CY$70,'KORT 3'!$O88)</f>
        <v>0</v>
      </c>
      <c r="GS88" s="17">
        <f>SUMIF($M88,REGISTER!$CY$71,'KORT 3'!$O88)</f>
        <v>0</v>
      </c>
      <c r="GT88" s="17">
        <f>SUMIF($M88,REGISTER!$CY$72,'KORT 3'!$O88)</f>
        <v>0</v>
      </c>
      <c r="GU88" s="17">
        <f>SUMIF($M88,REGISTER!$CY$73,'KORT 3'!$O88)</f>
        <v>0</v>
      </c>
      <c r="GV88" s="17">
        <f>SUMIF($M88,REGISTER!$CY$74,'KORT 3'!$O88)</f>
        <v>0</v>
      </c>
      <c r="GW88" s="17">
        <f>SUMIF($M88,REGISTER!$CY$75,'KORT 3'!$O88)</f>
        <v>0</v>
      </c>
      <c r="GX88" s="16">
        <f>SUMIF($M88,REGISTER!$CY$76,'KORT 3'!$O88)+SUMIF($M88,REGISTER!$CY$77,'KORT 3'!$O88)+SUMIF($M88,REGISTER!$CY$78,'KORT 3'!$O88)+SUMIF($M88,REGISTER!$CY$79,'KORT 3'!$O88)</f>
        <v>0</v>
      </c>
      <c r="GY88" s="116"/>
      <c r="GZ88" s="116"/>
      <c r="HA88" s="116"/>
      <c r="HB88" s="116"/>
      <c r="HC88" s="116"/>
      <c r="HD88" s="116"/>
      <c r="HE88" s="116"/>
      <c r="HF88" s="116"/>
      <c r="HG88" s="116"/>
      <c r="HH88" s="116"/>
      <c r="HI88" s="116"/>
      <c r="HJ88" s="116"/>
      <c r="HK88" s="116"/>
      <c r="HL88" s="116"/>
      <c r="HM88" s="116"/>
      <c r="HN88" s="116"/>
      <c r="HO88" s="116"/>
      <c r="HP88" s="106"/>
      <c r="HQ88" s="1"/>
    </row>
    <row r="89" spans="1:225" ht="12" customHeight="1">
      <c r="A89" s="15">
        <v>33</v>
      </c>
      <c r="B89" s="69"/>
      <c r="C89" s="539" t="str">
        <f t="shared" si="41"/>
        <v/>
      </c>
      <c r="D89" s="540"/>
      <c r="E89" s="540"/>
      <c r="F89" s="540"/>
      <c r="G89" s="541"/>
      <c r="H89" s="111" t="str">
        <f t="shared" si="42"/>
        <v/>
      </c>
      <c r="I89" s="22">
        <f t="shared" si="43"/>
        <v>0</v>
      </c>
      <c r="J89" s="22">
        <f t="shared" si="44"/>
        <v>0</v>
      </c>
      <c r="K89" s="22">
        <f t="shared" si="45"/>
        <v>0</v>
      </c>
      <c r="L89" s="114"/>
      <c r="M89" s="22">
        <f t="shared" si="46"/>
        <v>0</v>
      </c>
      <c r="N89" s="22">
        <f t="shared" si="47"/>
        <v>0</v>
      </c>
      <c r="O89" s="83">
        <f t="shared" si="48"/>
        <v>0</v>
      </c>
      <c r="P89" s="68">
        <f>IF((SUM(P$19:P$39)+SUM(P$78:P88)+SUM(P$117:P$121))&gt;=REGISTER!$DD$24,0,IF(CS$70=1,0,IF(AND(CS89=1,$J89=1,CS$43&gt;=REGISTER!$DD$28,CS$40&gt;0,SUM(CS$54:CS$60)&gt;0),1,0)))</f>
        <v>0</v>
      </c>
      <c r="Q89" s="68">
        <f>IF((SUM(Q$19:Q$39)+SUM(Q$78:Q88)+SUM(Q$117:Q$121))&gt;=REGISTER!$DD$24,0,IF(CT$70=1,0,IF(AND(CT89=1,$J89=1,CT$43&gt;=REGISTER!$DD$28,CT$40&gt;0,SUM(CT$54:CT$60)&gt;0),1,0)))</f>
        <v>0</v>
      </c>
      <c r="R89" s="68">
        <f>IF((SUM(R$19:R$39)+SUM(R$78:R88)+SUM(R$117:R$121))&gt;=REGISTER!$DD$24,0,IF(CU$70=1,0,IF(AND(CU89=1,$J89=1,CU$43&gt;=REGISTER!$DD$28,CU$40&gt;0,SUM(CU$54:CU$60)&gt;0),1,0)))</f>
        <v>0</v>
      </c>
      <c r="S89" s="68">
        <f>IF((SUM(S$19:S$39)+SUM(S$78:S88)+SUM(S$117:S$121))&gt;=REGISTER!$DD$24,0,IF(CV$70=1,0,IF(AND(CV89=1,$J89=1,CV$43&gt;=REGISTER!$DD$28,CV$40&gt;0,SUM(CV$54:CV$60)&gt;0),1,0)))</f>
        <v>0</v>
      </c>
      <c r="T89" s="68">
        <f>IF((SUM(T$19:T$39)+SUM(T$78:T88)+SUM(T$117:T$121))&gt;=REGISTER!$DD$24,0,IF(CW$70=1,0,IF(AND(CW89=1,$J89=1,CW$43&gt;=REGISTER!$DD$28,CW$40&gt;0,SUM(CW$54:CW$60)&gt;0),1,0)))</f>
        <v>0</v>
      </c>
      <c r="U89" s="68">
        <f>IF((SUM(U$19:U$39)+SUM(U$78:U88)+SUM(U$117:U$121))&gt;=REGISTER!$DD$24,0,IF(CX$70=1,0,IF(AND(CX89=1,$J89=1,CX$43&gt;=REGISTER!$DD$28,CX$40&gt;0,SUM(CX$54:CX$60)&gt;0),1,0)))</f>
        <v>0</v>
      </c>
      <c r="V89" s="68">
        <f>IF((SUM(V$19:V$39)+SUM(V$78:V88)+SUM(V$117:V$121))&gt;=REGISTER!$DD$24,0,IF(CY$70=1,0,IF(AND(CY89=1,$J89=1,CY$43&gt;=REGISTER!$DD$28,CY$40&gt;0,SUM(CY$54:CY$60)&gt;0),1,0)))</f>
        <v>0</v>
      </c>
      <c r="W89" s="68">
        <f>IF((SUM(W$19:W$39)+SUM(W$78:W88)+SUM(W$117:W$121))&gt;=REGISTER!$DD$24,0,IF(CZ$70=1,0,IF(AND(CZ89=1,$J89=1,CZ$43&gt;=REGISTER!$DD$28,CZ$40&gt;0,SUM(CZ$54:CZ$60)&gt;0),1,0)))</f>
        <v>0</v>
      </c>
      <c r="X89" s="68">
        <f>IF((SUM(X$19:X$39)+SUM(X$78:X88)+SUM(X$117:X$121))&gt;=REGISTER!$DD$24,0,IF(DA$70=1,0,IF(AND(DA89=1,$J89=1,DA$43&gt;=REGISTER!$DD$28,DA$40&gt;0,SUM(DA$54:DA$60)&gt;0),1,0)))</f>
        <v>0</v>
      </c>
      <c r="Y89" s="68">
        <f>IF((SUM(Y$19:Y$39)+SUM(Y$78:Y88)+SUM(Y$117:Y$121))&gt;=REGISTER!$DD$24,0,IF(DB$70=1,0,IF(AND(DB89=1,$J89=1,DB$43&gt;=REGISTER!$DD$28,DB$40&gt;0,SUM(DB$54:DB$60)&gt;0),1,0)))</f>
        <v>0</v>
      </c>
      <c r="Z89" s="68">
        <f>IF((SUM(Z$19:Z$39)+SUM(Z$78:Z88)+SUM(Z$117:Z$121))&gt;=REGISTER!$DD$24,0,IF(DC$70=1,0,IF(AND(DC89=1,$J89=1,DC$43&gt;=REGISTER!$DD$28,DC$40&gt;0,SUM(DC$54:DC$60)&gt;0),1,0)))</f>
        <v>0</v>
      </c>
      <c r="AA89" s="68">
        <f>IF((SUM(AA$19:AA$39)+SUM(AA$78:AA88)+SUM(AA$117:AA$121))&gt;=REGISTER!$DD$24,0,IF(DD$70=1,0,IF(AND(DD89=1,$J89=1,DD$43&gt;=REGISTER!$DD$28,DD$40&gt;0,SUM(DD$54:DD$60)&gt;0),1,0)))</f>
        <v>0</v>
      </c>
      <c r="AB89" s="68">
        <f>IF((SUM(AB$19:AB$39)+SUM(AB$78:AB88)+SUM(AB$117:AB$121))&gt;=REGISTER!$DD$24,0,IF(DE$70=1,0,IF(AND(DE89=1,$J89=1,DE$43&gt;=REGISTER!$DD$28,DE$40&gt;0,SUM(DE$54:DE$60)&gt;0),1,0)))</f>
        <v>0</v>
      </c>
      <c r="AC89" s="68">
        <f>IF((SUM(AC$19:AC$39)+SUM(AC$78:AC88)+SUM(AC$117:AC$121))&gt;=REGISTER!$DD$24,0,IF(DF$70=1,0,IF(AND(DF89=1,$J89=1,DF$43&gt;=REGISTER!$DD$28,DF$40&gt;0,SUM(DF$54:DF$60)&gt;0),1,0)))</f>
        <v>0</v>
      </c>
      <c r="AD89" s="68">
        <f>IF((SUM(AD$19:AD$39)+SUM(AD$78:AD88)+SUM(AD$117:AD$121))&gt;=REGISTER!$DD$24,0,IF(DG$70=1,0,IF(AND(DG89=1,$J89=1,DG$43&gt;=REGISTER!$DD$28,DG$40&gt;0,SUM(DG$54:DG$60)&gt;0),1,0)))</f>
        <v>0</v>
      </c>
      <c r="AE89" s="68">
        <f>IF((SUM(AE$19:AE$39)+SUM(AE$78:AE88)+SUM(AE$117:AE$121))&gt;=REGISTER!$DD$24,0,IF(DH$70=1,0,IF(AND(DH89=1,$J89=1,DH$43&gt;=REGISTER!$DD$28,DH$40&gt;0,SUM(DH$54:DH$60)&gt;0),1,0)))</f>
        <v>0</v>
      </c>
      <c r="AF89" s="68">
        <f>IF((SUM(AF$19:AF$39)+SUM(AF$78:AF88)+SUM(AF$117:AF$121))&gt;=REGISTER!$DD$24,0,IF(DI$70=1,0,IF(AND(DI89=1,$J89=1,DI$43&gt;=REGISTER!$DD$28,DI$40&gt;0,SUM(DI$54:DI$60)&gt;0),1,0)))</f>
        <v>0</v>
      </c>
      <c r="AG89" s="68">
        <f>IF((SUM(AG$19:AG$39)+SUM(AG$78:AG88)+SUM(AG$117:AG$121))&gt;=REGISTER!$DD$24,0,IF(DJ$70=1,0,IF(AND(DJ89=1,$J89=1,DJ$43&gt;=REGISTER!$DD$28,DJ$40&gt;0,SUM(DJ$54:DJ$60)&gt;0),1,0)))</f>
        <v>0</v>
      </c>
      <c r="AH89" s="68">
        <f>IF((SUM(AH$19:AH$39)+SUM(AH$78:AH88)+SUM(AH$117:AH$121))&gt;=REGISTER!$DD$24,0,IF(DK$70=1,0,IF(AND(DK89=1,$J89=1,DK$43&gt;=REGISTER!$DD$28,DK$40&gt;0,SUM(DK$54:DK$60)&gt;0),1,0)))</f>
        <v>0</v>
      </c>
      <c r="AI89" s="68">
        <f>IF((SUM(AI$19:AI$39)+SUM(AI$78:AI88)+SUM(AI$117:AI$121))&gt;=REGISTER!$DD$24,0,IF(DL$70=1,0,IF(AND(DL89=1,$J89=1,DL$43&gt;=REGISTER!$DD$28,DL$40&gt;0,SUM(DL$54:DL$60)&gt;0),1,0)))</f>
        <v>0</v>
      </c>
      <c r="AJ89" s="68">
        <f>IF((SUM(AJ$19:AJ$39)+SUM(AJ$78:AJ88)+SUM(AJ$117:AJ$121))&gt;=REGISTER!$DD$24,0,IF(DM$70=1,0,IF(AND(DM89=1,$J89=1,DM$43&gt;=REGISTER!$DD$28,DM$40&gt;0,SUM(DM$54:DM$60)&gt;0),1,0)))</f>
        <v>0</v>
      </c>
      <c r="AK89" s="68">
        <f>IF((SUM(AK$19:AK$39)+SUM(AK$78:AK88)+SUM(AK$117:AK$121))&gt;=REGISTER!$DD$24,0,IF(DN$70=1,0,IF(AND(DN89=1,$J89=1,DN$43&gt;=REGISTER!$DD$28,DN$40&gt;0,SUM(DN$54:DN$60)&gt;0),1,0)))</f>
        <v>0</v>
      </c>
      <c r="AL89" s="68">
        <f>IF((SUM(AL$19:AL$39)+SUM(AL$78:AL88)+SUM(AL$117:AL$121))&gt;=REGISTER!$DD$24,0,IF(DO$70=1,0,IF(AND(DO89=1,$J89=1,DO$43&gt;=REGISTER!$DD$28,DO$40&gt;0,SUM(DO$54:DO$60)&gt;0),1,0)))</f>
        <v>0</v>
      </c>
      <c r="AM89" s="68">
        <f>IF((SUM(AM$19:AM$39)+SUM(AM$78:AM88)+SUM(AM$117:AM$121))&gt;=REGISTER!$DD$24,0,IF(DP$70=1,0,IF(AND(DP89=1,$J89=1,DP$43&gt;=REGISTER!$DD$28,DP$40&gt;0,SUM(DP$54:DP$60)&gt;0),1,0)))</f>
        <v>0</v>
      </c>
      <c r="AN89" s="68">
        <f>IF((SUM(AN$19:AN$39)+SUM(AN$78:AN88)+SUM(AN$117:AN$121))&gt;=REGISTER!$DD$24,0,IF(DQ$70=1,0,IF(AND(DQ89=1,$J89=1,DQ$43&gt;=REGISTER!$DD$28,DQ$40&gt;0,SUM(DQ$54:DQ$60)&gt;0),1,0)))</f>
        <v>0</v>
      </c>
      <c r="AO89" s="68">
        <f>IF((SUM(AO$19:AO$39)+SUM(AO$78:AO88)+SUM(AO$117:AO$121))&gt;=REGISTER!$DD$24,0,IF(DR$70=1,0,IF(AND(DR89=1,$J89=1,DR$43&gt;=REGISTER!$DD$28,DR$40&gt;0,SUM(DR$54:DR$60)&gt;0),1,0)))</f>
        <v>0</v>
      </c>
      <c r="AP89" s="68">
        <f>IF((SUM(AP$19:AP$39)+SUM(AP$78:AP88)+SUM(AP$117:AP$121))&gt;=REGISTER!$DD$24,0,IF(DS$70=1,0,IF(AND(DS89=1,$J89=1,DS$43&gt;=REGISTER!$DD$28,DS$40&gt;0,SUM(DS$54:DS$60)&gt;0),1,0)))</f>
        <v>0</v>
      </c>
      <c r="AQ89" s="68">
        <f>IF((SUM(AQ$19:AQ$39)+SUM(AQ$78:AQ88)+SUM(AQ$117:AQ$121))&gt;=REGISTER!$DD$24,0,IF(DT$70=1,0,IF(AND(DT89=1,$J89=1,DT$43&gt;=REGISTER!$DD$28,DT$40&gt;0,SUM(DT$54:DT$60)&gt;0),1,0)))</f>
        <v>0</v>
      </c>
      <c r="AR89" s="68">
        <f>IF((SUM(AR$19:AR$39)+SUM(AR$78:AR88)+SUM(AR$117:AR$121))&gt;=REGISTER!$DD$24,0,IF(DU$70=1,0,IF(AND(DU89=1,$J89=1,DU$43&gt;=REGISTER!$DD$28,DU$40&gt;0,SUM(DU$54:DU$60)&gt;0),1,0)))</f>
        <v>0</v>
      </c>
      <c r="AS89" s="68">
        <f>IF((SUM(AS$19:AS$39)+SUM(AS$78:AS88)+SUM(AS$117:AS$121))&gt;=REGISTER!$DD$24,0,IF(DV$70=1,0,IF(AND(DV89=1,$J89=1,DV$43&gt;=REGISTER!$DD$28,DV$40&gt;0,SUM(DV$54:DV$60)&gt;0),1,0)))</f>
        <v>0</v>
      </c>
      <c r="AT89" s="68">
        <f>IF((SUM(AT$19:AT$39)+SUM(AT$78:AT88)+SUM(AT$117:AT$121))&gt;=REGISTER!$DD$24,0,IF(DW$70=1,0,IF(AND(DW89=1,$J89=1,DW$43&gt;=REGISTER!$DD$28,DW$40&gt;0,SUM(DW$54:DW$60)&gt;0),1,0)))</f>
        <v>0</v>
      </c>
      <c r="AU89" s="68">
        <f>IF((SUM(AU$19:AU$39)+SUM(AU$78:AU88)+SUM(AU$117:AU$121))&gt;=REGISTER!$DD$24,0,IF(DX$70=1,0,IF(AND(DX89=1,$J89=1,DX$43&gt;=REGISTER!$DD$28,DX$40&gt;0,SUM(DX$54:DX$60)&gt;0),1,0)))</f>
        <v>0</v>
      </c>
      <c r="AV89" s="68">
        <f>IF((SUM(AV$19:AV$39)+SUM(AV$78:AV88)+SUM(AV$117:AV$121))&gt;=REGISTER!$DD$24,0,IF(DY$70=1,0,IF(AND(DY89=1,$J89=1,DY$43&gt;=REGISTER!$DD$28,DY$40&gt;0,SUM(DY$54:DY$60)&gt;0),1,0)))</f>
        <v>0</v>
      </c>
      <c r="AW89" s="68">
        <f>IF((SUM(AW$19:AW$39)+SUM(AW$78:AW88)+SUM(AW$117:AW$121))&gt;=REGISTER!$DD$24,0,IF(DZ$70=1,0,IF(AND(DZ89=1,$J89=1,DZ$43&gt;=REGISTER!$DD$28,DZ$40&gt;0,SUM(DZ$54:DZ$60)&gt;0),1,0)))</f>
        <v>0</v>
      </c>
      <c r="AX89" s="68">
        <f>IF((SUM(AX$19:AX$39)+SUM(AX$78:AX88)+SUM(AX$117:AX$121))&gt;=REGISTER!$DD$24,0,IF(EA$70=1,0,IF(AND(EA89=1,$J89=1,EA$43&gt;=REGISTER!$DD$28,EA$40&gt;0,SUM(EA$54:EA$60)&gt;0),1,0)))</f>
        <v>0</v>
      </c>
      <c r="AY89" s="68">
        <f>IF((SUM(AY$19:AY$39)+SUM(AY$78:AY88)+SUM(AY$117:AY$121))&gt;=REGISTER!$DD$24,0,IF(EB$70=1,0,IF(AND(EB89=1,$J89=1,EB$43&gt;=REGISTER!$DD$28,EB$40&gt;0,SUM(EB$54:EB$60)&gt;0),1,0)))</f>
        <v>0</v>
      </c>
      <c r="AZ89" s="68">
        <f>IF((SUM(AZ$19:AZ$39)+SUM(AZ$78:AZ88)+SUM(AZ$117:AZ$121))&gt;=REGISTER!$DD$24,0,IF(EC$70=1,0,IF(AND(EC89=1,$J89=1,EC$43&gt;=REGISTER!$DD$28,EC$40&gt;0,SUM(EC$54:EC$60)&gt;0),1,0)))</f>
        <v>0</v>
      </c>
      <c r="BA89" s="68">
        <f>IF((SUM(BA$19:BA$39)+SUM(BA$78:BA88)+SUM(BA$117:BA$121))&gt;=REGISTER!$DD$24,0,IF(ED$70=1,0,IF(AND(ED89=1,$J89=1,ED$43&gt;=REGISTER!$DD$28,ED$40&gt;0,SUM(ED$54:ED$60)&gt;0),1,0)))</f>
        <v>0</v>
      </c>
      <c r="BB89" s="68">
        <f>IF((SUM(BB$19:BB$39)+SUM(BB$78:BB88)+SUM(BB$117:BB$121))&gt;=REGISTER!$DD$24,0,IF(EE$70=1,0,IF(AND(EE89=1,$J89=1,EE$43&gt;=REGISTER!$DD$28,EE$40&gt;0,SUM(EE$54:EE$60)&gt;0),1,0)))</f>
        <v>0</v>
      </c>
      <c r="BC89" s="68">
        <f>IF((SUM(BC$19:BC$39)+SUM(BC$78:BC88)+SUM(BC$117:BC$121))&gt;=REGISTER!$DD$24,0,IF(EF$70=1,0,IF(AND(EF89=1,$J89=1,EF$43&gt;=REGISTER!$DD$28,EF$40&gt;0,SUM(EF$54:EF$60)&gt;0),1,0)))</f>
        <v>0</v>
      </c>
      <c r="BD89" s="83">
        <f t="shared" si="49"/>
        <v>0</v>
      </c>
      <c r="BE89" s="68">
        <f>IF((SUM(BE$19:BE$37)+SUM(BE$78:BE88))&gt;=20,0,SUM(IF(AND($I89=1,CS89=1,CS$41&gt;2,CS$40&gt;0,SUM(CS$47:CS$53)&gt;0),1,0)))</f>
        <v>0</v>
      </c>
      <c r="BF89" s="68">
        <f>IF((SUM(BF$19:BF$37)+SUM(BF$78:BF88))&gt;=20,0,SUM(IF(AND($I89=1,CT89=1,CT$41&gt;2,CT$40&gt;0,SUM(CT$47:CT$53)&gt;0),1,0)))</f>
        <v>0</v>
      </c>
      <c r="BG89" s="68">
        <f>IF((SUM(BG$19:BG$37)+SUM(BG$78:BG88))&gt;=20,0,SUM(IF(AND($I89=1,CU89=1,CU$41&gt;2,CU$40&gt;0,SUM(CU$47:CU$53)&gt;0),1,0)))</f>
        <v>0</v>
      </c>
      <c r="BH89" s="68">
        <f>IF((SUM(BH$19:BH$37)+SUM(BH$78:BH88))&gt;=20,0,SUM(IF(AND($I89=1,CV89=1,CV$41&gt;2,CV$40&gt;0,SUM(CV$47:CV$53)&gt;0),1,0)))</f>
        <v>0</v>
      </c>
      <c r="BI89" s="68">
        <f>IF((SUM(BI$19:BI$37)+SUM(BI$78:BI88))&gt;=20,0,SUM(IF(AND($I89=1,CW89=1,CW$41&gt;2,CW$40&gt;0,SUM(CW$47:CW$53)&gt;0),1,0)))</f>
        <v>0</v>
      </c>
      <c r="BJ89" s="68">
        <f>IF((SUM(BJ$19:BJ$37)+SUM(BJ$78:BJ88))&gt;=20,0,SUM(IF(AND($I89=1,CX89=1,CX$41&gt;2,CX$40&gt;0,SUM(CX$47:CX$53)&gt;0),1,0)))</f>
        <v>0</v>
      </c>
      <c r="BK89" s="68">
        <f>IF((SUM(BK$19:BK$37)+SUM(BK$78:BK88))&gt;=20,0,SUM(IF(AND($I89=1,CY89=1,CY$41&gt;2,CY$40&gt;0,SUM(CY$47:CY$53)&gt;0),1,0)))</f>
        <v>0</v>
      </c>
      <c r="BL89" s="68">
        <f>IF((SUM(BL$19:BL$37)+SUM(BL$78:BL88))&gt;=20,0,SUM(IF(AND($I89=1,CZ89=1,CZ$41&gt;2,CZ$40&gt;0,SUM(CZ$47:CZ$53)&gt;0),1,0)))</f>
        <v>0</v>
      </c>
      <c r="BM89" s="68">
        <f>IF((SUM(BM$19:BM$37)+SUM(BM$78:BM88))&gt;=20,0,SUM(IF(AND($I89=1,DA89=1,DA$41&gt;2,DA$40&gt;0,SUM(DA$47:DA$53)&gt;0),1,0)))</f>
        <v>0</v>
      </c>
      <c r="BN89" s="68">
        <f>IF((SUM(BN$19:BN$37)+SUM(BN$78:BN88))&gt;=20,0,SUM(IF(AND($I89=1,DB89=1,DB$41&gt;2,DB$40&gt;0,SUM(DB$47:DB$53)&gt;0),1,0)))</f>
        <v>0</v>
      </c>
      <c r="BO89" s="68">
        <f>IF((SUM(BO$19:BO$37)+SUM(BO$78:BO88))&gt;=20,0,SUM(IF(AND($I89=1,DC89=1,DC$41&gt;2,DC$40&gt;0,SUM(DC$47:DC$53)&gt;0),1,0)))</f>
        <v>0</v>
      </c>
      <c r="BP89" s="68">
        <f>IF((SUM(BP$19:BP$37)+SUM(BP$78:BP88))&gt;=20,0,SUM(IF(AND($I89=1,DD89=1,DD$41&gt;2,DD$40&gt;0,SUM(DD$47:DD$53)&gt;0),1,0)))</f>
        <v>0</v>
      </c>
      <c r="BQ89" s="68">
        <f>IF((SUM(BQ$19:BQ$37)+SUM(BQ$78:BQ88))&gt;=20,0,SUM(IF(AND($I89=1,DE89=1,DE$41&gt;2,DE$40&gt;0,SUM(DE$47:DE$53)&gt;0),1,0)))</f>
        <v>0</v>
      </c>
      <c r="BR89" s="68">
        <f>IF((SUM(BR$19:BR$37)+SUM(BR$78:BR88))&gt;=20,0,SUM(IF(AND($I89=1,DF89=1,DF$41&gt;2,DF$40&gt;0,SUM(DF$47:DF$53)&gt;0),1,0)))</f>
        <v>0</v>
      </c>
      <c r="BS89" s="68">
        <f>IF((SUM(BS$19:BS$37)+SUM(BS$78:BS88))&gt;=20,0,SUM(IF(AND($I89=1,DG89=1,DG$41&gt;2,DG$40&gt;0,SUM(DG$47:DG$53)&gt;0),1,0)))</f>
        <v>0</v>
      </c>
      <c r="BT89" s="68">
        <f>IF((SUM(BT$19:BT$37)+SUM(BT$78:BT88))&gt;=20,0,SUM(IF(AND($I89=1,DH89=1,DH$41&gt;2,DH$40&gt;0,SUM(DH$47:DH$53)&gt;0),1,0)))</f>
        <v>0</v>
      </c>
      <c r="BU89" s="68">
        <f>IF((SUM(BU$19:BU$37)+SUM(BU$78:BU88))&gt;=20,0,SUM(IF(AND($I89=1,DI89=1,DI$41&gt;2,DI$40&gt;0,SUM(DI$47:DI$53)&gt;0),1,0)))</f>
        <v>0</v>
      </c>
      <c r="BV89" s="68">
        <f>IF((SUM(BV$19:BV$37)+SUM(BV$78:BV88))&gt;=20,0,SUM(IF(AND($I89=1,DJ89=1,DJ$41&gt;2,DJ$40&gt;0,SUM(DJ$47:DJ$53)&gt;0),1,0)))</f>
        <v>0</v>
      </c>
      <c r="BW89" s="68">
        <f>IF((SUM(BW$19:BW$37)+SUM(BW$78:BW88))&gt;=20,0,SUM(IF(AND($I89=1,DK89=1,DK$41&gt;2,DK$40&gt;0,SUM(DK$47:DK$53)&gt;0),1,0)))</f>
        <v>0</v>
      </c>
      <c r="BX89" s="68">
        <f>IF((SUM(BX$19:BX$37)+SUM(BX$78:BX88))&gt;=20,0,SUM(IF(AND($I89=1,DL89=1,DL$41&gt;2,DL$40&gt;0,SUM(DL$47:DL$53)&gt;0),1,0)))</f>
        <v>0</v>
      </c>
      <c r="BY89" s="68">
        <f>IF((SUM(BY$19:BY$37)+SUM(BY$78:BY88))&gt;=20,0,SUM(IF(AND($I89=1,DM89=1,DM$41&gt;2,DM$40&gt;0,SUM(DM$47:DM$53)&gt;0),1,0)))</f>
        <v>0</v>
      </c>
      <c r="BZ89" s="68">
        <f>IF((SUM(BZ$19:BZ$37)+SUM(BZ$78:BZ88))&gt;=20,0,SUM(IF(AND($I89=1,DN89=1,DN$41&gt;2,DN$40&gt;0,SUM(DN$47:DN$53)&gt;0),1,0)))</f>
        <v>0</v>
      </c>
      <c r="CA89" s="68">
        <f>IF((SUM(CA$19:CA$37)+SUM(CA$78:CA88))&gt;=20,0,SUM(IF(AND($I89=1,DO89=1,DO$41&gt;2,DO$40&gt;0,SUM(DO$47:DO$53)&gt;0),1,0)))</f>
        <v>0</v>
      </c>
      <c r="CB89" s="68">
        <f>IF((SUM(CB$19:CB$37)+SUM(CB$78:CB88))&gt;=20,0,SUM(IF(AND($I89=1,DP89=1,DP$41&gt;2,DP$40&gt;0,SUM(DP$47:DP$53)&gt;0),1,0)))</f>
        <v>0</v>
      </c>
      <c r="CC89" s="68">
        <f>IF((SUM(CC$19:CC$37)+SUM(CC$78:CC88))&gt;=20,0,SUM(IF(AND($I89=1,DQ89=1,DQ$41&gt;2,DQ$40&gt;0,SUM(DQ$47:DQ$53)&gt;0),1,0)))</f>
        <v>0</v>
      </c>
      <c r="CD89" s="68">
        <f>IF((SUM(CD$19:CD$37)+SUM(CD$78:CD88))&gt;=20,0,SUM(IF(AND($I89=1,DR89=1,DR$41&gt;2,DR$40&gt;0,SUM(DR$47:DR$53)&gt;0),1,0)))</f>
        <v>0</v>
      </c>
      <c r="CE89" s="68">
        <f>IF((SUM(CE$19:CE$37)+SUM(CE$78:CE88))&gt;=20,0,SUM(IF(AND($I89=1,DS89=1,DS$41&gt;2,DS$40&gt;0,SUM(DS$47:DS$53)&gt;0),1,0)))</f>
        <v>0</v>
      </c>
      <c r="CF89" s="68">
        <f>IF((SUM(CF$19:CF$37)+SUM(CF$78:CF88))&gt;=20,0,SUM(IF(AND($I89=1,DT89=1,DT$41&gt;2,DT$40&gt;0,SUM(DT$47:DT$53)&gt;0),1,0)))</f>
        <v>0</v>
      </c>
      <c r="CG89" s="68">
        <f>IF((SUM(CG$19:CG$37)+SUM(CG$78:CG88))&gt;=20,0,SUM(IF(AND($I89=1,DU89=1,DU$41&gt;2,DU$40&gt;0,SUM(DU$47:DU$53)&gt;0),1,0)))</f>
        <v>0</v>
      </c>
      <c r="CH89" s="68">
        <f>IF((SUM(CH$19:CH$37)+SUM(CH$78:CH88))&gt;=20,0,SUM(IF(AND($I89=1,DV89=1,DV$41&gt;2,DV$40&gt;0,SUM(DV$47:DV$53)&gt;0),1,0)))</f>
        <v>0</v>
      </c>
      <c r="CI89" s="68">
        <f>IF((SUM(CI$19:CI$37)+SUM(CI$78:CI88))&gt;=20,0,SUM(IF(AND($I89=1,DW89=1,DW$41&gt;2,DW$40&gt;0,SUM(DW$47:DW$53)&gt;0),1,0)))</f>
        <v>0</v>
      </c>
      <c r="CJ89" s="68">
        <f>IF((SUM(CJ$19:CJ$37)+SUM(CJ$78:CJ88))&gt;=20,0,SUM(IF(AND($I89=1,DX89=1,DX$41&gt;2,DX$40&gt;0,SUM(DX$47:DX$53)&gt;0),1,0)))</f>
        <v>0</v>
      </c>
      <c r="CK89" s="68">
        <f>IF((SUM(CK$19:CK$37)+SUM(CK$78:CK88))&gt;=20,0,SUM(IF(AND($I89=1,DY89=1,DY$41&gt;2,DY$40&gt;0,SUM(DY$47:DY$53)&gt;0),1,0)))</f>
        <v>0</v>
      </c>
      <c r="CL89" s="68">
        <f>IF((SUM(CL$19:CL$37)+SUM(CL$78:CL88))&gt;=20,0,SUM(IF(AND($I89=1,DZ89=1,DZ$41&gt;2,DZ$40&gt;0,SUM(DZ$47:DZ$53)&gt;0),1,0)))</f>
        <v>0</v>
      </c>
      <c r="CM89" s="68">
        <f>IF((SUM(CM$19:CM$37)+SUM(CM$78:CM88))&gt;=20,0,SUM(IF(AND($I89=1,EA89=1,EA$41&gt;2,EA$40&gt;0,SUM(EA$47:EA$53)&gt;0),1,0)))</f>
        <v>0</v>
      </c>
      <c r="CN89" s="68">
        <f>IF((SUM(CN$19:CN$37)+SUM(CN$78:CN88))&gt;=20,0,SUM(IF(AND($I89=1,EB89=1,EB$41&gt;2,EB$40&gt;0,SUM(EB$47:EB$53)&gt;0),1,0)))</f>
        <v>0</v>
      </c>
      <c r="CO89" s="68">
        <f>IF((SUM(CO$19:CO$37)+SUM(CO$78:CO88))&gt;=20,0,SUM(IF(AND($I89=1,EC89=1,EC$41&gt;2,EC$40&gt;0,SUM(EC$47:EC$53)&gt;0),1,0)))</f>
        <v>0</v>
      </c>
      <c r="CP89" s="68">
        <f>IF((SUM(CP$19:CP$37)+SUM(CP$78:CP88))&gt;=20,0,SUM(IF(AND($I89=1,ED89=1,ED$41&gt;2,ED$40&gt;0,SUM(ED$47:ED$53)&gt;0),1,0)))</f>
        <v>0</v>
      </c>
      <c r="CQ89" s="68">
        <f>IF((SUM(CQ$19:CQ$37)+SUM(CQ$78:CQ88))&gt;=20,0,SUM(IF(AND($I89=1,EE89=1,EE$41&gt;2,EE$40&gt;0,SUM(EE$47:EE$53)&gt;0),1,0)))</f>
        <v>0</v>
      </c>
      <c r="CR89" s="68">
        <f>IF((SUM(CR$19:CR$37)+SUM(CR$78:CR88))&gt;=20,0,SUM(IF(AND($I89=1,EF89=1,EF$41&gt;2,EF$40&gt;0,SUM(EF$47:EF$53)&gt;0),1,0)))</f>
        <v>0</v>
      </c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  <c r="DL89" s="53"/>
      <c r="DM89" s="53"/>
      <c r="DN89" s="53"/>
      <c r="DO89" s="53"/>
      <c r="DP89" s="53"/>
      <c r="DQ89" s="53"/>
      <c r="DR89" s="53"/>
      <c r="DS89" s="53"/>
      <c r="DT89" s="53"/>
      <c r="DU89" s="53"/>
      <c r="DV89" s="53"/>
      <c r="DW89" s="53"/>
      <c r="DX89" s="53"/>
      <c r="DY89" s="53"/>
      <c r="DZ89" s="53"/>
      <c r="EA89" s="53"/>
      <c r="EB89" s="53"/>
      <c r="EC89" s="53"/>
      <c r="ED89" s="53"/>
      <c r="EE89" s="53"/>
      <c r="EF89" s="53"/>
      <c r="EG89" s="46">
        <f t="shared" si="51"/>
        <v>0</v>
      </c>
      <c r="EH89" s="116"/>
      <c r="EI89" s="82">
        <f t="shared" si="52"/>
        <v>0</v>
      </c>
      <c r="EJ89" s="295" t="str">
        <f t="shared" si="53"/>
        <v/>
      </c>
      <c r="EK89" s="296">
        <f t="shared" si="54"/>
        <v>0</v>
      </c>
      <c r="EL89" s="161"/>
      <c r="EM89" s="354">
        <f>SUMIF($K89,REGISTER!$CY$7,'KORT 3'!$BD89)</f>
        <v>0</v>
      </c>
      <c r="EN89" s="355">
        <f>SUMIF($K89,REGISTER!$CY$8,'KORT 3'!$BD89)</f>
        <v>0</v>
      </c>
      <c r="EO89" s="356">
        <f>SUMIF($K89,REGISTER!$CY$9,'KORT 3'!$BD89)</f>
        <v>0</v>
      </c>
      <c r="EP89" s="356">
        <f>SUMIF($K89,REGISTER!$CY$10,'KORT 3'!$BD89)</f>
        <v>0</v>
      </c>
      <c r="EQ89" s="357">
        <f>SUMIF($K89,REGISTER!$CY$23,'KORT 3'!$BD89)</f>
        <v>0</v>
      </c>
      <c r="ER89" s="355">
        <f>SUMIF($K89,REGISTER!$CY$24,'KORT 3'!$BD89)</f>
        <v>0</v>
      </c>
      <c r="ES89" s="356">
        <f>SUMIF($K89,REGISTER!$CY$25,'KORT 3'!$BD89)</f>
        <v>0</v>
      </c>
      <c r="ET89" s="356">
        <f>SUMIF($K89,REGISTER!$CY$26,'KORT 3'!$BD89)</f>
        <v>0</v>
      </c>
      <c r="EU89" s="357">
        <f>SUMIF($K89,REGISTER!$CY$15,'KORT 3'!$BD89)</f>
        <v>0</v>
      </c>
      <c r="EV89" s="355">
        <f>SUMIF($K89,REGISTER!$CY$16,'KORT 3'!$BD89)</f>
        <v>0</v>
      </c>
      <c r="EW89" s="355">
        <f>SUMIF($K89,REGISTER!$CY$17,'KORT 3'!$BD89)</f>
        <v>0</v>
      </c>
      <c r="EX89" s="355">
        <f>SUMIF($K89,REGISTER!$CY$18,'KORT 3'!$BD89)</f>
        <v>0</v>
      </c>
      <c r="EY89" s="358">
        <f>SUMIF($K89,REGISTER!$CY$19,'KORT 3'!$BD89)+SUMIF($K89,REGISTER!$CY$20,'KORT 3'!$BD89)+SUMIF($K89,REGISTER!$CY$21,'KORT 3'!$BD89)+SUMIF($K89,REGISTER!$CY$22,'KORT 3'!$BD89)</f>
        <v>0</v>
      </c>
      <c r="EZ89" s="359">
        <f>SUMIF($K89,REGISTER!$CY$31,'KORT 3'!$BD89)</f>
        <v>0</v>
      </c>
      <c r="FA89" s="355">
        <f>SUMIF($K89,REGISTER!$CY$32,'KORT 3'!$BD89)</f>
        <v>0</v>
      </c>
      <c r="FB89" s="355">
        <f>SUMIF($K89,REGISTER!$CY$33,'KORT 3'!$BD89)</f>
        <v>0</v>
      </c>
      <c r="FC89" s="355">
        <f>SUMIF($K89,REGISTER!$CY$34,'KORT 3'!$BD89)</f>
        <v>0</v>
      </c>
      <c r="FD89" s="358">
        <f>SUMIF($K89,REGISTER!$CY$35,'KORT 3'!$BD89)+SUMIF($K89,REGISTER!$CY$36,'KORT 3'!$BD89)+SUMIF($K89,REGISTER!$CY$37,'KORT 3'!$BD89)+SUMIF($K89,REGISTER!$CY$38,'KORT 3'!$BD89)</f>
        <v>0</v>
      </c>
      <c r="FE89" s="376"/>
      <c r="FF89" s="377"/>
      <c r="FG89" s="378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9"/>
      <c r="FY89" s="84">
        <f>SUMIF($M89,REGISTER!$CY$40,'KORT 3'!$O89)</f>
        <v>0</v>
      </c>
      <c r="FZ89" s="17">
        <f>SUMIF($M89,REGISTER!$CY$41,'KORT 3'!$O89)</f>
        <v>0</v>
      </c>
      <c r="GA89" s="17">
        <f>SUMIF($M89,REGISTER!$CY$42,'KORT 3'!$O89)</f>
        <v>0</v>
      </c>
      <c r="GB89" s="17">
        <f>SUMIF($M89,REGISTER!$CY$43,'KORT 3'!$O89)</f>
        <v>0</v>
      </c>
      <c r="GC89" s="17">
        <f>SUMIF($M89,REGISTER!$CY$44,'KORT 3'!$O89)</f>
        <v>0</v>
      </c>
      <c r="GD89" s="17">
        <f>SUMIF($M89,REGISTER!$CY$45,'KORT 3'!$O89)</f>
        <v>0</v>
      </c>
      <c r="GE89" s="17">
        <f>SUMIF($M89,REGISTER!$CY$60,'KORT 3'!$O89)</f>
        <v>0</v>
      </c>
      <c r="GF89" s="17">
        <f>SUMIF($M89,REGISTER!$CY$61,'KORT 3'!$O89)</f>
        <v>0</v>
      </c>
      <c r="GG89" s="17">
        <f>SUMIF($M89,REGISTER!$CY$62,'KORT 3'!$O89)</f>
        <v>0</v>
      </c>
      <c r="GH89" s="17">
        <f>SUMIF($M89,REGISTER!$CY$63,'KORT 3'!$O89)</f>
        <v>0</v>
      </c>
      <c r="GI89" s="17">
        <f>SUMIF($M89,REGISTER!$CY$64,'KORT 3'!$O89)</f>
        <v>0</v>
      </c>
      <c r="GJ89" s="17">
        <f>SUMIF($M89,REGISTER!$CY$65,'KORT 3'!$O89)</f>
        <v>0</v>
      </c>
      <c r="GK89" s="17">
        <f>SUMIF($M89,REGISTER!$CY$50,'KORT 3'!$O89)</f>
        <v>0</v>
      </c>
      <c r="GL89" s="17">
        <f>SUMIF($M89,REGISTER!$CY$51,'KORT 3'!$O89)</f>
        <v>0</v>
      </c>
      <c r="GM89" s="17">
        <f>SUMIF($M89,REGISTER!$CY$52,'KORT 3'!$O89)</f>
        <v>0</v>
      </c>
      <c r="GN89" s="17">
        <f>SUMIF($M89,REGISTER!$CY$53,'KORT 3'!$O89)</f>
        <v>0</v>
      </c>
      <c r="GO89" s="17">
        <f>SUMIF($M89,REGISTER!$CY$54,'KORT 3'!$O89)</f>
        <v>0</v>
      </c>
      <c r="GP89" s="17">
        <f>SUMIF($M89,REGISTER!$CY$55,'KORT 3'!$O89)</f>
        <v>0</v>
      </c>
      <c r="GQ89" s="16">
        <f>SUMIF($M89,REGISTER!$CY$56,'KORT 3'!$O89)+SUMIF($M89,REGISTER!$CY$57,'KORT 3'!$O89)+SUMIF($M89,REGISTER!$CY$58,'KORT 3'!$O89)+SUMIF($M89,REGISTER!$CY$59,'KORT 3'!$O89)</f>
        <v>0</v>
      </c>
      <c r="GR89" s="17">
        <f>SUMIF($M89,REGISTER!$CY$70,'KORT 3'!$O89)</f>
        <v>0</v>
      </c>
      <c r="GS89" s="17">
        <f>SUMIF($M89,REGISTER!$CY$71,'KORT 3'!$O89)</f>
        <v>0</v>
      </c>
      <c r="GT89" s="17">
        <f>SUMIF($M89,REGISTER!$CY$72,'KORT 3'!$O89)</f>
        <v>0</v>
      </c>
      <c r="GU89" s="17">
        <f>SUMIF($M89,REGISTER!$CY$73,'KORT 3'!$O89)</f>
        <v>0</v>
      </c>
      <c r="GV89" s="17">
        <f>SUMIF($M89,REGISTER!$CY$74,'KORT 3'!$O89)</f>
        <v>0</v>
      </c>
      <c r="GW89" s="17">
        <f>SUMIF($M89,REGISTER!$CY$75,'KORT 3'!$O89)</f>
        <v>0</v>
      </c>
      <c r="GX89" s="16">
        <f>SUMIF($M89,REGISTER!$CY$76,'KORT 3'!$O89)+SUMIF($M89,REGISTER!$CY$77,'KORT 3'!$O89)+SUMIF($M89,REGISTER!$CY$78,'KORT 3'!$O89)+SUMIF($M89,REGISTER!$CY$79,'KORT 3'!$O89)</f>
        <v>0</v>
      </c>
      <c r="GY89" s="116"/>
      <c r="GZ89" s="116"/>
      <c r="HA89" s="116"/>
      <c r="HB89" s="116"/>
      <c r="HC89" s="116"/>
      <c r="HD89" s="116"/>
      <c r="HE89" s="116"/>
      <c r="HF89" s="116"/>
      <c r="HG89" s="116"/>
      <c r="HH89" s="116"/>
      <c r="HI89" s="116"/>
      <c r="HJ89" s="116"/>
      <c r="HK89" s="116"/>
      <c r="HL89" s="116"/>
      <c r="HM89" s="116"/>
      <c r="HN89" s="116"/>
      <c r="HO89" s="116"/>
      <c r="HP89" s="106"/>
      <c r="HQ89" s="1"/>
    </row>
    <row r="90" spans="1:225" ht="12" customHeight="1">
      <c r="A90" s="15">
        <v>34</v>
      </c>
      <c r="B90" s="69"/>
      <c r="C90" s="539" t="str">
        <f t="shared" si="41"/>
        <v/>
      </c>
      <c r="D90" s="540"/>
      <c r="E90" s="540"/>
      <c r="F90" s="540"/>
      <c r="G90" s="541"/>
      <c r="H90" s="111" t="str">
        <f t="shared" si="42"/>
        <v/>
      </c>
      <c r="I90" s="22">
        <f t="shared" si="43"/>
        <v>0</v>
      </c>
      <c r="J90" s="22">
        <f t="shared" si="44"/>
        <v>0</v>
      </c>
      <c r="K90" s="22">
        <f t="shared" si="45"/>
        <v>0</v>
      </c>
      <c r="L90" s="114"/>
      <c r="M90" s="22">
        <f t="shared" si="46"/>
        <v>0</v>
      </c>
      <c r="N90" s="22">
        <f t="shared" si="47"/>
        <v>0</v>
      </c>
      <c r="O90" s="83">
        <f t="shared" si="48"/>
        <v>0</v>
      </c>
      <c r="P90" s="68">
        <f>IF((SUM(P$19:P$39)+SUM(P$78:P89)+SUM(P$117:P$121))&gt;=REGISTER!$DD$24,0,IF(CS$70=1,0,IF(AND(CS90=1,$J90=1,CS$43&gt;=REGISTER!$DD$28,CS$40&gt;0,SUM(CS$54:CS$60)&gt;0),1,0)))</f>
        <v>0</v>
      </c>
      <c r="Q90" s="68">
        <f>IF((SUM(Q$19:Q$39)+SUM(Q$78:Q89)+SUM(Q$117:Q$121))&gt;=REGISTER!$DD$24,0,IF(CT$70=1,0,IF(AND(CT90=1,$J90=1,CT$43&gt;=REGISTER!$DD$28,CT$40&gt;0,SUM(CT$54:CT$60)&gt;0),1,0)))</f>
        <v>0</v>
      </c>
      <c r="R90" s="68">
        <f>IF((SUM(R$19:R$39)+SUM(R$78:R89)+SUM(R$117:R$121))&gt;=REGISTER!$DD$24,0,IF(CU$70=1,0,IF(AND(CU90=1,$J90=1,CU$43&gt;=REGISTER!$DD$28,CU$40&gt;0,SUM(CU$54:CU$60)&gt;0),1,0)))</f>
        <v>0</v>
      </c>
      <c r="S90" s="68">
        <f>IF((SUM(S$19:S$39)+SUM(S$78:S89)+SUM(S$117:S$121))&gt;=REGISTER!$DD$24,0,IF(CV$70=1,0,IF(AND(CV90=1,$J90=1,CV$43&gt;=REGISTER!$DD$28,CV$40&gt;0,SUM(CV$54:CV$60)&gt;0),1,0)))</f>
        <v>0</v>
      </c>
      <c r="T90" s="68">
        <f>IF((SUM(T$19:T$39)+SUM(T$78:T89)+SUM(T$117:T$121))&gt;=REGISTER!$DD$24,0,IF(CW$70=1,0,IF(AND(CW90=1,$J90=1,CW$43&gt;=REGISTER!$DD$28,CW$40&gt;0,SUM(CW$54:CW$60)&gt;0),1,0)))</f>
        <v>0</v>
      </c>
      <c r="U90" s="68">
        <f>IF((SUM(U$19:U$39)+SUM(U$78:U89)+SUM(U$117:U$121))&gt;=REGISTER!$DD$24,0,IF(CX$70=1,0,IF(AND(CX90=1,$J90=1,CX$43&gt;=REGISTER!$DD$28,CX$40&gt;0,SUM(CX$54:CX$60)&gt;0),1,0)))</f>
        <v>0</v>
      </c>
      <c r="V90" s="68">
        <f>IF((SUM(V$19:V$39)+SUM(V$78:V89)+SUM(V$117:V$121))&gt;=REGISTER!$DD$24,0,IF(CY$70=1,0,IF(AND(CY90=1,$J90=1,CY$43&gt;=REGISTER!$DD$28,CY$40&gt;0,SUM(CY$54:CY$60)&gt;0),1,0)))</f>
        <v>0</v>
      </c>
      <c r="W90" s="68">
        <f>IF((SUM(W$19:W$39)+SUM(W$78:W89)+SUM(W$117:W$121))&gt;=REGISTER!$DD$24,0,IF(CZ$70=1,0,IF(AND(CZ90=1,$J90=1,CZ$43&gt;=REGISTER!$DD$28,CZ$40&gt;0,SUM(CZ$54:CZ$60)&gt;0),1,0)))</f>
        <v>0</v>
      </c>
      <c r="X90" s="68">
        <f>IF((SUM(X$19:X$39)+SUM(X$78:X89)+SUM(X$117:X$121))&gt;=REGISTER!$DD$24,0,IF(DA$70=1,0,IF(AND(DA90=1,$J90=1,DA$43&gt;=REGISTER!$DD$28,DA$40&gt;0,SUM(DA$54:DA$60)&gt;0),1,0)))</f>
        <v>0</v>
      </c>
      <c r="Y90" s="68">
        <f>IF((SUM(Y$19:Y$39)+SUM(Y$78:Y89)+SUM(Y$117:Y$121))&gt;=REGISTER!$DD$24,0,IF(DB$70=1,0,IF(AND(DB90=1,$J90=1,DB$43&gt;=REGISTER!$DD$28,DB$40&gt;0,SUM(DB$54:DB$60)&gt;0),1,0)))</f>
        <v>0</v>
      </c>
      <c r="Z90" s="68">
        <f>IF((SUM(Z$19:Z$39)+SUM(Z$78:Z89)+SUM(Z$117:Z$121))&gt;=REGISTER!$DD$24,0,IF(DC$70=1,0,IF(AND(DC90=1,$J90=1,DC$43&gt;=REGISTER!$DD$28,DC$40&gt;0,SUM(DC$54:DC$60)&gt;0),1,0)))</f>
        <v>0</v>
      </c>
      <c r="AA90" s="68">
        <f>IF((SUM(AA$19:AA$39)+SUM(AA$78:AA89)+SUM(AA$117:AA$121))&gt;=REGISTER!$DD$24,0,IF(DD$70=1,0,IF(AND(DD90=1,$J90=1,DD$43&gt;=REGISTER!$DD$28,DD$40&gt;0,SUM(DD$54:DD$60)&gt;0),1,0)))</f>
        <v>0</v>
      </c>
      <c r="AB90" s="68">
        <f>IF((SUM(AB$19:AB$39)+SUM(AB$78:AB89)+SUM(AB$117:AB$121))&gt;=REGISTER!$DD$24,0,IF(DE$70=1,0,IF(AND(DE90=1,$J90=1,DE$43&gt;=REGISTER!$DD$28,DE$40&gt;0,SUM(DE$54:DE$60)&gt;0),1,0)))</f>
        <v>0</v>
      </c>
      <c r="AC90" s="68">
        <f>IF((SUM(AC$19:AC$39)+SUM(AC$78:AC89)+SUM(AC$117:AC$121))&gt;=REGISTER!$DD$24,0,IF(DF$70=1,0,IF(AND(DF90=1,$J90=1,DF$43&gt;=REGISTER!$DD$28,DF$40&gt;0,SUM(DF$54:DF$60)&gt;0),1,0)))</f>
        <v>0</v>
      </c>
      <c r="AD90" s="68">
        <f>IF((SUM(AD$19:AD$39)+SUM(AD$78:AD89)+SUM(AD$117:AD$121))&gt;=REGISTER!$DD$24,0,IF(DG$70=1,0,IF(AND(DG90=1,$J90=1,DG$43&gt;=REGISTER!$DD$28,DG$40&gt;0,SUM(DG$54:DG$60)&gt;0),1,0)))</f>
        <v>0</v>
      </c>
      <c r="AE90" s="68">
        <f>IF((SUM(AE$19:AE$39)+SUM(AE$78:AE89)+SUM(AE$117:AE$121))&gt;=REGISTER!$DD$24,0,IF(DH$70=1,0,IF(AND(DH90=1,$J90=1,DH$43&gt;=REGISTER!$DD$28,DH$40&gt;0,SUM(DH$54:DH$60)&gt;0),1,0)))</f>
        <v>0</v>
      </c>
      <c r="AF90" s="68">
        <f>IF((SUM(AF$19:AF$39)+SUM(AF$78:AF89)+SUM(AF$117:AF$121))&gt;=REGISTER!$DD$24,0,IF(DI$70=1,0,IF(AND(DI90=1,$J90=1,DI$43&gt;=REGISTER!$DD$28,DI$40&gt;0,SUM(DI$54:DI$60)&gt;0),1,0)))</f>
        <v>0</v>
      </c>
      <c r="AG90" s="68">
        <f>IF((SUM(AG$19:AG$39)+SUM(AG$78:AG89)+SUM(AG$117:AG$121))&gt;=REGISTER!$DD$24,0,IF(DJ$70=1,0,IF(AND(DJ90=1,$J90=1,DJ$43&gt;=REGISTER!$DD$28,DJ$40&gt;0,SUM(DJ$54:DJ$60)&gt;0),1,0)))</f>
        <v>0</v>
      </c>
      <c r="AH90" s="68">
        <f>IF((SUM(AH$19:AH$39)+SUM(AH$78:AH89)+SUM(AH$117:AH$121))&gt;=REGISTER!$DD$24,0,IF(DK$70=1,0,IF(AND(DK90=1,$J90=1,DK$43&gt;=REGISTER!$DD$28,DK$40&gt;0,SUM(DK$54:DK$60)&gt;0),1,0)))</f>
        <v>0</v>
      </c>
      <c r="AI90" s="68">
        <f>IF((SUM(AI$19:AI$39)+SUM(AI$78:AI89)+SUM(AI$117:AI$121))&gt;=REGISTER!$DD$24,0,IF(DL$70=1,0,IF(AND(DL90=1,$J90=1,DL$43&gt;=REGISTER!$DD$28,DL$40&gt;0,SUM(DL$54:DL$60)&gt;0),1,0)))</f>
        <v>0</v>
      </c>
      <c r="AJ90" s="68">
        <f>IF((SUM(AJ$19:AJ$39)+SUM(AJ$78:AJ89)+SUM(AJ$117:AJ$121))&gt;=REGISTER!$DD$24,0,IF(DM$70=1,0,IF(AND(DM90=1,$J90=1,DM$43&gt;=REGISTER!$DD$28,DM$40&gt;0,SUM(DM$54:DM$60)&gt;0),1,0)))</f>
        <v>0</v>
      </c>
      <c r="AK90" s="68">
        <f>IF((SUM(AK$19:AK$39)+SUM(AK$78:AK89)+SUM(AK$117:AK$121))&gt;=REGISTER!$DD$24,0,IF(DN$70=1,0,IF(AND(DN90=1,$J90=1,DN$43&gt;=REGISTER!$DD$28,DN$40&gt;0,SUM(DN$54:DN$60)&gt;0),1,0)))</f>
        <v>0</v>
      </c>
      <c r="AL90" s="68">
        <f>IF((SUM(AL$19:AL$39)+SUM(AL$78:AL89)+SUM(AL$117:AL$121))&gt;=REGISTER!$DD$24,0,IF(DO$70=1,0,IF(AND(DO90=1,$J90=1,DO$43&gt;=REGISTER!$DD$28,DO$40&gt;0,SUM(DO$54:DO$60)&gt;0),1,0)))</f>
        <v>0</v>
      </c>
      <c r="AM90" s="68">
        <f>IF((SUM(AM$19:AM$39)+SUM(AM$78:AM89)+SUM(AM$117:AM$121))&gt;=REGISTER!$DD$24,0,IF(DP$70=1,0,IF(AND(DP90=1,$J90=1,DP$43&gt;=REGISTER!$DD$28,DP$40&gt;0,SUM(DP$54:DP$60)&gt;0),1,0)))</f>
        <v>0</v>
      </c>
      <c r="AN90" s="68">
        <f>IF((SUM(AN$19:AN$39)+SUM(AN$78:AN89)+SUM(AN$117:AN$121))&gt;=REGISTER!$DD$24,0,IF(DQ$70=1,0,IF(AND(DQ90=1,$J90=1,DQ$43&gt;=REGISTER!$DD$28,DQ$40&gt;0,SUM(DQ$54:DQ$60)&gt;0),1,0)))</f>
        <v>0</v>
      </c>
      <c r="AO90" s="68">
        <f>IF((SUM(AO$19:AO$39)+SUM(AO$78:AO89)+SUM(AO$117:AO$121))&gt;=REGISTER!$DD$24,0,IF(DR$70=1,0,IF(AND(DR90=1,$J90=1,DR$43&gt;=REGISTER!$DD$28,DR$40&gt;0,SUM(DR$54:DR$60)&gt;0),1,0)))</f>
        <v>0</v>
      </c>
      <c r="AP90" s="68">
        <f>IF((SUM(AP$19:AP$39)+SUM(AP$78:AP89)+SUM(AP$117:AP$121))&gt;=REGISTER!$DD$24,0,IF(DS$70=1,0,IF(AND(DS90=1,$J90=1,DS$43&gt;=REGISTER!$DD$28,DS$40&gt;0,SUM(DS$54:DS$60)&gt;0),1,0)))</f>
        <v>0</v>
      </c>
      <c r="AQ90" s="68">
        <f>IF((SUM(AQ$19:AQ$39)+SUM(AQ$78:AQ89)+SUM(AQ$117:AQ$121))&gt;=REGISTER!$DD$24,0,IF(DT$70=1,0,IF(AND(DT90=1,$J90=1,DT$43&gt;=REGISTER!$DD$28,DT$40&gt;0,SUM(DT$54:DT$60)&gt;0),1,0)))</f>
        <v>0</v>
      </c>
      <c r="AR90" s="68">
        <f>IF((SUM(AR$19:AR$39)+SUM(AR$78:AR89)+SUM(AR$117:AR$121))&gt;=REGISTER!$DD$24,0,IF(DU$70=1,0,IF(AND(DU90=1,$J90=1,DU$43&gt;=REGISTER!$DD$28,DU$40&gt;0,SUM(DU$54:DU$60)&gt;0),1,0)))</f>
        <v>0</v>
      </c>
      <c r="AS90" s="68">
        <f>IF((SUM(AS$19:AS$39)+SUM(AS$78:AS89)+SUM(AS$117:AS$121))&gt;=REGISTER!$DD$24,0,IF(DV$70=1,0,IF(AND(DV90=1,$J90=1,DV$43&gt;=REGISTER!$DD$28,DV$40&gt;0,SUM(DV$54:DV$60)&gt;0),1,0)))</f>
        <v>0</v>
      </c>
      <c r="AT90" s="68">
        <f>IF((SUM(AT$19:AT$39)+SUM(AT$78:AT89)+SUM(AT$117:AT$121))&gt;=REGISTER!$DD$24,0,IF(DW$70=1,0,IF(AND(DW90=1,$J90=1,DW$43&gt;=REGISTER!$DD$28,DW$40&gt;0,SUM(DW$54:DW$60)&gt;0),1,0)))</f>
        <v>0</v>
      </c>
      <c r="AU90" s="68">
        <f>IF((SUM(AU$19:AU$39)+SUM(AU$78:AU89)+SUM(AU$117:AU$121))&gt;=REGISTER!$DD$24,0,IF(DX$70=1,0,IF(AND(DX90=1,$J90=1,DX$43&gt;=REGISTER!$DD$28,DX$40&gt;0,SUM(DX$54:DX$60)&gt;0),1,0)))</f>
        <v>0</v>
      </c>
      <c r="AV90" s="68">
        <f>IF((SUM(AV$19:AV$39)+SUM(AV$78:AV89)+SUM(AV$117:AV$121))&gt;=REGISTER!$DD$24,0,IF(DY$70=1,0,IF(AND(DY90=1,$J90=1,DY$43&gt;=REGISTER!$DD$28,DY$40&gt;0,SUM(DY$54:DY$60)&gt;0),1,0)))</f>
        <v>0</v>
      </c>
      <c r="AW90" s="68">
        <f>IF((SUM(AW$19:AW$39)+SUM(AW$78:AW89)+SUM(AW$117:AW$121))&gt;=REGISTER!$DD$24,0,IF(DZ$70=1,0,IF(AND(DZ90=1,$J90=1,DZ$43&gt;=REGISTER!$DD$28,DZ$40&gt;0,SUM(DZ$54:DZ$60)&gt;0),1,0)))</f>
        <v>0</v>
      </c>
      <c r="AX90" s="68">
        <f>IF((SUM(AX$19:AX$39)+SUM(AX$78:AX89)+SUM(AX$117:AX$121))&gt;=REGISTER!$DD$24,0,IF(EA$70=1,0,IF(AND(EA90=1,$J90=1,EA$43&gt;=REGISTER!$DD$28,EA$40&gt;0,SUM(EA$54:EA$60)&gt;0),1,0)))</f>
        <v>0</v>
      </c>
      <c r="AY90" s="68">
        <f>IF((SUM(AY$19:AY$39)+SUM(AY$78:AY89)+SUM(AY$117:AY$121))&gt;=REGISTER!$DD$24,0,IF(EB$70=1,0,IF(AND(EB90=1,$J90=1,EB$43&gt;=REGISTER!$DD$28,EB$40&gt;0,SUM(EB$54:EB$60)&gt;0),1,0)))</f>
        <v>0</v>
      </c>
      <c r="AZ90" s="68">
        <f>IF((SUM(AZ$19:AZ$39)+SUM(AZ$78:AZ89)+SUM(AZ$117:AZ$121))&gt;=REGISTER!$DD$24,0,IF(EC$70=1,0,IF(AND(EC90=1,$J90=1,EC$43&gt;=REGISTER!$DD$28,EC$40&gt;0,SUM(EC$54:EC$60)&gt;0),1,0)))</f>
        <v>0</v>
      </c>
      <c r="BA90" s="68">
        <f>IF((SUM(BA$19:BA$39)+SUM(BA$78:BA89)+SUM(BA$117:BA$121))&gt;=REGISTER!$DD$24,0,IF(ED$70=1,0,IF(AND(ED90=1,$J90=1,ED$43&gt;=REGISTER!$DD$28,ED$40&gt;0,SUM(ED$54:ED$60)&gt;0),1,0)))</f>
        <v>0</v>
      </c>
      <c r="BB90" s="68">
        <f>IF((SUM(BB$19:BB$39)+SUM(BB$78:BB89)+SUM(BB$117:BB$121))&gt;=REGISTER!$DD$24,0,IF(EE$70=1,0,IF(AND(EE90=1,$J90=1,EE$43&gt;=REGISTER!$DD$28,EE$40&gt;0,SUM(EE$54:EE$60)&gt;0),1,0)))</f>
        <v>0</v>
      </c>
      <c r="BC90" s="68">
        <f>IF((SUM(BC$19:BC$39)+SUM(BC$78:BC89)+SUM(BC$117:BC$121))&gt;=REGISTER!$DD$24,0,IF(EF$70=1,0,IF(AND(EF90=1,$J90=1,EF$43&gt;=REGISTER!$DD$28,EF$40&gt;0,SUM(EF$54:EF$60)&gt;0),1,0)))</f>
        <v>0</v>
      </c>
      <c r="BD90" s="83">
        <f t="shared" ref="BD90:BD121" si="55">SUM(BE90:CR90)</f>
        <v>0</v>
      </c>
      <c r="BE90" s="68">
        <f>IF((SUM(BE$19:BE$37)+SUM(BE$78:BE89))&gt;=20,0,SUM(IF(AND($I90=1,CS90=1,CS$41&gt;2,CS$40&gt;0,SUM(CS$47:CS$53)&gt;0),1,0)))</f>
        <v>0</v>
      </c>
      <c r="BF90" s="68">
        <f>IF((SUM(BF$19:BF$37)+SUM(BF$78:BF89))&gt;=20,0,SUM(IF(AND($I90=1,CT90=1,CT$41&gt;2,CT$40&gt;0,SUM(CT$47:CT$53)&gt;0),1,0)))</f>
        <v>0</v>
      </c>
      <c r="BG90" s="68">
        <f>IF((SUM(BG$19:BG$37)+SUM(BG$78:BG89))&gt;=20,0,SUM(IF(AND($I90=1,CU90=1,CU$41&gt;2,CU$40&gt;0,SUM(CU$47:CU$53)&gt;0),1,0)))</f>
        <v>0</v>
      </c>
      <c r="BH90" s="68">
        <f>IF((SUM(BH$19:BH$37)+SUM(BH$78:BH89))&gt;=20,0,SUM(IF(AND($I90=1,CV90=1,CV$41&gt;2,CV$40&gt;0,SUM(CV$47:CV$53)&gt;0),1,0)))</f>
        <v>0</v>
      </c>
      <c r="BI90" s="68">
        <f>IF((SUM(BI$19:BI$37)+SUM(BI$78:BI89))&gt;=20,0,SUM(IF(AND($I90=1,CW90=1,CW$41&gt;2,CW$40&gt;0,SUM(CW$47:CW$53)&gt;0),1,0)))</f>
        <v>0</v>
      </c>
      <c r="BJ90" s="68">
        <f>IF((SUM(BJ$19:BJ$37)+SUM(BJ$78:BJ89))&gt;=20,0,SUM(IF(AND($I90=1,CX90=1,CX$41&gt;2,CX$40&gt;0,SUM(CX$47:CX$53)&gt;0),1,0)))</f>
        <v>0</v>
      </c>
      <c r="BK90" s="68">
        <f>IF((SUM(BK$19:BK$37)+SUM(BK$78:BK89))&gt;=20,0,SUM(IF(AND($I90=1,CY90=1,CY$41&gt;2,CY$40&gt;0,SUM(CY$47:CY$53)&gt;0),1,0)))</f>
        <v>0</v>
      </c>
      <c r="BL90" s="68">
        <f>IF((SUM(BL$19:BL$37)+SUM(BL$78:BL89))&gt;=20,0,SUM(IF(AND($I90=1,CZ90=1,CZ$41&gt;2,CZ$40&gt;0,SUM(CZ$47:CZ$53)&gt;0),1,0)))</f>
        <v>0</v>
      </c>
      <c r="BM90" s="68">
        <f>IF((SUM(BM$19:BM$37)+SUM(BM$78:BM89))&gt;=20,0,SUM(IF(AND($I90=1,DA90=1,DA$41&gt;2,DA$40&gt;0,SUM(DA$47:DA$53)&gt;0),1,0)))</f>
        <v>0</v>
      </c>
      <c r="BN90" s="68">
        <f>IF((SUM(BN$19:BN$37)+SUM(BN$78:BN89))&gt;=20,0,SUM(IF(AND($I90=1,DB90=1,DB$41&gt;2,DB$40&gt;0,SUM(DB$47:DB$53)&gt;0),1,0)))</f>
        <v>0</v>
      </c>
      <c r="BO90" s="68">
        <f>IF((SUM(BO$19:BO$37)+SUM(BO$78:BO89))&gt;=20,0,SUM(IF(AND($I90=1,DC90=1,DC$41&gt;2,DC$40&gt;0,SUM(DC$47:DC$53)&gt;0),1,0)))</f>
        <v>0</v>
      </c>
      <c r="BP90" s="68">
        <f>IF((SUM(BP$19:BP$37)+SUM(BP$78:BP89))&gt;=20,0,SUM(IF(AND($I90=1,DD90=1,DD$41&gt;2,DD$40&gt;0,SUM(DD$47:DD$53)&gt;0),1,0)))</f>
        <v>0</v>
      </c>
      <c r="BQ90" s="68">
        <f>IF((SUM(BQ$19:BQ$37)+SUM(BQ$78:BQ89))&gt;=20,0,SUM(IF(AND($I90=1,DE90=1,DE$41&gt;2,DE$40&gt;0,SUM(DE$47:DE$53)&gt;0),1,0)))</f>
        <v>0</v>
      </c>
      <c r="BR90" s="68">
        <f>IF((SUM(BR$19:BR$37)+SUM(BR$78:BR89))&gt;=20,0,SUM(IF(AND($I90=1,DF90=1,DF$41&gt;2,DF$40&gt;0,SUM(DF$47:DF$53)&gt;0),1,0)))</f>
        <v>0</v>
      </c>
      <c r="BS90" s="68">
        <f>IF((SUM(BS$19:BS$37)+SUM(BS$78:BS89))&gt;=20,0,SUM(IF(AND($I90=1,DG90=1,DG$41&gt;2,DG$40&gt;0,SUM(DG$47:DG$53)&gt;0),1,0)))</f>
        <v>0</v>
      </c>
      <c r="BT90" s="68">
        <f>IF((SUM(BT$19:BT$37)+SUM(BT$78:BT89))&gt;=20,0,SUM(IF(AND($I90=1,DH90=1,DH$41&gt;2,DH$40&gt;0,SUM(DH$47:DH$53)&gt;0),1,0)))</f>
        <v>0</v>
      </c>
      <c r="BU90" s="68">
        <f>IF((SUM(BU$19:BU$37)+SUM(BU$78:BU89))&gt;=20,0,SUM(IF(AND($I90=1,DI90=1,DI$41&gt;2,DI$40&gt;0,SUM(DI$47:DI$53)&gt;0),1,0)))</f>
        <v>0</v>
      </c>
      <c r="BV90" s="68">
        <f>IF((SUM(BV$19:BV$37)+SUM(BV$78:BV89))&gt;=20,0,SUM(IF(AND($I90=1,DJ90=1,DJ$41&gt;2,DJ$40&gt;0,SUM(DJ$47:DJ$53)&gt;0),1,0)))</f>
        <v>0</v>
      </c>
      <c r="BW90" s="68">
        <f>IF((SUM(BW$19:BW$37)+SUM(BW$78:BW89))&gt;=20,0,SUM(IF(AND($I90=1,DK90=1,DK$41&gt;2,DK$40&gt;0,SUM(DK$47:DK$53)&gt;0),1,0)))</f>
        <v>0</v>
      </c>
      <c r="BX90" s="68">
        <f>IF((SUM(BX$19:BX$37)+SUM(BX$78:BX89))&gt;=20,0,SUM(IF(AND($I90=1,DL90=1,DL$41&gt;2,DL$40&gt;0,SUM(DL$47:DL$53)&gt;0),1,0)))</f>
        <v>0</v>
      </c>
      <c r="BY90" s="68">
        <f>IF((SUM(BY$19:BY$37)+SUM(BY$78:BY89))&gt;=20,0,SUM(IF(AND($I90=1,DM90=1,DM$41&gt;2,DM$40&gt;0,SUM(DM$47:DM$53)&gt;0),1,0)))</f>
        <v>0</v>
      </c>
      <c r="BZ90" s="68">
        <f>IF((SUM(BZ$19:BZ$37)+SUM(BZ$78:BZ89))&gt;=20,0,SUM(IF(AND($I90=1,DN90=1,DN$41&gt;2,DN$40&gt;0,SUM(DN$47:DN$53)&gt;0),1,0)))</f>
        <v>0</v>
      </c>
      <c r="CA90" s="68">
        <f>IF((SUM(CA$19:CA$37)+SUM(CA$78:CA89))&gt;=20,0,SUM(IF(AND($I90=1,DO90=1,DO$41&gt;2,DO$40&gt;0,SUM(DO$47:DO$53)&gt;0),1,0)))</f>
        <v>0</v>
      </c>
      <c r="CB90" s="68">
        <f>IF((SUM(CB$19:CB$37)+SUM(CB$78:CB89))&gt;=20,0,SUM(IF(AND($I90=1,DP90=1,DP$41&gt;2,DP$40&gt;0,SUM(DP$47:DP$53)&gt;0),1,0)))</f>
        <v>0</v>
      </c>
      <c r="CC90" s="68">
        <f>IF((SUM(CC$19:CC$37)+SUM(CC$78:CC89))&gt;=20,0,SUM(IF(AND($I90=1,DQ90=1,DQ$41&gt;2,DQ$40&gt;0,SUM(DQ$47:DQ$53)&gt;0),1,0)))</f>
        <v>0</v>
      </c>
      <c r="CD90" s="68">
        <f>IF((SUM(CD$19:CD$37)+SUM(CD$78:CD89))&gt;=20,0,SUM(IF(AND($I90=1,DR90=1,DR$41&gt;2,DR$40&gt;0,SUM(DR$47:DR$53)&gt;0),1,0)))</f>
        <v>0</v>
      </c>
      <c r="CE90" s="68">
        <f>IF((SUM(CE$19:CE$37)+SUM(CE$78:CE89))&gt;=20,0,SUM(IF(AND($I90=1,DS90=1,DS$41&gt;2,DS$40&gt;0,SUM(DS$47:DS$53)&gt;0),1,0)))</f>
        <v>0</v>
      </c>
      <c r="CF90" s="68">
        <f>IF((SUM(CF$19:CF$37)+SUM(CF$78:CF89))&gt;=20,0,SUM(IF(AND($I90=1,DT90=1,DT$41&gt;2,DT$40&gt;0,SUM(DT$47:DT$53)&gt;0),1,0)))</f>
        <v>0</v>
      </c>
      <c r="CG90" s="68">
        <f>IF((SUM(CG$19:CG$37)+SUM(CG$78:CG89))&gt;=20,0,SUM(IF(AND($I90=1,DU90=1,DU$41&gt;2,DU$40&gt;0,SUM(DU$47:DU$53)&gt;0),1,0)))</f>
        <v>0</v>
      </c>
      <c r="CH90" s="68">
        <f>IF((SUM(CH$19:CH$37)+SUM(CH$78:CH89))&gt;=20,0,SUM(IF(AND($I90=1,DV90=1,DV$41&gt;2,DV$40&gt;0,SUM(DV$47:DV$53)&gt;0),1,0)))</f>
        <v>0</v>
      </c>
      <c r="CI90" s="68">
        <f>IF((SUM(CI$19:CI$37)+SUM(CI$78:CI89))&gt;=20,0,SUM(IF(AND($I90=1,DW90=1,DW$41&gt;2,DW$40&gt;0,SUM(DW$47:DW$53)&gt;0),1,0)))</f>
        <v>0</v>
      </c>
      <c r="CJ90" s="68">
        <f>IF((SUM(CJ$19:CJ$37)+SUM(CJ$78:CJ89))&gt;=20,0,SUM(IF(AND($I90=1,DX90=1,DX$41&gt;2,DX$40&gt;0,SUM(DX$47:DX$53)&gt;0),1,0)))</f>
        <v>0</v>
      </c>
      <c r="CK90" s="68">
        <f>IF((SUM(CK$19:CK$37)+SUM(CK$78:CK89))&gt;=20,0,SUM(IF(AND($I90=1,DY90=1,DY$41&gt;2,DY$40&gt;0,SUM(DY$47:DY$53)&gt;0),1,0)))</f>
        <v>0</v>
      </c>
      <c r="CL90" s="68">
        <f>IF((SUM(CL$19:CL$37)+SUM(CL$78:CL89))&gt;=20,0,SUM(IF(AND($I90=1,DZ90=1,DZ$41&gt;2,DZ$40&gt;0,SUM(DZ$47:DZ$53)&gt;0),1,0)))</f>
        <v>0</v>
      </c>
      <c r="CM90" s="68">
        <f>IF((SUM(CM$19:CM$37)+SUM(CM$78:CM89))&gt;=20,0,SUM(IF(AND($I90=1,EA90=1,EA$41&gt;2,EA$40&gt;0,SUM(EA$47:EA$53)&gt;0),1,0)))</f>
        <v>0</v>
      </c>
      <c r="CN90" s="68">
        <f>IF((SUM(CN$19:CN$37)+SUM(CN$78:CN89))&gt;=20,0,SUM(IF(AND($I90=1,EB90=1,EB$41&gt;2,EB$40&gt;0,SUM(EB$47:EB$53)&gt;0),1,0)))</f>
        <v>0</v>
      </c>
      <c r="CO90" s="68">
        <f>IF((SUM(CO$19:CO$37)+SUM(CO$78:CO89))&gt;=20,0,SUM(IF(AND($I90=1,EC90=1,EC$41&gt;2,EC$40&gt;0,SUM(EC$47:EC$53)&gt;0),1,0)))</f>
        <v>0</v>
      </c>
      <c r="CP90" s="68">
        <f>IF((SUM(CP$19:CP$37)+SUM(CP$78:CP89))&gt;=20,0,SUM(IF(AND($I90=1,ED90=1,ED$41&gt;2,ED$40&gt;0,SUM(ED$47:ED$53)&gt;0),1,0)))</f>
        <v>0</v>
      </c>
      <c r="CQ90" s="68">
        <f>IF((SUM(CQ$19:CQ$37)+SUM(CQ$78:CQ89))&gt;=20,0,SUM(IF(AND($I90=1,EE90=1,EE$41&gt;2,EE$40&gt;0,SUM(EE$47:EE$53)&gt;0),1,0)))</f>
        <v>0</v>
      </c>
      <c r="CR90" s="68">
        <f>IF((SUM(CR$19:CR$37)+SUM(CR$78:CR89))&gt;=20,0,SUM(IF(AND($I90=1,EF90=1,EF$41&gt;2,EF$40&gt;0,SUM(EF$47:EF$53)&gt;0),1,0)))</f>
        <v>0</v>
      </c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  <c r="DL90" s="53"/>
      <c r="DM90" s="53"/>
      <c r="DN90" s="53"/>
      <c r="DO90" s="53"/>
      <c r="DP90" s="53"/>
      <c r="DQ90" s="53"/>
      <c r="DR90" s="53"/>
      <c r="DS90" s="53"/>
      <c r="DT90" s="53"/>
      <c r="DU90" s="53"/>
      <c r="DV90" s="53"/>
      <c r="DW90" s="53"/>
      <c r="DX90" s="53"/>
      <c r="DY90" s="53"/>
      <c r="DZ90" s="53"/>
      <c r="EA90" s="53"/>
      <c r="EB90" s="53"/>
      <c r="EC90" s="53"/>
      <c r="ED90" s="53"/>
      <c r="EE90" s="53"/>
      <c r="EF90" s="53"/>
      <c r="EG90" s="46">
        <f t="shared" si="51"/>
        <v>0</v>
      </c>
      <c r="EH90" s="116"/>
      <c r="EI90" s="82">
        <f t="shared" si="52"/>
        <v>0</v>
      </c>
      <c r="EJ90" s="295" t="str">
        <f t="shared" si="53"/>
        <v/>
      </c>
      <c r="EK90" s="296">
        <f t="shared" si="54"/>
        <v>0</v>
      </c>
      <c r="EL90" s="161"/>
      <c r="EM90" s="354">
        <f>SUMIF($K90,REGISTER!$CY$7,'KORT 3'!$BD90)</f>
        <v>0</v>
      </c>
      <c r="EN90" s="355">
        <f>SUMIF($K90,REGISTER!$CY$8,'KORT 3'!$BD90)</f>
        <v>0</v>
      </c>
      <c r="EO90" s="356">
        <f>SUMIF($K90,REGISTER!$CY$9,'KORT 3'!$BD90)</f>
        <v>0</v>
      </c>
      <c r="EP90" s="356">
        <f>SUMIF($K90,REGISTER!$CY$10,'KORT 3'!$BD90)</f>
        <v>0</v>
      </c>
      <c r="EQ90" s="357">
        <f>SUMIF($K90,REGISTER!$CY$23,'KORT 3'!$BD90)</f>
        <v>0</v>
      </c>
      <c r="ER90" s="355">
        <f>SUMIF($K90,REGISTER!$CY$24,'KORT 3'!$BD90)</f>
        <v>0</v>
      </c>
      <c r="ES90" s="356">
        <f>SUMIF($K90,REGISTER!$CY$25,'KORT 3'!$BD90)</f>
        <v>0</v>
      </c>
      <c r="ET90" s="356">
        <f>SUMIF($K90,REGISTER!$CY$26,'KORT 3'!$BD90)</f>
        <v>0</v>
      </c>
      <c r="EU90" s="357">
        <f>SUMIF($K90,REGISTER!$CY$15,'KORT 3'!$BD90)</f>
        <v>0</v>
      </c>
      <c r="EV90" s="355">
        <f>SUMIF($K90,REGISTER!$CY$16,'KORT 3'!$BD90)</f>
        <v>0</v>
      </c>
      <c r="EW90" s="355">
        <f>SUMIF($K90,REGISTER!$CY$17,'KORT 3'!$BD90)</f>
        <v>0</v>
      </c>
      <c r="EX90" s="355">
        <f>SUMIF($K90,REGISTER!$CY$18,'KORT 3'!$BD90)</f>
        <v>0</v>
      </c>
      <c r="EY90" s="358">
        <f>SUMIF($K90,REGISTER!$CY$19,'KORT 3'!$BD90)+SUMIF($K90,REGISTER!$CY$20,'KORT 3'!$BD90)+SUMIF($K90,REGISTER!$CY$21,'KORT 3'!$BD90)+SUMIF($K90,REGISTER!$CY$22,'KORT 3'!$BD90)</f>
        <v>0</v>
      </c>
      <c r="EZ90" s="359">
        <f>SUMIF($K90,REGISTER!$CY$31,'KORT 3'!$BD90)</f>
        <v>0</v>
      </c>
      <c r="FA90" s="355">
        <f>SUMIF($K90,REGISTER!$CY$32,'KORT 3'!$BD90)</f>
        <v>0</v>
      </c>
      <c r="FB90" s="355">
        <f>SUMIF($K90,REGISTER!$CY$33,'KORT 3'!$BD90)</f>
        <v>0</v>
      </c>
      <c r="FC90" s="355">
        <f>SUMIF($K90,REGISTER!$CY$34,'KORT 3'!$BD90)</f>
        <v>0</v>
      </c>
      <c r="FD90" s="358">
        <f>SUMIF($K90,REGISTER!$CY$35,'KORT 3'!$BD90)+SUMIF($K90,REGISTER!$CY$36,'KORT 3'!$BD90)+SUMIF($K90,REGISTER!$CY$37,'KORT 3'!$BD90)+SUMIF($K90,REGISTER!$CY$38,'KORT 3'!$BD90)</f>
        <v>0</v>
      </c>
      <c r="FE90" s="376"/>
      <c r="FF90" s="377"/>
      <c r="FG90" s="378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9"/>
      <c r="FY90" s="84">
        <f>SUMIF($M90,REGISTER!$CY$40,'KORT 3'!$O90)</f>
        <v>0</v>
      </c>
      <c r="FZ90" s="17">
        <f>SUMIF($M90,REGISTER!$CY$41,'KORT 3'!$O90)</f>
        <v>0</v>
      </c>
      <c r="GA90" s="17">
        <f>SUMIF($M90,REGISTER!$CY$42,'KORT 3'!$O90)</f>
        <v>0</v>
      </c>
      <c r="GB90" s="17">
        <f>SUMIF($M90,REGISTER!$CY$43,'KORT 3'!$O90)</f>
        <v>0</v>
      </c>
      <c r="GC90" s="17">
        <f>SUMIF($M90,REGISTER!$CY$44,'KORT 3'!$O90)</f>
        <v>0</v>
      </c>
      <c r="GD90" s="17">
        <f>SUMIF($M90,REGISTER!$CY$45,'KORT 3'!$O90)</f>
        <v>0</v>
      </c>
      <c r="GE90" s="17">
        <f>SUMIF($M90,REGISTER!$CY$60,'KORT 3'!$O90)</f>
        <v>0</v>
      </c>
      <c r="GF90" s="17">
        <f>SUMIF($M90,REGISTER!$CY$61,'KORT 3'!$O90)</f>
        <v>0</v>
      </c>
      <c r="GG90" s="17">
        <f>SUMIF($M90,REGISTER!$CY$62,'KORT 3'!$O90)</f>
        <v>0</v>
      </c>
      <c r="GH90" s="17">
        <f>SUMIF($M90,REGISTER!$CY$63,'KORT 3'!$O90)</f>
        <v>0</v>
      </c>
      <c r="GI90" s="17">
        <f>SUMIF($M90,REGISTER!$CY$64,'KORT 3'!$O90)</f>
        <v>0</v>
      </c>
      <c r="GJ90" s="17">
        <f>SUMIF($M90,REGISTER!$CY$65,'KORT 3'!$O90)</f>
        <v>0</v>
      </c>
      <c r="GK90" s="17">
        <f>SUMIF($M90,REGISTER!$CY$50,'KORT 3'!$O90)</f>
        <v>0</v>
      </c>
      <c r="GL90" s="17">
        <f>SUMIF($M90,REGISTER!$CY$51,'KORT 3'!$O90)</f>
        <v>0</v>
      </c>
      <c r="GM90" s="17">
        <f>SUMIF($M90,REGISTER!$CY$52,'KORT 3'!$O90)</f>
        <v>0</v>
      </c>
      <c r="GN90" s="17">
        <f>SUMIF($M90,REGISTER!$CY$53,'KORT 3'!$O90)</f>
        <v>0</v>
      </c>
      <c r="GO90" s="17">
        <f>SUMIF($M90,REGISTER!$CY$54,'KORT 3'!$O90)</f>
        <v>0</v>
      </c>
      <c r="GP90" s="17">
        <f>SUMIF($M90,REGISTER!$CY$55,'KORT 3'!$O90)</f>
        <v>0</v>
      </c>
      <c r="GQ90" s="16">
        <f>SUMIF($M90,REGISTER!$CY$56,'KORT 3'!$O90)+SUMIF($M90,REGISTER!$CY$57,'KORT 3'!$O90)+SUMIF($M90,REGISTER!$CY$58,'KORT 3'!$O90)+SUMIF($M90,REGISTER!$CY$59,'KORT 3'!$O90)</f>
        <v>0</v>
      </c>
      <c r="GR90" s="17">
        <f>SUMIF($M90,REGISTER!$CY$70,'KORT 3'!$O90)</f>
        <v>0</v>
      </c>
      <c r="GS90" s="17">
        <f>SUMIF($M90,REGISTER!$CY$71,'KORT 3'!$O90)</f>
        <v>0</v>
      </c>
      <c r="GT90" s="17">
        <f>SUMIF($M90,REGISTER!$CY$72,'KORT 3'!$O90)</f>
        <v>0</v>
      </c>
      <c r="GU90" s="17">
        <f>SUMIF($M90,REGISTER!$CY$73,'KORT 3'!$O90)</f>
        <v>0</v>
      </c>
      <c r="GV90" s="17">
        <f>SUMIF($M90,REGISTER!$CY$74,'KORT 3'!$O90)</f>
        <v>0</v>
      </c>
      <c r="GW90" s="17">
        <f>SUMIF($M90,REGISTER!$CY$75,'KORT 3'!$O90)</f>
        <v>0</v>
      </c>
      <c r="GX90" s="16">
        <f>SUMIF($M90,REGISTER!$CY$76,'KORT 3'!$O90)+SUMIF($M90,REGISTER!$CY$77,'KORT 3'!$O90)+SUMIF($M90,REGISTER!$CY$78,'KORT 3'!$O90)+SUMIF($M90,REGISTER!$CY$79,'KORT 3'!$O90)</f>
        <v>0</v>
      </c>
      <c r="GY90" s="116"/>
      <c r="GZ90" s="116"/>
      <c r="HA90" s="116"/>
      <c r="HB90" s="116"/>
      <c r="HC90" s="116"/>
      <c r="HD90" s="116"/>
      <c r="HE90" s="116"/>
      <c r="HF90" s="116"/>
      <c r="HG90" s="116"/>
      <c r="HH90" s="116"/>
      <c r="HI90" s="116"/>
      <c r="HJ90" s="116"/>
      <c r="HK90" s="116"/>
      <c r="HL90" s="116"/>
      <c r="HM90" s="116"/>
      <c r="HN90" s="116"/>
      <c r="HO90" s="116"/>
      <c r="HP90" s="106"/>
      <c r="HQ90" s="1"/>
    </row>
    <row r="91" spans="1:225" ht="12" customHeight="1">
      <c r="A91" s="15">
        <v>35</v>
      </c>
      <c r="B91" s="69"/>
      <c r="C91" s="539" t="str">
        <f t="shared" si="41"/>
        <v/>
      </c>
      <c r="D91" s="540"/>
      <c r="E91" s="540"/>
      <c r="F91" s="540"/>
      <c r="G91" s="541"/>
      <c r="H91" s="111" t="str">
        <f t="shared" si="42"/>
        <v/>
      </c>
      <c r="I91" s="22">
        <f t="shared" si="43"/>
        <v>0</v>
      </c>
      <c r="J91" s="22">
        <f t="shared" si="44"/>
        <v>0</v>
      </c>
      <c r="K91" s="22">
        <f t="shared" si="45"/>
        <v>0</v>
      </c>
      <c r="L91" s="114"/>
      <c r="M91" s="22">
        <f t="shared" si="46"/>
        <v>0</v>
      </c>
      <c r="N91" s="22">
        <f t="shared" si="47"/>
        <v>0</v>
      </c>
      <c r="O91" s="83">
        <f t="shared" si="48"/>
        <v>0</v>
      </c>
      <c r="P91" s="68">
        <f>IF((SUM(P$19:P$39)+SUM(P$78:P90)+SUM(P$117:P$121))&gt;=REGISTER!$DD$24,0,IF(CS$70=1,0,IF(AND(CS91=1,$J91=1,CS$43&gt;=REGISTER!$DD$28,CS$40&gt;0,SUM(CS$54:CS$60)&gt;0),1,0)))</f>
        <v>0</v>
      </c>
      <c r="Q91" s="68">
        <f>IF((SUM(Q$19:Q$39)+SUM(Q$78:Q90)+SUM(Q$117:Q$121))&gt;=REGISTER!$DD$24,0,IF(CT$70=1,0,IF(AND(CT91=1,$J91=1,CT$43&gt;=REGISTER!$DD$28,CT$40&gt;0,SUM(CT$54:CT$60)&gt;0),1,0)))</f>
        <v>0</v>
      </c>
      <c r="R91" s="68">
        <f>IF((SUM(R$19:R$39)+SUM(R$78:R90)+SUM(R$117:R$121))&gt;=REGISTER!$DD$24,0,IF(CU$70=1,0,IF(AND(CU91=1,$J91=1,CU$43&gt;=REGISTER!$DD$28,CU$40&gt;0,SUM(CU$54:CU$60)&gt;0),1,0)))</f>
        <v>0</v>
      </c>
      <c r="S91" s="68">
        <f>IF((SUM(S$19:S$39)+SUM(S$78:S90)+SUM(S$117:S$121))&gt;=REGISTER!$DD$24,0,IF(CV$70=1,0,IF(AND(CV91=1,$J91=1,CV$43&gt;=REGISTER!$DD$28,CV$40&gt;0,SUM(CV$54:CV$60)&gt;0),1,0)))</f>
        <v>0</v>
      </c>
      <c r="T91" s="68">
        <f>IF((SUM(T$19:T$39)+SUM(T$78:T90)+SUM(T$117:T$121))&gt;=REGISTER!$DD$24,0,IF(CW$70=1,0,IF(AND(CW91=1,$J91=1,CW$43&gt;=REGISTER!$DD$28,CW$40&gt;0,SUM(CW$54:CW$60)&gt;0),1,0)))</f>
        <v>0</v>
      </c>
      <c r="U91" s="68">
        <f>IF((SUM(U$19:U$39)+SUM(U$78:U90)+SUM(U$117:U$121))&gt;=REGISTER!$DD$24,0,IF(CX$70=1,0,IF(AND(CX91=1,$J91=1,CX$43&gt;=REGISTER!$DD$28,CX$40&gt;0,SUM(CX$54:CX$60)&gt;0),1,0)))</f>
        <v>0</v>
      </c>
      <c r="V91" s="68">
        <f>IF((SUM(V$19:V$39)+SUM(V$78:V90)+SUM(V$117:V$121))&gt;=REGISTER!$DD$24,0,IF(CY$70=1,0,IF(AND(CY91=1,$J91=1,CY$43&gt;=REGISTER!$DD$28,CY$40&gt;0,SUM(CY$54:CY$60)&gt;0),1,0)))</f>
        <v>0</v>
      </c>
      <c r="W91" s="68">
        <f>IF((SUM(W$19:W$39)+SUM(W$78:W90)+SUM(W$117:W$121))&gt;=REGISTER!$DD$24,0,IF(CZ$70=1,0,IF(AND(CZ91=1,$J91=1,CZ$43&gt;=REGISTER!$DD$28,CZ$40&gt;0,SUM(CZ$54:CZ$60)&gt;0),1,0)))</f>
        <v>0</v>
      </c>
      <c r="X91" s="68">
        <f>IF((SUM(X$19:X$39)+SUM(X$78:X90)+SUM(X$117:X$121))&gt;=REGISTER!$DD$24,0,IF(DA$70=1,0,IF(AND(DA91=1,$J91=1,DA$43&gt;=REGISTER!$DD$28,DA$40&gt;0,SUM(DA$54:DA$60)&gt;0),1,0)))</f>
        <v>0</v>
      </c>
      <c r="Y91" s="68">
        <f>IF((SUM(Y$19:Y$39)+SUM(Y$78:Y90)+SUM(Y$117:Y$121))&gt;=REGISTER!$DD$24,0,IF(DB$70=1,0,IF(AND(DB91=1,$J91=1,DB$43&gt;=REGISTER!$DD$28,DB$40&gt;0,SUM(DB$54:DB$60)&gt;0),1,0)))</f>
        <v>0</v>
      </c>
      <c r="Z91" s="68">
        <f>IF((SUM(Z$19:Z$39)+SUM(Z$78:Z90)+SUM(Z$117:Z$121))&gt;=REGISTER!$DD$24,0,IF(DC$70=1,0,IF(AND(DC91=1,$J91=1,DC$43&gt;=REGISTER!$DD$28,DC$40&gt;0,SUM(DC$54:DC$60)&gt;0),1,0)))</f>
        <v>0</v>
      </c>
      <c r="AA91" s="68">
        <f>IF((SUM(AA$19:AA$39)+SUM(AA$78:AA90)+SUM(AA$117:AA$121))&gt;=REGISTER!$DD$24,0,IF(DD$70=1,0,IF(AND(DD91=1,$J91=1,DD$43&gt;=REGISTER!$DD$28,DD$40&gt;0,SUM(DD$54:DD$60)&gt;0),1,0)))</f>
        <v>0</v>
      </c>
      <c r="AB91" s="68">
        <f>IF((SUM(AB$19:AB$39)+SUM(AB$78:AB90)+SUM(AB$117:AB$121))&gt;=REGISTER!$DD$24,0,IF(DE$70=1,0,IF(AND(DE91=1,$J91=1,DE$43&gt;=REGISTER!$DD$28,DE$40&gt;0,SUM(DE$54:DE$60)&gt;0),1,0)))</f>
        <v>0</v>
      </c>
      <c r="AC91" s="68">
        <f>IF((SUM(AC$19:AC$39)+SUM(AC$78:AC90)+SUM(AC$117:AC$121))&gt;=REGISTER!$DD$24,0,IF(DF$70=1,0,IF(AND(DF91=1,$J91=1,DF$43&gt;=REGISTER!$DD$28,DF$40&gt;0,SUM(DF$54:DF$60)&gt;0),1,0)))</f>
        <v>0</v>
      </c>
      <c r="AD91" s="68">
        <f>IF((SUM(AD$19:AD$39)+SUM(AD$78:AD90)+SUM(AD$117:AD$121))&gt;=REGISTER!$DD$24,0,IF(DG$70=1,0,IF(AND(DG91=1,$J91=1,DG$43&gt;=REGISTER!$DD$28,DG$40&gt;0,SUM(DG$54:DG$60)&gt;0),1,0)))</f>
        <v>0</v>
      </c>
      <c r="AE91" s="68">
        <f>IF((SUM(AE$19:AE$39)+SUM(AE$78:AE90)+SUM(AE$117:AE$121))&gt;=REGISTER!$DD$24,0,IF(DH$70=1,0,IF(AND(DH91=1,$J91=1,DH$43&gt;=REGISTER!$DD$28,DH$40&gt;0,SUM(DH$54:DH$60)&gt;0),1,0)))</f>
        <v>0</v>
      </c>
      <c r="AF91" s="68">
        <f>IF((SUM(AF$19:AF$39)+SUM(AF$78:AF90)+SUM(AF$117:AF$121))&gt;=REGISTER!$DD$24,0,IF(DI$70=1,0,IF(AND(DI91=1,$J91=1,DI$43&gt;=REGISTER!$DD$28,DI$40&gt;0,SUM(DI$54:DI$60)&gt;0),1,0)))</f>
        <v>0</v>
      </c>
      <c r="AG91" s="68">
        <f>IF((SUM(AG$19:AG$39)+SUM(AG$78:AG90)+SUM(AG$117:AG$121))&gt;=REGISTER!$DD$24,0,IF(DJ$70=1,0,IF(AND(DJ91=1,$J91=1,DJ$43&gt;=REGISTER!$DD$28,DJ$40&gt;0,SUM(DJ$54:DJ$60)&gt;0),1,0)))</f>
        <v>0</v>
      </c>
      <c r="AH91" s="68">
        <f>IF((SUM(AH$19:AH$39)+SUM(AH$78:AH90)+SUM(AH$117:AH$121))&gt;=REGISTER!$DD$24,0,IF(DK$70=1,0,IF(AND(DK91=1,$J91=1,DK$43&gt;=REGISTER!$DD$28,DK$40&gt;0,SUM(DK$54:DK$60)&gt;0),1,0)))</f>
        <v>0</v>
      </c>
      <c r="AI91" s="68">
        <f>IF((SUM(AI$19:AI$39)+SUM(AI$78:AI90)+SUM(AI$117:AI$121))&gt;=REGISTER!$DD$24,0,IF(DL$70=1,0,IF(AND(DL91=1,$J91=1,DL$43&gt;=REGISTER!$DD$28,DL$40&gt;0,SUM(DL$54:DL$60)&gt;0),1,0)))</f>
        <v>0</v>
      </c>
      <c r="AJ91" s="68">
        <f>IF((SUM(AJ$19:AJ$39)+SUM(AJ$78:AJ90)+SUM(AJ$117:AJ$121))&gt;=REGISTER!$DD$24,0,IF(DM$70=1,0,IF(AND(DM91=1,$J91=1,DM$43&gt;=REGISTER!$DD$28,DM$40&gt;0,SUM(DM$54:DM$60)&gt;0),1,0)))</f>
        <v>0</v>
      </c>
      <c r="AK91" s="68">
        <f>IF((SUM(AK$19:AK$39)+SUM(AK$78:AK90)+SUM(AK$117:AK$121))&gt;=REGISTER!$DD$24,0,IF(DN$70=1,0,IF(AND(DN91=1,$J91=1,DN$43&gt;=REGISTER!$DD$28,DN$40&gt;0,SUM(DN$54:DN$60)&gt;0),1,0)))</f>
        <v>0</v>
      </c>
      <c r="AL91" s="68">
        <f>IF((SUM(AL$19:AL$39)+SUM(AL$78:AL90)+SUM(AL$117:AL$121))&gt;=REGISTER!$DD$24,0,IF(DO$70=1,0,IF(AND(DO91=1,$J91=1,DO$43&gt;=REGISTER!$DD$28,DO$40&gt;0,SUM(DO$54:DO$60)&gt;0),1,0)))</f>
        <v>0</v>
      </c>
      <c r="AM91" s="68">
        <f>IF((SUM(AM$19:AM$39)+SUM(AM$78:AM90)+SUM(AM$117:AM$121))&gt;=REGISTER!$DD$24,0,IF(DP$70=1,0,IF(AND(DP91=1,$J91=1,DP$43&gt;=REGISTER!$DD$28,DP$40&gt;0,SUM(DP$54:DP$60)&gt;0),1,0)))</f>
        <v>0</v>
      </c>
      <c r="AN91" s="68">
        <f>IF((SUM(AN$19:AN$39)+SUM(AN$78:AN90)+SUM(AN$117:AN$121))&gt;=REGISTER!$DD$24,0,IF(DQ$70=1,0,IF(AND(DQ91=1,$J91=1,DQ$43&gt;=REGISTER!$DD$28,DQ$40&gt;0,SUM(DQ$54:DQ$60)&gt;0),1,0)))</f>
        <v>0</v>
      </c>
      <c r="AO91" s="68">
        <f>IF((SUM(AO$19:AO$39)+SUM(AO$78:AO90)+SUM(AO$117:AO$121))&gt;=REGISTER!$DD$24,0,IF(DR$70=1,0,IF(AND(DR91=1,$J91=1,DR$43&gt;=REGISTER!$DD$28,DR$40&gt;0,SUM(DR$54:DR$60)&gt;0),1,0)))</f>
        <v>0</v>
      </c>
      <c r="AP91" s="68">
        <f>IF((SUM(AP$19:AP$39)+SUM(AP$78:AP90)+SUM(AP$117:AP$121))&gt;=REGISTER!$DD$24,0,IF(DS$70=1,0,IF(AND(DS91=1,$J91=1,DS$43&gt;=REGISTER!$DD$28,DS$40&gt;0,SUM(DS$54:DS$60)&gt;0),1,0)))</f>
        <v>0</v>
      </c>
      <c r="AQ91" s="68">
        <f>IF((SUM(AQ$19:AQ$39)+SUM(AQ$78:AQ90)+SUM(AQ$117:AQ$121))&gt;=REGISTER!$DD$24,0,IF(DT$70=1,0,IF(AND(DT91=1,$J91=1,DT$43&gt;=REGISTER!$DD$28,DT$40&gt;0,SUM(DT$54:DT$60)&gt;0),1,0)))</f>
        <v>0</v>
      </c>
      <c r="AR91" s="68">
        <f>IF((SUM(AR$19:AR$39)+SUM(AR$78:AR90)+SUM(AR$117:AR$121))&gt;=REGISTER!$DD$24,0,IF(DU$70=1,0,IF(AND(DU91=1,$J91=1,DU$43&gt;=REGISTER!$DD$28,DU$40&gt;0,SUM(DU$54:DU$60)&gt;0),1,0)))</f>
        <v>0</v>
      </c>
      <c r="AS91" s="68">
        <f>IF((SUM(AS$19:AS$39)+SUM(AS$78:AS90)+SUM(AS$117:AS$121))&gt;=REGISTER!$DD$24,0,IF(DV$70=1,0,IF(AND(DV91=1,$J91=1,DV$43&gt;=REGISTER!$DD$28,DV$40&gt;0,SUM(DV$54:DV$60)&gt;0),1,0)))</f>
        <v>0</v>
      </c>
      <c r="AT91" s="68">
        <f>IF((SUM(AT$19:AT$39)+SUM(AT$78:AT90)+SUM(AT$117:AT$121))&gt;=REGISTER!$DD$24,0,IF(DW$70=1,0,IF(AND(DW91=1,$J91=1,DW$43&gt;=REGISTER!$DD$28,DW$40&gt;0,SUM(DW$54:DW$60)&gt;0),1,0)))</f>
        <v>0</v>
      </c>
      <c r="AU91" s="68">
        <f>IF((SUM(AU$19:AU$39)+SUM(AU$78:AU90)+SUM(AU$117:AU$121))&gt;=REGISTER!$DD$24,0,IF(DX$70=1,0,IF(AND(DX91=1,$J91=1,DX$43&gt;=REGISTER!$DD$28,DX$40&gt;0,SUM(DX$54:DX$60)&gt;0),1,0)))</f>
        <v>0</v>
      </c>
      <c r="AV91" s="68">
        <f>IF((SUM(AV$19:AV$39)+SUM(AV$78:AV90)+SUM(AV$117:AV$121))&gt;=REGISTER!$DD$24,0,IF(DY$70=1,0,IF(AND(DY91=1,$J91=1,DY$43&gt;=REGISTER!$DD$28,DY$40&gt;0,SUM(DY$54:DY$60)&gt;0),1,0)))</f>
        <v>0</v>
      </c>
      <c r="AW91" s="68">
        <f>IF((SUM(AW$19:AW$39)+SUM(AW$78:AW90)+SUM(AW$117:AW$121))&gt;=REGISTER!$DD$24,0,IF(DZ$70=1,0,IF(AND(DZ91=1,$J91=1,DZ$43&gt;=REGISTER!$DD$28,DZ$40&gt;0,SUM(DZ$54:DZ$60)&gt;0),1,0)))</f>
        <v>0</v>
      </c>
      <c r="AX91" s="68">
        <f>IF((SUM(AX$19:AX$39)+SUM(AX$78:AX90)+SUM(AX$117:AX$121))&gt;=REGISTER!$DD$24,0,IF(EA$70=1,0,IF(AND(EA91=1,$J91=1,EA$43&gt;=REGISTER!$DD$28,EA$40&gt;0,SUM(EA$54:EA$60)&gt;0),1,0)))</f>
        <v>0</v>
      </c>
      <c r="AY91" s="68">
        <f>IF((SUM(AY$19:AY$39)+SUM(AY$78:AY90)+SUM(AY$117:AY$121))&gt;=REGISTER!$DD$24,0,IF(EB$70=1,0,IF(AND(EB91=1,$J91=1,EB$43&gt;=REGISTER!$DD$28,EB$40&gt;0,SUM(EB$54:EB$60)&gt;0),1,0)))</f>
        <v>0</v>
      </c>
      <c r="AZ91" s="68">
        <f>IF((SUM(AZ$19:AZ$39)+SUM(AZ$78:AZ90)+SUM(AZ$117:AZ$121))&gt;=REGISTER!$DD$24,0,IF(EC$70=1,0,IF(AND(EC91=1,$J91=1,EC$43&gt;=REGISTER!$DD$28,EC$40&gt;0,SUM(EC$54:EC$60)&gt;0),1,0)))</f>
        <v>0</v>
      </c>
      <c r="BA91" s="68">
        <f>IF((SUM(BA$19:BA$39)+SUM(BA$78:BA90)+SUM(BA$117:BA$121))&gt;=REGISTER!$DD$24,0,IF(ED$70=1,0,IF(AND(ED91=1,$J91=1,ED$43&gt;=REGISTER!$DD$28,ED$40&gt;0,SUM(ED$54:ED$60)&gt;0),1,0)))</f>
        <v>0</v>
      </c>
      <c r="BB91" s="68">
        <f>IF((SUM(BB$19:BB$39)+SUM(BB$78:BB90)+SUM(BB$117:BB$121))&gt;=REGISTER!$DD$24,0,IF(EE$70=1,0,IF(AND(EE91=1,$J91=1,EE$43&gt;=REGISTER!$DD$28,EE$40&gt;0,SUM(EE$54:EE$60)&gt;0),1,0)))</f>
        <v>0</v>
      </c>
      <c r="BC91" s="68">
        <f>IF((SUM(BC$19:BC$39)+SUM(BC$78:BC90)+SUM(BC$117:BC$121))&gt;=REGISTER!$DD$24,0,IF(EF$70=1,0,IF(AND(EF91=1,$J91=1,EF$43&gt;=REGISTER!$DD$28,EF$40&gt;0,SUM(EF$54:EF$60)&gt;0),1,0)))</f>
        <v>0</v>
      </c>
      <c r="BD91" s="83">
        <f t="shared" si="55"/>
        <v>0</v>
      </c>
      <c r="BE91" s="68">
        <f>IF((SUM(BE$19:BE$37)+SUM(BE$78:BE90))&gt;=20,0,SUM(IF(AND($I91=1,CS91=1,CS$41&gt;2,CS$40&gt;0,SUM(CS$47:CS$53)&gt;0),1,0)))</f>
        <v>0</v>
      </c>
      <c r="BF91" s="68">
        <f>IF((SUM(BF$19:BF$37)+SUM(BF$78:BF90))&gt;=20,0,SUM(IF(AND($I91=1,CT91=1,CT$41&gt;2,CT$40&gt;0,SUM(CT$47:CT$53)&gt;0),1,0)))</f>
        <v>0</v>
      </c>
      <c r="BG91" s="68">
        <f>IF((SUM(BG$19:BG$37)+SUM(BG$78:BG90))&gt;=20,0,SUM(IF(AND($I91=1,CU91=1,CU$41&gt;2,CU$40&gt;0,SUM(CU$47:CU$53)&gt;0),1,0)))</f>
        <v>0</v>
      </c>
      <c r="BH91" s="68">
        <f>IF((SUM(BH$19:BH$37)+SUM(BH$78:BH90))&gt;=20,0,SUM(IF(AND($I91=1,CV91=1,CV$41&gt;2,CV$40&gt;0,SUM(CV$47:CV$53)&gt;0),1,0)))</f>
        <v>0</v>
      </c>
      <c r="BI91" s="68">
        <f>IF((SUM(BI$19:BI$37)+SUM(BI$78:BI90))&gt;=20,0,SUM(IF(AND($I91=1,CW91=1,CW$41&gt;2,CW$40&gt;0,SUM(CW$47:CW$53)&gt;0),1,0)))</f>
        <v>0</v>
      </c>
      <c r="BJ91" s="68">
        <f>IF((SUM(BJ$19:BJ$37)+SUM(BJ$78:BJ90))&gt;=20,0,SUM(IF(AND($I91=1,CX91=1,CX$41&gt;2,CX$40&gt;0,SUM(CX$47:CX$53)&gt;0),1,0)))</f>
        <v>0</v>
      </c>
      <c r="BK91" s="68">
        <f>IF((SUM(BK$19:BK$37)+SUM(BK$78:BK90))&gt;=20,0,SUM(IF(AND($I91=1,CY91=1,CY$41&gt;2,CY$40&gt;0,SUM(CY$47:CY$53)&gt;0),1,0)))</f>
        <v>0</v>
      </c>
      <c r="BL91" s="68">
        <f>IF((SUM(BL$19:BL$37)+SUM(BL$78:BL90))&gt;=20,0,SUM(IF(AND($I91=1,CZ91=1,CZ$41&gt;2,CZ$40&gt;0,SUM(CZ$47:CZ$53)&gt;0),1,0)))</f>
        <v>0</v>
      </c>
      <c r="BM91" s="68">
        <f>IF((SUM(BM$19:BM$37)+SUM(BM$78:BM90))&gt;=20,0,SUM(IF(AND($I91=1,DA91=1,DA$41&gt;2,DA$40&gt;0,SUM(DA$47:DA$53)&gt;0),1,0)))</f>
        <v>0</v>
      </c>
      <c r="BN91" s="68">
        <f>IF((SUM(BN$19:BN$37)+SUM(BN$78:BN90))&gt;=20,0,SUM(IF(AND($I91=1,DB91=1,DB$41&gt;2,DB$40&gt;0,SUM(DB$47:DB$53)&gt;0),1,0)))</f>
        <v>0</v>
      </c>
      <c r="BO91" s="68">
        <f>IF((SUM(BO$19:BO$37)+SUM(BO$78:BO90))&gt;=20,0,SUM(IF(AND($I91=1,DC91=1,DC$41&gt;2,DC$40&gt;0,SUM(DC$47:DC$53)&gt;0),1,0)))</f>
        <v>0</v>
      </c>
      <c r="BP91" s="68">
        <f>IF((SUM(BP$19:BP$37)+SUM(BP$78:BP90))&gt;=20,0,SUM(IF(AND($I91=1,DD91=1,DD$41&gt;2,DD$40&gt;0,SUM(DD$47:DD$53)&gt;0),1,0)))</f>
        <v>0</v>
      </c>
      <c r="BQ91" s="68">
        <f>IF((SUM(BQ$19:BQ$37)+SUM(BQ$78:BQ90))&gt;=20,0,SUM(IF(AND($I91=1,DE91=1,DE$41&gt;2,DE$40&gt;0,SUM(DE$47:DE$53)&gt;0),1,0)))</f>
        <v>0</v>
      </c>
      <c r="BR91" s="68">
        <f>IF((SUM(BR$19:BR$37)+SUM(BR$78:BR90))&gt;=20,0,SUM(IF(AND($I91=1,DF91=1,DF$41&gt;2,DF$40&gt;0,SUM(DF$47:DF$53)&gt;0),1,0)))</f>
        <v>0</v>
      </c>
      <c r="BS91" s="68">
        <f>IF((SUM(BS$19:BS$37)+SUM(BS$78:BS90))&gt;=20,0,SUM(IF(AND($I91=1,DG91=1,DG$41&gt;2,DG$40&gt;0,SUM(DG$47:DG$53)&gt;0),1,0)))</f>
        <v>0</v>
      </c>
      <c r="BT91" s="68">
        <f>IF((SUM(BT$19:BT$37)+SUM(BT$78:BT90))&gt;=20,0,SUM(IF(AND($I91=1,DH91=1,DH$41&gt;2,DH$40&gt;0,SUM(DH$47:DH$53)&gt;0),1,0)))</f>
        <v>0</v>
      </c>
      <c r="BU91" s="68">
        <f>IF((SUM(BU$19:BU$37)+SUM(BU$78:BU90))&gt;=20,0,SUM(IF(AND($I91=1,DI91=1,DI$41&gt;2,DI$40&gt;0,SUM(DI$47:DI$53)&gt;0),1,0)))</f>
        <v>0</v>
      </c>
      <c r="BV91" s="68">
        <f>IF((SUM(BV$19:BV$37)+SUM(BV$78:BV90))&gt;=20,0,SUM(IF(AND($I91=1,DJ91=1,DJ$41&gt;2,DJ$40&gt;0,SUM(DJ$47:DJ$53)&gt;0),1,0)))</f>
        <v>0</v>
      </c>
      <c r="BW91" s="68">
        <f>IF((SUM(BW$19:BW$37)+SUM(BW$78:BW90))&gt;=20,0,SUM(IF(AND($I91=1,DK91=1,DK$41&gt;2,DK$40&gt;0,SUM(DK$47:DK$53)&gt;0),1,0)))</f>
        <v>0</v>
      </c>
      <c r="BX91" s="68">
        <f>IF((SUM(BX$19:BX$37)+SUM(BX$78:BX90))&gt;=20,0,SUM(IF(AND($I91=1,DL91=1,DL$41&gt;2,DL$40&gt;0,SUM(DL$47:DL$53)&gt;0),1,0)))</f>
        <v>0</v>
      </c>
      <c r="BY91" s="68">
        <f>IF((SUM(BY$19:BY$37)+SUM(BY$78:BY90))&gt;=20,0,SUM(IF(AND($I91=1,DM91=1,DM$41&gt;2,DM$40&gt;0,SUM(DM$47:DM$53)&gt;0),1,0)))</f>
        <v>0</v>
      </c>
      <c r="BZ91" s="68">
        <f>IF((SUM(BZ$19:BZ$37)+SUM(BZ$78:BZ90))&gt;=20,0,SUM(IF(AND($I91=1,DN91=1,DN$41&gt;2,DN$40&gt;0,SUM(DN$47:DN$53)&gt;0),1,0)))</f>
        <v>0</v>
      </c>
      <c r="CA91" s="68">
        <f>IF((SUM(CA$19:CA$37)+SUM(CA$78:CA90))&gt;=20,0,SUM(IF(AND($I91=1,DO91=1,DO$41&gt;2,DO$40&gt;0,SUM(DO$47:DO$53)&gt;0),1,0)))</f>
        <v>0</v>
      </c>
      <c r="CB91" s="68">
        <f>IF((SUM(CB$19:CB$37)+SUM(CB$78:CB90))&gt;=20,0,SUM(IF(AND($I91=1,DP91=1,DP$41&gt;2,DP$40&gt;0,SUM(DP$47:DP$53)&gt;0),1,0)))</f>
        <v>0</v>
      </c>
      <c r="CC91" s="68">
        <f>IF((SUM(CC$19:CC$37)+SUM(CC$78:CC90))&gt;=20,0,SUM(IF(AND($I91=1,DQ91=1,DQ$41&gt;2,DQ$40&gt;0,SUM(DQ$47:DQ$53)&gt;0),1,0)))</f>
        <v>0</v>
      </c>
      <c r="CD91" s="68">
        <f>IF((SUM(CD$19:CD$37)+SUM(CD$78:CD90))&gt;=20,0,SUM(IF(AND($I91=1,DR91=1,DR$41&gt;2,DR$40&gt;0,SUM(DR$47:DR$53)&gt;0),1,0)))</f>
        <v>0</v>
      </c>
      <c r="CE91" s="68">
        <f>IF((SUM(CE$19:CE$37)+SUM(CE$78:CE90))&gt;=20,0,SUM(IF(AND($I91=1,DS91=1,DS$41&gt;2,DS$40&gt;0,SUM(DS$47:DS$53)&gt;0),1,0)))</f>
        <v>0</v>
      </c>
      <c r="CF91" s="68">
        <f>IF((SUM(CF$19:CF$37)+SUM(CF$78:CF90))&gt;=20,0,SUM(IF(AND($I91=1,DT91=1,DT$41&gt;2,DT$40&gt;0,SUM(DT$47:DT$53)&gt;0),1,0)))</f>
        <v>0</v>
      </c>
      <c r="CG91" s="68">
        <f>IF((SUM(CG$19:CG$37)+SUM(CG$78:CG90))&gt;=20,0,SUM(IF(AND($I91=1,DU91=1,DU$41&gt;2,DU$40&gt;0,SUM(DU$47:DU$53)&gt;0),1,0)))</f>
        <v>0</v>
      </c>
      <c r="CH91" s="68">
        <f>IF((SUM(CH$19:CH$37)+SUM(CH$78:CH90))&gt;=20,0,SUM(IF(AND($I91=1,DV91=1,DV$41&gt;2,DV$40&gt;0,SUM(DV$47:DV$53)&gt;0),1,0)))</f>
        <v>0</v>
      </c>
      <c r="CI91" s="68">
        <f>IF((SUM(CI$19:CI$37)+SUM(CI$78:CI90))&gt;=20,0,SUM(IF(AND($I91=1,DW91=1,DW$41&gt;2,DW$40&gt;0,SUM(DW$47:DW$53)&gt;0),1,0)))</f>
        <v>0</v>
      </c>
      <c r="CJ91" s="68">
        <f>IF((SUM(CJ$19:CJ$37)+SUM(CJ$78:CJ90))&gt;=20,0,SUM(IF(AND($I91=1,DX91=1,DX$41&gt;2,DX$40&gt;0,SUM(DX$47:DX$53)&gt;0),1,0)))</f>
        <v>0</v>
      </c>
      <c r="CK91" s="68">
        <f>IF((SUM(CK$19:CK$37)+SUM(CK$78:CK90))&gt;=20,0,SUM(IF(AND($I91=1,DY91=1,DY$41&gt;2,DY$40&gt;0,SUM(DY$47:DY$53)&gt;0),1,0)))</f>
        <v>0</v>
      </c>
      <c r="CL91" s="68">
        <f>IF((SUM(CL$19:CL$37)+SUM(CL$78:CL90))&gt;=20,0,SUM(IF(AND($I91=1,DZ91=1,DZ$41&gt;2,DZ$40&gt;0,SUM(DZ$47:DZ$53)&gt;0),1,0)))</f>
        <v>0</v>
      </c>
      <c r="CM91" s="68">
        <f>IF((SUM(CM$19:CM$37)+SUM(CM$78:CM90))&gt;=20,0,SUM(IF(AND($I91=1,EA91=1,EA$41&gt;2,EA$40&gt;0,SUM(EA$47:EA$53)&gt;0),1,0)))</f>
        <v>0</v>
      </c>
      <c r="CN91" s="68">
        <f>IF((SUM(CN$19:CN$37)+SUM(CN$78:CN90))&gt;=20,0,SUM(IF(AND($I91=1,EB91=1,EB$41&gt;2,EB$40&gt;0,SUM(EB$47:EB$53)&gt;0),1,0)))</f>
        <v>0</v>
      </c>
      <c r="CO91" s="68">
        <f>IF((SUM(CO$19:CO$37)+SUM(CO$78:CO90))&gt;=20,0,SUM(IF(AND($I91=1,EC91=1,EC$41&gt;2,EC$40&gt;0,SUM(EC$47:EC$53)&gt;0),1,0)))</f>
        <v>0</v>
      </c>
      <c r="CP91" s="68">
        <f>IF((SUM(CP$19:CP$37)+SUM(CP$78:CP90))&gt;=20,0,SUM(IF(AND($I91=1,ED91=1,ED$41&gt;2,ED$40&gt;0,SUM(ED$47:ED$53)&gt;0),1,0)))</f>
        <v>0</v>
      </c>
      <c r="CQ91" s="68">
        <f>IF((SUM(CQ$19:CQ$37)+SUM(CQ$78:CQ90))&gt;=20,0,SUM(IF(AND($I91=1,EE91=1,EE$41&gt;2,EE$40&gt;0,SUM(EE$47:EE$53)&gt;0),1,0)))</f>
        <v>0</v>
      </c>
      <c r="CR91" s="68">
        <f>IF((SUM(CR$19:CR$37)+SUM(CR$78:CR90))&gt;=20,0,SUM(IF(AND($I91=1,EF91=1,EF$41&gt;2,EF$40&gt;0,SUM(EF$47:EF$53)&gt;0),1,0)))</f>
        <v>0</v>
      </c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  <c r="DL91" s="53"/>
      <c r="DM91" s="53"/>
      <c r="DN91" s="53"/>
      <c r="DO91" s="53"/>
      <c r="DP91" s="53"/>
      <c r="DQ91" s="53"/>
      <c r="DR91" s="53"/>
      <c r="DS91" s="53"/>
      <c r="DT91" s="53"/>
      <c r="DU91" s="53"/>
      <c r="DV91" s="53"/>
      <c r="DW91" s="53"/>
      <c r="DX91" s="53"/>
      <c r="DY91" s="53"/>
      <c r="DZ91" s="53"/>
      <c r="EA91" s="53"/>
      <c r="EB91" s="53"/>
      <c r="EC91" s="53"/>
      <c r="ED91" s="53"/>
      <c r="EE91" s="53"/>
      <c r="EF91" s="53"/>
      <c r="EG91" s="46">
        <f t="shared" si="51"/>
        <v>0</v>
      </c>
      <c r="EH91" s="116"/>
      <c r="EI91" s="82">
        <f t="shared" si="52"/>
        <v>0</v>
      </c>
      <c r="EJ91" s="295" t="str">
        <f t="shared" si="53"/>
        <v/>
      </c>
      <c r="EK91" s="296">
        <f t="shared" si="54"/>
        <v>0</v>
      </c>
      <c r="EL91" s="161"/>
      <c r="EM91" s="354">
        <f>SUMIF($K91,REGISTER!$CY$7,'KORT 3'!$BD91)</f>
        <v>0</v>
      </c>
      <c r="EN91" s="355">
        <f>SUMIF($K91,REGISTER!$CY$8,'KORT 3'!$BD91)</f>
        <v>0</v>
      </c>
      <c r="EO91" s="356">
        <f>SUMIF($K91,REGISTER!$CY$9,'KORT 3'!$BD91)</f>
        <v>0</v>
      </c>
      <c r="EP91" s="356">
        <f>SUMIF($K91,REGISTER!$CY$10,'KORT 3'!$BD91)</f>
        <v>0</v>
      </c>
      <c r="EQ91" s="357">
        <f>SUMIF($K91,REGISTER!$CY$23,'KORT 3'!$BD91)</f>
        <v>0</v>
      </c>
      <c r="ER91" s="355">
        <f>SUMIF($K91,REGISTER!$CY$24,'KORT 3'!$BD91)</f>
        <v>0</v>
      </c>
      <c r="ES91" s="356">
        <f>SUMIF($K91,REGISTER!$CY$25,'KORT 3'!$BD91)</f>
        <v>0</v>
      </c>
      <c r="ET91" s="356">
        <f>SUMIF($K91,REGISTER!$CY$26,'KORT 3'!$BD91)</f>
        <v>0</v>
      </c>
      <c r="EU91" s="357">
        <f>SUMIF($K91,REGISTER!$CY$15,'KORT 3'!$BD91)</f>
        <v>0</v>
      </c>
      <c r="EV91" s="355">
        <f>SUMIF($K91,REGISTER!$CY$16,'KORT 3'!$BD91)</f>
        <v>0</v>
      </c>
      <c r="EW91" s="355">
        <f>SUMIF($K91,REGISTER!$CY$17,'KORT 3'!$BD91)</f>
        <v>0</v>
      </c>
      <c r="EX91" s="355">
        <f>SUMIF($K91,REGISTER!$CY$18,'KORT 3'!$BD91)</f>
        <v>0</v>
      </c>
      <c r="EY91" s="358">
        <f>SUMIF($K91,REGISTER!$CY$19,'KORT 3'!$BD91)+SUMIF($K91,REGISTER!$CY$20,'KORT 3'!$BD91)+SUMIF($K91,REGISTER!$CY$21,'KORT 3'!$BD91)+SUMIF($K91,REGISTER!$CY$22,'KORT 3'!$BD91)</f>
        <v>0</v>
      </c>
      <c r="EZ91" s="359">
        <f>SUMIF($K91,REGISTER!$CY$31,'KORT 3'!$BD91)</f>
        <v>0</v>
      </c>
      <c r="FA91" s="355">
        <f>SUMIF($K91,REGISTER!$CY$32,'KORT 3'!$BD91)</f>
        <v>0</v>
      </c>
      <c r="FB91" s="355">
        <f>SUMIF($K91,REGISTER!$CY$33,'KORT 3'!$BD91)</f>
        <v>0</v>
      </c>
      <c r="FC91" s="355">
        <f>SUMIF($K91,REGISTER!$CY$34,'KORT 3'!$BD91)</f>
        <v>0</v>
      </c>
      <c r="FD91" s="358">
        <f>SUMIF($K91,REGISTER!$CY$35,'KORT 3'!$BD91)+SUMIF($K91,REGISTER!$CY$36,'KORT 3'!$BD91)+SUMIF($K91,REGISTER!$CY$37,'KORT 3'!$BD91)+SUMIF($K91,REGISTER!$CY$38,'KORT 3'!$BD91)</f>
        <v>0</v>
      </c>
      <c r="FE91" s="376"/>
      <c r="FF91" s="377"/>
      <c r="FG91" s="378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9"/>
      <c r="FY91" s="84">
        <f>SUMIF($M91,REGISTER!$CY$40,'KORT 3'!$O91)</f>
        <v>0</v>
      </c>
      <c r="FZ91" s="17">
        <f>SUMIF($M91,REGISTER!$CY$41,'KORT 3'!$O91)</f>
        <v>0</v>
      </c>
      <c r="GA91" s="17">
        <f>SUMIF($M91,REGISTER!$CY$42,'KORT 3'!$O91)</f>
        <v>0</v>
      </c>
      <c r="GB91" s="17">
        <f>SUMIF($M91,REGISTER!$CY$43,'KORT 3'!$O91)</f>
        <v>0</v>
      </c>
      <c r="GC91" s="17">
        <f>SUMIF($M91,REGISTER!$CY$44,'KORT 3'!$O91)</f>
        <v>0</v>
      </c>
      <c r="GD91" s="17">
        <f>SUMIF($M91,REGISTER!$CY$45,'KORT 3'!$O91)</f>
        <v>0</v>
      </c>
      <c r="GE91" s="17">
        <f>SUMIF($M91,REGISTER!$CY$60,'KORT 3'!$O91)</f>
        <v>0</v>
      </c>
      <c r="GF91" s="17">
        <f>SUMIF($M91,REGISTER!$CY$61,'KORT 3'!$O91)</f>
        <v>0</v>
      </c>
      <c r="GG91" s="17">
        <f>SUMIF($M91,REGISTER!$CY$62,'KORT 3'!$O91)</f>
        <v>0</v>
      </c>
      <c r="GH91" s="17">
        <f>SUMIF($M91,REGISTER!$CY$63,'KORT 3'!$O91)</f>
        <v>0</v>
      </c>
      <c r="GI91" s="17">
        <f>SUMIF($M91,REGISTER!$CY$64,'KORT 3'!$O91)</f>
        <v>0</v>
      </c>
      <c r="GJ91" s="17">
        <f>SUMIF($M91,REGISTER!$CY$65,'KORT 3'!$O91)</f>
        <v>0</v>
      </c>
      <c r="GK91" s="17">
        <f>SUMIF($M91,REGISTER!$CY$50,'KORT 3'!$O91)</f>
        <v>0</v>
      </c>
      <c r="GL91" s="17">
        <f>SUMIF($M91,REGISTER!$CY$51,'KORT 3'!$O91)</f>
        <v>0</v>
      </c>
      <c r="GM91" s="17">
        <f>SUMIF($M91,REGISTER!$CY$52,'KORT 3'!$O91)</f>
        <v>0</v>
      </c>
      <c r="GN91" s="17">
        <f>SUMIF($M91,REGISTER!$CY$53,'KORT 3'!$O91)</f>
        <v>0</v>
      </c>
      <c r="GO91" s="17">
        <f>SUMIF($M91,REGISTER!$CY$54,'KORT 3'!$O91)</f>
        <v>0</v>
      </c>
      <c r="GP91" s="17">
        <f>SUMIF($M91,REGISTER!$CY$55,'KORT 3'!$O91)</f>
        <v>0</v>
      </c>
      <c r="GQ91" s="16">
        <f>SUMIF($M91,REGISTER!$CY$56,'KORT 3'!$O91)+SUMIF($M91,REGISTER!$CY$57,'KORT 3'!$O91)+SUMIF($M91,REGISTER!$CY$58,'KORT 3'!$O91)+SUMIF($M91,REGISTER!$CY$59,'KORT 3'!$O91)</f>
        <v>0</v>
      </c>
      <c r="GR91" s="17">
        <f>SUMIF($M91,REGISTER!$CY$70,'KORT 3'!$O91)</f>
        <v>0</v>
      </c>
      <c r="GS91" s="17">
        <f>SUMIF($M91,REGISTER!$CY$71,'KORT 3'!$O91)</f>
        <v>0</v>
      </c>
      <c r="GT91" s="17">
        <f>SUMIF($M91,REGISTER!$CY$72,'KORT 3'!$O91)</f>
        <v>0</v>
      </c>
      <c r="GU91" s="17">
        <f>SUMIF($M91,REGISTER!$CY$73,'KORT 3'!$O91)</f>
        <v>0</v>
      </c>
      <c r="GV91" s="17">
        <f>SUMIF($M91,REGISTER!$CY$74,'KORT 3'!$O91)</f>
        <v>0</v>
      </c>
      <c r="GW91" s="17">
        <f>SUMIF($M91,REGISTER!$CY$75,'KORT 3'!$O91)</f>
        <v>0</v>
      </c>
      <c r="GX91" s="16">
        <f>SUMIF($M91,REGISTER!$CY$76,'KORT 3'!$O91)+SUMIF($M91,REGISTER!$CY$77,'KORT 3'!$O91)+SUMIF($M91,REGISTER!$CY$78,'KORT 3'!$O91)+SUMIF($M91,REGISTER!$CY$79,'KORT 3'!$O91)</f>
        <v>0</v>
      </c>
      <c r="GY91" s="116"/>
      <c r="GZ91" s="116"/>
      <c r="HA91" s="116"/>
      <c r="HB91" s="116"/>
      <c r="HC91" s="116"/>
      <c r="HD91" s="116"/>
      <c r="HE91" s="116"/>
      <c r="HF91" s="116"/>
      <c r="HG91" s="116"/>
      <c r="HH91" s="116"/>
      <c r="HI91" s="116"/>
      <c r="HJ91" s="116"/>
      <c r="HK91" s="116"/>
      <c r="HL91" s="116"/>
      <c r="HM91" s="116"/>
      <c r="HN91" s="116"/>
      <c r="HO91" s="116"/>
      <c r="HP91" s="106"/>
      <c r="HQ91" s="1"/>
    </row>
    <row r="92" spans="1:225" ht="12" customHeight="1">
      <c r="A92" s="15">
        <v>36</v>
      </c>
      <c r="B92" s="69"/>
      <c r="C92" s="539" t="str">
        <f t="shared" si="41"/>
        <v/>
      </c>
      <c r="D92" s="540"/>
      <c r="E92" s="540"/>
      <c r="F92" s="540"/>
      <c r="G92" s="541"/>
      <c r="H92" s="111" t="str">
        <f t="shared" si="42"/>
        <v/>
      </c>
      <c r="I92" s="22">
        <f t="shared" si="43"/>
        <v>0</v>
      </c>
      <c r="J92" s="22">
        <f t="shared" si="44"/>
        <v>0</v>
      </c>
      <c r="K92" s="22">
        <f t="shared" si="45"/>
        <v>0</v>
      </c>
      <c r="L92" s="114"/>
      <c r="M92" s="22">
        <f t="shared" si="46"/>
        <v>0</v>
      </c>
      <c r="N92" s="22">
        <f t="shared" si="47"/>
        <v>0</v>
      </c>
      <c r="O92" s="83">
        <f t="shared" si="48"/>
        <v>0</v>
      </c>
      <c r="P92" s="68">
        <f>IF((SUM(P$19:P$39)+SUM(P$78:P91)+SUM(P$117:P$121))&gt;=REGISTER!$DD$24,0,IF(CS$70=1,0,IF(AND(CS92=1,$J92=1,CS$43&gt;=REGISTER!$DD$28,CS$40&gt;0,SUM(CS$54:CS$60)&gt;0),1,0)))</f>
        <v>0</v>
      </c>
      <c r="Q92" s="68">
        <f>IF((SUM(Q$19:Q$39)+SUM(Q$78:Q91)+SUM(Q$117:Q$121))&gt;=REGISTER!$DD$24,0,IF(CT$70=1,0,IF(AND(CT92=1,$J92=1,CT$43&gt;=REGISTER!$DD$28,CT$40&gt;0,SUM(CT$54:CT$60)&gt;0),1,0)))</f>
        <v>0</v>
      </c>
      <c r="R92" s="68">
        <f>IF((SUM(R$19:R$39)+SUM(R$78:R91)+SUM(R$117:R$121))&gt;=REGISTER!$DD$24,0,IF(CU$70=1,0,IF(AND(CU92=1,$J92=1,CU$43&gt;=REGISTER!$DD$28,CU$40&gt;0,SUM(CU$54:CU$60)&gt;0),1,0)))</f>
        <v>0</v>
      </c>
      <c r="S92" s="68">
        <f>IF((SUM(S$19:S$39)+SUM(S$78:S91)+SUM(S$117:S$121))&gt;=REGISTER!$DD$24,0,IF(CV$70=1,0,IF(AND(CV92=1,$J92=1,CV$43&gt;=REGISTER!$DD$28,CV$40&gt;0,SUM(CV$54:CV$60)&gt;0),1,0)))</f>
        <v>0</v>
      </c>
      <c r="T92" s="68">
        <f>IF((SUM(T$19:T$39)+SUM(T$78:T91)+SUM(T$117:T$121))&gt;=REGISTER!$DD$24,0,IF(CW$70=1,0,IF(AND(CW92=1,$J92=1,CW$43&gt;=REGISTER!$DD$28,CW$40&gt;0,SUM(CW$54:CW$60)&gt;0),1,0)))</f>
        <v>0</v>
      </c>
      <c r="U92" s="68">
        <f>IF((SUM(U$19:U$39)+SUM(U$78:U91)+SUM(U$117:U$121))&gt;=REGISTER!$DD$24,0,IF(CX$70=1,0,IF(AND(CX92=1,$J92=1,CX$43&gt;=REGISTER!$DD$28,CX$40&gt;0,SUM(CX$54:CX$60)&gt;0),1,0)))</f>
        <v>0</v>
      </c>
      <c r="V92" s="68">
        <f>IF((SUM(V$19:V$39)+SUM(V$78:V91)+SUM(V$117:V$121))&gt;=REGISTER!$DD$24,0,IF(CY$70=1,0,IF(AND(CY92=1,$J92=1,CY$43&gt;=REGISTER!$DD$28,CY$40&gt;0,SUM(CY$54:CY$60)&gt;0),1,0)))</f>
        <v>0</v>
      </c>
      <c r="W92" s="68">
        <f>IF((SUM(W$19:W$39)+SUM(W$78:W91)+SUM(W$117:W$121))&gt;=REGISTER!$DD$24,0,IF(CZ$70=1,0,IF(AND(CZ92=1,$J92=1,CZ$43&gt;=REGISTER!$DD$28,CZ$40&gt;0,SUM(CZ$54:CZ$60)&gt;0),1,0)))</f>
        <v>0</v>
      </c>
      <c r="X92" s="68">
        <f>IF((SUM(X$19:X$39)+SUM(X$78:X91)+SUM(X$117:X$121))&gt;=REGISTER!$DD$24,0,IF(DA$70=1,0,IF(AND(DA92=1,$J92=1,DA$43&gt;=REGISTER!$DD$28,DA$40&gt;0,SUM(DA$54:DA$60)&gt;0),1,0)))</f>
        <v>0</v>
      </c>
      <c r="Y92" s="68">
        <f>IF((SUM(Y$19:Y$39)+SUM(Y$78:Y91)+SUM(Y$117:Y$121))&gt;=REGISTER!$DD$24,0,IF(DB$70=1,0,IF(AND(DB92=1,$J92=1,DB$43&gt;=REGISTER!$DD$28,DB$40&gt;0,SUM(DB$54:DB$60)&gt;0),1,0)))</f>
        <v>0</v>
      </c>
      <c r="Z92" s="68">
        <f>IF((SUM(Z$19:Z$39)+SUM(Z$78:Z91)+SUM(Z$117:Z$121))&gt;=REGISTER!$DD$24,0,IF(DC$70=1,0,IF(AND(DC92=1,$J92=1,DC$43&gt;=REGISTER!$DD$28,DC$40&gt;0,SUM(DC$54:DC$60)&gt;0),1,0)))</f>
        <v>0</v>
      </c>
      <c r="AA92" s="68">
        <f>IF((SUM(AA$19:AA$39)+SUM(AA$78:AA91)+SUM(AA$117:AA$121))&gt;=REGISTER!$DD$24,0,IF(DD$70=1,0,IF(AND(DD92=1,$J92=1,DD$43&gt;=REGISTER!$DD$28,DD$40&gt;0,SUM(DD$54:DD$60)&gt;0),1,0)))</f>
        <v>0</v>
      </c>
      <c r="AB92" s="68">
        <f>IF((SUM(AB$19:AB$39)+SUM(AB$78:AB91)+SUM(AB$117:AB$121))&gt;=REGISTER!$DD$24,0,IF(DE$70=1,0,IF(AND(DE92=1,$J92=1,DE$43&gt;=REGISTER!$DD$28,DE$40&gt;0,SUM(DE$54:DE$60)&gt;0),1,0)))</f>
        <v>0</v>
      </c>
      <c r="AC92" s="68">
        <f>IF((SUM(AC$19:AC$39)+SUM(AC$78:AC91)+SUM(AC$117:AC$121))&gt;=REGISTER!$DD$24,0,IF(DF$70=1,0,IF(AND(DF92=1,$J92=1,DF$43&gt;=REGISTER!$DD$28,DF$40&gt;0,SUM(DF$54:DF$60)&gt;0),1,0)))</f>
        <v>0</v>
      </c>
      <c r="AD92" s="68">
        <f>IF((SUM(AD$19:AD$39)+SUM(AD$78:AD91)+SUM(AD$117:AD$121))&gt;=REGISTER!$DD$24,0,IF(DG$70=1,0,IF(AND(DG92=1,$J92=1,DG$43&gt;=REGISTER!$DD$28,DG$40&gt;0,SUM(DG$54:DG$60)&gt;0),1,0)))</f>
        <v>0</v>
      </c>
      <c r="AE92" s="68">
        <f>IF((SUM(AE$19:AE$39)+SUM(AE$78:AE91)+SUM(AE$117:AE$121))&gt;=REGISTER!$DD$24,0,IF(DH$70=1,0,IF(AND(DH92=1,$J92=1,DH$43&gt;=REGISTER!$DD$28,DH$40&gt;0,SUM(DH$54:DH$60)&gt;0),1,0)))</f>
        <v>0</v>
      </c>
      <c r="AF92" s="68">
        <f>IF((SUM(AF$19:AF$39)+SUM(AF$78:AF91)+SUM(AF$117:AF$121))&gt;=REGISTER!$DD$24,0,IF(DI$70=1,0,IF(AND(DI92=1,$J92=1,DI$43&gt;=REGISTER!$DD$28,DI$40&gt;0,SUM(DI$54:DI$60)&gt;0),1,0)))</f>
        <v>0</v>
      </c>
      <c r="AG92" s="68">
        <f>IF((SUM(AG$19:AG$39)+SUM(AG$78:AG91)+SUM(AG$117:AG$121))&gt;=REGISTER!$DD$24,0,IF(DJ$70=1,0,IF(AND(DJ92=1,$J92=1,DJ$43&gt;=REGISTER!$DD$28,DJ$40&gt;0,SUM(DJ$54:DJ$60)&gt;0),1,0)))</f>
        <v>0</v>
      </c>
      <c r="AH92" s="68">
        <f>IF((SUM(AH$19:AH$39)+SUM(AH$78:AH91)+SUM(AH$117:AH$121))&gt;=REGISTER!$DD$24,0,IF(DK$70=1,0,IF(AND(DK92=1,$J92=1,DK$43&gt;=REGISTER!$DD$28,DK$40&gt;0,SUM(DK$54:DK$60)&gt;0),1,0)))</f>
        <v>0</v>
      </c>
      <c r="AI92" s="68">
        <f>IF((SUM(AI$19:AI$39)+SUM(AI$78:AI91)+SUM(AI$117:AI$121))&gt;=REGISTER!$DD$24,0,IF(DL$70=1,0,IF(AND(DL92=1,$J92=1,DL$43&gt;=REGISTER!$DD$28,DL$40&gt;0,SUM(DL$54:DL$60)&gt;0),1,0)))</f>
        <v>0</v>
      </c>
      <c r="AJ92" s="68">
        <f>IF((SUM(AJ$19:AJ$39)+SUM(AJ$78:AJ91)+SUM(AJ$117:AJ$121))&gt;=REGISTER!$DD$24,0,IF(DM$70=1,0,IF(AND(DM92=1,$J92=1,DM$43&gt;=REGISTER!$DD$28,DM$40&gt;0,SUM(DM$54:DM$60)&gt;0),1,0)))</f>
        <v>0</v>
      </c>
      <c r="AK92" s="68">
        <f>IF((SUM(AK$19:AK$39)+SUM(AK$78:AK91)+SUM(AK$117:AK$121))&gt;=REGISTER!$DD$24,0,IF(DN$70=1,0,IF(AND(DN92=1,$J92=1,DN$43&gt;=REGISTER!$DD$28,DN$40&gt;0,SUM(DN$54:DN$60)&gt;0),1,0)))</f>
        <v>0</v>
      </c>
      <c r="AL92" s="68">
        <f>IF((SUM(AL$19:AL$39)+SUM(AL$78:AL91)+SUM(AL$117:AL$121))&gt;=REGISTER!$DD$24,0,IF(DO$70=1,0,IF(AND(DO92=1,$J92=1,DO$43&gt;=REGISTER!$DD$28,DO$40&gt;0,SUM(DO$54:DO$60)&gt;0),1,0)))</f>
        <v>0</v>
      </c>
      <c r="AM92" s="68">
        <f>IF((SUM(AM$19:AM$39)+SUM(AM$78:AM91)+SUM(AM$117:AM$121))&gt;=REGISTER!$DD$24,0,IF(DP$70=1,0,IF(AND(DP92=1,$J92=1,DP$43&gt;=REGISTER!$DD$28,DP$40&gt;0,SUM(DP$54:DP$60)&gt;0),1,0)))</f>
        <v>0</v>
      </c>
      <c r="AN92" s="68">
        <f>IF((SUM(AN$19:AN$39)+SUM(AN$78:AN91)+SUM(AN$117:AN$121))&gt;=REGISTER!$DD$24,0,IF(DQ$70=1,0,IF(AND(DQ92=1,$J92=1,DQ$43&gt;=REGISTER!$DD$28,DQ$40&gt;0,SUM(DQ$54:DQ$60)&gt;0),1,0)))</f>
        <v>0</v>
      </c>
      <c r="AO92" s="68">
        <f>IF((SUM(AO$19:AO$39)+SUM(AO$78:AO91)+SUM(AO$117:AO$121))&gt;=REGISTER!$DD$24,0,IF(DR$70=1,0,IF(AND(DR92=1,$J92=1,DR$43&gt;=REGISTER!$DD$28,DR$40&gt;0,SUM(DR$54:DR$60)&gt;0),1,0)))</f>
        <v>0</v>
      </c>
      <c r="AP92" s="68">
        <f>IF((SUM(AP$19:AP$39)+SUM(AP$78:AP91)+SUM(AP$117:AP$121))&gt;=REGISTER!$DD$24,0,IF(DS$70=1,0,IF(AND(DS92=1,$J92=1,DS$43&gt;=REGISTER!$DD$28,DS$40&gt;0,SUM(DS$54:DS$60)&gt;0),1,0)))</f>
        <v>0</v>
      </c>
      <c r="AQ92" s="68">
        <f>IF((SUM(AQ$19:AQ$39)+SUM(AQ$78:AQ91)+SUM(AQ$117:AQ$121))&gt;=REGISTER!$DD$24,0,IF(DT$70=1,0,IF(AND(DT92=1,$J92=1,DT$43&gt;=REGISTER!$DD$28,DT$40&gt;0,SUM(DT$54:DT$60)&gt;0),1,0)))</f>
        <v>0</v>
      </c>
      <c r="AR92" s="68">
        <f>IF((SUM(AR$19:AR$39)+SUM(AR$78:AR91)+SUM(AR$117:AR$121))&gt;=REGISTER!$DD$24,0,IF(DU$70=1,0,IF(AND(DU92=1,$J92=1,DU$43&gt;=REGISTER!$DD$28,DU$40&gt;0,SUM(DU$54:DU$60)&gt;0),1,0)))</f>
        <v>0</v>
      </c>
      <c r="AS92" s="68">
        <f>IF((SUM(AS$19:AS$39)+SUM(AS$78:AS91)+SUM(AS$117:AS$121))&gt;=REGISTER!$DD$24,0,IF(DV$70=1,0,IF(AND(DV92=1,$J92=1,DV$43&gt;=REGISTER!$DD$28,DV$40&gt;0,SUM(DV$54:DV$60)&gt;0),1,0)))</f>
        <v>0</v>
      </c>
      <c r="AT92" s="68">
        <f>IF((SUM(AT$19:AT$39)+SUM(AT$78:AT91)+SUM(AT$117:AT$121))&gt;=REGISTER!$DD$24,0,IF(DW$70=1,0,IF(AND(DW92=1,$J92=1,DW$43&gt;=REGISTER!$DD$28,DW$40&gt;0,SUM(DW$54:DW$60)&gt;0),1,0)))</f>
        <v>0</v>
      </c>
      <c r="AU92" s="68">
        <f>IF((SUM(AU$19:AU$39)+SUM(AU$78:AU91)+SUM(AU$117:AU$121))&gt;=REGISTER!$DD$24,0,IF(DX$70=1,0,IF(AND(DX92=1,$J92=1,DX$43&gt;=REGISTER!$DD$28,DX$40&gt;0,SUM(DX$54:DX$60)&gt;0),1,0)))</f>
        <v>0</v>
      </c>
      <c r="AV92" s="68">
        <f>IF((SUM(AV$19:AV$39)+SUM(AV$78:AV91)+SUM(AV$117:AV$121))&gt;=REGISTER!$DD$24,0,IF(DY$70=1,0,IF(AND(DY92=1,$J92=1,DY$43&gt;=REGISTER!$DD$28,DY$40&gt;0,SUM(DY$54:DY$60)&gt;0),1,0)))</f>
        <v>0</v>
      </c>
      <c r="AW92" s="68">
        <f>IF((SUM(AW$19:AW$39)+SUM(AW$78:AW91)+SUM(AW$117:AW$121))&gt;=REGISTER!$DD$24,0,IF(DZ$70=1,0,IF(AND(DZ92=1,$J92=1,DZ$43&gt;=REGISTER!$DD$28,DZ$40&gt;0,SUM(DZ$54:DZ$60)&gt;0),1,0)))</f>
        <v>0</v>
      </c>
      <c r="AX92" s="68">
        <f>IF((SUM(AX$19:AX$39)+SUM(AX$78:AX91)+SUM(AX$117:AX$121))&gt;=REGISTER!$DD$24,0,IF(EA$70=1,0,IF(AND(EA92=1,$J92=1,EA$43&gt;=REGISTER!$DD$28,EA$40&gt;0,SUM(EA$54:EA$60)&gt;0),1,0)))</f>
        <v>0</v>
      </c>
      <c r="AY92" s="68">
        <f>IF((SUM(AY$19:AY$39)+SUM(AY$78:AY91)+SUM(AY$117:AY$121))&gt;=REGISTER!$DD$24,0,IF(EB$70=1,0,IF(AND(EB92=1,$J92=1,EB$43&gt;=REGISTER!$DD$28,EB$40&gt;0,SUM(EB$54:EB$60)&gt;0),1,0)))</f>
        <v>0</v>
      </c>
      <c r="AZ92" s="68">
        <f>IF((SUM(AZ$19:AZ$39)+SUM(AZ$78:AZ91)+SUM(AZ$117:AZ$121))&gt;=REGISTER!$DD$24,0,IF(EC$70=1,0,IF(AND(EC92=1,$J92=1,EC$43&gt;=REGISTER!$DD$28,EC$40&gt;0,SUM(EC$54:EC$60)&gt;0),1,0)))</f>
        <v>0</v>
      </c>
      <c r="BA92" s="68">
        <f>IF((SUM(BA$19:BA$39)+SUM(BA$78:BA91)+SUM(BA$117:BA$121))&gt;=REGISTER!$DD$24,0,IF(ED$70=1,0,IF(AND(ED92=1,$J92=1,ED$43&gt;=REGISTER!$DD$28,ED$40&gt;0,SUM(ED$54:ED$60)&gt;0),1,0)))</f>
        <v>0</v>
      </c>
      <c r="BB92" s="68">
        <f>IF((SUM(BB$19:BB$39)+SUM(BB$78:BB91)+SUM(BB$117:BB$121))&gt;=REGISTER!$DD$24,0,IF(EE$70=1,0,IF(AND(EE92=1,$J92=1,EE$43&gt;=REGISTER!$DD$28,EE$40&gt;0,SUM(EE$54:EE$60)&gt;0),1,0)))</f>
        <v>0</v>
      </c>
      <c r="BC92" s="68">
        <f>IF((SUM(BC$19:BC$39)+SUM(BC$78:BC91)+SUM(BC$117:BC$121))&gt;=REGISTER!$DD$24,0,IF(EF$70=1,0,IF(AND(EF92=1,$J92=1,EF$43&gt;=REGISTER!$DD$28,EF$40&gt;0,SUM(EF$54:EF$60)&gt;0),1,0)))</f>
        <v>0</v>
      </c>
      <c r="BD92" s="83">
        <f t="shared" si="55"/>
        <v>0</v>
      </c>
      <c r="BE92" s="68">
        <f>IF((SUM(BE$19:BE$37)+SUM(BE$78:BE91))&gt;=20,0,SUM(IF(AND($I92=1,CS92=1,CS$41&gt;2,CS$40&gt;0,SUM(CS$47:CS$53)&gt;0),1,0)))</f>
        <v>0</v>
      </c>
      <c r="BF92" s="68">
        <f>IF((SUM(BF$19:BF$37)+SUM(BF$78:BF91))&gt;=20,0,SUM(IF(AND($I92=1,CT92=1,CT$41&gt;2,CT$40&gt;0,SUM(CT$47:CT$53)&gt;0),1,0)))</f>
        <v>0</v>
      </c>
      <c r="BG92" s="68">
        <f>IF((SUM(BG$19:BG$37)+SUM(BG$78:BG91))&gt;=20,0,SUM(IF(AND($I92=1,CU92=1,CU$41&gt;2,CU$40&gt;0,SUM(CU$47:CU$53)&gt;0),1,0)))</f>
        <v>0</v>
      </c>
      <c r="BH92" s="68">
        <f>IF((SUM(BH$19:BH$37)+SUM(BH$78:BH91))&gt;=20,0,SUM(IF(AND($I92=1,CV92=1,CV$41&gt;2,CV$40&gt;0,SUM(CV$47:CV$53)&gt;0),1,0)))</f>
        <v>0</v>
      </c>
      <c r="BI92" s="68">
        <f>IF((SUM(BI$19:BI$37)+SUM(BI$78:BI91))&gt;=20,0,SUM(IF(AND($I92=1,CW92=1,CW$41&gt;2,CW$40&gt;0,SUM(CW$47:CW$53)&gt;0),1,0)))</f>
        <v>0</v>
      </c>
      <c r="BJ92" s="68">
        <f>IF((SUM(BJ$19:BJ$37)+SUM(BJ$78:BJ91))&gt;=20,0,SUM(IF(AND($I92=1,CX92=1,CX$41&gt;2,CX$40&gt;0,SUM(CX$47:CX$53)&gt;0),1,0)))</f>
        <v>0</v>
      </c>
      <c r="BK92" s="68">
        <f>IF((SUM(BK$19:BK$37)+SUM(BK$78:BK91))&gt;=20,0,SUM(IF(AND($I92=1,CY92=1,CY$41&gt;2,CY$40&gt;0,SUM(CY$47:CY$53)&gt;0),1,0)))</f>
        <v>0</v>
      </c>
      <c r="BL92" s="68">
        <f>IF((SUM(BL$19:BL$37)+SUM(BL$78:BL91))&gt;=20,0,SUM(IF(AND($I92=1,CZ92=1,CZ$41&gt;2,CZ$40&gt;0,SUM(CZ$47:CZ$53)&gt;0),1,0)))</f>
        <v>0</v>
      </c>
      <c r="BM92" s="68">
        <f>IF((SUM(BM$19:BM$37)+SUM(BM$78:BM91))&gt;=20,0,SUM(IF(AND($I92=1,DA92=1,DA$41&gt;2,DA$40&gt;0,SUM(DA$47:DA$53)&gt;0),1,0)))</f>
        <v>0</v>
      </c>
      <c r="BN92" s="68">
        <f>IF((SUM(BN$19:BN$37)+SUM(BN$78:BN91))&gt;=20,0,SUM(IF(AND($I92=1,DB92=1,DB$41&gt;2,DB$40&gt;0,SUM(DB$47:DB$53)&gt;0),1,0)))</f>
        <v>0</v>
      </c>
      <c r="BO92" s="68">
        <f>IF((SUM(BO$19:BO$37)+SUM(BO$78:BO91))&gt;=20,0,SUM(IF(AND($I92=1,DC92=1,DC$41&gt;2,DC$40&gt;0,SUM(DC$47:DC$53)&gt;0),1,0)))</f>
        <v>0</v>
      </c>
      <c r="BP92" s="68">
        <f>IF((SUM(BP$19:BP$37)+SUM(BP$78:BP91))&gt;=20,0,SUM(IF(AND($I92=1,DD92=1,DD$41&gt;2,DD$40&gt;0,SUM(DD$47:DD$53)&gt;0),1,0)))</f>
        <v>0</v>
      </c>
      <c r="BQ92" s="68">
        <f>IF((SUM(BQ$19:BQ$37)+SUM(BQ$78:BQ91))&gt;=20,0,SUM(IF(AND($I92=1,DE92=1,DE$41&gt;2,DE$40&gt;0,SUM(DE$47:DE$53)&gt;0),1,0)))</f>
        <v>0</v>
      </c>
      <c r="BR92" s="68">
        <f>IF((SUM(BR$19:BR$37)+SUM(BR$78:BR91))&gt;=20,0,SUM(IF(AND($I92=1,DF92=1,DF$41&gt;2,DF$40&gt;0,SUM(DF$47:DF$53)&gt;0),1,0)))</f>
        <v>0</v>
      </c>
      <c r="BS92" s="68">
        <f>IF((SUM(BS$19:BS$37)+SUM(BS$78:BS91))&gt;=20,0,SUM(IF(AND($I92=1,DG92=1,DG$41&gt;2,DG$40&gt;0,SUM(DG$47:DG$53)&gt;0),1,0)))</f>
        <v>0</v>
      </c>
      <c r="BT92" s="68">
        <f>IF((SUM(BT$19:BT$37)+SUM(BT$78:BT91))&gt;=20,0,SUM(IF(AND($I92=1,DH92=1,DH$41&gt;2,DH$40&gt;0,SUM(DH$47:DH$53)&gt;0),1,0)))</f>
        <v>0</v>
      </c>
      <c r="BU92" s="68">
        <f>IF((SUM(BU$19:BU$37)+SUM(BU$78:BU91))&gt;=20,0,SUM(IF(AND($I92=1,DI92=1,DI$41&gt;2,DI$40&gt;0,SUM(DI$47:DI$53)&gt;0),1,0)))</f>
        <v>0</v>
      </c>
      <c r="BV92" s="68">
        <f>IF((SUM(BV$19:BV$37)+SUM(BV$78:BV91))&gt;=20,0,SUM(IF(AND($I92=1,DJ92=1,DJ$41&gt;2,DJ$40&gt;0,SUM(DJ$47:DJ$53)&gt;0),1,0)))</f>
        <v>0</v>
      </c>
      <c r="BW92" s="68">
        <f>IF((SUM(BW$19:BW$37)+SUM(BW$78:BW91))&gt;=20,0,SUM(IF(AND($I92=1,DK92=1,DK$41&gt;2,DK$40&gt;0,SUM(DK$47:DK$53)&gt;0),1,0)))</f>
        <v>0</v>
      </c>
      <c r="BX92" s="68">
        <f>IF((SUM(BX$19:BX$37)+SUM(BX$78:BX91))&gt;=20,0,SUM(IF(AND($I92=1,DL92=1,DL$41&gt;2,DL$40&gt;0,SUM(DL$47:DL$53)&gt;0),1,0)))</f>
        <v>0</v>
      </c>
      <c r="BY92" s="68">
        <f>IF((SUM(BY$19:BY$37)+SUM(BY$78:BY91))&gt;=20,0,SUM(IF(AND($I92=1,DM92=1,DM$41&gt;2,DM$40&gt;0,SUM(DM$47:DM$53)&gt;0),1,0)))</f>
        <v>0</v>
      </c>
      <c r="BZ92" s="68">
        <f>IF((SUM(BZ$19:BZ$37)+SUM(BZ$78:BZ91))&gt;=20,0,SUM(IF(AND($I92=1,DN92=1,DN$41&gt;2,DN$40&gt;0,SUM(DN$47:DN$53)&gt;0),1,0)))</f>
        <v>0</v>
      </c>
      <c r="CA92" s="68">
        <f>IF((SUM(CA$19:CA$37)+SUM(CA$78:CA91))&gt;=20,0,SUM(IF(AND($I92=1,DO92=1,DO$41&gt;2,DO$40&gt;0,SUM(DO$47:DO$53)&gt;0),1,0)))</f>
        <v>0</v>
      </c>
      <c r="CB92" s="68">
        <f>IF((SUM(CB$19:CB$37)+SUM(CB$78:CB91))&gt;=20,0,SUM(IF(AND($I92=1,DP92=1,DP$41&gt;2,DP$40&gt;0,SUM(DP$47:DP$53)&gt;0),1,0)))</f>
        <v>0</v>
      </c>
      <c r="CC92" s="68">
        <f>IF((SUM(CC$19:CC$37)+SUM(CC$78:CC91))&gt;=20,0,SUM(IF(AND($I92=1,DQ92=1,DQ$41&gt;2,DQ$40&gt;0,SUM(DQ$47:DQ$53)&gt;0),1,0)))</f>
        <v>0</v>
      </c>
      <c r="CD92" s="68">
        <f>IF((SUM(CD$19:CD$37)+SUM(CD$78:CD91))&gt;=20,0,SUM(IF(AND($I92=1,DR92=1,DR$41&gt;2,DR$40&gt;0,SUM(DR$47:DR$53)&gt;0),1,0)))</f>
        <v>0</v>
      </c>
      <c r="CE92" s="68">
        <f>IF((SUM(CE$19:CE$37)+SUM(CE$78:CE91))&gt;=20,0,SUM(IF(AND($I92=1,DS92=1,DS$41&gt;2,DS$40&gt;0,SUM(DS$47:DS$53)&gt;0),1,0)))</f>
        <v>0</v>
      </c>
      <c r="CF92" s="68">
        <f>IF((SUM(CF$19:CF$37)+SUM(CF$78:CF91))&gt;=20,0,SUM(IF(AND($I92=1,DT92=1,DT$41&gt;2,DT$40&gt;0,SUM(DT$47:DT$53)&gt;0),1,0)))</f>
        <v>0</v>
      </c>
      <c r="CG92" s="68">
        <f>IF((SUM(CG$19:CG$37)+SUM(CG$78:CG91))&gt;=20,0,SUM(IF(AND($I92=1,DU92=1,DU$41&gt;2,DU$40&gt;0,SUM(DU$47:DU$53)&gt;0),1,0)))</f>
        <v>0</v>
      </c>
      <c r="CH92" s="68">
        <f>IF((SUM(CH$19:CH$37)+SUM(CH$78:CH91))&gt;=20,0,SUM(IF(AND($I92=1,DV92=1,DV$41&gt;2,DV$40&gt;0,SUM(DV$47:DV$53)&gt;0),1,0)))</f>
        <v>0</v>
      </c>
      <c r="CI92" s="68">
        <f>IF((SUM(CI$19:CI$37)+SUM(CI$78:CI91))&gt;=20,0,SUM(IF(AND($I92=1,DW92=1,DW$41&gt;2,DW$40&gt;0,SUM(DW$47:DW$53)&gt;0),1,0)))</f>
        <v>0</v>
      </c>
      <c r="CJ92" s="68">
        <f>IF((SUM(CJ$19:CJ$37)+SUM(CJ$78:CJ91))&gt;=20,0,SUM(IF(AND($I92=1,DX92=1,DX$41&gt;2,DX$40&gt;0,SUM(DX$47:DX$53)&gt;0),1,0)))</f>
        <v>0</v>
      </c>
      <c r="CK92" s="68">
        <f>IF((SUM(CK$19:CK$37)+SUM(CK$78:CK91))&gt;=20,0,SUM(IF(AND($I92=1,DY92=1,DY$41&gt;2,DY$40&gt;0,SUM(DY$47:DY$53)&gt;0),1,0)))</f>
        <v>0</v>
      </c>
      <c r="CL92" s="68">
        <f>IF((SUM(CL$19:CL$37)+SUM(CL$78:CL91))&gt;=20,0,SUM(IF(AND($I92=1,DZ92=1,DZ$41&gt;2,DZ$40&gt;0,SUM(DZ$47:DZ$53)&gt;0),1,0)))</f>
        <v>0</v>
      </c>
      <c r="CM92" s="68">
        <f>IF((SUM(CM$19:CM$37)+SUM(CM$78:CM91))&gt;=20,0,SUM(IF(AND($I92=1,EA92=1,EA$41&gt;2,EA$40&gt;0,SUM(EA$47:EA$53)&gt;0),1,0)))</f>
        <v>0</v>
      </c>
      <c r="CN92" s="68">
        <f>IF((SUM(CN$19:CN$37)+SUM(CN$78:CN91))&gt;=20,0,SUM(IF(AND($I92=1,EB92=1,EB$41&gt;2,EB$40&gt;0,SUM(EB$47:EB$53)&gt;0),1,0)))</f>
        <v>0</v>
      </c>
      <c r="CO92" s="68">
        <f>IF((SUM(CO$19:CO$37)+SUM(CO$78:CO91))&gt;=20,0,SUM(IF(AND($I92=1,EC92=1,EC$41&gt;2,EC$40&gt;0,SUM(EC$47:EC$53)&gt;0),1,0)))</f>
        <v>0</v>
      </c>
      <c r="CP92" s="68">
        <f>IF((SUM(CP$19:CP$37)+SUM(CP$78:CP91))&gt;=20,0,SUM(IF(AND($I92=1,ED92=1,ED$41&gt;2,ED$40&gt;0,SUM(ED$47:ED$53)&gt;0),1,0)))</f>
        <v>0</v>
      </c>
      <c r="CQ92" s="68">
        <f>IF((SUM(CQ$19:CQ$37)+SUM(CQ$78:CQ91))&gt;=20,0,SUM(IF(AND($I92=1,EE92=1,EE$41&gt;2,EE$40&gt;0,SUM(EE$47:EE$53)&gt;0),1,0)))</f>
        <v>0</v>
      </c>
      <c r="CR92" s="68">
        <f>IF((SUM(CR$19:CR$37)+SUM(CR$78:CR91))&gt;=20,0,SUM(IF(AND($I92=1,EF92=1,EF$41&gt;2,EF$40&gt;0,SUM(EF$47:EF$53)&gt;0),1,0)))</f>
        <v>0</v>
      </c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M92" s="53"/>
      <c r="DN92" s="53"/>
      <c r="DO92" s="53"/>
      <c r="DP92" s="53"/>
      <c r="DQ92" s="53"/>
      <c r="DR92" s="53"/>
      <c r="DS92" s="53"/>
      <c r="DT92" s="53"/>
      <c r="DU92" s="53"/>
      <c r="DV92" s="53"/>
      <c r="DW92" s="53"/>
      <c r="DX92" s="53"/>
      <c r="DY92" s="53"/>
      <c r="DZ92" s="53"/>
      <c r="EA92" s="53"/>
      <c r="EB92" s="53"/>
      <c r="EC92" s="53"/>
      <c r="ED92" s="53"/>
      <c r="EE92" s="53"/>
      <c r="EF92" s="53"/>
      <c r="EG92" s="46">
        <f t="shared" si="51"/>
        <v>0</v>
      </c>
      <c r="EH92" s="116"/>
      <c r="EI92" s="82">
        <f t="shared" si="52"/>
        <v>0</v>
      </c>
      <c r="EJ92" s="295" t="str">
        <f t="shared" si="53"/>
        <v/>
      </c>
      <c r="EK92" s="296">
        <f t="shared" si="54"/>
        <v>0</v>
      </c>
      <c r="EL92" s="161"/>
      <c r="EM92" s="354">
        <f>SUMIF($K92,REGISTER!$CY$7,'KORT 3'!$BD92)</f>
        <v>0</v>
      </c>
      <c r="EN92" s="355">
        <f>SUMIF($K92,REGISTER!$CY$8,'KORT 3'!$BD92)</f>
        <v>0</v>
      </c>
      <c r="EO92" s="356">
        <f>SUMIF($K92,REGISTER!$CY$9,'KORT 3'!$BD92)</f>
        <v>0</v>
      </c>
      <c r="EP92" s="356">
        <f>SUMIF($K92,REGISTER!$CY$10,'KORT 3'!$BD92)</f>
        <v>0</v>
      </c>
      <c r="EQ92" s="357">
        <f>SUMIF($K92,REGISTER!$CY$23,'KORT 3'!$BD92)</f>
        <v>0</v>
      </c>
      <c r="ER92" s="355">
        <f>SUMIF($K92,REGISTER!$CY$24,'KORT 3'!$BD92)</f>
        <v>0</v>
      </c>
      <c r="ES92" s="356">
        <f>SUMIF($K92,REGISTER!$CY$25,'KORT 3'!$BD92)</f>
        <v>0</v>
      </c>
      <c r="ET92" s="356">
        <f>SUMIF($K92,REGISTER!$CY$26,'KORT 3'!$BD92)</f>
        <v>0</v>
      </c>
      <c r="EU92" s="357">
        <f>SUMIF($K92,REGISTER!$CY$15,'KORT 3'!$BD92)</f>
        <v>0</v>
      </c>
      <c r="EV92" s="355">
        <f>SUMIF($K92,REGISTER!$CY$16,'KORT 3'!$BD92)</f>
        <v>0</v>
      </c>
      <c r="EW92" s="355">
        <f>SUMIF($K92,REGISTER!$CY$17,'KORT 3'!$BD92)</f>
        <v>0</v>
      </c>
      <c r="EX92" s="355">
        <f>SUMIF($K92,REGISTER!$CY$18,'KORT 3'!$BD92)</f>
        <v>0</v>
      </c>
      <c r="EY92" s="358">
        <f>SUMIF($K92,REGISTER!$CY$19,'KORT 3'!$BD92)+SUMIF($K92,REGISTER!$CY$20,'KORT 3'!$BD92)+SUMIF($K92,REGISTER!$CY$21,'KORT 3'!$BD92)+SUMIF($K92,REGISTER!$CY$22,'KORT 3'!$BD92)</f>
        <v>0</v>
      </c>
      <c r="EZ92" s="359">
        <f>SUMIF($K92,REGISTER!$CY$31,'KORT 3'!$BD92)</f>
        <v>0</v>
      </c>
      <c r="FA92" s="355">
        <f>SUMIF($K92,REGISTER!$CY$32,'KORT 3'!$BD92)</f>
        <v>0</v>
      </c>
      <c r="FB92" s="355">
        <f>SUMIF($K92,REGISTER!$CY$33,'KORT 3'!$BD92)</f>
        <v>0</v>
      </c>
      <c r="FC92" s="355">
        <f>SUMIF($K92,REGISTER!$CY$34,'KORT 3'!$BD92)</f>
        <v>0</v>
      </c>
      <c r="FD92" s="358">
        <f>SUMIF($K92,REGISTER!$CY$35,'KORT 3'!$BD92)+SUMIF($K92,REGISTER!$CY$36,'KORT 3'!$BD92)+SUMIF($K92,REGISTER!$CY$37,'KORT 3'!$BD92)+SUMIF($K92,REGISTER!$CY$38,'KORT 3'!$BD92)</f>
        <v>0</v>
      </c>
      <c r="FE92" s="376"/>
      <c r="FF92" s="377"/>
      <c r="FG92" s="378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9"/>
      <c r="FY92" s="84">
        <f>SUMIF($M92,REGISTER!$CY$40,'KORT 3'!$O92)</f>
        <v>0</v>
      </c>
      <c r="FZ92" s="17">
        <f>SUMIF($M92,REGISTER!$CY$41,'KORT 3'!$O92)</f>
        <v>0</v>
      </c>
      <c r="GA92" s="17">
        <f>SUMIF($M92,REGISTER!$CY$42,'KORT 3'!$O92)</f>
        <v>0</v>
      </c>
      <c r="GB92" s="17">
        <f>SUMIF($M92,REGISTER!$CY$43,'KORT 3'!$O92)</f>
        <v>0</v>
      </c>
      <c r="GC92" s="17">
        <f>SUMIF($M92,REGISTER!$CY$44,'KORT 3'!$O92)</f>
        <v>0</v>
      </c>
      <c r="GD92" s="17">
        <f>SUMIF($M92,REGISTER!$CY$45,'KORT 3'!$O92)</f>
        <v>0</v>
      </c>
      <c r="GE92" s="17">
        <f>SUMIF($M92,REGISTER!$CY$60,'KORT 3'!$O92)</f>
        <v>0</v>
      </c>
      <c r="GF92" s="17">
        <f>SUMIF($M92,REGISTER!$CY$61,'KORT 3'!$O92)</f>
        <v>0</v>
      </c>
      <c r="GG92" s="17">
        <f>SUMIF($M92,REGISTER!$CY$62,'KORT 3'!$O92)</f>
        <v>0</v>
      </c>
      <c r="GH92" s="17">
        <f>SUMIF($M92,REGISTER!$CY$63,'KORT 3'!$O92)</f>
        <v>0</v>
      </c>
      <c r="GI92" s="17">
        <f>SUMIF($M92,REGISTER!$CY$64,'KORT 3'!$O92)</f>
        <v>0</v>
      </c>
      <c r="GJ92" s="17">
        <f>SUMIF($M92,REGISTER!$CY$65,'KORT 3'!$O92)</f>
        <v>0</v>
      </c>
      <c r="GK92" s="17">
        <f>SUMIF($M92,REGISTER!$CY$50,'KORT 3'!$O92)</f>
        <v>0</v>
      </c>
      <c r="GL92" s="17">
        <f>SUMIF($M92,REGISTER!$CY$51,'KORT 3'!$O92)</f>
        <v>0</v>
      </c>
      <c r="GM92" s="17">
        <f>SUMIF($M92,REGISTER!$CY$52,'KORT 3'!$O92)</f>
        <v>0</v>
      </c>
      <c r="GN92" s="17">
        <f>SUMIF($M92,REGISTER!$CY$53,'KORT 3'!$O92)</f>
        <v>0</v>
      </c>
      <c r="GO92" s="17">
        <f>SUMIF($M92,REGISTER!$CY$54,'KORT 3'!$O92)</f>
        <v>0</v>
      </c>
      <c r="GP92" s="17">
        <f>SUMIF($M92,REGISTER!$CY$55,'KORT 3'!$O92)</f>
        <v>0</v>
      </c>
      <c r="GQ92" s="16">
        <f>SUMIF($M92,REGISTER!$CY$56,'KORT 3'!$O92)+SUMIF($M92,REGISTER!$CY$57,'KORT 3'!$O92)+SUMIF($M92,REGISTER!$CY$58,'KORT 3'!$O92)+SUMIF($M92,REGISTER!$CY$59,'KORT 3'!$O92)</f>
        <v>0</v>
      </c>
      <c r="GR92" s="17">
        <f>SUMIF($M92,REGISTER!$CY$70,'KORT 3'!$O92)</f>
        <v>0</v>
      </c>
      <c r="GS92" s="17">
        <f>SUMIF($M92,REGISTER!$CY$71,'KORT 3'!$O92)</f>
        <v>0</v>
      </c>
      <c r="GT92" s="17">
        <f>SUMIF($M92,REGISTER!$CY$72,'KORT 3'!$O92)</f>
        <v>0</v>
      </c>
      <c r="GU92" s="17">
        <f>SUMIF($M92,REGISTER!$CY$73,'KORT 3'!$O92)</f>
        <v>0</v>
      </c>
      <c r="GV92" s="17">
        <f>SUMIF($M92,REGISTER!$CY$74,'KORT 3'!$O92)</f>
        <v>0</v>
      </c>
      <c r="GW92" s="17">
        <f>SUMIF($M92,REGISTER!$CY$75,'KORT 3'!$O92)</f>
        <v>0</v>
      </c>
      <c r="GX92" s="16">
        <f>SUMIF($M92,REGISTER!$CY$76,'KORT 3'!$O92)+SUMIF($M92,REGISTER!$CY$77,'KORT 3'!$O92)+SUMIF($M92,REGISTER!$CY$78,'KORT 3'!$O92)+SUMIF($M92,REGISTER!$CY$79,'KORT 3'!$O92)</f>
        <v>0</v>
      </c>
      <c r="GY92" s="116"/>
      <c r="GZ92" s="116"/>
      <c r="HA92" s="116"/>
      <c r="HB92" s="116"/>
      <c r="HC92" s="116"/>
      <c r="HD92" s="116"/>
      <c r="HE92" s="116"/>
      <c r="HF92" s="116"/>
      <c r="HG92" s="116"/>
      <c r="HH92" s="116"/>
      <c r="HI92" s="116"/>
      <c r="HJ92" s="116"/>
      <c r="HK92" s="116"/>
      <c r="HL92" s="116"/>
      <c r="HM92" s="116"/>
      <c r="HN92" s="116"/>
      <c r="HO92" s="116"/>
      <c r="HP92" s="106"/>
      <c r="HQ92" s="1"/>
    </row>
    <row r="93" spans="1:225" ht="12" customHeight="1">
      <c r="A93" s="15">
        <v>37</v>
      </c>
      <c r="B93" s="69"/>
      <c r="C93" s="539" t="str">
        <f t="shared" si="41"/>
        <v/>
      </c>
      <c r="D93" s="540"/>
      <c r="E93" s="540"/>
      <c r="F93" s="540"/>
      <c r="G93" s="541"/>
      <c r="H93" s="111" t="str">
        <f t="shared" si="42"/>
        <v/>
      </c>
      <c r="I93" s="22">
        <f t="shared" si="43"/>
        <v>0</v>
      </c>
      <c r="J93" s="22">
        <f t="shared" si="44"/>
        <v>0</v>
      </c>
      <c r="K93" s="22">
        <f t="shared" si="45"/>
        <v>0</v>
      </c>
      <c r="L93" s="114"/>
      <c r="M93" s="22">
        <f t="shared" si="46"/>
        <v>0</v>
      </c>
      <c r="N93" s="22">
        <f t="shared" si="47"/>
        <v>0</v>
      </c>
      <c r="O93" s="83">
        <f t="shared" si="48"/>
        <v>0</v>
      </c>
      <c r="P93" s="68">
        <f>IF((SUM(P$19:P$39)+SUM(P$78:P92)+SUM(P$117:P$121))&gt;=REGISTER!$DD$24,0,IF(CS$70=1,0,IF(AND(CS93=1,$J93=1,CS$43&gt;=REGISTER!$DD$28,CS$40&gt;0,SUM(CS$54:CS$60)&gt;0),1,0)))</f>
        <v>0</v>
      </c>
      <c r="Q93" s="68">
        <f>IF((SUM(Q$19:Q$39)+SUM(Q$78:Q92)+SUM(Q$117:Q$121))&gt;=REGISTER!$DD$24,0,IF(CT$70=1,0,IF(AND(CT93=1,$J93=1,CT$43&gt;=REGISTER!$DD$28,CT$40&gt;0,SUM(CT$54:CT$60)&gt;0),1,0)))</f>
        <v>0</v>
      </c>
      <c r="R93" s="68">
        <f>IF((SUM(R$19:R$39)+SUM(R$78:R92)+SUM(R$117:R$121))&gt;=REGISTER!$DD$24,0,IF(CU$70=1,0,IF(AND(CU93=1,$J93=1,CU$43&gt;=REGISTER!$DD$28,CU$40&gt;0,SUM(CU$54:CU$60)&gt;0),1,0)))</f>
        <v>0</v>
      </c>
      <c r="S93" s="68">
        <f>IF((SUM(S$19:S$39)+SUM(S$78:S92)+SUM(S$117:S$121))&gt;=REGISTER!$DD$24,0,IF(CV$70=1,0,IF(AND(CV93=1,$J93=1,CV$43&gt;=REGISTER!$DD$28,CV$40&gt;0,SUM(CV$54:CV$60)&gt;0),1,0)))</f>
        <v>0</v>
      </c>
      <c r="T93" s="68">
        <f>IF((SUM(T$19:T$39)+SUM(T$78:T92)+SUM(T$117:T$121))&gt;=REGISTER!$DD$24,0,IF(CW$70=1,0,IF(AND(CW93=1,$J93=1,CW$43&gt;=REGISTER!$DD$28,CW$40&gt;0,SUM(CW$54:CW$60)&gt;0),1,0)))</f>
        <v>0</v>
      </c>
      <c r="U93" s="68">
        <f>IF((SUM(U$19:U$39)+SUM(U$78:U92)+SUM(U$117:U$121))&gt;=REGISTER!$DD$24,0,IF(CX$70=1,0,IF(AND(CX93=1,$J93=1,CX$43&gt;=REGISTER!$DD$28,CX$40&gt;0,SUM(CX$54:CX$60)&gt;0),1,0)))</f>
        <v>0</v>
      </c>
      <c r="V93" s="68">
        <f>IF((SUM(V$19:V$39)+SUM(V$78:V92)+SUM(V$117:V$121))&gt;=REGISTER!$DD$24,0,IF(CY$70=1,0,IF(AND(CY93=1,$J93=1,CY$43&gt;=REGISTER!$DD$28,CY$40&gt;0,SUM(CY$54:CY$60)&gt;0),1,0)))</f>
        <v>0</v>
      </c>
      <c r="W93" s="68">
        <f>IF((SUM(W$19:W$39)+SUM(W$78:W92)+SUM(W$117:W$121))&gt;=REGISTER!$DD$24,0,IF(CZ$70=1,0,IF(AND(CZ93=1,$J93=1,CZ$43&gt;=REGISTER!$DD$28,CZ$40&gt;0,SUM(CZ$54:CZ$60)&gt;0),1,0)))</f>
        <v>0</v>
      </c>
      <c r="X93" s="68">
        <f>IF((SUM(X$19:X$39)+SUM(X$78:X92)+SUM(X$117:X$121))&gt;=REGISTER!$DD$24,0,IF(DA$70=1,0,IF(AND(DA93=1,$J93=1,DA$43&gt;=REGISTER!$DD$28,DA$40&gt;0,SUM(DA$54:DA$60)&gt;0),1,0)))</f>
        <v>0</v>
      </c>
      <c r="Y93" s="68">
        <f>IF((SUM(Y$19:Y$39)+SUM(Y$78:Y92)+SUM(Y$117:Y$121))&gt;=REGISTER!$DD$24,0,IF(DB$70=1,0,IF(AND(DB93=1,$J93=1,DB$43&gt;=REGISTER!$DD$28,DB$40&gt;0,SUM(DB$54:DB$60)&gt;0),1,0)))</f>
        <v>0</v>
      </c>
      <c r="Z93" s="68">
        <f>IF((SUM(Z$19:Z$39)+SUM(Z$78:Z92)+SUM(Z$117:Z$121))&gt;=REGISTER!$DD$24,0,IF(DC$70=1,0,IF(AND(DC93=1,$J93=1,DC$43&gt;=REGISTER!$DD$28,DC$40&gt;0,SUM(DC$54:DC$60)&gt;0),1,0)))</f>
        <v>0</v>
      </c>
      <c r="AA93" s="68">
        <f>IF((SUM(AA$19:AA$39)+SUM(AA$78:AA92)+SUM(AA$117:AA$121))&gt;=REGISTER!$DD$24,0,IF(DD$70=1,0,IF(AND(DD93=1,$J93=1,DD$43&gt;=REGISTER!$DD$28,DD$40&gt;0,SUM(DD$54:DD$60)&gt;0),1,0)))</f>
        <v>0</v>
      </c>
      <c r="AB93" s="68">
        <f>IF((SUM(AB$19:AB$39)+SUM(AB$78:AB92)+SUM(AB$117:AB$121))&gt;=REGISTER!$DD$24,0,IF(DE$70=1,0,IF(AND(DE93=1,$J93=1,DE$43&gt;=REGISTER!$DD$28,DE$40&gt;0,SUM(DE$54:DE$60)&gt;0),1,0)))</f>
        <v>0</v>
      </c>
      <c r="AC93" s="68">
        <f>IF((SUM(AC$19:AC$39)+SUM(AC$78:AC92)+SUM(AC$117:AC$121))&gt;=REGISTER!$DD$24,0,IF(DF$70=1,0,IF(AND(DF93=1,$J93=1,DF$43&gt;=REGISTER!$DD$28,DF$40&gt;0,SUM(DF$54:DF$60)&gt;0),1,0)))</f>
        <v>0</v>
      </c>
      <c r="AD93" s="68">
        <f>IF((SUM(AD$19:AD$39)+SUM(AD$78:AD92)+SUM(AD$117:AD$121))&gt;=REGISTER!$DD$24,0,IF(DG$70=1,0,IF(AND(DG93=1,$J93=1,DG$43&gt;=REGISTER!$DD$28,DG$40&gt;0,SUM(DG$54:DG$60)&gt;0),1,0)))</f>
        <v>0</v>
      </c>
      <c r="AE93" s="68">
        <f>IF((SUM(AE$19:AE$39)+SUM(AE$78:AE92)+SUM(AE$117:AE$121))&gt;=REGISTER!$DD$24,0,IF(DH$70=1,0,IF(AND(DH93=1,$J93=1,DH$43&gt;=REGISTER!$DD$28,DH$40&gt;0,SUM(DH$54:DH$60)&gt;0),1,0)))</f>
        <v>0</v>
      </c>
      <c r="AF93" s="68">
        <f>IF((SUM(AF$19:AF$39)+SUM(AF$78:AF92)+SUM(AF$117:AF$121))&gt;=REGISTER!$DD$24,0,IF(DI$70=1,0,IF(AND(DI93=1,$J93=1,DI$43&gt;=REGISTER!$DD$28,DI$40&gt;0,SUM(DI$54:DI$60)&gt;0),1,0)))</f>
        <v>0</v>
      </c>
      <c r="AG93" s="68">
        <f>IF((SUM(AG$19:AG$39)+SUM(AG$78:AG92)+SUM(AG$117:AG$121))&gt;=REGISTER!$DD$24,0,IF(DJ$70=1,0,IF(AND(DJ93=1,$J93=1,DJ$43&gt;=REGISTER!$DD$28,DJ$40&gt;0,SUM(DJ$54:DJ$60)&gt;0),1,0)))</f>
        <v>0</v>
      </c>
      <c r="AH93" s="68">
        <f>IF((SUM(AH$19:AH$39)+SUM(AH$78:AH92)+SUM(AH$117:AH$121))&gt;=REGISTER!$DD$24,0,IF(DK$70=1,0,IF(AND(DK93=1,$J93=1,DK$43&gt;=REGISTER!$DD$28,DK$40&gt;0,SUM(DK$54:DK$60)&gt;0),1,0)))</f>
        <v>0</v>
      </c>
      <c r="AI93" s="68">
        <f>IF((SUM(AI$19:AI$39)+SUM(AI$78:AI92)+SUM(AI$117:AI$121))&gt;=REGISTER!$DD$24,0,IF(DL$70=1,0,IF(AND(DL93=1,$J93=1,DL$43&gt;=REGISTER!$DD$28,DL$40&gt;0,SUM(DL$54:DL$60)&gt;0),1,0)))</f>
        <v>0</v>
      </c>
      <c r="AJ93" s="68">
        <f>IF((SUM(AJ$19:AJ$39)+SUM(AJ$78:AJ92)+SUM(AJ$117:AJ$121))&gt;=REGISTER!$DD$24,0,IF(DM$70=1,0,IF(AND(DM93=1,$J93=1,DM$43&gt;=REGISTER!$DD$28,DM$40&gt;0,SUM(DM$54:DM$60)&gt;0),1,0)))</f>
        <v>0</v>
      </c>
      <c r="AK93" s="68">
        <f>IF((SUM(AK$19:AK$39)+SUM(AK$78:AK92)+SUM(AK$117:AK$121))&gt;=REGISTER!$DD$24,0,IF(DN$70=1,0,IF(AND(DN93=1,$J93=1,DN$43&gt;=REGISTER!$DD$28,DN$40&gt;0,SUM(DN$54:DN$60)&gt;0),1,0)))</f>
        <v>0</v>
      </c>
      <c r="AL93" s="68">
        <f>IF((SUM(AL$19:AL$39)+SUM(AL$78:AL92)+SUM(AL$117:AL$121))&gt;=REGISTER!$DD$24,0,IF(DO$70=1,0,IF(AND(DO93=1,$J93=1,DO$43&gt;=REGISTER!$DD$28,DO$40&gt;0,SUM(DO$54:DO$60)&gt;0),1,0)))</f>
        <v>0</v>
      </c>
      <c r="AM93" s="68">
        <f>IF((SUM(AM$19:AM$39)+SUM(AM$78:AM92)+SUM(AM$117:AM$121))&gt;=REGISTER!$DD$24,0,IF(DP$70=1,0,IF(AND(DP93=1,$J93=1,DP$43&gt;=REGISTER!$DD$28,DP$40&gt;0,SUM(DP$54:DP$60)&gt;0),1,0)))</f>
        <v>0</v>
      </c>
      <c r="AN93" s="68">
        <f>IF((SUM(AN$19:AN$39)+SUM(AN$78:AN92)+SUM(AN$117:AN$121))&gt;=REGISTER!$DD$24,0,IF(DQ$70=1,0,IF(AND(DQ93=1,$J93=1,DQ$43&gt;=REGISTER!$DD$28,DQ$40&gt;0,SUM(DQ$54:DQ$60)&gt;0),1,0)))</f>
        <v>0</v>
      </c>
      <c r="AO93" s="68">
        <f>IF((SUM(AO$19:AO$39)+SUM(AO$78:AO92)+SUM(AO$117:AO$121))&gt;=REGISTER!$DD$24,0,IF(DR$70=1,0,IF(AND(DR93=1,$J93=1,DR$43&gt;=REGISTER!$DD$28,DR$40&gt;0,SUM(DR$54:DR$60)&gt;0),1,0)))</f>
        <v>0</v>
      </c>
      <c r="AP93" s="68">
        <f>IF((SUM(AP$19:AP$39)+SUM(AP$78:AP92)+SUM(AP$117:AP$121))&gt;=REGISTER!$DD$24,0,IF(DS$70=1,0,IF(AND(DS93=1,$J93=1,DS$43&gt;=REGISTER!$DD$28,DS$40&gt;0,SUM(DS$54:DS$60)&gt;0),1,0)))</f>
        <v>0</v>
      </c>
      <c r="AQ93" s="68">
        <f>IF((SUM(AQ$19:AQ$39)+SUM(AQ$78:AQ92)+SUM(AQ$117:AQ$121))&gt;=REGISTER!$DD$24,0,IF(DT$70=1,0,IF(AND(DT93=1,$J93=1,DT$43&gt;=REGISTER!$DD$28,DT$40&gt;0,SUM(DT$54:DT$60)&gt;0),1,0)))</f>
        <v>0</v>
      </c>
      <c r="AR93" s="68">
        <f>IF((SUM(AR$19:AR$39)+SUM(AR$78:AR92)+SUM(AR$117:AR$121))&gt;=REGISTER!$DD$24,0,IF(DU$70=1,0,IF(AND(DU93=1,$J93=1,DU$43&gt;=REGISTER!$DD$28,DU$40&gt;0,SUM(DU$54:DU$60)&gt;0),1,0)))</f>
        <v>0</v>
      </c>
      <c r="AS93" s="68">
        <f>IF((SUM(AS$19:AS$39)+SUM(AS$78:AS92)+SUM(AS$117:AS$121))&gt;=REGISTER!$DD$24,0,IF(DV$70=1,0,IF(AND(DV93=1,$J93=1,DV$43&gt;=REGISTER!$DD$28,DV$40&gt;0,SUM(DV$54:DV$60)&gt;0),1,0)))</f>
        <v>0</v>
      </c>
      <c r="AT93" s="68">
        <f>IF((SUM(AT$19:AT$39)+SUM(AT$78:AT92)+SUM(AT$117:AT$121))&gt;=REGISTER!$DD$24,0,IF(DW$70=1,0,IF(AND(DW93=1,$J93=1,DW$43&gt;=REGISTER!$DD$28,DW$40&gt;0,SUM(DW$54:DW$60)&gt;0),1,0)))</f>
        <v>0</v>
      </c>
      <c r="AU93" s="68">
        <f>IF((SUM(AU$19:AU$39)+SUM(AU$78:AU92)+SUM(AU$117:AU$121))&gt;=REGISTER!$DD$24,0,IF(DX$70=1,0,IF(AND(DX93=1,$J93=1,DX$43&gt;=REGISTER!$DD$28,DX$40&gt;0,SUM(DX$54:DX$60)&gt;0),1,0)))</f>
        <v>0</v>
      </c>
      <c r="AV93" s="68">
        <f>IF((SUM(AV$19:AV$39)+SUM(AV$78:AV92)+SUM(AV$117:AV$121))&gt;=REGISTER!$DD$24,0,IF(DY$70=1,0,IF(AND(DY93=1,$J93=1,DY$43&gt;=REGISTER!$DD$28,DY$40&gt;0,SUM(DY$54:DY$60)&gt;0),1,0)))</f>
        <v>0</v>
      </c>
      <c r="AW93" s="68">
        <f>IF((SUM(AW$19:AW$39)+SUM(AW$78:AW92)+SUM(AW$117:AW$121))&gt;=REGISTER!$DD$24,0,IF(DZ$70=1,0,IF(AND(DZ93=1,$J93=1,DZ$43&gt;=REGISTER!$DD$28,DZ$40&gt;0,SUM(DZ$54:DZ$60)&gt;0),1,0)))</f>
        <v>0</v>
      </c>
      <c r="AX93" s="68">
        <f>IF((SUM(AX$19:AX$39)+SUM(AX$78:AX92)+SUM(AX$117:AX$121))&gt;=REGISTER!$DD$24,0,IF(EA$70=1,0,IF(AND(EA93=1,$J93=1,EA$43&gt;=REGISTER!$DD$28,EA$40&gt;0,SUM(EA$54:EA$60)&gt;0),1,0)))</f>
        <v>0</v>
      </c>
      <c r="AY93" s="68">
        <f>IF((SUM(AY$19:AY$39)+SUM(AY$78:AY92)+SUM(AY$117:AY$121))&gt;=REGISTER!$DD$24,0,IF(EB$70=1,0,IF(AND(EB93=1,$J93=1,EB$43&gt;=REGISTER!$DD$28,EB$40&gt;0,SUM(EB$54:EB$60)&gt;0),1,0)))</f>
        <v>0</v>
      </c>
      <c r="AZ93" s="68">
        <f>IF((SUM(AZ$19:AZ$39)+SUM(AZ$78:AZ92)+SUM(AZ$117:AZ$121))&gt;=REGISTER!$DD$24,0,IF(EC$70=1,0,IF(AND(EC93=1,$J93=1,EC$43&gt;=REGISTER!$DD$28,EC$40&gt;0,SUM(EC$54:EC$60)&gt;0),1,0)))</f>
        <v>0</v>
      </c>
      <c r="BA93" s="68">
        <f>IF((SUM(BA$19:BA$39)+SUM(BA$78:BA92)+SUM(BA$117:BA$121))&gt;=REGISTER!$DD$24,0,IF(ED$70=1,0,IF(AND(ED93=1,$J93=1,ED$43&gt;=REGISTER!$DD$28,ED$40&gt;0,SUM(ED$54:ED$60)&gt;0),1,0)))</f>
        <v>0</v>
      </c>
      <c r="BB93" s="68">
        <f>IF((SUM(BB$19:BB$39)+SUM(BB$78:BB92)+SUM(BB$117:BB$121))&gt;=REGISTER!$DD$24,0,IF(EE$70=1,0,IF(AND(EE93=1,$J93=1,EE$43&gt;=REGISTER!$DD$28,EE$40&gt;0,SUM(EE$54:EE$60)&gt;0),1,0)))</f>
        <v>0</v>
      </c>
      <c r="BC93" s="68">
        <f>IF((SUM(BC$19:BC$39)+SUM(BC$78:BC92)+SUM(BC$117:BC$121))&gt;=REGISTER!$DD$24,0,IF(EF$70=1,0,IF(AND(EF93=1,$J93=1,EF$43&gt;=REGISTER!$DD$28,EF$40&gt;0,SUM(EF$54:EF$60)&gt;0),1,0)))</f>
        <v>0</v>
      </c>
      <c r="BD93" s="83">
        <f t="shared" si="55"/>
        <v>0</v>
      </c>
      <c r="BE93" s="68">
        <f>IF((SUM(BE$19:BE$37)+SUM(BE$78:BE92))&gt;=20,0,SUM(IF(AND($I93=1,CS93=1,CS$41&gt;2,CS$40&gt;0,SUM(CS$47:CS$53)&gt;0),1,0)))</f>
        <v>0</v>
      </c>
      <c r="BF93" s="68">
        <f>IF((SUM(BF$19:BF$37)+SUM(BF$78:BF92))&gt;=20,0,SUM(IF(AND($I93=1,CT93=1,CT$41&gt;2,CT$40&gt;0,SUM(CT$47:CT$53)&gt;0),1,0)))</f>
        <v>0</v>
      </c>
      <c r="BG93" s="68">
        <f>IF((SUM(BG$19:BG$37)+SUM(BG$78:BG92))&gt;=20,0,SUM(IF(AND($I93=1,CU93=1,CU$41&gt;2,CU$40&gt;0,SUM(CU$47:CU$53)&gt;0),1,0)))</f>
        <v>0</v>
      </c>
      <c r="BH93" s="68">
        <f>IF((SUM(BH$19:BH$37)+SUM(BH$78:BH92))&gt;=20,0,SUM(IF(AND($I93=1,CV93=1,CV$41&gt;2,CV$40&gt;0,SUM(CV$47:CV$53)&gt;0),1,0)))</f>
        <v>0</v>
      </c>
      <c r="BI93" s="68">
        <f>IF((SUM(BI$19:BI$37)+SUM(BI$78:BI92))&gt;=20,0,SUM(IF(AND($I93=1,CW93=1,CW$41&gt;2,CW$40&gt;0,SUM(CW$47:CW$53)&gt;0),1,0)))</f>
        <v>0</v>
      </c>
      <c r="BJ93" s="68">
        <f>IF((SUM(BJ$19:BJ$37)+SUM(BJ$78:BJ92))&gt;=20,0,SUM(IF(AND($I93=1,CX93=1,CX$41&gt;2,CX$40&gt;0,SUM(CX$47:CX$53)&gt;0),1,0)))</f>
        <v>0</v>
      </c>
      <c r="BK93" s="68">
        <f>IF((SUM(BK$19:BK$37)+SUM(BK$78:BK92))&gt;=20,0,SUM(IF(AND($I93=1,CY93=1,CY$41&gt;2,CY$40&gt;0,SUM(CY$47:CY$53)&gt;0),1,0)))</f>
        <v>0</v>
      </c>
      <c r="BL93" s="68">
        <f>IF((SUM(BL$19:BL$37)+SUM(BL$78:BL92))&gt;=20,0,SUM(IF(AND($I93=1,CZ93=1,CZ$41&gt;2,CZ$40&gt;0,SUM(CZ$47:CZ$53)&gt;0),1,0)))</f>
        <v>0</v>
      </c>
      <c r="BM93" s="68">
        <f>IF((SUM(BM$19:BM$37)+SUM(BM$78:BM92))&gt;=20,0,SUM(IF(AND($I93=1,DA93=1,DA$41&gt;2,DA$40&gt;0,SUM(DA$47:DA$53)&gt;0),1,0)))</f>
        <v>0</v>
      </c>
      <c r="BN93" s="68">
        <f>IF((SUM(BN$19:BN$37)+SUM(BN$78:BN92))&gt;=20,0,SUM(IF(AND($I93=1,DB93=1,DB$41&gt;2,DB$40&gt;0,SUM(DB$47:DB$53)&gt;0),1,0)))</f>
        <v>0</v>
      </c>
      <c r="BO93" s="68">
        <f>IF((SUM(BO$19:BO$37)+SUM(BO$78:BO92))&gt;=20,0,SUM(IF(AND($I93=1,DC93=1,DC$41&gt;2,DC$40&gt;0,SUM(DC$47:DC$53)&gt;0),1,0)))</f>
        <v>0</v>
      </c>
      <c r="BP93" s="68">
        <f>IF((SUM(BP$19:BP$37)+SUM(BP$78:BP92))&gt;=20,0,SUM(IF(AND($I93=1,DD93=1,DD$41&gt;2,DD$40&gt;0,SUM(DD$47:DD$53)&gt;0),1,0)))</f>
        <v>0</v>
      </c>
      <c r="BQ93" s="68">
        <f>IF((SUM(BQ$19:BQ$37)+SUM(BQ$78:BQ92))&gt;=20,0,SUM(IF(AND($I93=1,DE93=1,DE$41&gt;2,DE$40&gt;0,SUM(DE$47:DE$53)&gt;0),1,0)))</f>
        <v>0</v>
      </c>
      <c r="BR93" s="68">
        <f>IF((SUM(BR$19:BR$37)+SUM(BR$78:BR92))&gt;=20,0,SUM(IF(AND($I93=1,DF93=1,DF$41&gt;2,DF$40&gt;0,SUM(DF$47:DF$53)&gt;0),1,0)))</f>
        <v>0</v>
      </c>
      <c r="BS93" s="68">
        <f>IF((SUM(BS$19:BS$37)+SUM(BS$78:BS92))&gt;=20,0,SUM(IF(AND($I93=1,DG93=1,DG$41&gt;2,DG$40&gt;0,SUM(DG$47:DG$53)&gt;0),1,0)))</f>
        <v>0</v>
      </c>
      <c r="BT93" s="68">
        <f>IF((SUM(BT$19:BT$37)+SUM(BT$78:BT92))&gt;=20,0,SUM(IF(AND($I93=1,DH93=1,DH$41&gt;2,DH$40&gt;0,SUM(DH$47:DH$53)&gt;0),1,0)))</f>
        <v>0</v>
      </c>
      <c r="BU93" s="68">
        <f>IF((SUM(BU$19:BU$37)+SUM(BU$78:BU92))&gt;=20,0,SUM(IF(AND($I93=1,DI93=1,DI$41&gt;2,DI$40&gt;0,SUM(DI$47:DI$53)&gt;0),1,0)))</f>
        <v>0</v>
      </c>
      <c r="BV93" s="68">
        <f>IF((SUM(BV$19:BV$37)+SUM(BV$78:BV92))&gt;=20,0,SUM(IF(AND($I93=1,DJ93=1,DJ$41&gt;2,DJ$40&gt;0,SUM(DJ$47:DJ$53)&gt;0),1,0)))</f>
        <v>0</v>
      </c>
      <c r="BW93" s="68">
        <f>IF((SUM(BW$19:BW$37)+SUM(BW$78:BW92))&gt;=20,0,SUM(IF(AND($I93=1,DK93=1,DK$41&gt;2,DK$40&gt;0,SUM(DK$47:DK$53)&gt;0),1,0)))</f>
        <v>0</v>
      </c>
      <c r="BX93" s="68">
        <f>IF((SUM(BX$19:BX$37)+SUM(BX$78:BX92))&gt;=20,0,SUM(IF(AND($I93=1,DL93=1,DL$41&gt;2,DL$40&gt;0,SUM(DL$47:DL$53)&gt;0),1,0)))</f>
        <v>0</v>
      </c>
      <c r="BY93" s="68">
        <f>IF((SUM(BY$19:BY$37)+SUM(BY$78:BY92))&gt;=20,0,SUM(IF(AND($I93=1,DM93=1,DM$41&gt;2,DM$40&gt;0,SUM(DM$47:DM$53)&gt;0),1,0)))</f>
        <v>0</v>
      </c>
      <c r="BZ93" s="68">
        <f>IF((SUM(BZ$19:BZ$37)+SUM(BZ$78:BZ92))&gt;=20,0,SUM(IF(AND($I93=1,DN93=1,DN$41&gt;2,DN$40&gt;0,SUM(DN$47:DN$53)&gt;0),1,0)))</f>
        <v>0</v>
      </c>
      <c r="CA93" s="68">
        <f>IF((SUM(CA$19:CA$37)+SUM(CA$78:CA92))&gt;=20,0,SUM(IF(AND($I93=1,DO93=1,DO$41&gt;2,DO$40&gt;0,SUM(DO$47:DO$53)&gt;0),1,0)))</f>
        <v>0</v>
      </c>
      <c r="CB93" s="68">
        <f>IF((SUM(CB$19:CB$37)+SUM(CB$78:CB92))&gt;=20,0,SUM(IF(AND($I93=1,DP93=1,DP$41&gt;2,DP$40&gt;0,SUM(DP$47:DP$53)&gt;0),1,0)))</f>
        <v>0</v>
      </c>
      <c r="CC93" s="68">
        <f>IF((SUM(CC$19:CC$37)+SUM(CC$78:CC92))&gt;=20,0,SUM(IF(AND($I93=1,DQ93=1,DQ$41&gt;2,DQ$40&gt;0,SUM(DQ$47:DQ$53)&gt;0),1,0)))</f>
        <v>0</v>
      </c>
      <c r="CD93" s="68">
        <f>IF((SUM(CD$19:CD$37)+SUM(CD$78:CD92))&gt;=20,0,SUM(IF(AND($I93=1,DR93=1,DR$41&gt;2,DR$40&gt;0,SUM(DR$47:DR$53)&gt;0),1,0)))</f>
        <v>0</v>
      </c>
      <c r="CE93" s="68">
        <f>IF((SUM(CE$19:CE$37)+SUM(CE$78:CE92))&gt;=20,0,SUM(IF(AND($I93=1,DS93=1,DS$41&gt;2,DS$40&gt;0,SUM(DS$47:DS$53)&gt;0),1,0)))</f>
        <v>0</v>
      </c>
      <c r="CF93" s="68">
        <f>IF((SUM(CF$19:CF$37)+SUM(CF$78:CF92))&gt;=20,0,SUM(IF(AND($I93=1,DT93=1,DT$41&gt;2,DT$40&gt;0,SUM(DT$47:DT$53)&gt;0),1,0)))</f>
        <v>0</v>
      </c>
      <c r="CG93" s="68">
        <f>IF((SUM(CG$19:CG$37)+SUM(CG$78:CG92))&gt;=20,0,SUM(IF(AND($I93=1,DU93=1,DU$41&gt;2,DU$40&gt;0,SUM(DU$47:DU$53)&gt;0),1,0)))</f>
        <v>0</v>
      </c>
      <c r="CH93" s="68">
        <f>IF((SUM(CH$19:CH$37)+SUM(CH$78:CH92))&gt;=20,0,SUM(IF(AND($I93=1,DV93=1,DV$41&gt;2,DV$40&gt;0,SUM(DV$47:DV$53)&gt;0),1,0)))</f>
        <v>0</v>
      </c>
      <c r="CI93" s="68">
        <f>IF((SUM(CI$19:CI$37)+SUM(CI$78:CI92))&gt;=20,0,SUM(IF(AND($I93=1,DW93=1,DW$41&gt;2,DW$40&gt;0,SUM(DW$47:DW$53)&gt;0),1,0)))</f>
        <v>0</v>
      </c>
      <c r="CJ93" s="68">
        <f>IF((SUM(CJ$19:CJ$37)+SUM(CJ$78:CJ92))&gt;=20,0,SUM(IF(AND($I93=1,DX93=1,DX$41&gt;2,DX$40&gt;0,SUM(DX$47:DX$53)&gt;0),1,0)))</f>
        <v>0</v>
      </c>
      <c r="CK93" s="68">
        <f>IF((SUM(CK$19:CK$37)+SUM(CK$78:CK92))&gt;=20,0,SUM(IF(AND($I93=1,DY93=1,DY$41&gt;2,DY$40&gt;0,SUM(DY$47:DY$53)&gt;0),1,0)))</f>
        <v>0</v>
      </c>
      <c r="CL93" s="68">
        <f>IF((SUM(CL$19:CL$37)+SUM(CL$78:CL92))&gt;=20,0,SUM(IF(AND($I93=1,DZ93=1,DZ$41&gt;2,DZ$40&gt;0,SUM(DZ$47:DZ$53)&gt;0),1,0)))</f>
        <v>0</v>
      </c>
      <c r="CM93" s="68">
        <f>IF((SUM(CM$19:CM$37)+SUM(CM$78:CM92))&gt;=20,0,SUM(IF(AND($I93=1,EA93=1,EA$41&gt;2,EA$40&gt;0,SUM(EA$47:EA$53)&gt;0),1,0)))</f>
        <v>0</v>
      </c>
      <c r="CN93" s="68">
        <f>IF((SUM(CN$19:CN$37)+SUM(CN$78:CN92))&gt;=20,0,SUM(IF(AND($I93=1,EB93=1,EB$41&gt;2,EB$40&gt;0,SUM(EB$47:EB$53)&gt;0),1,0)))</f>
        <v>0</v>
      </c>
      <c r="CO93" s="68">
        <f>IF((SUM(CO$19:CO$37)+SUM(CO$78:CO92))&gt;=20,0,SUM(IF(AND($I93=1,EC93=1,EC$41&gt;2,EC$40&gt;0,SUM(EC$47:EC$53)&gt;0),1,0)))</f>
        <v>0</v>
      </c>
      <c r="CP93" s="68">
        <f>IF((SUM(CP$19:CP$37)+SUM(CP$78:CP92))&gt;=20,0,SUM(IF(AND($I93=1,ED93=1,ED$41&gt;2,ED$40&gt;0,SUM(ED$47:ED$53)&gt;0),1,0)))</f>
        <v>0</v>
      </c>
      <c r="CQ93" s="68">
        <f>IF((SUM(CQ$19:CQ$37)+SUM(CQ$78:CQ92))&gt;=20,0,SUM(IF(AND($I93=1,EE93=1,EE$41&gt;2,EE$40&gt;0,SUM(EE$47:EE$53)&gt;0),1,0)))</f>
        <v>0</v>
      </c>
      <c r="CR93" s="68">
        <f>IF((SUM(CR$19:CR$37)+SUM(CR$78:CR92))&gt;=20,0,SUM(IF(AND($I93=1,EF93=1,EF$41&gt;2,EF$40&gt;0,SUM(EF$47:EF$53)&gt;0),1,0)))</f>
        <v>0</v>
      </c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3"/>
      <c r="DI93" s="53"/>
      <c r="DJ93" s="53"/>
      <c r="DK93" s="53"/>
      <c r="DL93" s="53"/>
      <c r="DM93" s="53"/>
      <c r="DN93" s="53"/>
      <c r="DO93" s="53"/>
      <c r="DP93" s="53"/>
      <c r="DQ93" s="53"/>
      <c r="DR93" s="53"/>
      <c r="DS93" s="53"/>
      <c r="DT93" s="53"/>
      <c r="DU93" s="53"/>
      <c r="DV93" s="53"/>
      <c r="DW93" s="53"/>
      <c r="DX93" s="53"/>
      <c r="DY93" s="53"/>
      <c r="DZ93" s="53"/>
      <c r="EA93" s="53"/>
      <c r="EB93" s="53"/>
      <c r="EC93" s="53"/>
      <c r="ED93" s="53"/>
      <c r="EE93" s="53"/>
      <c r="EF93" s="53"/>
      <c r="EG93" s="46">
        <f t="shared" si="51"/>
        <v>0</v>
      </c>
      <c r="EH93" s="116"/>
      <c r="EI93" s="82">
        <f t="shared" si="52"/>
        <v>0</v>
      </c>
      <c r="EJ93" s="295" t="str">
        <f t="shared" si="53"/>
        <v/>
      </c>
      <c r="EK93" s="296">
        <f t="shared" si="54"/>
        <v>0</v>
      </c>
      <c r="EL93" s="161"/>
      <c r="EM93" s="354">
        <f>SUMIF($K93,REGISTER!$CY$7,'KORT 3'!$BD93)</f>
        <v>0</v>
      </c>
      <c r="EN93" s="355">
        <f>SUMIF($K93,REGISTER!$CY$8,'KORT 3'!$BD93)</f>
        <v>0</v>
      </c>
      <c r="EO93" s="356">
        <f>SUMIF($K93,REGISTER!$CY$9,'KORT 3'!$BD93)</f>
        <v>0</v>
      </c>
      <c r="EP93" s="356">
        <f>SUMIF($K93,REGISTER!$CY$10,'KORT 3'!$BD93)</f>
        <v>0</v>
      </c>
      <c r="EQ93" s="357">
        <f>SUMIF($K93,REGISTER!$CY$23,'KORT 3'!$BD93)</f>
        <v>0</v>
      </c>
      <c r="ER93" s="355">
        <f>SUMIF($K93,REGISTER!$CY$24,'KORT 3'!$BD93)</f>
        <v>0</v>
      </c>
      <c r="ES93" s="356">
        <f>SUMIF($K93,REGISTER!$CY$25,'KORT 3'!$BD93)</f>
        <v>0</v>
      </c>
      <c r="ET93" s="356">
        <f>SUMIF($K93,REGISTER!$CY$26,'KORT 3'!$BD93)</f>
        <v>0</v>
      </c>
      <c r="EU93" s="357">
        <f>SUMIF($K93,REGISTER!$CY$15,'KORT 3'!$BD93)</f>
        <v>0</v>
      </c>
      <c r="EV93" s="355">
        <f>SUMIF($K93,REGISTER!$CY$16,'KORT 3'!$BD93)</f>
        <v>0</v>
      </c>
      <c r="EW93" s="355">
        <f>SUMIF($K93,REGISTER!$CY$17,'KORT 3'!$BD93)</f>
        <v>0</v>
      </c>
      <c r="EX93" s="355">
        <f>SUMIF($K93,REGISTER!$CY$18,'KORT 3'!$BD93)</f>
        <v>0</v>
      </c>
      <c r="EY93" s="358">
        <f>SUMIF($K93,REGISTER!$CY$19,'KORT 3'!$BD93)+SUMIF($K93,REGISTER!$CY$20,'KORT 3'!$BD93)+SUMIF($K93,REGISTER!$CY$21,'KORT 3'!$BD93)+SUMIF($K93,REGISTER!$CY$22,'KORT 3'!$BD93)</f>
        <v>0</v>
      </c>
      <c r="EZ93" s="359">
        <f>SUMIF($K93,REGISTER!$CY$31,'KORT 3'!$BD93)</f>
        <v>0</v>
      </c>
      <c r="FA93" s="355">
        <f>SUMIF($K93,REGISTER!$CY$32,'KORT 3'!$BD93)</f>
        <v>0</v>
      </c>
      <c r="FB93" s="355">
        <f>SUMIF($K93,REGISTER!$CY$33,'KORT 3'!$BD93)</f>
        <v>0</v>
      </c>
      <c r="FC93" s="355">
        <f>SUMIF($K93,REGISTER!$CY$34,'KORT 3'!$BD93)</f>
        <v>0</v>
      </c>
      <c r="FD93" s="358">
        <f>SUMIF($K93,REGISTER!$CY$35,'KORT 3'!$BD93)+SUMIF($K93,REGISTER!$CY$36,'KORT 3'!$BD93)+SUMIF($K93,REGISTER!$CY$37,'KORT 3'!$BD93)+SUMIF($K93,REGISTER!$CY$38,'KORT 3'!$BD93)</f>
        <v>0</v>
      </c>
      <c r="FE93" s="376"/>
      <c r="FF93" s="377"/>
      <c r="FG93" s="378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9"/>
      <c r="FY93" s="84">
        <f>SUMIF($M93,REGISTER!$CY$40,'KORT 3'!$O93)</f>
        <v>0</v>
      </c>
      <c r="FZ93" s="17">
        <f>SUMIF($M93,REGISTER!$CY$41,'KORT 3'!$O93)</f>
        <v>0</v>
      </c>
      <c r="GA93" s="17">
        <f>SUMIF($M93,REGISTER!$CY$42,'KORT 3'!$O93)</f>
        <v>0</v>
      </c>
      <c r="GB93" s="17">
        <f>SUMIF($M93,REGISTER!$CY$43,'KORT 3'!$O93)</f>
        <v>0</v>
      </c>
      <c r="GC93" s="17">
        <f>SUMIF($M93,REGISTER!$CY$44,'KORT 3'!$O93)</f>
        <v>0</v>
      </c>
      <c r="GD93" s="17">
        <f>SUMIF($M93,REGISTER!$CY$45,'KORT 3'!$O93)</f>
        <v>0</v>
      </c>
      <c r="GE93" s="17">
        <f>SUMIF($M93,REGISTER!$CY$60,'KORT 3'!$O93)</f>
        <v>0</v>
      </c>
      <c r="GF93" s="17">
        <f>SUMIF($M93,REGISTER!$CY$61,'KORT 3'!$O93)</f>
        <v>0</v>
      </c>
      <c r="GG93" s="17">
        <f>SUMIF($M93,REGISTER!$CY$62,'KORT 3'!$O93)</f>
        <v>0</v>
      </c>
      <c r="GH93" s="17">
        <f>SUMIF($M93,REGISTER!$CY$63,'KORT 3'!$O93)</f>
        <v>0</v>
      </c>
      <c r="GI93" s="17">
        <f>SUMIF($M93,REGISTER!$CY$64,'KORT 3'!$O93)</f>
        <v>0</v>
      </c>
      <c r="GJ93" s="17">
        <f>SUMIF($M93,REGISTER!$CY$65,'KORT 3'!$O93)</f>
        <v>0</v>
      </c>
      <c r="GK93" s="17">
        <f>SUMIF($M93,REGISTER!$CY$50,'KORT 3'!$O93)</f>
        <v>0</v>
      </c>
      <c r="GL93" s="17">
        <f>SUMIF($M93,REGISTER!$CY$51,'KORT 3'!$O93)</f>
        <v>0</v>
      </c>
      <c r="GM93" s="17">
        <f>SUMIF($M93,REGISTER!$CY$52,'KORT 3'!$O93)</f>
        <v>0</v>
      </c>
      <c r="GN93" s="17">
        <f>SUMIF($M93,REGISTER!$CY$53,'KORT 3'!$O93)</f>
        <v>0</v>
      </c>
      <c r="GO93" s="17">
        <f>SUMIF($M93,REGISTER!$CY$54,'KORT 3'!$O93)</f>
        <v>0</v>
      </c>
      <c r="GP93" s="17">
        <f>SUMIF($M93,REGISTER!$CY$55,'KORT 3'!$O93)</f>
        <v>0</v>
      </c>
      <c r="GQ93" s="16">
        <f>SUMIF($M93,REGISTER!$CY$56,'KORT 3'!$O93)+SUMIF($M93,REGISTER!$CY$57,'KORT 3'!$O93)+SUMIF($M93,REGISTER!$CY$58,'KORT 3'!$O93)+SUMIF($M93,REGISTER!$CY$59,'KORT 3'!$O93)</f>
        <v>0</v>
      </c>
      <c r="GR93" s="17">
        <f>SUMIF($M93,REGISTER!$CY$70,'KORT 3'!$O93)</f>
        <v>0</v>
      </c>
      <c r="GS93" s="17">
        <f>SUMIF($M93,REGISTER!$CY$71,'KORT 3'!$O93)</f>
        <v>0</v>
      </c>
      <c r="GT93" s="17">
        <f>SUMIF($M93,REGISTER!$CY$72,'KORT 3'!$O93)</f>
        <v>0</v>
      </c>
      <c r="GU93" s="17">
        <f>SUMIF($M93,REGISTER!$CY$73,'KORT 3'!$O93)</f>
        <v>0</v>
      </c>
      <c r="GV93" s="17">
        <f>SUMIF($M93,REGISTER!$CY$74,'KORT 3'!$O93)</f>
        <v>0</v>
      </c>
      <c r="GW93" s="17">
        <f>SUMIF($M93,REGISTER!$CY$75,'KORT 3'!$O93)</f>
        <v>0</v>
      </c>
      <c r="GX93" s="16">
        <f>SUMIF($M93,REGISTER!$CY$76,'KORT 3'!$O93)+SUMIF($M93,REGISTER!$CY$77,'KORT 3'!$O93)+SUMIF($M93,REGISTER!$CY$78,'KORT 3'!$O93)+SUMIF($M93,REGISTER!$CY$79,'KORT 3'!$O93)</f>
        <v>0</v>
      </c>
      <c r="GY93" s="116"/>
      <c r="GZ93" s="116"/>
      <c r="HA93" s="116"/>
      <c r="HB93" s="116"/>
      <c r="HC93" s="116"/>
      <c r="HD93" s="116"/>
      <c r="HE93" s="116"/>
      <c r="HF93" s="116"/>
      <c r="HG93" s="116"/>
      <c r="HH93" s="116"/>
      <c r="HI93" s="116"/>
      <c r="HJ93" s="116"/>
      <c r="HK93" s="116"/>
      <c r="HL93" s="116"/>
      <c r="HM93" s="116"/>
      <c r="HN93" s="116"/>
      <c r="HO93" s="116"/>
      <c r="HP93" s="106"/>
      <c r="HQ93" s="1"/>
    </row>
    <row r="94" spans="1:225" ht="12" customHeight="1">
      <c r="A94" s="15">
        <v>38</v>
      </c>
      <c r="B94" s="69"/>
      <c r="C94" s="539" t="str">
        <f t="shared" si="41"/>
        <v/>
      </c>
      <c r="D94" s="540"/>
      <c r="E94" s="540"/>
      <c r="F94" s="540"/>
      <c r="G94" s="541"/>
      <c r="H94" s="111" t="str">
        <f t="shared" si="42"/>
        <v/>
      </c>
      <c r="I94" s="22">
        <f t="shared" si="43"/>
        <v>0</v>
      </c>
      <c r="J94" s="22">
        <f t="shared" si="44"/>
        <v>0</v>
      </c>
      <c r="K94" s="22">
        <f t="shared" si="45"/>
        <v>0</v>
      </c>
      <c r="L94" s="114"/>
      <c r="M94" s="22">
        <f t="shared" si="46"/>
        <v>0</v>
      </c>
      <c r="N94" s="22">
        <f t="shared" si="47"/>
        <v>0</v>
      </c>
      <c r="O94" s="83">
        <f t="shared" si="48"/>
        <v>0</v>
      </c>
      <c r="P94" s="68">
        <f>IF((SUM(P$19:P$39)+SUM(P$78:P93)+SUM(P$117:P$121))&gt;=REGISTER!$DD$24,0,IF(CS$70=1,0,IF(AND(CS94=1,$J94=1,CS$43&gt;=REGISTER!$DD$28,CS$40&gt;0,SUM(CS$54:CS$60)&gt;0),1,0)))</f>
        <v>0</v>
      </c>
      <c r="Q94" s="68">
        <f>IF((SUM(Q$19:Q$39)+SUM(Q$78:Q93)+SUM(Q$117:Q$121))&gt;=REGISTER!$DD$24,0,IF(CT$70=1,0,IF(AND(CT94=1,$J94=1,CT$43&gt;=REGISTER!$DD$28,CT$40&gt;0,SUM(CT$54:CT$60)&gt;0),1,0)))</f>
        <v>0</v>
      </c>
      <c r="R94" s="68">
        <f>IF((SUM(R$19:R$39)+SUM(R$78:R93)+SUM(R$117:R$121))&gt;=REGISTER!$DD$24,0,IF(CU$70=1,0,IF(AND(CU94=1,$J94=1,CU$43&gt;=REGISTER!$DD$28,CU$40&gt;0,SUM(CU$54:CU$60)&gt;0),1,0)))</f>
        <v>0</v>
      </c>
      <c r="S94" s="68">
        <f>IF((SUM(S$19:S$39)+SUM(S$78:S93)+SUM(S$117:S$121))&gt;=REGISTER!$DD$24,0,IF(CV$70=1,0,IF(AND(CV94=1,$J94=1,CV$43&gt;=REGISTER!$DD$28,CV$40&gt;0,SUM(CV$54:CV$60)&gt;0),1,0)))</f>
        <v>0</v>
      </c>
      <c r="T94" s="68">
        <f>IF((SUM(T$19:T$39)+SUM(T$78:T93)+SUM(T$117:T$121))&gt;=REGISTER!$DD$24,0,IF(CW$70=1,0,IF(AND(CW94=1,$J94=1,CW$43&gt;=REGISTER!$DD$28,CW$40&gt;0,SUM(CW$54:CW$60)&gt;0),1,0)))</f>
        <v>0</v>
      </c>
      <c r="U94" s="68">
        <f>IF((SUM(U$19:U$39)+SUM(U$78:U93)+SUM(U$117:U$121))&gt;=REGISTER!$DD$24,0,IF(CX$70=1,0,IF(AND(CX94=1,$J94=1,CX$43&gt;=REGISTER!$DD$28,CX$40&gt;0,SUM(CX$54:CX$60)&gt;0),1,0)))</f>
        <v>0</v>
      </c>
      <c r="V94" s="68">
        <f>IF((SUM(V$19:V$39)+SUM(V$78:V93)+SUM(V$117:V$121))&gt;=REGISTER!$DD$24,0,IF(CY$70=1,0,IF(AND(CY94=1,$J94=1,CY$43&gt;=REGISTER!$DD$28,CY$40&gt;0,SUM(CY$54:CY$60)&gt;0),1,0)))</f>
        <v>0</v>
      </c>
      <c r="W94" s="68">
        <f>IF((SUM(W$19:W$39)+SUM(W$78:W93)+SUM(W$117:W$121))&gt;=REGISTER!$DD$24,0,IF(CZ$70=1,0,IF(AND(CZ94=1,$J94=1,CZ$43&gt;=REGISTER!$DD$28,CZ$40&gt;0,SUM(CZ$54:CZ$60)&gt;0),1,0)))</f>
        <v>0</v>
      </c>
      <c r="X94" s="68">
        <f>IF((SUM(X$19:X$39)+SUM(X$78:X93)+SUM(X$117:X$121))&gt;=REGISTER!$DD$24,0,IF(DA$70=1,0,IF(AND(DA94=1,$J94=1,DA$43&gt;=REGISTER!$DD$28,DA$40&gt;0,SUM(DA$54:DA$60)&gt;0),1,0)))</f>
        <v>0</v>
      </c>
      <c r="Y94" s="68">
        <f>IF((SUM(Y$19:Y$39)+SUM(Y$78:Y93)+SUM(Y$117:Y$121))&gt;=REGISTER!$DD$24,0,IF(DB$70=1,0,IF(AND(DB94=1,$J94=1,DB$43&gt;=REGISTER!$DD$28,DB$40&gt;0,SUM(DB$54:DB$60)&gt;0),1,0)))</f>
        <v>0</v>
      </c>
      <c r="Z94" s="68">
        <f>IF((SUM(Z$19:Z$39)+SUM(Z$78:Z93)+SUM(Z$117:Z$121))&gt;=REGISTER!$DD$24,0,IF(DC$70=1,0,IF(AND(DC94=1,$J94=1,DC$43&gt;=REGISTER!$DD$28,DC$40&gt;0,SUM(DC$54:DC$60)&gt;0),1,0)))</f>
        <v>0</v>
      </c>
      <c r="AA94" s="68">
        <f>IF((SUM(AA$19:AA$39)+SUM(AA$78:AA93)+SUM(AA$117:AA$121))&gt;=REGISTER!$DD$24,0,IF(DD$70=1,0,IF(AND(DD94=1,$J94=1,DD$43&gt;=REGISTER!$DD$28,DD$40&gt;0,SUM(DD$54:DD$60)&gt;0),1,0)))</f>
        <v>0</v>
      </c>
      <c r="AB94" s="68">
        <f>IF((SUM(AB$19:AB$39)+SUM(AB$78:AB93)+SUM(AB$117:AB$121))&gt;=REGISTER!$DD$24,0,IF(DE$70=1,0,IF(AND(DE94=1,$J94=1,DE$43&gt;=REGISTER!$DD$28,DE$40&gt;0,SUM(DE$54:DE$60)&gt;0),1,0)))</f>
        <v>0</v>
      </c>
      <c r="AC94" s="68">
        <f>IF((SUM(AC$19:AC$39)+SUM(AC$78:AC93)+SUM(AC$117:AC$121))&gt;=REGISTER!$DD$24,0,IF(DF$70=1,0,IF(AND(DF94=1,$J94=1,DF$43&gt;=REGISTER!$DD$28,DF$40&gt;0,SUM(DF$54:DF$60)&gt;0),1,0)))</f>
        <v>0</v>
      </c>
      <c r="AD94" s="68">
        <f>IF((SUM(AD$19:AD$39)+SUM(AD$78:AD93)+SUM(AD$117:AD$121))&gt;=REGISTER!$DD$24,0,IF(DG$70=1,0,IF(AND(DG94=1,$J94=1,DG$43&gt;=REGISTER!$DD$28,DG$40&gt;0,SUM(DG$54:DG$60)&gt;0),1,0)))</f>
        <v>0</v>
      </c>
      <c r="AE94" s="68">
        <f>IF((SUM(AE$19:AE$39)+SUM(AE$78:AE93)+SUM(AE$117:AE$121))&gt;=REGISTER!$DD$24,0,IF(DH$70=1,0,IF(AND(DH94=1,$J94=1,DH$43&gt;=REGISTER!$DD$28,DH$40&gt;0,SUM(DH$54:DH$60)&gt;0),1,0)))</f>
        <v>0</v>
      </c>
      <c r="AF94" s="68">
        <f>IF((SUM(AF$19:AF$39)+SUM(AF$78:AF93)+SUM(AF$117:AF$121))&gt;=REGISTER!$DD$24,0,IF(DI$70=1,0,IF(AND(DI94=1,$J94=1,DI$43&gt;=REGISTER!$DD$28,DI$40&gt;0,SUM(DI$54:DI$60)&gt;0),1,0)))</f>
        <v>0</v>
      </c>
      <c r="AG94" s="68">
        <f>IF((SUM(AG$19:AG$39)+SUM(AG$78:AG93)+SUM(AG$117:AG$121))&gt;=REGISTER!$DD$24,0,IF(DJ$70=1,0,IF(AND(DJ94=1,$J94=1,DJ$43&gt;=REGISTER!$DD$28,DJ$40&gt;0,SUM(DJ$54:DJ$60)&gt;0),1,0)))</f>
        <v>0</v>
      </c>
      <c r="AH94" s="68">
        <f>IF((SUM(AH$19:AH$39)+SUM(AH$78:AH93)+SUM(AH$117:AH$121))&gt;=REGISTER!$DD$24,0,IF(DK$70=1,0,IF(AND(DK94=1,$J94=1,DK$43&gt;=REGISTER!$DD$28,DK$40&gt;0,SUM(DK$54:DK$60)&gt;0),1,0)))</f>
        <v>0</v>
      </c>
      <c r="AI94" s="68">
        <f>IF((SUM(AI$19:AI$39)+SUM(AI$78:AI93)+SUM(AI$117:AI$121))&gt;=REGISTER!$DD$24,0,IF(DL$70=1,0,IF(AND(DL94=1,$J94=1,DL$43&gt;=REGISTER!$DD$28,DL$40&gt;0,SUM(DL$54:DL$60)&gt;0),1,0)))</f>
        <v>0</v>
      </c>
      <c r="AJ94" s="68">
        <f>IF((SUM(AJ$19:AJ$39)+SUM(AJ$78:AJ93)+SUM(AJ$117:AJ$121))&gt;=REGISTER!$DD$24,0,IF(DM$70=1,0,IF(AND(DM94=1,$J94=1,DM$43&gt;=REGISTER!$DD$28,DM$40&gt;0,SUM(DM$54:DM$60)&gt;0),1,0)))</f>
        <v>0</v>
      </c>
      <c r="AK94" s="68">
        <f>IF((SUM(AK$19:AK$39)+SUM(AK$78:AK93)+SUM(AK$117:AK$121))&gt;=REGISTER!$DD$24,0,IF(DN$70=1,0,IF(AND(DN94=1,$J94=1,DN$43&gt;=REGISTER!$DD$28,DN$40&gt;0,SUM(DN$54:DN$60)&gt;0),1,0)))</f>
        <v>0</v>
      </c>
      <c r="AL94" s="68">
        <f>IF((SUM(AL$19:AL$39)+SUM(AL$78:AL93)+SUM(AL$117:AL$121))&gt;=REGISTER!$DD$24,0,IF(DO$70=1,0,IF(AND(DO94=1,$J94=1,DO$43&gt;=REGISTER!$DD$28,DO$40&gt;0,SUM(DO$54:DO$60)&gt;0),1,0)))</f>
        <v>0</v>
      </c>
      <c r="AM94" s="68">
        <f>IF((SUM(AM$19:AM$39)+SUM(AM$78:AM93)+SUM(AM$117:AM$121))&gt;=REGISTER!$DD$24,0,IF(DP$70=1,0,IF(AND(DP94=1,$J94=1,DP$43&gt;=REGISTER!$DD$28,DP$40&gt;0,SUM(DP$54:DP$60)&gt;0),1,0)))</f>
        <v>0</v>
      </c>
      <c r="AN94" s="68">
        <f>IF((SUM(AN$19:AN$39)+SUM(AN$78:AN93)+SUM(AN$117:AN$121))&gt;=REGISTER!$DD$24,0,IF(DQ$70=1,0,IF(AND(DQ94=1,$J94=1,DQ$43&gt;=REGISTER!$DD$28,DQ$40&gt;0,SUM(DQ$54:DQ$60)&gt;0),1,0)))</f>
        <v>0</v>
      </c>
      <c r="AO94" s="68">
        <f>IF((SUM(AO$19:AO$39)+SUM(AO$78:AO93)+SUM(AO$117:AO$121))&gt;=REGISTER!$DD$24,0,IF(DR$70=1,0,IF(AND(DR94=1,$J94=1,DR$43&gt;=REGISTER!$DD$28,DR$40&gt;0,SUM(DR$54:DR$60)&gt;0),1,0)))</f>
        <v>0</v>
      </c>
      <c r="AP94" s="68">
        <f>IF((SUM(AP$19:AP$39)+SUM(AP$78:AP93)+SUM(AP$117:AP$121))&gt;=REGISTER!$DD$24,0,IF(DS$70=1,0,IF(AND(DS94=1,$J94=1,DS$43&gt;=REGISTER!$DD$28,DS$40&gt;0,SUM(DS$54:DS$60)&gt;0),1,0)))</f>
        <v>0</v>
      </c>
      <c r="AQ94" s="68">
        <f>IF((SUM(AQ$19:AQ$39)+SUM(AQ$78:AQ93)+SUM(AQ$117:AQ$121))&gt;=REGISTER!$DD$24,0,IF(DT$70=1,0,IF(AND(DT94=1,$J94=1,DT$43&gt;=REGISTER!$DD$28,DT$40&gt;0,SUM(DT$54:DT$60)&gt;0),1,0)))</f>
        <v>0</v>
      </c>
      <c r="AR94" s="68">
        <f>IF((SUM(AR$19:AR$39)+SUM(AR$78:AR93)+SUM(AR$117:AR$121))&gt;=REGISTER!$DD$24,0,IF(DU$70=1,0,IF(AND(DU94=1,$J94=1,DU$43&gt;=REGISTER!$DD$28,DU$40&gt;0,SUM(DU$54:DU$60)&gt;0),1,0)))</f>
        <v>0</v>
      </c>
      <c r="AS94" s="68">
        <f>IF((SUM(AS$19:AS$39)+SUM(AS$78:AS93)+SUM(AS$117:AS$121))&gt;=REGISTER!$DD$24,0,IF(DV$70=1,0,IF(AND(DV94=1,$J94=1,DV$43&gt;=REGISTER!$DD$28,DV$40&gt;0,SUM(DV$54:DV$60)&gt;0),1,0)))</f>
        <v>0</v>
      </c>
      <c r="AT94" s="68">
        <f>IF((SUM(AT$19:AT$39)+SUM(AT$78:AT93)+SUM(AT$117:AT$121))&gt;=REGISTER!$DD$24,0,IF(DW$70=1,0,IF(AND(DW94=1,$J94=1,DW$43&gt;=REGISTER!$DD$28,DW$40&gt;0,SUM(DW$54:DW$60)&gt;0),1,0)))</f>
        <v>0</v>
      </c>
      <c r="AU94" s="68">
        <f>IF((SUM(AU$19:AU$39)+SUM(AU$78:AU93)+SUM(AU$117:AU$121))&gt;=REGISTER!$DD$24,0,IF(DX$70=1,0,IF(AND(DX94=1,$J94=1,DX$43&gt;=REGISTER!$DD$28,DX$40&gt;0,SUM(DX$54:DX$60)&gt;0),1,0)))</f>
        <v>0</v>
      </c>
      <c r="AV94" s="68">
        <f>IF((SUM(AV$19:AV$39)+SUM(AV$78:AV93)+SUM(AV$117:AV$121))&gt;=REGISTER!$DD$24,0,IF(DY$70=1,0,IF(AND(DY94=1,$J94=1,DY$43&gt;=REGISTER!$DD$28,DY$40&gt;0,SUM(DY$54:DY$60)&gt;0),1,0)))</f>
        <v>0</v>
      </c>
      <c r="AW94" s="68">
        <f>IF((SUM(AW$19:AW$39)+SUM(AW$78:AW93)+SUM(AW$117:AW$121))&gt;=REGISTER!$DD$24,0,IF(DZ$70=1,0,IF(AND(DZ94=1,$J94=1,DZ$43&gt;=REGISTER!$DD$28,DZ$40&gt;0,SUM(DZ$54:DZ$60)&gt;0),1,0)))</f>
        <v>0</v>
      </c>
      <c r="AX94" s="68">
        <f>IF((SUM(AX$19:AX$39)+SUM(AX$78:AX93)+SUM(AX$117:AX$121))&gt;=REGISTER!$DD$24,0,IF(EA$70=1,0,IF(AND(EA94=1,$J94=1,EA$43&gt;=REGISTER!$DD$28,EA$40&gt;0,SUM(EA$54:EA$60)&gt;0),1,0)))</f>
        <v>0</v>
      </c>
      <c r="AY94" s="68">
        <f>IF((SUM(AY$19:AY$39)+SUM(AY$78:AY93)+SUM(AY$117:AY$121))&gt;=REGISTER!$DD$24,0,IF(EB$70=1,0,IF(AND(EB94=1,$J94=1,EB$43&gt;=REGISTER!$DD$28,EB$40&gt;0,SUM(EB$54:EB$60)&gt;0),1,0)))</f>
        <v>0</v>
      </c>
      <c r="AZ94" s="68">
        <f>IF((SUM(AZ$19:AZ$39)+SUM(AZ$78:AZ93)+SUM(AZ$117:AZ$121))&gt;=REGISTER!$DD$24,0,IF(EC$70=1,0,IF(AND(EC94=1,$J94=1,EC$43&gt;=REGISTER!$DD$28,EC$40&gt;0,SUM(EC$54:EC$60)&gt;0),1,0)))</f>
        <v>0</v>
      </c>
      <c r="BA94" s="68">
        <f>IF((SUM(BA$19:BA$39)+SUM(BA$78:BA93)+SUM(BA$117:BA$121))&gt;=REGISTER!$DD$24,0,IF(ED$70=1,0,IF(AND(ED94=1,$J94=1,ED$43&gt;=REGISTER!$DD$28,ED$40&gt;0,SUM(ED$54:ED$60)&gt;0),1,0)))</f>
        <v>0</v>
      </c>
      <c r="BB94" s="68">
        <f>IF((SUM(BB$19:BB$39)+SUM(BB$78:BB93)+SUM(BB$117:BB$121))&gt;=REGISTER!$DD$24,0,IF(EE$70=1,0,IF(AND(EE94=1,$J94=1,EE$43&gt;=REGISTER!$DD$28,EE$40&gt;0,SUM(EE$54:EE$60)&gt;0),1,0)))</f>
        <v>0</v>
      </c>
      <c r="BC94" s="68">
        <f>IF((SUM(BC$19:BC$39)+SUM(BC$78:BC93)+SUM(BC$117:BC$121))&gt;=REGISTER!$DD$24,0,IF(EF$70=1,0,IF(AND(EF94=1,$J94=1,EF$43&gt;=REGISTER!$DD$28,EF$40&gt;0,SUM(EF$54:EF$60)&gt;0),1,0)))</f>
        <v>0</v>
      </c>
      <c r="BD94" s="83">
        <f t="shared" si="55"/>
        <v>0</v>
      </c>
      <c r="BE94" s="68">
        <f>IF((SUM(BE$19:BE$37)+SUM(BE$78:BE93))&gt;=20,0,SUM(IF(AND($I94=1,CS94=1,CS$41&gt;2,CS$40&gt;0,SUM(CS$47:CS$53)&gt;0),1,0)))</f>
        <v>0</v>
      </c>
      <c r="BF94" s="68">
        <f>IF((SUM(BF$19:BF$37)+SUM(BF$78:BF93))&gt;=20,0,SUM(IF(AND($I94=1,CT94=1,CT$41&gt;2,CT$40&gt;0,SUM(CT$47:CT$53)&gt;0),1,0)))</f>
        <v>0</v>
      </c>
      <c r="BG94" s="68">
        <f>IF((SUM(BG$19:BG$37)+SUM(BG$78:BG93))&gt;=20,0,SUM(IF(AND($I94=1,CU94=1,CU$41&gt;2,CU$40&gt;0,SUM(CU$47:CU$53)&gt;0),1,0)))</f>
        <v>0</v>
      </c>
      <c r="BH94" s="68">
        <f>IF((SUM(BH$19:BH$37)+SUM(BH$78:BH93))&gt;=20,0,SUM(IF(AND($I94=1,CV94=1,CV$41&gt;2,CV$40&gt;0,SUM(CV$47:CV$53)&gt;0),1,0)))</f>
        <v>0</v>
      </c>
      <c r="BI94" s="68">
        <f>IF((SUM(BI$19:BI$37)+SUM(BI$78:BI93))&gt;=20,0,SUM(IF(AND($I94=1,CW94=1,CW$41&gt;2,CW$40&gt;0,SUM(CW$47:CW$53)&gt;0),1,0)))</f>
        <v>0</v>
      </c>
      <c r="BJ94" s="68">
        <f>IF((SUM(BJ$19:BJ$37)+SUM(BJ$78:BJ93))&gt;=20,0,SUM(IF(AND($I94=1,CX94=1,CX$41&gt;2,CX$40&gt;0,SUM(CX$47:CX$53)&gt;0),1,0)))</f>
        <v>0</v>
      </c>
      <c r="BK94" s="68">
        <f>IF((SUM(BK$19:BK$37)+SUM(BK$78:BK93))&gt;=20,0,SUM(IF(AND($I94=1,CY94=1,CY$41&gt;2,CY$40&gt;0,SUM(CY$47:CY$53)&gt;0),1,0)))</f>
        <v>0</v>
      </c>
      <c r="BL94" s="68">
        <f>IF((SUM(BL$19:BL$37)+SUM(BL$78:BL93))&gt;=20,0,SUM(IF(AND($I94=1,CZ94=1,CZ$41&gt;2,CZ$40&gt;0,SUM(CZ$47:CZ$53)&gt;0),1,0)))</f>
        <v>0</v>
      </c>
      <c r="BM94" s="68">
        <f>IF((SUM(BM$19:BM$37)+SUM(BM$78:BM93))&gt;=20,0,SUM(IF(AND($I94=1,DA94=1,DA$41&gt;2,DA$40&gt;0,SUM(DA$47:DA$53)&gt;0),1,0)))</f>
        <v>0</v>
      </c>
      <c r="BN94" s="68">
        <f>IF((SUM(BN$19:BN$37)+SUM(BN$78:BN93))&gt;=20,0,SUM(IF(AND($I94=1,DB94=1,DB$41&gt;2,DB$40&gt;0,SUM(DB$47:DB$53)&gt;0),1,0)))</f>
        <v>0</v>
      </c>
      <c r="BO94" s="68">
        <f>IF((SUM(BO$19:BO$37)+SUM(BO$78:BO93))&gt;=20,0,SUM(IF(AND($I94=1,DC94=1,DC$41&gt;2,DC$40&gt;0,SUM(DC$47:DC$53)&gt;0),1,0)))</f>
        <v>0</v>
      </c>
      <c r="BP94" s="68">
        <f>IF((SUM(BP$19:BP$37)+SUM(BP$78:BP93))&gt;=20,0,SUM(IF(AND($I94=1,DD94=1,DD$41&gt;2,DD$40&gt;0,SUM(DD$47:DD$53)&gt;0),1,0)))</f>
        <v>0</v>
      </c>
      <c r="BQ94" s="68">
        <f>IF((SUM(BQ$19:BQ$37)+SUM(BQ$78:BQ93))&gt;=20,0,SUM(IF(AND($I94=1,DE94=1,DE$41&gt;2,DE$40&gt;0,SUM(DE$47:DE$53)&gt;0),1,0)))</f>
        <v>0</v>
      </c>
      <c r="BR94" s="68">
        <f>IF((SUM(BR$19:BR$37)+SUM(BR$78:BR93))&gt;=20,0,SUM(IF(AND($I94=1,DF94=1,DF$41&gt;2,DF$40&gt;0,SUM(DF$47:DF$53)&gt;0),1,0)))</f>
        <v>0</v>
      </c>
      <c r="BS94" s="68">
        <f>IF((SUM(BS$19:BS$37)+SUM(BS$78:BS93))&gt;=20,0,SUM(IF(AND($I94=1,DG94=1,DG$41&gt;2,DG$40&gt;0,SUM(DG$47:DG$53)&gt;0),1,0)))</f>
        <v>0</v>
      </c>
      <c r="BT94" s="68">
        <f>IF((SUM(BT$19:BT$37)+SUM(BT$78:BT93))&gt;=20,0,SUM(IF(AND($I94=1,DH94=1,DH$41&gt;2,DH$40&gt;0,SUM(DH$47:DH$53)&gt;0),1,0)))</f>
        <v>0</v>
      </c>
      <c r="BU94" s="68">
        <f>IF((SUM(BU$19:BU$37)+SUM(BU$78:BU93))&gt;=20,0,SUM(IF(AND($I94=1,DI94=1,DI$41&gt;2,DI$40&gt;0,SUM(DI$47:DI$53)&gt;0),1,0)))</f>
        <v>0</v>
      </c>
      <c r="BV94" s="68">
        <f>IF((SUM(BV$19:BV$37)+SUM(BV$78:BV93))&gt;=20,0,SUM(IF(AND($I94=1,DJ94=1,DJ$41&gt;2,DJ$40&gt;0,SUM(DJ$47:DJ$53)&gt;0),1,0)))</f>
        <v>0</v>
      </c>
      <c r="BW94" s="68">
        <f>IF((SUM(BW$19:BW$37)+SUM(BW$78:BW93))&gt;=20,0,SUM(IF(AND($I94=1,DK94=1,DK$41&gt;2,DK$40&gt;0,SUM(DK$47:DK$53)&gt;0),1,0)))</f>
        <v>0</v>
      </c>
      <c r="BX94" s="68">
        <f>IF((SUM(BX$19:BX$37)+SUM(BX$78:BX93))&gt;=20,0,SUM(IF(AND($I94=1,DL94=1,DL$41&gt;2,DL$40&gt;0,SUM(DL$47:DL$53)&gt;0),1,0)))</f>
        <v>0</v>
      </c>
      <c r="BY94" s="68">
        <f>IF((SUM(BY$19:BY$37)+SUM(BY$78:BY93))&gt;=20,0,SUM(IF(AND($I94=1,DM94=1,DM$41&gt;2,DM$40&gt;0,SUM(DM$47:DM$53)&gt;0),1,0)))</f>
        <v>0</v>
      </c>
      <c r="BZ94" s="68">
        <f>IF((SUM(BZ$19:BZ$37)+SUM(BZ$78:BZ93))&gt;=20,0,SUM(IF(AND($I94=1,DN94=1,DN$41&gt;2,DN$40&gt;0,SUM(DN$47:DN$53)&gt;0),1,0)))</f>
        <v>0</v>
      </c>
      <c r="CA94" s="68">
        <f>IF((SUM(CA$19:CA$37)+SUM(CA$78:CA93))&gt;=20,0,SUM(IF(AND($I94=1,DO94=1,DO$41&gt;2,DO$40&gt;0,SUM(DO$47:DO$53)&gt;0),1,0)))</f>
        <v>0</v>
      </c>
      <c r="CB94" s="68">
        <f>IF((SUM(CB$19:CB$37)+SUM(CB$78:CB93))&gt;=20,0,SUM(IF(AND($I94=1,DP94=1,DP$41&gt;2,DP$40&gt;0,SUM(DP$47:DP$53)&gt;0),1,0)))</f>
        <v>0</v>
      </c>
      <c r="CC94" s="68">
        <f>IF((SUM(CC$19:CC$37)+SUM(CC$78:CC93))&gt;=20,0,SUM(IF(AND($I94=1,DQ94=1,DQ$41&gt;2,DQ$40&gt;0,SUM(DQ$47:DQ$53)&gt;0),1,0)))</f>
        <v>0</v>
      </c>
      <c r="CD94" s="68">
        <f>IF((SUM(CD$19:CD$37)+SUM(CD$78:CD93))&gt;=20,0,SUM(IF(AND($I94=1,DR94=1,DR$41&gt;2,DR$40&gt;0,SUM(DR$47:DR$53)&gt;0),1,0)))</f>
        <v>0</v>
      </c>
      <c r="CE94" s="68">
        <f>IF((SUM(CE$19:CE$37)+SUM(CE$78:CE93))&gt;=20,0,SUM(IF(AND($I94=1,DS94=1,DS$41&gt;2,DS$40&gt;0,SUM(DS$47:DS$53)&gt;0),1,0)))</f>
        <v>0</v>
      </c>
      <c r="CF94" s="68">
        <f>IF((SUM(CF$19:CF$37)+SUM(CF$78:CF93))&gt;=20,0,SUM(IF(AND($I94=1,DT94=1,DT$41&gt;2,DT$40&gt;0,SUM(DT$47:DT$53)&gt;0),1,0)))</f>
        <v>0</v>
      </c>
      <c r="CG94" s="68">
        <f>IF((SUM(CG$19:CG$37)+SUM(CG$78:CG93))&gt;=20,0,SUM(IF(AND($I94=1,DU94=1,DU$41&gt;2,DU$40&gt;0,SUM(DU$47:DU$53)&gt;0),1,0)))</f>
        <v>0</v>
      </c>
      <c r="CH94" s="68">
        <f>IF((SUM(CH$19:CH$37)+SUM(CH$78:CH93))&gt;=20,0,SUM(IF(AND($I94=1,DV94=1,DV$41&gt;2,DV$40&gt;0,SUM(DV$47:DV$53)&gt;0),1,0)))</f>
        <v>0</v>
      </c>
      <c r="CI94" s="68">
        <f>IF((SUM(CI$19:CI$37)+SUM(CI$78:CI93))&gt;=20,0,SUM(IF(AND($I94=1,DW94=1,DW$41&gt;2,DW$40&gt;0,SUM(DW$47:DW$53)&gt;0),1,0)))</f>
        <v>0</v>
      </c>
      <c r="CJ94" s="68">
        <f>IF((SUM(CJ$19:CJ$37)+SUM(CJ$78:CJ93))&gt;=20,0,SUM(IF(AND($I94=1,DX94=1,DX$41&gt;2,DX$40&gt;0,SUM(DX$47:DX$53)&gt;0),1,0)))</f>
        <v>0</v>
      </c>
      <c r="CK94" s="68">
        <f>IF((SUM(CK$19:CK$37)+SUM(CK$78:CK93))&gt;=20,0,SUM(IF(AND($I94=1,DY94=1,DY$41&gt;2,DY$40&gt;0,SUM(DY$47:DY$53)&gt;0),1,0)))</f>
        <v>0</v>
      </c>
      <c r="CL94" s="68">
        <f>IF((SUM(CL$19:CL$37)+SUM(CL$78:CL93))&gt;=20,0,SUM(IF(AND($I94=1,DZ94=1,DZ$41&gt;2,DZ$40&gt;0,SUM(DZ$47:DZ$53)&gt;0),1,0)))</f>
        <v>0</v>
      </c>
      <c r="CM94" s="68">
        <f>IF((SUM(CM$19:CM$37)+SUM(CM$78:CM93))&gt;=20,0,SUM(IF(AND($I94=1,EA94=1,EA$41&gt;2,EA$40&gt;0,SUM(EA$47:EA$53)&gt;0),1,0)))</f>
        <v>0</v>
      </c>
      <c r="CN94" s="68">
        <f>IF((SUM(CN$19:CN$37)+SUM(CN$78:CN93))&gt;=20,0,SUM(IF(AND($I94=1,EB94=1,EB$41&gt;2,EB$40&gt;0,SUM(EB$47:EB$53)&gt;0),1,0)))</f>
        <v>0</v>
      </c>
      <c r="CO94" s="68">
        <f>IF((SUM(CO$19:CO$37)+SUM(CO$78:CO93))&gt;=20,0,SUM(IF(AND($I94=1,EC94=1,EC$41&gt;2,EC$40&gt;0,SUM(EC$47:EC$53)&gt;0),1,0)))</f>
        <v>0</v>
      </c>
      <c r="CP94" s="68">
        <f>IF((SUM(CP$19:CP$37)+SUM(CP$78:CP93))&gt;=20,0,SUM(IF(AND($I94=1,ED94=1,ED$41&gt;2,ED$40&gt;0,SUM(ED$47:ED$53)&gt;0),1,0)))</f>
        <v>0</v>
      </c>
      <c r="CQ94" s="68">
        <f>IF((SUM(CQ$19:CQ$37)+SUM(CQ$78:CQ93))&gt;=20,0,SUM(IF(AND($I94=1,EE94=1,EE$41&gt;2,EE$40&gt;0,SUM(EE$47:EE$53)&gt;0),1,0)))</f>
        <v>0</v>
      </c>
      <c r="CR94" s="68">
        <f>IF((SUM(CR$19:CR$37)+SUM(CR$78:CR93))&gt;=20,0,SUM(IF(AND($I94=1,EF94=1,EF$41&gt;2,EF$40&gt;0,SUM(EF$47:EF$53)&gt;0),1,0)))</f>
        <v>0</v>
      </c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3"/>
      <c r="EE94" s="53"/>
      <c r="EF94" s="53"/>
      <c r="EG94" s="46">
        <f t="shared" si="51"/>
        <v>0</v>
      </c>
      <c r="EH94" s="116"/>
      <c r="EI94" s="82">
        <f t="shared" si="52"/>
        <v>0</v>
      </c>
      <c r="EJ94" s="295" t="str">
        <f t="shared" si="53"/>
        <v/>
      </c>
      <c r="EK94" s="296">
        <f t="shared" si="54"/>
        <v>0</v>
      </c>
      <c r="EL94" s="161"/>
      <c r="EM94" s="354">
        <f>SUMIF($K94,REGISTER!$CY$7,'KORT 3'!$BD94)</f>
        <v>0</v>
      </c>
      <c r="EN94" s="355">
        <f>SUMIF($K94,REGISTER!$CY$8,'KORT 3'!$BD94)</f>
        <v>0</v>
      </c>
      <c r="EO94" s="356">
        <f>SUMIF($K94,REGISTER!$CY$9,'KORT 3'!$BD94)</f>
        <v>0</v>
      </c>
      <c r="EP94" s="356">
        <f>SUMIF($K94,REGISTER!$CY$10,'KORT 3'!$BD94)</f>
        <v>0</v>
      </c>
      <c r="EQ94" s="357">
        <f>SUMIF($K94,REGISTER!$CY$23,'KORT 3'!$BD94)</f>
        <v>0</v>
      </c>
      <c r="ER94" s="355">
        <f>SUMIF($K94,REGISTER!$CY$24,'KORT 3'!$BD94)</f>
        <v>0</v>
      </c>
      <c r="ES94" s="356">
        <f>SUMIF($K94,REGISTER!$CY$25,'KORT 3'!$BD94)</f>
        <v>0</v>
      </c>
      <c r="ET94" s="356">
        <f>SUMIF($K94,REGISTER!$CY$26,'KORT 3'!$BD94)</f>
        <v>0</v>
      </c>
      <c r="EU94" s="357">
        <f>SUMIF($K94,REGISTER!$CY$15,'KORT 3'!$BD94)</f>
        <v>0</v>
      </c>
      <c r="EV94" s="355">
        <f>SUMIF($K94,REGISTER!$CY$16,'KORT 3'!$BD94)</f>
        <v>0</v>
      </c>
      <c r="EW94" s="355">
        <f>SUMIF($K94,REGISTER!$CY$17,'KORT 3'!$BD94)</f>
        <v>0</v>
      </c>
      <c r="EX94" s="355">
        <f>SUMIF($K94,REGISTER!$CY$18,'KORT 3'!$BD94)</f>
        <v>0</v>
      </c>
      <c r="EY94" s="358">
        <f>SUMIF($K94,REGISTER!$CY$19,'KORT 3'!$BD94)+SUMIF($K94,REGISTER!$CY$20,'KORT 3'!$BD94)+SUMIF($K94,REGISTER!$CY$21,'KORT 3'!$BD94)+SUMIF($K94,REGISTER!$CY$22,'KORT 3'!$BD94)</f>
        <v>0</v>
      </c>
      <c r="EZ94" s="359">
        <f>SUMIF($K94,REGISTER!$CY$31,'KORT 3'!$BD94)</f>
        <v>0</v>
      </c>
      <c r="FA94" s="355">
        <f>SUMIF($K94,REGISTER!$CY$32,'KORT 3'!$BD94)</f>
        <v>0</v>
      </c>
      <c r="FB94" s="355">
        <f>SUMIF($K94,REGISTER!$CY$33,'KORT 3'!$BD94)</f>
        <v>0</v>
      </c>
      <c r="FC94" s="355">
        <f>SUMIF($K94,REGISTER!$CY$34,'KORT 3'!$BD94)</f>
        <v>0</v>
      </c>
      <c r="FD94" s="358">
        <f>SUMIF($K94,REGISTER!$CY$35,'KORT 3'!$BD94)+SUMIF($K94,REGISTER!$CY$36,'KORT 3'!$BD94)+SUMIF($K94,REGISTER!$CY$37,'KORT 3'!$BD94)+SUMIF($K94,REGISTER!$CY$38,'KORT 3'!$BD94)</f>
        <v>0</v>
      </c>
      <c r="FE94" s="376"/>
      <c r="FF94" s="377"/>
      <c r="FG94" s="378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9"/>
      <c r="FY94" s="84">
        <f>SUMIF($M94,REGISTER!$CY$40,'KORT 3'!$O94)</f>
        <v>0</v>
      </c>
      <c r="FZ94" s="17">
        <f>SUMIF($M94,REGISTER!$CY$41,'KORT 3'!$O94)</f>
        <v>0</v>
      </c>
      <c r="GA94" s="17">
        <f>SUMIF($M94,REGISTER!$CY$42,'KORT 3'!$O94)</f>
        <v>0</v>
      </c>
      <c r="GB94" s="17">
        <f>SUMIF($M94,REGISTER!$CY$43,'KORT 3'!$O94)</f>
        <v>0</v>
      </c>
      <c r="GC94" s="17">
        <f>SUMIF($M94,REGISTER!$CY$44,'KORT 3'!$O94)</f>
        <v>0</v>
      </c>
      <c r="GD94" s="17">
        <f>SUMIF($M94,REGISTER!$CY$45,'KORT 3'!$O94)</f>
        <v>0</v>
      </c>
      <c r="GE94" s="17">
        <f>SUMIF($M94,REGISTER!$CY$60,'KORT 3'!$O94)</f>
        <v>0</v>
      </c>
      <c r="GF94" s="17">
        <f>SUMIF($M94,REGISTER!$CY$61,'KORT 3'!$O94)</f>
        <v>0</v>
      </c>
      <c r="GG94" s="17">
        <f>SUMIF($M94,REGISTER!$CY$62,'KORT 3'!$O94)</f>
        <v>0</v>
      </c>
      <c r="GH94" s="17">
        <f>SUMIF($M94,REGISTER!$CY$63,'KORT 3'!$O94)</f>
        <v>0</v>
      </c>
      <c r="GI94" s="17">
        <f>SUMIF($M94,REGISTER!$CY$64,'KORT 3'!$O94)</f>
        <v>0</v>
      </c>
      <c r="GJ94" s="17">
        <f>SUMIF($M94,REGISTER!$CY$65,'KORT 3'!$O94)</f>
        <v>0</v>
      </c>
      <c r="GK94" s="17">
        <f>SUMIF($M94,REGISTER!$CY$50,'KORT 3'!$O94)</f>
        <v>0</v>
      </c>
      <c r="GL94" s="17">
        <f>SUMIF($M94,REGISTER!$CY$51,'KORT 3'!$O94)</f>
        <v>0</v>
      </c>
      <c r="GM94" s="17">
        <f>SUMIF($M94,REGISTER!$CY$52,'KORT 3'!$O94)</f>
        <v>0</v>
      </c>
      <c r="GN94" s="17">
        <f>SUMIF($M94,REGISTER!$CY$53,'KORT 3'!$O94)</f>
        <v>0</v>
      </c>
      <c r="GO94" s="17">
        <f>SUMIF($M94,REGISTER!$CY$54,'KORT 3'!$O94)</f>
        <v>0</v>
      </c>
      <c r="GP94" s="17">
        <f>SUMIF($M94,REGISTER!$CY$55,'KORT 3'!$O94)</f>
        <v>0</v>
      </c>
      <c r="GQ94" s="16">
        <f>SUMIF($M94,REGISTER!$CY$56,'KORT 3'!$O94)+SUMIF($M94,REGISTER!$CY$57,'KORT 3'!$O94)+SUMIF($M94,REGISTER!$CY$58,'KORT 3'!$O94)+SUMIF($M94,REGISTER!$CY$59,'KORT 3'!$O94)</f>
        <v>0</v>
      </c>
      <c r="GR94" s="17">
        <f>SUMIF($M94,REGISTER!$CY$70,'KORT 3'!$O94)</f>
        <v>0</v>
      </c>
      <c r="GS94" s="17">
        <f>SUMIF($M94,REGISTER!$CY$71,'KORT 3'!$O94)</f>
        <v>0</v>
      </c>
      <c r="GT94" s="17">
        <f>SUMIF($M94,REGISTER!$CY$72,'KORT 3'!$O94)</f>
        <v>0</v>
      </c>
      <c r="GU94" s="17">
        <f>SUMIF($M94,REGISTER!$CY$73,'KORT 3'!$O94)</f>
        <v>0</v>
      </c>
      <c r="GV94" s="17">
        <f>SUMIF($M94,REGISTER!$CY$74,'KORT 3'!$O94)</f>
        <v>0</v>
      </c>
      <c r="GW94" s="17">
        <f>SUMIF($M94,REGISTER!$CY$75,'KORT 3'!$O94)</f>
        <v>0</v>
      </c>
      <c r="GX94" s="16">
        <f>SUMIF($M94,REGISTER!$CY$76,'KORT 3'!$O94)+SUMIF($M94,REGISTER!$CY$77,'KORT 3'!$O94)+SUMIF($M94,REGISTER!$CY$78,'KORT 3'!$O94)+SUMIF($M94,REGISTER!$CY$79,'KORT 3'!$O94)</f>
        <v>0</v>
      </c>
      <c r="GY94" s="116"/>
      <c r="GZ94" s="116"/>
      <c r="HA94" s="116"/>
      <c r="HB94" s="116"/>
      <c r="HC94" s="116"/>
      <c r="HD94" s="116"/>
      <c r="HE94" s="116"/>
      <c r="HF94" s="116"/>
      <c r="HG94" s="116"/>
      <c r="HH94" s="116"/>
      <c r="HI94" s="116"/>
      <c r="HJ94" s="116"/>
      <c r="HK94" s="116"/>
      <c r="HL94" s="116"/>
      <c r="HM94" s="116"/>
      <c r="HN94" s="116"/>
      <c r="HO94" s="116"/>
      <c r="HP94" s="106"/>
      <c r="HQ94" s="1"/>
    </row>
    <row r="95" spans="1:225" ht="12" customHeight="1">
      <c r="A95" s="15">
        <v>39</v>
      </c>
      <c r="B95" s="69"/>
      <c r="C95" s="539" t="str">
        <f t="shared" si="41"/>
        <v/>
      </c>
      <c r="D95" s="540"/>
      <c r="E95" s="540"/>
      <c r="F95" s="540"/>
      <c r="G95" s="541"/>
      <c r="H95" s="111" t="str">
        <f t="shared" si="42"/>
        <v/>
      </c>
      <c r="I95" s="22">
        <f t="shared" si="43"/>
        <v>0</v>
      </c>
      <c r="J95" s="22">
        <f t="shared" si="44"/>
        <v>0</v>
      </c>
      <c r="K95" s="22">
        <f t="shared" si="45"/>
        <v>0</v>
      </c>
      <c r="L95" s="114"/>
      <c r="M95" s="22">
        <f t="shared" si="46"/>
        <v>0</v>
      </c>
      <c r="N95" s="22">
        <f t="shared" si="47"/>
        <v>0</v>
      </c>
      <c r="O95" s="83">
        <f t="shared" si="48"/>
        <v>0</v>
      </c>
      <c r="P95" s="68">
        <f>IF((SUM(P$19:P$39)+SUM(P$78:P94)+SUM(P$117:P$121))&gt;=REGISTER!$DD$24,0,IF(CS$70=1,0,IF(AND(CS95=1,$J95=1,CS$43&gt;=REGISTER!$DD$28,CS$40&gt;0,SUM(CS$54:CS$60)&gt;0),1,0)))</f>
        <v>0</v>
      </c>
      <c r="Q95" s="68">
        <f>IF((SUM(Q$19:Q$39)+SUM(Q$78:Q94)+SUM(Q$117:Q$121))&gt;=REGISTER!$DD$24,0,IF(CT$70=1,0,IF(AND(CT95=1,$J95=1,CT$43&gt;=REGISTER!$DD$28,CT$40&gt;0,SUM(CT$54:CT$60)&gt;0),1,0)))</f>
        <v>0</v>
      </c>
      <c r="R95" s="68">
        <f>IF((SUM(R$19:R$39)+SUM(R$78:R94)+SUM(R$117:R$121))&gt;=REGISTER!$DD$24,0,IF(CU$70=1,0,IF(AND(CU95=1,$J95=1,CU$43&gt;=REGISTER!$DD$28,CU$40&gt;0,SUM(CU$54:CU$60)&gt;0),1,0)))</f>
        <v>0</v>
      </c>
      <c r="S95" s="68">
        <f>IF((SUM(S$19:S$39)+SUM(S$78:S94)+SUM(S$117:S$121))&gt;=REGISTER!$DD$24,0,IF(CV$70=1,0,IF(AND(CV95=1,$J95=1,CV$43&gt;=REGISTER!$DD$28,CV$40&gt;0,SUM(CV$54:CV$60)&gt;0),1,0)))</f>
        <v>0</v>
      </c>
      <c r="T95" s="68">
        <f>IF((SUM(T$19:T$39)+SUM(T$78:T94)+SUM(T$117:T$121))&gt;=REGISTER!$DD$24,0,IF(CW$70=1,0,IF(AND(CW95=1,$J95=1,CW$43&gt;=REGISTER!$DD$28,CW$40&gt;0,SUM(CW$54:CW$60)&gt;0),1,0)))</f>
        <v>0</v>
      </c>
      <c r="U95" s="68">
        <f>IF((SUM(U$19:U$39)+SUM(U$78:U94)+SUM(U$117:U$121))&gt;=REGISTER!$DD$24,0,IF(CX$70=1,0,IF(AND(CX95=1,$J95=1,CX$43&gt;=REGISTER!$DD$28,CX$40&gt;0,SUM(CX$54:CX$60)&gt;0),1,0)))</f>
        <v>0</v>
      </c>
      <c r="V95" s="68">
        <f>IF((SUM(V$19:V$39)+SUM(V$78:V94)+SUM(V$117:V$121))&gt;=REGISTER!$DD$24,0,IF(CY$70=1,0,IF(AND(CY95=1,$J95=1,CY$43&gt;=REGISTER!$DD$28,CY$40&gt;0,SUM(CY$54:CY$60)&gt;0),1,0)))</f>
        <v>0</v>
      </c>
      <c r="W95" s="68">
        <f>IF((SUM(W$19:W$39)+SUM(W$78:W94)+SUM(W$117:W$121))&gt;=REGISTER!$DD$24,0,IF(CZ$70=1,0,IF(AND(CZ95=1,$J95=1,CZ$43&gt;=REGISTER!$DD$28,CZ$40&gt;0,SUM(CZ$54:CZ$60)&gt;0),1,0)))</f>
        <v>0</v>
      </c>
      <c r="X95" s="68">
        <f>IF((SUM(X$19:X$39)+SUM(X$78:X94)+SUM(X$117:X$121))&gt;=REGISTER!$DD$24,0,IF(DA$70=1,0,IF(AND(DA95=1,$J95=1,DA$43&gt;=REGISTER!$DD$28,DA$40&gt;0,SUM(DA$54:DA$60)&gt;0),1,0)))</f>
        <v>0</v>
      </c>
      <c r="Y95" s="68">
        <f>IF((SUM(Y$19:Y$39)+SUM(Y$78:Y94)+SUM(Y$117:Y$121))&gt;=REGISTER!$DD$24,0,IF(DB$70=1,0,IF(AND(DB95=1,$J95=1,DB$43&gt;=REGISTER!$DD$28,DB$40&gt;0,SUM(DB$54:DB$60)&gt;0),1,0)))</f>
        <v>0</v>
      </c>
      <c r="Z95" s="68">
        <f>IF((SUM(Z$19:Z$39)+SUM(Z$78:Z94)+SUM(Z$117:Z$121))&gt;=REGISTER!$DD$24,0,IF(DC$70=1,0,IF(AND(DC95=1,$J95=1,DC$43&gt;=REGISTER!$DD$28,DC$40&gt;0,SUM(DC$54:DC$60)&gt;0),1,0)))</f>
        <v>0</v>
      </c>
      <c r="AA95" s="68">
        <f>IF((SUM(AA$19:AA$39)+SUM(AA$78:AA94)+SUM(AA$117:AA$121))&gt;=REGISTER!$DD$24,0,IF(DD$70=1,0,IF(AND(DD95=1,$J95=1,DD$43&gt;=REGISTER!$DD$28,DD$40&gt;0,SUM(DD$54:DD$60)&gt;0),1,0)))</f>
        <v>0</v>
      </c>
      <c r="AB95" s="68">
        <f>IF((SUM(AB$19:AB$39)+SUM(AB$78:AB94)+SUM(AB$117:AB$121))&gt;=REGISTER!$DD$24,0,IF(DE$70=1,0,IF(AND(DE95=1,$J95=1,DE$43&gt;=REGISTER!$DD$28,DE$40&gt;0,SUM(DE$54:DE$60)&gt;0),1,0)))</f>
        <v>0</v>
      </c>
      <c r="AC95" s="68">
        <f>IF((SUM(AC$19:AC$39)+SUM(AC$78:AC94)+SUM(AC$117:AC$121))&gt;=REGISTER!$DD$24,0,IF(DF$70=1,0,IF(AND(DF95=1,$J95=1,DF$43&gt;=REGISTER!$DD$28,DF$40&gt;0,SUM(DF$54:DF$60)&gt;0),1,0)))</f>
        <v>0</v>
      </c>
      <c r="AD95" s="68">
        <f>IF((SUM(AD$19:AD$39)+SUM(AD$78:AD94)+SUM(AD$117:AD$121))&gt;=REGISTER!$DD$24,0,IF(DG$70=1,0,IF(AND(DG95=1,$J95=1,DG$43&gt;=REGISTER!$DD$28,DG$40&gt;0,SUM(DG$54:DG$60)&gt;0),1,0)))</f>
        <v>0</v>
      </c>
      <c r="AE95" s="68">
        <f>IF((SUM(AE$19:AE$39)+SUM(AE$78:AE94)+SUM(AE$117:AE$121))&gt;=REGISTER!$DD$24,0,IF(DH$70=1,0,IF(AND(DH95=1,$J95=1,DH$43&gt;=REGISTER!$DD$28,DH$40&gt;0,SUM(DH$54:DH$60)&gt;0),1,0)))</f>
        <v>0</v>
      </c>
      <c r="AF95" s="68">
        <f>IF((SUM(AF$19:AF$39)+SUM(AF$78:AF94)+SUM(AF$117:AF$121))&gt;=REGISTER!$DD$24,0,IF(DI$70=1,0,IF(AND(DI95=1,$J95=1,DI$43&gt;=REGISTER!$DD$28,DI$40&gt;0,SUM(DI$54:DI$60)&gt;0),1,0)))</f>
        <v>0</v>
      </c>
      <c r="AG95" s="68">
        <f>IF((SUM(AG$19:AG$39)+SUM(AG$78:AG94)+SUM(AG$117:AG$121))&gt;=REGISTER!$DD$24,0,IF(DJ$70=1,0,IF(AND(DJ95=1,$J95=1,DJ$43&gt;=REGISTER!$DD$28,DJ$40&gt;0,SUM(DJ$54:DJ$60)&gt;0),1,0)))</f>
        <v>0</v>
      </c>
      <c r="AH95" s="68">
        <f>IF((SUM(AH$19:AH$39)+SUM(AH$78:AH94)+SUM(AH$117:AH$121))&gt;=REGISTER!$DD$24,0,IF(DK$70=1,0,IF(AND(DK95=1,$J95=1,DK$43&gt;=REGISTER!$DD$28,DK$40&gt;0,SUM(DK$54:DK$60)&gt;0),1,0)))</f>
        <v>0</v>
      </c>
      <c r="AI95" s="68">
        <f>IF((SUM(AI$19:AI$39)+SUM(AI$78:AI94)+SUM(AI$117:AI$121))&gt;=REGISTER!$DD$24,0,IF(DL$70=1,0,IF(AND(DL95=1,$J95=1,DL$43&gt;=REGISTER!$DD$28,DL$40&gt;0,SUM(DL$54:DL$60)&gt;0),1,0)))</f>
        <v>0</v>
      </c>
      <c r="AJ95" s="68">
        <f>IF((SUM(AJ$19:AJ$39)+SUM(AJ$78:AJ94)+SUM(AJ$117:AJ$121))&gt;=REGISTER!$DD$24,0,IF(DM$70=1,0,IF(AND(DM95=1,$J95=1,DM$43&gt;=REGISTER!$DD$28,DM$40&gt;0,SUM(DM$54:DM$60)&gt;0),1,0)))</f>
        <v>0</v>
      </c>
      <c r="AK95" s="68">
        <f>IF((SUM(AK$19:AK$39)+SUM(AK$78:AK94)+SUM(AK$117:AK$121))&gt;=REGISTER!$DD$24,0,IF(DN$70=1,0,IF(AND(DN95=1,$J95=1,DN$43&gt;=REGISTER!$DD$28,DN$40&gt;0,SUM(DN$54:DN$60)&gt;0),1,0)))</f>
        <v>0</v>
      </c>
      <c r="AL95" s="68">
        <f>IF((SUM(AL$19:AL$39)+SUM(AL$78:AL94)+SUM(AL$117:AL$121))&gt;=REGISTER!$DD$24,0,IF(DO$70=1,0,IF(AND(DO95=1,$J95=1,DO$43&gt;=REGISTER!$DD$28,DO$40&gt;0,SUM(DO$54:DO$60)&gt;0),1,0)))</f>
        <v>0</v>
      </c>
      <c r="AM95" s="68">
        <f>IF((SUM(AM$19:AM$39)+SUM(AM$78:AM94)+SUM(AM$117:AM$121))&gt;=REGISTER!$DD$24,0,IF(DP$70=1,0,IF(AND(DP95=1,$J95=1,DP$43&gt;=REGISTER!$DD$28,DP$40&gt;0,SUM(DP$54:DP$60)&gt;0),1,0)))</f>
        <v>0</v>
      </c>
      <c r="AN95" s="68">
        <f>IF((SUM(AN$19:AN$39)+SUM(AN$78:AN94)+SUM(AN$117:AN$121))&gt;=REGISTER!$DD$24,0,IF(DQ$70=1,0,IF(AND(DQ95=1,$J95=1,DQ$43&gt;=REGISTER!$DD$28,DQ$40&gt;0,SUM(DQ$54:DQ$60)&gt;0),1,0)))</f>
        <v>0</v>
      </c>
      <c r="AO95" s="68">
        <f>IF((SUM(AO$19:AO$39)+SUM(AO$78:AO94)+SUM(AO$117:AO$121))&gt;=REGISTER!$DD$24,0,IF(DR$70=1,0,IF(AND(DR95=1,$J95=1,DR$43&gt;=REGISTER!$DD$28,DR$40&gt;0,SUM(DR$54:DR$60)&gt;0),1,0)))</f>
        <v>0</v>
      </c>
      <c r="AP95" s="68">
        <f>IF((SUM(AP$19:AP$39)+SUM(AP$78:AP94)+SUM(AP$117:AP$121))&gt;=REGISTER!$DD$24,0,IF(DS$70=1,0,IF(AND(DS95=1,$J95=1,DS$43&gt;=REGISTER!$DD$28,DS$40&gt;0,SUM(DS$54:DS$60)&gt;0),1,0)))</f>
        <v>0</v>
      </c>
      <c r="AQ95" s="68">
        <f>IF((SUM(AQ$19:AQ$39)+SUM(AQ$78:AQ94)+SUM(AQ$117:AQ$121))&gt;=REGISTER!$DD$24,0,IF(DT$70=1,0,IF(AND(DT95=1,$J95=1,DT$43&gt;=REGISTER!$DD$28,DT$40&gt;0,SUM(DT$54:DT$60)&gt;0),1,0)))</f>
        <v>0</v>
      </c>
      <c r="AR95" s="68">
        <f>IF((SUM(AR$19:AR$39)+SUM(AR$78:AR94)+SUM(AR$117:AR$121))&gt;=REGISTER!$DD$24,0,IF(DU$70=1,0,IF(AND(DU95=1,$J95=1,DU$43&gt;=REGISTER!$DD$28,DU$40&gt;0,SUM(DU$54:DU$60)&gt;0),1,0)))</f>
        <v>0</v>
      </c>
      <c r="AS95" s="68">
        <f>IF((SUM(AS$19:AS$39)+SUM(AS$78:AS94)+SUM(AS$117:AS$121))&gt;=REGISTER!$DD$24,0,IF(DV$70=1,0,IF(AND(DV95=1,$J95=1,DV$43&gt;=REGISTER!$DD$28,DV$40&gt;0,SUM(DV$54:DV$60)&gt;0),1,0)))</f>
        <v>0</v>
      </c>
      <c r="AT95" s="68">
        <f>IF((SUM(AT$19:AT$39)+SUM(AT$78:AT94)+SUM(AT$117:AT$121))&gt;=REGISTER!$DD$24,0,IF(DW$70=1,0,IF(AND(DW95=1,$J95=1,DW$43&gt;=REGISTER!$DD$28,DW$40&gt;0,SUM(DW$54:DW$60)&gt;0),1,0)))</f>
        <v>0</v>
      </c>
      <c r="AU95" s="68">
        <f>IF((SUM(AU$19:AU$39)+SUM(AU$78:AU94)+SUM(AU$117:AU$121))&gt;=REGISTER!$DD$24,0,IF(DX$70=1,0,IF(AND(DX95=1,$J95=1,DX$43&gt;=REGISTER!$DD$28,DX$40&gt;0,SUM(DX$54:DX$60)&gt;0),1,0)))</f>
        <v>0</v>
      </c>
      <c r="AV95" s="68">
        <f>IF((SUM(AV$19:AV$39)+SUM(AV$78:AV94)+SUM(AV$117:AV$121))&gt;=REGISTER!$DD$24,0,IF(DY$70=1,0,IF(AND(DY95=1,$J95=1,DY$43&gt;=REGISTER!$DD$28,DY$40&gt;0,SUM(DY$54:DY$60)&gt;0),1,0)))</f>
        <v>0</v>
      </c>
      <c r="AW95" s="68">
        <f>IF((SUM(AW$19:AW$39)+SUM(AW$78:AW94)+SUM(AW$117:AW$121))&gt;=REGISTER!$DD$24,0,IF(DZ$70=1,0,IF(AND(DZ95=1,$J95=1,DZ$43&gt;=REGISTER!$DD$28,DZ$40&gt;0,SUM(DZ$54:DZ$60)&gt;0),1,0)))</f>
        <v>0</v>
      </c>
      <c r="AX95" s="68">
        <f>IF((SUM(AX$19:AX$39)+SUM(AX$78:AX94)+SUM(AX$117:AX$121))&gt;=REGISTER!$DD$24,0,IF(EA$70=1,0,IF(AND(EA95=1,$J95=1,EA$43&gt;=REGISTER!$DD$28,EA$40&gt;0,SUM(EA$54:EA$60)&gt;0),1,0)))</f>
        <v>0</v>
      </c>
      <c r="AY95" s="68">
        <f>IF((SUM(AY$19:AY$39)+SUM(AY$78:AY94)+SUM(AY$117:AY$121))&gt;=REGISTER!$DD$24,0,IF(EB$70=1,0,IF(AND(EB95=1,$J95=1,EB$43&gt;=REGISTER!$DD$28,EB$40&gt;0,SUM(EB$54:EB$60)&gt;0),1,0)))</f>
        <v>0</v>
      </c>
      <c r="AZ95" s="68">
        <f>IF((SUM(AZ$19:AZ$39)+SUM(AZ$78:AZ94)+SUM(AZ$117:AZ$121))&gt;=REGISTER!$DD$24,0,IF(EC$70=1,0,IF(AND(EC95=1,$J95=1,EC$43&gt;=REGISTER!$DD$28,EC$40&gt;0,SUM(EC$54:EC$60)&gt;0),1,0)))</f>
        <v>0</v>
      </c>
      <c r="BA95" s="68">
        <f>IF((SUM(BA$19:BA$39)+SUM(BA$78:BA94)+SUM(BA$117:BA$121))&gt;=REGISTER!$DD$24,0,IF(ED$70=1,0,IF(AND(ED95=1,$J95=1,ED$43&gt;=REGISTER!$DD$28,ED$40&gt;0,SUM(ED$54:ED$60)&gt;0),1,0)))</f>
        <v>0</v>
      </c>
      <c r="BB95" s="68">
        <f>IF((SUM(BB$19:BB$39)+SUM(BB$78:BB94)+SUM(BB$117:BB$121))&gt;=REGISTER!$DD$24,0,IF(EE$70=1,0,IF(AND(EE95=1,$J95=1,EE$43&gt;=REGISTER!$DD$28,EE$40&gt;0,SUM(EE$54:EE$60)&gt;0),1,0)))</f>
        <v>0</v>
      </c>
      <c r="BC95" s="68">
        <f>IF((SUM(BC$19:BC$39)+SUM(BC$78:BC94)+SUM(BC$117:BC$121))&gt;=REGISTER!$DD$24,0,IF(EF$70=1,0,IF(AND(EF95=1,$J95=1,EF$43&gt;=REGISTER!$DD$28,EF$40&gt;0,SUM(EF$54:EF$60)&gt;0),1,0)))</f>
        <v>0</v>
      </c>
      <c r="BD95" s="83">
        <f t="shared" si="55"/>
        <v>0</v>
      </c>
      <c r="BE95" s="68">
        <f>IF((SUM(BE$19:BE$37)+SUM(BE$78:BE94))&gt;=20,0,SUM(IF(AND($I95=1,CS95=1,CS$41&gt;2,CS$40&gt;0,SUM(CS$47:CS$53)&gt;0),1,0)))</f>
        <v>0</v>
      </c>
      <c r="BF95" s="68">
        <f>IF((SUM(BF$19:BF$37)+SUM(BF$78:BF94))&gt;=20,0,SUM(IF(AND($I95=1,CT95=1,CT$41&gt;2,CT$40&gt;0,SUM(CT$47:CT$53)&gt;0),1,0)))</f>
        <v>0</v>
      </c>
      <c r="BG95" s="68">
        <f>IF((SUM(BG$19:BG$37)+SUM(BG$78:BG94))&gt;=20,0,SUM(IF(AND($I95=1,CU95=1,CU$41&gt;2,CU$40&gt;0,SUM(CU$47:CU$53)&gt;0),1,0)))</f>
        <v>0</v>
      </c>
      <c r="BH95" s="68">
        <f>IF((SUM(BH$19:BH$37)+SUM(BH$78:BH94))&gt;=20,0,SUM(IF(AND($I95=1,CV95=1,CV$41&gt;2,CV$40&gt;0,SUM(CV$47:CV$53)&gt;0),1,0)))</f>
        <v>0</v>
      </c>
      <c r="BI95" s="68">
        <f>IF((SUM(BI$19:BI$37)+SUM(BI$78:BI94))&gt;=20,0,SUM(IF(AND($I95=1,CW95=1,CW$41&gt;2,CW$40&gt;0,SUM(CW$47:CW$53)&gt;0),1,0)))</f>
        <v>0</v>
      </c>
      <c r="BJ95" s="68">
        <f>IF((SUM(BJ$19:BJ$37)+SUM(BJ$78:BJ94))&gt;=20,0,SUM(IF(AND($I95=1,CX95=1,CX$41&gt;2,CX$40&gt;0,SUM(CX$47:CX$53)&gt;0),1,0)))</f>
        <v>0</v>
      </c>
      <c r="BK95" s="68">
        <f>IF((SUM(BK$19:BK$37)+SUM(BK$78:BK94))&gt;=20,0,SUM(IF(AND($I95=1,CY95=1,CY$41&gt;2,CY$40&gt;0,SUM(CY$47:CY$53)&gt;0),1,0)))</f>
        <v>0</v>
      </c>
      <c r="BL95" s="68">
        <f>IF((SUM(BL$19:BL$37)+SUM(BL$78:BL94))&gt;=20,0,SUM(IF(AND($I95=1,CZ95=1,CZ$41&gt;2,CZ$40&gt;0,SUM(CZ$47:CZ$53)&gt;0),1,0)))</f>
        <v>0</v>
      </c>
      <c r="BM95" s="68">
        <f>IF((SUM(BM$19:BM$37)+SUM(BM$78:BM94))&gt;=20,0,SUM(IF(AND($I95=1,DA95=1,DA$41&gt;2,DA$40&gt;0,SUM(DA$47:DA$53)&gt;0),1,0)))</f>
        <v>0</v>
      </c>
      <c r="BN95" s="68">
        <f>IF((SUM(BN$19:BN$37)+SUM(BN$78:BN94))&gt;=20,0,SUM(IF(AND($I95=1,DB95=1,DB$41&gt;2,DB$40&gt;0,SUM(DB$47:DB$53)&gt;0),1,0)))</f>
        <v>0</v>
      </c>
      <c r="BO95" s="68">
        <f>IF((SUM(BO$19:BO$37)+SUM(BO$78:BO94))&gt;=20,0,SUM(IF(AND($I95=1,DC95=1,DC$41&gt;2,DC$40&gt;0,SUM(DC$47:DC$53)&gt;0),1,0)))</f>
        <v>0</v>
      </c>
      <c r="BP95" s="68">
        <f>IF((SUM(BP$19:BP$37)+SUM(BP$78:BP94))&gt;=20,0,SUM(IF(AND($I95=1,DD95=1,DD$41&gt;2,DD$40&gt;0,SUM(DD$47:DD$53)&gt;0),1,0)))</f>
        <v>0</v>
      </c>
      <c r="BQ95" s="68">
        <f>IF((SUM(BQ$19:BQ$37)+SUM(BQ$78:BQ94))&gt;=20,0,SUM(IF(AND($I95=1,DE95=1,DE$41&gt;2,DE$40&gt;0,SUM(DE$47:DE$53)&gt;0),1,0)))</f>
        <v>0</v>
      </c>
      <c r="BR95" s="68">
        <f>IF((SUM(BR$19:BR$37)+SUM(BR$78:BR94))&gt;=20,0,SUM(IF(AND($I95=1,DF95=1,DF$41&gt;2,DF$40&gt;0,SUM(DF$47:DF$53)&gt;0),1,0)))</f>
        <v>0</v>
      </c>
      <c r="BS95" s="68">
        <f>IF((SUM(BS$19:BS$37)+SUM(BS$78:BS94))&gt;=20,0,SUM(IF(AND($I95=1,DG95=1,DG$41&gt;2,DG$40&gt;0,SUM(DG$47:DG$53)&gt;0),1,0)))</f>
        <v>0</v>
      </c>
      <c r="BT95" s="68">
        <f>IF((SUM(BT$19:BT$37)+SUM(BT$78:BT94))&gt;=20,0,SUM(IF(AND($I95=1,DH95=1,DH$41&gt;2,DH$40&gt;0,SUM(DH$47:DH$53)&gt;0),1,0)))</f>
        <v>0</v>
      </c>
      <c r="BU95" s="68">
        <f>IF((SUM(BU$19:BU$37)+SUM(BU$78:BU94))&gt;=20,0,SUM(IF(AND($I95=1,DI95=1,DI$41&gt;2,DI$40&gt;0,SUM(DI$47:DI$53)&gt;0),1,0)))</f>
        <v>0</v>
      </c>
      <c r="BV95" s="68">
        <f>IF((SUM(BV$19:BV$37)+SUM(BV$78:BV94))&gt;=20,0,SUM(IF(AND($I95=1,DJ95=1,DJ$41&gt;2,DJ$40&gt;0,SUM(DJ$47:DJ$53)&gt;0),1,0)))</f>
        <v>0</v>
      </c>
      <c r="BW95" s="68">
        <f>IF((SUM(BW$19:BW$37)+SUM(BW$78:BW94))&gt;=20,0,SUM(IF(AND($I95=1,DK95=1,DK$41&gt;2,DK$40&gt;0,SUM(DK$47:DK$53)&gt;0),1,0)))</f>
        <v>0</v>
      </c>
      <c r="BX95" s="68">
        <f>IF((SUM(BX$19:BX$37)+SUM(BX$78:BX94))&gt;=20,0,SUM(IF(AND($I95=1,DL95=1,DL$41&gt;2,DL$40&gt;0,SUM(DL$47:DL$53)&gt;0),1,0)))</f>
        <v>0</v>
      </c>
      <c r="BY95" s="68">
        <f>IF((SUM(BY$19:BY$37)+SUM(BY$78:BY94))&gt;=20,0,SUM(IF(AND($I95=1,DM95=1,DM$41&gt;2,DM$40&gt;0,SUM(DM$47:DM$53)&gt;0),1,0)))</f>
        <v>0</v>
      </c>
      <c r="BZ95" s="68">
        <f>IF((SUM(BZ$19:BZ$37)+SUM(BZ$78:BZ94))&gt;=20,0,SUM(IF(AND($I95=1,DN95=1,DN$41&gt;2,DN$40&gt;0,SUM(DN$47:DN$53)&gt;0),1,0)))</f>
        <v>0</v>
      </c>
      <c r="CA95" s="68">
        <f>IF((SUM(CA$19:CA$37)+SUM(CA$78:CA94))&gt;=20,0,SUM(IF(AND($I95=1,DO95=1,DO$41&gt;2,DO$40&gt;0,SUM(DO$47:DO$53)&gt;0),1,0)))</f>
        <v>0</v>
      </c>
      <c r="CB95" s="68">
        <f>IF((SUM(CB$19:CB$37)+SUM(CB$78:CB94))&gt;=20,0,SUM(IF(AND($I95=1,DP95=1,DP$41&gt;2,DP$40&gt;0,SUM(DP$47:DP$53)&gt;0),1,0)))</f>
        <v>0</v>
      </c>
      <c r="CC95" s="68">
        <f>IF((SUM(CC$19:CC$37)+SUM(CC$78:CC94))&gt;=20,0,SUM(IF(AND($I95=1,DQ95=1,DQ$41&gt;2,DQ$40&gt;0,SUM(DQ$47:DQ$53)&gt;0),1,0)))</f>
        <v>0</v>
      </c>
      <c r="CD95" s="68">
        <f>IF((SUM(CD$19:CD$37)+SUM(CD$78:CD94))&gt;=20,0,SUM(IF(AND($I95=1,DR95=1,DR$41&gt;2,DR$40&gt;0,SUM(DR$47:DR$53)&gt;0),1,0)))</f>
        <v>0</v>
      </c>
      <c r="CE95" s="68">
        <f>IF((SUM(CE$19:CE$37)+SUM(CE$78:CE94))&gt;=20,0,SUM(IF(AND($I95=1,DS95=1,DS$41&gt;2,DS$40&gt;0,SUM(DS$47:DS$53)&gt;0),1,0)))</f>
        <v>0</v>
      </c>
      <c r="CF95" s="68">
        <f>IF((SUM(CF$19:CF$37)+SUM(CF$78:CF94))&gt;=20,0,SUM(IF(AND($I95=1,DT95=1,DT$41&gt;2,DT$40&gt;0,SUM(DT$47:DT$53)&gt;0),1,0)))</f>
        <v>0</v>
      </c>
      <c r="CG95" s="68">
        <f>IF((SUM(CG$19:CG$37)+SUM(CG$78:CG94))&gt;=20,0,SUM(IF(AND($I95=1,DU95=1,DU$41&gt;2,DU$40&gt;0,SUM(DU$47:DU$53)&gt;0),1,0)))</f>
        <v>0</v>
      </c>
      <c r="CH95" s="68">
        <f>IF((SUM(CH$19:CH$37)+SUM(CH$78:CH94))&gt;=20,0,SUM(IF(AND($I95=1,DV95=1,DV$41&gt;2,DV$40&gt;0,SUM(DV$47:DV$53)&gt;0),1,0)))</f>
        <v>0</v>
      </c>
      <c r="CI95" s="68">
        <f>IF((SUM(CI$19:CI$37)+SUM(CI$78:CI94))&gt;=20,0,SUM(IF(AND($I95=1,DW95=1,DW$41&gt;2,DW$40&gt;0,SUM(DW$47:DW$53)&gt;0),1,0)))</f>
        <v>0</v>
      </c>
      <c r="CJ95" s="68">
        <f>IF((SUM(CJ$19:CJ$37)+SUM(CJ$78:CJ94))&gt;=20,0,SUM(IF(AND($I95=1,DX95=1,DX$41&gt;2,DX$40&gt;0,SUM(DX$47:DX$53)&gt;0),1,0)))</f>
        <v>0</v>
      </c>
      <c r="CK95" s="68">
        <f>IF((SUM(CK$19:CK$37)+SUM(CK$78:CK94))&gt;=20,0,SUM(IF(AND($I95=1,DY95=1,DY$41&gt;2,DY$40&gt;0,SUM(DY$47:DY$53)&gt;0),1,0)))</f>
        <v>0</v>
      </c>
      <c r="CL95" s="68">
        <f>IF((SUM(CL$19:CL$37)+SUM(CL$78:CL94))&gt;=20,0,SUM(IF(AND($I95=1,DZ95=1,DZ$41&gt;2,DZ$40&gt;0,SUM(DZ$47:DZ$53)&gt;0),1,0)))</f>
        <v>0</v>
      </c>
      <c r="CM95" s="68">
        <f>IF((SUM(CM$19:CM$37)+SUM(CM$78:CM94))&gt;=20,0,SUM(IF(AND($I95=1,EA95=1,EA$41&gt;2,EA$40&gt;0,SUM(EA$47:EA$53)&gt;0),1,0)))</f>
        <v>0</v>
      </c>
      <c r="CN95" s="68">
        <f>IF((SUM(CN$19:CN$37)+SUM(CN$78:CN94))&gt;=20,0,SUM(IF(AND($I95=1,EB95=1,EB$41&gt;2,EB$40&gt;0,SUM(EB$47:EB$53)&gt;0),1,0)))</f>
        <v>0</v>
      </c>
      <c r="CO95" s="68">
        <f>IF((SUM(CO$19:CO$37)+SUM(CO$78:CO94))&gt;=20,0,SUM(IF(AND($I95=1,EC95=1,EC$41&gt;2,EC$40&gt;0,SUM(EC$47:EC$53)&gt;0),1,0)))</f>
        <v>0</v>
      </c>
      <c r="CP95" s="68">
        <f>IF((SUM(CP$19:CP$37)+SUM(CP$78:CP94))&gt;=20,0,SUM(IF(AND($I95=1,ED95=1,ED$41&gt;2,ED$40&gt;0,SUM(ED$47:ED$53)&gt;0),1,0)))</f>
        <v>0</v>
      </c>
      <c r="CQ95" s="68">
        <f>IF((SUM(CQ$19:CQ$37)+SUM(CQ$78:CQ94))&gt;=20,0,SUM(IF(AND($I95=1,EE95=1,EE$41&gt;2,EE$40&gt;0,SUM(EE$47:EE$53)&gt;0),1,0)))</f>
        <v>0</v>
      </c>
      <c r="CR95" s="68">
        <f>IF((SUM(CR$19:CR$37)+SUM(CR$78:CR94))&gt;=20,0,SUM(IF(AND($I95=1,EF95=1,EF$41&gt;2,EF$40&gt;0,SUM(EF$47:EF$53)&gt;0),1,0)))</f>
        <v>0</v>
      </c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  <c r="DL95" s="53"/>
      <c r="DM95" s="53"/>
      <c r="DN95" s="53"/>
      <c r="DO95" s="53"/>
      <c r="DP95" s="53"/>
      <c r="DQ95" s="53"/>
      <c r="DR95" s="53"/>
      <c r="DS95" s="53"/>
      <c r="DT95" s="53"/>
      <c r="DU95" s="53"/>
      <c r="DV95" s="53"/>
      <c r="DW95" s="53"/>
      <c r="DX95" s="53"/>
      <c r="DY95" s="53"/>
      <c r="DZ95" s="53"/>
      <c r="EA95" s="53"/>
      <c r="EB95" s="53"/>
      <c r="EC95" s="53"/>
      <c r="ED95" s="53"/>
      <c r="EE95" s="53"/>
      <c r="EF95" s="53"/>
      <c r="EG95" s="46">
        <f t="shared" si="51"/>
        <v>0</v>
      </c>
      <c r="EH95" s="116"/>
      <c r="EI95" s="82">
        <f t="shared" si="52"/>
        <v>0</v>
      </c>
      <c r="EJ95" s="295" t="str">
        <f t="shared" si="53"/>
        <v/>
      </c>
      <c r="EK95" s="296">
        <f t="shared" si="54"/>
        <v>0</v>
      </c>
      <c r="EL95" s="161"/>
      <c r="EM95" s="354">
        <f>SUMIF($K95,REGISTER!$CY$7,'KORT 3'!$BD95)</f>
        <v>0</v>
      </c>
      <c r="EN95" s="355">
        <f>SUMIF($K95,REGISTER!$CY$8,'KORT 3'!$BD95)</f>
        <v>0</v>
      </c>
      <c r="EO95" s="356">
        <f>SUMIF($K95,REGISTER!$CY$9,'KORT 3'!$BD95)</f>
        <v>0</v>
      </c>
      <c r="EP95" s="356">
        <f>SUMIF($K95,REGISTER!$CY$10,'KORT 3'!$BD95)</f>
        <v>0</v>
      </c>
      <c r="EQ95" s="357">
        <f>SUMIF($K95,REGISTER!$CY$23,'KORT 3'!$BD95)</f>
        <v>0</v>
      </c>
      <c r="ER95" s="355">
        <f>SUMIF($K95,REGISTER!$CY$24,'KORT 3'!$BD95)</f>
        <v>0</v>
      </c>
      <c r="ES95" s="356">
        <f>SUMIF($K95,REGISTER!$CY$25,'KORT 3'!$BD95)</f>
        <v>0</v>
      </c>
      <c r="ET95" s="356">
        <f>SUMIF($K95,REGISTER!$CY$26,'KORT 3'!$BD95)</f>
        <v>0</v>
      </c>
      <c r="EU95" s="357">
        <f>SUMIF($K95,REGISTER!$CY$15,'KORT 3'!$BD95)</f>
        <v>0</v>
      </c>
      <c r="EV95" s="355">
        <f>SUMIF($K95,REGISTER!$CY$16,'KORT 3'!$BD95)</f>
        <v>0</v>
      </c>
      <c r="EW95" s="355">
        <f>SUMIF($K95,REGISTER!$CY$17,'KORT 3'!$BD95)</f>
        <v>0</v>
      </c>
      <c r="EX95" s="355">
        <f>SUMIF($K95,REGISTER!$CY$18,'KORT 3'!$BD95)</f>
        <v>0</v>
      </c>
      <c r="EY95" s="358">
        <f>SUMIF($K95,REGISTER!$CY$19,'KORT 3'!$BD95)+SUMIF($K95,REGISTER!$CY$20,'KORT 3'!$BD95)+SUMIF($K95,REGISTER!$CY$21,'KORT 3'!$BD95)+SUMIF($K95,REGISTER!$CY$22,'KORT 3'!$BD95)</f>
        <v>0</v>
      </c>
      <c r="EZ95" s="359">
        <f>SUMIF($K95,REGISTER!$CY$31,'KORT 3'!$BD95)</f>
        <v>0</v>
      </c>
      <c r="FA95" s="355">
        <f>SUMIF($K95,REGISTER!$CY$32,'KORT 3'!$BD95)</f>
        <v>0</v>
      </c>
      <c r="FB95" s="355">
        <f>SUMIF($K95,REGISTER!$CY$33,'KORT 3'!$BD95)</f>
        <v>0</v>
      </c>
      <c r="FC95" s="355">
        <f>SUMIF($K95,REGISTER!$CY$34,'KORT 3'!$BD95)</f>
        <v>0</v>
      </c>
      <c r="FD95" s="358">
        <f>SUMIF($K95,REGISTER!$CY$35,'KORT 3'!$BD95)+SUMIF($K95,REGISTER!$CY$36,'KORT 3'!$BD95)+SUMIF($K95,REGISTER!$CY$37,'KORT 3'!$BD95)+SUMIF($K95,REGISTER!$CY$38,'KORT 3'!$BD95)</f>
        <v>0</v>
      </c>
      <c r="FE95" s="376"/>
      <c r="FF95" s="377"/>
      <c r="FG95" s="378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9"/>
      <c r="FY95" s="84">
        <f>SUMIF($M95,REGISTER!$CY$40,'KORT 3'!$O95)</f>
        <v>0</v>
      </c>
      <c r="FZ95" s="17">
        <f>SUMIF($M95,REGISTER!$CY$41,'KORT 3'!$O95)</f>
        <v>0</v>
      </c>
      <c r="GA95" s="17">
        <f>SUMIF($M95,REGISTER!$CY$42,'KORT 3'!$O95)</f>
        <v>0</v>
      </c>
      <c r="GB95" s="17">
        <f>SUMIF($M95,REGISTER!$CY$43,'KORT 3'!$O95)</f>
        <v>0</v>
      </c>
      <c r="GC95" s="17">
        <f>SUMIF($M95,REGISTER!$CY$44,'KORT 3'!$O95)</f>
        <v>0</v>
      </c>
      <c r="GD95" s="17">
        <f>SUMIF($M95,REGISTER!$CY$45,'KORT 3'!$O95)</f>
        <v>0</v>
      </c>
      <c r="GE95" s="17">
        <f>SUMIF($M95,REGISTER!$CY$60,'KORT 3'!$O95)</f>
        <v>0</v>
      </c>
      <c r="GF95" s="17">
        <f>SUMIF($M95,REGISTER!$CY$61,'KORT 3'!$O95)</f>
        <v>0</v>
      </c>
      <c r="GG95" s="17">
        <f>SUMIF($M95,REGISTER!$CY$62,'KORT 3'!$O95)</f>
        <v>0</v>
      </c>
      <c r="GH95" s="17">
        <f>SUMIF($M95,REGISTER!$CY$63,'KORT 3'!$O95)</f>
        <v>0</v>
      </c>
      <c r="GI95" s="17">
        <f>SUMIF($M95,REGISTER!$CY$64,'KORT 3'!$O95)</f>
        <v>0</v>
      </c>
      <c r="GJ95" s="17">
        <f>SUMIF($M95,REGISTER!$CY$65,'KORT 3'!$O95)</f>
        <v>0</v>
      </c>
      <c r="GK95" s="17">
        <f>SUMIF($M95,REGISTER!$CY$50,'KORT 3'!$O95)</f>
        <v>0</v>
      </c>
      <c r="GL95" s="17">
        <f>SUMIF($M95,REGISTER!$CY$51,'KORT 3'!$O95)</f>
        <v>0</v>
      </c>
      <c r="GM95" s="17">
        <f>SUMIF($M95,REGISTER!$CY$52,'KORT 3'!$O95)</f>
        <v>0</v>
      </c>
      <c r="GN95" s="17">
        <f>SUMIF($M95,REGISTER!$CY$53,'KORT 3'!$O95)</f>
        <v>0</v>
      </c>
      <c r="GO95" s="17">
        <f>SUMIF($M95,REGISTER!$CY$54,'KORT 3'!$O95)</f>
        <v>0</v>
      </c>
      <c r="GP95" s="17">
        <f>SUMIF($M95,REGISTER!$CY$55,'KORT 3'!$O95)</f>
        <v>0</v>
      </c>
      <c r="GQ95" s="16">
        <f>SUMIF($M95,REGISTER!$CY$56,'KORT 3'!$O95)+SUMIF($M95,REGISTER!$CY$57,'KORT 3'!$O95)+SUMIF($M95,REGISTER!$CY$58,'KORT 3'!$O95)+SUMIF($M95,REGISTER!$CY$59,'KORT 3'!$O95)</f>
        <v>0</v>
      </c>
      <c r="GR95" s="17">
        <f>SUMIF($M95,REGISTER!$CY$70,'KORT 3'!$O95)</f>
        <v>0</v>
      </c>
      <c r="GS95" s="17">
        <f>SUMIF($M95,REGISTER!$CY$71,'KORT 3'!$O95)</f>
        <v>0</v>
      </c>
      <c r="GT95" s="17">
        <f>SUMIF($M95,REGISTER!$CY$72,'KORT 3'!$O95)</f>
        <v>0</v>
      </c>
      <c r="GU95" s="17">
        <f>SUMIF($M95,REGISTER!$CY$73,'KORT 3'!$O95)</f>
        <v>0</v>
      </c>
      <c r="GV95" s="17">
        <f>SUMIF($M95,REGISTER!$CY$74,'KORT 3'!$O95)</f>
        <v>0</v>
      </c>
      <c r="GW95" s="17">
        <f>SUMIF($M95,REGISTER!$CY$75,'KORT 3'!$O95)</f>
        <v>0</v>
      </c>
      <c r="GX95" s="16">
        <f>SUMIF($M95,REGISTER!$CY$76,'KORT 3'!$O95)+SUMIF($M95,REGISTER!$CY$77,'KORT 3'!$O95)+SUMIF($M95,REGISTER!$CY$78,'KORT 3'!$O95)+SUMIF($M95,REGISTER!$CY$79,'KORT 3'!$O95)</f>
        <v>0</v>
      </c>
      <c r="GY95" s="116"/>
      <c r="GZ95" s="116"/>
      <c r="HA95" s="116"/>
      <c r="HB95" s="116"/>
      <c r="HC95" s="116"/>
      <c r="HD95" s="116"/>
      <c r="HE95" s="116"/>
      <c r="HF95" s="116"/>
      <c r="HG95" s="116"/>
      <c r="HH95" s="116"/>
      <c r="HI95" s="116"/>
      <c r="HJ95" s="116"/>
      <c r="HK95" s="116"/>
      <c r="HL95" s="116"/>
      <c r="HM95" s="116"/>
      <c r="HN95" s="116"/>
      <c r="HO95" s="116"/>
      <c r="HP95" s="106"/>
      <c r="HQ95" s="1"/>
    </row>
    <row r="96" spans="1:225" ht="12" customHeight="1">
      <c r="A96" s="15">
        <v>40</v>
      </c>
      <c r="B96" s="69"/>
      <c r="C96" s="539" t="str">
        <f t="shared" si="41"/>
        <v/>
      </c>
      <c r="D96" s="540"/>
      <c r="E96" s="540"/>
      <c r="F96" s="540"/>
      <c r="G96" s="541"/>
      <c r="H96" s="111" t="str">
        <f t="shared" si="42"/>
        <v/>
      </c>
      <c r="I96" s="22">
        <f t="shared" si="43"/>
        <v>0</v>
      </c>
      <c r="J96" s="22">
        <f t="shared" si="44"/>
        <v>0</v>
      </c>
      <c r="K96" s="22">
        <f t="shared" si="45"/>
        <v>0</v>
      </c>
      <c r="L96" s="114"/>
      <c r="M96" s="22">
        <f t="shared" si="46"/>
        <v>0</v>
      </c>
      <c r="N96" s="22">
        <f t="shared" si="47"/>
        <v>0</v>
      </c>
      <c r="O96" s="83">
        <f t="shared" si="48"/>
        <v>0</v>
      </c>
      <c r="P96" s="68">
        <f>IF((SUM(P$19:P$39)+SUM(P$78:P95)+SUM(P$117:P$121))&gt;=REGISTER!$DD$24,0,IF(CS$70=1,0,IF(AND(CS96=1,$J96=1,CS$43&gt;=REGISTER!$DD$28,CS$40&gt;0,SUM(CS$54:CS$60)&gt;0),1,0)))</f>
        <v>0</v>
      </c>
      <c r="Q96" s="68">
        <f>IF((SUM(Q$19:Q$39)+SUM(Q$78:Q95)+SUM(Q$117:Q$121))&gt;=REGISTER!$DD$24,0,IF(CT$70=1,0,IF(AND(CT96=1,$J96=1,CT$43&gt;=REGISTER!$DD$28,CT$40&gt;0,SUM(CT$54:CT$60)&gt;0),1,0)))</f>
        <v>0</v>
      </c>
      <c r="R96" s="68">
        <f>IF((SUM(R$19:R$39)+SUM(R$78:R95)+SUM(R$117:R$121))&gt;=REGISTER!$DD$24,0,IF(CU$70=1,0,IF(AND(CU96=1,$J96=1,CU$43&gt;=REGISTER!$DD$28,CU$40&gt;0,SUM(CU$54:CU$60)&gt;0),1,0)))</f>
        <v>0</v>
      </c>
      <c r="S96" s="68">
        <f>IF((SUM(S$19:S$39)+SUM(S$78:S95)+SUM(S$117:S$121))&gt;=REGISTER!$DD$24,0,IF(CV$70=1,0,IF(AND(CV96=1,$J96=1,CV$43&gt;=REGISTER!$DD$28,CV$40&gt;0,SUM(CV$54:CV$60)&gt;0),1,0)))</f>
        <v>0</v>
      </c>
      <c r="T96" s="68">
        <f>IF((SUM(T$19:T$39)+SUM(T$78:T95)+SUM(T$117:T$121))&gt;=REGISTER!$DD$24,0,IF(CW$70=1,0,IF(AND(CW96=1,$J96=1,CW$43&gt;=REGISTER!$DD$28,CW$40&gt;0,SUM(CW$54:CW$60)&gt;0),1,0)))</f>
        <v>0</v>
      </c>
      <c r="U96" s="68">
        <f>IF((SUM(U$19:U$39)+SUM(U$78:U95)+SUM(U$117:U$121))&gt;=REGISTER!$DD$24,0,IF(CX$70=1,0,IF(AND(CX96=1,$J96=1,CX$43&gt;=REGISTER!$DD$28,CX$40&gt;0,SUM(CX$54:CX$60)&gt;0),1,0)))</f>
        <v>0</v>
      </c>
      <c r="V96" s="68">
        <f>IF((SUM(V$19:V$39)+SUM(V$78:V95)+SUM(V$117:V$121))&gt;=REGISTER!$DD$24,0,IF(CY$70=1,0,IF(AND(CY96=1,$J96=1,CY$43&gt;=REGISTER!$DD$28,CY$40&gt;0,SUM(CY$54:CY$60)&gt;0),1,0)))</f>
        <v>0</v>
      </c>
      <c r="W96" s="68">
        <f>IF((SUM(W$19:W$39)+SUM(W$78:W95)+SUM(W$117:W$121))&gt;=REGISTER!$DD$24,0,IF(CZ$70=1,0,IF(AND(CZ96=1,$J96=1,CZ$43&gt;=REGISTER!$DD$28,CZ$40&gt;0,SUM(CZ$54:CZ$60)&gt;0),1,0)))</f>
        <v>0</v>
      </c>
      <c r="X96" s="68">
        <f>IF((SUM(X$19:X$39)+SUM(X$78:X95)+SUM(X$117:X$121))&gt;=REGISTER!$DD$24,0,IF(DA$70=1,0,IF(AND(DA96=1,$J96=1,DA$43&gt;=REGISTER!$DD$28,DA$40&gt;0,SUM(DA$54:DA$60)&gt;0),1,0)))</f>
        <v>0</v>
      </c>
      <c r="Y96" s="68">
        <f>IF((SUM(Y$19:Y$39)+SUM(Y$78:Y95)+SUM(Y$117:Y$121))&gt;=REGISTER!$DD$24,0,IF(DB$70=1,0,IF(AND(DB96=1,$J96=1,DB$43&gt;=REGISTER!$DD$28,DB$40&gt;0,SUM(DB$54:DB$60)&gt;0),1,0)))</f>
        <v>0</v>
      </c>
      <c r="Z96" s="68">
        <f>IF((SUM(Z$19:Z$39)+SUM(Z$78:Z95)+SUM(Z$117:Z$121))&gt;=REGISTER!$DD$24,0,IF(DC$70=1,0,IF(AND(DC96=1,$J96=1,DC$43&gt;=REGISTER!$DD$28,DC$40&gt;0,SUM(DC$54:DC$60)&gt;0),1,0)))</f>
        <v>0</v>
      </c>
      <c r="AA96" s="68">
        <f>IF((SUM(AA$19:AA$39)+SUM(AA$78:AA95)+SUM(AA$117:AA$121))&gt;=REGISTER!$DD$24,0,IF(DD$70=1,0,IF(AND(DD96=1,$J96=1,DD$43&gt;=REGISTER!$DD$28,DD$40&gt;0,SUM(DD$54:DD$60)&gt;0),1,0)))</f>
        <v>0</v>
      </c>
      <c r="AB96" s="68">
        <f>IF((SUM(AB$19:AB$39)+SUM(AB$78:AB95)+SUM(AB$117:AB$121))&gt;=REGISTER!$DD$24,0,IF(DE$70=1,0,IF(AND(DE96=1,$J96=1,DE$43&gt;=REGISTER!$DD$28,DE$40&gt;0,SUM(DE$54:DE$60)&gt;0),1,0)))</f>
        <v>0</v>
      </c>
      <c r="AC96" s="68">
        <f>IF((SUM(AC$19:AC$39)+SUM(AC$78:AC95)+SUM(AC$117:AC$121))&gt;=REGISTER!$DD$24,0,IF(DF$70=1,0,IF(AND(DF96=1,$J96=1,DF$43&gt;=REGISTER!$DD$28,DF$40&gt;0,SUM(DF$54:DF$60)&gt;0),1,0)))</f>
        <v>0</v>
      </c>
      <c r="AD96" s="68">
        <f>IF((SUM(AD$19:AD$39)+SUM(AD$78:AD95)+SUM(AD$117:AD$121))&gt;=REGISTER!$DD$24,0,IF(DG$70=1,0,IF(AND(DG96=1,$J96=1,DG$43&gt;=REGISTER!$DD$28,DG$40&gt;0,SUM(DG$54:DG$60)&gt;0),1,0)))</f>
        <v>0</v>
      </c>
      <c r="AE96" s="68">
        <f>IF((SUM(AE$19:AE$39)+SUM(AE$78:AE95)+SUM(AE$117:AE$121))&gt;=REGISTER!$DD$24,0,IF(DH$70=1,0,IF(AND(DH96=1,$J96=1,DH$43&gt;=REGISTER!$DD$28,DH$40&gt;0,SUM(DH$54:DH$60)&gt;0),1,0)))</f>
        <v>0</v>
      </c>
      <c r="AF96" s="68">
        <f>IF((SUM(AF$19:AF$39)+SUM(AF$78:AF95)+SUM(AF$117:AF$121))&gt;=REGISTER!$DD$24,0,IF(DI$70=1,0,IF(AND(DI96=1,$J96=1,DI$43&gt;=REGISTER!$DD$28,DI$40&gt;0,SUM(DI$54:DI$60)&gt;0),1,0)))</f>
        <v>0</v>
      </c>
      <c r="AG96" s="68">
        <f>IF((SUM(AG$19:AG$39)+SUM(AG$78:AG95)+SUM(AG$117:AG$121))&gt;=REGISTER!$DD$24,0,IF(DJ$70=1,0,IF(AND(DJ96=1,$J96=1,DJ$43&gt;=REGISTER!$DD$28,DJ$40&gt;0,SUM(DJ$54:DJ$60)&gt;0),1,0)))</f>
        <v>0</v>
      </c>
      <c r="AH96" s="68">
        <f>IF((SUM(AH$19:AH$39)+SUM(AH$78:AH95)+SUM(AH$117:AH$121))&gt;=REGISTER!$DD$24,0,IF(DK$70=1,0,IF(AND(DK96=1,$J96=1,DK$43&gt;=REGISTER!$DD$28,DK$40&gt;0,SUM(DK$54:DK$60)&gt;0),1,0)))</f>
        <v>0</v>
      </c>
      <c r="AI96" s="68">
        <f>IF((SUM(AI$19:AI$39)+SUM(AI$78:AI95)+SUM(AI$117:AI$121))&gt;=REGISTER!$DD$24,0,IF(DL$70=1,0,IF(AND(DL96=1,$J96=1,DL$43&gt;=REGISTER!$DD$28,DL$40&gt;0,SUM(DL$54:DL$60)&gt;0),1,0)))</f>
        <v>0</v>
      </c>
      <c r="AJ96" s="68">
        <f>IF((SUM(AJ$19:AJ$39)+SUM(AJ$78:AJ95)+SUM(AJ$117:AJ$121))&gt;=REGISTER!$DD$24,0,IF(DM$70=1,0,IF(AND(DM96=1,$J96=1,DM$43&gt;=REGISTER!$DD$28,DM$40&gt;0,SUM(DM$54:DM$60)&gt;0),1,0)))</f>
        <v>0</v>
      </c>
      <c r="AK96" s="68">
        <f>IF((SUM(AK$19:AK$39)+SUM(AK$78:AK95)+SUM(AK$117:AK$121))&gt;=REGISTER!$DD$24,0,IF(DN$70=1,0,IF(AND(DN96=1,$J96=1,DN$43&gt;=REGISTER!$DD$28,DN$40&gt;0,SUM(DN$54:DN$60)&gt;0),1,0)))</f>
        <v>0</v>
      </c>
      <c r="AL96" s="68">
        <f>IF((SUM(AL$19:AL$39)+SUM(AL$78:AL95)+SUM(AL$117:AL$121))&gt;=REGISTER!$DD$24,0,IF(DO$70=1,0,IF(AND(DO96=1,$J96=1,DO$43&gt;=REGISTER!$DD$28,DO$40&gt;0,SUM(DO$54:DO$60)&gt;0),1,0)))</f>
        <v>0</v>
      </c>
      <c r="AM96" s="68">
        <f>IF((SUM(AM$19:AM$39)+SUM(AM$78:AM95)+SUM(AM$117:AM$121))&gt;=REGISTER!$DD$24,0,IF(DP$70=1,0,IF(AND(DP96=1,$J96=1,DP$43&gt;=REGISTER!$DD$28,DP$40&gt;0,SUM(DP$54:DP$60)&gt;0),1,0)))</f>
        <v>0</v>
      </c>
      <c r="AN96" s="68">
        <f>IF((SUM(AN$19:AN$39)+SUM(AN$78:AN95)+SUM(AN$117:AN$121))&gt;=REGISTER!$DD$24,0,IF(DQ$70=1,0,IF(AND(DQ96=1,$J96=1,DQ$43&gt;=REGISTER!$DD$28,DQ$40&gt;0,SUM(DQ$54:DQ$60)&gt;0),1,0)))</f>
        <v>0</v>
      </c>
      <c r="AO96" s="68">
        <f>IF((SUM(AO$19:AO$39)+SUM(AO$78:AO95)+SUM(AO$117:AO$121))&gt;=REGISTER!$DD$24,0,IF(DR$70=1,0,IF(AND(DR96=1,$J96=1,DR$43&gt;=REGISTER!$DD$28,DR$40&gt;0,SUM(DR$54:DR$60)&gt;0),1,0)))</f>
        <v>0</v>
      </c>
      <c r="AP96" s="68">
        <f>IF((SUM(AP$19:AP$39)+SUM(AP$78:AP95)+SUM(AP$117:AP$121))&gt;=REGISTER!$DD$24,0,IF(DS$70=1,0,IF(AND(DS96=1,$J96=1,DS$43&gt;=REGISTER!$DD$28,DS$40&gt;0,SUM(DS$54:DS$60)&gt;0),1,0)))</f>
        <v>0</v>
      </c>
      <c r="AQ96" s="68">
        <f>IF((SUM(AQ$19:AQ$39)+SUM(AQ$78:AQ95)+SUM(AQ$117:AQ$121))&gt;=REGISTER!$DD$24,0,IF(DT$70=1,0,IF(AND(DT96=1,$J96=1,DT$43&gt;=REGISTER!$DD$28,DT$40&gt;0,SUM(DT$54:DT$60)&gt;0),1,0)))</f>
        <v>0</v>
      </c>
      <c r="AR96" s="68">
        <f>IF((SUM(AR$19:AR$39)+SUM(AR$78:AR95)+SUM(AR$117:AR$121))&gt;=REGISTER!$DD$24,0,IF(DU$70=1,0,IF(AND(DU96=1,$J96=1,DU$43&gt;=REGISTER!$DD$28,DU$40&gt;0,SUM(DU$54:DU$60)&gt;0),1,0)))</f>
        <v>0</v>
      </c>
      <c r="AS96" s="68">
        <f>IF((SUM(AS$19:AS$39)+SUM(AS$78:AS95)+SUM(AS$117:AS$121))&gt;=REGISTER!$DD$24,0,IF(DV$70=1,0,IF(AND(DV96=1,$J96=1,DV$43&gt;=REGISTER!$DD$28,DV$40&gt;0,SUM(DV$54:DV$60)&gt;0),1,0)))</f>
        <v>0</v>
      </c>
      <c r="AT96" s="68">
        <f>IF((SUM(AT$19:AT$39)+SUM(AT$78:AT95)+SUM(AT$117:AT$121))&gt;=REGISTER!$DD$24,0,IF(DW$70=1,0,IF(AND(DW96=1,$J96=1,DW$43&gt;=REGISTER!$DD$28,DW$40&gt;0,SUM(DW$54:DW$60)&gt;0),1,0)))</f>
        <v>0</v>
      </c>
      <c r="AU96" s="68">
        <f>IF((SUM(AU$19:AU$39)+SUM(AU$78:AU95)+SUM(AU$117:AU$121))&gt;=REGISTER!$DD$24,0,IF(DX$70=1,0,IF(AND(DX96=1,$J96=1,DX$43&gt;=REGISTER!$DD$28,DX$40&gt;0,SUM(DX$54:DX$60)&gt;0),1,0)))</f>
        <v>0</v>
      </c>
      <c r="AV96" s="68">
        <f>IF((SUM(AV$19:AV$39)+SUM(AV$78:AV95)+SUM(AV$117:AV$121))&gt;=REGISTER!$DD$24,0,IF(DY$70=1,0,IF(AND(DY96=1,$J96=1,DY$43&gt;=REGISTER!$DD$28,DY$40&gt;0,SUM(DY$54:DY$60)&gt;0),1,0)))</f>
        <v>0</v>
      </c>
      <c r="AW96" s="68">
        <f>IF((SUM(AW$19:AW$39)+SUM(AW$78:AW95)+SUM(AW$117:AW$121))&gt;=REGISTER!$DD$24,0,IF(DZ$70=1,0,IF(AND(DZ96=1,$J96=1,DZ$43&gt;=REGISTER!$DD$28,DZ$40&gt;0,SUM(DZ$54:DZ$60)&gt;0),1,0)))</f>
        <v>0</v>
      </c>
      <c r="AX96" s="68">
        <f>IF((SUM(AX$19:AX$39)+SUM(AX$78:AX95)+SUM(AX$117:AX$121))&gt;=REGISTER!$DD$24,0,IF(EA$70=1,0,IF(AND(EA96=1,$J96=1,EA$43&gt;=REGISTER!$DD$28,EA$40&gt;0,SUM(EA$54:EA$60)&gt;0),1,0)))</f>
        <v>0</v>
      </c>
      <c r="AY96" s="68">
        <f>IF((SUM(AY$19:AY$39)+SUM(AY$78:AY95)+SUM(AY$117:AY$121))&gt;=REGISTER!$DD$24,0,IF(EB$70=1,0,IF(AND(EB96=1,$J96=1,EB$43&gt;=REGISTER!$DD$28,EB$40&gt;0,SUM(EB$54:EB$60)&gt;0),1,0)))</f>
        <v>0</v>
      </c>
      <c r="AZ96" s="68">
        <f>IF((SUM(AZ$19:AZ$39)+SUM(AZ$78:AZ95)+SUM(AZ$117:AZ$121))&gt;=REGISTER!$DD$24,0,IF(EC$70=1,0,IF(AND(EC96=1,$J96=1,EC$43&gt;=REGISTER!$DD$28,EC$40&gt;0,SUM(EC$54:EC$60)&gt;0),1,0)))</f>
        <v>0</v>
      </c>
      <c r="BA96" s="68">
        <f>IF((SUM(BA$19:BA$39)+SUM(BA$78:BA95)+SUM(BA$117:BA$121))&gt;=REGISTER!$DD$24,0,IF(ED$70=1,0,IF(AND(ED96=1,$J96=1,ED$43&gt;=REGISTER!$DD$28,ED$40&gt;0,SUM(ED$54:ED$60)&gt;0),1,0)))</f>
        <v>0</v>
      </c>
      <c r="BB96" s="68">
        <f>IF((SUM(BB$19:BB$39)+SUM(BB$78:BB95)+SUM(BB$117:BB$121))&gt;=REGISTER!$DD$24,0,IF(EE$70=1,0,IF(AND(EE96=1,$J96=1,EE$43&gt;=REGISTER!$DD$28,EE$40&gt;0,SUM(EE$54:EE$60)&gt;0),1,0)))</f>
        <v>0</v>
      </c>
      <c r="BC96" s="68">
        <f>IF((SUM(BC$19:BC$39)+SUM(BC$78:BC95)+SUM(BC$117:BC$121))&gt;=REGISTER!$DD$24,0,IF(EF$70=1,0,IF(AND(EF96=1,$J96=1,EF$43&gt;=REGISTER!$DD$28,EF$40&gt;0,SUM(EF$54:EF$60)&gt;0),1,0)))</f>
        <v>0</v>
      </c>
      <c r="BD96" s="83">
        <f t="shared" si="55"/>
        <v>0</v>
      </c>
      <c r="BE96" s="68">
        <f>IF((SUM(BE$19:BE$37)+SUM(BE$78:BE95))&gt;=20,0,SUM(IF(AND($I96=1,CS96=1,CS$41&gt;2,CS$40&gt;0,SUM(CS$47:CS$53)&gt;0),1,0)))</f>
        <v>0</v>
      </c>
      <c r="BF96" s="68">
        <f>IF((SUM(BF$19:BF$37)+SUM(BF$78:BF95))&gt;=20,0,SUM(IF(AND($I96=1,CT96=1,CT$41&gt;2,CT$40&gt;0,SUM(CT$47:CT$53)&gt;0),1,0)))</f>
        <v>0</v>
      </c>
      <c r="BG96" s="68">
        <f>IF((SUM(BG$19:BG$37)+SUM(BG$78:BG95))&gt;=20,0,SUM(IF(AND($I96=1,CU96=1,CU$41&gt;2,CU$40&gt;0,SUM(CU$47:CU$53)&gt;0),1,0)))</f>
        <v>0</v>
      </c>
      <c r="BH96" s="68">
        <f>IF((SUM(BH$19:BH$37)+SUM(BH$78:BH95))&gt;=20,0,SUM(IF(AND($I96=1,CV96=1,CV$41&gt;2,CV$40&gt;0,SUM(CV$47:CV$53)&gt;0),1,0)))</f>
        <v>0</v>
      </c>
      <c r="BI96" s="68">
        <f>IF((SUM(BI$19:BI$37)+SUM(BI$78:BI95))&gt;=20,0,SUM(IF(AND($I96=1,CW96=1,CW$41&gt;2,CW$40&gt;0,SUM(CW$47:CW$53)&gt;0),1,0)))</f>
        <v>0</v>
      </c>
      <c r="BJ96" s="68">
        <f>IF((SUM(BJ$19:BJ$37)+SUM(BJ$78:BJ95))&gt;=20,0,SUM(IF(AND($I96=1,CX96=1,CX$41&gt;2,CX$40&gt;0,SUM(CX$47:CX$53)&gt;0),1,0)))</f>
        <v>0</v>
      </c>
      <c r="BK96" s="68">
        <f>IF((SUM(BK$19:BK$37)+SUM(BK$78:BK95))&gt;=20,0,SUM(IF(AND($I96=1,CY96=1,CY$41&gt;2,CY$40&gt;0,SUM(CY$47:CY$53)&gt;0),1,0)))</f>
        <v>0</v>
      </c>
      <c r="BL96" s="68">
        <f>IF((SUM(BL$19:BL$37)+SUM(BL$78:BL95))&gt;=20,0,SUM(IF(AND($I96=1,CZ96=1,CZ$41&gt;2,CZ$40&gt;0,SUM(CZ$47:CZ$53)&gt;0),1,0)))</f>
        <v>0</v>
      </c>
      <c r="BM96" s="68">
        <f>IF((SUM(BM$19:BM$37)+SUM(BM$78:BM95))&gt;=20,0,SUM(IF(AND($I96=1,DA96=1,DA$41&gt;2,DA$40&gt;0,SUM(DA$47:DA$53)&gt;0),1,0)))</f>
        <v>0</v>
      </c>
      <c r="BN96" s="68">
        <f>IF((SUM(BN$19:BN$37)+SUM(BN$78:BN95))&gt;=20,0,SUM(IF(AND($I96=1,DB96=1,DB$41&gt;2,DB$40&gt;0,SUM(DB$47:DB$53)&gt;0),1,0)))</f>
        <v>0</v>
      </c>
      <c r="BO96" s="68">
        <f>IF((SUM(BO$19:BO$37)+SUM(BO$78:BO95))&gt;=20,0,SUM(IF(AND($I96=1,DC96=1,DC$41&gt;2,DC$40&gt;0,SUM(DC$47:DC$53)&gt;0),1,0)))</f>
        <v>0</v>
      </c>
      <c r="BP96" s="68">
        <f>IF((SUM(BP$19:BP$37)+SUM(BP$78:BP95))&gt;=20,0,SUM(IF(AND($I96=1,DD96=1,DD$41&gt;2,DD$40&gt;0,SUM(DD$47:DD$53)&gt;0),1,0)))</f>
        <v>0</v>
      </c>
      <c r="BQ96" s="68">
        <f>IF((SUM(BQ$19:BQ$37)+SUM(BQ$78:BQ95))&gt;=20,0,SUM(IF(AND($I96=1,DE96=1,DE$41&gt;2,DE$40&gt;0,SUM(DE$47:DE$53)&gt;0),1,0)))</f>
        <v>0</v>
      </c>
      <c r="BR96" s="68">
        <f>IF((SUM(BR$19:BR$37)+SUM(BR$78:BR95))&gt;=20,0,SUM(IF(AND($I96=1,DF96=1,DF$41&gt;2,DF$40&gt;0,SUM(DF$47:DF$53)&gt;0),1,0)))</f>
        <v>0</v>
      </c>
      <c r="BS96" s="68">
        <f>IF((SUM(BS$19:BS$37)+SUM(BS$78:BS95))&gt;=20,0,SUM(IF(AND($I96=1,DG96=1,DG$41&gt;2,DG$40&gt;0,SUM(DG$47:DG$53)&gt;0),1,0)))</f>
        <v>0</v>
      </c>
      <c r="BT96" s="68">
        <f>IF((SUM(BT$19:BT$37)+SUM(BT$78:BT95))&gt;=20,0,SUM(IF(AND($I96=1,DH96=1,DH$41&gt;2,DH$40&gt;0,SUM(DH$47:DH$53)&gt;0),1,0)))</f>
        <v>0</v>
      </c>
      <c r="BU96" s="68">
        <f>IF((SUM(BU$19:BU$37)+SUM(BU$78:BU95))&gt;=20,0,SUM(IF(AND($I96=1,DI96=1,DI$41&gt;2,DI$40&gt;0,SUM(DI$47:DI$53)&gt;0),1,0)))</f>
        <v>0</v>
      </c>
      <c r="BV96" s="68">
        <f>IF((SUM(BV$19:BV$37)+SUM(BV$78:BV95))&gt;=20,0,SUM(IF(AND($I96=1,DJ96=1,DJ$41&gt;2,DJ$40&gt;0,SUM(DJ$47:DJ$53)&gt;0),1,0)))</f>
        <v>0</v>
      </c>
      <c r="BW96" s="68">
        <f>IF((SUM(BW$19:BW$37)+SUM(BW$78:BW95))&gt;=20,0,SUM(IF(AND($I96=1,DK96=1,DK$41&gt;2,DK$40&gt;0,SUM(DK$47:DK$53)&gt;0),1,0)))</f>
        <v>0</v>
      </c>
      <c r="BX96" s="68">
        <f>IF((SUM(BX$19:BX$37)+SUM(BX$78:BX95))&gt;=20,0,SUM(IF(AND($I96=1,DL96=1,DL$41&gt;2,DL$40&gt;0,SUM(DL$47:DL$53)&gt;0),1,0)))</f>
        <v>0</v>
      </c>
      <c r="BY96" s="68">
        <f>IF((SUM(BY$19:BY$37)+SUM(BY$78:BY95))&gt;=20,0,SUM(IF(AND($I96=1,DM96=1,DM$41&gt;2,DM$40&gt;0,SUM(DM$47:DM$53)&gt;0),1,0)))</f>
        <v>0</v>
      </c>
      <c r="BZ96" s="68">
        <f>IF((SUM(BZ$19:BZ$37)+SUM(BZ$78:BZ95))&gt;=20,0,SUM(IF(AND($I96=1,DN96=1,DN$41&gt;2,DN$40&gt;0,SUM(DN$47:DN$53)&gt;0),1,0)))</f>
        <v>0</v>
      </c>
      <c r="CA96" s="68">
        <f>IF((SUM(CA$19:CA$37)+SUM(CA$78:CA95))&gt;=20,0,SUM(IF(AND($I96=1,DO96=1,DO$41&gt;2,DO$40&gt;0,SUM(DO$47:DO$53)&gt;0),1,0)))</f>
        <v>0</v>
      </c>
      <c r="CB96" s="68">
        <f>IF((SUM(CB$19:CB$37)+SUM(CB$78:CB95))&gt;=20,0,SUM(IF(AND($I96=1,DP96=1,DP$41&gt;2,DP$40&gt;0,SUM(DP$47:DP$53)&gt;0),1,0)))</f>
        <v>0</v>
      </c>
      <c r="CC96" s="68">
        <f>IF((SUM(CC$19:CC$37)+SUM(CC$78:CC95))&gt;=20,0,SUM(IF(AND($I96=1,DQ96=1,DQ$41&gt;2,DQ$40&gt;0,SUM(DQ$47:DQ$53)&gt;0),1,0)))</f>
        <v>0</v>
      </c>
      <c r="CD96" s="68">
        <f>IF((SUM(CD$19:CD$37)+SUM(CD$78:CD95))&gt;=20,0,SUM(IF(AND($I96=1,DR96=1,DR$41&gt;2,DR$40&gt;0,SUM(DR$47:DR$53)&gt;0),1,0)))</f>
        <v>0</v>
      </c>
      <c r="CE96" s="68">
        <f>IF((SUM(CE$19:CE$37)+SUM(CE$78:CE95))&gt;=20,0,SUM(IF(AND($I96=1,DS96=1,DS$41&gt;2,DS$40&gt;0,SUM(DS$47:DS$53)&gt;0),1,0)))</f>
        <v>0</v>
      </c>
      <c r="CF96" s="68">
        <f>IF((SUM(CF$19:CF$37)+SUM(CF$78:CF95))&gt;=20,0,SUM(IF(AND($I96=1,DT96=1,DT$41&gt;2,DT$40&gt;0,SUM(DT$47:DT$53)&gt;0),1,0)))</f>
        <v>0</v>
      </c>
      <c r="CG96" s="68">
        <f>IF((SUM(CG$19:CG$37)+SUM(CG$78:CG95))&gt;=20,0,SUM(IF(AND($I96=1,DU96=1,DU$41&gt;2,DU$40&gt;0,SUM(DU$47:DU$53)&gt;0),1,0)))</f>
        <v>0</v>
      </c>
      <c r="CH96" s="68">
        <f>IF((SUM(CH$19:CH$37)+SUM(CH$78:CH95))&gt;=20,0,SUM(IF(AND($I96=1,DV96=1,DV$41&gt;2,DV$40&gt;0,SUM(DV$47:DV$53)&gt;0),1,0)))</f>
        <v>0</v>
      </c>
      <c r="CI96" s="68">
        <f>IF((SUM(CI$19:CI$37)+SUM(CI$78:CI95))&gt;=20,0,SUM(IF(AND($I96=1,DW96=1,DW$41&gt;2,DW$40&gt;0,SUM(DW$47:DW$53)&gt;0),1,0)))</f>
        <v>0</v>
      </c>
      <c r="CJ96" s="68">
        <f>IF((SUM(CJ$19:CJ$37)+SUM(CJ$78:CJ95))&gt;=20,0,SUM(IF(AND($I96=1,DX96=1,DX$41&gt;2,DX$40&gt;0,SUM(DX$47:DX$53)&gt;0),1,0)))</f>
        <v>0</v>
      </c>
      <c r="CK96" s="68">
        <f>IF((SUM(CK$19:CK$37)+SUM(CK$78:CK95))&gt;=20,0,SUM(IF(AND($I96=1,DY96=1,DY$41&gt;2,DY$40&gt;0,SUM(DY$47:DY$53)&gt;0),1,0)))</f>
        <v>0</v>
      </c>
      <c r="CL96" s="68">
        <f>IF((SUM(CL$19:CL$37)+SUM(CL$78:CL95))&gt;=20,0,SUM(IF(AND($I96=1,DZ96=1,DZ$41&gt;2,DZ$40&gt;0,SUM(DZ$47:DZ$53)&gt;0),1,0)))</f>
        <v>0</v>
      </c>
      <c r="CM96" s="68">
        <f>IF((SUM(CM$19:CM$37)+SUM(CM$78:CM95))&gt;=20,0,SUM(IF(AND($I96=1,EA96=1,EA$41&gt;2,EA$40&gt;0,SUM(EA$47:EA$53)&gt;0),1,0)))</f>
        <v>0</v>
      </c>
      <c r="CN96" s="68">
        <f>IF((SUM(CN$19:CN$37)+SUM(CN$78:CN95))&gt;=20,0,SUM(IF(AND($I96=1,EB96=1,EB$41&gt;2,EB$40&gt;0,SUM(EB$47:EB$53)&gt;0),1,0)))</f>
        <v>0</v>
      </c>
      <c r="CO96" s="68">
        <f>IF((SUM(CO$19:CO$37)+SUM(CO$78:CO95))&gt;=20,0,SUM(IF(AND($I96=1,EC96=1,EC$41&gt;2,EC$40&gt;0,SUM(EC$47:EC$53)&gt;0),1,0)))</f>
        <v>0</v>
      </c>
      <c r="CP96" s="68">
        <f>IF((SUM(CP$19:CP$37)+SUM(CP$78:CP95))&gt;=20,0,SUM(IF(AND($I96=1,ED96=1,ED$41&gt;2,ED$40&gt;0,SUM(ED$47:ED$53)&gt;0),1,0)))</f>
        <v>0</v>
      </c>
      <c r="CQ96" s="68">
        <f>IF((SUM(CQ$19:CQ$37)+SUM(CQ$78:CQ95))&gt;=20,0,SUM(IF(AND($I96=1,EE96=1,EE$41&gt;2,EE$40&gt;0,SUM(EE$47:EE$53)&gt;0),1,0)))</f>
        <v>0</v>
      </c>
      <c r="CR96" s="68">
        <f>IF((SUM(CR$19:CR$37)+SUM(CR$78:CR95))&gt;=20,0,SUM(IF(AND($I96=1,EF96=1,EF$41&gt;2,EF$40&gt;0,SUM(EF$47:EF$53)&gt;0),1,0)))</f>
        <v>0</v>
      </c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  <c r="DL96" s="53"/>
      <c r="DM96" s="53"/>
      <c r="DN96" s="53"/>
      <c r="DO96" s="53"/>
      <c r="DP96" s="53"/>
      <c r="DQ96" s="53"/>
      <c r="DR96" s="53"/>
      <c r="DS96" s="53"/>
      <c r="DT96" s="53"/>
      <c r="DU96" s="53"/>
      <c r="DV96" s="53"/>
      <c r="DW96" s="53"/>
      <c r="DX96" s="53"/>
      <c r="DY96" s="53"/>
      <c r="DZ96" s="53"/>
      <c r="EA96" s="53"/>
      <c r="EB96" s="53"/>
      <c r="EC96" s="53"/>
      <c r="ED96" s="53"/>
      <c r="EE96" s="53"/>
      <c r="EF96" s="53"/>
      <c r="EG96" s="46">
        <f t="shared" si="51"/>
        <v>0</v>
      </c>
      <c r="EH96" s="116"/>
      <c r="EI96" s="82">
        <f t="shared" si="52"/>
        <v>0</v>
      </c>
      <c r="EJ96" s="295" t="str">
        <f t="shared" si="53"/>
        <v/>
      </c>
      <c r="EK96" s="296">
        <f t="shared" si="54"/>
        <v>0</v>
      </c>
      <c r="EL96" s="161"/>
      <c r="EM96" s="354">
        <f>SUMIF($K96,REGISTER!$CY$7,'KORT 3'!$BD96)</f>
        <v>0</v>
      </c>
      <c r="EN96" s="355">
        <f>SUMIF($K96,REGISTER!$CY$8,'KORT 3'!$BD96)</f>
        <v>0</v>
      </c>
      <c r="EO96" s="356">
        <f>SUMIF($K96,REGISTER!$CY$9,'KORT 3'!$BD96)</f>
        <v>0</v>
      </c>
      <c r="EP96" s="356">
        <f>SUMIF($K96,REGISTER!$CY$10,'KORT 3'!$BD96)</f>
        <v>0</v>
      </c>
      <c r="EQ96" s="357">
        <f>SUMIF($K96,REGISTER!$CY$23,'KORT 3'!$BD96)</f>
        <v>0</v>
      </c>
      <c r="ER96" s="355">
        <f>SUMIF($K96,REGISTER!$CY$24,'KORT 3'!$BD96)</f>
        <v>0</v>
      </c>
      <c r="ES96" s="356">
        <f>SUMIF($K96,REGISTER!$CY$25,'KORT 3'!$BD96)</f>
        <v>0</v>
      </c>
      <c r="ET96" s="356">
        <f>SUMIF($K96,REGISTER!$CY$26,'KORT 3'!$BD96)</f>
        <v>0</v>
      </c>
      <c r="EU96" s="357">
        <f>SUMIF($K96,REGISTER!$CY$15,'KORT 3'!$BD96)</f>
        <v>0</v>
      </c>
      <c r="EV96" s="355">
        <f>SUMIF($K96,REGISTER!$CY$16,'KORT 3'!$BD96)</f>
        <v>0</v>
      </c>
      <c r="EW96" s="355">
        <f>SUMIF($K96,REGISTER!$CY$17,'KORT 3'!$BD96)</f>
        <v>0</v>
      </c>
      <c r="EX96" s="355">
        <f>SUMIF($K96,REGISTER!$CY$18,'KORT 3'!$BD96)</f>
        <v>0</v>
      </c>
      <c r="EY96" s="358">
        <f>SUMIF($K96,REGISTER!$CY$19,'KORT 3'!$BD96)+SUMIF($K96,REGISTER!$CY$20,'KORT 3'!$BD96)+SUMIF($K96,REGISTER!$CY$21,'KORT 3'!$BD96)+SUMIF($K96,REGISTER!$CY$22,'KORT 3'!$BD96)</f>
        <v>0</v>
      </c>
      <c r="EZ96" s="359">
        <f>SUMIF($K96,REGISTER!$CY$31,'KORT 3'!$BD96)</f>
        <v>0</v>
      </c>
      <c r="FA96" s="355">
        <f>SUMIF($K96,REGISTER!$CY$32,'KORT 3'!$BD96)</f>
        <v>0</v>
      </c>
      <c r="FB96" s="355">
        <f>SUMIF($K96,REGISTER!$CY$33,'KORT 3'!$BD96)</f>
        <v>0</v>
      </c>
      <c r="FC96" s="355">
        <f>SUMIF($K96,REGISTER!$CY$34,'KORT 3'!$BD96)</f>
        <v>0</v>
      </c>
      <c r="FD96" s="358">
        <f>SUMIF($K96,REGISTER!$CY$35,'KORT 3'!$BD96)+SUMIF($K96,REGISTER!$CY$36,'KORT 3'!$BD96)+SUMIF($K96,REGISTER!$CY$37,'KORT 3'!$BD96)+SUMIF($K96,REGISTER!$CY$38,'KORT 3'!$BD96)</f>
        <v>0</v>
      </c>
      <c r="FE96" s="376"/>
      <c r="FF96" s="377"/>
      <c r="FG96" s="378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9"/>
      <c r="FY96" s="84">
        <f>SUMIF($M96,REGISTER!$CY$40,'KORT 3'!$O96)</f>
        <v>0</v>
      </c>
      <c r="FZ96" s="17">
        <f>SUMIF($M96,REGISTER!$CY$41,'KORT 3'!$O96)</f>
        <v>0</v>
      </c>
      <c r="GA96" s="17">
        <f>SUMIF($M96,REGISTER!$CY$42,'KORT 3'!$O96)</f>
        <v>0</v>
      </c>
      <c r="GB96" s="17">
        <f>SUMIF($M96,REGISTER!$CY$43,'KORT 3'!$O96)</f>
        <v>0</v>
      </c>
      <c r="GC96" s="17">
        <f>SUMIF($M96,REGISTER!$CY$44,'KORT 3'!$O96)</f>
        <v>0</v>
      </c>
      <c r="GD96" s="17">
        <f>SUMIF($M96,REGISTER!$CY$45,'KORT 3'!$O96)</f>
        <v>0</v>
      </c>
      <c r="GE96" s="17">
        <f>SUMIF($M96,REGISTER!$CY$60,'KORT 3'!$O96)</f>
        <v>0</v>
      </c>
      <c r="GF96" s="17">
        <f>SUMIF($M96,REGISTER!$CY$61,'KORT 3'!$O96)</f>
        <v>0</v>
      </c>
      <c r="GG96" s="17">
        <f>SUMIF($M96,REGISTER!$CY$62,'KORT 3'!$O96)</f>
        <v>0</v>
      </c>
      <c r="GH96" s="17">
        <f>SUMIF($M96,REGISTER!$CY$63,'KORT 3'!$O96)</f>
        <v>0</v>
      </c>
      <c r="GI96" s="17">
        <f>SUMIF($M96,REGISTER!$CY$64,'KORT 3'!$O96)</f>
        <v>0</v>
      </c>
      <c r="GJ96" s="17">
        <f>SUMIF($M96,REGISTER!$CY$65,'KORT 3'!$O96)</f>
        <v>0</v>
      </c>
      <c r="GK96" s="17">
        <f>SUMIF($M96,REGISTER!$CY$50,'KORT 3'!$O96)</f>
        <v>0</v>
      </c>
      <c r="GL96" s="17">
        <f>SUMIF($M96,REGISTER!$CY$51,'KORT 3'!$O96)</f>
        <v>0</v>
      </c>
      <c r="GM96" s="17">
        <f>SUMIF($M96,REGISTER!$CY$52,'KORT 3'!$O96)</f>
        <v>0</v>
      </c>
      <c r="GN96" s="17">
        <f>SUMIF($M96,REGISTER!$CY$53,'KORT 3'!$O96)</f>
        <v>0</v>
      </c>
      <c r="GO96" s="17">
        <f>SUMIF($M96,REGISTER!$CY$54,'KORT 3'!$O96)</f>
        <v>0</v>
      </c>
      <c r="GP96" s="17">
        <f>SUMIF($M96,REGISTER!$CY$55,'KORT 3'!$O96)</f>
        <v>0</v>
      </c>
      <c r="GQ96" s="16">
        <f>SUMIF($M96,REGISTER!$CY$56,'KORT 3'!$O96)+SUMIF($M96,REGISTER!$CY$57,'KORT 3'!$O96)+SUMIF($M96,REGISTER!$CY$58,'KORT 3'!$O96)+SUMIF($M96,REGISTER!$CY$59,'KORT 3'!$O96)</f>
        <v>0</v>
      </c>
      <c r="GR96" s="17">
        <f>SUMIF($M96,REGISTER!$CY$70,'KORT 3'!$O96)</f>
        <v>0</v>
      </c>
      <c r="GS96" s="17">
        <f>SUMIF($M96,REGISTER!$CY$71,'KORT 3'!$O96)</f>
        <v>0</v>
      </c>
      <c r="GT96" s="17">
        <f>SUMIF($M96,REGISTER!$CY$72,'KORT 3'!$O96)</f>
        <v>0</v>
      </c>
      <c r="GU96" s="17">
        <f>SUMIF($M96,REGISTER!$CY$73,'KORT 3'!$O96)</f>
        <v>0</v>
      </c>
      <c r="GV96" s="17">
        <f>SUMIF($M96,REGISTER!$CY$74,'KORT 3'!$O96)</f>
        <v>0</v>
      </c>
      <c r="GW96" s="17">
        <f>SUMIF($M96,REGISTER!$CY$75,'KORT 3'!$O96)</f>
        <v>0</v>
      </c>
      <c r="GX96" s="16">
        <f>SUMIF($M96,REGISTER!$CY$76,'KORT 3'!$O96)+SUMIF($M96,REGISTER!$CY$77,'KORT 3'!$O96)+SUMIF($M96,REGISTER!$CY$78,'KORT 3'!$O96)+SUMIF($M96,REGISTER!$CY$79,'KORT 3'!$O96)</f>
        <v>0</v>
      </c>
      <c r="GY96" s="116"/>
      <c r="GZ96" s="116"/>
      <c r="HA96" s="116"/>
      <c r="HB96" s="116"/>
      <c r="HC96" s="116"/>
      <c r="HD96" s="116"/>
      <c r="HE96" s="116"/>
      <c r="HF96" s="116"/>
      <c r="HG96" s="116"/>
      <c r="HH96" s="116"/>
      <c r="HI96" s="116"/>
      <c r="HJ96" s="116"/>
      <c r="HK96" s="116"/>
      <c r="HL96" s="116"/>
      <c r="HM96" s="116"/>
      <c r="HN96" s="116"/>
      <c r="HO96" s="116"/>
      <c r="HP96" s="106"/>
      <c r="HQ96" s="1"/>
    </row>
    <row r="97" spans="1:225" ht="12" customHeight="1">
      <c r="A97" s="15">
        <v>41</v>
      </c>
      <c r="B97" s="69"/>
      <c r="C97" s="539" t="str">
        <f t="shared" si="41"/>
        <v/>
      </c>
      <c r="D97" s="540"/>
      <c r="E97" s="540"/>
      <c r="F97" s="540"/>
      <c r="G97" s="541"/>
      <c r="H97" s="111" t="str">
        <f t="shared" si="42"/>
        <v/>
      </c>
      <c r="I97" s="22">
        <f t="shared" si="43"/>
        <v>0</v>
      </c>
      <c r="J97" s="22">
        <f t="shared" si="44"/>
        <v>0</v>
      </c>
      <c r="K97" s="22">
        <f t="shared" si="45"/>
        <v>0</v>
      </c>
      <c r="L97" s="114"/>
      <c r="M97" s="22">
        <f t="shared" si="46"/>
        <v>0</v>
      </c>
      <c r="N97" s="22">
        <f t="shared" si="47"/>
        <v>0</v>
      </c>
      <c r="O97" s="83">
        <f t="shared" si="48"/>
        <v>0</v>
      </c>
      <c r="P97" s="68">
        <f>IF((SUM(P$19:P$39)+SUM(P$78:P96)+SUM(P$117:P$121))&gt;=REGISTER!$DD$24,0,IF(CS$70=1,0,IF(AND(CS97=1,$J97=1,CS$43&gt;=REGISTER!$DD$28,CS$40&gt;0,SUM(CS$54:CS$60)&gt;0),1,0)))</f>
        <v>0</v>
      </c>
      <c r="Q97" s="68">
        <f>IF((SUM(Q$19:Q$39)+SUM(Q$78:Q96)+SUM(Q$117:Q$121))&gt;=REGISTER!$DD$24,0,IF(CT$70=1,0,IF(AND(CT97=1,$J97=1,CT$43&gt;=REGISTER!$DD$28,CT$40&gt;0,SUM(CT$54:CT$60)&gt;0),1,0)))</f>
        <v>0</v>
      </c>
      <c r="R97" s="68">
        <f>IF((SUM(R$19:R$39)+SUM(R$78:R96)+SUM(R$117:R$121))&gt;=REGISTER!$DD$24,0,IF(CU$70=1,0,IF(AND(CU97=1,$J97=1,CU$43&gt;=REGISTER!$DD$28,CU$40&gt;0,SUM(CU$54:CU$60)&gt;0),1,0)))</f>
        <v>0</v>
      </c>
      <c r="S97" s="68">
        <f>IF((SUM(S$19:S$39)+SUM(S$78:S96)+SUM(S$117:S$121))&gt;=REGISTER!$DD$24,0,IF(CV$70=1,0,IF(AND(CV97=1,$J97=1,CV$43&gt;=REGISTER!$DD$28,CV$40&gt;0,SUM(CV$54:CV$60)&gt;0),1,0)))</f>
        <v>0</v>
      </c>
      <c r="T97" s="68">
        <f>IF((SUM(T$19:T$39)+SUM(T$78:T96)+SUM(T$117:T$121))&gt;=REGISTER!$DD$24,0,IF(CW$70=1,0,IF(AND(CW97=1,$J97=1,CW$43&gt;=REGISTER!$DD$28,CW$40&gt;0,SUM(CW$54:CW$60)&gt;0),1,0)))</f>
        <v>0</v>
      </c>
      <c r="U97" s="68">
        <f>IF((SUM(U$19:U$39)+SUM(U$78:U96)+SUM(U$117:U$121))&gt;=REGISTER!$DD$24,0,IF(CX$70=1,0,IF(AND(CX97=1,$J97=1,CX$43&gt;=REGISTER!$DD$28,CX$40&gt;0,SUM(CX$54:CX$60)&gt;0),1,0)))</f>
        <v>0</v>
      </c>
      <c r="V97" s="68">
        <f>IF((SUM(V$19:V$39)+SUM(V$78:V96)+SUM(V$117:V$121))&gt;=REGISTER!$DD$24,0,IF(CY$70=1,0,IF(AND(CY97=1,$J97=1,CY$43&gt;=REGISTER!$DD$28,CY$40&gt;0,SUM(CY$54:CY$60)&gt;0),1,0)))</f>
        <v>0</v>
      </c>
      <c r="W97" s="68">
        <f>IF((SUM(W$19:W$39)+SUM(W$78:W96)+SUM(W$117:W$121))&gt;=REGISTER!$DD$24,0,IF(CZ$70=1,0,IF(AND(CZ97=1,$J97=1,CZ$43&gt;=REGISTER!$DD$28,CZ$40&gt;0,SUM(CZ$54:CZ$60)&gt;0),1,0)))</f>
        <v>0</v>
      </c>
      <c r="X97" s="68">
        <f>IF((SUM(X$19:X$39)+SUM(X$78:X96)+SUM(X$117:X$121))&gt;=REGISTER!$DD$24,0,IF(DA$70=1,0,IF(AND(DA97=1,$J97=1,DA$43&gt;=REGISTER!$DD$28,DA$40&gt;0,SUM(DA$54:DA$60)&gt;0),1,0)))</f>
        <v>0</v>
      </c>
      <c r="Y97" s="68">
        <f>IF((SUM(Y$19:Y$39)+SUM(Y$78:Y96)+SUM(Y$117:Y$121))&gt;=REGISTER!$DD$24,0,IF(DB$70=1,0,IF(AND(DB97=1,$J97=1,DB$43&gt;=REGISTER!$DD$28,DB$40&gt;0,SUM(DB$54:DB$60)&gt;0),1,0)))</f>
        <v>0</v>
      </c>
      <c r="Z97" s="68">
        <f>IF((SUM(Z$19:Z$39)+SUM(Z$78:Z96)+SUM(Z$117:Z$121))&gt;=REGISTER!$DD$24,0,IF(DC$70=1,0,IF(AND(DC97=1,$J97=1,DC$43&gt;=REGISTER!$DD$28,DC$40&gt;0,SUM(DC$54:DC$60)&gt;0),1,0)))</f>
        <v>0</v>
      </c>
      <c r="AA97" s="68">
        <f>IF((SUM(AA$19:AA$39)+SUM(AA$78:AA96)+SUM(AA$117:AA$121))&gt;=REGISTER!$DD$24,0,IF(DD$70=1,0,IF(AND(DD97=1,$J97=1,DD$43&gt;=REGISTER!$DD$28,DD$40&gt;0,SUM(DD$54:DD$60)&gt;0),1,0)))</f>
        <v>0</v>
      </c>
      <c r="AB97" s="68">
        <f>IF((SUM(AB$19:AB$39)+SUM(AB$78:AB96)+SUM(AB$117:AB$121))&gt;=REGISTER!$DD$24,0,IF(DE$70=1,0,IF(AND(DE97=1,$J97=1,DE$43&gt;=REGISTER!$DD$28,DE$40&gt;0,SUM(DE$54:DE$60)&gt;0),1,0)))</f>
        <v>0</v>
      </c>
      <c r="AC97" s="68">
        <f>IF((SUM(AC$19:AC$39)+SUM(AC$78:AC96)+SUM(AC$117:AC$121))&gt;=REGISTER!$DD$24,0,IF(DF$70=1,0,IF(AND(DF97=1,$J97=1,DF$43&gt;=REGISTER!$DD$28,DF$40&gt;0,SUM(DF$54:DF$60)&gt;0),1,0)))</f>
        <v>0</v>
      </c>
      <c r="AD97" s="68">
        <f>IF((SUM(AD$19:AD$39)+SUM(AD$78:AD96)+SUM(AD$117:AD$121))&gt;=REGISTER!$DD$24,0,IF(DG$70=1,0,IF(AND(DG97=1,$J97=1,DG$43&gt;=REGISTER!$DD$28,DG$40&gt;0,SUM(DG$54:DG$60)&gt;0),1,0)))</f>
        <v>0</v>
      </c>
      <c r="AE97" s="68">
        <f>IF((SUM(AE$19:AE$39)+SUM(AE$78:AE96)+SUM(AE$117:AE$121))&gt;=REGISTER!$DD$24,0,IF(DH$70=1,0,IF(AND(DH97=1,$J97=1,DH$43&gt;=REGISTER!$DD$28,DH$40&gt;0,SUM(DH$54:DH$60)&gt;0),1,0)))</f>
        <v>0</v>
      </c>
      <c r="AF97" s="68">
        <f>IF((SUM(AF$19:AF$39)+SUM(AF$78:AF96)+SUM(AF$117:AF$121))&gt;=REGISTER!$DD$24,0,IF(DI$70=1,0,IF(AND(DI97=1,$J97=1,DI$43&gt;=REGISTER!$DD$28,DI$40&gt;0,SUM(DI$54:DI$60)&gt;0),1,0)))</f>
        <v>0</v>
      </c>
      <c r="AG97" s="68">
        <f>IF((SUM(AG$19:AG$39)+SUM(AG$78:AG96)+SUM(AG$117:AG$121))&gt;=REGISTER!$DD$24,0,IF(DJ$70=1,0,IF(AND(DJ97=1,$J97=1,DJ$43&gt;=REGISTER!$DD$28,DJ$40&gt;0,SUM(DJ$54:DJ$60)&gt;0),1,0)))</f>
        <v>0</v>
      </c>
      <c r="AH97" s="68">
        <f>IF((SUM(AH$19:AH$39)+SUM(AH$78:AH96)+SUM(AH$117:AH$121))&gt;=REGISTER!$DD$24,0,IF(DK$70=1,0,IF(AND(DK97=1,$J97=1,DK$43&gt;=REGISTER!$DD$28,DK$40&gt;0,SUM(DK$54:DK$60)&gt;0),1,0)))</f>
        <v>0</v>
      </c>
      <c r="AI97" s="68">
        <f>IF((SUM(AI$19:AI$39)+SUM(AI$78:AI96)+SUM(AI$117:AI$121))&gt;=REGISTER!$DD$24,0,IF(DL$70=1,0,IF(AND(DL97=1,$J97=1,DL$43&gt;=REGISTER!$DD$28,DL$40&gt;0,SUM(DL$54:DL$60)&gt;0),1,0)))</f>
        <v>0</v>
      </c>
      <c r="AJ97" s="68">
        <f>IF((SUM(AJ$19:AJ$39)+SUM(AJ$78:AJ96)+SUM(AJ$117:AJ$121))&gt;=REGISTER!$DD$24,0,IF(DM$70=1,0,IF(AND(DM97=1,$J97=1,DM$43&gt;=REGISTER!$DD$28,DM$40&gt;0,SUM(DM$54:DM$60)&gt;0),1,0)))</f>
        <v>0</v>
      </c>
      <c r="AK97" s="68">
        <f>IF((SUM(AK$19:AK$39)+SUM(AK$78:AK96)+SUM(AK$117:AK$121))&gt;=REGISTER!$DD$24,0,IF(DN$70=1,0,IF(AND(DN97=1,$J97=1,DN$43&gt;=REGISTER!$DD$28,DN$40&gt;0,SUM(DN$54:DN$60)&gt;0),1,0)))</f>
        <v>0</v>
      </c>
      <c r="AL97" s="68">
        <f>IF((SUM(AL$19:AL$39)+SUM(AL$78:AL96)+SUM(AL$117:AL$121))&gt;=REGISTER!$DD$24,0,IF(DO$70=1,0,IF(AND(DO97=1,$J97=1,DO$43&gt;=REGISTER!$DD$28,DO$40&gt;0,SUM(DO$54:DO$60)&gt;0),1,0)))</f>
        <v>0</v>
      </c>
      <c r="AM97" s="68">
        <f>IF((SUM(AM$19:AM$39)+SUM(AM$78:AM96)+SUM(AM$117:AM$121))&gt;=REGISTER!$DD$24,0,IF(DP$70=1,0,IF(AND(DP97=1,$J97=1,DP$43&gt;=REGISTER!$DD$28,DP$40&gt;0,SUM(DP$54:DP$60)&gt;0),1,0)))</f>
        <v>0</v>
      </c>
      <c r="AN97" s="68">
        <f>IF((SUM(AN$19:AN$39)+SUM(AN$78:AN96)+SUM(AN$117:AN$121))&gt;=REGISTER!$DD$24,0,IF(DQ$70=1,0,IF(AND(DQ97=1,$J97=1,DQ$43&gt;=REGISTER!$DD$28,DQ$40&gt;0,SUM(DQ$54:DQ$60)&gt;0),1,0)))</f>
        <v>0</v>
      </c>
      <c r="AO97" s="68">
        <f>IF((SUM(AO$19:AO$39)+SUM(AO$78:AO96)+SUM(AO$117:AO$121))&gt;=REGISTER!$DD$24,0,IF(DR$70=1,0,IF(AND(DR97=1,$J97=1,DR$43&gt;=REGISTER!$DD$28,DR$40&gt;0,SUM(DR$54:DR$60)&gt;0),1,0)))</f>
        <v>0</v>
      </c>
      <c r="AP97" s="68">
        <f>IF((SUM(AP$19:AP$39)+SUM(AP$78:AP96)+SUM(AP$117:AP$121))&gt;=REGISTER!$DD$24,0,IF(DS$70=1,0,IF(AND(DS97=1,$J97=1,DS$43&gt;=REGISTER!$DD$28,DS$40&gt;0,SUM(DS$54:DS$60)&gt;0),1,0)))</f>
        <v>0</v>
      </c>
      <c r="AQ97" s="68">
        <f>IF((SUM(AQ$19:AQ$39)+SUM(AQ$78:AQ96)+SUM(AQ$117:AQ$121))&gt;=REGISTER!$DD$24,0,IF(DT$70=1,0,IF(AND(DT97=1,$J97=1,DT$43&gt;=REGISTER!$DD$28,DT$40&gt;0,SUM(DT$54:DT$60)&gt;0),1,0)))</f>
        <v>0</v>
      </c>
      <c r="AR97" s="68">
        <f>IF((SUM(AR$19:AR$39)+SUM(AR$78:AR96)+SUM(AR$117:AR$121))&gt;=REGISTER!$DD$24,0,IF(DU$70=1,0,IF(AND(DU97=1,$J97=1,DU$43&gt;=REGISTER!$DD$28,DU$40&gt;0,SUM(DU$54:DU$60)&gt;0),1,0)))</f>
        <v>0</v>
      </c>
      <c r="AS97" s="68">
        <f>IF((SUM(AS$19:AS$39)+SUM(AS$78:AS96)+SUM(AS$117:AS$121))&gt;=REGISTER!$DD$24,0,IF(DV$70=1,0,IF(AND(DV97=1,$J97=1,DV$43&gt;=REGISTER!$DD$28,DV$40&gt;0,SUM(DV$54:DV$60)&gt;0),1,0)))</f>
        <v>0</v>
      </c>
      <c r="AT97" s="68">
        <f>IF((SUM(AT$19:AT$39)+SUM(AT$78:AT96)+SUM(AT$117:AT$121))&gt;=REGISTER!$DD$24,0,IF(DW$70=1,0,IF(AND(DW97=1,$J97=1,DW$43&gt;=REGISTER!$DD$28,DW$40&gt;0,SUM(DW$54:DW$60)&gt;0),1,0)))</f>
        <v>0</v>
      </c>
      <c r="AU97" s="68">
        <f>IF((SUM(AU$19:AU$39)+SUM(AU$78:AU96)+SUM(AU$117:AU$121))&gt;=REGISTER!$DD$24,0,IF(DX$70=1,0,IF(AND(DX97=1,$J97=1,DX$43&gt;=REGISTER!$DD$28,DX$40&gt;0,SUM(DX$54:DX$60)&gt;0),1,0)))</f>
        <v>0</v>
      </c>
      <c r="AV97" s="68">
        <f>IF((SUM(AV$19:AV$39)+SUM(AV$78:AV96)+SUM(AV$117:AV$121))&gt;=REGISTER!$DD$24,0,IF(DY$70=1,0,IF(AND(DY97=1,$J97=1,DY$43&gt;=REGISTER!$DD$28,DY$40&gt;0,SUM(DY$54:DY$60)&gt;0),1,0)))</f>
        <v>0</v>
      </c>
      <c r="AW97" s="68">
        <f>IF((SUM(AW$19:AW$39)+SUM(AW$78:AW96)+SUM(AW$117:AW$121))&gt;=REGISTER!$DD$24,0,IF(DZ$70=1,0,IF(AND(DZ97=1,$J97=1,DZ$43&gt;=REGISTER!$DD$28,DZ$40&gt;0,SUM(DZ$54:DZ$60)&gt;0),1,0)))</f>
        <v>0</v>
      </c>
      <c r="AX97" s="68">
        <f>IF((SUM(AX$19:AX$39)+SUM(AX$78:AX96)+SUM(AX$117:AX$121))&gt;=REGISTER!$DD$24,0,IF(EA$70=1,0,IF(AND(EA97=1,$J97=1,EA$43&gt;=REGISTER!$DD$28,EA$40&gt;0,SUM(EA$54:EA$60)&gt;0),1,0)))</f>
        <v>0</v>
      </c>
      <c r="AY97" s="68">
        <f>IF((SUM(AY$19:AY$39)+SUM(AY$78:AY96)+SUM(AY$117:AY$121))&gt;=REGISTER!$DD$24,0,IF(EB$70=1,0,IF(AND(EB97=1,$J97=1,EB$43&gt;=REGISTER!$DD$28,EB$40&gt;0,SUM(EB$54:EB$60)&gt;0),1,0)))</f>
        <v>0</v>
      </c>
      <c r="AZ97" s="68">
        <f>IF((SUM(AZ$19:AZ$39)+SUM(AZ$78:AZ96)+SUM(AZ$117:AZ$121))&gt;=REGISTER!$DD$24,0,IF(EC$70=1,0,IF(AND(EC97=1,$J97=1,EC$43&gt;=REGISTER!$DD$28,EC$40&gt;0,SUM(EC$54:EC$60)&gt;0),1,0)))</f>
        <v>0</v>
      </c>
      <c r="BA97" s="68">
        <f>IF((SUM(BA$19:BA$39)+SUM(BA$78:BA96)+SUM(BA$117:BA$121))&gt;=REGISTER!$DD$24,0,IF(ED$70=1,0,IF(AND(ED97=1,$J97=1,ED$43&gt;=REGISTER!$DD$28,ED$40&gt;0,SUM(ED$54:ED$60)&gt;0),1,0)))</f>
        <v>0</v>
      </c>
      <c r="BB97" s="68">
        <f>IF((SUM(BB$19:BB$39)+SUM(BB$78:BB96)+SUM(BB$117:BB$121))&gt;=REGISTER!$DD$24,0,IF(EE$70=1,0,IF(AND(EE97=1,$J97=1,EE$43&gt;=REGISTER!$DD$28,EE$40&gt;0,SUM(EE$54:EE$60)&gt;0),1,0)))</f>
        <v>0</v>
      </c>
      <c r="BC97" s="68">
        <f>IF((SUM(BC$19:BC$39)+SUM(BC$78:BC96)+SUM(BC$117:BC$121))&gt;=REGISTER!$DD$24,0,IF(EF$70=1,0,IF(AND(EF97=1,$J97=1,EF$43&gt;=REGISTER!$DD$28,EF$40&gt;0,SUM(EF$54:EF$60)&gt;0),1,0)))</f>
        <v>0</v>
      </c>
      <c r="BD97" s="83">
        <f t="shared" si="55"/>
        <v>0</v>
      </c>
      <c r="BE97" s="68">
        <f>IF((SUM(BE$19:BE$37)+SUM(BE$78:BE96))&gt;=20,0,SUM(IF(AND($I97=1,CS97=1,CS$41&gt;2,CS$40&gt;0,SUM(CS$47:CS$53)&gt;0),1,0)))</f>
        <v>0</v>
      </c>
      <c r="BF97" s="68">
        <f>IF((SUM(BF$19:BF$37)+SUM(BF$78:BF96))&gt;=20,0,SUM(IF(AND($I97=1,CT97=1,CT$41&gt;2,CT$40&gt;0,SUM(CT$47:CT$53)&gt;0),1,0)))</f>
        <v>0</v>
      </c>
      <c r="BG97" s="68">
        <f>IF((SUM(BG$19:BG$37)+SUM(BG$78:BG96))&gt;=20,0,SUM(IF(AND($I97=1,CU97=1,CU$41&gt;2,CU$40&gt;0,SUM(CU$47:CU$53)&gt;0),1,0)))</f>
        <v>0</v>
      </c>
      <c r="BH97" s="68">
        <f>IF((SUM(BH$19:BH$37)+SUM(BH$78:BH96))&gt;=20,0,SUM(IF(AND($I97=1,CV97=1,CV$41&gt;2,CV$40&gt;0,SUM(CV$47:CV$53)&gt;0),1,0)))</f>
        <v>0</v>
      </c>
      <c r="BI97" s="68">
        <f>IF((SUM(BI$19:BI$37)+SUM(BI$78:BI96))&gt;=20,0,SUM(IF(AND($I97=1,CW97=1,CW$41&gt;2,CW$40&gt;0,SUM(CW$47:CW$53)&gt;0),1,0)))</f>
        <v>0</v>
      </c>
      <c r="BJ97" s="68">
        <f>IF((SUM(BJ$19:BJ$37)+SUM(BJ$78:BJ96))&gt;=20,0,SUM(IF(AND($I97=1,CX97=1,CX$41&gt;2,CX$40&gt;0,SUM(CX$47:CX$53)&gt;0),1,0)))</f>
        <v>0</v>
      </c>
      <c r="BK97" s="68">
        <f>IF((SUM(BK$19:BK$37)+SUM(BK$78:BK96))&gt;=20,0,SUM(IF(AND($I97=1,CY97=1,CY$41&gt;2,CY$40&gt;0,SUM(CY$47:CY$53)&gt;0),1,0)))</f>
        <v>0</v>
      </c>
      <c r="BL97" s="68">
        <f>IF((SUM(BL$19:BL$37)+SUM(BL$78:BL96))&gt;=20,0,SUM(IF(AND($I97=1,CZ97=1,CZ$41&gt;2,CZ$40&gt;0,SUM(CZ$47:CZ$53)&gt;0),1,0)))</f>
        <v>0</v>
      </c>
      <c r="BM97" s="68">
        <f>IF((SUM(BM$19:BM$37)+SUM(BM$78:BM96))&gt;=20,0,SUM(IF(AND($I97=1,DA97=1,DA$41&gt;2,DA$40&gt;0,SUM(DA$47:DA$53)&gt;0),1,0)))</f>
        <v>0</v>
      </c>
      <c r="BN97" s="68">
        <f>IF((SUM(BN$19:BN$37)+SUM(BN$78:BN96))&gt;=20,0,SUM(IF(AND($I97=1,DB97=1,DB$41&gt;2,DB$40&gt;0,SUM(DB$47:DB$53)&gt;0),1,0)))</f>
        <v>0</v>
      </c>
      <c r="BO97" s="68">
        <f>IF((SUM(BO$19:BO$37)+SUM(BO$78:BO96))&gt;=20,0,SUM(IF(AND($I97=1,DC97=1,DC$41&gt;2,DC$40&gt;0,SUM(DC$47:DC$53)&gt;0),1,0)))</f>
        <v>0</v>
      </c>
      <c r="BP97" s="68">
        <f>IF((SUM(BP$19:BP$37)+SUM(BP$78:BP96))&gt;=20,0,SUM(IF(AND($I97=1,DD97=1,DD$41&gt;2,DD$40&gt;0,SUM(DD$47:DD$53)&gt;0),1,0)))</f>
        <v>0</v>
      </c>
      <c r="BQ97" s="68">
        <f>IF((SUM(BQ$19:BQ$37)+SUM(BQ$78:BQ96))&gt;=20,0,SUM(IF(AND($I97=1,DE97=1,DE$41&gt;2,DE$40&gt;0,SUM(DE$47:DE$53)&gt;0),1,0)))</f>
        <v>0</v>
      </c>
      <c r="BR97" s="68">
        <f>IF((SUM(BR$19:BR$37)+SUM(BR$78:BR96))&gt;=20,0,SUM(IF(AND($I97=1,DF97=1,DF$41&gt;2,DF$40&gt;0,SUM(DF$47:DF$53)&gt;0),1,0)))</f>
        <v>0</v>
      </c>
      <c r="BS97" s="68">
        <f>IF((SUM(BS$19:BS$37)+SUM(BS$78:BS96))&gt;=20,0,SUM(IF(AND($I97=1,DG97=1,DG$41&gt;2,DG$40&gt;0,SUM(DG$47:DG$53)&gt;0),1,0)))</f>
        <v>0</v>
      </c>
      <c r="BT97" s="68">
        <f>IF((SUM(BT$19:BT$37)+SUM(BT$78:BT96))&gt;=20,0,SUM(IF(AND($I97=1,DH97=1,DH$41&gt;2,DH$40&gt;0,SUM(DH$47:DH$53)&gt;0),1,0)))</f>
        <v>0</v>
      </c>
      <c r="BU97" s="68">
        <f>IF((SUM(BU$19:BU$37)+SUM(BU$78:BU96))&gt;=20,0,SUM(IF(AND($I97=1,DI97=1,DI$41&gt;2,DI$40&gt;0,SUM(DI$47:DI$53)&gt;0),1,0)))</f>
        <v>0</v>
      </c>
      <c r="BV97" s="68">
        <f>IF((SUM(BV$19:BV$37)+SUM(BV$78:BV96))&gt;=20,0,SUM(IF(AND($I97=1,DJ97=1,DJ$41&gt;2,DJ$40&gt;0,SUM(DJ$47:DJ$53)&gt;0),1,0)))</f>
        <v>0</v>
      </c>
      <c r="BW97" s="68">
        <f>IF((SUM(BW$19:BW$37)+SUM(BW$78:BW96))&gt;=20,0,SUM(IF(AND($I97=1,DK97=1,DK$41&gt;2,DK$40&gt;0,SUM(DK$47:DK$53)&gt;0),1,0)))</f>
        <v>0</v>
      </c>
      <c r="BX97" s="68">
        <f>IF((SUM(BX$19:BX$37)+SUM(BX$78:BX96))&gt;=20,0,SUM(IF(AND($I97=1,DL97=1,DL$41&gt;2,DL$40&gt;0,SUM(DL$47:DL$53)&gt;0),1,0)))</f>
        <v>0</v>
      </c>
      <c r="BY97" s="68">
        <f>IF((SUM(BY$19:BY$37)+SUM(BY$78:BY96))&gt;=20,0,SUM(IF(AND($I97=1,DM97=1,DM$41&gt;2,DM$40&gt;0,SUM(DM$47:DM$53)&gt;0),1,0)))</f>
        <v>0</v>
      </c>
      <c r="BZ97" s="68">
        <f>IF((SUM(BZ$19:BZ$37)+SUM(BZ$78:BZ96))&gt;=20,0,SUM(IF(AND($I97=1,DN97=1,DN$41&gt;2,DN$40&gt;0,SUM(DN$47:DN$53)&gt;0),1,0)))</f>
        <v>0</v>
      </c>
      <c r="CA97" s="68">
        <f>IF((SUM(CA$19:CA$37)+SUM(CA$78:CA96))&gt;=20,0,SUM(IF(AND($I97=1,DO97=1,DO$41&gt;2,DO$40&gt;0,SUM(DO$47:DO$53)&gt;0),1,0)))</f>
        <v>0</v>
      </c>
      <c r="CB97" s="68">
        <f>IF((SUM(CB$19:CB$37)+SUM(CB$78:CB96))&gt;=20,0,SUM(IF(AND($I97=1,DP97=1,DP$41&gt;2,DP$40&gt;0,SUM(DP$47:DP$53)&gt;0),1,0)))</f>
        <v>0</v>
      </c>
      <c r="CC97" s="68">
        <f>IF((SUM(CC$19:CC$37)+SUM(CC$78:CC96))&gt;=20,0,SUM(IF(AND($I97=1,DQ97=1,DQ$41&gt;2,DQ$40&gt;0,SUM(DQ$47:DQ$53)&gt;0),1,0)))</f>
        <v>0</v>
      </c>
      <c r="CD97" s="68">
        <f>IF((SUM(CD$19:CD$37)+SUM(CD$78:CD96))&gt;=20,0,SUM(IF(AND($I97=1,DR97=1,DR$41&gt;2,DR$40&gt;0,SUM(DR$47:DR$53)&gt;0),1,0)))</f>
        <v>0</v>
      </c>
      <c r="CE97" s="68">
        <f>IF((SUM(CE$19:CE$37)+SUM(CE$78:CE96))&gt;=20,0,SUM(IF(AND($I97=1,DS97=1,DS$41&gt;2,DS$40&gt;0,SUM(DS$47:DS$53)&gt;0),1,0)))</f>
        <v>0</v>
      </c>
      <c r="CF97" s="68">
        <f>IF((SUM(CF$19:CF$37)+SUM(CF$78:CF96))&gt;=20,0,SUM(IF(AND($I97=1,DT97=1,DT$41&gt;2,DT$40&gt;0,SUM(DT$47:DT$53)&gt;0),1,0)))</f>
        <v>0</v>
      </c>
      <c r="CG97" s="68">
        <f>IF((SUM(CG$19:CG$37)+SUM(CG$78:CG96))&gt;=20,0,SUM(IF(AND($I97=1,DU97=1,DU$41&gt;2,DU$40&gt;0,SUM(DU$47:DU$53)&gt;0),1,0)))</f>
        <v>0</v>
      </c>
      <c r="CH97" s="68">
        <f>IF((SUM(CH$19:CH$37)+SUM(CH$78:CH96))&gt;=20,0,SUM(IF(AND($I97=1,DV97=1,DV$41&gt;2,DV$40&gt;0,SUM(DV$47:DV$53)&gt;0),1,0)))</f>
        <v>0</v>
      </c>
      <c r="CI97" s="68">
        <f>IF((SUM(CI$19:CI$37)+SUM(CI$78:CI96))&gt;=20,0,SUM(IF(AND($I97=1,DW97=1,DW$41&gt;2,DW$40&gt;0,SUM(DW$47:DW$53)&gt;0),1,0)))</f>
        <v>0</v>
      </c>
      <c r="CJ97" s="68">
        <f>IF((SUM(CJ$19:CJ$37)+SUM(CJ$78:CJ96))&gt;=20,0,SUM(IF(AND($I97=1,DX97=1,DX$41&gt;2,DX$40&gt;0,SUM(DX$47:DX$53)&gt;0),1,0)))</f>
        <v>0</v>
      </c>
      <c r="CK97" s="68">
        <f>IF((SUM(CK$19:CK$37)+SUM(CK$78:CK96))&gt;=20,0,SUM(IF(AND($I97=1,DY97=1,DY$41&gt;2,DY$40&gt;0,SUM(DY$47:DY$53)&gt;0),1,0)))</f>
        <v>0</v>
      </c>
      <c r="CL97" s="68">
        <f>IF((SUM(CL$19:CL$37)+SUM(CL$78:CL96))&gt;=20,0,SUM(IF(AND($I97=1,DZ97=1,DZ$41&gt;2,DZ$40&gt;0,SUM(DZ$47:DZ$53)&gt;0),1,0)))</f>
        <v>0</v>
      </c>
      <c r="CM97" s="68">
        <f>IF((SUM(CM$19:CM$37)+SUM(CM$78:CM96))&gt;=20,0,SUM(IF(AND($I97=1,EA97=1,EA$41&gt;2,EA$40&gt;0,SUM(EA$47:EA$53)&gt;0),1,0)))</f>
        <v>0</v>
      </c>
      <c r="CN97" s="68">
        <f>IF((SUM(CN$19:CN$37)+SUM(CN$78:CN96))&gt;=20,0,SUM(IF(AND($I97=1,EB97=1,EB$41&gt;2,EB$40&gt;0,SUM(EB$47:EB$53)&gt;0),1,0)))</f>
        <v>0</v>
      </c>
      <c r="CO97" s="68">
        <f>IF((SUM(CO$19:CO$37)+SUM(CO$78:CO96))&gt;=20,0,SUM(IF(AND($I97=1,EC97=1,EC$41&gt;2,EC$40&gt;0,SUM(EC$47:EC$53)&gt;0),1,0)))</f>
        <v>0</v>
      </c>
      <c r="CP97" s="68">
        <f>IF((SUM(CP$19:CP$37)+SUM(CP$78:CP96))&gt;=20,0,SUM(IF(AND($I97=1,ED97=1,ED$41&gt;2,ED$40&gt;0,SUM(ED$47:ED$53)&gt;0),1,0)))</f>
        <v>0</v>
      </c>
      <c r="CQ97" s="68">
        <f>IF((SUM(CQ$19:CQ$37)+SUM(CQ$78:CQ96))&gt;=20,0,SUM(IF(AND($I97=1,EE97=1,EE$41&gt;2,EE$40&gt;0,SUM(EE$47:EE$53)&gt;0),1,0)))</f>
        <v>0</v>
      </c>
      <c r="CR97" s="68">
        <f>IF((SUM(CR$19:CR$37)+SUM(CR$78:CR96))&gt;=20,0,SUM(IF(AND($I97=1,EF97=1,EF$41&gt;2,EF$40&gt;0,SUM(EF$47:EF$53)&gt;0),1,0)))</f>
        <v>0</v>
      </c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3"/>
      <c r="DI97" s="53"/>
      <c r="DJ97" s="53"/>
      <c r="DK97" s="53"/>
      <c r="DL97" s="53"/>
      <c r="DM97" s="53"/>
      <c r="DN97" s="53"/>
      <c r="DO97" s="53"/>
      <c r="DP97" s="53"/>
      <c r="DQ97" s="53"/>
      <c r="DR97" s="53"/>
      <c r="DS97" s="53"/>
      <c r="DT97" s="53"/>
      <c r="DU97" s="53"/>
      <c r="DV97" s="53"/>
      <c r="DW97" s="53"/>
      <c r="DX97" s="53"/>
      <c r="DY97" s="53"/>
      <c r="DZ97" s="53"/>
      <c r="EA97" s="53"/>
      <c r="EB97" s="53"/>
      <c r="EC97" s="53"/>
      <c r="ED97" s="53"/>
      <c r="EE97" s="53"/>
      <c r="EF97" s="53"/>
      <c r="EG97" s="46">
        <f t="shared" si="51"/>
        <v>0</v>
      </c>
      <c r="EH97" s="116"/>
      <c r="EI97" s="82">
        <f t="shared" si="52"/>
        <v>0</v>
      </c>
      <c r="EJ97" s="295" t="str">
        <f t="shared" si="53"/>
        <v/>
      </c>
      <c r="EK97" s="296">
        <f t="shared" si="54"/>
        <v>0</v>
      </c>
      <c r="EL97" s="161"/>
      <c r="EM97" s="354">
        <f>SUMIF($K97,REGISTER!$CY$7,'KORT 3'!$BD97)</f>
        <v>0</v>
      </c>
      <c r="EN97" s="355">
        <f>SUMIF($K97,REGISTER!$CY$8,'KORT 3'!$BD97)</f>
        <v>0</v>
      </c>
      <c r="EO97" s="356">
        <f>SUMIF($K97,REGISTER!$CY$9,'KORT 3'!$BD97)</f>
        <v>0</v>
      </c>
      <c r="EP97" s="356">
        <f>SUMIF($K97,REGISTER!$CY$10,'KORT 3'!$BD97)</f>
        <v>0</v>
      </c>
      <c r="EQ97" s="357">
        <f>SUMIF($K97,REGISTER!$CY$23,'KORT 3'!$BD97)</f>
        <v>0</v>
      </c>
      <c r="ER97" s="355">
        <f>SUMIF($K97,REGISTER!$CY$24,'KORT 3'!$BD97)</f>
        <v>0</v>
      </c>
      <c r="ES97" s="356">
        <f>SUMIF($K97,REGISTER!$CY$25,'KORT 3'!$BD97)</f>
        <v>0</v>
      </c>
      <c r="ET97" s="356">
        <f>SUMIF($K97,REGISTER!$CY$26,'KORT 3'!$BD97)</f>
        <v>0</v>
      </c>
      <c r="EU97" s="357">
        <f>SUMIF($K97,REGISTER!$CY$15,'KORT 3'!$BD97)</f>
        <v>0</v>
      </c>
      <c r="EV97" s="355">
        <f>SUMIF($K97,REGISTER!$CY$16,'KORT 3'!$BD97)</f>
        <v>0</v>
      </c>
      <c r="EW97" s="355">
        <f>SUMIF($K97,REGISTER!$CY$17,'KORT 3'!$BD97)</f>
        <v>0</v>
      </c>
      <c r="EX97" s="355">
        <f>SUMIF($K97,REGISTER!$CY$18,'KORT 3'!$BD97)</f>
        <v>0</v>
      </c>
      <c r="EY97" s="358">
        <f>SUMIF($K97,REGISTER!$CY$19,'KORT 3'!$BD97)+SUMIF($K97,REGISTER!$CY$20,'KORT 3'!$BD97)+SUMIF($K97,REGISTER!$CY$21,'KORT 3'!$BD97)+SUMIF($K97,REGISTER!$CY$22,'KORT 3'!$BD97)</f>
        <v>0</v>
      </c>
      <c r="EZ97" s="359">
        <f>SUMIF($K97,REGISTER!$CY$31,'KORT 3'!$BD97)</f>
        <v>0</v>
      </c>
      <c r="FA97" s="355">
        <f>SUMIF($K97,REGISTER!$CY$32,'KORT 3'!$BD97)</f>
        <v>0</v>
      </c>
      <c r="FB97" s="355">
        <f>SUMIF($K97,REGISTER!$CY$33,'KORT 3'!$BD97)</f>
        <v>0</v>
      </c>
      <c r="FC97" s="355">
        <f>SUMIF($K97,REGISTER!$CY$34,'KORT 3'!$BD97)</f>
        <v>0</v>
      </c>
      <c r="FD97" s="358">
        <f>SUMIF($K97,REGISTER!$CY$35,'KORT 3'!$BD97)+SUMIF($K97,REGISTER!$CY$36,'KORT 3'!$BD97)+SUMIF($K97,REGISTER!$CY$37,'KORT 3'!$BD97)+SUMIF($K97,REGISTER!$CY$38,'KORT 3'!$BD97)</f>
        <v>0</v>
      </c>
      <c r="FE97" s="376"/>
      <c r="FF97" s="377"/>
      <c r="FG97" s="378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9"/>
      <c r="FY97" s="84">
        <f>SUMIF($M97,REGISTER!$CY$40,'KORT 3'!$O97)</f>
        <v>0</v>
      </c>
      <c r="FZ97" s="17">
        <f>SUMIF($M97,REGISTER!$CY$41,'KORT 3'!$O97)</f>
        <v>0</v>
      </c>
      <c r="GA97" s="17">
        <f>SUMIF($M97,REGISTER!$CY$42,'KORT 3'!$O97)</f>
        <v>0</v>
      </c>
      <c r="GB97" s="17">
        <f>SUMIF($M97,REGISTER!$CY$43,'KORT 3'!$O97)</f>
        <v>0</v>
      </c>
      <c r="GC97" s="17">
        <f>SUMIF($M97,REGISTER!$CY$44,'KORT 3'!$O97)</f>
        <v>0</v>
      </c>
      <c r="GD97" s="17">
        <f>SUMIF($M97,REGISTER!$CY$45,'KORT 3'!$O97)</f>
        <v>0</v>
      </c>
      <c r="GE97" s="17">
        <f>SUMIF($M97,REGISTER!$CY$60,'KORT 3'!$O97)</f>
        <v>0</v>
      </c>
      <c r="GF97" s="17">
        <f>SUMIF($M97,REGISTER!$CY$61,'KORT 3'!$O97)</f>
        <v>0</v>
      </c>
      <c r="GG97" s="17">
        <f>SUMIF($M97,REGISTER!$CY$62,'KORT 3'!$O97)</f>
        <v>0</v>
      </c>
      <c r="GH97" s="17">
        <f>SUMIF($M97,REGISTER!$CY$63,'KORT 3'!$O97)</f>
        <v>0</v>
      </c>
      <c r="GI97" s="17">
        <f>SUMIF($M97,REGISTER!$CY$64,'KORT 3'!$O97)</f>
        <v>0</v>
      </c>
      <c r="GJ97" s="17">
        <f>SUMIF($M97,REGISTER!$CY$65,'KORT 3'!$O97)</f>
        <v>0</v>
      </c>
      <c r="GK97" s="17">
        <f>SUMIF($M97,REGISTER!$CY$50,'KORT 3'!$O97)</f>
        <v>0</v>
      </c>
      <c r="GL97" s="17">
        <f>SUMIF($M97,REGISTER!$CY$51,'KORT 3'!$O97)</f>
        <v>0</v>
      </c>
      <c r="GM97" s="17">
        <f>SUMIF($M97,REGISTER!$CY$52,'KORT 3'!$O97)</f>
        <v>0</v>
      </c>
      <c r="GN97" s="17">
        <f>SUMIF($M97,REGISTER!$CY$53,'KORT 3'!$O97)</f>
        <v>0</v>
      </c>
      <c r="GO97" s="17">
        <f>SUMIF($M97,REGISTER!$CY$54,'KORT 3'!$O97)</f>
        <v>0</v>
      </c>
      <c r="GP97" s="17">
        <f>SUMIF($M97,REGISTER!$CY$55,'KORT 3'!$O97)</f>
        <v>0</v>
      </c>
      <c r="GQ97" s="16">
        <f>SUMIF($M97,REGISTER!$CY$56,'KORT 3'!$O97)+SUMIF($M97,REGISTER!$CY$57,'KORT 3'!$O97)+SUMIF($M97,REGISTER!$CY$58,'KORT 3'!$O97)+SUMIF($M97,REGISTER!$CY$59,'KORT 3'!$O97)</f>
        <v>0</v>
      </c>
      <c r="GR97" s="17">
        <f>SUMIF($M97,REGISTER!$CY$70,'KORT 3'!$O97)</f>
        <v>0</v>
      </c>
      <c r="GS97" s="17">
        <f>SUMIF($M97,REGISTER!$CY$71,'KORT 3'!$O97)</f>
        <v>0</v>
      </c>
      <c r="GT97" s="17">
        <f>SUMIF($M97,REGISTER!$CY$72,'KORT 3'!$O97)</f>
        <v>0</v>
      </c>
      <c r="GU97" s="17">
        <f>SUMIF($M97,REGISTER!$CY$73,'KORT 3'!$O97)</f>
        <v>0</v>
      </c>
      <c r="GV97" s="17">
        <f>SUMIF($M97,REGISTER!$CY$74,'KORT 3'!$O97)</f>
        <v>0</v>
      </c>
      <c r="GW97" s="17">
        <f>SUMIF($M97,REGISTER!$CY$75,'KORT 3'!$O97)</f>
        <v>0</v>
      </c>
      <c r="GX97" s="16">
        <f>SUMIF($M97,REGISTER!$CY$76,'KORT 3'!$O97)+SUMIF($M97,REGISTER!$CY$77,'KORT 3'!$O97)+SUMIF($M97,REGISTER!$CY$78,'KORT 3'!$O97)+SUMIF($M97,REGISTER!$CY$79,'KORT 3'!$O97)</f>
        <v>0</v>
      </c>
      <c r="GY97" s="116"/>
      <c r="GZ97" s="116"/>
      <c r="HA97" s="116"/>
      <c r="HB97" s="116"/>
      <c r="HC97" s="116"/>
      <c r="HD97" s="116"/>
      <c r="HE97" s="116"/>
      <c r="HF97" s="116"/>
      <c r="HG97" s="116"/>
      <c r="HH97" s="116"/>
      <c r="HI97" s="116"/>
      <c r="HJ97" s="116"/>
      <c r="HK97" s="116"/>
      <c r="HL97" s="116"/>
      <c r="HM97" s="116"/>
      <c r="HN97" s="116"/>
      <c r="HO97" s="116"/>
      <c r="HP97" s="106"/>
      <c r="HQ97" s="1"/>
    </row>
    <row r="98" spans="1:225" ht="12" customHeight="1">
      <c r="A98" s="15">
        <v>42</v>
      </c>
      <c r="B98" s="69"/>
      <c r="C98" s="539" t="str">
        <f t="shared" si="41"/>
        <v/>
      </c>
      <c r="D98" s="540"/>
      <c r="E98" s="540"/>
      <c r="F98" s="540"/>
      <c r="G98" s="541"/>
      <c r="H98" s="111" t="str">
        <f t="shared" si="42"/>
        <v/>
      </c>
      <c r="I98" s="22">
        <f t="shared" si="43"/>
        <v>0</v>
      </c>
      <c r="J98" s="22">
        <f t="shared" si="44"/>
        <v>0</v>
      </c>
      <c r="K98" s="22">
        <f t="shared" si="45"/>
        <v>0</v>
      </c>
      <c r="L98" s="114"/>
      <c r="M98" s="22">
        <f t="shared" si="46"/>
        <v>0</v>
      </c>
      <c r="N98" s="22">
        <f t="shared" si="47"/>
        <v>0</v>
      </c>
      <c r="O98" s="83">
        <f t="shared" si="48"/>
        <v>0</v>
      </c>
      <c r="P98" s="68">
        <f>IF((SUM(P$19:P$39)+SUM(P$78:P97)+SUM(P$117:P$121))&gt;=REGISTER!$DD$24,0,IF(CS$70=1,0,IF(AND(CS98=1,$J98=1,CS$43&gt;=REGISTER!$DD$28,CS$40&gt;0,SUM(CS$54:CS$60)&gt;0),1,0)))</f>
        <v>0</v>
      </c>
      <c r="Q98" s="68">
        <f>IF((SUM(Q$19:Q$39)+SUM(Q$78:Q97)+SUM(Q$117:Q$121))&gt;=REGISTER!$DD$24,0,IF(CT$70=1,0,IF(AND(CT98=1,$J98=1,CT$43&gt;=REGISTER!$DD$28,CT$40&gt;0,SUM(CT$54:CT$60)&gt;0),1,0)))</f>
        <v>0</v>
      </c>
      <c r="R98" s="68">
        <f>IF((SUM(R$19:R$39)+SUM(R$78:R97)+SUM(R$117:R$121))&gt;=REGISTER!$DD$24,0,IF(CU$70=1,0,IF(AND(CU98=1,$J98=1,CU$43&gt;=REGISTER!$DD$28,CU$40&gt;0,SUM(CU$54:CU$60)&gt;0),1,0)))</f>
        <v>0</v>
      </c>
      <c r="S98" s="68">
        <f>IF((SUM(S$19:S$39)+SUM(S$78:S97)+SUM(S$117:S$121))&gt;=REGISTER!$DD$24,0,IF(CV$70=1,0,IF(AND(CV98=1,$J98=1,CV$43&gt;=REGISTER!$DD$28,CV$40&gt;0,SUM(CV$54:CV$60)&gt;0),1,0)))</f>
        <v>0</v>
      </c>
      <c r="T98" s="68">
        <f>IF((SUM(T$19:T$39)+SUM(T$78:T97)+SUM(T$117:T$121))&gt;=REGISTER!$DD$24,0,IF(CW$70=1,0,IF(AND(CW98=1,$J98=1,CW$43&gt;=REGISTER!$DD$28,CW$40&gt;0,SUM(CW$54:CW$60)&gt;0),1,0)))</f>
        <v>0</v>
      </c>
      <c r="U98" s="68">
        <f>IF((SUM(U$19:U$39)+SUM(U$78:U97)+SUM(U$117:U$121))&gt;=REGISTER!$DD$24,0,IF(CX$70=1,0,IF(AND(CX98=1,$J98=1,CX$43&gt;=REGISTER!$DD$28,CX$40&gt;0,SUM(CX$54:CX$60)&gt;0),1,0)))</f>
        <v>0</v>
      </c>
      <c r="V98" s="68">
        <f>IF((SUM(V$19:V$39)+SUM(V$78:V97)+SUM(V$117:V$121))&gt;=REGISTER!$DD$24,0,IF(CY$70=1,0,IF(AND(CY98=1,$J98=1,CY$43&gt;=REGISTER!$DD$28,CY$40&gt;0,SUM(CY$54:CY$60)&gt;0),1,0)))</f>
        <v>0</v>
      </c>
      <c r="W98" s="68">
        <f>IF((SUM(W$19:W$39)+SUM(W$78:W97)+SUM(W$117:W$121))&gt;=REGISTER!$DD$24,0,IF(CZ$70=1,0,IF(AND(CZ98=1,$J98=1,CZ$43&gt;=REGISTER!$DD$28,CZ$40&gt;0,SUM(CZ$54:CZ$60)&gt;0),1,0)))</f>
        <v>0</v>
      </c>
      <c r="X98" s="68">
        <f>IF((SUM(X$19:X$39)+SUM(X$78:X97)+SUM(X$117:X$121))&gt;=REGISTER!$DD$24,0,IF(DA$70=1,0,IF(AND(DA98=1,$J98=1,DA$43&gt;=REGISTER!$DD$28,DA$40&gt;0,SUM(DA$54:DA$60)&gt;0),1,0)))</f>
        <v>0</v>
      </c>
      <c r="Y98" s="68">
        <f>IF((SUM(Y$19:Y$39)+SUM(Y$78:Y97)+SUM(Y$117:Y$121))&gt;=REGISTER!$DD$24,0,IF(DB$70=1,0,IF(AND(DB98=1,$J98=1,DB$43&gt;=REGISTER!$DD$28,DB$40&gt;0,SUM(DB$54:DB$60)&gt;0),1,0)))</f>
        <v>0</v>
      </c>
      <c r="Z98" s="68">
        <f>IF((SUM(Z$19:Z$39)+SUM(Z$78:Z97)+SUM(Z$117:Z$121))&gt;=REGISTER!$DD$24,0,IF(DC$70=1,0,IF(AND(DC98=1,$J98=1,DC$43&gt;=REGISTER!$DD$28,DC$40&gt;0,SUM(DC$54:DC$60)&gt;0),1,0)))</f>
        <v>0</v>
      </c>
      <c r="AA98" s="68">
        <f>IF((SUM(AA$19:AA$39)+SUM(AA$78:AA97)+SUM(AA$117:AA$121))&gt;=REGISTER!$DD$24,0,IF(DD$70=1,0,IF(AND(DD98=1,$J98=1,DD$43&gt;=REGISTER!$DD$28,DD$40&gt;0,SUM(DD$54:DD$60)&gt;0),1,0)))</f>
        <v>0</v>
      </c>
      <c r="AB98" s="68">
        <f>IF((SUM(AB$19:AB$39)+SUM(AB$78:AB97)+SUM(AB$117:AB$121))&gt;=REGISTER!$DD$24,0,IF(DE$70=1,0,IF(AND(DE98=1,$J98=1,DE$43&gt;=REGISTER!$DD$28,DE$40&gt;0,SUM(DE$54:DE$60)&gt;0),1,0)))</f>
        <v>0</v>
      </c>
      <c r="AC98" s="68">
        <f>IF((SUM(AC$19:AC$39)+SUM(AC$78:AC97)+SUM(AC$117:AC$121))&gt;=REGISTER!$DD$24,0,IF(DF$70=1,0,IF(AND(DF98=1,$J98=1,DF$43&gt;=REGISTER!$DD$28,DF$40&gt;0,SUM(DF$54:DF$60)&gt;0),1,0)))</f>
        <v>0</v>
      </c>
      <c r="AD98" s="68">
        <f>IF((SUM(AD$19:AD$39)+SUM(AD$78:AD97)+SUM(AD$117:AD$121))&gt;=REGISTER!$DD$24,0,IF(DG$70=1,0,IF(AND(DG98=1,$J98=1,DG$43&gt;=REGISTER!$DD$28,DG$40&gt;0,SUM(DG$54:DG$60)&gt;0),1,0)))</f>
        <v>0</v>
      </c>
      <c r="AE98" s="68">
        <f>IF((SUM(AE$19:AE$39)+SUM(AE$78:AE97)+SUM(AE$117:AE$121))&gt;=REGISTER!$DD$24,0,IF(DH$70=1,0,IF(AND(DH98=1,$J98=1,DH$43&gt;=REGISTER!$DD$28,DH$40&gt;0,SUM(DH$54:DH$60)&gt;0),1,0)))</f>
        <v>0</v>
      </c>
      <c r="AF98" s="68">
        <f>IF((SUM(AF$19:AF$39)+SUM(AF$78:AF97)+SUM(AF$117:AF$121))&gt;=REGISTER!$DD$24,0,IF(DI$70=1,0,IF(AND(DI98=1,$J98=1,DI$43&gt;=REGISTER!$DD$28,DI$40&gt;0,SUM(DI$54:DI$60)&gt;0),1,0)))</f>
        <v>0</v>
      </c>
      <c r="AG98" s="68">
        <f>IF((SUM(AG$19:AG$39)+SUM(AG$78:AG97)+SUM(AG$117:AG$121))&gt;=REGISTER!$DD$24,0,IF(DJ$70=1,0,IF(AND(DJ98=1,$J98=1,DJ$43&gt;=REGISTER!$DD$28,DJ$40&gt;0,SUM(DJ$54:DJ$60)&gt;0),1,0)))</f>
        <v>0</v>
      </c>
      <c r="AH98" s="68">
        <f>IF((SUM(AH$19:AH$39)+SUM(AH$78:AH97)+SUM(AH$117:AH$121))&gt;=REGISTER!$DD$24,0,IF(DK$70=1,0,IF(AND(DK98=1,$J98=1,DK$43&gt;=REGISTER!$DD$28,DK$40&gt;0,SUM(DK$54:DK$60)&gt;0),1,0)))</f>
        <v>0</v>
      </c>
      <c r="AI98" s="68">
        <f>IF((SUM(AI$19:AI$39)+SUM(AI$78:AI97)+SUM(AI$117:AI$121))&gt;=REGISTER!$DD$24,0,IF(DL$70=1,0,IF(AND(DL98=1,$J98=1,DL$43&gt;=REGISTER!$DD$28,DL$40&gt;0,SUM(DL$54:DL$60)&gt;0),1,0)))</f>
        <v>0</v>
      </c>
      <c r="AJ98" s="68">
        <f>IF((SUM(AJ$19:AJ$39)+SUM(AJ$78:AJ97)+SUM(AJ$117:AJ$121))&gt;=REGISTER!$DD$24,0,IF(DM$70=1,0,IF(AND(DM98=1,$J98=1,DM$43&gt;=REGISTER!$DD$28,DM$40&gt;0,SUM(DM$54:DM$60)&gt;0),1,0)))</f>
        <v>0</v>
      </c>
      <c r="AK98" s="68">
        <f>IF((SUM(AK$19:AK$39)+SUM(AK$78:AK97)+SUM(AK$117:AK$121))&gt;=REGISTER!$DD$24,0,IF(DN$70=1,0,IF(AND(DN98=1,$J98=1,DN$43&gt;=REGISTER!$DD$28,DN$40&gt;0,SUM(DN$54:DN$60)&gt;0),1,0)))</f>
        <v>0</v>
      </c>
      <c r="AL98" s="68">
        <f>IF((SUM(AL$19:AL$39)+SUM(AL$78:AL97)+SUM(AL$117:AL$121))&gt;=REGISTER!$DD$24,0,IF(DO$70=1,0,IF(AND(DO98=1,$J98=1,DO$43&gt;=REGISTER!$DD$28,DO$40&gt;0,SUM(DO$54:DO$60)&gt;0),1,0)))</f>
        <v>0</v>
      </c>
      <c r="AM98" s="68">
        <f>IF((SUM(AM$19:AM$39)+SUM(AM$78:AM97)+SUM(AM$117:AM$121))&gt;=REGISTER!$DD$24,0,IF(DP$70=1,0,IF(AND(DP98=1,$J98=1,DP$43&gt;=REGISTER!$DD$28,DP$40&gt;0,SUM(DP$54:DP$60)&gt;0),1,0)))</f>
        <v>0</v>
      </c>
      <c r="AN98" s="68">
        <f>IF((SUM(AN$19:AN$39)+SUM(AN$78:AN97)+SUM(AN$117:AN$121))&gt;=REGISTER!$DD$24,0,IF(DQ$70=1,0,IF(AND(DQ98=1,$J98=1,DQ$43&gt;=REGISTER!$DD$28,DQ$40&gt;0,SUM(DQ$54:DQ$60)&gt;0),1,0)))</f>
        <v>0</v>
      </c>
      <c r="AO98" s="68">
        <f>IF((SUM(AO$19:AO$39)+SUM(AO$78:AO97)+SUM(AO$117:AO$121))&gt;=REGISTER!$DD$24,0,IF(DR$70=1,0,IF(AND(DR98=1,$J98=1,DR$43&gt;=REGISTER!$DD$28,DR$40&gt;0,SUM(DR$54:DR$60)&gt;0),1,0)))</f>
        <v>0</v>
      </c>
      <c r="AP98" s="68">
        <f>IF((SUM(AP$19:AP$39)+SUM(AP$78:AP97)+SUM(AP$117:AP$121))&gt;=REGISTER!$DD$24,0,IF(DS$70=1,0,IF(AND(DS98=1,$J98=1,DS$43&gt;=REGISTER!$DD$28,DS$40&gt;0,SUM(DS$54:DS$60)&gt;0),1,0)))</f>
        <v>0</v>
      </c>
      <c r="AQ98" s="68">
        <f>IF((SUM(AQ$19:AQ$39)+SUM(AQ$78:AQ97)+SUM(AQ$117:AQ$121))&gt;=REGISTER!$DD$24,0,IF(DT$70=1,0,IF(AND(DT98=1,$J98=1,DT$43&gt;=REGISTER!$DD$28,DT$40&gt;0,SUM(DT$54:DT$60)&gt;0),1,0)))</f>
        <v>0</v>
      </c>
      <c r="AR98" s="68">
        <f>IF((SUM(AR$19:AR$39)+SUM(AR$78:AR97)+SUM(AR$117:AR$121))&gt;=REGISTER!$DD$24,0,IF(DU$70=1,0,IF(AND(DU98=1,$J98=1,DU$43&gt;=REGISTER!$DD$28,DU$40&gt;0,SUM(DU$54:DU$60)&gt;0),1,0)))</f>
        <v>0</v>
      </c>
      <c r="AS98" s="68">
        <f>IF((SUM(AS$19:AS$39)+SUM(AS$78:AS97)+SUM(AS$117:AS$121))&gt;=REGISTER!$DD$24,0,IF(DV$70=1,0,IF(AND(DV98=1,$J98=1,DV$43&gt;=REGISTER!$DD$28,DV$40&gt;0,SUM(DV$54:DV$60)&gt;0),1,0)))</f>
        <v>0</v>
      </c>
      <c r="AT98" s="68">
        <f>IF((SUM(AT$19:AT$39)+SUM(AT$78:AT97)+SUM(AT$117:AT$121))&gt;=REGISTER!$DD$24,0,IF(DW$70=1,0,IF(AND(DW98=1,$J98=1,DW$43&gt;=REGISTER!$DD$28,DW$40&gt;0,SUM(DW$54:DW$60)&gt;0),1,0)))</f>
        <v>0</v>
      </c>
      <c r="AU98" s="68">
        <f>IF((SUM(AU$19:AU$39)+SUM(AU$78:AU97)+SUM(AU$117:AU$121))&gt;=REGISTER!$DD$24,0,IF(DX$70=1,0,IF(AND(DX98=1,$J98=1,DX$43&gt;=REGISTER!$DD$28,DX$40&gt;0,SUM(DX$54:DX$60)&gt;0),1,0)))</f>
        <v>0</v>
      </c>
      <c r="AV98" s="68">
        <f>IF((SUM(AV$19:AV$39)+SUM(AV$78:AV97)+SUM(AV$117:AV$121))&gt;=REGISTER!$DD$24,0,IF(DY$70=1,0,IF(AND(DY98=1,$J98=1,DY$43&gt;=REGISTER!$DD$28,DY$40&gt;0,SUM(DY$54:DY$60)&gt;0),1,0)))</f>
        <v>0</v>
      </c>
      <c r="AW98" s="68">
        <f>IF((SUM(AW$19:AW$39)+SUM(AW$78:AW97)+SUM(AW$117:AW$121))&gt;=REGISTER!$DD$24,0,IF(DZ$70=1,0,IF(AND(DZ98=1,$J98=1,DZ$43&gt;=REGISTER!$DD$28,DZ$40&gt;0,SUM(DZ$54:DZ$60)&gt;0),1,0)))</f>
        <v>0</v>
      </c>
      <c r="AX98" s="68">
        <f>IF((SUM(AX$19:AX$39)+SUM(AX$78:AX97)+SUM(AX$117:AX$121))&gt;=REGISTER!$DD$24,0,IF(EA$70=1,0,IF(AND(EA98=1,$J98=1,EA$43&gt;=REGISTER!$DD$28,EA$40&gt;0,SUM(EA$54:EA$60)&gt;0),1,0)))</f>
        <v>0</v>
      </c>
      <c r="AY98" s="68">
        <f>IF((SUM(AY$19:AY$39)+SUM(AY$78:AY97)+SUM(AY$117:AY$121))&gt;=REGISTER!$DD$24,0,IF(EB$70=1,0,IF(AND(EB98=1,$J98=1,EB$43&gt;=REGISTER!$DD$28,EB$40&gt;0,SUM(EB$54:EB$60)&gt;0),1,0)))</f>
        <v>0</v>
      </c>
      <c r="AZ98" s="68">
        <f>IF((SUM(AZ$19:AZ$39)+SUM(AZ$78:AZ97)+SUM(AZ$117:AZ$121))&gt;=REGISTER!$DD$24,0,IF(EC$70=1,0,IF(AND(EC98=1,$J98=1,EC$43&gt;=REGISTER!$DD$28,EC$40&gt;0,SUM(EC$54:EC$60)&gt;0),1,0)))</f>
        <v>0</v>
      </c>
      <c r="BA98" s="68">
        <f>IF((SUM(BA$19:BA$39)+SUM(BA$78:BA97)+SUM(BA$117:BA$121))&gt;=REGISTER!$DD$24,0,IF(ED$70=1,0,IF(AND(ED98=1,$J98=1,ED$43&gt;=REGISTER!$DD$28,ED$40&gt;0,SUM(ED$54:ED$60)&gt;0),1,0)))</f>
        <v>0</v>
      </c>
      <c r="BB98" s="68">
        <f>IF((SUM(BB$19:BB$39)+SUM(BB$78:BB97)+SUM(BB$117:BB$121))&gt;=REGISTER!$DD$24,0,IF(EE$70=1,0,IF(AND(EE98=1,$J98=1,EE$43&gt;=REGISTER!$DD$28,EE$40&gt;0,SUM(EE$54:EE$60)&gt;0),1,0)))</f>
        <v>0</v>
      </c>
      <c r="BC98" s="68">
        <f>IF((SUM(BC$19:BC$39)+SUM(BC$78:BC97)+SUM(BC$117:BC$121))&gt;=REGISTER!$DD$24,0,IF(EF$70=1,0,IF(AND(EF98=1,$J98=1,EF$43&gt;=REGISTER!$DD$28,EF$40&gt;0,SUM(EF$54:EF$60)&gt;0),1,0)))</f>
        <v>0</v>
      </c>
      <c r="BD98" s="83">
        <f t="shared" si="55"/>
        <v>0</v>
      </c>
      <c r="BE98" s="68">
        <f>IF((SUM(BE$19:BE$37)+SUM(BE$78:BE97))&gt;=20,0,SUM(IF(AND($I98=1,CS98=1,CS$41&gt;2,CS$40&gt;0,SUM(CS$47:CS$53)&gt;0),1,0)))</f>
        <v>0</v>
      </c>
      <c r="BF98" s="68">
        <f>IF((SUM(BF$19:BF$37)+SUM(BF$78:BF97))&gt;=20,0,SUM(IF(AND($I98=1,CT98=1,CT$41&gt;2,CT$40&gt;0,SUM(CT$47:CT$53)&gt;0),1,0)))</f>
        <v>0</v>
      </c>
      <c r="BG98" s="68">
        <f>IF((SUM(BG$19:BG$37)+SUM(BG$78:BG97))&gt;=20,0,SUM(IF(AND($I98=1,CU98=1,CU$41&gt;2,CU$40&gt;0,SUM(CU$47:CU$53)&gt;0),1,0)))</f>
        <v>0</v>
      </c>
      <c r="BH98" s="68">
        <f>IF((SUM(BH$19:BH$37)+SUM(BH$78:BH97))&gt;=20,0,SUM(IF(AND($I98=1,CV98=1,CV$41&gt;2,CV$40&gt;0,SUM(CV$47:CV$53)&gt;0),1,0)))</f>
        <v>0</v>
      </c>
      <c r="BI98" s="68">
        <f>IF((SUM(BI$19:BI$37)+SUM(BI$78:BI97))&gt;=20,0,SUM(IF(AND($I98=1,CW98=1,CW$41&gt;2,CW$40&gt;0,SUM(CW$47:CW$53)&gt;0),1,0)))</f>
        <v>0</v>
      </c>
      <c r="BJ98" s="68">
        <f>IF((SUM(BJ$19:BJ$37)+SUM(BJ$78:BJ97))&gt;=20,0,SUM(IF(AND($I98=1,CX98=1,CX$41&gt;2,CX$40&gt;0,SUM(CX$47:CX$53)&gt;0),1,0)))</f>
        <v>0</v>
      </c>
      <c r="BK98" s="68">
        <f>IF((SUM(BK$19:BK$37)+SUM(BK$78:BK97))&gt;=20,0,SUM(IF(AND($I98=1,CY98=1,CY$41&gt;2,CY$40&gt;0,SUM(CY$47:CY$53)&gt;0),1,0)))</f>
        <v>0</v>
      </c>
      <c r="BL98" s="68">
        <f>IF((SUM(BL$19:BL$37)+SUM(BL$78:BL97))&gt;=20,0,SUM(IF(AND($I98=1,CZ98=1,CZ$41&gt;2,CZ$40&gt;0,SUM(CZ$47:CZ$53)&gt;0),1,0)))</f>
        <v>0</v>
      </c>
      <c r="BM98" s="68">
        <f>IF((SUM(BM$19:BM$37)+SUM(BM$78:BM97))&gt;=20,0,SUM(IF(AND($I98=1,DA98=1,DA$41&gt;2,DA$40&gt;0,SUM(DA$47:DA$53)&gt;0),1,0)))</f>
        <v>0</v>
      </c>
      <c r="BN98" s="68">
        <f>IF((SUM(BN$19:BN$37)+SUM(BN$78:BN97))&gt;=20,0,SUM(IF(AND($I98=1,DB98=1,DB$41&gt;2,DB$40&gt;0,SUM(DB$47:DB$53)&gt;0),1,0)))</f>
        <v>0</v>
      </c>
      <c r="BO98" s="68">
        <f>IF((SUM(BO$19:BO$37)+SUM(BO$78:BO97))&gt;=20,0,SUM(IF(AND($I98=1,DC98=1,DC$41&gt;2,DC$40&gt;0,SUM(DC$47:DC$53)&gt;0),1,0)))</f>
        <v>0</v>
      </c>
      <c r="BP98" s="68">
        <f>IF((SUM(BP$19:BP$37)+SUM(BP$78:BP97))&gt;=20,0,SUM(IF(AND($I98=1,DD98=1,DD$41&gt;2,DD$40&gt;0,SUM(DD$47:DD$53)&gt;0),1,0)))</f>
        <v>0</v>
      </c>
      <c r="BQ98" s="68">
        <f>IF((SUM(BQ$19:BQ$37)+SUM(BQ$78:BQ97))&gt;=20,0,SUM(IF(AND($I98=1,DE98=1,DE$41&gt;2,DE$40&gt;0,SUM(DE$47:DE$53)&gt;0),1,0)))</f>
        <v>0</v>
      </c>
      <c r="BR98" s="68">
        <f>IF((SUM(BR$19:BR$37)+SUM(BR$78:BR97))&gt;=20,0,SUM(IF(AND($I98=1,DF98=1,DF$41&gt;2,DF$40&gt;0,SUM(DF$47:DF$53)&gt;0),1,0)))</f>
        <v>0</v>
      </c>
      <c r="BS98" s="68">
        <f>IF((SUM(BS$19:BS$37)+SUM(BS$78:BS97))&gt;=20,0,SUM(IF(AND($I98=1,DG98=1,DG$41&gt;2,DG$40&gt;0,SUM(DG$47:DG$53)&gt;0),1,0)))</f>
        <v>0</v>
      </c>
      <c r="BT98" s="68">
        <f>IF((SUM(BT$19:BT$37)+SUM(BT$78:BT97))&gt;=20,0,SUM(IF(AND($I98=1,DH98=1,DH$41&gt;2,DH$40&gt;0,SUM(DH$47:DH$53)&gt;0),1,0)))</f>
        <v>0</v>
      </c>
      <c r="BU98" s="68">
        <f>IF((SUM(BU$19:BU$37)+SUM(BU$78:BU97))&gt;=20,0,SUM(IF(AND($I98=1,DI98=1,DI$41&gt;2,DI$40&gt;0,SUM(DI$47:DI$53)&gt;0),1,0)))</f>
        <v>0</v>
      </c>
      <c r="BV98" s="68">
        <f>IF((SUM(BV$19:BV$37)+SUM(BV$78:BV97))&gt;=20,0,SUM(IF(AND($I98=1,DJ98=1,DJ$41&gt;2,DJ$40&gt;0,SUM(DJ$47:DJ$53)&gt;0),1,0)))</f>
        <v>0</v>
      </c>
      <c r="BW98" s="68">
        <f>IF((SUM(BW$19:BW$37)+SUM(BW$78:BW97))&gt;=20,0,SUM(IF(AND($I98=1,DK98=1,DK$41&gt;2,DK$40&gt;0,SUM(DK$47:DK$53)&gt;0),1,0)))</f>
        <v>0</v>
      </c>
      <c r="BX98" s="68">
        <f>IF((SUM(BX$19:BX$37)+SUM(BX$78:BX97))&gt;=20,0,SUM(IF(AND($I98=1,DL98=1,DL$41&gt;2,DL$40&gt;0,SUM(DL$47:DL$53)&gt;0),1,0)))</f>
        <v>0</v>
      </c>
      <c r="BY98" s="68">
        <f>IF((SUM(BY$19:BY$37)+SUM(BY$78:BY97))&gt;=20,0,SUM(IF(AND($I98=1,DM98=1,DM$41&gt;2,DM$40&gt;0,SUM(DM$47:DM$53)&gt;0),1,0)))</f>
        <v>0</v>
      </c>
      <c r="BZ98" s="68">
        <f>IF((SUM(BZ$19:BZ$37)+SUM(BZ$78:BZ97))&gt;=20,0,SUM(IF(AND($I98=1,DN98=1,DN$41&gt;2,DN$40&gt;0,SUM(DN$47:DN$53)&gt;0),1,0)))</f>
        <v>0</v>
      </c>
      <c r="CA98" s="68">
        <f>IF((SUM(CA$19:CA$37)+SUM(CA$78:CA97))&gt;=20,0,SUM(IF(AND($I98=1,DO98=1,DO$41&gt;2,DO$40&gt;0,SUM(DO$47:DO$53)&gt;0),1,0)))</f>
        <v>0</v>
      </c>
      <c r="CB98" s="68">
        <f>IF((SUM(CB$19:CB$37)+SUM(CB$78:CB97))&gt;=20,0,SUM(IF(AND($I98=1,DP98=1,DP$41&gt;2,DP$40&gt;0,SUM(DP$47:DP$53)&gt;0),1,0)))</f>
        <v>0</v>
      </c>
      <c r="CC98" s="68">
        <f>IF((SUM(CC$19:CC$37)+SUM(CC$78:CC97))&gt;=20,0,SUM(IF(AND($I98=1,DQ98=1,DQ$41&gt;2,DQ$40&gt;0,SUM(DQ$47:DQ$53)&gt;0),1,0)))</f>
        <v>0</v>
      </c>
      <c r="CD98" s="68">
        <f>IF((SUM(CD$19:CD$37)+SUM(CD$78:CD97))&gt;=20,0,SUM(IF(AND($I98=1,DR98=1,DR$41&gt;2,DR$40&gt;0,SUM(DR$47:DR$53)&gt;0),1,0)))</f>
        <v>0</v>
      </c>
      <c r="CE98" s="68">
        <f>IF((SUM(CE$19:CE$37)+SUM(CE$78:CE97))&gt;=20,0,SUM(IF(AND($I98=1,DS98=1,DS$41&gt;2,DS$40&gt;0,SUM(DS$47:DS$53)&gt;0),1,0)))</f>
        <v>0</v>
      </c>
      <c r="CF98" s="68">
        <f>IF((SUM(CF$19:CF$37)+SUM(CF$78:CF97))&gt;=20,0,SUM(IF(AND($I98=1,DT98=1,DT$41&gt;2,DT$40&gt;0,SUM(DT$47:DT$53)&gt;0),1,0)))</f>
        <v>0</v>
      </c>
      <c r="CG98" s="68">
        <f>IF((SUM(CG$19:CG$37)+SUM(CG$78:CG97))&gt;=20,0,SUM(IF(AND($I98=1,DU98=1,DU$41&gt;2,DU$40&gt;0,SUM(DU$47:DU$53)&gt;0),1,0)))</f>
        <v>0</v>
      </c>
      <c r="CH98" s="68">
        <f>IF((SUM(CH$19:CH$37)+SUM(CH$78:CH97))&gt;=20,0,SUM(IF(AND($I98=1,DV98=1,DV$41&gt;2,DV$40&gt;0,SUM(DV$47:DV$53)&gt;0),1,0)))</f>
        <v>0</v>
      </c>
      <c r="CI98" s="68">
        <f>IF((SUM(CI$19:CI$37)+SUM(CI$78:CI97))&gt;=20,0,SUM(IF(AND($I98=1,DW98=1,DW$41&gt;2,DW$40&gt;0,SUM(DW$47:DW$53)&gt;0),1,0)))</f>
        <v>0</v>
      </c>
      <c r="CJ98" s="68">
        <f>IF((SUM(CJ$19:CJ$37)+SUM(CJ$78:CJ97))&gt;=20,0,SUM(IF(AND($I98=1,DX98=1,DX$41&gt;2,DX$40&gt;0,SUM(DX$47:DX$53)&gt;0),1,0)))</f>
        <v>0</v>
      </c>
      <c r="CK98" s="68">
        <f>IF((SUM(CK$19:CK$37)+SUM(CK$78:CK97))&gt;=20,0,SUM(IF(AND($I98=1,DY98=1,DY$41&gt;2,DY$40&gt;0,SUM(DY$47:DY$53)&gt;0),1,0)))</f>
        <v>0</v>
      </c>
      <c r="CL98" s="68">
        <f>IF((SUM(CL$19:CL$37)+SUM(CL$78:CL97))&gt;=20,0,SUM(IF(AND($I98=1,DZ98=1,DZ$41&gt;2,DZ$40&gt;0,SUM(DZ$47:DZ$53)&gt;0),1,0)))</f>
        <v>0</v>
      </c>
      <c r="CM98" s="68">
        <f>IF((SUM(CM$19:CM$37)+SUM(CM$78:CM97))&gt;=20,0,SUM(IF(AND($I98=1,EA98=1,EA$41&gt;2,EA$40&gt;0,SUM(EA$47:EA$53)&gt;0),1,0)))</f>
        <v>0</v>
      </c>
      <c r="CN98" s="68">
        <f>IF((SUM(CN$19:CN$37)+SUM(CN$78:CN97))&gt;=20,0,SUM(IF(AND($I98=1,EB98=1,EB$41&gt;2,EB$40&gt;0,SUM(EB$47:EB$53)&gt;0),1,0)))</f>
        <v>0</v>
      </c>
      <c r="CO98" s="68">
        <f>IF((SUM(CO$19:CO$37)+SUM(CO$78:CO97))&gt;=20,0,SUM(IF(AND($I98=1,EC98=1,EC$41&gt;2,EC$40&gt;0,SUM(EC$47:EC$53)&gt;0),1,0)))</f>
        <v>0</v>
      </c>
      <c r="CP98" s="68">
        <f>IF((SUM(CP$19:CP$37)+SUM(CP$78:CP97))&gt;=20,0,SUM(IF(AND($I98=1,ED98=1,ED$41&gt;2,ED$40&gt;0,SUM(ED$47:ED$53)&gt;0),1,0)))</f>
        <v>0</v>
      </c>
      <c r="CQ98" s="68">
        <f>IF((SUM(CQ$19:CQ$37)+SUM(CQ$78:CQ97))&gt;=20,0,SUM(IF(AND($I98=1,EE98=1,EE$41&gt;2,EE$40&gt;0,SUM(EE$47:EE$53)&gt;0),1,0)))</f>
        <v>0</v>
      </c>
      <c r="CR98" s="68">
        <f>IF((SUM(CR$19:CR$37)+SUM(CR$78:CR97))&gt;=20,0,SUM(IF(AND($I98=1,EF98=1,EF$41&gt;2,EF$40&gt;0,SUM(EF$47:EF$53)&gt;0),1,0)))</f>
        <v>0</v>
      </c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  <c r="DL98" s="53"/>
      <c r="DM98" s="53"/>
      <c r="DN98" s="53"/>
      <c r="DO98" s="53"/>
      <c r="DP98" s="53"/>
      <c r="DQ98" s="53"/>
      <c r="DR98" s="53"/>
      <c r="DS98" s="53"/>
      <c r="DT98" s="53"/>
      <c r="DU98" s="53"/>
      <c r="DV98" s="53"/>
      <c r="DW98" s="53"/>
      <c r="DX98" s="53"/>
      <c r="DY98" s="53"/>
      <c r="DZ98" s="53"/>
      <c r="EA98" s="53"/>
      <c r="EB98" s="53"/>
      <c r="EC98" s="53"/>
      <c r="ED98" s="53"/>
      <c r="EE98" s="53"/>
      <c r="EF98" s="53"/>
      <c r="EG98" s="46">
        <f t="shared" si="51"/>
        <v>0</v>
      </c>
      <c r="EH98" s="116"/>
      <c r="EI98" s="82">
        <f t="shared" si="52"/>
        <v>0</v>
      </c>
      <c r="EJ98" s="295" t="str">
        <f t="shared" si="53"/>
        <v/>
      </c>
      <c r="EK98" s="296">
        <f t="shared" si="54"/>
        <v>0</v>
      </c>
      <c r="EL98" s="161"/>
      <c r="EM98" s="354">
        <f>SUMIF($K98,REGISTER!$CY$7,'KORT 3'!$BD98)</f>
        <v>0</v>
      </c>
      <c r="EN98" s="355">
        <f>SUMIF($K98,REGISTER!$CY$8,'KORT 3'!$BD98)</f>
        <v>0</v>
      </c>
      <c r="EO98" s="356">
        <f>SUMIF($K98,REGISTER!$CY$9,'KORT 3'!$BD98)</f>
        <v>0</v>
      </c>
      <c r="EP98" s="356">
        <f>SUMIF($K98,REGISTER!$CY$10,'KORT 3'!$BD98)</f>
        <v>0</v>
      </c>
      <c r="EQ98" s="357">
        <f>SUMIF($K98,REGISTER!$CY$23,'KORT 3'!$BD98)</f>
        <v>0</v>
      </c>
      <c r="ER98" s="355">
        <f>SUMIF($K98,REGISTER!$CY$24,'KORT 3'!$BD98)</f>
        <v>0</v>
      </c>
      <c r="ES98" s="356">
        <f>SUMIF($K98,REGISTER!$CY$25,'KORT 3'!$BD98)</f>
        <v>0</v>
      </c>
      <c r="ET98" s="356">
        <f>SUMIF($K98,REGISTER!$CY$26,'KORT 3'!$BD98)</f>
        <v>0</v>
      </c>
      <c r="EU98" s="357">
        <f>SUMIF($K98,REGISTER!$CY$15,'KORT 3'!$BD98)</f>
        <v>0</v>
      </c>
      <c r="EV98" s="355">
        <f>SUMIF($K98,REGISTER!$CY$16,'KORT 3'!$BD98)</f>
        <v>0</v>
      </c>
      <c r="EW98" s="355">
        <f>SUMIF($K98,REGISTER!$CY$17,'KORT 3'!$BD98)</f>
        <v>0</v>
      </c>
      <c r="EX98" s="355">
        <f>SUMIF($K98,REGISTER!$CY$18,'KORT 3'!$BD98)</f>
        <v>0</v>
      </c>
      <c r="EY98" s="358">
        <f>SUMIF($K98,REGISTER!$CY$19,'KORT 3'!$BD98)+SUMIF($K98,REGISTER!$CY$20,'KORT 3'!$BD98)+SUMIF($K98,REGISTER!$CY$21,'KORT 3'!$BD98)+SUMIF($K98,REGISTER!$CY$22,'KORT 3'!$BD98)</f>
        <v>0</v>
      </c>
      <c r="EZ98" s="359">
        <f>SUMIF($K98,REGISTER!$CY$31,'KORT 3'!$BD98)</f>
        <v>0</v>
      </c>
      <c r="FA98" s="355">
        <f>SUMIF($K98,REGISTER!$CY$32,'KORT 3'!$BD98)</f>
        <v>0</v>
      </c>
      <c r="FB98" s="355">
        <f>SUMIF($K98,REGISTER!$CY$33,'KORT 3'!$BD98)</f>
        <v>0</v>
      </c>
      <c r="FC98" s="355">
        <f>SUMIF($K98,REGISTER!$CY$34,'KORT 3'!$BD98)</f>
        <v>0</v>
      </c>
      <c r="FD98" s="358">
        <f>SUMIF($K98,REGISTER!$CY$35,'KORT 3'!$BD98)+SUMIF($K98,REGISTER!$CY$36,'KORT 3'!$BD98)+SUMIF($K98,REGISTER!$CY$37,'KORT 3'!$BD98)+SUMIF($K98,REGISTER!$CY$38,'KORT 3'!$BD98)</f>
        <v>0</v>
      </c>
      <c r="FE98" s="376"/>
      <c r="FF98" s="377"/>
      <c r="FG98" s="378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9"/>
      <c r="FY98" s="84">
        <f>SUMIF($M98,REGISTER!$CY$40,'KORT 3'!$O98)</f>
        <v>0</v>
      </c>
      <c r="FZ98" s="17">
        <f>SUMIF($M98,REGISTER!$CY$41,'KORT 3'!$O98)</f>
        <v>0</v>
      </c>
      <c r="GA98" s="17">
        <f>SUMIF($M98,REGISTER!$CY$42,'KORT 3'!$O98)</f>
        <v>0</v>
      </c>
      <c r="GB98" s="17">
        <f>SUMIF($M98,REGISTER!$CY$43,'KORT 3'!$O98)</f>
        <v>0</v>
      </c>
      <c r="GC98" s="17">
        <f>SUMIF($M98,REGISTER!$CY$44,'KORT 3'!$O98)</f>
        <v>0</v>
      </c>
      <c r="GD98" s="17">
        <f>SUMIF($M98,REGISTER!$CY$45,'KORT 3'!$O98)</f>
        <v>0</v>
      </c>
      <c r="GE98" s="17">
        <f>SUMIF($M98,REGISTER!$CY$60,'KORT 3'!$O98)</f>
        <v>0</v>
      </c>
      <c r="GF98" s="17">
        <f>SUMIF($M98,REGISTER!$CY$61,'KORT 3'!$O98)</f>
        <v>0</v>
      </c>
      <c r="GG98" s="17">
        <f>SUMIF($M98,REGISTER!$CY$62,'KORT 3'!$O98)</f>
        <v>0</v>
      </c>
      <c r="GH98" s="17">
        <f>SUMIF($M98,REGISTER!$CY$63,'KORT 3'!$O98)</f>
        <v>0</v>
      </c>
      <c r="GI98" s="17">
        <f>SUMIF($M98,REGISTER!$CY$64,'KORT 3'!$O98)</f>
        <v>0</v>
      </c>
      <c r="GJ98" s="17">
        <f>SUMIF($M98,REGISTER!$CY$65,'KORT 3'!$O98)</f>
        <v>0</v>
      </c>
      <c r="GK98" s="17">
        <f>SUMIF($M98,REGISTER!$CY$50,'KORT 3'!$O98)</f>
        <v>0</v>
      </c>
      <c r="GL98" s="17">
        <f>SUMIF($M98,REGISTER!$CY$51,'KORT 3'!$O98)</f>
        <v>0</v>
      </c>
      <c r="GM98" s="17">
        <f>SUMIF($M98,REGISTER!$CY$52,'KORT 3'!$O98)</f>
        <v>0</v>
      </c>
      <c r="GN98" s="17">
        <f>SUMIF($M98,REGISTER!$CY$53,'KORT 3'!$O98)</f>
        <v>0</v>
      </c>
      <c r="GO98" s="17">
        <f>SUMIF($M98,REGISTER!$CY$54,'KORT 3'!$O98)</f>
        <v>0</v>
      </c>
      <c r="GP98" s="17">
        <f>SUMIF($M98,REGISTER!$CY$55,'KORT 3'!$O98)</f>
        <v>0</v>
      </c>
      <c r="GQ98" s="16">
        <f>SUMIF($M98,REGISTER!$CY$56,'KORT 3'!$O98)+SUMIF($M98,REGISTER!$CY$57,'KORT 3'!$O98)+SUMIF($M98,REGISTER!$CY$58,'KORT 3'!$O98)+SUMIF($M98,REGISTER!$CY$59,'KORT 3'!$O98)</f>
        <v>0</v>
      </c>
      <c r="GR98" s="17">
        <f>SUMIF($M98,REGISTER!$CY$70,'KORT 3'!$O98)</f>
        <v>0</v>
      </c>
      <c r="GS98" s="17">
        <f>SUMIF($M98,REGISTER!$CY$71,'KORT 3'!$O98)</f>
        <v>0</v>
      </c>
      <c r="GT98" s="17">
        <f>SUMIF($M98,REGISTER!$CY$72,'KORT 3'!$O98)</f>
        <v>0</v>
      </c>
      <c r="GU98" s="17">
        <f>SUMIF($M98,REGISTER!$CY$73,'KORT 3'!$O98)</f>
        <v>0</v>
      </c>
      <c r="GV98" s="17">
        <f>SUMIF($M98,REGISTER!$CY$74,'KORT 3'!$O98)</f>
        <v>0</v>
      </c>
      <c r="GW98" s="17">
        <f>SUMIF($M98,REGISTER!$CY$75,'KORT 3'!$O98)</f>
        <v>0</v>
      </c>
      <c r="GX98" s="16">
        <f>SUMIF($M98,REGISTER!$CY$76,'KORT 3'!$O98)+SUMIF($M98,REGISTER!$CY$77,'KORT 3'!$O98)+SUMIF($M98,REGISTER!$CY$78,'KORT 3'!$O98)+SUMIF($M98,REGISTER!$CY$79,'KORT 3'!$O98)</f>
        <v>0</v>
      </c>
      <c r="GY98" s="116"/>
      <c r="GZ98" s="116"/>
      <c r="HA98" s="116"/>
      <c r="HB98" s="116"/>
      <c r="HC98" s="116"/>
      <c r="HD98" s="116"/>
      <c r="HE98" s="116"/>
      <c r="HF98" s="116"/>
      <c r="HG98" s="116"/>
      <c r="HH98" s="116"/>
      <c r="HI98" s="116"/>
      <c r="HJ98" s="116"/>
      <c r="HK98" s="116"/>
      <c r="HL98" s="116"/>
      <c r="HM98" s="116"/>
      <c r="HN98" s="116"/>
      <c r="HO98" s="116"/>
      <c r="HP98" s="106"/>
      <c r="HQ98" s="1"/>
    </row>
    <row r="99" spans="1:225" ht="12" customHeight="1">
      <c r="A99" s="15">
        <v>43</v>
      </c>
      <c r="B99" s="69"/>
      <c r="C99" s="539" t="str">
        <f t="shared" si="41"/>
        <v/>
      </c>
      <c r="D99" s="540"/>
      <c r="E99" s="540"/>
      <c r="F99" s="540"/>
      <c r="G99" s="541"/>
      <c r="H99" s="111" t="str">
        <f t="shared" si="42"/>
        <v/>
      </c>
      <c r="I99" s="22">
        <f t="shared" si="43"/>
        <v>0</v>
      </c>
      <c r="J99" s="22">
        <f t="shared" si="44"/>
        <v>0</v>
      </c>
      <c r="K99" s="22">
        <f t="shared" si="45"/>
        <v>0</v>
      </c>
      <c r="L99" s="114"/>
      <c r="M99" s="22">
        <f t="shared" si="46"/>
        <v>0</v>
      </c>
      <c r="N99" s="22">
        <f t="shared" si="47"/>
        <v>0</v>
      </c>
      <c r="O99" s="83">
        <f t="shared" si="48"/>
        <v>0</v>
      </c>
      <c r="P99" s="68">
        <f>IF((SUM(P$19:P$39)+SUM(P$78:P98)+SUM(P$117:P$121))&gt;=REGISTER!$DD$24,0,IF(CS$70=1,0,IF(AND(CS99=1,$J99=1,CS$43&gt;=REGISTER!$DD$28,CS$40&gt;0,SUM(CS$54:CS$60)&gt;0),1,0)))</f>
        <v>0</v>
      </c>
      <c r="Q99" s="68">
        <f>IF((SUM(Q$19:Q$39)+SUM(Q$78:Q98)+SUM(Q$117:Q$121))&gt;=REGISTER!$DD$24,0,IF(CT$70=1,0,IF(AND(CT99=1,$J99=1,CT$43&gt;=REGISTER!$DD$28,CT$40&gt;0,SUM(CT$54:CT$60)&gt;0),1,0)))</f>
        <v>0</v>
      </c>
      <c r="R99" s="68">
        <f>IF((SUM(R$19:R$39)+SUM(R$78:R98)+SUM(R$117:R$121))&gt;=REGISTER!$DD$24,0,IF(CU$70=1,0,IF(AND(CU99=1,$J99=1,CU$43&gt;=REGISTER!$DD$28,CU$40&gt;0,SUM(CU$54:CU$60)&gt;0),1,0)))</f>
        <v>0</v>
      </c>
      <c r="S99" s="68">
        <f>IF((SUM(S$19:S$39)+SUM(S$78:S98)+SUM(S$117:S$121))&gt;=REGISTER!$DD$24,0,IF(CV$70=1,0,IF(AND(CV99=1,$J99=1,CV$43&gt;=REGISTER!$DD$28,CV$40&gt;0,SUM(CV$54:CV$60)&gt;0),1,0)))</f>
        <v>0</v>
      </c>
      <c r="T99" s="68">
        <f>IF((SUM(T$19:T$39)+SUM(T$78:T98)+SUM(T$117:T$121))&gt;=REGISTER!$DD$24,0,IF(CW$70=1,0,IF(AND(CW99=1,$J99=1,CW$43&gt;=REGISTER!$DD$28,CW$40&gt;0,SUM(CW$54:CW$60)&gt;0),1,0)))</f>
        <v>0</v>
      </c>
      <c r="U99" s="68">
        <f>IF((SUM(U$19:U$39)+SUM(U$78:U98)+SUM(U$117:U$121))&gt;=REGISTER!$DD$24,0,IF(CX$70=1,0,IF(AND(CX99=1,$J99=1,CX$43&gt;=REGISTER!$DD$28,CX$40&gt;0,SUM(CX$54:CX$60)&gt;0),1,0)))</f>
        <v>0</v>
      </c>
      <c r="V99" s="68">
        <f>IF((SUM(V$19:V$39)+SUM(V$78:V98)+SUM(V$117:V$121))&gt;=REGISTER!$DD$24,0,IF(CY$70=1,0,IF(AND(CY99=1,$J99=1,CY$43&gt;=REGISTER!$DD$28,CY$40&gt;0,SUM(CY$54:CY$60)&gt;0),1,0)))</f>
        <v>0</v>
      </c>
      <c r="W99" s="68">
        <f>IF((SUM(W$19:W$39)+SUM(W$78:W98)+SUM(W$117:W$121))&gt;=REGISTER!$DD$24,0,IF(CZ$70=1,0,IF(AND(CZ99=1,$J99=1,CZ$43&gt;=REGISTER!$DD$28,CZ$40&gt;0,SUM(CZ$54:CZ$60)&gt;0),1,0)))</f>
        <v>0</v>
      </c>
      <c r="X99" s="68">
        <f>IF((SUM(X$19:X$39)+SUM(X$78:X98)+SUM(X$117:X$121))&gt;=REGISTER!$DD$24,0,IF(DA$70=1,0,IF(AND(DA99=1,$J99=1,DA$43&gt;=REGISTER!$DD$28,DA$40&gt;0,SUM(DA$54:DA$60)&gt;0),1,0)))</f>
        <v>0</v>
      </c>
      <c r="Y99" s="68">
        <f>IF((SUM(Y$19:Y$39)+SUM(Y$78:Y98)+SUM(Y$117:Y$121))&gt;=REGISTER!$DD$24,0,IF(DB$70=1,0,IF(AND(DB99=1,$J99=1,DB$43&gt;=REGISTER!$DD$28,DB$40&gt;0,SUM(DB$54:DB$60)&gt;0),1,0)))</f>
        <v>0</v>
      </c>
      <c r="Z99" s="68">
        <f>IF((SUM(Z$19:Z$39)+SUM(Z$78:Z98)+SUM(Z$117:Z$121))&gt;=REGISTER!$DD$24,0,IF(DC$70=1,0,IF(AND(DC99=1,$J99=1,DC$43&gt;=REGISTER!$DD$28,DC$40&gt;0,SUM(DC$54:DC$60)&gt;0),1,0)))</f>
        <v>0</v>
      </c>
      <c r="AA99" s="68">
        <f>IF((SUM(AA$19:AA$39)+SUM(AA$78:AA98)+SUM(AA$117:AA$121))&gt;=REGISTER!$DD$24,0,IF(DD$70=1,0,IF(AND(DD99=1,$J99=1,DD$43&gt;=REGISTER!$DD$28,DD$40&gt;0,SUM(DD$54:DD$60)&gt;0),1,0)))</f>
        <v>0</v>
      </c>
      <c r="AB99" s="68">
        <f>IF((SUM(AB$19:AB$39)+SUM(AB$78:AB98)+SUM(AB$117:AB$121))&gt;=REGISTER!$DD$24,0,IF(DE$70=1,0,IF(AND(DE99=1,$J99=1,DE$43&gt;=REGISTER!$DD$28,DE$40&gt;0,SUM(DE$54:DE$60)&gt;0),1,0)))</f>
        <v>0</v>
      </c>
      <c r="AC99" s="68">
        <f>IF((SUM(AC$19:AC$39)+SUM(AC$78:AC98)+SUM(AC$117:AC$121))&gt;=REGISTER!$DD$24,0,IF(DF$70=1,0,IF(AND(DF99=1,$J99=1,DF$43&gt;=REGISTER!$DD$28,DF$40&gt;0,SUM(DF$54:DF$60)&gt;0),1,0)))</f>
        <v>0</v>
      </c>
      <c r="AD99" s="68">
        <f>IF((SUM(AD$19:AD$39)+SUM(AD$78:AD98)+SUM(AD$117:AD$121))&gt;=REGISTER!$DD$24,0,IF(DG$70=1,0,IF(AND(DG99=1,$J99=1,DG$43&gt;=REGISTER!$DD$28,DG$40&gt;0,SUM(DG$54:DG$60)&gt;0),1,0)))</f>
        <v>0</v>
      </c>
      <c r="AE99" s="68">
        <f>IF((SUM(AE$19:AE$39)+SUM(AE$78:AE98)+SUM(AE$117:AE$121))&gt;=REGISTER!$DD$24,0,IF(DH$70=1,0,IF(AND(DH99=1,$J99=1,DH$43&gt;=REGISTER!$DD$28,DH$40&gt;0,SUM(DH$54:DH$60)&gt;0),1,0)))</f>
        <v>0</v>
      </c>
      <c r="AF99" s="68">
        <f>IF((SUM(AF$19:AF$39)+SUM(AF$78:AF98)+SUM(AF$117:AF$121))&gt;=REGISTER!$DD$24,0,IF(DI$70=1,0,IF(AND(DI99=1,$J99=1,DI$43&gt;=REGISTER!$DD$28,DI$40&gt;0,SUM(DI$54:DI$60)&gt;0),1,0)))</f>
        <v>0</v>
      </c>
      <c r="AG99" s="68">
        <f>IF((SUM(AG$19:AG$39)+SUM(AG$78:AG98)+SUM(AG$117:AG$121))&gt;=REGISTER!$DD$24,0,IF(DJ$70=1,0,IF(AND(DJ99=1,$J99=1,DJ$43&gt;=REGISTER!$DD$28,DJ$40&gt;0,SUM(DJ$54:DJ$60)&gt;0),1,0)))</f>
        <v>0</v>
      </c>
      <c r="AH99" s="68">
        <f>IF((SUM(AH$19:AH$39)+SUM(AH$78:AH98)+SUM(AH$117:AH$121))&gt;=REGISTER!$DD$24,0,IF(DK$70=1,0,IF(AND(DK99=1,$J99=1,DK$43&gt;=REGISTER!$DD$28,DK$40&gt;0,SUM(DK$54:DK$60)&gt;0),1,0)))</f>
        <v>0</v>
      </c>
      <c r="AI99" s="68">
        <f>IF((SUM(AI$19:AI$39)+SUM(AI$78:AI98)+SUM(AI$117:AI$121))&gt;=REGISTER!$DD$24,0,IF(DL$70=1,0,IF(AND(DL99=1,$J99=1,DL$43&gt;=REGISTER!$DD$28,DL$40&gt;0,SUM(DL$54:DL$60)&gt;0),1,0)))</f>
        <v>0</v>
      </c>
      <c r="AJ99" s="68">
        <f>IF((SUM(AJ$19:AJ$39)+SUM(AJ$78:AJ98)+SUM(AJ$117:AJ$121))&gt;=REGISTER!$DD$24,0,IF(DM$70=1,0,IF(AND(DM99=1,$J99=1,DM$43&gt;=REGISTER!$DD$28,DM$40&gt;0,SUM(DM$54:DM$60)&gt;0),1,0)))</f>
        <v>0</v>
      </c>
      <c r="AK99" s="68">
        <f>IF((SUM(AK$19:AK$39)+SUM(AK$78:AK98)+SUM(AK$117:AK$121))&gt;=REGISTER!$DD$24,0,IF(DN$70=1,0,IF(AND(DN99=1,$J99=1,DN$43&gt;=REGISTER!$DD$28,DN$40&gt;0,SUM(DN$54:DN$60)&gt;0),1,0)))</f>
        <v>0</v>
      </c>
      <c r="AL99" s="68">
        <f>IF((SUM(AL$19:AL$39)+SUM(AL$78:AL98)+SUM(AL$117:AL$121))&gt;=REGISTER!$DD$24,0,IF(DO$70=1,0,IF(AND(DO99=1,$J99=1,DO$43&gt;=REGISTER!$DD$28,DO$40&gt;0,SUM(DO$54:DO$60)&gt;0),1,0)))</f>
        <v>0</v>
      </c>
      <c r="AM99" s="68">
        <f>IF((SUM(AM$19:AM$39)+SUM(AM$78:AM98)+SUM(AM$117:AM$121))&gt;=REGISTER!$DD$24,0,IF(DP$70=1,0,IF(AND(DP99=1,$J99=1,DP$43&gt;=REGISTER!$DD$28,DP$40&gt;0,SUM(DP$54:DP$60)&gt;0),1,0)))</f>
        <v>0</v>
      </c>
      <c r="AN99" s="68">
        <f>IF((SUM(AN$19:AN$39)+SUM(AN$78:AN98)+SUM(AN$117:AN$121))&gt;=REGISTER!$DD$24,0,IF(DQ$70=1,0,IF(AND(DQ99=1,$J99=1,DQ$43&gt;=REGISTER!$DD$28,DQ$40&gt;0,SUM(DQ$54:DQ$60)&gt;0),1,0)))</f>
        <v>0</v>
      </c>
      <c r="AO99" s="68">
        <f>IF((SUM(AO$19:AO$39)+SUM(AO$78:AO98)+SUM(AO$117:AO$121))&gt;=REGISTER!$DD$24,0,IF(DR$70=1,0,IF(AND(DR99=1,$J99=1,DR$43&gt;=REGISTER!$DD$28,DR$40&gt;0,SUM(DR$54:DR$60)&gt;0),1,0)))</f>
        <v>0</v>
      </c>
      <c r="AP99" s="68">
        <f>IF((SUM(AP$19:AP$39)+SUM(AP$78:AP98)+SUM(AP$117:AP$121))&gt;=REGISTER!$DD$24,0,IF(DS$70=1,0,IF(AND(DS99=1,$J99=1,DS$43&gt;=REGISTER!$DD$28,DS$40&gt;0,SUM(DS$54:DS$60)&gt;0),1,0)))</f>
        <v>0</v>
      </c>
      <c r="AQ99" s="68">
        <f>IF((SUM(AQ$19:AQ$39)+SUM(AQ$78:AQ98)+SUM(AQ$117:AQ$121))&gt;=REGISTER!$DD$24,0,IF(DT$70=1,0,IF(AND(DT99=1,$J99=1,DT$43&gt;=REGISTER!$DD$28,DT$40&gt;0,SUM(DT$54:DT$60)&gt;0),1,0)))</f>
        <v>0</v>
      </c>
      <c r="AR99" s="68">
        <f>IF((SUM(AR$19:AR$39)+SUM(AR$78:AR98)+SUM(AR$117:AR$121))&gt;=REGISTER!$DD$24,0,IF(DU$70=1,0,IF(AND(DU99=1,$J99=1,DU$43&gt;=REGISTER!$DD$28,DU$40&gt;0,SUM(DU$54:DU$60)&gt;0),1,0)))</f>
        <v>0</v>
      </c>
      <c r="AS99" s="68">
        <f>IF((SUM(AS$19:AS$39)+SUM(AS$78:AS98)+SUM(AS$117:AS$121))&gt;=REGISTER!$DD$24,0,IF(DV$70=1,0,IF(AND(DV99=1,$J99=1,DV$43&gt;=REGISTER!$DD$28,DV$40&gt;0,SUM(DV$54:DV$60)&gt;0),1,0)))</f>
        <v>0</v>
      </c>
      <c r="AT99" s="68">
        <f>IF((SUM(AT$19:AT$39)+SUM(AT$78:AT98)+SUM(AT$117:AT$121))&gt;=REGISTER!$DD$24,0,IF(DW$70=1,0,IF(AND(DW99=1,$J99=1,DW$43&gt;=REGISTER!$DD$28,DW$40&gt;0,SUM(DW$54:DW$60)&gt;0),1,0)))</f>
        <v>0</v>
      </c>
      <c r="AU99" s="68">
        <f>IF((SUM(AU$19:AU$39)+SUM(AU$78:AU98)+SUM(AU$117:AU$121))&gt;=REGISTER!$DD$24,0,IF(DX$70=1,0,IF(AND(DX99=1,$J99=1,DX$43&gt;=REGISTER!$DD$28,DX$40&gt;0,SUM(DX$54:DX$60)&gt;0),1,0)))</f>
        <v>0</v>
      </c>
      <c r="AV99" s="68">
        <f>IF((SUM(AV$19:AV$39)+SUM(AV$78:AV98)+SUM(AV$117:AV$121))&gt;=REGISTER!$DD$24,0,IF(DY$70=1,0,IF(AND(DY99=1,$J99=1,DY$43&gt;=REGISTER!$DD$28,DY$40&gt;0,SUM(DY$54:DY$60)&gt;0),1,0)))</f>
        <v>0</v>
      </c>
      <c r="AW99" s="68">
        <f>IF((SUM(AW$19:AW$39)+SUM(AW$78:AW98)+SUM(AW$117:AW$121))&gt;=REGISTER!$DD$24,0,IF(DZ$70=1,0,IF(AND(DZ99=1,$J99=1,DZ$43&gt;=REGISTER!$DD$28,DZ$40&gt;0,SUM(DZ$54:DZ$60)&gt;0),1,0)))</f>
        <v>0</v>
      </c>
      <c r="AX99" s="68">
        <f>IF((SUM(AX$19:AX$39)+SUM(AX$78:AX98)+SUM(AX$117:AX$121))&gt;=REGISTER!$DD$24,0,IF(EA$70=1,0,IF(AND(EA99=1,$J99=1,EA$43&gt;=REGISTER!$DD$28,EA$40&gt;0,SUM(EA$54:EA$60)&gt;0),1,0)))</f>
        <v>0</v>
      </c>
      <c r="AY99" s="68">
        <f>IF((SUM(AY$19:AY$39)+SUM(AY$78:AY98)+SUM(AY$117:AY$121))&gt;=REGISTER!$DD$24,0,IF(EB$70=1,0,IF(AND(EB99=1,$J99=1,EB$43&gt;=REGISTER!$DD$28,EB$40&gt;0,SUM(EB$54:EB$60)&gt;0),1,0)))</f>
        <v>0</v>
      </c>
      <c r="AZ99" s="68">
        <f>IF((SUM(AZ$19:AZ$39)+SUM(AZ$78:AZ98)+SUM(AZ$117:AZ$121))&gt;=REGISTER!$DD$24,0,IF(EC$70=1,0,IF(AND(EC99=1,$J99=1,EC$43&gt;=REGISTER!$DD$28,EC$40&gt;0,SUM(EC$54:EC$60)&gt;0),1,0)))</f>
        <v>0</v>
      </c>
      <c r="BA99" s="68">
        <f>IF((SUM(BA$19:BA$39)+SUM(BA$78:BA98)+SUM(BA$117:BA$121))&gt;=REGISTER!$DD$24,0,IF(ED$70=1,0,IF(AND(ED99=1,$J99=1,ED$43&gt;=REGISTER!$DD$28,ED$40&gt;0,SUM(ED$54:ED$60)&gt;0),1,0)))</f>
        <v>0</v>
      </c>
      <c r="BB99" s="68">
        <f>IF((SUM(BB$19:BB$39)+SUM(BB$78:BB98)+SUM(BB$117:BB$121))&gt;=REGISTER!$DD$24,0,IF(EE$70=1,0,IF(AND(EE99=1,$J99=1,EE$43&gt;=REGISTER!$DD$28,EE$40&gt;0,SUM(EE$54:EE$60)&gt;0),1,0)))</f>
        <v>0</v>
      </c>
      <c r="BC99" s="68">
        <f>IF((SUM(BC$19:BC$39)+SUM(BC$78:BC98)+SUM(BC$117:BC$121))&gt;=REGISTER!$DD$24,0,IF(EF$70=1,0,IF(AND(EF99=1,$J99=1,EF$43&gt;=REGISTER!$DD$28,EF$40&gt;0,SUM(EF$54:EF$60)&gt;0),1,0)))</f>
        <v>0</v>
      </c>
      <c r="BD99" s="83">
        <f t="shared" si="55"/>
        <v>0</v>
      </c>
      <c r="BE99" s="68">
        <f>IF((SUM(BE$19:BE$37)+SUM(BE$78:BE98))&gt;=20,0,SUM(IF(AND($I99=1,CS99=1,CS$41&gt;2,CS$40&gt;0,SUM(CS$47:CS$53)&gt;0),1,0)))</f>
        <v>0</v>
      </c>
      <c r="BF99" s="68">
        <f>IF((SUM(BF$19:BF$37)+SUM(BF$78:BF98))&gt;=20,0,SUM(IF(AND($I99=1,CT99=1,CT$41&gt;2,CT$40&gt;0,SUM(CT$47:CT$53)&gt;0),1,0)))</f>
        <v>0</v>
      </c>
      <c r="BG99" s="68">
        <f>IF((SUM(BG$19:BG$37)+SUM(BG$78:BG98))&gt;=20,0,SUM(IF(AND($I99=1,CU99=1,CU$41&gt;2,CU$40&gt;0,SUM(CU$47:CU$53)&gt;0),1,0)))</f>
        <v>0</v>
      </c>
      <c r="BH99" s="68">
        <f>IF((SUM(BH$19:BH$37)+SUM(BH$78:BH98))&gt;=20,0,SUM(IF(AND($I99=1,CV99=1,CV$41&gt;2,CV$40&gt;0,SUM(CV$47:CV$53)&gt;0),1,0)))</f>
        <v>0</v>
      </c>
      <c r="BI99" s="68">
        <f>IF((SUM(BI$19:BI$37)+SUM(BI$78:BI98))&gt;=20,0,SUM(IF(AND($I99=1,CW99=1,CW$41&gt;2,CW$40&gt;0,SUM(CW$47:CW$53)&gt;0),1,0)))</f>
        <v>0</v>
      </c>
      <c r="BJ99" s="68">
        <f>IF((SUM(BJ$19:BJ$37)+SUM(BJ$78:BJ98))&gt;=20,0,SUM(IF(AND($I99=1,CX99=1,CX$41&gt;2,CX$40&gt;0,SUM(CX$47:CX$53)&gt;0),1,0)))</f>
        <v>0</v>
      </c>
      <c r="BK99" s="68">
        <f>IF((SUM(BK$19:BK$37)+SUM(BK$78:BK98))&gt;=20,0,SUM(IF(AND($I99=1,CY99=1,CY$41&gt;2,CY$40&gt;0,SUM(CY$47:CY$53)&gt;0),1,0)))</f>
        <v>0</v>
      </c>
      <c r="BL99" s="68">
        <f>IF((SUM(BL$19:BL$37)+SUM(BL$78:BL98))&gt;=20,0,SUM(IF(AND($I99=1,CZ99=1,CZ$41&gt;2,CZ$40&gt;0,SUM(CZ$47:CZ$53)&gt;0),1,0)))</f>
        <v>0</v>
      </c>
      <c r="BM99" s="68">
        <f>IF((SUM(BM$19:BM$37)+SUM(BM$78:BM98))&gt;=20,0,SUM(IF(AND($I99=1,DA99=1,DA$41&gt;2,DA$40&gt;0,SUM(DA$47:DA$53)&gt;0),1,0)))</f>
        <v>0</v>
      </c>
      <c r="BN99" s="68">
        <f>IF((SUM(BN$19:BN$37)+SUM(BN$78:BN98))&gt;=20,0,SUM(IF(AND($I99=1,DB99=1,DB$41&gt;2,DB$40&gt;0,SUM(DB$47:DB$53)&gt;0),1,0)))</f>
        <v>0</v>
      </c>
      <c r="BO99" s="68">
        <f>IF((SUM(BO$19:BO$37)+SUM(BO$78:BO98))&gt;=20,0,SUM(IF(AND($I99=1,DC99=1,DC$41&gt;2,DC$40&gt;0,SUM(DC$47:DC$53)&gt;0),1,0)))</f>
        <v>0</v>
      </c>
      <c r="BP99" s="68">
        <f>IF((SUM(BP$19:BP$37)+SUM(BP$78:BP98))&gt;=20,0,SUM(IF(AND($I99=1,DD99=1,DD$41&gt;2,DD$40&gt;0,SUM(DD$47:DD$53)&gt;0),1,0)))</f>
        <v>0</v>
      </c>
      <c r="BQ99" s="68">
        <f>IF((SUM(BQ$19:BQ$37)+SUM(BQ$78:BQ98))&gt;=20,0,SUM(IF(AND($I99=1,DE99=1,DE$41&gt;2,DE$40&gt;0,SUM(DE$47:DE$53)&gt;0),1,0)))</f>
        <v>0</v>
      </c>
      <c r="BR99" s="68">
        <f>IF((SUM(BR$19:BR$37)+SUM(BR$78:BR98))&gt;=20,0,SUM(IF(AND($I99=1,DF99=1,DF$41&gt;2,DF$40&gt;0,SUM(DF$47:DF$53)&gt;0),1,0)))</f>
        <v>0</v>
      </c>
      <c r="BS99" s="68">
        <f>IF((SUM(BS$19:BS$37)+SUM(BS$78:BS98))&gt;=20,0,SUM(IF(AND($I99=1,DG99=1,DG$41&gt;2,DG$40&gt;0,SUM(DG$47:DG$53)&gt;0),1,0)))</f>
        <v>0</v>
      </c>
      <c r="BT99" s="68">
        <f>IF((SUM(BT$19:BT$37)+SUM(BT$78:BT98))&gt;=20,0,SUM(IF(AND($I99=1,DH99=1,DH$41&gt;2,DH$40&gt;0,SUM(DH$47:DH$53)&gt;0),1,0)))</f>
        <v>0</v>
      </c>
      <c r="BU99" s="68">
        <f>IF((SUM(BU$19:BU$37)+SUM(BU$78:BU98))&gt;=20,0,SUM(IF(AND($I99=1,DI99=1,DI$41&gt;2,DI$40&gt;0,SUM(DI$47:DI$53)&gt;0),1,0)))</f>
        <v>0</v>
      </c>
      <c r="BV99" s="68">
        <f>IF((SUM(BV$19:BV$37)+SUM(BV$78:BV98))&gt;=20,0,SUM(IF(AND($I99=1,DJ99=1,DJ$41&gt;2,DJ$40&gt;0,SUM(DJ$47:DJ$53)&gt;0),1,0)))</f>
        <v>0</v>
      </c>
      <c r="BW99" s="68">
        <f>IF((SUM(BW$19:BW$37)+SUM(BW$78:BW98))&gt;=20,0,SUM(IF(AND($I99=1,DK99=1,DK$41&gt;2,DK$40&gt;0,SUM(DK$47:DK$53)&gt;0),1,0)))</f>
        <v>0</v>
      </c>
      <c r="BX99" s="68">
        <f>IF((SUM(BX$19:BX$37)+SUM(BX$78:BX98))&gt;=20,0,SUM(IF(AND($I99=1,DL99=1,DL$41&gt;2,DL$40&gt;0,SUM(DL$47:DL$53)&gt;0),1,0)))</f>
        <v>0</v>
      </c>
      <c r="BY99" s="68">
        <f>IF((SUM(BY$19:BY$37)+SUM(BY$78:BY98))&gt;=20,0,SUM(IF(AND($I99=1,DM99=1,DM$41&gt;2,DM$40&gt;0,SUM(DM$47:DM$53)&gt;0),1,0)))</f>
        <v>0</v>
      </c>
      <c r="BZ99" s="68">
        <f>IF((SUM(BZ$19:BZ$37)+SUM(BZ$78:BZ98))&gt;=20,0,SUM(IF(AND($I99=1,DN99=1,DN$41&gt;2,DN$40&gt;0,SUM(DN$47:DN$53)&gt;0),1,0)))</f>
        <v>0</v>
      </c>
      <c r="CA99" s="68">
        <f>IF((SUM(CA$19:CA$37)+SUM(CA$78:CA98))&gt;=20,0,SUM(IF(AND($I99=1,DO99=1,DO$41&gt;2,DO$40&gt;0,SUM(DO$47:DO$53)&gt;0),1,0)))</f>
        <v>0</v>
      </c>
      <c r="CB99" s="68">
        <f>IF((SUM(CB$19:CB$37)+SUM(CB$78:CB98))&gt;=20,0,SUM(IF(AND($I99=1,DP99=1,DP$41&gt;2,DP$40&gt;0,SUM(DP$47:DP$53)&gt;0),1,0)))</f>
        <v>0</v>
      </c>
      <c r="CC99" s="68">
        <f>IF((SUM(CC$19:CC$37)+SUM(CC$78:CC98))&gt;=20,0,SUM(IF(AND($I99=1,DQ99=1,DQ$41&gt;2,DQ$40&gt;0,SUM(DQ$47:DQ$53)&gt;0),1,0)))</f>
        <v>0</v>
      </c>
      <c r="CD99" s="68">
        <f>IF((SUM(CD$19:CD$37)+SUM(CD$78:CD98))&gt;=20,0,SUM(IF(AND($I99=1,DR99=1,DR$41&gt;2,DR$40&gt;0,SUM(DR$47:DR$53)&gt;0),1,0)))</f>
        <v>0</v>
      </c>
      <c r="CE99" s="68">
        <f>IF((SUM(CE$19:CE$37)+SUM(CE$78:CE98))&gt;=20,0,SUM(IF(AND($I99=1,DS99=1,DS$41&gt;2,DS$40&gt;0,SUM(DS$47:DS$53)&gt;0),1,0)))</f>
        <v>0</v>
      </c>
      <c r="CF99" s="68">
        <f>IF((SUM(CF$19:CF$37)+SUM(CF$78:CF98))&gt;=20,0,SUM(IF(AND($I99=1,DT99=1,DT$41&gt;2,DT$40&gt;0,SUM(DT$47:DT$53)&gt;0),1,0)))</f>
        <v>0</v>
      </c>
      <c r="CG99" s="68">
        <f>IF((SUM(CG$19:CG$37)+SUM(CG$78:CG98))&gt;=20,0,SUM(IF(AND($I99=1,DU99=1,DU$41&gt;2,DU$40&gt;0,SUM(DU$47:DU$53)&gt;0),1,0)))</f>
        <v>0</v>
      </c>
      <c r="CH99" s="68">
        <f>IF((SUM(CH$19:CH$37)+SUM(CH$78:CH98))&gt;=20,0,SUM(IF(AND($I99=1,DV99=1,DV$41&gt;2,DV$40&gt;0,SUM(DV$47:DV$53)&gt;0),1,0)))</f>
        <v>0</v>
      </c>
      <c r="CI99" s="68">
        <f>IF((SUM(CI$19:CI$37)+SUM(CI$78:CI98))&gt;=20,0,SUM(IF(AND($I99=1,DW99=1,DW$41&gt;2,DW$40&gt;0,SUM(DW$47:DW$53)&gt;0),1,0)))</f>
        <v>0</v>
      </c>
      <c r="CJ99" s="68">
        <f>IF((SUM(CJ$19:CJ$37)+SUM(CJ$78:CJ98))&gt;=20,0,SUM(IF(AND($I99=1,DX99=1,DX$41&gt;2,DX$40&gt;0,SUM(DX$47:DX$53)&gt;0),1,0)))</f>
        <v>0</v>
      </c>
      <c r="CK99" s="68">
        <f>IF((SUM(CK$19:CK$37)+SUM(CK$78:CK98))&gt;=20,0,SUM(IF(AND($I99=1,DY99=1,DY$41&gt;2,DY$40&gt;0,SUM(DY$47:DY$53)&gt;0),1,0)))</f>
        <v>0</v>
      </c>
      <c r="CL99" s="68">
        <f>IF((SUM(CL$19:CL$37)+SUM(CL$78:CL98))&gt;=20,0,SUM(IF(AND($I99=1,DZ99=1,DZ$41&gt;2,DZ$40&gt;0,SUM(DZ$47:DZ$53)&gt;0),1,0)))</f>
        <v>0</v>
      </c>
      <c r="CM99" s="68">
        <f>IF((SUM(CM$19:CM$37)+SUM(CM$78:CM98))&gt;=20,0,SUM(IF(AND($I99=1,EA99=1,EA$41&gt;2,EA$40&gt;0,SUM(EA$47:EA$53)&gt;0),1,0)))</f>
        <v>0</v>
      </c>
      <c r="CN99" s="68">
        <f>IF((SUM(CN$19:CN$37)+SUM(CN$78:CN98))&gt;=20,0,SUM(IF(AND($I99=1,EB99=1,EB$41&gt;2,EB$40&gt;0,SUM(EB$47:EB$53)&gt;0),1,0)))</f>
        <v>0</v>
      </c>
      <c r="CO99" s="68">
        <f>IF((SUM(CO$19:CO$37)+SUM(CO$78:CO98))&gt;=20,0,SUM(IF(AND($I99=1,EC99=1,EC$41&gt;2,EC$40&gt;0,SUM(EC$47:EC$53)&gt;0),1,0)))</f>
        <v>0</v>
      </c>
      <c r="CP99" s="68">
        <f>IF((SUM(CP$19:CP$37)+SUM(CP$78:CP98))&gt;=20,0,SUM(IF(AND($I99=1,ED99=1,ED$41&gt;2,ED$40&gt;0,SUM(ED$47:ED$53)&gt;0),1,0)))</f>
        <v>0</v>
      </c>
      <c r="CQ99" s="68">
        <f>IF((SUM(CQ$19:CQ$37)+SUM(CQ$78:CQ98))&gt;=20,0,SUM(IF(AND($I99=1,EE99=1,EE$41&gt;2,EE$40&gt;0,SUM(EE$47:EE$53)&gt;0),1,0)))</f>
        <v>0</v>
      </c>
      <c r="CR99" s="68">
        <f>IF((SUM(CR$19:CR$37)+SUM(CR$78:CR98))&gt;=20,0,SUM(IF(AND($I99=1,EF99=1,EF$41&gt;2,EF$40&gt;0,SUM(EF$47:EF$53)&gt;0),1,0)))</f>
        <v>0</v>
      </c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  <c r="DE99" s="53"/>
      <c r="DF99" s="53"/>
      <c r="DG99" s="53"/>
      <c r="DH99" s="53"/>
      <c r="DI99" s="53"/>
      <c r="DJ99" s="53"/>
      <c r="DK99" s="53"/>
      <c r="DL99" s="53"/>
      <c r="DM99" s="53"/>
      <c r="DN99" s="53"/>
      <c r="DO99" s="53"/>
      <c r="DP99" s="53"/>
      <c r="DQ99" s="53"/>
      <c r="DR99" s="53"/>
      <c r="DS99" s="53"/>
      <c r="DT99" s="53"/>
      <c r="DU99" s="53"/>
      <c r="DV99" s="53"/>
      <c r="DW99" s="53"/>
      <c r="DX99" s="53"/>
      <c r="DY99" s="53"/>
      <c r="DZ99" s="53"/>
      <c r="EA99" s="53"/>
      <c r="EB99" s="53"/>
      <c r="EC99" s="53"/>
      <c r="ED99" s="53"/>
      <c r="EE99" s="53"/>
      <c r="EF99" s="53"/>
      <c r="EG99" s="46">
        <f t="shared" si="51"/>
        <v>0</v>
      </c>
      <c r="EH99" s="116"/>
      <c r="EI99" s="82">
        <f t="shared" si="52"/>
        <v>0</v>
      </c>
      <c r="EJ99" s="295" t="str">
        <f t="shared" si="53"/>
        <v/>
      </c>
      <c r="EK99" s="296">
        <f t="shared" si="54"/>
        <v>0</v>
      </c>
      <c r="EL99" s="161"/>
      <c r="EM99" s="354">
        <f>SUMIF($K99,REGISTER!$CY$7,'KORT 3'!$BD99)</f>
        <v>0</v>
      </c>
      <c r="EN99" s="355">
        <f>SUMIF($K99,REGISTER!$CY$8,'KORT 3'!$BD99)</f>
        <v>0</v>
      </c>
      <c r="EO99" s="356">
        <f>SUMIF($K99,REGISTER!$CY$9,'KORT 3'!$BD99)</f>
        <v>0</v>
      </c>
      <c r="EP99" s="356">
        <f>SUMIF($K99,REGISTER!$CY$10,'KORT 3'!$BD99)</f>
        <v>0</v>
      </c>
      <c r="EQ99" s="357">
        <f>SUMIF($K99,REGISTER!$CY$23,'KORT 3'!$BD99)</f>
        <v>0</v>
      </c>
      <c r="ER99" s="355">
        <f>SUMIF($K99,REGISTER!$CY$24,'KORT 3'!$BD99)</f>
        <v>0</v>
      </c>
      <c r="ES99" s="356">
        <f>SUMIF($K99,REGISTER!$CY$25,'KORT 3'!$BD99)</f>
        <v>0</v>
      </c>
      <c r="ET99" s="356">
        <f>SUMIF($K99,REGISTER!$CY$26,'KORT 3'!$BD99)</f>
        <v>0</v>
      </c>
      <c r="EU99" s="357">
        <f>SUMIF($K99,REGISTER!$CY$15,'KORT 3'!$BD99)</f>
        <v>0</v>
      </c>
      <c r="EV99" s="355">
        <f>SUMIF($K99,REGISTER!$CY$16,'KORT 3'!$BD99)</f>
        <v>0</v>
      </c>
      <c r="EW99" s="355">
        <f>SUMIF($K99,REGISTER!$CY$17,'KORT 3'!$BD99)</f>
        <v>0</v>
      </c>
      <c r="EX99" s="355">
        <f>SUMIF($K99,REGISTER!$CY$18,'KORT 3'!$BD99)</f>
        <v>0</v>
      </c>
      <c r="EY99" s="358">
        <f>SUMIF($K99,REGISTER!$CY$19,'KORT 3'!$BD99)+SUMIF($K99,REGISTER!$CY$20,'KORT 3'!$BD99)+SUMIF($K99,REGISTER!$CY$21,'KORT 3'!$BD99)+SUMIF($K99,REGISTER!$CY$22,'KORT 3'!$BD99)</f>
        <v>0</v>
      </c>
      <c r="EZ99" s="359">
        <f>SUMIF($K99,REGISTER!$CY$31,'KORT 3'!$BD99)</f>
        <v>0</v>
      </c>
      <c r="FA99" s="355">
        <f>SUMIF($K99,REGISTER!$CY$32,'KORT 3'!$BD99)</f>
        <v>0</v>
      </c>
      <c r="FB99" s="355">
        <f>SUMIF($K99,REGISTER!$CY$33,'KORT 3'!$BD99)</f>
        <v>0</v>
      </c>
      <c r="FC99" s="355">
        <f>SUMIF($K99,REGISTER!$CY$34,'KORT 3'!$BD99)</f>
        <v>0</v>
      </c>
      <c r="FD99" s="358">
        <f>SUMIF($K99,REGISTER!$CY$35,'KORT 3'!$BD99)+SUMIF($K99,REGISTER!$CY$36,'KORT 3'!$BD99)+SUMIF($K99,REGISTER!$CY$37,'KORT 3'!$BD99)+SUMIF($K99,REGISTER!$CY$38,'KORT 3'!$BD99)</f>
        <v>0</v>
      </c>
      <c r="FE99" s="376"/>
      <c r="FF99" s="377"/>
      <c r="FG99" s="378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9"/>
      <c r="FY99" s="84">
        <f>SUMIF($M99,REGISTER!$CY$40,'KORT 3'!$O99)</f>
        <v>0</v>
      </c>
      <c r="FZ99" s="17">
        <f>SUMIF($M99,REGISTER!$CY$41,'KORT 3'!$O99)</f>
        <v>0</v>
      </c>
      <c r="GA99" s="17">
        <f>SUMIF($M99,REGISTER!$CY$42,'KORT 3'!$O99)</f>
        <v>0</v>
      </c>
      <c r="GB99" s="17">
        <f>SUMIF($M99,REGISTER!$CY$43,'KORT 3'!$O99)</f>
        <v>0</v>
      </c>
      <c r="GC99" s="17">
        <f>SUMIF($M99,REGISTER!$CY$44,'KORT 3'!$O99)</f>
        <v>0</v>
      </c>
      <c r="GD99" s="17">
        <f>SUMIF($M99,REGISTER!$CY$45,'KORT 3'!$O99)</f>
        <v>0</v>
      </c>
      <c r="GE99" s="17">
        <f>SUMIF($M99,REGISTER!$CY$60,'KORT 3'!$O99)</f>
        <v>0</v>
      </c>
      <c r="GF99" s="17">
        <f>SUMIF($M99,REGISTER!$CY$61,'KORT 3'!$O99)</f>
        <v>0</v>
      </c>
      <c r="GG99" s="17">
        <f>SUMIF($M99,REGISTER!$CY$62,'KORT 3'!$O99)</f>
        <v>0</v>
      </c>
      <c r="GH99" s="17">
        <f>SUMIF($M99,REGISTER!$CY$63,'KORT 3'!$O99)</f>
        <v>0</v>
      </c>
      <c r="GI99" s="17">
        <f>SUMIF($M99,REGISTER!$CY$64,'KORT 3'!$O99)</f>
        <v>0</v>
      </c>
      <c r="GJ99" s="17">
        <f>SUMIF($M99,REGISTER!$CY$65,'KORT 3'!$O99)</f>
        <v>0</v>
      </c>
      <c r="GK99" s="17">
        <f>SUMIF($M99,REGISTER!$CY$50,'KORT 3'!$O99)</f>
        <v>0</v>
      </c>
      <c r="GL99" s="17">
        <f>SUMIF($M99,REGISTER!$CY$51,'KORT 3'!$O99)</f>
        <v>0</v>
      </c>
      <c r="GM99" s="17">
        <f>SUMIF($M99,REGISTER!$CY$52,'KORT 3'!$O99)</f>
        <v>0</v>
      </c>
      <c r="GN99" s="17">
        <f>SUMIF($M99,REGISTER!$CY$53,'KORT 3'!$O99)</f>
        <v>0</v>
      </c>
      <c r="GO99" s="17">
        <f>SUMIF($M99,REGISTER!$CY$54,'KORT 3'!$O99)</f>
        <v>0</v>
      </c>
      <c r="GP99" s="17">
        <f>SUMIF($M99,REGISTER!$CY$55,'KORT 3'!$O99)</f>
        <v>0</v>
      </c>
      <c r="GQ99" s="16">
        <f>SUMIF($M99,REGISTER!$CY$56,'KORT 3'!$O99)+SUMIF($M99,REGISTER!$CY$57,'KORT 3'!$O99)+SUMIF($M99,REGISTER!$CY$58,'KORT 3'!$O99)+SUMIF($M99,REGISTER!$CY$59,'KORT 3'!$O99)</f>
        <v>0</v>
      </c>
      <c r="GR99" s="17">
        <f>SUMIF($M99,REGISTER!$CY$70,'KORT 3'!$O99)</f>
        <v>0</v>
      </c>
      <c r="GS99" s="17">
        <f>SUMIF($M99,REGISTER!$CY$71,'KORT 3'!$O99)</f>
        <v>0</v>
      </c>
      <c r="GT99" s="17">
        <f>SUMIF($M99,REGISTER!$CY$72,'KORT 3'!$O99)</f>
        <v>0</v>
      </c>
      <c r="GU99" s="17">
        <f>SUMIF($M99,REGISTER!$CY$73,'KORT 3'!$O99)</f>
        <v>0</v>
      </c>
      <c r="GV99" s="17">
        <f>SUMIF($M99,REGISTER!$CY$74,'KORT 3'!$O99)</f>
        <v>0</v>
      </c>
      <c r="GW99" s="17">
        <f>SUMIF($M99,REGISTER!$CY$75,'KORT 3'!$O99)</f>
        <v>0</v>
      </c>
      <c r="GX99" s="16">
        <f>SUMIF($M99,REGISTER!$CY$76,'KORT 3'!$O99)+SUMIF($M99,REGISTER!$CY$77,'KORT 3'!$O99)+SUMIF($M99,REGISTER!$CY$78,'KORT 3'!$O99)+SUMIF($M99,REGISTER!$CY$79,'KORT 3'!$O99)</f>
        <v>0</v>
      </c>
      <c r="GY99" s="116"/>
      <c r="GZ99" s="116"/>
      <c r="HA99" s="116"/>
      <c r="HB99" s="116"/>
      <c r="HC99" s="116"/>
      <c r="HD99" s="116"/>
      <c r="HE99" s="116"/>
      <c r="HF99" s="116"/>
      <c r="HG99" s="116"/>
      <c r="HH99" s="116"/>
      <c r="HI99" s="116"/>
      <c r="HJ99" s="116"/>
      <c r="HK99" s="116"/>
      <c r="HL99" s="116"/>
      <c r="HM99" s="116"/>
      <c r="HN99" s="116"/>
      <c r="HO99" s="116"/>
      <c r="HP99" s="106"/>
      <c r="HQ99" s="1"/>
    </row>
    <row r="100" spans="1:225" ht="12" customHeight="1">
      <c r="A100" s="15">
        <v>44</v>
      </c>
      <c r="B100" s="69"/>
      <c r="C100" s="539" t="str">
        <f t="shared" si="41"/>
        <v/>
      </c>
      <c r="D100" s="540"/>
      <c r="E100" s="540"/>
      <c r="F100" s="540"/>
      <c r="G100" s="541"/>
      <c r="H100" s="111" t="str">
        <f t="shared" si="42"/>
        <v/>
      </c>
      <c r="I100" s="22">
        <f t="shared" si="43"/>
        <v>0</v>
      </c>
      <c r="J100" s="22">
        <f t="shared" si="44"/>
        <v>0</v>
      </c>
      <c r="K100" s="22">
        <f t="shared" si="45"/>
        <v>0</v>
      </c>
      <c r="L100" s="114"/>
      <c r="M100" s="22">
        <f t="shared" si="46"/>
        <v>0</v>
      </c>
      <c r="N100" s="22">
        <f t="shared" si="47"/>
        <v>0</v>
      </c>
      <c r="O100" s="83">
        <f t="shared" si="48"/>
        <v>0</v>
      </c>
      <c r="P100" s="68">
        <f>IF((SUM(P$19:P$39)+SUM(P$78:P99)+SUM(P$117:P$121))&gt;=REGISTER!$DD$24,0,IF(CS$70=1,0,IF(AND(CS100=1,$J100=1,CS$43&gt;=REGISTER!$DD$28,CS$40&gt;0,SUM(CS$54:CS$60)&gt;0),1,0)))</f>
        <v>0</v>
      </c>
      <c r="Q100" s="68">
        <f>IF((SUM(Q$19:Q$39)+SUM(Q$78:Q99)+SUM(Q$117:Q$121))&gt;=REGISTER!$DD$24,0,IF(CT$70=1,0,IF(AND(CT100=1,$J100=1,CT$43&gt;=REGISTER!$DD$28,CT$40&gt;0,SUM(CT$54:CT$60)&gt;0),1,0)))</f>
        <v>0</v>
      </c>
      <c r="R100" s="68">
        <f>IF((SUM(R$19:R$39)+SUM(R$78:R99)+SUM(R$117:R$121))&gt;=REGISTER!$DD$24,0,IF(CU$70=1,0,IF(AND(CU100=1,$J100=1,CU$43&gt;=REGISTER!$DD$28,CU$40&gt;0,SUM(CU$54:CU$60)&gt;0),1,0)))</f>
        <v>0</v>
      </c>
      <c r="S100" s="68">
        <f>IF((SUM(S$19:S$39)+SUM(S$78:S99)+SUM(S$117:S$121))&gt;=REGISTER!$DD$24,0,IF(CV$70=1,0,IF(AND(CV100=1,$J100=1,CV$43&gt;=REGISTER!$DD$28,CV$40&gt;0,SUM(CV$54:CV$60)&gt;0),1,0)))</f>
        <v>0</v>
      </c>
      <c r="T100" s="68">
        <f>IF((SUM(T$19:T$39)+SUM(T$78:T99)+SUM(T$117:T$121))&gt;=REGISTER!$DD$24,0,IF(CW$70=1,0,IF(AND(CW100=1,$J100=1,CW$43&gt;=REGISTER!$DD$28,CW$40&gt;0,SUM(CW$54:CW$60)&gt;0),1,0)))</f>
        <v>0</v>
      </c>
      <c r="U100" s="68">
        <f>IF((SUM(U$19:U$39)+SUM(U$78:U99)+SUM(U$117:U$121))&gt;=REGISTER!$DD$24,0,IF(CX$70=1,0,IF(AND(CX100=1,$J100=1,CX$43&gt;=REGISTER!$DD$28,CX$40&gt;0,SUM(CX$54:CX$60)&gt;0),1,0)))</f>
        <v>0</v>
      </c>
      <c r="V100" s="68">
        <f>IF((SUM(V$19:V$39)+SUM(V$78:V99)+SUM(V$117:V$121))&gt;=REGISTER!$DD$24,0,IF(CY$70=1,0,IF(AND(CY100=1,$J100=1,CY$43&gt;=REGISTER!$DD$28,CY$40&gt;0,SUM(CY$54:CY$60)&gt;0),1,0)))</f>
        <v>0</v>
      </c>
      <c r="W100" s="68">
        <f>IF((SUM(W$19:W$39)+SUM(W$78:W99)+SUM(W$117:W$121))&gt;=REGISTER!$DD$24,0,IF(CZ$70=1,0,IF(AND(CZ100=1,$J100=1,CZ$43&gt;=REGISTER!$DD$28,CZ$40&gt;0,SUM(CZ$54:CZ$60)&gt;0),1,0)))</f>
        <v>0</v>
      </c>
      <c r="X100" s="68">
        <f>IF((SUM(X$19:X$39)+SUM(X$78:X99)+SUM(X$117:X$121))&gt;=REGISTER!$DD$24,0,IF(DA$70=1,0,IF(AND(DA100=1,$J100=1,DA$43&gt;=REGISTER!$DD$28,DA$40&gt;0,SUM(DA$54:DA$60)&gt;0),1,0)))</f>
        <v>0</v>
      </c>
      <c r="Y100" s="68">
        <f>IF((SUM(Y$19:Y$39)+SUM(Y$78:Y99)+SUM(Y$117:Y$121))&gt;=REGISTER!$DD$24,0,IF(DB$70=1,0,IF(AND(DB100=1,$J100=1,DB$43&gt;=REGISTER!$DD$28,DB$40&gt;0,SUM(DB$54:DB$60)&gt;0),1,0)))</f>
        <v>0</v>
      </c>
      <c r="Z100" s="68">
        <f>IF((SUM(Z$19:Z$39)+SUM(Z$78:Z99)+SUM(Z$117:Z$121))&gt;=REGISTER!$DD$24,0,IF(DC$70=1,0,IF(AND(DC100=1,$J100=1,DC$43&gt;=REGISTER!$DD$28,DC$40&gt;0,SUM(DC$54:DC$60)&gt;0),1,0)))</f>
        <v>0</v>
      </c>
      <c r="AA100" s="68">
        <f>IF((SUM(AA$19:AA$39)+SUM(AA$78:AA99)+SUM(AA$117:AA$121))&gt;=REGISTER!$DD$24,0,IF(DD$70=1,0,IF(AND(DD100=1,$J100=1,DD$43&gt;=REGISTER!$DD$28,DD$40&gt;0,SUM(DD$54:DD$60)&gt;0),1,0)))</f>
        <v>0</v>
      </c>
      <c r="AB100" s="68">
        <f>IF((SUM(AB$19:AB$39)+SUM(AB$78:AB99)+SUM(AB$117:AB$121))&gt;=REGISTER!$DD$24,0,IF(DE$70=1,0,IF(AND(DE100=1,$J100=1,DE$43&gt;=REGISTER!$DD$28,DE$40&gt;0,SUM(DE$54:DE$60)&gt;0),1,0)))</f>
        <v>0</v>
      </c>
      <c r="AC100" s="68">
        <f>IF((SUM(AC$19:AC$39)+SUM(AC$78:AC99)+SUM(AC$117:AC$121))&gt;=REGISTER!$DD$24,0,IF(DF$70=1,0,IF(AND(DF100=1,$J100=1,DF$43&gt;=REGISTER!$DD$28,DF$40&gt;0,SUM(DF$54:DF$60)&gt;0),1,0)))</f>
        <v>0</v>
      </c>
      <c r="AD100" s="68">
        <f>IF((SUM(AD$19:AD$39)+SUM(AD$78:AD99)+SUM(AD$117:AD$121))&gt;=REGISTER!$DD$24,0,IF(DG$70=1,0,IF(AND(DG100=1,$J100=1,DG$43&gt;=REGISTER!$DD$28,DG$40&gt;0,SUM(DG$54:DG$60)&gt;0),1,0)))</f>
        <v>0</v>
      </c>
      <c r="AE100" s="68">
        <f>IF((SUM(AE$19:AE$39)+SUM(AE$78:AE99)+SUM(AE$117:AE$121))&gt;=REGISTER!$DD$24,0,IF(DH$70=1,0,IF(AND(DH100=1,$J100=1,DH$43&gt;=REGISTER!$DD$28,DH$40&gt;0,SUM(DH$54:DH$60)&gt;0),1,0)))</f>
        <v>0</v>
      </c>
      <c r="AF100" s="68">
        <f>IF((SUM(AF$19:AF$39)+SUM(AF$78:AF99)+SUM(AF$117:AF$121))&gt;=REGISTER!$DD$24,0,IF(DI$70=1,0,IF(AND(DI100=1,$J100=1,DI$43&gt;=REGISTER!$DD$28,DI$40&gt;0,SUM(DI$54:DI$60)&gt;0),1,0)))</f>
        <v>0</v>
      </c>
      <c r="AG100" s="68">
        <f>IF((SUM(AG$19:AG$39)+SUM(AG$78:AG99)+SUM(AG$117:AG$121))&gt;=REGISTER!$DD$24,0,IF(DJ$70=1,0,IF(AND(DJ100=1,$J100=1,DJ$43&gt;=REGISTER!$DD$28,DJ$40&gt;0,SUM(DJ$54:DJ$60)&gt;0),1,0)))</f>
        <v>0</v>
      </c>
      <c r="AH100" s="68">
        <f>IF((SUM(AH$19:AH$39)+SUM(AH$78:AH99)+SUM(AH$117:AH$121))&gt;=REGISTER!$DD$24,0,IF(DK$70=1,0,IF(AND(DK100=1,$J100=1,DK$43&gt;=REGISTER!$DD$28,DK$40&gt;0,SUM(DK$54:DK$60)&gt;0),1,0)))</f>
        <v>0</v>
      </c>
      <c r="AI100" s="68">
        <f>IF((SUM(AI$19:AI$39)+SUM(AI$78:AI99)+SUM(AI$117:AI$121))&gt;=REGISTER!$DD$24,0,IF(DL$70=1,0,IF(AND(DL100=1,$J100=1,DL$43&gt;=REGISTER!$DD$28,DL$40&gt;0,SUM(DL$54:DL$60)&gt;0),1,0)))</f>
        <v>0</v>
      </c>
      <c r="AJ100" s="68">
        <f>IF((SUM(AJ$19:AJ$39)+SUM(AJ$78:AJ99)+SUM(AJ$117:AJ$121))&gt;=REGISTER!$DD$24,0,IF(DM$70=1,0,IF(AND(DM100=1,$J100=1,DM$43&gt;=REGISTER!$DD$28,DM$40&gt;0,SUM(DM$54:DM$60)&gt;0),1,0)))</f>
        <v>0</v>
      </c>
      <c r="AK100" s="68">
        <f>IF((SUM(AK$19:AK$39)+SUM(AK$78:AK99)+SUM(AK$117:AK$121))&gt;=REGISTER!$DD$24,0,IF(DN$70=1,0,IF(AND(DN100=1,$J100=1,DN$43&gt;=REGISTER!$DD$28,DN$40&gt;0,SUM(DN$54:DN$60)&gt;0),1,0)))</f>
        <v>0</v>
      </c>
      <c r="AL100" s="68">
        <f>IF((SUM(AL$19:AL$39)+SUM(AL$78:AL99)+SUM(AL$117:AL$121))&gt;=REGISTER!$DD$24,0,IF(DO$70=1,0,IF(AND(DO100=1,$J100=1,DO$43&gt;=REGISTER!$DD$28,DO$40&gt;0,SUM(DO$54:DO$60)&gt;0),1,0)))</f>
        <v>0</v>
      </c>
      <c r="AM100" s="68">
        <f>IF((SUM(AM$19:AM$39)+SUM(AM$78:AM99)+SUM(AM$117:AM$121))&gt;=REGISTER!$DD$24,0,IF(DP$70=1,0,IF(AND(DP100=1,$J100=1,DP$43&gt;=REGISTER!$DD$28,DP$40&gt;0,SUM(DP$54:DP$60)&gt;0),1,0)))</f>
        <v>0</v>
      </c>
      <c r="AN100" s="68">
        <f>IF((SUM(AN$19:AN$39)+SUM(AN$78:AN99)+SUM(AN$117:AN$121))&gt;=REGISTER!$DD$24,0,IF(DQ$70=1,0,IF(AND(DQ100=1,$J100=1,DQ$43&gt;=REGISTER!$DD$28,DQ$40&gt;0,SUM(DQ$54:DQ$60)&gt;0),1,0)))</f>
        <v>0</v>
      </c>
      <c r="AO100" s="68">
        <f>IF((SUM(AO$19:AO$39)+SUM(AO$78:AO99)+SUM(AO$117:AO$121))&gt;=REGISTER!$DD$24,0,IF(DR$70=1,0,IF(AND(DR100=1,$J100=1,DR$43&gt;=REGISTER!$DD$28,DR$40&gt;0,SUM(DR$54:DR$60)&gt;0),1,0)))</f>
        <v>0</v>
      </c>
      <c r="AP100" s="68">
        <f>IF((SUM(AP$19:AP$39)+SUM(AP$78:AP99)+SUM(AP$117:AP$121))&gt;=REGISTER!$DD$24,0,IF(DS$70=1,0,IF(AND(DS100=1,$J100=1,DS$43&gt;=REGISTER!$DD$28,DS$40&gt;0,SUM(DS$54:DS$60)&gt;0),1,0)))</f>
        <v>0</v>
      </c>
      <c r="AQ100" s="68">
        <f>IF((SUM(AQ$19:AQ$39)+SUM(AQ$78:AQ99)+SUM(AQ$117:AQ$121))&gt;=REGISTER!$DD$24,0,IF(DT$70=1,0,IF(AND(DT100=1,$J100=1,DT$43&gt;=REGISTER!$DD$28,DT$40&gt;0,SUM(DT$54:DT$60)&gt;0),1,0)))</f>
        <v>0</v>
      </c>
      <c r="AR100" s="68">
        <f>IF((SUM(AR$19:AR$39)+SUM(AR$78:AR99)+SUM(AR$117:AR$121))&gt;=REGISTER!$DD$24,0,IF(DU$70=1,0,IF(AND(DU100=1,$J100=1,DU$43&gt;=REGISTER!$DD$28,DU$40&gt;0,SUM(DU$54:DU$60)&gt;0),1,0)))</f>
        <v>0</v>
      </c>
      <c r="AS100" s="68">
        <f>IF((SUM(AS$19:AS$39)+SUM(AS$78:AS99)+SUM(AS$117:AS$121))&gt;=REGISTER!$DD$24,0,IF(DV$70=1,0,IF(AND(DV100=1,$J100=1,DV$43&gt;=REGISTER!$DD$28,DV$40&gt;0,SUM(DV$54:DV$60)&gt;0),1,0)))</f>
        <v>0</v>
      </c>
      <c r="AT100" s="68">
        <f>IF((SUM(AT$19:AT$39)+SUM(AT$78:AT99)+SUM(AT$117:AT$121))&gt;=REGISTER!$DD$24,0,IF(DW$70=1,0,IF(AND(DW100=1,$J100=1,DW$43&gt;=REGISTER!$DD$28,DW$40&gt;0,SUM(DW$54:DW$60)&gt;0),1,0)))</f>
        <v>0</v>
      </c>
      <c r="AU100" s="68">
        <f>IF((SUM(AU$19:AU$39)+SUM(AU$78:AU99)+SUM(AU$117:AU$121))&gt;=REGISTER!$DD$24,0,IF(DX$70=1,0,IF(AND(DX100=1,$J100=1,DX$43&gt;=REGISTER!$DD$28,DX$40&gt;0,SUM(DX$54:DX$60)&gt;0),1,0)))</f>
        <v>0</v>
      </c>
      <c r="AV100" s="68">
        <f>IF((SUM(AV$19:AV$39)+SUM(AV$78:AV99)+SUM(AV$117:AV$121))&gt;=REGISTER!$DD$24,0,IF(DY$70=1,0,IF(AND(DY100=1,$J100=1,DY$43&gt;=REGISTER!$DD$28,DY$40&gt;0,SUM(DY$54:DY$60)&gt;0),1,0)))</f>
        <v>0</v>
      </c>
      <c r="AW100" s="68">
        <f>IF((SUM(AW$19:AW$39)+SUM(AW$78:AW99)+SUM(AW$117:AW$121))&gt;=REGISTER!$DD$24,0,IF(DZ$70=1,0,IF(AND(DZ100=1,$J100=1,DZ$43&gt;=REGISTER!$DD$28,DZ$40&gt;0,SUM(DZ$54:DZ$60)&gt;0),1,0)))</f>
        <v>0</v>
      </c>
      <c r="AX100" s="68">
        <f>IF((SUM(AX$19:AX$39)+SUM(AX$78:AX99)+SUM(AX$117:AX$121))&gt;=REGISTER!$DD$24,0,IF(EA$70=1,0,IF(AND(EA100=1,$J100=1,EA$43&gt;=REGISTER!$DD$28,EA$40&gt;0,SUM(EA$54:EA$60)&gt;0),1,0)))</f>
        <v>0</v>
      </c>
      <c r="AY100" s="68">
        <f>IF((SUM(AY$19:AY$39)+SUM(AY$78:AY99)+SUM(AY$117:AY$121))&gt;=REGISTER!$DD$24,0,IF(EB$70=1,0,IF(AND(EB100=1,$J100=1,EB$43&gt;=REGISTER!$DD$28,EB$40&gt;0,SUM(EB$54:EB$60)&gt;0),1,0)))</f>
        <v>0</v>
      </c>
      <c r="AZ100" s="68">
        <f>IF((SUM(AZ$19:AZ$39)+SUM(AZ$78:AZ99)+SUM(AZ$117:AZ$121))&gt;=REGISTER!$DD$24,0,IF(EC$70=1,0,IF(AND(EC100=1,$J100=1,EC$43&gt;=REGISTER!$DD$28,EC$40&gt;0,SUM(EC$54:EC$60)&gt;0),1,0)))</f>
        <v>0</v>
      </c>
      <c r="BA100" s="68">
        <f>IF((SUM(BA$19:BA$39)+SUM(BA$78:BA99)+SUM(BA$117:BA$121))&gt;=REGISTER!$DD$24,0,IF(ED$70=1,0,IF(AND(ED100=1,$J100=1,ED$43&gt;=REGISTER!$DD$28,ED$40&gt;0,SUM(ED$54:ED$60)&gt;0),1,0)))</f>
        <v>0</v>
      </c>
      <c r="BB100" s="68">
        <f>IF((SUM(BB$19:BB$39)+SUM(BB$78:BB99)+SUM(BB$117:BB$121))&gt;=REGISTER!$DD$24,0,IF(EE$70=1,0,IF(AND(EE100=1,$J100=1,EE$43&gt;=REGISTER!$DD$28,EE$40&gt;0,SUM(EE$54:EE$60)&gt;0),1,0)))</f>
        <v>0</v>
      </c>
      <c r="BC100" s="68">
        <f>IF((SUM(BC$19:BC$39)+SUM(BC$78:BC99)+SUM(BC$117:BC$121))&gt;=REGISTER!$DD$24,0,IF(EF$70=1,0,IF(AND(EF100=1,$J100=1,EF$43&gt;=REGISTER!$DD$28,EF$40&gt;0,SUM(EF$54:EF$60)&gt;0),1,0)))</f>
        <v>0</v>
      </c>
      <c r="BD100" s="83">
        <f t="shared" si="55"/>
        <v>0</v>
      </c>
      <c r="BE100" s="68">
        <f>IF((SUM(BE$19:BE$37)+SUM(BE$78:BE99))&gt;=20,0,SUM(IF(AND($I100=1,CS100=1,CS$41&gt;2,CS$40&gt;0,SUM(CS$47:CS$53)&gt;0),1,0)))</f>
        <v>0</v>
      </c>
      <c r="BF100" s="68">
        <f>IF((SUM(BF$19:BF$37)+SUM(BF$78:BF99))&gt;=20,0,SUM(IF(AND($I100=1,CT100=1,CT$41&gt;2,CT$40&gt;0,SUM(CT$47:CT$53)&gt;0),1,0)))</f>
        <v>0</v>
      </c>
      <c r="BG100" s="68">
        <f>IF((SUM(BG$19:BG$37)+SUM(BG$78:BG99))&gt;=20,0,SUM(IF(AND($I100=1,CU100=1,CU$41&gt;2,CU$40&gt;0,SUM(CU$47:CU$53)&gt;0),1,0)))</f>
        <v>0</v>
      </c>
      <c r="BH100" s="68">
        <f>IF((SUM(BH$19:BH$37)+SUM(BH$78:BH99))&gt;=20,0,SUM(IF(AND($I100=1,CV100=1,CV$41&gt;2,CV$40&gt;0,SUM(CV$47:CV$53)&gt;0),1,0)))</f>
        <v>0</v>
      </c>
      <c r="BI100" s="68">
        <f>IF((SUM(BI$19:BI$37)+SUM(BI$78:BI99))&gt;=20,0,SUM(IF(AND($I100=1,CW100=1,CW$41&gt;2,CW$40&gt;0,SUM(CW$47:CW$53)&gt;0),1,0)))</f>
        <v>0</v>
      </c>
      <c r="BJ100" s="68">
        <f>IF((SUM(BJ$19:BJ$37)+SUM(BJ$78:BJ99))&gt;=20,0,SUM(IF(AND($I100=1,CX100=1,CX$41&gt;2,CX$40&gt;0,SUM(CX$47:CX$53)&gt;0),1,0)))</f>
        <v>0</v>
      </c>
      <c r="BK100" s="68">
        <f>IF((SUM(BK$19:BK$37)+SUM(BK$78:BK99))&gt;=20,0,SUM(IF(AND($I100=1,CY100=1,CY$41&gt;2,CY$40&gt;0,SUM(CY$47:CY$53)&gt;0),1,0)))</f>
        <v>0</v>
      </c>
      <c r="BL100" s="68">
        <f>IF((SUM(BL$19:BL$37)+SUM(BL$78:BL99))&gt;=20,0,SUM(IF(AND($I100=1,CZ100=1,CZ$41&gt;2,CZ$40&gt;0,SUM(CZ$47:CZ$53)&gt;0),1,0)))</f>
        <v>0</v>
      </c>
      <c r="BM100" s="68">
        <f>IF((SUM(BM$19:BM$37)+SUM(BM$78:BM99))&gt;=20,0,SUM(IF(AND($I100=1,DA100=1,DA$41&gt;2,DA$40&gt;0,SUM(DA$47:DA$53)&gt;0),1,0)))</f>
        <v>0</v>
      </c>
      <c r="BN100" s="68">
        <f>IF((SUM(BN$19:BN$37)+SUM(BN$78:BN99))&gt;=20,0,SUM(IF(AND($I100=1,DB100=1,DB$41&gt;2,DB$40&gt;0,SUM(DB$47:DB$53)&gt;0),1,0)))</f>
        <v>0</v>
      </c>
      <c r="BO100" s="68">
        <f>IF((SUM(BO$19:BO$37)+SUM(BO$78:BO99))&gt;=20,0,SUM(IF(AND($I100=1,DC100=1,DC$41&gt;2,DC$40&gt;0,SUM(DC$47:DC$53)&gt;0),1,0)))</f>
        <v>0</v>
      </c>
      <c r="BP100" s="68">
        <f>IF((SUM(BP$19:BP$37)+SUM(BP$78:BP99))&gt;=20,0,SUM(IF(AND($I100=1,DD100=1,DD$41&gt;2,DD$40&gt;0,SUM(DD$47:DD$53)&gt;0),1,0)))</f>
        <v>0</v>
      </c>
      <c r="BQ100" s="68">
        <f>IF((SUM(BQ$19:BQ$37)+SUM(BQ$78:BQ99))&gt;=20,0,SUM(IF(AND($I100=1,DE100=1,DE$41&gt;2,DE$40&gt;0,SUM(DE$47:DE$53)&gt;0),1,0)))</f>
        <v>0</v>
      </c>
      <c r="BR100" s="68">
        <f>IF((SUM(BR$19:BR$37)+SUM(BR$78:BR99))&gt;=20,0,SUM(IF(AND($I100=1,DF100=1,DF$41&gt;2,DF$40&gt;0,SUM(DF$47:DF$53)&gt;0),1,0)))</f>
        <v>0</v>
      </c>
      <c r="BS100" s="68">
        <f>IF((SUM(BS$19:BS$37)+SUM(BS$78:BS99))&gt;=20,0,SUM(IF(AND($I100=1,DG100=1,DG$41&gt;2,DG$40&gt;0,SUM(DG$47:DG$53)&gt;0),1,0)))</f>
        <v>0</v>
      </c>
      <c r="BT100" s="68">
        <f>IF((SUM(BT$19:BT$37)+SUM(BT$78:BT99))&gt;=20,0,SUM(IF(AND($I100=1,DH100=1,DH$41&gt;2,DH$40&gt;0,SUM(DH$47:DH$53)&gt;0),1,0)))</f>
        <v>0</v>
      </c>
      <c r="BU100" s="68">
        <f>IF((SUM(BU$19:BU$37)+SUM(BU$78:BU99))&gt;=20,0,SUM(IF(AND($I100=1,DI100=1,DI$41&gt;2,DI$40&gt;0,SUM(DI$47:DI$53)&gt;0),1,0)))</f>
        <v>0</v>
      </c>
      <c r="BV100" s="68">
        <f>IF((SUM(BV$19:BV$37)+SUM(BV$78:BV99))&gt;=20,0,SUM(IF(AND($I100=1,DJ100=1,DJ$41&gt;2,DJ$40&gt;0,SUM(DJ$47:DJ$53)&gt;0),1,0)))</f>
        <v>0</v>
      </c>
      <c r="BW100" s="68">
        <f>IF((SUM(BW$19:BW$37)+SUM(BW$78:BW99))&gt;=20,0,SUM(IF(AND($I100=1,DK100=1,DK$41&gt;2,DK$40&gt;0,SUM(DK$47:DK$53)&gt;0),1,0)))</f>
        <v>0</v>
      </c>
      <c r="BX100" s="68">
        <f>IF((SUM(BX$19:BX$37)+SUM(BX$78:BX99))&gt;=20,0,SUM(IF(AND($I100=1,DL100=1,DL$41&gt;2,DL$40&gt;0,SUM(DL$47:DL$53)&gt;0),1,0)))</f>
        <v>0</v>
      </c>
      <c r="BY100" s="68">
        <f>IF((SUM(BY$19:BY$37)+SUM(BY$78:BY99))&gt;=20,0,SUM(IF(AND($I100=1,DM100=1,DM$41&gt;2,DM$40&gt;0,SUM(DM$47:DM$53)&gt;0),1,0)))</f>
        <v>0</v>
      </c>
      <c r="BZ100" s="68">
        <f>IF((SUM(BZ$19:BZ$37)+SUM(BZ$78:BZ99))&gt;=20,0,SUM(IF(AND($I100=1,DN100=1,DN$41&gt;2,DN$40&gt;0,SUM(DN$47:DN$53)&gt;0),1,0)))</f>
        <v>0</v>
      </c>
      <c r="CA100" s="68">
        <f>IF((SUM(CA$19:CA$37)+SUM(CA$78:CA99))&gt;=20,0,SUM(IF(AND($I100=1,DO100=1,DO$41&gt;2,DO$40&gt;0,SUM(DO$47:DO$53)&gt;0),1,0)))</f>
        <v>0</v>
      </c>
      <c r="CB100" s="68">
        <f>IF((SUM(CB$19:CB$37)+SUM(CB$78:CB99))&gt;=20,0,SUM(IF(AND($I100=1,DP100=1,DP$41&gt;2,DP$40&gt;0,SUM(DP$47:DP$53)&gt;0),1,0)))</f>
        <v>0</v>
      </c>
      <c r="CC100" s="68">
        <f>IF((SUM(CC$19:CC$37)+SUM(CC$78:CC99))&gt;=20,0,SUM(IF(AND($I100=1,DQ100=1,DQ$41&gt;2,DQ$40&gt;0,SUM(DQ$47:DQ$53)&gt;0),1,0)))</f>
        <v>0</v>
      </c>
      <c r="CD100" s="68">
        <f>IF((SUM(CD$19:CD$37)+SUM(CD$78:CD99))&gt;=20,0,SUM(IF(AND($I100=1,DR100=1,DR$41&gt;2,DR$40&gt;0,SUM(DR$47:DR$53)&gt;0),1,0)))</f>
        <v>0</v>
      </c>
      <c r="CE100" s="68">
        <f>IF((SUM(CE$19:CE$37)+SUM(CE$78:CE99))&gt;=20,0,SUM(IF(AND($I100=1,DS100=1,DS$41&gt;2,DS$40&gt;0,SUM(DS$47:DS$53)&gt;0),1,0)))</f>
        <v>0</v>
      </c>
      <c r="CF100" s="68">
        <f>IF((SUM(CF$19:CF$37)+SUM(CF$78:CF99))&gt;=20,0,SUM(IF(AND($I100=1,DT100=1,DT$41&gt;2,DT$40&gt;0,SUM(DT$47:DT$53)&gt;0),1,0)))</f>
        <v>0</v>
      </c>
      <c r="CG100" s="68">
        <f>IF((SUM(CG$19:CG$37)+SUM(CG$78:CG99))&gt;=20,0,SUM(IF(AND($I100=1,DU100=1,DU$41&gt;2,DU$40&gt;0,SUM(DU$47:DU$53)&gt;0),1,0)))</f>
        <v>0</v>
      </c>
      <c r="CH100" s="68">
        <f>IF((SUM(CH$19:CH$37)+SUM(CH$78:CH99))&gt;=20,0,SUM(IF(AND($I100=1,DV100=1,DV$41&gt;2,DV$40&gt;0,SUM(DV$47:DV$53)&gt;0),1,0)))</f>
        <v>0</v>
      </c>
      <c r="CI100" s="68">
        <f>IF((SUM(CI$19:CI$37)+SUM(CI$78:CI99))&gt;=20,0,SUM(IF(AND($I100=1,DW100=1,DW$41&gt;2,DW$40&gt;0,SUM(DW$47:DW$53)&gt;0),1,0)))</f>
        <v>0</v>
      </c>
      <c r="CJ100" s="68">
        <f>IF((SUM(CJ$19:CJ$37)+SUM(CJ$78:CJ99))&gt;=20,0,SUM(IF(AND($I100=1,DX100=1,DX$41&gt;2,DX$40&gt;0,SUM(DX$47:DX$53)&gt;0),1,0)))</f>
        <v>0</v>
      </c>
      <c r="CK100" s="68">
        <f>IF((SUM(CK$19:CK$37)+SUM(CK$78:CK99))&gt;=20,0,SUM(IF(AND($I100=1,DY100=1,DY$41&gt;2,DY$40&gt;0,SUM(DY$47:DY$53)&gt;0),1,0)))</f>
        <v>0</v>
      </c>
      <c r="CL100" s="68">
        <f>IF((SUM(CL$19:CL$37)+SUM(CL$78:CL99))&gt;=20,0,SUM(IF(AND($I100=1,DZ100=1,DZ$41&gt;2,DZ$40&gt;0,SUM(DZ$47:DZ$53)&gt;0),1,0)))</f>
        <v>0</v>
      </c>
      <c r="CM100" s="68">
        <f>IF((SUM(CM$19:CM$37)+SUM(CM$78:CM99))&gt;=20,0,SUM(IF(AND($I100=1,EA100=1,EA$41&gt;2,EA$40&gt;0,SUM(EA$47:EA$53)&gt;0),1,0)))</f>
        <v>0</v>
      </c>
      <c r="CN100" s="68">
        <f>IF((SUM(CN$19:CN$37)+SUM(CN$78:CN99))&gt;=20,0,SUM(IF(AND($I100=1,EB100=1,EB$41&gt;2,EB$40&gt;0,SUM(EB$47:EB$53)&gt;0),1,0)))</f>
        <v>0</v>
      </c>
      <c r="CO100" s="68">
        <f>IF((SUM(CO$19:CO$37)+SUM(CO$78:CO99))&gt;=20,0,SUM(IF(AND($I100=1,EC100=1,EC$41&gt;2,EC$40&gt;0,SUM(EC$47:EC$53)&gt;0),1,0)))</f>
        <v>0</v>
      </c>
      <c r="CP100" s="68">
        <f>IF((SUM(CP$19:CP$37)+SUM(CP$78:CP99))&gt;=20,0,SUM(IF(AND($I100=1,ED100=1,ED$41&gt;2,ED$40&gt;0,SUM(ED$47:ED$53)&gt;0),1,0)))</f>
        <v>0</v>
      </c>
      <c r="CQ100" s="68">
        <f>IF((SUM(CQ$19:CQ$37)+SUM(CQ$78:CQ99))&gt;=20,0,SUM(IF(AND($I100=1,EE100=1,EE$41&gt;2,EE$40&gt;0,SUM(EE$47:EE$53)&gt;0),1,0)))</f>
        <v>0</v>
      </c>
      <c r="CR100" s="68">
        <f>IF((SUM(CR$19:CR$37)+SUM(CR$78:CR99))&gt;=20,0,SUM(IF(AND($I100=1,EF100=1,EF$41&gt;2,EF$40&gt;0,SUM(EF$47:EF$53)&gt;0),1,0)))</f>
        <v>0</v>
      </c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  <c r="DL100" s="53"/>
      <c r="DM100" s="53"/>
      <c r="DN100" s="53"/>
      <c r="DO100" s="53"/>
      <c r="DP100" s="53"/>
      <c r="DQ100" s="53"/>
      <c r="DR100" s="53"/>
      <c r="DS100" s="53"/>
      <c r="DT100" s="53"/>
      <c r="DU100" s="53"/>
      <c r="DV100" s="53"/>
      <c r="DW100" s="53"/>
      <c r="DX100" s="53"/>
      <c r="DY100" s="53"/>
      <c r="DZ100" s="53"/>
      <c r="EA100" s="53"/>
      <c r="EB100" s="53"/>
      <c r="EC100" s="53"/>
      <c r="ED100" s="53"/>
      <c r="EE100" s="53"/>
      <c r="EF100" s="53"/>
      <c r="EG100" s="46">
        <f t="shared" si="51"/>
        <v>0</v>
      </c>
      <c r="EH100" s="116"/>
      <c r="EI100" s="82">
        <f t="shared" si="52"/>
        <v>0</v>
      </c>
      <c r="EJ100" s="295" t="str">
        <f t="shared" si="53"/>
        <v/>
      </c>
      <c r="EK100" s="296">
        <f t="shared" si="54"/>
        <v>0</v>
      </c>
      <c r="EL100" s="161"/>
      <c r="EM100" s="354">
        <f>SUMIF($K100,REGISTER!$CY$7,'KORT 3'!$BD100)</f>
        <v>0</v>
      </c>
      <c r="EN100" s="355">
        <f>SUMIF($K100,REGISTER!$CY$8,'KORT 3'!$BD100)</f>
        <v>0</v>
      </c>
      <c r="EO100" s="356">
        <f>SUMIF($K100,REGISTER!$CY$9,'KORT 3'!$BD100)</f>
        <v>0</v>
      </c>
      <c r="EP100" s="356">
        <f>SUMIF($K100,REGISTER!$CY$10,'KORT 3'!$BD100)</f>
        <v>0</v>
      </c>
      <c r="EQ100" s="357">
        <f>SUMIF($K100,REGISTER!$CY$23,'KORT 3'!$BD100)</f>
        <v>0</v>
      </c>
      <c r="ER100" s="355">
        <f>SUMIF($K100,REGISTER!$CY$24,'KORT 3'!$BD100)</f>
        <v>0</v>
      </c>
      <c r="ES100" s="356">
        <f>SUMIF($K100,REGISTER!$CY$25,'KORT 3'!$BD100)</f>
        <v>0</v>
      </c>
      <c r="ET100" s="356">
        <f>SUMIF($K100,REGISTER!$CY$26,'KORT 3'!$BD100)</f>
        <v>0</v>
      </c>
      <c r="EU100" s="357">
        <f>SUMIF($K100,REGISTER!$CY$15,'KORT 3'!$BD100)</f>
        <v>0</v>
      </c>
      <c r="EV100" s="355">
        <f>SUMIF($K100,REGISTER!$CY$16,'KORT 3'!$BD100)</f>
        <v>0</v>
      </c>
      <c r="EW100" s="355">
        <f>SUMIF($K100,REGISTER!$CY$17,'KORT 3'!$BD100)</f>
        <v>0</v>
      </c>
      <c r="EX100" s="355">
        <f>SUMIF($K100,REGISTER!$CY$18,'KORT 3'!$BD100)</f>
        <v>0</v>
      </c>
      <c r="EY100" s="358">
        <f>SUMIF($K100,REGISTER!$CY$19,'KORT 3'!$BD100)+SUMIF($K100,REGISTER!$CY$20,'KORT 3'!$BD100)+SUMIF($K100,REGISTER!$CY$21,'KORT 3'!$BD100)+SUMIF($K100,REGISTER!$CY$22,'KORT 3'!$BD100)</f>
        <v>0</v>
      </c>
      <c r="EZ100" s="359">
        <f>SUMIF($K100,REGISTER!$CY$31,'KORT 3'!$BD100)</f>
        <v>0</v>
      </c>
      <c r="FA100" s="355">
        <f>SUMIF($K100,REGISTER!$CY$32,'KORT 3'!$BD100)</f>
        <v>0</v>
      </c>
      <c r="FB100" s="355">
        <f>SUMIF($K100,REGISTER!$CY$33,'KORT 3'!$BD100)</f>
        <v>0</v>
      </c>
      <c r="FC100" s="355">
        <f>SUMIF($K100,REGISTER!$CY$34,'KORT 3'!$BD100)</f>
        <v>0</v>
      </c>
      <c r="FD100" s="358">
        <f>SUMIF($K100,REGISTER!$CY$35,'KORT 3'!$BD100)+SUMIF($K100,REGISTER!$CY$36,'KORT 3'!$BD100)+SUMIF($K100,REGISTER!$CY$37,'KORT 3'!$BD100)+SUMIF($K100,REGISTER!$CY$38,'KORT 3'!$BD100)</f>
        <v>0</v>
      </c>
      <c r="FE100" s="376"/>
      <c r="FF100" s="377"/>
      <c r="FG100" s="378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9"/>
      <c r="FY100" s="84">
        <f>SUMIF($M100,REGISTER!$CY$40,'KORT 3'!$O100)</f>
        <v>0</v>
      </c>
      <c r="FZ100" s="17">
        <f>SUMIF($M100,REGISTER!$CY$41,'KORT 3'!$O100)</f>
        <v>0</v>
      </c>
      <c r="GA100" s="17">
        <f>SUMIF($M100,REGISTER!$CY$42,'KORT 3'!$O100)</f>
        <v>0</v>
      </c>
      <c r="GB100" s="17">
        <f>SUMIF($M100,REGISTER!$CY$43,'KORT 3'!$O100)</f>
        <v>0</v>
      </c>
      <c r="GC100" s="17">
        <f>SUMIF($M100,REGISTER!$CY$44,'KORT 3'!$O100)</f>
        <v>0</v>
      </c>
      <c r="GD100" s="17">
        <f>SUMIF($M100,REGISTER!$CY$45,'KORT 3'!$O100)</f>
        <v>0</v>
      </c>
      <c r="GE100" s="17">
        <f>SUMIF($M100,REGISTER!$CY$60,'KORT 3'!$O100)</f>
        <v>0</v>
      </c>
      <c r="GF100" s="17">
        <f>SUMIF($M100,REGISTER!$CY$61,'KORT 3'!$O100)</f>
        <v>0</v>
      </c>
      <c r="GG100" s="17">
        <f>SUMIF($M100,REGISTER!$CY$62,'KORT 3'!$O100)</f>
        <v>0</v>
      </c>
      <c r="GH100" s="17">
        <f>SUMIF($M100,REGISTER!$CY$63,'KORT 3'!$O100)</f>
        <v>0</v>
      </c>
      <c r="GI100" s="17">
        <f>SUMIF($M100,REGISTER!$CY$64,'KORT 3'!$O100)</f>
        <v>0</v>
      </c>
      <c r="GJ100" s="17">
        <f>SUMIF($M100,REGISTER!$CY$65,'KORT 3'!$O100)</f>
        <v>0</v>
      </c>
      <c r="GK100" s="17">
        <f>SUMIF($M100,REGISTER!$CY$50,'KORT 3'!$O100)</f>
        <v>0</v>
      </c>
      <c r="GL100" s="17">
        <f>SUMIF($M100,REGISTER!$CY$51,'KORT 3'!$O100)</f>
        <v>0</v>
      </c>
      <c r="GM100" s="17">
        <f>SUMIF($M100,REGISTER!$CY$52,'KORT 3'!$O100)</f>
        <v>0</v>
      </c>
      <c r="GN100" s="17">
        <f>SUMIF($M100,REGISTER!$CY$53,'KORT 3'!$O100)</f>
        <v>0</v>
      </c>
      <c r="GO100" s="17">
        <f>SUMIF($M100,REGISTER!$CY$54,'KORT 3'!$O100)</f>
        <v>0</v>
      </c>
      <c r="GP100" s="17">
        <f>SUMIF($M100,REGISTER!$CY$55,'KORT 3'!$O100)</f>
        <v>0</v>
      </c>
      <c r="GQ100" s="16">
        <f>SUMIF($M100,REGISTER!$CY$56,'KORT 3'!$O100)+SUMIF($M100,REGISTER!$CY$57,'KORT 3'!$O100)+SUMIF($M100,REGISTER!$CY$58,'KORT 3'!$O100)+SUMIF($M100,REGISTER!$CY$59,'KORT 3'!$O100)</f>
        <v>0</v>
      </c>
      <c r="GR100" s="17">
        <f>SUMIF($M100,REGISTER!$CY$70,'KORT 3'!$O100)</f>
        <v>0</v>
      </c>
      <c r="GS100" s="17">
        <f>SUMIF($M100,REGISTER!$CY$71,'KORT 3'!$O100)</f>
        <v>0</v>
      </c>
      <c r="GT100" s="17">
        <f>SUMIF($M100,REGISTER!$CY$72,'KORT 3'!$O100)</f>
        <v>0</v>
      </c>
      <c r="GU100" s="17">
        <f>SUMIF($M100,REGISTER!$CY$73,'KORT 3'!$O100)</f>
        <v>0</v>
      </c>
      <c r="GV100" s="17">
        <f>SUMIF($M100,REGISTER!$CY$74,'KORT 3'!$O100)</f>
        <v>0</v>
      </c>
      <c r="GW100" s="17">
        <f>SUMIF($M100,REGISTER!$CY$75,'KORT 3'!$O100)</f>
        <v>0</v>
      </c>
      <c r="GX100" s="16">
        <f>SUMIF($M100,REGISTER!$CY$76,'KORT 3'!$O100)+SUMIF($M100,REGISTER!$CY$77,'KORT 3'!$O100)+SUMIF($M100,REGISTER!$CY$78,'KORT 3'!$O100)+SUMIF($M100,REGISTER!$CY$79,'KORT 3'!$O100)</f>
        <v>0</v>
      </c>
      <c r="GY100" s="116"/>
      <c r="GZ100" s="116"/>
      <c r="HA100" s="116"/>
      <c r="HB100" s="116"/>
      <c r="HC100" s="116"/>
      <c r="HD100" s="116"/>
      <c r="HE100" s="116"/>
      <c r="HF100" s="116"/>
      <c r="HG100" s="116"/>
      <c r="HH100" s="116"/>
      <c r="HI100" s="116"/>
      <c r="HJ100" s="116"/>
      <c r="HK100" s="116"/>
      <c r="HL100" s="116"/>
      <c r="HM100" s="116"/>
      <c r="HN100" s="116"/>
      <c r="HO100" s="116"/>
      <c r="HP100" s="106"/>
      <c r="HQ100" s="1"/>
    </row>
    <row r="101" spans="1:225" ht="12" customHeight="1">
      <c r="A101" s="15">
        <v>45</v>
      </c>
      <c r="B101" s="69"/>
      <c r="C101" s="539" t="str">
        <f t="shared" si="41"/>
        <v/>
      </c>
      <c r="D101" s="540"/>
      <c r="E101" s="540"/>
      <c r="F101" s="540"/>
      <c r="G101" s="541"/>
      <c r="H101" s="111" t="str">
        <f t="shared" si="42"/>
        <v/>
      </c>
      <c r="I101" s="22">
        <f t="shared" si="43"/>
        <v>0</v>
      </c>
      <c r="J101" s="22">
        <f t="shared" si="44"/>
        <v>0</v>
      </c>
      <c r="K101" s="22">
        <f t="shared" si="45"/>
        <v>0</v>
      </c>
      <c r="L101" s="114"/>
      <c r="M101" s="22">
        <f t="shared" si="46"/>
        <v>0</v>
      </c>
      <c r="N101" s="22">
        <f t="shared" si="47"/>
        <v>0</v>
      </c>
      <c r="O101" s="83">
        <f t="shared" si="48"/>
        <v>0</v>
      </c>
      <c r="P101" s="68">
        <f>IF((SUM(P$19:P$39)+SUM(P$78:P100)+SUM(P$117:P$121))&gt;=REGISTER!$DD$24,0,IF(CS$70=1,0,IF(AND(CS101=1,$J101=1,CS$43&gt;=REGISTER!$DD$28,CS$40&gt;0,SUM(CS$54:CS$60)&gt;0),1,0)))</f>
        <v>0</v>
      </c>
      <c r="Q101" s="68">
        <f>IF((SUM(Q$19:Q$39)+SUM(Q$78:Q100)+SUM(Q$117:Q$121))&gt;=REGISTER!$DD$24,0,IF(CT$70=1,0,IF(AND(CT101=1,$J101=1,CT$43&gt;=REGISTER!$DD$28,CT$40&gt;0,SUM(CT$54:CT$60)&gt;0),1,0)))</f>
        <v>0</v>
      </c>
      <c r="R101" s="68">
        <f>IF((SUM(R$19:R$39)+SUM(R$78:R100)+SUM(R$117:R$121))&gt;=REGISTER!$DD$24,0,IF(CU$70=1,0,IF(AND(CU101=1,$J101=1,CU$43&gt;=REGISTER!$DD$28,CU$40&gt;0,SUM(CU$54:CU$60)&gt;0),1,0)))</f>
        <v>0</v>
      </c>
      <c r="S101" s="68">
        <f>IF((SUM(S$19:S$39)+SUM(S$78:S100)+SUM(S$117:S$121))&gt;=REGISTER!$DD$24,0,IF(CV$70=1,0,IF(AND(CV101=1,$J101=1,CV$43&gt;=REGISTER!$DD$28,CV$40&gt;0,SUM(CV$54:CV$60)&gt;0),1,0)))</f>
        <v>0</v>
      </c>
      <c r="T101" s="68">
        <f>IF((SUM(T$19:T$39)+SUM(T$78:T100)+SUM(T$117:T$121))&gt;=REGISTER!$DD$24,0,IF(CW$70=1,0,IF(AND(CW101=1,$J101=1,CW$43&gt;=REGISTER!$DD$28,CW$40&gt;0,SUM(CW$54:CW$60)&gt;0),1,0)))</f>
        <v>0</v>
      </c>
      <c r="U101" s="68">
        <f>IF((SUM(U$19:U$39)+SUM(U$78:U100)+SUM(U$117:U$121))&gt;=REGISTER!$DD$24,0,IF(CX$70=1,0,IF(AND(CX101=1,$J101=1,CX$43&gt;=REGISTER!$DD$28,CX$40&gt;0,SUM(CX$54:CX$60)&gt;0),1,0)))</f>
        <v>0</v>
      </c>
      <c r="V101" s="68">
        <f>IF((SUM(V$19:V$39)+SUM(V$78:V100)+SUM(V$117:V$121))&gt;=REGISTER!$DD$24,0,IF(CY$70=1,0,IF(AND(CY101=1,$J101=1,CY$43&gt;=REGISTER!$DD$28,CY$40&gt;0,SUM(CY$54:CY$60)&gt;0),1,0)))</f>
        <v>0</v>
      </c>
      <c r="W101" s="68">
        <f>IF((SUM(W$19:W$39)+SUM(W$78:W100)+SUM(W$117:W$121))&gt;=REGISTER!$DD$24,0,IF(CZ$70=1,0,IF(AND(CZ101=1,$J101=1,CZ$43&gt;=REGISTER!$DD$28,CZ$40&gt;0,SUM(CZ$54:CZ$60)&gt;0),1,0)))</f>
        <v>0</v>
      </c>
      <c r="X101" s="68">
        <f>IF((SUM(X$19:X$39)+SUM(X$78:X100)+SUM(X$117:X$121))&gt;=REGISTER!$DD$24,0,IF(DA$70=1,0,IF(AND(DA101=1,$J101=1,DA$43&gt;=REGISTER!$DD$28,DA$40&gt;0,SUM(DA$54:DA$60)&gt;0),1,0)))</f>
        <v>0</v>
      </c>
      <c r="Y101" s="68">
        <f>IF((SUM(Y$19:Y$39)+SUM(Y$78:Y100)+SUM(Y$117:Y$121))&gt;=REGISTER!$DD$24,0,IF(DB$70=1,0,IF(AND(DB101=1,$J101=1,DB$43&gt;=REGISTER!$DD$28,DB$40&gt;0,SUM(DB$54:DB$60)&gt;0),1,0)))</f>
        <v>0</v>
      </c>
      <c r="Z101" s="68">
        <f>IF((SUM(Z$19:Z$39)+SUM(Z$78:Z100)+SUM(Z$117:Z$121))&gt;=REGISTER!$DD$24,0,IF(DC$70=1,0,IF(AND(DC101=1,$J101=1,DC$43&gt;=REGISTER!$DD$28,DC$40&gt;0,SUM(DC$54:DC$60)&gt;0),1,0)))</f>
        <v>0</v>
      </c>
      <c r="AA101" s="68">
        <f>IF((SUM(AA$19:AA$39)+SUM(AA$78:AA100)+SUM(AA$117:AA$121))&gt;=REGISTER!$DD$24,0,IF(DD$70=1,0,IF(AND(DD101=1,$J101=1,DD$43&gt;=REGISTER!$DD$28,DD$40&gt;0,SUM(DD$54:DD$60)&gt;0),1,0)))</f>
        <v>0</v>
      </c>
      <c r="AB101" s="68">
        <f>IF((SUM(AB$19:AB$39)+SUM(AB$78:AB100)+SUM(AB$117:AB$121))&gt;=REGISTER!$DD$24,0,IF(DE$70=1,0,IF(AND(DE101=1,$J101=1,DE$43&gt;=REGISTER!$DD$28,DE$40&gt;0,SUM(DE$54:DE$60)&gt;0),1,0)))</f>
        <v>0</v>
      </c>
      <c r="AC101" s="68">
        <f>IF((SUM(AC$19:AC$39)+SUM(AC$78:AC100)+SUM(AC$117:AC$121))&gt;=REGISTER!$DD$24,0,IF(DF$70=1,0,IF(AND(DF101=1,$J101=1,DF$43&gt;=REGISTER!$DD$28,DF$40&gt;0,SUM(DF$54:DF$60)&gt;0),1,0)))</f>
        <v>0</v>
      </c>
      <c r="AD101" s="68">
        <f>IF((SUM(AD$19:AD$39)+SUM(AD$78:AD100)+SUM(AD$117:AD$121))&gt;=REGISTER!$DD$24,0,IF(DG$70=1,0,IF(AND(DG101=1,$J101=1,DG$43&gt;=REGISTER!$DD$28,DG$40&gt;0,SUM(DG$54:DG$60)&gt;0),1,0)))</f>
        <v>0</v>
      </c>
      <c r="AE101" s="68">
        <f>IF((SUM(AE$19:AE$39)+SUM(AE$78:AE100)+SUM(AE$117:AE$121))&gt;=REGISTER!$DD$24,0,IF(DH$70=1,0,IF(AND(DH101=1,$J101=1,DH$43&gt;=REGISTER!$DD$28,DH$40&gt;0,SUM(DH$54:DH$60)&gt;0),1,0)))</f>
        <v>0</v>
      </c>
      <c r="AF101" s="68">
        <f>IF((SUM(AF$19:AF$39)+SUM(AF$78:AF100)+SUM(AF$117:AF$121))&gt;=REGISTER!$DD$24,0,IF(DI$70=1,0,IF(AND(DI101=1,$J101=1,DI$43&gt;=REGISTER!$DD$28,DI$40&gt;0,SUM(DI$54:DI$60)&gt;0),1,0)))</f>
        <v>0</v>
      </c>
      <c r="AG101" s="68">
        <f>IF((SUM(AG$19:AG$39)+SUM(AG$78:AG100)+SUM(AG$117:AG$121))&gt;=REGISTER!$DD$24,0,IF(DJ$70=1,0,IF(AND(DJ101=1,$J101=1,DJ$43&gt;=REGISTER!$DD$28,DJ$40&gt;0,SUM(DJ$54:DJ$60)&gt;0),1,0)))</f>
        <v>0</v>
      </c>
      <c r="AH101" s="68">
        <f>IF((SUM(AH$19:AH$39)+SUM(AH$78:AH100)+SUM(AH$117:AH$121))&gt;=REGISTER!$DD$24,0,IF(DK$70=1,0,IF(AND(DK101=1,$J101=1,DK$43&gt;=REGISTER!$DD$28,DK$40&gt;0,SUM(DK$54:DK$60)&gt;0),1,0)))</f>
        <v>0</v>
      </c>
      <c r="AI101" s="68">
        <f>IF((SUM(AI$19:AI$39)+SUM(AI$78:AI100)+SUM(AI$117:AI$121))&gt;=REGISTER!$DD$24,0,IF(DL$70=1,0,IF(AND(DL101=1,$J101=1,DL$43&gt;=REGISTER!$DD$28,DL$40&gt;0,SUM(DL$54:DL$60)&gt;0),1,0)))</f>
        <v>0</v>
      </c>
      <c r="AJ101" s="68">
        <f>IF((SUM(AJ$19:AJ$39)+SUM(AJ$78:AJ100)+SUM(AJ$117:AJ$121))&gt;=REGISTER!$DD$24,0,IF(DM$70=1,0,IF(AND(DM101=1,$J101=1,DM$43&gt;=REGISTER!$DD$28,DM$40&gt;0,SUM(DM$54:DM$60)&gt;0),1,0)))</f>
        <v>0</v>
      </c>
      <c r="AK101" s="68">
        <f>IF((SUM(AK$19:AK$39)+SUM(AK$78:AK100)+SUM(AK$117:AK$121))&gt;=REGISTER!$DD$24,0,IF(DN$70=1,0,IF(AND(DN101=1,$J101=1,DN$43&gt;=REGISTER!$DD$28,DN$40&gt;0,SUM(DN$54:DN$60)&gt;0),1,0)))</f>
        <v>0</v>
      </c>
      <c r="AL101" s="68">
        <f>IF((SUM(AL$19:AL$39)+SUM(AL$78:AL100)+SUM(AL$117:AL$121))&gt;=REGISTER!$DD$24,0,IF(DO$70=1,0,IF(AND(DO101=1,$J101=1,DO$43&gt;=REGISTER!$DD$28,DO$40&gt;0,SUM(DO$54:DO$60)&gt;0),1,0)))</f>
        <v>0</v>
      </c>
      <c r="AM101" s="68">
        <f>IF((SUM(AM$19:AM$39)+SUM(AM$78:AM100)+SUM(AM$117:AM$121))&gt;=REGISTER!$DD$24,0,IF(DP$70=1,0,IF(AND(DP101=1,$J101=1,DP$43&gt;=REGISTER!$DD$28,DP$40&gt;0,SUM(DP$54:DP$60)&gt;0),1,0)))</f>
        <v>0</v>
      </c>
      <c r="AN101" s="68">
        <f>IF((SUM(AN$19:AN$39)+SUM(AN$78:AN100)+SUM(AN$117:AN$121))&gt;=REGISTER!$DD$24,0,IF(DQ$70=1,0,IF(AND(DQ101=1,$J101=1,DQ$43&gt;=REGISTER!$DD$28,DQ$40&gt;0,SUM(DQ$54:DQ$60)&gt;0),1,0)))</f>
        <v>0</v>
      </c>
      <c r="AO101" s="68">
        <f>IF((SUM(AO$19:AO$39)+SUM(AO$78:AO100)+SUM(AO$117:AO$121))&gt;=REGISTER!$DD$24,0,IF(DR$70=1,0,IF(AND(DR101=1,$J101=1,DR$43&gt;=REGISTER!$DD$28,DR$40&gt;0,SUM(DR$54:DR$60)&gt;0),1,0)))</f>
        <v>0</v>
      </c>
      <c r="AP101" s="68">
        <f>IF((SUM(AP$19:AP$39)+SUM(AP$78:AP100)+SUM(AP$117:AP$121))&gt;=REGISTER!$DD$24,0,IF(DS$70=1,0,IF(AND(DS101=1,$J101=1,DS$43&gt;=REGISTER!$DD$28,DS$40&gt;0,SUM(DS$54:DS$60)&gt;0),1,0)))</f>
        <v>0</v>
      </c>
      <c r="AQ101" s="68">
        <f>IF((SUM(AQ$19:AQ$39)+SUM(AQ$78:AQ100)+SUM(AQ$117:AQ$121))&gt;=REGISTER!$DD$24,0,IF(DT$70=1,0,IF(AND(DT101=1,$J101=1,DT$43&gt;=REGISTER!$DD$28,DT$40&gt;0,SUM(DT$54:DT$60)&gt;0),1,0)))</f>
        <v>0</v>
      </c>
      <c r="AR101" s="68">
        <f>IF((SUM(AR$19:AR$39)+SUM(AR$78:AR100)+SUM(AR$117:AR$121))&gt;=REGISTER!$DD$24,0,IF(DU$70=1,0,IF(AND(DU101=1,$J101=1,DU$43&gt;=REGISTER!$DD$28,DU$40&gt;0,SUM(DU$54:DU$60)&gt;0),1,0)))</f>
        <v>0</v>
      </c>
      <c r="AS101" s="68">
        <f>IF((SUM(AS$19:AS$39)+SUM(AS$78:AS100)+SUM(AS$117:AS$121))&gt;=REGISTER!$DD$24,0,IF(DV$70=1,0,IF(AND(DV101=1,$J101=1,DV$43&gt;=REGISTER!$DD$28,DV$40&gt;0,SUM(DV$54:DV$60)&gt;0),1,0)))</f>
        <v>0</v>
      </c>
      <c r="AT101" s="68">
        <f>IF((SUM(AT$19:AT$39)+SUM(AT$78:AT100)+SUM(AT$117:AT$121))&gt;=REGISTER!$DD$24,0,IF(DW$70=1,0,IF(AND(DW101=1,$J101=1,DW$43&gt;=REGISTER!$DD$28,DW$40&gt;0,SUM(DW$54:DW$60)&gt;0),1,0)))</f>
        <v>0</v>
      </c>
      <c r="AU101" s="68">
        <f>IF((SUM(AU$19:AU$39)+SUM(AU$78:AU100)+SUM(AU$117:AU$121))&gt;=REGISTER!$DD$24,0,IF(DX$70=1,0,IF(AND(DX101=1,$J101=1,DX$43&gt;=REGISTER!$DD$28,DX$40&gt;0,SUM(DX$54:DX$60)&gt;0),1,0)))</f>
        <v>0</v>
      </c>
      <c r="AV101" s="68">
        <f>IF((SUM(AV$19:AV$39)+SUM(AV$78:AV100)+SUM(AV$117:AV$121))&gt;=REGISTER!$DD$24,0,IF(DY$70=1,0,IF(AND(DY101=1,$J101=1,DY$43&gt;=REGISTER!$DD$28,DY$40&gt;0,SUM(DY$54:DY$60)&gt;0),1,0)))</f>
        <v>0</v>
      </c>
      <c r="AW101" s="68">
        <f>IF((SUM(AW$19:AW$39)+SUM(AW$78:AW100)+SUM(AW$117:AW$121))&gt;=REGISTER!$DD$24,0,IF(DZ$70=1,0,IF(AND(DZ101=1,$J101=1,DZ$43&gt;=REGISTER!$DD$28,DZ$40&gt;0,SUM(DZ$54:DZ$60)&gt;0),1,0)))</f>
        <v>0</v>
      </c>
      <c r="AX101" s="68">
        <f>IF((SUM(AX$19:AX$39)+SUM(AX$78:AX100)+SUM(AX$117:AX$121))&gt;=REGISTER!$DD$24,0,IF(EA$70=1,0,IF(AND(EA101=1,$J101=1,EA$43&gt;=REGISTER!$DD$28,EA$40&gt;0,SUM(EA$54:EA$60)&gt;0),1,0)))</f>
        <v>0</v>
      </c>
      <c r="AY101" s="68">
        <f>IF((SUM(AY$19:AY$39)+SUM(AY$78:AY100)+SUM(AY$117:AY$121))&gt;=REGISTER!$DD$24,0,IF(EB$70=1,0,IF(AND(EB101=1,$J101=1,EB$43&gt;=REGISTER!$DD$28,EB$40&gt;0,SUM(EB$54:EB$60)&gt;0),1,0)))</f>
        <v>0</v>
      </c>
      <c r="AZ101" s="68">
        <f>IF((SUM(AZ$19:AZ$39)+SUM(AZ$78:AZ100)+SUM(AZ$117:AZ$121))&gt;=REGISTER!$DD$24,0,IF(EC$70=1,0,IF(AND(EC101=1,$J101=1,EC$43&gt;=REGISTER!$DD$28,EC$40&gt;0,SUM(EC$54:EC$60)&gt;0),1,0)))</f>
        <v>0</v>
      </c>
      <c r="BA101" s="68">
        <f>IF((SUM(BA$19:BA$39)+SUM(BA$78:BA100)+SUM(BA$117:BA$121))&gt;=REGISTER!$DD$24,0,IF(ED$70=1,0,IF(AND(ED101=1,$J101=1,ED$43&gt;=REGISTER!$DD$28,ED$40&gt;0,SUM(ED$54:ED$60)&gt;0),1,0)))</f>
        <v>0</v>
      </c>
      <c r="BB101" s="68">
        <f>IF((SUM(BB$19:BB$39)+SUM(BB$78:BB100)+SUM(BB$117:BB$121))&gt;=REGISTER!$DD$24,0,IF(EE$70=1,0,IF(AND(EE101=1,$J101=1,EE$43&gt;=REGISTER!$DD$28,EE$40&gt;0,SUM(EE$54:EE$60)&gt;0),1,0)))</f>
        <v>0</v>
      </c>
      <c r="BC101" s="68">
        <f>IF((SUM(BC$19:BC$39)+SUM(BC$78:BC100)+SUM(BC$117:BC$121))&gt;=REGISTER!$DD$24,0,IF(EF$70=1,0,IF(AND(EF101=1,$J101=1,EF$43&gt;=REGISTER!$DD$28,EF$40&gt;0,SUM(EF$54:EF$60)&gt;0),1,0)))</f>
        <v>0</v>
      </c>
      <c r="BD101" s="83">
        <f t="shared" si="55"/>
        <v>0</v>
      </c>
      <c r="BE101" s="68">
        <f>IF((SUM(BE$19:BE$37)+SUM(BE$78:BE100))&gt;=20,0,SUM(IF(AND($I101=1,CS101=1,CS$41&gt;2,CS$40&gt;0,SUM(CS$47:CS$53)&gt;0),1,0)))</f>
        <v>0</v>
      </c>
      <c r="BF101" s="68">
        <f>IF((SUM(BF$19:BF$37)+SUM(BF$78:BF100))&gt;=20,0,SUM(IF(AND($I101=1,CT101=1,CT$41&gt;2,CT$40&gt;0,SUM(CT$47:CT$53)&gt;0),1,0)))</f>
        <v>0</v>
      </c>
      <c r="BG101" s="68">
        <f>IF((SUM(BG$19:BG$37)+SUM(BG$78:BG100))&gt;=20,0,SUM(IF(AND($I101=1,CU101=1,CU$41&gt;2,CU$40&gt;0,SUM(CU$47:CU$53)&gt;0),1,0)))</f>
        <v>0</v>
      </c>
      <c r="BH101" s="68">
        <f>IF((SUM(BH$19:BH$37)+SUM(BH$78:BH100))&gt;=20,0,SUM(IF(AND($I101=1,CV101=1,CV$41&gt;2,CV$40&gt;0,SUM(CV$47:CV$53)&gt;0),1,0)))</f>
        <v>0</v>
      </c>
      <c r="BI101" s="68">
        <f>IF((SUM(BI$19:BI$37)+SUM(BI$78:BI100))&gt;=20,0,SUM(IF(AND($I101=1,CW101=1,CW$41&gt;2,CW$40&gt;0,SUM(CW$47:CW$53)&gt;0),1,0)))</f>
        <v>0</v>
      </c>
      <c r="BJ101" s="68">
        <f>IF((SUM(BJ$19:BJ$37)+SUM(BJ$78:BJ100))&gt;=20,0,SUM(IF(AND($I101=1,CX101=1,CX$41&gt;2,CX$40&gt;0,SUM(CX$47:CX$53)&gt;0),1,0)))</f>
        <v>0</v>
      </c>
      <c r="BK101" s="68">
        <f>IF((SUM(BK$19:BK$37)+SUM(BK$78:BK100))&gt;=20,0,SUM(IF(AND($I101=1,CY101=1,CY$41&gt;2,CY$40&gt;0,SUM(CY$47:CY$53)&gt;0),1,0)))</f>
        <v>0</v>
      </c>
      <c r="BL101" s="68">
        <f>IF((SUM(BL$19:BL$37)+SUM(BL$78:BL100))&gt;=20,0,SUM(IF(AND($I101=1,CZ101=1,CZ$41&gt;2,CZ$40&gt;0,SUM(CZ$47:CZ$53)&gt;0),1,0)))</f>
        <v>0</v>
      </c>
      <c r="BM101" s="68">
        <f>IF((SUM(BM$19:BM$37)+SUM(BM$78:BM100))&gt;=20,0,SUM(IF(AND($I101=1,DA101=1,DA$41&gt;2,DA$40&gt;0,SUM(DA$47:DA$53)&gt;0),1,0)))</f>
        <v>0</v>
      </c>
      <c r="BN101" s="68">
        <f>IF((SUM(BN$19:BN$37)+SUM(BN$78:BN100))&gt;=20,0,SUM(IF(AND($I101=1,DB101=1,DB$41&gt;2,DB$40&gt;0,SUM(DB$47:DB$53)&gt;0),1,0)))</f>
        <v>0</v>
      </c>
      <c r="BO101" s="68">
        <f>IF((SUM(BO$19:BO$37)+SUM(BO$78:BO100))&gt;=20,0,SUM(IF(AND($I101=1,DC101=1,DC$41&gt;2,DC$40&gt;0,SUM(DC$47:DC$53)&gt;0),1,0)))</f>
        <v>0</v>
      </c>
      <c r="BP101" s="68">
        <f>IF((SUM(BP$19:BP$37)+SUM(BP$78:BP100))&gt;=20,0,SUM(IF(AND($I101=1,DD101=1,DD$41&gt;2,DD$40&gt;0,SUM(DD$47:DD$53)&gt;0),1,0)))</f>
        <v>0</v>
      </c>
      <c r="BQ101" s="68">
        <f>IF((SUM(BQ$19:BQ$37)+SUM(BQ$78:BQ100))&gt;=20,0,SUM(IF(AND($I101=1,DE101=1,DE$41&gt;2,DE$40&gt;0,SUM(DE$47:DE$53)&gt;0),1,0)))</f>
        <v>0</v>
      </c>
      <c r="BR101" s="68">
        <f>IF((SUM(BR$19:BR$37)+SUM(BR$78:BR100))&gt;=20,0,SUM(IF(AND($I101=1,DF101=1,DF$41&gt;2,DF$40&gt;0,SUM(DF$47:DF$53)&gt;0),1,0)))</f>
        <v>0</v>
      </c>
      <c r="BS101" s="68">
        <f>IF((SUM(BS$19:BS$37)+SUM(BS$78:BS100))&gt;=20,0,SUM(IF(AND($I101=1,DG101=1,DG$41&gt;2,DG$40&gt;0,SUM(DG$47:DG$53)&gt;0),1,0)))</f>
        <v>0</v>
      </c>
      <c r="BT101" s="68">
        <f>IF((SUM(BT$19:BT$37)+SUM(BT$78:BT100))&gt;=20,0,SUM(IF(AND($I101=1,DH101=1,DH$41&gt;2,DH$40&gt;0,SUM(DH$47:DH$53)&gt;0),1,0)))</f>
        <v>0</v>
      </c>
      <c r="BU101" s="68">
        <f>IF((SUM(BU$19:BU$37)+SUM(BU$78:BU100))&gt;=20,0,SUM(IF(AND($I101=1,DI101=1,DI$41&gt;2,DI$40&gt;0,SUM(DI$47:DI$53)&gt;0),1,0)))</f>
        <v>0</v>
      </c>
      <c r="BV101" s="68">
        <f>IF((SUM(BV$19:BV$37)+SUM(BV$78:BV100))&gt;=20,0,SUM(IF(AND($I101=1,DJ101=1,DJ$41&gt;2,DJ$40&gt;0,SUM(DJ$47:DJ$53)&gt;0),1,0)))</f>
        <v>0</v>
      </c>
      <c r="BW101" s="68">
        <f>IF((SUM(BW$19:BW$37)+SUM(BW$78:BW100))&gt;=20,0,SUM(IF(AND($I101=1,DK101=1,DK$41&gt;2,DK$40&gt;0,SUM(DK$47:DK$53)&gt;0),1,0)))</f>
        <v>0</v>
      </c>
      <c r="BX101" s="68">
        <f>IF((SUM(BX$19:BX$37)+SUM(BX$78:BX100))&gt;=20,0,SUM(IF(AND($I101=1,DL101=1,DL$41&gt;2,DL$40&gt;0,SUM(DL$47:DL$53)&gt;0),1,0)))</f>
        <v>0</v>
      </c>
      <c r="BY101" s="68">
        <f>IF((SUM(BY$19:BY$37)+SUM(BY$78:BY100))&gt;=20,0,SUM(IF(AND($I101=1,DM101=1,DM$41&gt;2,DM$40&gt;0,SUM(DM$47:DM$53)&gt;0),1,0)))</f>
        <v>0</v>
      </c>
      <c r="BZ101" s="68">
        <f>IF((SUM(BZ$19:BZ$37)+SUM(BZ$78:BZ100))&gt;=20,0,SUM(IF(AND($I101=1,DN101=1,DN$41&gt;2,DN$40&gt;0,SUM(DN$47:DN$53)&gt;0),1,0)))</f>
        <v>0</v>
      </c>
      <c r="CA101" s="68">
        <f>IF((SUM(CA$19:CA$37)+SUM(CA$78:CA100))&gt;=20,0,SUM(IF(AND($I101=1,DO101=1,DO$41&gt;2,DO$40&gt;0,SUM(DO$47:DO$53)&gt;0),1,0)))</f>
        <v>0</v>
      </c>
      <c r="CB101" s="68">
        <f>IF((SUM(CB$19:CB$37)+SUM(CB$78:CB100))&gt;=20,0,SUM(IF(AND($I101=1,DP101=1,DP$41&gt;2,DP$40&gt;0,SUM(DP$47:DP$53)&gt;0),1,0)))</f>
        <v>0</v>
      </c>
      <c r="CC101" s="68">
        <f>IF((SUM(CC$19:CC$37)+SUM(CC$78:CC100))&gt;=20,0,SUM(IF(AND($I101=1,DQ101=1,DQ$41&gt;2,DQ$40&gt;0,SUM(DQ$47:DQ$53)&gt;0),1,0)))</f>
        <v>0</v>
      </c>
      <c r="CD101" s="68">
        <f>IF((SUM(CD$19:CD$37)+SUM(CD$78:CD100))&gt;=20,0,SUM(IF(AND($I101=1,DR101=1,DR$41&gt;2,DR$40&gt;0,SUM(DR$47:DR$53)&gt;0),1,0)))</f>
        <v>0</v>
      </c>
      <c r="CE101" s="68">
        <f>IF((SUM(CE$19:CE$37)+SUM(CE$78:CE100))&gt;=20,0,SUM(IF(AND($I101=1,DS101=1,DS$41&gt;2,DS$40&gt;0,SUM(DS$47:DS$53)&gt;0),1,0)))</f>
        <v>0</v>
      </c>
      <c r="CF101" s="68">
        <f>IF((SUM(CF$19:CF$37)+SUM(CF$78:CF100))&gt;=20,0,SUM(IF(AND($I101=1,DT101=1,DT$41&gt;2,DT$40&gt;0,SUM(DT$47:DT$53)&gt;0),1,0)))</f>
        <v>0</v>
      </c>
      <c r="CG101" s="68">
        <f>IF((SUM(CG$19:CG$37)+SUM(CG$78:CG100))&gt;=20,0,SUM(IF(AND($I101=1,DU101=1,DU$41&gt;2,DU$40&gt;0,SUM(DU$47:DU$53)&gt;0),1,0)))</f>
        <v>0</v>
      </c>
      <c r="CH101" s="68">
        <f>IF((SUM(CH$19:CH$37)+SUM(CH$78:CH100))&gt;=20,0,SUM(IF(AND($I101=1,DV101=1,DV$41&gt;2,DV$40&gt;0,SUM(DV$47:DV$53)&gt;0),1,0)))</f>
        <v>0</v>
      </c>
      <c r="CI101" s="68">
        <f>IF((SUM(CI$19:CI$37)+SUM(CI$78:CI100))&gt;=20,0,SUM(IF(AND($I101=1,DW101=1,DW$41&gt;2,DW$40&gt;0,SUM(DW$47:DW$53)&gt;0),1,0)))</f>
        <v>0</v>
      </c>
      <c r="CJ101" s="68">
        <f>IF((SUM(CJ$19:CJ$37)+SUM(CJ$78:CJ100))&gt;=20,0,SUM(IF(AND($I101=1,DX101=1,DX$41&gt;2,DX$40&gt;0,SUM(DX$47:DX$53)&gt;0),1,0)))</f>
        <v>0</v>
      </c>
      <c r="CK101" s="68">
        <f>IF((SUM(CK$19:CK$37)+SUM(CK$78:CK100))&gt;=20,0,SUM(IF(AND($I101=1,DY101=1,DY$41&gt;2,DY$40&gt;0,SUM(DY$47:DY$53)&gt;0),1,0)))</f>
        <v>0</v>
      </c>
      <c r="CL101" s="68">
        <f>IF((SUM(CL$19:CL$37)+SUM(CL$78:CL100))&gt;=20,0,SUM(IF(AND($I101=1,DZ101=1,DZ$41&gt;2,DZ$40&gt;0,SUM(DZ$47:DZ$53)&gt;0),1,0)))</f>
        <v>0</v>
      </c>
      <c r="CM101" s="68">
        <f>IF((SUM(CM$19:CM$37)+SUM(CM$78:CM100))&gt;=20,0,SUM(IF(AND($I101=1,EA101=1,EA$41&gt;2,EA$40&gt;0,SUM(EA$47:EA$53)&gt;0),1,0)))</f>
        <v>0</v>
      </c>
      <c r="CN101" s="68">
        <f>IF((SUM(CN$19:CN$37)+SUM(CN$78:CN100))&gt;=20,0,SUM(IF(AND($I101=1,EB101=1,EB$41&gt;2,EB$40&gt;0,SUM(EB$47:EB$53)&gt;0),1,0)))</f>
        <v>0</v>
      </c>
      <c r="CO101" s="68">
        <f>IF((SUM(CO$19:CO$37)+SUM(CO$78:CO100))&gt;=20,0,SUM(IF(AND($I101=1,EC101=1,EC$41&gt;2,EC$40&gt;0,SUM(EC$47:EC$53)&gt;0),1,0)))</f>
        <v>0</v>
      </c>
      <c r="CP101" s="68">
        <f>IF((SUM(CP$19:CP$37)+SUM(CP$78:CP100))&gt;=20,0,SUM(IF(AND($I101=1,ED101=1,ED$41&gt;2,ED$40&gt;0,SUM(ED$47:ED$53)&gt;0),1,0)))</f>
        <v>0</v>
      </c>
      <c r="CQ101" s="68">
        <f>IF((SUM(CQ$19:CQ$37)+SUM(CQ$78:CQ100))&gt;=20,0,SUM(IF(AND($I101=1,EE101=1,EE$41&gt;2,EE$40&gt;0,SUM(EE$47:EE$53)&gt;0),1,0)))</f>
        <v>0</v>
      </c>
      <c r="CR101" s="68">
        <f>IF((SUM(CR$19:CR$37)+SUM(CR$78:CR100))&gt;=20,0,SUM(IF(AND($I101=1,EF101=1,EF$41&gt;2,EF$40&gt;0,SUM(EF$47:EF$53)&gt;0),1,0)))</f>
        <v>0</v>
      </c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3"/>
      <c r="DI101" s="53"/>
      <c r="DJ101" s="53"/>
      <c r="DK101" s="53"/>
      <c r="DL101" s="53"/>
      <c r="DM101" s="53"/>
      <c r="DN101" s="53"/>
      <c r="DO101" s="53"/>
      <c r="DP101" s="53"/>
      <c r="DQ101" s="53"/>
      <c r="DR101" s="53"/>
      <c r="DS101" s="53"/>
      <c r="DT101" s="53"/>
      <c r="DU101" s="53"/>
      <c r="DV101" s="53"/>
      <c r="DW101" s="53"/>
      <c r="DX101" s="53"/>
      <c r="DY101" s="53"/>
      <c r="DZ101" s="53"/>
      <c r="EA101" s="53"/>
      <c r="EB101" s="53"/>
      <c r="EC101" s="53"/>
      <c r="ED101" s="53"/>
      <c r="EE101" s="53"/>
      <c r="EF101" s="53"/>
      <c r="EG101" s="46">
        <f t="shared" si="51"/>
        <v>0</v>
      </c>
      <c r="EH101" s="116"/>
      <c r="EI101" s="82">
        <f t="shared" si="52"/>
        <v>0</v>
      </c>
      <c r="EJ101" s="295" t="str">
        <f t="shared" si="53"/>
        <v/>
      </c>
      <c r="EK101" s="296">
        <f t="shared" si="54"/>
        <v>0</v>
      </c>
      <c r="EL101" s="161"/>
      <c r="EM101" s="354">
        <f>SUMIF($K101,REGISTER!$CY$7,'KORT 3'!$BD101)</f>
        <v>0</v>
      </c>
      <c r="EN101" s="355">
        <f>SUMIF($K101,REGISTER!$CY$8,'KORT 3'!$BD101)</f>
        <v>0</v>
      </c>
      <c r="EO101" s="356">
        <f>SUMIF($K101,REGISTER!$CY$9,'KORT 3'!$BD101)</f>
        <v>0</v>
      </c>
      <c r="EP101" s="356">
        <f>SUMIF($K101,REGISTER!$CY$10,'KORT 3'!$BD101)</f>
        <v>0</v>
      </c>
      <c r="EQ101" s="357">
        <f>SUMIF($K101,REGISTER!$CY$23,'KORT 3'!$BD101)</f>
        <v>0</v>
      </c>
      <c r="ER101" s="355">
        <f>SUMIF($K101,REGISTER!$CY$24,'KORT 3'!$BD101)</f>
        <v>0</v>
      </c>
      <c r="ES101" s="356">
        <f>SUMIF($K101,REGISTER!$CY$25,'KORT 3'!$BD101)</f>
        <v>0</v>
      </c>
      <c r="ET101" s="356">
        <f>SUMIF($K101,REGISTER!$CY$26,'KORT 3'!$BD101)</f>
        <v>0</v>
      </c>
      <c r="EU101" s="357">
        <f>SUMIF($K101,REGISTER!$CY$15,'KORT 3'!$BD101)</f>
        <v>0</v>
      </c>
      <c r="EV101" s="355">
        <f>SUMIF($K101,REGISTER!$CY$16,'KORT 3'!$BD101)</f>
        <v>0</v>
      </c>
      <c r="EW101" s="355">
        <f>SUMIF($K101,REGISTER!$CY$17,'KORT 3'!$BD101)</f>
        <v>0</v>
      </c>
      <c r="EX101" s="355">
        <f>SUMIF($K101,REGISTER!$CY$18,'KORT 3'!$BD101)</f>
        <v>0</v>
      </c>
      <c r="EY101" s="358">
        <f>SUMIF($K101,REGISTER!$CY$19,'KORT 3'!$BD101)+SUMIF($K101,REGISTER!$CY$20,'KORT 3'!$BD101)+SUMIF($K101,REGISTER!$CY$21,'KORT 3'!$BD101)+SUMIF($K101,REGISTER!$CY$22,'KORT 3'!$BD101)</f>
        <v>0</v>
      </c>
      <c r="EZ101" s="359">
        <f>SUMIF($K101,REGISTER!$CY$31,'KORT 3'!$BD101)</f>
        <v>0</v>
      </c>
      <c r="FA101" s="355">
        <f>SUMIF($K101,REGISTER!$CY$32,'KORT 3'!$BD101)</f>
        <v>0</v>
      </c>
      <c r="FB101" s="355">
        <f>SUMIF($K101,REGISTER!$CY$33,'KORT 3'!$BD101)</f>
        <v>0</v>
      </c>
      <c r="FC101" s="355">
        <f>SUMIF($K101,REGISTER!$CY$34,'KORT 3'!$BD101)</f>
        <v>0</v>
      </c>
      <c r="FD101" s="358">
        <f>SUMIF($K101,REGISTER!$CY$35,'KORT 3'!$BD101)+SUMIF($K101,REGISTER!$CY$36,'KORT 3'!$BD101)+SUMIF($K101,REGISTER!$CY$37,'KORT 3'!$BD101)+SUMIF($K101,REGISTER!$CY$38,'KORT 3'!$BD101)</f>
        <v>0</v>
      </c>
      <c r="FE101" s="376"/>
      <c r="FF101" s="377"/>
      <c r="FG101" s="378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9"/>
      <c r="FY101" s="84">
        <f>SUMIF($M101,REGISTER!$CY$40,'KORT 3'!$O101)</f>
        <v>0</v>
      </c>
      <c r="FZ101" s="17">
        <f>SUMIF($M101,REGISTER!$CY$41,'KORT 3'!$O101)</f>
        <v>0</v>
      </c>
      <c r="GA101" s="17">
        <f>SUMIF($M101,REGISTER!$CY$42,'KORT 3'!$O101)</f>
        <v>0</v>
      </c>
      <c r="GB101" s="17">
        <f>SUMIF($M101,REGISTER!$CY$43,'KORT 3'!$O101)</f>
        <v>0</v>
      </c>
      <c r="GC101" s="17">
        <f>SUMIF($M101,REGISTER!$CY$44,'KORT 3'!$O101)</f>
        <v>0</v>
      </c>
      <c r="GD101" s="17">
        <f>SUMIF($M101,REGISTER!$CY$45,'KORT 3'!$O101)</f>
        <v>0</v>
      </c>
      <c r="GE101" s="17">
        <f>SUMIF($M101,REGISTER!$CY$60,'KORT 3'!$O101)</f>
        <v>0</v>
      </c>
      <c r="GF101" s="17">
        <f>SUMIF($M101,REGISTER!$CY$61,'KORT 3'!$O101)</f>
        <v>0</v>
      </c>
      <c r="GG101" s="17">
        <f>SUMIF($M101,REGISTER!$CY$62,'KORT 3'!$O101)</f>
        <v>0</v>
      </c>
      <c r="GH101" s="17">
        <f>SUMIF($M101,REGISTER!$CY$63,'KORT 3'!$O101)</f>
        <v>0</v>
      </c>
      <c r="GI101" s="17">
        <f>SUMIF($M101,REGISTER!$CY$64,'KORT 3'!$O101)</f>
        <v>0</v>
      </c>
      <c r="GJ101" s="17">
        <f>SUMIF($M101,REGISTER!$CY$65,'KORT 3'!$O101)</f>
        <v>0</v>
      </c>
      <c r="GK101" s="17">
        <f>SUMIF($M101,REGISTER!$CY$50,'KORT 3'!$O101)</f>
        <v>0</v>
      </c>
      <c r="GL101" s="17">
        <f>SUMIF($M101,REGISTER!$CY$51,'KORT 3'!$O101)</f>
        <v>0</v>
      </c>
      <c r="GM101" s="17">
        <f>SUMIF($M101,REGISTER!$CY$52,'KORT 3'!$O101)</f>
        <v>0</v>
      </c>
      <c r="GN101" s="17">
        <f>SUMIF($M101,REGISTER!$CY$53,'KORT 3'!$O101)</f>
        <v>0</v>
      </c>
      <c r="GO101" s="17">
        <f>SUMIF($M101,REGISTER!$CY$54,'KORT 3'!$O101)</f>
        <v>0</v>
      </c>
      <c r="GP101" s="17">
        <f>SUMIF($M101,REGISTER!$CY$55,'KORT 3'!$O101)</f>
        <v>0</v>
      </c>
      <c r="GQ101" s="16">
        <f>SUMIF($M101,REGISTER!$CY$56,'KORT 3'!$O101)+SUMIF($M101,REGISTER!$CY$57,'KORT 3'!$O101)+SUMIF($M101,REGISTER!$CY$58,'KORT 3'!$O101)+SUMIF($M101,REGISTER!$CY$59,'KORT 3'!$O101)</f>
        <v>0</v>
      </c>
      <c r="GR101" s="17">
        <f>SUMIF($M101,REGISTER!$CY$70,'KORT 3'!$O101)</f>
        <v>0</v>
      </c>
      <c r="GS101" s="17">
        <f>SUMIF($M101,REGISTER!$CY$71,'KORT 3'!$O101)</f>
        <v>0</v>
      </c>
      <c r="GT101" s="17">
        <f>SUMIF($M101,REGISTER!$CY$72,'KORT 3'!$O101)</f>
        <v>0</v>
      </c>
      <c r="GU101" s="17">
        <f>SUMIF($M101,REGISTER!$CY$73,'KORT 3'!$O101)</f>
        <v>0</v>
      </c>
      <c r="GV101" s="17">
        <f>SUMIF($M101,REGISTER!$CY$74,'KORT 3'!$O101)</f>
        <v>0</v>
      </c>
      <c r="GW101" s="17">
        <f>SUMIF($M101,REGISTER!$CY$75,'KORT 3'!$O101)</f>
        <v>0</v>
      </c>
      <c r="GX101" s="16">
        <f>SUMIF($M101,REGISTER!$CY$76,'KORT 3'!$O101)+SUMIF($M101,REGISTER!$CY$77,'KORT 3'!$O101)+SUMIF($M101,REGISTER!$CY$78,'KORT 3'!$O101)+SUMIF($M101,REGISTER!$CY$79,'KORT 3'!$O101)</f>
        <v>0</v>
      </c>
      <c r="GY101" s="116"/>
      <c r="GZ101" s="116"/>
      <c r="HA101" s="116"/>
      <c r="HB101" s="116"/>
      <c r="HC101" s="116"/>
      <c r="HD101" s="116"/>
      <c r="HE101" s="116"/>
      <c r="HF101" s="116"/>
      <c r="HG101" s="116"/>
      <c r="HH101" s="116"/>
      <c r="HI101" s="116"/>
      <c r="HJ101" s="116"/>
      <c r="HK101" s="116"/>
      <c r="HL101" s="116"/>
      <c r="HM101" s="116"/>
      <c r="HN101" s="116"/>
      <c r="HO101" s="116"/>
      <c r="HP101" s="106"/>
      <c r="HQ101" s="1"/>
    </row>
    <row r="102" spans="1:225" ht="12" customHeight="1">
      <c r="A102" s="15">
        <v>46</v>
      </c>
      <c r="B102" s="69"/>
      <c r="C102" s="539" t="str">
        <f t="shared" si="41"/>
        <v/>
      </c>
      <c r="D102" s="540"/>
      <c r="E102" s="540"/>
      <c r="F102" s="540"/>
      <c r="G102" s="541"/>
      <c r="H102" s="111" t="str">
        <f t="shared" si="42"/>
        <v/>
      </c>
      <c r="I102" s="22">
        <f t="shared" si="43"/>
        <v>0</v>
      </c>
      <c r="J102" s="22">
        <f t="shared" si="44"/>
        <v>0</v>
      </c>
      <c r="K102" s="22">
        <f t="shared" si="45"/>
        <v>0</v>
      </c>
      <c r="L102" s="114"/>
      <c r="M102" s="22">
        <f t="shared" si="46"/>
        <v>0</v>
      </c>
      <c r="N102" s="22">
        <f t="shared" si="47"/>
        <v>0</v>
      </c>
      <c r="O102" s="83">
        <f t="shared" si="48"/>
        <v>0</v>
      </c>
      <c r="P102" s="68">
        <f>IF((SUM(P$19:P$39)+SUM(P$78:P101)+SUM(P$117:P$121))&gt;=REGISTER!$DD$24,0,IF(CS$70=1,0,IF(AND(CS102=1,$J102=1,CS$43&gt;=REGISTER!$DD$28,CS$40&gt;0,SUM(CS$54:CS$60)&gt;0),1,0)))</f>
        <v>0</v>
      </c>
      <c r="Q102" s="68">
        <f>IF((SUM(Q$19:Q$39)+SUM(Q$78:Q101)+SUM(Q$117:Q$121))&gt;=REGISTER!$DD$24,0,IF(CT$70=1,0,IF(AND(CT102=1,$J102=1,CT$43&gt;=REGISTER!$DD$28,CT$40&gt;0,SUM(CT$54:CT$60)&gt;0),1,0)))</f>
        <v>0</v>
      </c>
      <c r="R102" s="68">
        <f>IF((SUM(R$19:R$39)+SUM(R$78:R101)+SUM(R$117:R$121))&gt;=REGISTER!$DD$24,0,IF(CU$70=1,0,IF(AND(CU102=1,$J102=1,CU$43&gt;=REGISTER!$DD$28,CU$40&gt;0,SUM(CU$54:CU$60)&gt;0),1,0)))</f>
        <v>0</v>
      </c>
      <c r="S102" s="68">
        <f>IF((SUM(S$19:S$39)+SUM(S$78:S101)+SUM(S$117:S$121))&gt;=REGISTER!$DD$24,0,IF(CV$70=1,0,IF(AND(CV102=1,$J102=1,CV$43&gt;=REGISTER!$DD$28,CV$40&gt;0,SUM(CV$54:CV$60)&gt;0),1,0)))</f>
        <v>0</v>
      </c>
      <c r="T102" s="68">
        <f>IF((SUM(T$19:T$39)+SUM(T$78:T101)+SUM(T$117:T$121))&gt;=REGISTER!$DD$24,0,IF(CW$70=1,0,IF(AND(CW102=1,$J102=1,CW$43&gt;=REGISTER!$DD$28,CW$40&gt;0,SUM(CW$54:CW$60)&gt;0),1,0)))</f>
        <v>0</v>
      </c>
      <c r="U102" s="68">
        <f>IF((SUM(U$19:U$39)+SUM(U$78:U101)+SUM(U$117:U$121))&gt;=REGISTER!$DD$24,0,IF(CX$70=1,0,IF(AND(CX102=1,$J102=1,CX$43&gt;=REGISTER!$DD$28,CX$40&gt;0,SUM(CX$54:CX$60)&gt;0),1,0)))</f>
        <v>0</v>
      </c>
      <c r="V102" s="68">
        <f>IF((SUM(V$19:V$39)+SUM(V$78:V101)+SUM(V$117:V$121))&gt;=REGISTER!$DD$24,0,IF(CY$70=1,0,IF(AND(CY102=1,$J102=1,CY$43&gt;=REGISTER!$DD$28,CY$40&gt;0,SUM(CY$54:CY$60)&gt;0),1,0)))</f>
        <v>0</v>
      </c>
      <c r="W102" s="68">
        <f>IF((SUM(W$19:W$39)+SUM(W$78:W101)+SUM(W$117:W$121))&gt;=REGISTER!$DD$24,0,IF(CZ$70=1,0,IF(AND(CZ102=1,$J102=1,CZ$43&gt;=REGISTER!$DD$28,CZ$40&gt;0,SUM(CZ$54:CZ$60)&gt;0),1,0)))</f>
        <v>0</v>
      </c>
      <c r="X102" s="68">
        <f>IF((SUM(X$19:X$39)+SUM(X$78:X101)+SUM(X$117:X$121))&gt;=REGISTER!$DD$24,0,IF(DA$70=1,0,IF(AND(DA102=1,$J102=1,DA$43&gt;=REGISTER!$DD$28,DA$40&gt;0,SUM(DA$54:DA$60)&gt;0),1,0)))</f>
        <v>0</v>
      </c>
      <c r="Y102" s="68">
        <f>IF((SUM(Y$19:Y$39)+SUM(Y$78:Y101)+SUM(Y$117:Y$121))&gt;=REGISTER!$DD$24,0,IF(DB$70=1,0,IF(AND(DB102=1,$J102=1,DB$43&gt;=REGISTER!$DD$28,DB$40&gt;0,SUM(DB$54:DB$60)&gt;0),1,0)))</f>
        <v>0</v>
      </c>
      <c r="Z102" s="68">
        <f>IF((SUM(Z$19:Z$39)+SUM(Z$78:Z101)+SUM(Z$117:Z$121))&gt;=REGISTER!$DD$24,0,IF(DC$70=1,0,IF(AND(DC102=1,$J102=1,DC$43&gt;=REGISTER!$DD$28,DC$40&gt;0,SUM(DC$54:DC$60)&gt;0),1,0)))</f>
        <v>0</v>
      </c>
      <c r="AA102" s="68">
        <f>IF((SUM(AA$19:AA$39)+SUM(AA$78:AA101)+SUM(AA$117:AA$121))&gt;=REGISTER!$DD$24,0,IF(DD$70=1,0,IF(AND(DD102=1,$J102=1,DD$43&gt;=REGISTER!$DD$28,DD$40&gt;0,SUM(DD$54:DD$60)&gt;0),1,0)))</f>
        <v>0</v>
      </c>
      <c r="AB102" s="68">
        <f>IF((SUM(AB$19:AB$39)+SUM(AB$78:AB101)+SUM(AB$117:AB$121))&gt;=REGISTER!$DD$24,0,IF(DE$70=1,0,IF(AND(DE102=1,$J102=1,DE$43&gt;=REGISTER!$DD$28,DE$40&gt;0,SUM(DE$54:DE$60)&gt;0),1,0)))</f>
        <v>0</v>
      </c>
      <c r="AC102" s="68">
        <f>IF((SUM(AC$19:AC$39)+SUM(AC$78:AC101)+SUM(AC$117:AC$121))&gt;=REGISTER!$DD$24,0,IF(DF$70=1,0,IF(AND(DF102=1,$J102=1,DF$43&gt;=REGISTER!$DD$28,DF$40&gt;0,SUM(DF$54:DF$60)&gt;0),1,0)))</f>
        <v>0</v>
      </c>
      <c r="AD102" s="68">
        <f>IF((SUM(AD$19:AD$39)+SUM(AD$78:AD101)+SUM(AD$117:AD$121))&gt;=REGISTER!$DD$24,0,IF(DG$70=1,0,IF(AND(DG102=1,$J102=1,DG$43&gt;=REGISTER!$DD$28,DG$40&gt;0,SUM(DG$54:DG$60)&gt;0),1,0)))</f>
        <v>0</v>
      </c>
      <c r="AE102" s="68">
        <f>IF((SUM(AE$19:AE$39)+SUM(AE$78:AE101)+SUM(AE$117:AE$121))&gt;=REGISTER!$DD$24,0,IF(DH$70=1,0,IF(AND(DH102=1,$J102=1,DH$43&gt;=REGISTER!$DD$28,DH$40&gt;0,SUM(DH$54:DH$60)&gt;0),1,0)))</f>
        <v>0</v>
      </c>
      <c r="AF102" s="68">
        <f>IF((SUM(AF$19:AF$39)+SUM(AF$78:AF101)+SUM(AF$117:AF$121))&gt;=REGISTER!$DD$24,0,IF(DI$70=1,0,IF(AND(DI102=1,$J102=1,DI$43&gt;=REGISTER!$DD$28,DI$40&gt;0,SUM(DI$54:DI$60)&gt;0),1,0)))</f>
        <v>0</v>
      </c>
      <c r="AG102" s="68">
        <f>IF((SUM(AG$19:AG$39)+SUM(AG$78:AG101)+SUM(AG$117:AG$121))&gt;=REGISTER!$DD$24,0,IF(DJ$70=1,0,IF(AND(DJ102=1,$J102=1,DJ$43&gt;=REGISTER!$DD$28,DJ$40&gt;0,SUM(DJ$54:DJ$60)&gt;0),1,0)))</f>
        <v>0</v>
      </c>
      <c r="AH102" s="68">
        <f>IF((SUM(AH$19:AH$39)+SUM(AH$78:AH101)+SUM(AH$117:AH$121))&gt;=REGISTER!$DD$24,0,IF(DK$70=1,0,IF(AND(DK102=1,$J102=1,DK$43&gt;=REGISTER!$DD$28,DK$40&gt;0,SUM(DK$54:DK$60)&gt;0),1,0)))</f>
        <v>0</v>
      </c>
      <c r="AI102" s="68">
        <f>IF((SUM(AI$19:AI$39)+SUM(AI$78:AI101)+SUM(AI$117:AI$121))&gt;=REGISTER!$DD$24,0,IF(DL$70=1,0,IF(AND(DL102=1,$J102=1,DL$43&gt;=REGISTER!$DD$28,DL$40&gt;0,SUM(DL$54:DL$60)&gt;0),1,0)))</f>
        <v>0</v>
      </c>
      <c r="AJ102" s="68">
        <f>IF((SUM(AJ$19:AJ$39)+SUM(AJ$78:AJ101)+SUM(AJ$117:AJ$121))&gt;=REGISTER!$DD$24,0,IF(DM$70=1,0,IF(AND(DM102=1,$J102=1,DM$43&gt;=REGISTER!$DD$28,DM$40&gt;0,SUM(DM$54:DM$60)&gt;0),1,0)))</f>
        <v>0</v>
      </c>
      <c r="AK102" s="68">
        <f>IF((SUM(AK$19:AK$39)+SUM(AK$78:AK101)+SUM(AK$117:AK$121))&gt;=REGISTER!$DD$24,0,IF(DN$70=1,0,IF(AND(DN102=1,$J102=1,DN$43&gt;=REGISTER!$DD$28,DN$40&gt;0,SUM(DN$54:DN$60)&gt;0),1,0)))</f>
        <v>0</v>
      </c>
      <c r="AL102" s="68">
        <f>IF((SUM(AL$19:AL$39)+SUM(AL$78:AL101)+SUM(AL$117:AL$121))&gt;=REGISTER!$DD$24,0,IF(DO$70=1,0,IF(AND(DO102=1,$J102=1,DO$43&gt;=REGISTER!$DD$28,DO$40&gt;0,SUM(DO$54:DO$60)&gt;0),1,0)))</f>
        <v>0</v>
      </c>
      <c r="AM102" s="68">
        <f>IF((SUM(AM$19:AM$39)+SUM(AM$78:AM101)+SUM(AM$117:AM$121))&gt;=REGISTER!$DD$24,0,IF(DP$70=1,0,IF(AND(DP102=1,$J102=1,DP$43&gt;=REGISTER!$DD$28,DP$40&gt;0,SUM(DP$54:DP$60)&gt;0),1,0)))</f>
        <v>0</v>
      </c>
      <c r="AN102" s="68">
        <f>IF((SUM(AN$19:AN$39)+SUM(AN$78:AN101)+SUM(AN$117:AN$121))&gt;=REGISTER!$DD$24,0,IF(DQ$70=1,0,IF(AND(DQ102=1,$J102=1,DQ$43&gt;=REGISTER!$DD$28,DQ$40&gt;0,SUM(DQ$54:DQ$60)&gt;0),1,0)))</f>
        <v>0</v>
      </c>
      <c r="AO102" s="68">
        <f>IF((SUM(AO$19:AO$39)+SUM(AO$78:AO101)+SUM(AO$117:AO$121))&gt;=REGISTER!$DD$24,0,IF(DR$70=1,0,IF(AND(DR102=1,$J102=1,DR$43&gt;=REGISTER!$DD$28,DR$40&gt;0,SUM(DR$54:DR$60)&gt;0),1,0)))</f>
        <v>0</v>
      </c>
      <c r="AP102" s="68">
        <f>IF((SUM(AP$19:AP$39)+SUM(AP$78:AP101)+SUM(AP$117:AP$121))&gt;=REGISTER!$DD$24,0,IF(DS$70=1,0,IF(AND(DS102=1,$J102=1,DS$43&gt;=REGISTER!$DD$28,DS$40&gt;0,SUM(DS$54:DS$60)&gt;0),1,0)))</f>
        <v>0</v>
      </c>
      <c r="AQ102" s="68">
        <f>IF((SUM(AQ$19:AQ$39)+SUM(AQ$78:AQ101)+SUM(AQ$117:AQ$121))&gt;=REGISTER!$DD$24,0,IF(DT$70=1,0,IF(AND(DT102=1,$J102=1,DT$43&gt;=REGISTER!$DD$28,DT$40&gt;0,SUM(DT$54:DT$60)&gt;0),1,0)))</f>
        <v>0</v>
      </c>
      <c r="AR102" s="68">
        <f>IF((SUM(AR$19:AR$39)+SUM(AR$78:AR101)+SUM(AR$117:AR$121))&gt;=REGISTER!$DD$24,0,IF(DU$70=1,0,IF(AND(DU102=1,$J102=1,DU$43&gt;=REGISTER!$DD$28,DU$40&gt;0,SUM(DU$54:DU$60)&gt;0),1,0)))</f>
        <v>0</v>
      </c>
      <c r="AS102" s="68">
        <f>IF((SUM(AS$19:AS$39)+SUM(AS$78:AS101)+SUM(AS$117:AS$121))&gt;=REGISTER!$DD$24,0,IF(DV$70=1,0,IF(AND(DV102=1,$J102=1,DV$43&gt;=REGISTER!$DD$28,DV$40&gt;0,SUM(DV$54:DV$60)&gt;0),1,0)))</f>
        <v>0</v>
      </c>
      <c r="AT102" s="68">
        <f>IF((SUM(AT$19:AT$39)+SUM(AT$78:AT101)+SUM(AT$117:AT$121))&gt;=REGISTER!$DD$24,0,IF(DW$70=1,0,IF(AND(DW102=1,$J102=1,DW$43&gt;=REGISTER!$DD$28,DW$40&gt;0,SUM(DW$54:DW$60)&gt;0),1,0)))</f>
        <v>0</v>
      </c>
      <c r="AU102" s="68">
        <f>IF((SUM(AU$19:AU$39)+SUM(AU$78:AU101)+SUM(AU$117:AU$121))&gt;=REGISTER!$DD$24,0,IF(DX$70=1,0,IF(AND(DX102=1,$J102=1,DX$43&gt;=REGISTER!$DD$28,DX$40&gt;0,SUM(DX$54:DX$60)&gt;0),1,0)))</f>
        <v>0</v>
      </c>
      <c r="AV102" s="68">
        <f>IF((SUM(AV$19:AV$39)+SUM(AV$78:AV101)+SUM(AV$117:AV$121))&gt;=REGISTER!$DD$24,0,IF(DY$70=1,0,IF(AND(DY102=1,$J102=1,DY$43&gt;=REGISTER!$DD$28,DY$40&gt;0,SUM(DY$54:DY$60)&gt;0),1,0)))</f>
        <v>0</v>
      </c>
      <c r="AW102" s="68">
        <f>IF((SUM(AW$19:AW$39)+SUM(AW$78:AW101)+SUM(AW$117:AW$121))&gt;=REGISTER!$DD$24,0,IF(DZ$70=1,0,IF(AND(DZ102=1,$J102=1,DZ$43&gt;=REGISTER!$DD$28,DZ$40&gt;0,SUM(DZ$54:DZ$60)&gt;0),1,0)))</f>
        <v>0</v>
      </c>
      <c r="AX102" s="68">
        <f>IF((SUM(AX$19:AX$39)+SUM(AX$78:AX101)+SUM(AX$117:AX$121))&gt;=REGISTER!$DD$24,0,IF(EA$70=1,0,IF(AND(EA102=1,$J102=1,EA$43&gt;=REGISTER!$DD$28,EA$40&gt;0,SUM(EA$54:EA$60)&gt;0),1,0)))</f>
        <v>0</v>
      </c>
      <c r="AY102" s="68">
        <f>IF((SUM(AY$19:AY$39)+SUM(AY$78:AY101)+SUM(AY$117:AY$121))&gt;=REGISTER!$DD$24,0,IF(EB$70=1,0,IF(AND(EB102=1,$J102=1,EB$43&gt;=REGISTER!$DD$28,EB$40&gt;0,SUM(EB$54:EB$60)&gt;0),1,0)))</f>
        <v>0</v>
      </c>
      <c r="AZ102" s="68">
        <f>IF((SUM(AZ$19:AZ$39)+SUM(AZ$78:AZ101)+SUM(AZ$117:AZ$121))&gt;=REGISTER!$DD$24,0,IF(EC$70=1,0,IF(AND(EC102=1,$J102=1,EC$43&gt;=REGISTER!$DD$28,EC$40&gt;0,SUM(EC$54:EC$60)&gt;0),1,0)))</f>
        <v>0</v>
      </c>
      <c r="BA102" s="68">
        <f>IF((SUM(BA$19:BA$39)+SUM(BA$78:BA101)+SUM(BA$117:BA$121))&gt;=REGISTER!$DD$24,0,IF(ED$70=1,0,IF(AND(ED102=1,$J102=1,ED$43&gt;=REGISTER!$DD$28,ED$40&gt;0,SUM(ED$54:ED$60)&gt;0),1,0)))</f>
        <v>0</v>
      </c>
      <c r="BB102" s="68">
        <f>IF((SUM(BB$19:BB$39)+SUM(BB$78:BB101)+SUM(BB$117:BB$121))&gt;=REGISTER!$DD$24,0,IF(EE$70=1,0,IF(AND(EE102=1,$J102=1,EE$43&gt;=REGISTER!$DD$28,EE$40&gt;0,SUM(EE$54:EE$60)&gt;0),1,0)))</f>
        <v>0</v>
      </c>
      <c r="BC102" s="68">
        <f>IF((SUM(BC$19:BC$39)+SUM(BC$78:BC101)+SUM(BC$117:BC$121))&gt;=REGISTER!$DD$24,0,IF(EF$70=1,0,IF(AND(EF102=1,$J102=1,EF$43&gt;=REGISTER!$DD$28,EF$40&gt;0,SUM(EF$54:EF$60)&gt;0),1,0)))</f>
        <v>0</v>
      </c>
      <c r="BD102" s="83">
        <f t="shared" si="55"/>
        <v>0</v>
      </c>
      <c r="BE102" s="68">
        <f>IF((SUM(BE$19:BE$37)+SUM(BE$78:BE101))&gt;=20,0,SUM(IF(AND($I102=1,CS102=1,CS$41&gt;2,CS$40&gt;0,SUM(CS$47:CS$53)&gt;0),1,0)))</f>
        <v>0</v>
      </c>
      <c r="BF102" s="68">
        <f>IF((SUM(BF$19:BF$37)+SUM(BF$78:BF101))&gt;=20,0,SUM(IF(AND($I102=1,CT102=1,CT$41&gt;2,CT$40&gt;0,SUM(CT$47:CT$53)&gt;0),1,0)))</f>
        <v>0</v>
      </c>
      <c r="BG102" s="68">
        <f>IF((SUM(BG$19:BG$37)+SUM(BG$78:BG101))&gt;=20,0,SUM(IF(AND($I102=1,CU102=1,CU$41&gt;2,CU$40&gt;0,SUM(CU$47:CU$53)&gt;0),1,0)))</f>
        <v>0</v>
      </c>
      <c r="BH102" s="68">
        <f>IF((SUM(BH$19:BH$37)+SUM(BH$78:BH101))&gt;=20,0,SUM(IF(AND($I102=1,CV102=1,CV$41&gt;2,CV$40&gt;0,SUM(CV$47:CV$53)&gt;0),1,0)))</f>
        <v>0</v>
      </c>
      <c r="BI102" s="68">
        <f>IF((SUM(BI$19:BI$37)+SUM(BI$78:BI101))&gt;=20,0,SUM(IF(AND($I102=1,CW102=1,CW$41&gt;2,CW$40&gt;0,SUM(CW$47:CW$53)&gt;0),1,0)))</f>
        <v>0</v>
      </c>
      <c r="BJ102" s="68">
        <f>IF((SUM(BJ$19:BJ$37)+SUM(BJ$78:BJ101))&gt;=20,0,SUM(IF(AND($I102=1,CX102=1,CX$41&gt;2,CX$40&gt;0,SUM(CX$47:CX$53)&gt;0),1,0)))</f>
        <v>0</v>
      </c>
      <c r="BK102" s="68">
        <f>IF((SUM(BK$19:BK$37)+SUM(BK$78:BK101))&gt;=20,0,SUM(IF(AND($I102=1,CY102=1,CY$41&gt;2,CY$40&gt;0,SUM(CY$47:CY$53)&gt;0),1,0)))</f>
        <v>0</v>
      </c>
      <c r="BL102" s="68">
        <f>IF((SUM(BL$19:BL$37)+SUM(BL$78:BL101))&gt;=20,0,SUM(IF(AND($I102=1,CZ102=1,CZ$41&gt;2,CZ$40&gt;0,SUM(CZ$47:CZ$53)&gt;0),1,0)))</f>
        <v>0</v>
      </c>
      <c r="BM102" s="68">
        <f>IF((SUM(BM$19:BM$37)+SUM(BM$78:BM101))&gt;=20,0,SUM(IF(AND($I102=1,DA102=1,DA$41&gt;2,DA$40&gt;0,SUM(DA$47:DA$53)&gt;0),1,0)))</f>
        <v>0</v>
      </c>
      <c r="BN102" s="68">
        <f>IF((SUM(BN$19:BN$37)+SUM(BN$78:BN101))&gt;=20,0,SUM(IF(AND($I102=1,DB102=1,DB$41&gt;2,DB$40&gt;0,SUM(DB$47:DB$53)&gt;0),1,0)))</f>
        <v>0</v>
      </c>
      <c r="BO102" s="68">
        <f>IF((SUM(BO$19:BO$37)+SUM(BO$78:BO101))&gt;=20,0,SUM(IF(AND($I102=1,DC102=1,DC$41&gt;2,DC$40&gt;0,SUM(DC$47:DC$53)&gt;0),1,0)))</f>
        <v>0</v>
      </c>
      <c r="BP102" s="68">
        <f>IF((SUM(BP$19:BP$37)+SUM(BP$78:BP101))&gt;=20,0,SUM(IF(AND($I102=1,DD102=1,DD$41&gt;2,DD$40&gt;0,SUM(DD$47:DD$53)&gt;0),1,0)))</f>
        <v>0</v>
      </c>
      <c r="BQ102" s="68">
        <f>IF((SUM(BQ$19:BQ$37)+SUM(BQ$78:BQ101))&gt;=20,0,SUM(IF(AND($I102=1,DE102=1,DE$41&gt;2,DE$40&gt;0,SUM(DE$47:DE$53)&gt;0),1,0)))</f>
        <v>0</v>
      </c>
      <c r="BR102" s="68">
        <f>IF((SUM(BR$19:BR$37)+SUM(BR$78:BR101))&gt;=20,0,SUM(IF(AND($I102=1,DF102=1,DF$41&gt;2,DF$40&gt;0,SUM(DF$47:DF$53)&gt;0),1,0)))</f>
        <v>0</v>
      </c>
      <c r="BS102" s="68">
        <f>IF((SUM(BS$19:BS$37)+SUM(BS$78:BS101))&gt;=20,0,SUM(IF(AND($I102=1,DG102=1,DG$41&gt;2,DG$40&gt;0,SUM(DG$47:DG$53)&gt;0),1,0)))</f>
        <v>0</v>
      </c>
      <c r="BT102" s="68">
        <f>IF((SUM(BT$19:BT$37)+SUM(BT$78:BT101))&gt;=20,0,SUM(IF(AND($I102=1,DH102=1,DH$41&gt;2,DH$40&gt;0,SUM(DH$47:DH$53)&gt;0),1,0)))</f>
        <v>0</v>
      </c>
      <c r="BU102" s="68">
        <f>IF((SUM(BU$19:BU$37)+SUM(BU$78:BU101))&gt;=20,0,SUM(IF(AND($I102=1,DI102=1,DI$41&gt;2,DI$40&gt;0,SUM(DI$47:DI$53)&gt;0),1,0)))</f>
        <v>0</v>
      </c>
      <c r="BV102" s="68">
        <f>IF((SUM(BV$19:BV$37)+SUM(BV$78:BV101))&gt;=20,0,SUM(IF(AND($I102=1,DJ102=1,DJ$41&gt;2,DJ$40&gt;0,SUM(DJ$47:DJ$53)&gt;0),1,0)))</f>
        <v>0</v>
      </c>
      <c r="BW102" s="68">
        <f>IF((SUM(BW$19:BW$37)+SUM(BW$78:BW101))&gt;=20,0,SUM(IF(AND($I102=1,DK102=1,DK$41&gt;2,DK$40&gt;0,SUM(DK$47:DK$53)&gt;0),1,0)))</f>
        <v>0</v>
      </c>
      <c r="BX102" s="68">
        <f>IF((SUM(BX$19:BX$37)+SUM(BX$78:BX101))&gt;=20,0,SUM(IF(AND($I102=1,DL102=1,DL$41&gt;2,DL$40&gt;0,SUM(DL$47:DL$53)&gt;0),1,0)))</f>
        <v>0</v>
      </c>
      <c r="BY102" s="68">
        <f>IF((SUM(BY$19:BY$37)+SUM(BY$78:BY101))&gt;=20,0,SUM(IF(AND($I102=1,DM102=1,DM$41&gt;2,DM$40&gt;0,SUM(DM$47:DM$53)&gt;0),1,0)))</f>
        <v>0</v>
      </c>
      <c r="BZ102" s="68">
        <f>IF((SUM(BZ$19:BZ$37)+SUM(BZ$78:BZ101))&gt;=20,0,SUM(IF(AND($I102=1,DN102=1,DN$41&gt;2,DN$40&gt;0,SUM(DN$47:DN$53)&gt;0),1,0)))</f>
        <v>0</v>
      </c>
      <c r="CA102" s="68">
        <f>IF((SUM(CA$19:CA$37)+SUM(CA$78:CA101))&gt;=20,0,SUM(IF(AND($I102=1,DO102=1,DO$41&gt;2,DO$40&gt;0,SUM(DO$47:DO$53)&gt;0),1,0)))</f>
        <v>0</v>
      </c>
      <c r="CB102" s="68">
        <f>IF((SUM(CB$19:CB$37)+SUM(CB$78:CB101))&gt;=20,0,SUM(IF(AND($I102=1,DP102=1,DP$41&gt;2,DP$40&gt;0,SUM(DP$47:DP$53)&gt;0),1,0)))</f>
        <v>0</v>
      </c>
      <c r="CC102" s="68">
        <f>IF((SUM(CC$19:CC$37)+SUM(CC$78:CC101))&gt;=20,0,SUM(IF(AND($I102=1,DQ102=1,DQ$41&gt;2,DQ$40&gt;0,SUM(DQ$47:DQ$53)&gt;0),1,0)))</f>
        <v>0</v>
      </c>
      <c r="CD102" s="68">
        <f>IF((SUM(CD$19:CD$37)+SUM(CD$78:CD101))&gt;=20,0,SUM(IF(AND($I102=1,DR102=1,DR$41&gt;2,DR$40&gt;0,SUM(DR$47:DR$53)&gt;0),1,0)))</f>
        <v>0</v>
      </c>
      <c r="CE102" s="68">
        <f>IF((SUM(CE$19:CE$37)+SUM(CE$78:CE101))&gt;=20,0,SUM(IF(AND($I102=1,DS102=1,DS$41&gt;2,DS$40&gt;0,SUM(DS$47:DS$53)&gt;0),1,0)))</f>
        <v>0</v>
      </c>
      <c r="CF102" s="68">
        <f>IF((SUM(CF$19:CF$37)+SUM(CF$78:CF101))&gt;=20,0,SUM(IF(AND($I102=1,DT102=1,DT$41&gt;2,DT$40&gt;0,SUM(DT$47:DT$53)&gt;0),1,0)))</f>
        <v>0</v>
      </c>
      <c r="CG102" s="68">
        <f>IF((SUM(CG$19:CG$37)+SUM(CG$78:CG101))&gt;=20,0,SUM(IF(AND($I102=1,DU102=1,DU$41&gt;2,DU$40&gt;0,SUM(DU$47:DU$53)&gt;0),1,0)))</f>
        <v>0</v>
      </c>
      <c r="CH102" s="68">
        <f>IF((SUM(CH$19:CH$37)+SUM(CH$78:CH101))&gt;=20,0,SUM(IF(AND($I102=1,DV102=1,DV$41&gt;2,DV$40&gt;0,SUM(DV$47:DV$53)&gt;0),1,0)))</f>
        <v>0</v>
      </c>
      <c r="CI102" s="68">
        <f>IF((SUM(CI$19:CI$37)+SUM(CI$78:CI101))&gt;=20,0,SUM(IF(AND($I102=1,DW102=1,DW$41&gt;2,DW$40&gt;0,SUM(DW$47:DW$53)&gt;0),1,0)))</f>
        <v>0</v>
      </c>
      <c r="CJ102" s="68">
        <f>IF((SUM(CJ$19:CJ$37)+SUM(CJ$78:CJ101))&gt;=20,0,SUM(IF(AND($I102=1,DX102=1,DX$41&gt;2,DX$40&gt;0,SUM(DX$47:DX$53)&gt;0),1,0)))</f>
        <v>0</v>
      </c>
      <c r="CK102" s="68">
        <f>IF((SUM(CK$19:CK$37)+SUM(CK$78:CK101))&gt;=20,0,SUM(IF(AND($I102=1,DY102=1,DY$41&gt;2,DY$40&gt;0,SUM(DY$47:DY$53)&gt;0),1,0)))</f>
        <v>0</v>
      </c>
      <c r="CL102" s="68">
        <f>IF((SUM(CL$19:CL$37)+SUM(CL$78:CL101))&gt;=20,0,SUM(IF(AND($I102=1,DZ102=1,DZ$41&gt;2,DZ$40&gt;0,SUM(DZ$47:DZ$53)&gt;0),1,0)))</f>
        <v>0</v>
      </c>
      <c r="CM102" s="68">
        <f>IF((SUM(CM$19:CM$37)+SUM(CM$78:CM101))&gt;=20,0,SUM(IF(AND($I102=1,EA102=1,EA$41&gt;2,EA$40&gt;0,SUM(EA$47:EA$53)&gt;0),1,0)))</f>
        <v>0</v>
      </c>
      <c r="CN102" s="68">
        <f>IF((SUM(CN$19:CN$37)+SUM(CN$78:CN101))&gt;=20,0,SUM(IF(AND($I102=1,EB102=1,EB$41&gt;2,EB$40&gt;0,SUM(EB$47:EB$53)&gt;0),1,0)))</f>
        <v>0</v>
      </c>
      <c r="CO102" s="68">
        <f>IF((SUM(CO$19:CO$37)+SUM(CO$78:CO101))&gt;=20,0,SUM(IF(AND($I102=1,EC102=1,EC$41&gt;2,EC$40&gt;0,SUM(EC$47:EC$53)&gt;0),1,0)))</f>
        <v>0</v>
      </c>
      <c r="CP102" s="68">
        <f>IF((SUM(CP$19:CP$37)+SUM(CP$78:CP101))&gt;=20,0,SUM(IF(AND($I102=1,ED102=1,ED$41&gt;2,ED$40&gt;0,SUM(ED$47:ED$53)&gt;0),1,0)))</f>
        <v>0</v>
      </c>
      <c r="CQ102" s="68">
        <f>IF((SUM(CQ$19:CQ$37)+SUM(CQ$78:CQ101))&gt;=20,0,SUM(IF(AND($I102=1,EE102=1,EE$41&gt;2,EE$40&gt;0,SUM(EE$47:EE$53)&gt;0),1,0)))</f>
        <v>0</v>
      </c>
      <c r="CR102" s="68">
        <f>IF((SUM(CR$19:CR$37)+SUM(CR$78:CR101))&gt;=20,0,SUM(IF(AND($I102=1,EF102=1,EF$41&gt;2,EF$40&gt;0,SUM(EF$47:EF$53)&gt;0),1,0)))</f>
        <v>0</v>
      </c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  <c r="DH102" s="53"/>
      <c r="DI102" s="53"/>
      <c r="DJ102" s="53"/>
      <c r="DK102" s="53"/>
      <c r="DL102" s="53"/>
      <c r="DM102" s="53"/>
      <c r="DN102" s="53"/>
      <c r="DO102" s="53"/>
      <c r="DP102" s="53"/>
      <c r="DQ102" s="53"/>
      <c r="DR102" s="53"/>
      <c r="DS102" s="53"/>
      <c r="DT102" s="53"/>
      <c r="DU102" s="53"/>
      <c r="DV102" s="53"/>
      <c r="DW102" s="53"/>
      <c r="DX102" s="53"/>
      <c r="DY102" s="53"/>
      <c r="DZ102" s="53"/>
      <c r="EA102" s="53"/>
      <c r="EB102" s="53"/>
      <c r="EC102" s="53"/>
      <c r="ED102" s="53"/>
      <c r="EE102" s="53"/>
      <c r="EF102" s="53"/>
      <c r="EG102" s="46">
        <f t="shared" si="51"/>
        <v>0</v>
      </c>
      <c r="EH102" s="116"/>
      <c r="EI102" s="82">
        <f t="shared" si="52"/>
        <v>0</v>
      </c>
      <c r="EJ102" s="295" t="str">
        <f t="shared" si="53"/>
        <v/>
      </c>
      <c r="EK102" s="296">
        <f t="shared" si="54"/>
        <v>0</v>
      </c>
      <c r="EL102" s="161"/>
      <c r="EM102" s="354">
        <f>SUMIF($K102,REGISTER!$CY$7,'KORT 3'!$BD102)</f>
        <v>0</v>
      </c>
      <c r="EN102" s="355">
        <f>SUMIF($K102,REGISTER!$CY$8,'KORT 3'!$BD102)</f>
        <v>0</v>
      </c>
      <c r="EO102" s="356">
        <f>SUMIF($K102,REGISTER!$CY$9,'KORT 3'!$BD102)</f>
        <v>0</v>
      </c>
      <c r="EP102" s="356">
        <f>SUMIF($K102,REGISTER!$CY$10,'KORT 3'!$BD102)</f>
        <v>0</v>
      </c>
      <c r="EQ102" s="357">
        <f>SUMIF($K102,REGISTER!$CY$23,'KORT 3'!$BD102)</f>
        <v>0</v>
      </c>
      <c r="ER102" s="355">
        <f>SUMIF($K102,REGISTER!$CY$24,'KORT 3'!$BD102)</f>
        <v>0</v>
      </c>
      <c r="ES102" s="356">
        <f>SUMIF($K102,REGISTER!$CY$25,'KORT 3'!$BD102)</f>
        <v>0</v>
      </c>
      <c r="ET102" s="356">
        <f>SUMIF($K102,REGISTER!$CY$26,'KORT 3'!$BD102)</f>
        <v>0</v>
      </c>
      <c r="EU102" s="357">
        <f>SUMIF($K102,REGISTER!$CY$15,'KORT 3'!$BD102)</f>
        <v>0</v>
      </c>
      <c r="EV102" s="355">
        <f>SUMIF($K102,REGISTER!$CY$16,'KORT 3'!$BD102)</f>
        <v>0</v>
      </c>
      <c r="EW102" s="355">
        <f>SUMIF($K102,REGISTER!$CY$17,'KORT 3'!$BD102)</f>
        <v>0</v>
      </c>
      <c r="EX102" s="355">
        <f>SUMIF($K102,REGISTER!$CY$18,'KORT 3'!$BD102)</f>
        <v>0</v>
      </c>
      <c r="EY102" s="358">
        <f>SUMIF($K102,REGISTER!$CY$19,'KORT 3'!$BD102)+SUMIF($K102,REGISTER!$CY$20,'KORT 3'!$BD102)+SUMIF($K102,REGISTER!$CY$21,'KORT 3'!$BD102)+SUMIF($K102,REGISTER!$CY$22,'KORT 3'!$BD102)</f>
        <v>0</v>
      </c>
      <c r="EZ102" s="359">
        <f>SUMIF($K102,REGISTER!$CY$31,'KORT 3'!$BD102)</f>
        <v>0</v>
      </c>
      <c r="FA102" s="355">
        <f>SUMIF($K102,REGISTER!$CY$32,'KORT 3'!$BD102)</f>
        <v>0</v>
      </c>
      <c r="FB102" s="355">
        <f>SUMIF($K102,REGISTER!$CY$33,'KORT 3'!$BD102)</f>
        <v>0</v>
      </c>
      <c r="FC102" s="355">
        <f>SUMIF($K102,REGISTER!$CY$34,'KORT 3'!$BD102)</f>
        <v>0</v>
      </c>
      <c r="FD102" s="358">
        <f>SUMIF($K102,REGISTER!$CY$35,'KORT 3'!$BD102)+SUMIF($K102,REGISTER!$CY$36,'KORT 3'!$BD102)+SUMIF($K102,REGISTER!$CY$37,'KORT 3'!$BD102)+SUMIF($K102,REGISTER!$CY$38,'KORT 3'!$BD102)</f>
        <v>0</v>
      </c>
      <c r="FE102" s="376"/>
      <c r="FF102" s="377"/>
      <c r="FG102" s="378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9"/>
      <c r="FY102" s="84">
        <f>SUMIF($M102,REGISTER!$CY$40,'KORT 3'!$O102)</f>
        <v>0</v>
      </c>
      <c r="FZ102" s="17">
        <f>SUMIF($M102,REGISTER!$CY$41,'KORT 3'!$O102)</f>
        <v>0</v>
      </c>
      <c r="GA102" s="17">
        <f>SUMIF($M102,REGISTER!$CY$42,'KORT 3'!$O102)</f>
        <v>0</v>
      </c>
      <c r="GB102" s="17">
        <f>SUMIF($M102,REGISTER!$CY$43,'KORT 3'!$O102)</f>
        <v>0</v>
      </c>
      <c r="GC102" s="17">
        <f>SUMIF($M102,REGISTER!$CY$44,'KORT 3'!$O102)</f>
        <v>0</v>
      </c>
      <c r="GD102" s="17">
        <f>SUMIF($M102,REGISTER!$CY$45,'KORT 3'!$O102)</f>
        <v>0</v>
      </c>
      <c r="GE102" s="17">
        <f>SUMIF($M102,REGISTER!$CY$60,'KORT 3'!$O102)</f>
        <v>0</v>
      </c>
      <c r="GF102" s="17">
        <f>SUMIF($M102,REGISTER!$CY$61,'KORT 3'!$O102)</f>
        <v>0</v>
      </c>
      <c r="GG102" s="17">
        <f>SUMIF($M102,REGISTER!$CY$62,'KORT 3'!$O102)</f>
        <v>0</v>
      </c>
      <c r="GH102" s="17">
        <f>SUMIF($M102,REGISTER!$CY$63,'KORT 3'!$O102)</f>
        <v>0</v>
      </c>
      <c r="GI102" s="17">
        <f>SUMIF($M102,REGISTER!$CY$64,'KORT 3'!$O102)</f>
        <v>0</v>
      </c>
      <c r="GJ102" s="17">
        <f>SUMIF($M102,REGISTER!$CY$65,'KORT 3'!$O102)</f>
        <v>0</v>
      </c>
      <c r="GK102" s="17">
        <f>SUMIF($M102,REGISTER!$CY$50,'KORT 3'!$O102)</f>
        <v>0</v>
      </c>
      <c r="GL102" s="17">
        <f>SUMIF($M102,REGISTER!$CY$51,'KORT 3'!$O102)</f>
        <v>0</v>
      </c>
      <c r="GM102" s="17">
        <f>SUMIF($M102,REGISTER!$CY$52,'KORT 3'!$O102)</f>
        <v>0</v>
      </c>
      <c r="GN102" s="17">
        <f>SUMIF($M102,REGISTER!$CY$53,'KORT 3'!$O102)</f>
        <v>0</v>
      </c>
      <c r="GO102" s="17">
        <f>SUMIF($M102,REGISTER!$CY$54,'KORT 3'!$O102)</f>
        <v>0</v>
      </c>
      <c r="GP102" s="17">
        <f>SUMIF($M102,REGISTER!$CY$55,'KORT 3'!$O102)</f>
        <v>0</v>
      </c>
      <c r="GQ102" s="16">
        <f>SUMIF($M102,REGISTER!$CY$56,'KORT 3'!$O102)+SUMIF($M102,REGISTER!$CY$57,'KORT 3'!$O102)+SUMIF($M102,REGISTER!$CY$58,'KORT 3'!$O102)+SUMIF($M102,REGISTER!$CY$59,'KORT 3'!$O102)</f>
        <v>0</v>
      </c>
      <c r="GR102" s="17">
        <f>SUMIF($M102,REGISTER!$CY$70,'KORT 3'!$O102)</f>
        <v>0</v>
      </c>
      <c r="GS102" s="17">
        <f>SUMIF($M102,REGISTER!$CY$71,'KORT 3'!$O102)</f>
        <v>0</v>
      </c>
      <c r="GT102" s="17">
        <f>SUMIF($M102,REGISTER!$CY$72,'KORT 3'!$O102)</f>
        <v>0</v>
      </c>
      <c r="GU102" s="17">
        <f>SUMIF($M102,REGISTER!$CY$73,'KORT 3'!$O102)</f>
        <v>0</v>
      </c>
      <c r="GV102" s="17">
        <f>SUMIF($M102,REGISTER!$CY$74,'KORT 3'!$O102)</f>
        <v>0</v>
      </c>
      <c r="GW102" s="17">
        <f>SUMIF($M102,REGISTER!$CY$75,'KORT 3'!$O102)</f>
        <v>0</v>
      </c>
      <c r="GX102" s="16">
        <f>SUMIF($M102,REGISTER!$CY$76,'KORT 3'!$O102)+SUMIF($M102,REGISTER!$CY$77,'KORT 3'!$O102)+SUMIF($M102,REGISTER!$CY$78,'KORT 3'!$O102)+SUMIF($M102,REGISTER!$CY$79,'KORT 3'!$O102)</f>
        <v>0</v>
      </c>
      <c r="GY102" s="116"/>
      <c r="GZ102" s="116"/>
      <c r="HA102" s="116"/>
      <c r="HB102" s="116"/>
      <c r="HC102" s="116"/>
      <c r="HD102" s="116"/>
      <c r="HE102" s="116"/>
      <c r="HF102" s="116"/>
      <c r="HG102" s="116"/>
      <c r="HH102" s="116"/>
      <c r="HI102" s="116"/>
      <c r="HJ102" s="116"/>
      <c r="HK102" s="116"/>
      <c r="HL102" s="116"/>
      <c r="HM102" s="116"/>
      <c r="HN102" s="116"/>
      <c r="HO102" s="116"/>
      <c r="HP102" s="106"/>
      <c r="HQ102" s="1"/>
    </row>
    <row r="103" spans="1:225" ht="12" customHeight="1">
      <c r="A103" s="15">
        <v>47</v>
      </c>
      <c r="B103" s="69"/>
      <c r="C103" s="539" t="str">
        <f t="shared" si="41"/>
        <v/>
      </c>
      <c r="D103" s="540"/>
      <c r="E103" s="540"/>
      <c r="F103" s="540"/>
      <c r="G103" s="541"/>
      <c r="H103" s="111" t="str">
        <f t="shared" si="42"/>
        <v/>
      </c>
      <c r="I103" s="22">
        <f t="shared" si="43"/>
        <v>0</v>
      </c>
      <c r="J103" s="22">
        <f t="shared" si="44"/>
        <v>0</v>
      </c>
      <c r="K103" s="22">
        <f t="shared" si="45"/>
        <v>0</v>
      </c>
      <c r="L103" s="114"/>
      <c r="M103" s="22">
        <f t="shared" si="46"/>
        <v>0</v>
      </c>
      <c r="N103" s="22">
        <f t="shared" si="47"/>
        <v>0</v>
      </c>
      <c r="O103" s="83">
        <f t="shared" si="48"/>
        <v>0</v>
      </c>
      <c r="P103" s="68">
        <f>IF((SUM(P$19:P$39)+SUM(P$78:P102)+SUM(P$117:P$121))&gt;=REGISTER!$DD$24,0,IF(CS$70=1,0,IF(AND(CS103=1,$J103=1,CS$43&gt;=REGISTER!$DD$28,CS$40&gt;0,SUM(CS$54:CS$60)&gt;0),1,0)))</f>
        <v>0</v>
      </c>
      <c r="Q103" s="68">
        <f>IF((SUM(Q$19:Q$39)+SUM(Q$78:Q102)+SUM(Q$117:Q$121))&gt;=REGISTER!$DD$24,0,IF(CT$70=1,0,IF(AND(CT103=1,$J103=1,CT$43&gt;=REGISTER!$DD$28,CT$40&gt;0,SUM(CT$54:CT$60)&gt;0),1,0)))</f>
        <v>0</v>
      </c>
      <c r="R103" s="68">
        <f>IF((SUM(R$19:R$39)+SUM(R$78:R102)+SUM(R$117:R$121))&gt;=REGISTER!$DD$24,0,IF(CU$70=1,0,IF(AND(CU103=1,$J103=1,CU$43&gt;=REGISTER!$DD$28,CU$40&gt;0,SUM(CU$54:CU$60)&gt;0),1,0)))</f>
        <v>0</v>
      </c>
      <c r="S103" s="68">
        <f>IF((SUM(S$19:S$39)+SUM(S$78:S102)+SUM(S$117:S$121))&gt;=REGISTER!$DD$24,0,IF(CV$70=1,0,IF(AND(CV103=1,$J103=1,CV$43&gt;=REGISTER!$DD$28,CV$40&gt;0,SUM(CV$54:CV$60)&gt;0),1,0)))</f>
        <v>0</v>
      </c>
      <c r="T103" s="68">
        <f>IF((SUM(T$19:T$39)+SUM(T$78:T102)+SUM(T$117:T$121))&gt;=REGISTER!$DD$24,0,IF(CW$70=1,0,IF(AND(CW103=1,$J103=1,CW$43&gt;=REGISTER!$DD$28,CW$40&gt;0,SUM(CW$54:CW$60)&gt;0),1,0)))</f>
        <v>0</v>
      </c>
      <c r="U103" s="68">
        <f>IF((SUM(U$19:U$39)+SUM(U$78:U102)+SUM(U$117:U$121))&gt;=REGISTER!$DD$24,0,IF(CX$70=1,0,IF(AND(CX103=1,$J103=1,CX$43&gt;=REGISTER!$DD$28,CX$40&gt;0,SUM(CX$54:CX$60)&gt;0),1,0)))</f>
        <v>0</v>
      </c>
      <c r="V103" s="68">
        <f>IF((SUM(V$19:V$39)+SUM(V$78:V102)+SUM(V$117:V$121))&gt;=REGISTER!$DD$24,0,IF(CY$70=1,0,IF(AND(CY103=1,$J103=1,CY$43&gt;=REGISTER!$DD$28,CY$40&gt;0,SUM(CY$54:CY$60)&gt;0),1,0)))</f>
        <v>0</v>
      </c>
      <c r="W103" s="68">
        <f>IF((SUM(W$19:W$39)+SUM(W$78:W102)+SUM(W$117:W$121))&gt;=REGISTER!$DD$24,0,IF(CZ$70=1,0,IF(AND(CZ103=1,$J103=1,CZ$43&gt;=REGISTER!$DD$28,CZ$40&gt;0,SUM(CZ$54:CZ$60)&gt;0),1,0)))</f>
        <v>0</v>
      </c>
      <c r="X103" s="68">
        <f>IF((SUM(X$19:X$39)+SUM(X$78:X102)+SUM(X$117:X$121))&gt;=REGISTER!$DD$24,0,IF(DA$70=1,0,IF(AND(DA103=1,$J103=1,DA$43&gt;=REGISTER!$DD$28,DA$40&gt;0,SUM(DA$54:DA$60)&gt;0),1,0)))</f>
        <v>0</v>
      </c>
      <c r="Y103" s="68">
        <f>IF((SUM(Y$19:Y$39)+SUM(Y$78:Y102)+SUM(Y$117:Y$121))&gt;=REGISTER!$DD$24,0,IF(DB$70=1,0,IF(AND(DB103=1,$J103=1,DB$43&gt;=REGISTER!$DD$28,DB$40&gt;0,SUM(DB$54:DB$60)&gt;0),1,0)))</f>
        <v>0</v>
      </c>
      <c r="Z103" s="68">
        <f>IF((SUM(Z$19:Z$39)+SUM(Z$78:Z102)+SUM(Z$117:Z$121))&gt;=REGISTER!$DD$24,0,IF(DC$70=1,0,IF(AND(DC103=1,$J103=1,DC$43&gt;=REGISTER!$DD$28,DC$40&gt;0,SUM(DC$54:DC$60)&gt;0),1,0)))</f>
        <v>0</v>
      </c>
      <c r="AA103" s="68">
        <f>IF((SUM(AA$19:AA$39)+SUM(AA$78:AA102)+SUM(AA$117:AA$121))&gt;=REGISTER!$DD$24,0,IF(DD$70=1,0,IF(AND(DD103=1,$J103=1,DD$43&gt;=REGISTER!$DD$28,DD$40&gt;0,SUM(DD$54:DD$60)&gt;0),1,0)))</f>
        <v>0</v>
      </c>
      <c r="AB103" s="68">
        <f>IF((SUM(AB$19:AB$39)+SUM(AB$78:AB102)+SUM(AB$117:AB$121))&gt;=REGISTER!$DD$24,0,IF(DE$70=1,0,IF(AND(DE103=1,$J103=1,DE$43&gt;=REGISTER!$DD$28,DE$40&gt;0,SUM(DE$54:DE$60)&gt;0),1,0)))</f>
        <v>0</v>
      </c>
      <c r="AC103" s="68">
        <f>IF((SUM(AC$19:AC$39)+SUM(AC$78:AC102)+SUM(AC$117:AC$121))&gt;=REGISTER!$DD$24,0,IF(DF$70=1,0,IF(AND(DF103=1,$J103=1,DF$43&gt;=REGISTER!$DD$28,DF$40&gt;0,SUM(DF$54:DF$60)&gt;0),1,0)))</f>
        <v>0</v>
      </c>
      <c r="AD103" s="68">
        <f>IF((SUM(AD$19:AD$39)+SUM(AD$78:AD102)+SUM(AD$117:AD$121))&gt;=REGISTER!$DD$24,0,IF(DG$70=1,0,IF(AND(DG103=1,$J103=1,DG$43&gt;=REGISTER!$DD$28,DG$40&gt;0,SUM(DG$54:DG$60)&gt;0),1,0)))</f>
        <v>0</v>
      </c>
      <c r="AE103" s="68">
        <f>IF((SUM(AE$19:AE$39)+SUM(AE$78:AE102)+SUM(AE$117:AE$121))&gt;=REGISTER!$DD$24,0,IF(DH$70=1,0,IF(AND(DH103=1,$J103=1,DH$43&gt;=REGISTER!$DD$28,DH$40&gt;0,SUM(DH$54:DH$60)&gt;0),1,0)))</f>
        <v>0</v>
      </c>
      <c r="AF103" s="68">
        <f>IF((SUM(AF$19:AF$39)+SUM(AF$78:AF102)+SUM(AF$117:AF$121))&gt;=REGISTER!$DD$24,0,IF(DI$70=1,0,IF(AND(DI103=1,$J103=1,DI$43&gt;=REGISTER!$DD$28,DI$40&gt;0,SUM(DI$54:DI$60)&gt;0),1,0)))</f>
        <v>0</v>
      </c>
      <c r="AG103" s="68">
        <f>IF((SUM(AG$19:AG$39)+SUM(AG$78:AG102)+SUM(AG$117:AG$121))&gt;=REGISTER!$DD$24,0,IF(DJ$70=1,0,IF(AND(DJ103=1,$J103=1,DJ$43&gt;=REGISTER!$DD$28,DJ$40&gt;0,SUM(DJ$54:DJ$60)&gt;0),1,0)))</f>
        <v>0</v>
      </c>
      <c r="AH103" s="68">
        <f>IF((SUM(AH$19:AH$39)+SUM(AH$78:AH102)+SUM(AH$117:AH$121))&gt;=REGISTER!$DD$24,0,IF(DK$70=1,0,IF(AND(DK103=1,$J103=1,DK$43&gt;=REGISTER!$DD$28,DK$40&gt;0,SUM(DK$54:DK$60)&gt;0),1,0)))</f>
        <v>0</v>
      </c>
      <c r="AI103" s="68">
        <f>IF((SUM(AI$19:AI$39)+SUM(AI$78:AI102)+SUM(AI$117:AI$121))&gt;=REGISTER!$DD$24,0,IF(DL$70=1,0,IF(AND(DL103=1,$J103=1,DL$43&gt;=REGISTER!$DD$28,DL$40&gt;0,SUM(DL$54:DL$60)&gt;0),1,0)))</f>
        <v>0</v>
      </c>
      <c r="AJ103" s="68">
        <f>IF((SUM(AJ$19:AJ$39)+SUM(AJ$78:AJ102)+SUM(AJ$117:AJ$121))&gt;=REGISTER!$DD$24,0,IF(DM$70=1,0,IF(AND(DM103=1,$J103=1,DM$43&gt;=REGISTER!$DD$28,DM$40&gt;0,SUM(DM$54:DM$60)&gt;0),1,0)))</f>
        <v>0</v>
      </c>
      <c r="AK103" s="68">
        <f>IF((SUM(AK$19:AK$39)+SUM(AK$78:AK102)+SUM(AK$117:AK$121))&gt;=REGISTER!$DD$24,0,IF(DN$70=1,0,IF(AND(DN103=1,$J103=1,DN$43&gt;=REGISTER!$DD$28,DN$40&gt;0,SUM(DN$54:DN$60)&gt;0),1,0)))</f>
        <v>0</v>
      </c>
      <c r="AL103" s="68">
        <f>IF((SUM(AL$19:AL$39)+SUM(AL$78:AL102)+SUM(AL$117:AL$121))&gt;=REGISTER!$DD$24,0,IF(DO$70=1,0,IF(AND(DO103=1,$J103=1,DO$43&gt;=REGISTER!$DD$28,DO$40&gt;0,SUM(DO$54:DO$60)&gt;0),1,0)))</f>
        <v>0</v>
      </c>
      <c r="AM103" s="68">
        <f>IF((SUM(AM$19:AM$39)+SUM(AM$78:AM102)+SUM(AM$117:AM$121))&gt;=REGISTER!$DD$24,0,IF(DP$70=1,0,IF(AND(DP103=1,$J103=1,DP$43&gt;=REGISTER!$DD$28,DP$40&gt;0,SUM(DP$54:DP$60)&gt;0),1,0)))</f>
        <v>0</v>
      </c>
      <c r="AN103" s="68">
        <f>IF((SUM(AN$19:AN$39)+SUM(AN$78:AN102)+SUM(AN$117:AN$121))&gt;=REGISTER!$DD$24,0,IF(DQ$70=1,0,IF(AND(DQ103=1,$J103=1,DQ$43&gt;=REGISTER!$DD$28,DQ$40&gt;0,SUM(DQ$54:DQ$60)&gt;0),1,0)))</f>
        <v>0</v>
      </c>
      <c r="AO103" s="68">
        <f>IF((SUM(AO$19:AO$39)+SUM(AO$78:AO102)+SUM(AO$117:AO$121))&gt;=REGISTER!$DD$24,0,IF(DR$70=1,0,IF(AND(DR103=1,$J103=1,DR$43&gt;=REGISTER!$DD$28,DR$40&gt;0,SUM(DR$54:DR$60)&gt;0),1,0)))</f>
        <v>0</v>
      </c>
      <c r="AP103" s="68">
        <f>IF((SUM(AP$19:AP$39)+SUM(AP$78:AP102)+SUM(AP$117:AP$121))&gt;=REGISTER!$DD$24,0,IF(DS$70=1,0,IF(AND(DS103=1,$J103=1,DS$43&gt;=REGISTER!$DD$28,DS$40&gt;0,SUM(DS$54:DS$60)&gt;0),1,0)))</f>
        <v>0</v>
      </c>
      <c r="AQ103" s="68">
        <f>IF((SUM(AQ$19:AQ$39)+SUM(AQ$78:AQ102)+SUM(AQ$117:AQ$121))&gt;=REGISTER!$DD$24,0,IF(DT$70=1,0,IF(AND(DT103=1,$J103=1,DT$43&gt;=REGISTER!$DD$28,DT$40&gt;0,SUM(DT$54:DT$60)&gt;0),1,0)))</f>
        <v>0</v>
      </c>
      <c r="AR103" s="68">
        <f>IF((SUM(AR$19:AR$39)+SUM(AR$78:AR102)+SUM(AR$117:AR$121))&gt;=REGISTER!$DD$24,0,IF(DU$70=1,0,IF(AND(DU103=1,$J103=1,DU$43&gt;=REGISTER!$DD$28,DU$40&gt;0,SUM(DU$54:DU$60)&gt;0),1,0)))</f>
        <v>0</v>
      </c>
      <c r="AS103" s="68">
        <f>IF((SUM(AS$19:AS$39)+SUM(AS$78:AS102)+SUM(AS$117:AS$121))&gt;=REGISTER!$DD$24,0,IF(DV$70=1,0,IF(AND(DV103=1,$J103=1,DV$43&gt;=REGISTER!$DD$28,DV$40&gt;0,SUM(DV$54:DV$60)&gt;0),1,0)))</f>
        <v>0</v>
      </c>
      <c r="AT103" s="68">
        <f>IF((SUM(AT$19:AT$39)+SUM(AT$78:AT102)+SUM(AT$117:AT$121))&gt;=REGISTER!$DD$24,0,IF(DW$70=1,0,IF(AND(DW103=1,$J103=1,DW$43&gt;=REGISTER!$DD$28,DW$40&gt;0,SUM(DW$54:DW$60)&gt;0),1,0)))</f>
        <v>0</v>
      </c>
      <c r="AU103" s="68">
        <f>IF((SUM(AU$19:AU$39)+SUM(AU$78:AU102)+SUM(AU$117:AU$121))&gt;=REGISTER!$DD$24,0,IF(DX$70=1,0,IF(AND(DX103=1,$J103=1,DX$43&gt;=REGISTER!$DD$28,DX$40&gt;0,SUM(DX$54:DX$60)&gt;0),1,0)))</f>
        <v>0</v>
      </c>
      <c r="AV103" s="68">
        <f>IF((SUM(AV$19:AV$39)+SUM(AV$78:AV102)+SUM(AV$117:AV$121))&gt;=REGISTER!$DD$24,0,IF(DY$70=1,0,IF(AND(DY103=1,$J103=1,DY$43&gt;=REGISTER!$DD$28,DY$40&gt;0,SUM(DY$54:DY$60)&gt;0),1,0)))</f>
        <v>0</v>
      </c>
      <c r="AW103" s="68">
        <f>IF((SUM(AW$19:AW$39)+SUM(AW$78:AW102)+SUM(AW$117:AW$121))&gt;=REGISTER!$DD$24,0,IF(DZ$70=1,0,IF(AND(DZ103=1,$J103=1,DZ$43&gt;=REGISTER!$DD$28,DZ$40&gt;0,SUM(DZ$54:DZ$60)&gt;0),1,0)))</f>
        <v>0</v>
      </c>
      <c r="AX103" s="68">
        <f>IF((SUM(AX$19:AX$39)+SUM(AX$78:AX102)+SUM(AX$117:AX$121))&gt;=REGISTER!$DD$24,0,IF(EA$70=1,0,IF(AND(EA103=1,$J103=1,EA$43&gt;=REGISTER!$DD$28,EA$40&gt;0,SUM(EA$54:EA$60)&gt;0),1,0)))</f>
        <v>0</v>
      </c>
      <c r="AY103" s="68">
        <f>IF((SUM(AY$19:AY$39)+SUM(AY$78:AY102)+SUM(AY$117:AY$121))&gt;=REGISTER!$DD$24,0,IF(EB$70=1,0,IF(AND(EB103=1,$J103=1,EB$43&gt;=REGISTER!$DD$28,EB$40&gt;0,SUM(EB$54:EB$60)&gt;0),1,0)))</f>
        <v>0</v>
      </c>
      <c r="AZ103" s="68">
        <f>IF((SUM(AZ$19:AZ$39)+SUM(AZ$78:AZ102)+SUM(AZ$117:AZ$121))&gt;=REGISTER!$DD$24,0,IF(EC$70=1,0,IF(AND(EC103=1,$J103=1,EC$43&gt;=REGISTER!$DD$28,EC$40&gt;0,SUM(EC$54:EC$60)&gt;0),1,0)))</f>
        <v>0</v>
      </c>
      <c r="BA103" s="68">
        <f>IF((SUM(BA$19:BA$39)+SUM(BA$78:BA102)+SUM(BA$117:BA$121))&gt;=REGISTER!$DD$24,0,IF(ED$70=1,0,IF(AND(ED103=1,$J103=1,ED$43&gt;=REGISTER!$DD$28,ED$40&gt;0,SUM(ED$54:ED$60)&gt;0),1,0)))</f>
        <v>0</v>
      </c>
      <c r="BB103" s="68">
        <f>IF((SUM(BB$19:BB$39)+SUM(BB$78:BB102)+SUM(BB$117:BB$121))&gt;=REGISTER!$DD$24,0,IF(EE$70=1,0,IF(AND(EE103=1,$J103=1,EE$43&gt;=REGISTER!$DD$28,EE$40&gt;0,SUM(EE$54:EE$60)&gt;0),1,0)))</f>
        <v>0</v>
      </c>
      <c r="BC103" s="68">
        <f>IF((SUM(BC$19:BC$39)+SUM(BC$78:BC102)+SUM(BC$117:BC$121))&gt;=REGISTER!$DD$24,0,IF(EF$70=1,0,IF(AND(EF103=1,$J103=1,EF$43&gt;=REGISTER!$DD$28,EF$40&gt;0,SUM(EF$54:EF$60)&gt;0),1,0)))</f>
        <v>0</v>
      </c>
      <c r="BD103" s="83">
        <f t="shared" si="55"/>
        <v>0</v>
      </c>
      <c r="BE103" s="68">
        <f>IF((SUM(BE$19:BE$37)+SUM(BE$78:BE102))&gt;=20,0,SUM(IF(AND($I103=1,CS103=1,CS$41&gt;2,CS$40&gt;0,SUM(CS$47:CS$53)&gt;0),1,0)))</f>
        <v>0</v>
      </c>
      <c r="BF103" s="68">
        <f>IF((SUM(BF$19:BF$37)+SUM(BF$78:BF102))&gt;=20,0,SUM(IF(AND($I103=1,CT103=1,CT$41&gt;2,CT$40&gt;0,SUM(CT$47:CT$53)&gt;0),1,0)))</f>
        <v>0</v>
      </c>
      <c r="BG103" s="68">
        <f>IF((SUM(BG$19:BG$37)+SUM(BG$78:BG102))&gt;=20,0,SUM(IF(AND($I103=1,CU103=1,CU$41&gt;2,CU$40&gt;0,SUM(CU$47:CU$53)&gt;0),1,0)))</f>
        <v>0</v>
      </c>
      <c r="BH103" s="68">
        <f>IF((SUM(BH$19:BH$37)+SUM(BH$78:BH102))&gt;=20,0,SUM(IF(AND($I103=1,CV103=1,CV$41&gt;2,CV$40&gt;0,SUM(CV$47:CV$53)&gt;0),1,0)))</f>
        <v>0</v>
      </c>
      <c r="BI103" s="68">
        <f>IF((SUM(BI$19:BI$37)+SUM(BI$78:BI102))&gt;=20,0,SUM(IF(AND($I103=1,CW103=1,CW$41&gt;2,CW$40&gt;0,SUM(CW$47:CW$53)&gt;0),1,0)))</f>
        <v>0</v>
      </c>
      <c r="BJ103" s="68">
        <f>IF((SUM(BJ$19:BJ$37)+SUM(BJ$78:BJ102))&gt;=20,0,SUM(IF(AND($I103=1,CX103=1,CX$41&gt;2,CX$40&gt;0,SUM(CX$47:CX$53)&gt;0),1,0)))</f>
        <v>0</v>
      </c>
      <c r="BK103" s="68">
        <f>IF((SUM(BK$19:BK$37)+SUM(BK$78:BK102))&gt;=20,0,SUM(IF(AND($I103=1,CY103=1,CY$41&gt;2,CY$40&gt;0,SUM(CY$47:CY$53)&gt;0),1,0)))</f>
        <v>0</v>
      </c>
      <c r="BL103" s="68">
        <f>IF((SUM(BL$19:BL$37)+SUM(BL$78:BL102))&gt;=20,0,SUM(IF(AND($I103=1,CZ103=1,CZ$41&gt;2,CZ$40&gt;0,SUM(CZ$47:CZ$53)&gt;0),1,0)))</f>
        <v>0</v>
      </c>
      <c r="BM103" s="68">
        <f>IF((SUM(BM$19:BM$37)+SUM(BM$78:BM102))&gt;=20,0,SUM(IF(AND($I103=1,DA103=1,DA$41&gt;2,DA$40&gt;0,SUM(DA$47:DA$53)&gt;0),1,0)))</f>
        <v>0</v>
      </c>
      <c r="BN103" s="68">
        <f>IF((SUM(BN$19:BN$37)+SUM(BN$78:BN102))&gt;=20,0,SUM(IF(AND($I103=1,DB103=1,DB$41&gt;2,DB$40&gt;0,SUM(DB$47:DB$53)&gt;0),1,0)))</f>
        <v>0</v>
      </c>
      <c r="BO103" s="68">
        <f>IF((SUM(BO$19:BO$37)+SUM(BO$78:BO102))&gt;=20,0,SUM(IF(AND($I103=1,DC103=1,DC$41&gt;2,DC$40&gt;0,SUM(DC$47:DC$53)&gt;0),1,0)))</f>
        <v>0</v>
      </c>
      <c r="BP103" s="68">
        <f>IF((SUM(BP$19:BP$37)+SUM(BP$78:BP102))&gt;=20,0,SUM(IF(AND($I103=1,DD103=1,DD$41&gt;2,DD$40&gt;0,SUM(DD$47:DD$53)&gt;0),1,0)))</f>
        <v>0</v>
      </c>
      <c r="BQ103" s="68">
        <f>IF((SUM(BQ$19:BQ$37)+SUM(BQ$78:BQ102))&gt;=20,0,SUM(IF(AND($I103=1,DE103=1,DE$41&gt;2,DE$40&gt;0,SUM(DE$47:DE$53)&gt;0),1,0)))</f>
        <v>0</v>
      </c>
      <c r="BR103" s="68">
        <f>IF((SUM(BR$19:BR$37)+SUM(BR$78:BR102))&gt;=20,0,SUM(IF(AND($I103=1,DF103=1,DF$41&gt;2,DF$40&gt;0,SUM(DF$47:DF$53)&gt;0),1,0)))</f>
        <v>0</v>
      </c>
      <c r="BS103" s="68">
        <f>IF((SUM(BS$19:BS$37)+SUM(BS$78:BS102))&gt;=20,0,SUM(IF(AND($I103=1,DG103=1,DG$41&gt;2,DG$40&gt;0,SUM(DG$47:DG$53)&gt;0),1,0)))</f>
        <v>0</v>
      </c>
      <c r="BT103" s="68">
        <f>IF((SUM(BT$19:BT$37)+SUM(BT$78:BT102))&gt;=20,0,SUM(IF(AND($I103=1,DH103=1,DH$41&gt;2,DH$40&gt;0,SUM(DH$47:DH$53)&gt;0),1,0)))</f>
        <v>0</v>
      </c>
      <c r="BU103" s="68">
        <f>IF((SUM(BU$19:BU$37)+SUM(BU$78:BU102))&gt;=20,0,SUM(IF(AND($I103=1,DI103=1,DI$41&gt;2,DI$40&gt;0,SUM(DI$47:DI$53)&gt;0),1,0)))</f>
        <v>0</v>
      </c>
      <c r="BV103" s="68">
        <f>IF((SUM(BV$19:BV$37)+SUM(BV$78:BV102))&gt;=20,0,SUM(IF(AND($I103=1,DJ103=1,DJ$41&gt;2,DJ$40&gt;0,SUM(DJ$47:DJ$53)&gt;0),1,0)))</f>
        <v>0</v>
      </c>
      <c r="BW103" s="68">
        <f>IF((SUM(BW$19:BW$37)+SUM(BW$78:BW102))&gt;=20,0,SUM(IF(AND($I103=1,DK103=1,DK$41&gt;2,DK$40&gt;0,SUM(DK$47:DK$53)&gt;0),1,0)))</f>
        <v>0</v>
      </c>
      <c r="BX103" s="68">
        <f>IF((SUM(BX$19:BX$37)+SUM(BX$78:BX102))&gt;=20,0,SUM(IF(AND($I103=1,DL103=1,DL$41&gt;2,DL$40&gt;0,SUM(DL$47:DL$53)&gt;0),1,0)))</f>
        <v>0</v>
      </c>
      <c r="BY103" s="68">
        <f>IF((SUM(BY$19:BY$37)+SUM(BY$78:BY102))&gt;=20,0,SUM(IF(AND($I103=1,DM103=1,DM$41&gt;2,DM$40&gt;0,SUM(DM$47:DM$53)&gt;0),1,0)))</f>
        <v>0</v>
      </c>
      <c r="BZ103" s="68">
        <f>IF((SUM(BZ$19:BZ$37)+SUM(BZ$78:BZ102))&gt;=20,0,SUM(IF(AND($I103=1,DN103=1,DN$41&gt;2,DN$40&gt;0,SUM(DN$47:DN$53)&gt;0),1,0)))</f>
        <v>0</v>
      </c>
      <c r="CA103" s="68">
        <f>IF((SUM(CA$19:CA$37)+SUM(CA$78:CA102))&gt;=20,0,SUM(IF(AND($I103=1,DO103=1,DO$41&gt;2,DO$40&gt;0,SUM(DO$47:DO$53)&gt;0),1,0)))</f>
        <v>0</v>
      </c>
      <c r="CB103" s="68">
        <f>IF((SUM(CB$19:CB$37)+SUM(CB$78:CB102))&gt;=20,0,SUM(IF(AND($I103=1,DP103=1,DP$41&gt;2,DP$40&gt;0,SUM(DP$47:DP$53)&gt;0),1,0)))</f>
        <v>0</v>
      </c>
      <c r="CC103" s="68">
        <f>IF((SUM(CC$19:CC$37)+SUM(CC$78:CC102))&gt;=20,0,SUM(IF(AND($I103=1,DQ103=1,DQ$41&gt;2,DQ$40&gt;0,SUM(DQ$47:DQ$53)&gt;0),1,0)))</f>
        <v>0</v>
      </c>
      <c r="CD103" s="68">
        <f>IF((SUM(CD$19:CD$37)+SUM(CD$78:CD102))&gt;=20,0,SUM(IF(AND($I103=1,DR103=1,DR$41&gt;2,DR$40&gt;0,SUM(DR$47:DR$53)&gt;0),1,0)))</f>
        <v>0</v>
      </c>
      <c r="CE103" s="68">
        <f>IF((SUM(CE$19:CE$37)+SUM(CE$78:CE102))&gt;=20,0,SUM(IF(AND($I103=1,DS103=1,DS$41&gt;2,DS$40&gt;0,SUM(DS$47:DS$53)&gt;0),1,0)))</f>
        <v>0</v>
      </c>
      <c r="CF103" s="68">
        <f>IF((SUM(CF$19:CF$37)+SUM(CF$78:CF102))&gt;=20,0,SUM(IF(AND($I103=1,DT103=1,DT$41&gt;2,DT$40&gt;0,SUM(DT$47:DT$53)&gt;0),1,0)))</f>
        <v>0</v>
      </c>
      <c r="CG103" s="68">
        <f>IF((SUM(CG$19:CG$37)+SUM(CG$78:CG102))&gt;=20,0,SUM(IF(AND($I103=1,DU103=1,DU$41&gt;2,DU$40&gt;0,SUM(DU$47:DU$53)&gt;0),1,0)))</f>
        <v>0</v>
      </c>
      <c r="CH103" s="68">
        <f>IF((SUM(CH$19:CH$37)+SUM(CH$78:CH102))&gt;=20,0,SUM(IF(AND($I103=1,DV103=1,DV$41&gt;2,DV$40&gt;0,SUM(DV$47:DV$53)&gt;0),1,0)))</f>
        <v>0</v>
      </c>
      <c r="CI103" s="68">
        <f>IF((SUM(CI$19:CI$37)+SUM(CI$78:CI102))&gt;=20,0,SUM(IF(AND($I103=1,DW103=1,DW$41&gt;2,DW$40&gt;0,SUM(DW$47:DW$53)&gt;0),1,0)))</f>
        <v>0</v>
      </c>
      <c r="CJ103" s="68">
        <f>IF((SUM(CJ$19:CJ$37)+SUM(CJ$78:CJ102))&gt;=20,0,SUM(IF(AND($I103=1,DX103=1,DX$41&gt;2,DX$40&gt;0,SUM(DX$47:DX$53)&gt;0),1,0)))</f>
        <v>0</v>
      </c>
      <c r="CK103" s="68">
        <f>IF((SUM(CK$19:CK$37)+SUM(CK$78:CK102))&gt;=20,0,SUM(IF(AND($I103=1,DY103=1,DY$41&gt;2,DY$40&gt;0,SUM(DY$47:DY$53)&gt;0),1,0)))</f>
        <v>0</v>
      </c>
      <c r="CL103" s="68">
        <f>IF((SUM(CL$19:CL$37)+SUM(CL$78:CL102))&gt;=20,0,SUM(IF(AND($I103=1,DZ103=1,DZ$41&gt;2,DZ$40&gt;0,SUM(DZ$47:DZ$53)&gt;0),1,0)))</f>
        <v>0</v>
      </c>
      <c r="CM103" s="68">
        <f>IF((SUM(CM$19:CM$37)+SUM(CM$78:CM102))&gt;=20,0,SUM(IF(AND($I103=1,EA103=1,EA$41&gt;2,EA$40&gt;0,SUM(EA$47:EA$53)&gt;0),1,0)))</f>
        <v>0</v>
      </c>
      <c r="CN103" s="68">
        <f>IF((SUM(CN$19:CN$37)+SUM(CN$78:CN102))&gt;=20,0,SUM(IF(AND($I103=1,EB103=1,EB$41&gt;2,EB$40&gt;0,SUM(EB$47:EB$53)&gt;0),1,0)))</f>
        <v>0</v>
      </c>
      <c r="CO103" s="68">
        <f>IF((SUM(CO$19:CO$37)+SUM(CO$78:CO102))&gt;=20,0,SUM(IF(AND($I103=1,EC103=1,EC$41&gt;2,EC$40&gt;0,SUM(EC$47:EC$53)&gt;0),1,0)))</f>
        <v>0</v>
      </c>
      <c r="CP103" s="68">
        <f>IF((SUM(CP$19:CP$37)+SUM(CP$78:CP102))&gt;=20,0,SUM(IF(AND($I103=1,ED103=1,ED$41&gt;2,ED$40&gt;0,SUM(ED$47:ED$53)&gt;0),1,0)))</f>
        <v>0</v>
      </c>
      <c r="CQ103" s="68">
        <f>IF((SUM(CQ$19:CQ$37)+SUM(CQ$78:CQ102))&gt;=20,0,SUM(IF(AND($I103=1,EE103=1,EE$41&gt;2,EE$40&gt;0,SUM(EE$47:EE$53)&gt;0),1,0)))</f>
        <v>0</v>
      </c>
      <c r="CR103" s="68">
        <f>IF((SUM(CR$19:CR$37)+SUM(CR$78:CR102))&gt;=20,0,SUM(IF(AND($I103=1,EF103=1,EF$41&gt;2,EF$40&gt;0,SUM(EF$47:EF$53)&gt;0),1,0)))</f>
        <v>0</v>
      </c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  <c r="DE103" s="53"/>
      <c r="DF103" s="53"/>
      <c r="DG103" s="53"/>
      <c r="DH103" s="53"/>
      <c r="DI103" s="53"/>
      <c r="DJ103" s="53"/>
      <c r="DK103" s="53"/>
      <c r="DL103" s="53"/>
      <c r="DM103" s="53"/>
      <c r="DN103" s="53"/>
      <c r="DO103" s="53"/>
      <c r="DP103" s="53"/>
      <c r="DQ103" s="53"/>
      <c r="DR103" s="53"/>
      <c r="DS103" s="53"/>
      <c r="DT103" s="53"/>
      <c r="DU103" s="53"/>
      <c r="DV103" s="53"/>
      <c r="DW103" s="53"/>
      <c r="DX103" s="53"/>
      <c r="DY103" s="53"/>
      <c r="DZ103" s="53"/>
      <c r="EA103" s="53"/>
      <c r="EB103" s="53"/>
      <c r="EC103" s="53"/>
      <c r="ED103" s="53"/>
      <c r="EE103" s="53"/>
      <c r="EF103" s="53"/>
      <c r="EG103" s="46">
        <f t="shared" si="51"/>
        <v>0</v>
      </c>
      <c r="EH103" s="116"/>
      <c r="EI103" s="82">
        <f t="shared" si="52"/>
        <v>0</v>
      </c>
      <c r="EJ103" s="295" t="str">
        <f t="shared" si="53"/>
        <v/>
      </c>
      <c r="EK103" s="296">
        <f t="shared" si="54"/>
        <v>0</v>
      </c>
      <c r="EL103" s="161"/>
      <c r="EM103" s="354">
        <f>SUMIF($K103,REGISTER!$CY$7,'KORT 3'!$BD103)</f>
        <v>0</v>
      </c>
      <c r="EN103" s="355">
        <f>SUMIF($K103,REGISTER!$CY$8,'KORT 3'!$BD103)</f>
        <v>0</v>
      </c>
      <c r="EO103" s="356">
        <f>SUMIF($K103,REGISTER!$CY$9,'KORT 3'!$BD103)</f>
        <v>0</v>
      </c>
      <c r="EP103" s="356">
        <f>SUMIF($K103,REGISTER!$CY$10,'KORT 3'!$BD103)</f>
        <v>0</v>
      </c>
      <c r="EQ103" s="357">
        <f>SUMIF($K103,REGISTER!$CY$23,'KORT 3'!$BD103)</f>
        <v>0</v>
      </c>
      <c r="ER103" s="355">
        <f>SUMIF($K103,REGISTER!$CY$24,'KORT 3'!$BD103)</f>
        <v>0</v>
      </c>
      <c r="ES103" s="356">
        <f>SUMIF($K103,REGISTER!$CY$25,'KORT 3'!$BD103)</f>
        <v>0</v>
      </c>
      <c r="ET103" s="356">
        <f>SUMIF($K103,REGISTER!$CY$26,'KORT 3'!$BD103)</f>
        <v>0</v>
      </c>
      <c r="EU103" s="357">
        <f>SUMIF($K103,REGISTER!$CY$15,'KORT 3'!$BD103)</f>
        <v>0</v>
      </c>
      <c r="EV103" s="355">
        <f>SUMIF($K103,REGISTER!$CY$16,'KORT 3'!$BD103)</f>
        <v>0</v>
      </c>
      <c r="EW103" s="355">
        <f>SUMIF($K103,REGISTER!$CY$17,'KORT 3'!$BD103)</f>
        <v>0</v>
      </c>
      <c r="EX103" s="355">
        <f>SUMIF($K103,REGISTER!$CY$18,'KORT 3'!$BD103)</f>
        <v>0</v>
      </c>
      <c r="EY103" s="358">
        <f>SUMIF($K103,REGISTER!$CY$19,'KORT 3'!$BD103)+SUMIF($K103,REGISTER!$CY$20,'KORT 3'!$BD103)+SUMIF($K103,REGISTER!$CY$21,'KORT 3'!$BD103)+SUMIF($K103,REGISTER!$CY$22,'KORT 3'!$BD103)</f>
        <v>0</v>
      </c>
      <c r="EZ103" s="359">
        <f>SUMIF($K103,REGISTER!$CY$31,'KORT 3'!$BD103)</f>
        <v>0</v>
      </c>
      <c r="FA103" s="355">
        <f>SUMIF($K103,REGISTER!$CY$32,'KORT 3'!$BD103)</f>
        <v>0</v>
      </c>
      <c r="FB103" s="355">
        <f>SUMIF($K103,REGISTER!$CY$33,'KORT 3'!$BD103)</f>
        <v>0</v>
      </c>
      <c r="FC103" s="355">
        <f>SUMIF($K103,REGISTER!$CY$34,'KORT 3'!$BD103)</f>
        <v>0</v>
      </c>
      <c r="FD103" s="358">
        <f>SUMIF($K103,REGISTER!$CY$35,'KORT 3'!$BD103)+SUMIF($K103,REGISTER!$CY$36,'KORT 3'!$BD103)+SUMIF($K103,REGISTER!$CY$37,'KORT 3'!$BD103)+SUMIF($K103,REGISTER!$CY$38,'KORT 3'!$BD103)</f>
        <v>0</v>
      </c>
      <c r="FE103" s="376"/>
      <c r="FF103" s="377"/>
      <c r="FG103" s="378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9"/>
      <c r="FY103" s="84">
        <f>SUMIF($M103,REGISTER!$CY$40,'KORT 3'!$O103)</f>
        <v>0</v>
      </c>
      <c r="FZ103" s="17">
        <f>SUMIF($M103,REGISTER!$CY$41,'KORT 3'!$O103)</f>
        <v>0</v>
      </c>
      <c r="GA103" s="17">
        <f>SUMIF($M103,REGISTER!$CY$42,'KORT 3'!$O103)</f>
        <v>0</v>
      </c>
      <c r="GB103" s="17">
        <f>SUMIF($M103,REGISTER!$CY$43,'KORT 3'!$O103)</f>
        <v>0</v>
      </c>
      <c r="GC103" s="17">
        <f>SUMIF($M103,REGISTER!$CY$44,'KORT 3'!$O103)</f>
        <v>0</v>
      </c>
      <c r="GD103" s="17">
        <f>SUMIF($M103,REGISTER!$CY$45,'KORT 3'!$O103)</f>
        <v>0</v>
      </c>
      <c r="GE103" s="17">
        <f>SUMIF($M103,REGISTER!$CY$60,'KORT 3'!$O103)</f>
        <v>0</v>
      </c>
      <c r="GF103" s="17">
        <f>SUMIF($M103,REGISTER!$CY$61,'KORT 3'!$O103)</f>
        <v>0</v>
      </c>
      <c r="GG103" s="17">
        <f>SUMIF($M103,REGISTER!$CY$62,'KORT 3'!$O103)</f>
        <v>0</v>
      </c>
      <c r="GH103" s="17">
        <f>SUMIF($M103,REGISTER!$CY$63,'KORT 3'!$O103)</f>
        <v>0</v>
      </c>
      <c r="GI103" s="17">
        <f>SUMIF($M103,REGISTER!$CY$64,'KORT 3'!$O103)</f>
        <v>0</v>
      </c>
      <c r="GJ103" s="17">
        <f>SUMIF($M103,REGISTER!$CY$65,'KORT 3'!$O103)</f>
        <v>0</v>
      </c>
      <c r="GK103" s="17">
        <f>SUMIF($M103,REGISTER!$CY$50,'KORT 3'!$O103)</f>
        <v>0</v>
      </c>
      <c r="GL103" s="17">
        <f>SUMIF($M103,REGISTER!$CY$51,'KORT 3'!$O103)</f>
        <v>0</v>
      </c>
      <c r="GM103" s="17">
        <f>SUMIF($M103,REGISTER!$CY$52,'KORT 3'!$O103)</f>
        <v>0</v>
      </c>
      <c r="GN103" s="17">
        <f>SUMIF($M103,REGISTER!$CY$53,'KORT 3'!$O103)</f>
        <v>0</v>
      </c>
      <c r="GO103" s="17">
        <f>SUMIF($M103,REGISTER!$CY$54,'KORT 3'!$O103)</f>
        <v>0</v>
      </c>
      <c r="GP103" s="17">
        <f>SUMIF($M103,REGISTER!$CY$55,'KORT 3'!$O103)</f>
        <v>0</v>
      </c>
      <c r="GQ103" s="16">
        <f>SUMIF($M103,REGISTER!$CY$56,'KORT 3'!$O103)+SUMIF($M103,REGISTER!$CY$57,'KORT 3'!$O103)+SUMIF($M103,REGISTER!$CY$58,'KORT 3'!$O103)+SUMIF($M103,REGISTER!$CY$59,'KORT 3'!$O103)</f>
        <v>0</v>
      </c>
      <c r="GR103" s="17">
        <f>SUMIF($M103,REGISTER!$CY$70,'KORT 3'!$O103)</f>
        <v>0</v>
      </c>
      <c r="GS103" s="17">
        <f>SUMIF($M103,REGISTER!$CY$71,'KORT 3'!$O103)</f>
        <v>0</v>
      </c>
      <c r="GT103" s="17">
        <f>SUMIF($M103,REGISTER!$CY$72,'KORT 3'!$O103)</f>
        <v>0</v>
      </c>
      <c r="GU103" s="17">
        <f>SUMIF($M103,REGISTER!$CY$73,'KORT 3'!$O103)</f>
        <v>0</v>
      </c>
      <c r="GV103" s="17">
        <f>SUMIF($M103,REGISTER!$CY$74,'KORT 3'!$O103)</f>
        <v>0</v>
      </c>
      <c r="GW103" s="17">
        <f>SUMIF($M103,REGISTER!$CY$75,'KORT 3'!$O103)</f>
        <v>0</v>
      </c>
      <c r="GX103" s="16">
        <f>SUMIF($M103,REGISTER!$CY$76,'KORT 3'!$O103)+SUMIF($M103,REGISTER!$CY$77,'KORT 3'!$O103)+SUMIF($M103,REGISTER!$CY$78,'KORT 3'!$O103)+SUMIF($M103,REGISTER!$CY$79,'KORT 3'!$O103)</f>
        <v>0</v>
      </c>
      <c r="GY103" s="116"/>
      <c r="GZ103" s="116"/>
      <c r="HA103" s="116"/>
      <c r="HB103" s="116"/>
      <c r="HC103" s="116"/>
      <c r="HD103" s="116"/>
      <c r="HE103" s="116"/>
      <c r="HF103" s="116"/>
      <c r="HG103" s="116"/>
      <c r="HH103" s="116"/>
      <c r="HI103" s="116"/>
      <c r="HJ103" s="116"/>
      <c r="HK103" s="116"/>
      <c r="HL103" s="116"/>
      <c r="HM103" s="116"/>
      <c r="HN103" s="116"/>
      <c r="HO103" s="116"/>
      <c r="HP103" s="106"/>
      <c r="HQ103" s="1"/>
    </row>
    <row r="104" spans="1:225" ht="12" customHeight="1">
      <c r="A104" s="15">
        <v>48</v>
      </c>
      <c r="B104" s="69"/>
      <c r="C104" s="539" t="str">
        <f t="shared" si="41"/>
        <v/>
      </c>
      <c r="D104" s="540"/>
      <c r="E104" s="540"/>
      <c r="F104" s="540"/>
      <c r="G104" s="541"/>
      <c r="H104" s="111" t="str">
        <f t="shared" si="42"/>
        <v/>
      </c>
      <c r="I104" s="22">
        <f t="shared" si="43"/>
        <v>0</v>
      </c>
      <c r="J104" s="22">
        <f t="shared" si="44"/>
        <v>0</v>
      </c>
      <c r="K104" s="22">
        <f t="shared" si="45"/>
        <v>0</v>
      </c>
      <c r="L104" s="114"/>
      <c r="M104" s="22">
        <f t="shared" si="46"/>
        <v>0</v>
      </c>
      <c r="N104" s="22">
        <f t="shared" si="47"/>
        <v>0</v>
      </c>
      <c r="O104" s="83">
        <f t="shared" si="48"/>
        <v>0</v>
      </c>
      <c r="P104" s="68">
        <f>IF((SUM(P$19:P$39)+SUM(P$78:P103)+SUM(P$117:P$121))&gt;=REGISTER!$DD$24,0,IF(CS$70=1,0,IF(AND(CS104=1,$J104=1,CS$43&gt;=REGISTER!$DD$28,CS$40&gt;0,SUM(CS$54:CS$60)&gt;0),1,0)))</f>
        <v>0</v>
      </c>
      <c r="Q104" s="68">
        <f>IF((SUM(Q$19:Q$39)+SUM(Q$78:Q103)+SUM(Q$117:Q$121))&gt;=REGISTER!$DD$24,0,IF(CT$70=1,0,IF(AND(CT104=1,$J104=1,CT$43&gt;=REGISTER!$DD$28,CT$40&gt;0,SUM(CT$54:CT$60)&gt;0),1,0)))</f>
        <v>0</v>
      </c>
      <c r="R104" s="68">
        <f>IF((SUM(R$19:R$39)+SUM(R$78:R103)+SUM(R$117:R$121))&gt;=REGISTER!$DD$24,0,IF(CU$70=1,0,IF(AND(CU104=1,$J104=1,CU$43&gt;=REGISTER!$DD$28,CU$40&gt;0,SUM(CU$54:CU$60)&gt;0),1,0)))</f>
        <v>0</v>
      </c>
      <c r="S104" s="68">
        <f>IF((SUM(S$19:S$39)+SUM(S$78:S103)+SUM(S$117:S$121))&gt;=REGISTER!$DD$24,0,IF(CV$70=1,0,IF(AND(CV104=1,$J104=1,CV$43&gt;=REGISTER!$DD$28,CV$40&gt;0,SUM(CV$54:CV$60)&gt;0),1,0)))</f>
        <v>0</v>
      </c>
      <c r="T104" s="68">
        <f>IF((SUM(T$19:T$39)+SUM(T$78:T103)+SUM(T$117:T$121))&gt;=REGISTER!$DD$24,0,IF(CW$70=1,0,IF(AND(CW104=1,$J104=1,CW$43&gt;=REGISTER!$DD$28,CW$40&gt;0,SUM(CW$54:CW$60)&gt;0),1,0)))</f>
        <v>0</v>
      </c>
      <c r="U104" s="68">
        <f>IF((SUM(U$19:U$39)+SUM(U$78:U103)+SUM(U$117:U$121))&gt;=REGISTER!$DD$24,0,IF(CX$70=1,0,IF(AND(CX104=1,$J104=1,CX$43&gt;=REGISTER!$DD$28,CX$40&gt;0,SUM(CX$54:CX$60)&gt;0),1,0)))</f>
        <v>0</v>
      </c>
      <c r="V104" s="68">
        <f>IF((SUM(V$19:V$39)+SUM(V$78:V103)+SUM(V$117:V$121))&gt;=REGISTER!$DD$24,0,IF(CY$70=1,0,IF(AND(CY104=1,$J104=1,CY$43&gt;=REGISTER!$DD$28,CY$40&gt;0,SUM(CY$54:CY$60)&gt;0),1,0)))</f>
        <v>0</v>
      </c>
      <c r="W104" s="68">
        <f>IF((SUM(W$19:W$39)+SUM(W$78:W103)+SUM(W$117:W$121))&gt;=REGISTER!$DD$24,0,IF(CZ$70=1,0,IF(AND(CZ104=1,$J104=1,CZ$43&gt;=REGISTER!$DD$28,CZ$40&gt;0,SUM(CZ$54:CZ$60)&gt;0),1,0)))</f>
        <v>0</v>
      </c>
      <c r="X104" s="68">
        <f>IF((SUM(X$19:X$39)+SUM(X$78:X103)+SUM(X$117:X$121))&gt;=REGISTER!$DD$24,0,IF(DA$70=1,0,IF(AND(DA104=1,$J104=1,DA$43&gt;=REGISTER!$DD$28,DA$40&gt;0,SUM(DA$54:DA$60)&gt;0),1,0)))</f>
        <v>0</v>
      </c>
      <c r="Y104" s="68">
        <f>IF((SUM(Y$19:Y$39)+SUM(Y$78:Y103)+SUM(Y$117:Y$121))&gt;=REGISTER!$DD$24,0,IF(DB$70=1,0,IF(AND(DB104=1,$J104=1,DB$43&gt;=REGISTER!$DD$28,DB$40&gt;0,SUM(DB$54:DB$60)&gt;0),1,0)))</f>
        <v>0</v>
      </c>
      <c r="Z104" s="68">
        <f>IF((SUM(Z$19:Z$39)+SUM(Z$78:Z103)+SUM(Z$117:Z$121))&gt;=REGISTER!$DD$24,0,IF(DC$70=1,0,IF(AND(DC104=1,$J104=1,DC$43&gt;=REGISTER!$DD$28,DC$40&gt;0,SUM(DC$54:DC$60)&gt;0),1,0)))</f>
        <v>0</v>
      </c>
      <c r="AA104" s="68">
        <f>IF((SUM(AA$19:AA$39)+SUM(AA$78:AA103)+SUM(AA$117:AA$121))&gt;=REGISTER!$DD$24,0,IF(DD$70=1,0,IF(AND(DD104=1,$J104=1,DD$43&gt;=REGISTER!$DD$28,DD$40&gt;0,SUM(DD$54:DD$60)&gt;0),1,0)))</f>
        <v>0</v>
      </c>
      <c r="AB104" s="68">
        <f>IF((SUM(AB$19:AB$39)+SUM(AB$78:AB103)+SUM(AB$117:AB$121))&gt;=REGISTER!$DD$24,0,IF(DE$70=1,0,IF(AND(DE104=1,$J104=1,DE$43&gt;=REGISTER!$DD$28,DE$40&gt;0,SUM(DE$54:DE$60)&gt;0),1,0)))</f>
        <v>0</v>
      </c>
      <c r="AC104" s="68">
        <f>IF((SUM(AC$19:AC$39)+SUM(AC$78:AC103)+SUM(AC$117:AC$121))&gt;=REGISTER!$DD$24,0,IF(DF$70=1,0,IF(AND(DF104=1,$J104=1,DF$43&gt;=REGISTER!$DD$28,DF$40&gt;0,SUM(DF$54:DF$60)&gt;0),1,0)))</f>
        <v>0</v>
      </c>
      <c r="AD104" s="68">
        <f>IF((SUM(AD$19:AD$39)+SUM(AD$78:AD103)+SUM(AD$117:AD$121))&gt;=REGISTER!$DD$24,0,IF(DG$70=1,0,IF(AND(DG104=1,$J104=1,DG$43&gt;=REGISTER!$DD$28,DG$40&gt;0,SUM(DG$54:DG$60)&gt;0),1,0)))</f>
        <v>0</v>
      </c>
      <c r="AE104" s="68">
        <f>IF((SUM(AE$19:AE$39)+SUM(AE$78:AE103)+SUM(AE$117:AE$121))&gt;=REGISTER!$DD$24,0,IF(DH$70=1,0,IF(AND(DH104=1,$J104=1,DH$43&gt;=REGISTER!$DD$28,DH$40&gt;0,SUM(DH$54:DH$60)&gt;0),1,0)))</f>
        <v>0</v>
      </c>
      <c r="AF104" s="68">
        <f>IF((SUM(AF$19:AF$39)+SUM(AF$78:AF103)+SUM(AF$117:AF$121))&gt;=REGISTER!$DD$24,0,IF(DI$70=1,0,IF(AND(DI104=1,$J104=1,DI$43&gt;=REGISTER!$DD$28,DI$40&gt;0,SUM(DI$54:DI$60)&gt;0),1,0)))</f>
        <v>0</v>
      </c>
      <c r="AG104" s="68">
        <f>IF((SUM(AG$19:AG$39)+SUM(AG$78:AG103)+SUM(AG$117:AG$121))&gt;=REGISTER!$DD$24,0,IF(DJ$70=1,0,IF(AND(DJ104=1,$J104=1,DJ$43&gt;=REGISTER!$DD$28,DJ$40&gt;0,SUM(DJ$54:DJ$60)&gt;0),1,0)))</f>
        <v>0</v>
      </c>
      <c r="AH104" s="68">
        <f>IF((SUM(AH$19:AH$39)+SUM(AH$78:AH103)+SUM(AH$117:AH$121))&gt;=REGISTER!$DD$24,0,IF(DK$70=1,0,IF(AND(DK104=1,$J104=1,DK$43&gt;=REGISTER!$DD$28,DK$40&gt;0,SUM(DK$54:DK$60)&gt;0),1,0)))</f>
        <v>0</v>
      </c>
      <c r="AI104" s="68">
        <f>IF((SUM(AI$19:AI$39)+SUM(AI$78:AI103)+SUM(AI$117:AI$121))&gt;=REGISTER!$DD$24,0,IF(DL$70=1,0,IF(AND(DL104=1,$J104=1,DL$43&gt;=REGISTER!$DD$28,DL$40&gt;0,SUM(DL$54:DL$60)&gt;0),1,0)))</f>
        <v>0</v>
      </c>
      <c r="AJ104" s="68">
        <f>IF((SUM(AJ$19:AJ$39)+SUM(AJ$78:AJ103)+SUM(AJ$117:AJ$121))&gt;=REGISTER!$DD$24,0,IF(DM$70=1,0,IF(AND(DM104=1,$J104=1,DM$43&gt;=REGISTER!$DD$28,DM$40&gt;0,SUM(DM$54:DM$60)&gt;0),1,0)))</f>
        <v>0</v>
      </c>
      <c r="AK104" s="68">
        <f>IF((SUM(AK$19:AK$39)+SUM(AK$78:AK103)+SUM(AK$117:AK$121))&gt;=REGISTER!$DD$24,0,IF(DN$70=1,0,IF(AND(DN104=1,$J104=1,DN$43&gt;=REGISTER!$DD$28,DN$40&gt;0,SUM(DN$54:DN$60)&gt;0),1,0)))</f>
        <v>0</v>
      </c>
      <c r="AL104" s="68">
        <f>IF((SUM(AL$19:AL$39)+SUM(AL$78:AL103)+SUM(AL$117:AL$121))&gt;=REGISTER!$DD$24,0,IF(DO$70=1,0,IF(AND(DO104=1,$J104=1,DO$43&gt;=REGISTER!$DD$28,DO$40&gt;0,SUM(DO$54:DO$60)&gt;0),1,0)))</f>
        <v>0</v>
      </c>
      <c r="AM104" s="68">
        <f>IF((SUM(AM$19:AM$39)+SUM(AM$78:AM103)+SUM(AM$117:AM$121))&gt;=REGISTER!$DD$24,0,IF(DP$70=1,0,IF(AND(DP104=1,$J104=1,DP$43&gt;=REGISTER!$DD$28,DP$40&gt;0,SUM(DP$54:DP$60)&gt;0),1,0)))</f>
        <v>0</v>
      </c>
      <c r="AN104" s="68">
        <f>IF((SUM(AN$19:AN$39)+SUM(AN$78:AN103)+SUM(AN$117:AN$121))&gt;=REGISTER!$DD$24,0,IF(DQ$70=1,0,IF(AND(DQ104=1,$J104=1,DQ$43&gt;=REGISTER!$DD$28,DQ$40&gt;0,SUM(DQ$54:DQ$60)&gt;0),1,0)))</f>
        <v>0</v>
      </c>
      <c r="AO104" s="68">
        <f>IF((SUM(AO$19:AO$39)+SUM(AO$78:AO103)+SUM(AO$117:AO$121))&gt;=REGISTER!$DD$24,0,IF(DR$70=1,0,IF(AND(DR104=1,$J104=1,DR$43&gt;=REGISTER!$DD$28,DR$40&gt;0,SUM(DR$54:DR$60)&gt;0),1,0)))</f>
        <v>0</v>
      </c>
      <c r="AP104" s="68">
        <f>IF((SUM(AP$19:AP$39)+SUM(AP$78:AP103)+SUM(AP$117:AP$121))&gt;=REGISTER!$DD$24,0,IF(DS$70=1,0,IF(AND(DS104=1,$J104=1,DS$43&gt;=REGISTER!$DD$28,DS$40&gt;0,SUM(DS$54:DS$60)&gt;0),1,0)))</f>
        <v>0</v>
      </c>
      <c r="AQ104" s="68">
        <f>IF((SUM(AQ$19:AQ$39)+SUM(AQ$78:AQ103)+SUM(AQ$117:AQ$121))&gt;=REGISTER!$DD$24,0,IF(DT$70=1,0,IF(AND(DT104=1,$J104=1,DT$43&gt;=REGISTER!$DD$28,DT$40&gt;0,SUM(DT$54:DT$60)&gt;0),1,0)))</f>
        <v>0</v>
      </c>
      <c r="AR104" s="68">
        <f>IF((SUM(AR$19:AR$39)+SUM(AR$78:AR103)+SUM(AR$117:AR$121))&gt;=REGISTER!$DD$24,0,IF(DU$70=1,0,IF(AND(DU104=1,$J104=1,DU$43&gt;=REGISTER!$DD$28,DU$40&gt;0,SUM(DU$54:DU$60)&gt;0),1,0)))</f>
        <v>0</v>
      </c>
      <c r="AS104" s="68">
        <f>IF((SUM(AS$19:AS$39)+SUM(AS$78:AS103)+SUM(AS$117:AS$121))&gt;=REGISTER!$DD$24,0,IF(DV$70=1,0,IF(AND(DV104=1,$J104=1,DV$43&gt;=REGISTER!$DD$28,DV$40&gt;0,SUM(DV$54:DV$60)&gt;0),1,0)))</f>
        <v>0</v>
      </c>
      <c r="AT104" s="68">
        <f>IF((SUM(AT$19:AT$39)+SUM(AT$78:AT103)+SUM(AT$117:AT$121))&gt;=REGISTER!$DD$24,0,IF(DW$70=1,0,IF(AND(DW104=1,$J104=1,DW$43&gt;=REGISTER!$DD$28,DW$40&gt;0,SUM(DW$54:DW$60)&gt;0),1,0)))</f>
        <v>0</v>
      </c>
      <c r="AU104" s="68">
        <f>IF((SUM(AU$19:AU$39)+SUM(AU$78:AU103)+SUM(AU$117:AU$121))&gt;=REGISTER!$DD$24,0,IF(DX$70=1,0,IF(AND(DX104=1,$J104=1,DX$43&gt;=REGISTER!$DD$28,DX$40&gt;0,SUM(DX$54:DX$60)&gt;0),1,0)))</f>
        <v>0</v>
      </c>
      <c r="AV104" s="68">
        <f>IF((SUM(AV$19:AV$39)+SUM(AV$78:AV103)+SUM(AV$117:AV$121))&gt;=REGISTER!$DD$24,0,IF(DY$70=1,0,IF(AND(DY104=1,$J104=1,DY$43&gt;=REGISTER!$DD$28,DY$40&gt;0,SUM(DY$54:DY$60)&gt;0),1,0)))</f>
        <v>0</v>
      </c>
      <c r="AW104" s="68">
        <f>IF((SUM(AW$19:AW$39)+SUM(AW$78:AW103)+SUM(AW$117:AW$121))&gt;=REGISTER!$DD$24,0,IF(DZ$70=1,0,IF(AND(DZ104=1,$J104=1,DZ$43&gt;=REGISTER!$DD$28,DZ$40&gt;0,SUM(DZ$54:DZ$60)&gt;0),1,0)))</f>
        <v>0</v>
      </c>
      <c r="AX104" s="68">
        <f>IF((SUM(AX$19:AX$39)+SUM(AX$78:AX103)+SUM(AX$117:AX$121))&gt;=REGISTER!$DD$24,0,IF(EA$70=1,0,IF(AND(EA104=1,$J104=1,EA$43&gt;=REGISTER!$DD$28,EA$40&gt;0,SUM(EA$54:EA$60)&gt;0),1,0)))</f>
        <v>0</v>
      </c>
      <c r="AY104" s="68">
        <f>IF((SUM(AY$19:AY$39)+SUM(AY$78:AY103)+SUM(AY$117:AY$121))&gt;=REGISTER!$DD$24,0,IF(EB$70=1,0,IF(AND(EB104=1,$J104=1,EB$43&gt;=REGISTER!$DD$28,EB$40&gt;0,SUM(EB$54:EB$60)&gt;0),1,0)))</f>
        <v>0</v>
      </c>
      <c r="AZ104" s="68">
        <f>IF((SUM(AZ$19:AZ$39)+SUM(AZ$78:AZ103)+SUM(AZ$117:AZ$121))&gt;=REGISTER!$DD$24,0,IF(EC$70=1,0,IF(AND(EC104=1,$J104=1,EC$43&gt;=REGISTER!$DD$28,EC$40&gt;0,SUM(EC$54:EC$60)&gt;0),1,0)))</f>
        <v>0</v>
      </c>
      <c r="BA104" s="68">
        <f>IF((SUM(BA$19:BA$39)+SUM(BA$78:BA103)+SUM(BA$117:BA$121))&gt;=REGISTER!$DD$24,0,IF(ED$70=1,0,IF(AND(ED104=1,$J104=1,ED$43&gt;=REGISTER!$DD$28,ED$40&gt;0,SUM(ED$54:ED$60)&gt;0),1,0)))</f>
        <v>0</v>
      </c>
      <c r="BB104" s="68">
        <f>IF((SUM(BB$19:BB$39)+SUM(BB$78:BB103)+SUM(BB$117:BB$121))&gt;=REGISTER!$DD$24,0,IF(EE$70=1,0,IF(AND(EE104=1,$J104=1,EE$43&gt;=REGISTER!$DD$28,EE$40&gt;0,SUM(EE$54:EE$60)&gt;0),1,0)))</f>
        <v>0</v>
      </c>
      <c r="BC104" s="68">
        <f>IF((SUM(BC$19:BC$39)+SUM(BC$78:BC103)+SUM(BC$117:BC$121))&gt;=REGISTER!$DD$24,0,IF(EF$70=1,0,IF(AND(EF104=1,$J104=1,EF$43&gt;=REGISTER!$DD$28,EF$40&gt;0,SUM(EF$54:EF$60)&gt;0),1,0)))</f>
        <v>0</v>
      </c>
      <c r="BD104" s="83">
        <f t="shared" si="55"/>
        <v>0</v>
      </c>
      <c r="BE104" s="68">
        <f>IF((SUM(BE$19:BE$37)+SUM(BE$78:BE103))&gt;=20,0,SUM(IF(AND($I104=1,CS104=1,CS$41&gt;2,CS$40&gt;0,SUM(CS$47:CS$53)&gt;0),1,0)))</f>
        <v>0</v>
      </c>
      <c r="BF104" s="68">
        <f>IF((SUM(BF$19:BF$37)+SUM(BF$78:BF103))&gt;=20,0,SUM(IF(AND($I104=1,CT104=1,CT$41&gt;2,CT$40&gt;0,SUM(CT$47:CT$53)&gt;0),1,0)))</f>
        <v>0</v>
      </c>
      <c r="BG104" s="68">
        <f>IF((SUM(BG$19:BG$37)+SUM(BG$78:BG103))&gt;=20,0,SUM(IF(AND($I104=1,CU104=1,CU$41&gt;2,CU$40&gt;0,SUM(CU$47:CU$53)&gt;0),1,0)))</f>
        <v>0</v>
      </c>
      <c r="BH104" s="68">
        <f>IF((SUM(BH$19:BH$37)+SUM(BH$78:BH103))&gt;=20,0,SUM(IF(AND($I104=1,CV104=1,CV$41&gt;2,CV$40&gt;0,SUM(CV$47:CV$53)&gt;0),1,0)))</f>
        <v>0</v>
      </c>
      <c r="BI104" s="68">
        <f>IF((SUM(BI$19:BI$37)+SUM(BI$78:BI103))&gt;=20,0,SUM(IF(AND($I104=1,CW104=1,CW$41&gt;2,CW$40&gt;0,SUM(CW$47:CW$53)&gt;0),1,0)))</f>
        <v>0</v>
      </c>
      <c r="BJ104" s="68">
        <f>IF((SUM(BJ$19:BJ$37)+SUM(BJ$78:BJ103))&gt;=20,0,SUM(IF(AND($I104=1,CX104=1,CX$41&gt;2,CX$40&gt;0,SUM(CX$47:CX$53)&gt;0),1,0)))</f>
        <v>0</v>
      </c>
      <c r="BK104" s="68">
        <f>IF((SUM(BK$19:BK$37)+SUM(BK$78:BK103))&gt;=20,0,SUM(IF(AND($I104=1,CY104=1,CY$41&gt;2,CY$40&gt;0,SUM(CY$47:CY$53)&gt;0),1,0)))</f>
        <v>0</v>
      </c>
      <c r="BL104" s="68">
        <f>IF((SUM(BL$19:BL$37)+SUM(BL$78:BL103))&gt;=20,0,SUM(IF(AND($I104=1,CZ104=1,CZ$41&gt;2,CZ$40&gt;0,SUM(CZ$47:CZ$53)&gt;0),1,0)))</f>
        <v>0</v>
      </c>
      <c r="BM104" s="68">
        <f>IF((SUM(BM$19:BM$37)+SUM(BM$78:BM103))&gt;=20,0,SUM(IF(AND($I104=1,DA104=1,DA$41&gt;2,DA$40&gt;0,SUM(DA$47:DA$53)&gt;0),1,0)))</f>
        <v>0</v>
      </c>
      <c r="BN104" s="68">
        <f>IF((SUM(BN$19:BN$37)+SUM(BN$78:BN103))&gt;=20,0,SUM(IF(AND($I104=1,DB104=1,DB$41&gt;2,DB$40&gt;0,SUM(DB$47:DB$53)&gt;0),1,0)))</f>
        <v>0</v>
      </c>
      <c r="BO104" s="68">
        <f>IF((SUM(BO$19:BO$37)+SUM(BO$78:BO103))&gt;=20,0,SUM(IF(AND($I104=1,DC104=1,DC$41&gt;2,DC$40&gt;0,SUM(DC$47:DC$53)&gt;0),1,0)))</f>
        <v>0</v>
      </c>
      <c r="BP104" s="68">
        <f>IF((SUM(BP$19:BP$37)+SUM(BP$78:BP103))&gt;=20,0,SUM(IF(AND($I104=1,DD104=1,DD$41&gt;2,DD$40&gt;0,SUM(DD$47:DD$53)&gt;0),1,0)))</f>
        <v>0</v>
      </c>
      <c r="BQ104" s="68">
        <f>IF((SUM(BQ$19:BQ$37)+SUM(BQ$78:BQ103))&gt;=20,0,SUM(IF(AND($I104=1,DE104=1,DE$41&gt;2,DE$40&gt;0,SUM(DE$47:DE$53)&gt;0),1,0)))</f>
        <v>0</v>
      </c>
      <c r="BR104" s="68">
        <f>IF((SUM(BR$19:BR$37)+SUM(BR$78:BR103))&gt;=20,0,SUM(IF(AND($I104=1,DF104=1,DF$41&gt;2,DF$40&gt;0,SUM(DF$47:DF$53)&gt;0),1,0)))</f>
        <v>0</v>
      </c>
      <c r="BS104" s="68">
        <f>IF((SUM(BS$19:BS$37)+SUM(BS$78:BS103))&gt;=20,0,SUM(IF(AND($I104=1,DG104=1,DG$41&gt;2,DG$40&gt;0,SUM(DG$47:DG$53)&gt;0),1,0)))</f>
        <v>0</v>
      </c>
      <c r="BT104" s="68">
        <f>IF((SUM(BT$19:BT$37)+SUM(BT$78:BT103))&gt;=20,0,SUM(IF(AND($I104=1,DH104=1,DH$41&gt;2,DH$40&gt;0,SUM(DH$47:DH$53)&gt;0),1,0)))</f>
        <v>0</v>
      </c>
      <c r="BU104" s="68">
        <f>IF((SUM(BU$19:BU$37)+SUM(BU$78:BU103))&gt;=20,0,SUM(IF(AND($I104=1,DI104=1,DI$41&gt;2,DI$40&gt;0,SUM(DI$47:DI$53)&gt;0),1,0)))</f>
        <v>0</v>
      </c>
      <c r="BV104" s="68">
        <f>IF((SUM(BV$19:BV$37)+SUM(BV$78:BV103))&gt;=20,0,SUM(IF(AND($I104=1,DJ104=1,DJ$41&gt;2,DJ$40&gt;0,SUM(DJ$47:DJ$53)&gt;0),1,0)))</f>
        <v>0</v>
      </c>
      <c r="BW104" s="68">
        <f>IF((SUM(BW$19:BW$37)+SUM(BW$78:BW103))&gt;=20,0,SUM(IF(AND($I104=1,DK104=1,DK$41&gt;2,DK$40&gt;0,SUM(DK$47:DK$53)&gt;0),1,0)))</f>
        <v>0</v>
      </c>
      <c r="BX104" s="68">
        <f>IF((SUM(BX$19:BX$37)+SUM(BX$78:BX103))&gt;=20,0,SUM(IF(AND($I104=1,DL104=1,DL$41&gt;2,DL$40&gt;0,SUM(DL$47:DL$53)&gt;0),1,0)))</f>
        <v>0</v>
      </c>
      <c r="BY104" s="68">
        <f>IF((SUM(BY$19:BY$37)+SUM(BY$78:BY103))&gt;=20,0,SUM(IF(AND($I104=1,DM104=1,DM$41&gt;2,DM$40&gt;0,SUM(DM$47:DM$53)&gt;0),1,0)))</f>
        <v>0</v>
      </c>
      <c r="BZ104" s="68">
        <f>IF((SUM(BZ$19:BZ$37)+SUM(BZ$78:BZ103))&gt;=20,0,SUM(IF(AND($I104=1,DN104=1,DN$41&gt;2,DN$40&gt;0,SUM(DN$47:DN$53)&gt;0),1,0)))</f>
        <v>0</v>
      </c>
      <c r="CA104" s="68">
        <f>IF((SUM(CA$19:CA$37)+SUM(CA$78:CA103))&gt;=20,0,SUM(IF(AND($I104=1,DO104=1,DO$41&gt;2,DO$40&gt;0,SUM(DO$47:DO$53)&gt;0),1,0)))</f>
        <v>0</v>
      </c>
      <c r="CB104" s="68">
        <f>IF((SUM(CB$19:CB$37)+SUM(CB$78:CB103))&gt;=20,0,SUM(IF(AND($I104=1,DP104=1,DP$41&gt;2,DP$40&gt;0,SUM(DP$47:DP$53)&gt;0),1,0)))</f>
        <v>0</v>
      </c>
      <c r="CC104" s="68">
        <f>IF((SUM(CC$19:CC$37)+SUM(CC$78:CC103))&gt;=20,0,SUM(IF(AND($I104=1,DQ104=1,DQ$41&gt;2,DQ$40&gt;0,SUM(DQ$47:DQ$53)&gt;0),1,0)))</f>
        <v>0</v>
      </c>
      <c r="CD104" s="68">
        <f>IF((SUM(CD$19:CD$37)+SUM(CD$78:CD103))&gt;=20,0,SUM(IF(AND($I104=1,DR104=1,DR$41&gt;2,DR$40&gt;0,SUM(DR$47:DR$53)&gt;0),1,0)))</f>
        <v>0</v>
      </c>
      <c r="CE104" s="68">
        <f>IF((SUM(CE$19:CE$37)+SUM(CE$78:CE103))&gt;=20,0,SUM(IF(AND($I104=1,DS104=1,DS$41&gt;2,DS$40&gt;0,SUM(DS$47:DS$53)&gt;0),1,0)))</f>
        <v>0</v>
      </c>
      <c r="CF104" s="68">
        <f>IF((SUM(CF$19:CF$37)+SUM(CF$78:CF103))&gt;=20,0,SUM(IF(AND($I104=1,DT104=1,DT$41&gt;2,DT$40&gt;0,SUM(DT$47:DT$53)&gt;0),1,0)))</f>
        <v>0</v>
      </c>
      <c r="CG104" s="68">
        <f>IF((SUM(CG$19:CG$37)+SUM(CG$78:CG103))&gt;=20,0,SUM(IF(AND($I104=1,DU104=1,DU$41&gt;2,DU$40&gt;0,SUM(DU$47:DU$53)&gt;0),1,0)))</f>
        <v>0</v>
      </c>
      <c r="CH104" s="68">
        <f>IF((SUM(CH$19:CH$37)+SUM(CH$78:CH103))&gt;=20,0,SUM(IF(AND($I104=1,DV104=1,DV$41&gt;2,DV$40&gt;0,SUM(DV$47:DV$53)&gt;0),1,0)))</f>
        <v>0</v>
      </c>
      <c r="CI104" s="68">
        <f>IF((SUM(CI$19:CI$37)+SUM(CI$78:CI103))&gt;=20,0,SUM(IF(AND($I104=1,DW104=1,DW$41&gt;2,DW$40&gt;0,SUM(DW$47:DW$53)&gt;0),1,0)))</f>
        <v>0</v>
      </c>
      <c r="CJ104" s="68">
        <f>IF((SUM(CJ$19:CJ$37)+SUM(CJ$78:CJ103))&gt;=20,0,SUM(IF(AND($I104=1,DX104=1,DX$41&gt;2,DX$40&gt;0,SUM(DX$47:DX$53)&gt;0),1,0)))</f>
        <v>0</v>
      </c>
      <c r="CK104" s="68">
        <f>IF((SUM(CK$19:CK$37)+SUM(CK$78:CK103))&gt;=20,0,SUM(IF(AND($I104=1,DY104=1,DY$41&gt;2,DY$40&gt;0,SUM(DY$47:DY$53)&gt;0),1,0)))</f>
        <v>0</v>
      </c>
      <c r="CL104" s="68">
        <f>IF((SUM(CL$19:CL$37)+SUM(CL$78:CL103))&gt;=20,0,SUM(IF(AND($I104=1,DZ104=1,DZ$41&gt;2,DZ$40&gt;0,SUM(DZ$47:DZ$53)&gt;0),1,0)))</f>
        <v>0</v>
      </c>
      <c r="CM104" s="68">
        <f>IF((SUM(CM$19:CM$37)+SUM(CM$78:CM103))&gt;=20,0,SUM(IF(AND($I104=1,EA104=1,EA$41&gt;2,EA$40&gt;0,SUM(EA$47:EA$53)&gt;0),1,0)))</f>
        <v>0</v>
      </c>
      <c r="CN104" s="68">
        <f>IF((SUM(CN$19:CN$37)+SUM(CN$78:CN103))&gt;=20,0,SUM(IF(AND($I104=1,EB104=1,EB$41&gt;2,EB$40&gt;0,SUM(EB$47:EB$53)&gt;0),1,0)))</f>
        <v>0</v>
      </c>
      <c r="CO104" s="68">
        <f>IF((SUM(CO$19:CO$37)+SUM(CO$78:CO103))&gt;=20,0,SUM(IF(AND($I104=1,EC104=1,EC$41&gt;2,EC$40&gt;0,SUM(EC$47:EC$53)&gt;0),1,0)))</f>
        <v>0</v>
      </c>
      <c r="CP104" s="68">
        <f>IF((SUM(CP$19:CP$37)+SUM(CP$78:CP103))&gt;=20,0,SUM(IF(AND($I104=1,ED104=1,ED$41&gt;2,ED$40&gt;0,SUM(ED$47:ED$53)&gt;0),1,0)))</f>
        <v>0</v>
      </c>
      <c r="CQ104" s="68">
        <f>IF((SUM(CQ$19:CQ$37)+SUM(CQ$78:CQ103))&gt;=20,0,SUM(IF(AND($I104=1,EE104=1,EE$41&gt;2,EE$40&gt;0,SUM(EE$47:EE$53)&gt;0),1,0)))</f>
        <v>0</v>
      </c>
      <c r="CR104" s="68">
        <f>IF((SUM(CR$19:CR$37)+SUM(CR$78:CR103))&gt;=20,0,SUM(IF(AND($I104=1,EF104=1,EF$41&gt;2,EF$40&gt;0,SUM(EF$47:EF$53)&gt;0),1,0)))</f>
        <v>0</v>
      </c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  <c r="DL104" s="53"/>
      <c r="DM104" s="53"/>
      <c r="DN104" s="53"/>
      <c r="DO104" s="53"/>
      <c r="DP104" s="53"/>
      <c r="DQ104" s="53"/>
      <c r="DR104" s="53"/>
      <c r="DS104" s="53"/>
      <c r="DT104" s="53"/>
      <c r="DU104" s="53"/>
      <c r="DV104" s="53"/>
      <c r="DW104" s="53"/>
      <c r="DX104" s="53"/>
      <c r="DY104" s="53"/>
      <c r="DZ104" s="53"/>
      <c r="EA104" s="53"/>
      <c r="EB104" s="53"/>
      <c r="EC104" s="53"/>
      <c r="ED104" s="53"/>
      <c r="EE104" s="53"/>
      <c r="EF104" s="53"/>
      <c r="EG104" s="46">
        <f t="shared" si="51"/>
        <v>0</v>
      </c>
      <c r="EH104" s="116"/>
      <c r="EI104" s="82">
        <f t="shared" si="52"/>
        <v>0</v>
      </c>
      <c r="EJ104" s="295" t="str">
        <f t="shared" si="53"/>
        <v/>
      </c>
      <c r="EK104" s="296">
        <f t="shared" si="54"/>
        <v>0</v>
      </c>
      <c r="EL104" s="161"/>
      <c r="EM104" s="354">
        <f>SUMIF($K104,REGISTER!$CY$7,'KORT 3'!$BD104)</f>
        <v>0</v>
      </c>
      <c r="EN104" s="355">
        <f>SUMIF($K104,REGISTER!$CY$8,'KORT 3'!$BD104)</f>
        <v>0</v>
      </c>
      <c r="EO104" s="356">
        <f>SUMIF($K104,REGISTER!$CY$9,'KORT 3'!$BD104)</f>
        <v>0</v>
      </c>
      <c r="EP104" s="356">
        <f>SUMIF($K104,REGISTER!$CY$10,'KORT 3'!$BD104)</f>
        <v>0</v>
      </c>
      <c r="EQ104" s="357">
        <f>SUMIF($K104,REGISTER!$CY$23,'KORT 3'!$BD104)</f>
        <v>0</v>
      </c>
      <c r="ER104" s="355">
        <f>SUMIF($K104,REGISTER!$CY$24,'KORT 3'!$BD104)</f>
        <v>0</v>
      </c>
      <c r="ES104" s="356">
        <f>SUMIF($K104,REGISTER!$CY$25,'KORT 3'!$BD104)</f>
        <v>0</v>
      </c>
      <c r="ET104" s="356">
        <f>SUMIF($K104,REGISTER!$CY$26,'KORT 3'!$BD104)</f>
        <v>0</v>
      </c>
      <c r="EU104" s="357">
        <f>SUMIF($K104,REGISTER!$CY$15,'KORT 3'!$BD104)</f>
        <v>0</v>
      </c>
      <c r="EV104" s="355">
        <f>SUMIF($K104,REGISTER!$CY$16,'KORT 3'!$BD104)</f>
        <v>0</v>
      </c>
      <c r="EW104" s="355">
        <f>SUMIF($K104,REGISTER!$CY$17,'KORT 3'!$BD104)</f>
        <v>0</v>
      </c>
      <c r="EX104" s="355">
        <f>SUMIF($K104,REGISTER!$CY$18,'KORT 3'!$BD104)</f>
        <v>0</v>
      </c>
      <c r="EY104" s="358">
        <f>SUMIF($K104,REGISTER!$CY$19,'KORT 3'!$BD104)+SUMIF($K104,REGISTER!$CY$20,'KORT 3'!$BD104)+SUMIF($K104,REGISTER!$CY$21,'KORT 3'!$BD104)+SUMIF($K104,REGISTER!$CY$22,'KORT 3'!$BD104)</f>
        <v>0</v>
      </c>
      <c r="EZ104" s="359">
        <f>SUMIF($K104,REGISTER!$CY$31,'KORT 3'!$BD104)</f>
        <v>0</v>
      </c>
      <c r="FA104" s="355">
        <f>SUMIF($K104,REGISTER!$CY$32,'KORT 3'!$BD104)</f>
        <v>0</v>
      </c>
      <c r="FB104" s="355">
        <f>SUMIF($K104,REGISTER!$CY$33,'KORT 3'!$BD104)</f>
        <v>0</v>
      </c>
      <c r="FC104" s="355">
        <f>SUMIF($K104,REGISTER!$CY$34,'KORT 3'!$BD104)</f>
        <v>0</v>
      </c>
      <c r="FD104" s="358">
        <f>SUMIF($K104,REGISTER!$CY$35,'KORT 3'!$BD104)+SUMIF($K104,REGISTER!$CY$36,'KORT 3'!$BD104)+SUMIF($K104,REGISTER!$CY$37,'KORT 3'!$BD104)+SUMIF($K104,REGISTER!$CY$38,'KORT 3'!$BD104)</f>
        <v>0</v>
      </c>
      <c r="FE104" s="376"/>
      <c r="FF104" s="377"/>
      <c r="FG104" s="378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9"/>
      <c r="FY104" s="84">
        <f>SUMIF($M104,REGISTER!$CY$40,'KORT 3'!$O104)</f>
        <v>0</v>
      </c>
      <c r="FZ104" s="17">
        <f>SUMIF($M104,REGISTER!$CY$41,'KORT 3'!$O104)</f>
        <v>0</v>
      </c>
      <c r="GA104" s="17">
        <f>SUMIF($M104,REGISTER!$CY$42,'KORT 3'!$O104)</f>
        <v>0</v>
      </c>
      <c r="GB104" s="17">
        <f>SUMIF($M104,REGISTER!$CY$43,'KORT 3'!$O104)</f>
        <v>0</v>
      </c>
      <c r="GC104" s="17">
        <f>SUMIF($M104,REGISTER!$CY$44,'KORT 3'!$O104)</f>
        <v>0</v>
      </c>
      <c r="GD104" s="17">
        <f>SUMIF($M104,REGISTER!$CY$45,'KORT 3'!$O104)</f>
        <v>0</v>
      </c>
      <c r="GE104" s="17">
        <f>SUMIF($M104,REGISTER!$CY$60,'KORT 3'!$O104)</f>
        <v>0</v>
      </c>
      <c r="GF104" s="17">
        <f>SUMIF($M104,REGISTER!$CY$61,'KORT 3'!$O104)</f>
        <v>0</v>
      </c>
      <c r="GG104" s="17">
        <f>SUMIF($M104,REGISTER!$CY$62,'KORT 3'!$O104)</f>
        <v>0</v>
      </c>
      <c r="GH104" s="17">
        <f>SUMIF($M104,REGISTER!$CY$63,'KORT 3'!$O104)</f>
        <v>0</v>
      </c>
      <c r="GI104" s="17">
        <f>SUMIF($M104,REGISTER!$CY$64,'KORT 3'!$O104)</f>
        <v>0</v>
      </c>
      <c r="GJ104" s="17">
        <f>SUMIF($M104,REGISTER!$CY$65,'KORT 3'!$O104)</f>
        <v>0</v>
      </c>
      <c r="GK104" s="17">
        <f>SUMIF($M104,REGISTER!$CY$50,'KORT 3'!$O104)</f>
        <v>0</v>
      </c>
      <c r="GL104" s="17">
        <f>SUMIF($M104,REGISTER!$CY$51,'KORT 3'!$O104)</f>
        <v>0</v>
      </c>
      <c r="GM104" s="17">
        <f>SUMIF($M104,REGISTER!$CY$52,'KORT 3'!$O104)</f>
        <v>0</v>
      </c>
      <c r="GN104" s="17">
        <f>SUMIF($M104,REGISTER!$CY$53,'KORT 3'!$O104)</f>
        <v>0</v>
      </c>
      <c r="GO104" s="17">
        <f>SUMIF($M104,REGISTER!$CY$54,'KORT 3'!$O104)</f>
        <v>0</v>
      </c>
      <c r="GP104" s="17">
        <f>SUMIF($M104,REGISTER!$CY$55,'KORT 3'!$O104)</f>
        <v>0</v>
      </c>
      <c r="GQ104" s="16">
        <f>SUMIF($M104,REGISTER!$CY$56,'KORT 3'!$O104)+SUMIF($M104,REGISTER!$CY$57,'KORT 3'!$O104)+SUMIF($M104,REGISTER!$CY$58,'KORT 3'!$O104)+SUMIF($M104,REGISTER!$CY$59,'KORT 3'!$O104)</f>
        <v>0</v>
      </c>
      <c r="GR104" s="17">
        <f>SUMIF($M104,REGISTER!$CY$70,'KORT 3'!$O104)</f>
        <v>0</v>
      </c>
      <c r="GS104" s="17">
        <f>SUMIF($M104,REGISTER!$CY$71,'KORT 3'!$O104)</f>
        <v>0</v>
      </c>
      <c r="GT104" s="17">
        <f>SUMIF($M104,REGISTER!$CY$72,'KORT 3'!$O104)</f>
        <v>0</v>
      </c>
      <c r="GU104" s="17">
        <f>SUMIF($M104,REGISTER!$CY$73,'KORT 3'!$O104)</f>
        <v>0</v>
      </c>
      <c r="GV104" s="17">
        <f>SUMIF($M104,REGISTER!$CY$74,'KORT 3'!$O104)</f>
        <v>0</v>
      </c>
      <c r="GW104" s="17">
        <f>SUMIF($M104,REGISTER!$CY$75,'KORT 3'!$O104)</f>
        <v>0</v>
      </c>
      <c r="GX104" s="16">
        <f>SUMIF($M104,REGISTER!$CY$76,'KORT 3'!$O104)+SUMIF($M104,REGISTER!$CY$77,'KORT 3'!$O104)+SUMIF($M104,REGISTER!$CY$78,'KORT 3'!$O104)+SUMIF($M104,REGISTER!$CY$79,'KORT 3'!$O104)</f>
        <v>0</v>
      </c>
      <c r="GY104" s="116"/>
      <c r="GZ104" s="116"/>
      <c r="HA104" s="116"/>
      <c r="HB104" s="116"/>
      <c r="HC104" s="116"/>
      <c r="HD104" s="116"/>
      <c r="HE104" s="116"/>
      <c r="HF104" s="116"/>
      <c r="HG104" s="116"/>
      <c r="HH104" s="116"/>
      <c r="HI104" s="116"/>
      <c r="HJ104" s="116"/>
      <c r="HK104" s="116"/>
      <c r="HL104" s="116"/>
      <c r="HM104" s="116"/>
      <c r="HN104" s="116"/>
      <c r="HO104" s="116"/>
      <c r="HP104" s="106"/>
      <c r="HQ104" s="1"/>
    </row>
    <row r="105" spans="1:225" ht="12" customHeight="1">
      <c r="A105" s="15">
        <v>49</v>
      </c>
      <c r="B105" s="69"/>
      <c r="C105" s="539" t="str">
        <f t="shared" si="41"/>
        <v/>
      </c>
      <c r="D105" s="540"/>
      <c r="E105" s="540"/>
      <c r="F105" s="540"/>
      <c r="G105" s="541"/>
      <c r="H105" s="111" t="str">
        <f t="shared" si="42"/>
        <v/>
      </c>
      <c r="I105" s="22">
        <f t="shared" si="43"/>
        <v>0</v>
      </c>
      <c r="J105" s="22">
        <f t="shared" si="44"/>
        <v>0</v>
      </c>
      <c r="K105" s="22">
        <f t="shared" si="45"/>
        <v>0</v>
      </c>
      <c r="L105" s="114"/>
      <c r="M105" s="22">
        <f t="shared" si="46"/>
        <v>0</v>
      </c>
      <c r="N105" s="22">
        <f t="shared" si="47"/>
        <v>0</v>
      </c>
      <c r="O105" s="83">
        <f t="shared" si="48"/>
        <v>0</v>
      </c>
      <c r="P105" s="68">
        <f>IF((SUM(P$19:P$39)+SUM(P$78:P104)+SUM(P$117:P$121))&gt;=REGISTER!$DD$24,0,IF(CS$70=1,0,IF(AND(CS105=1,$J105=1,CS$43&gt;=REGISTER!$DD$28,CS$40&gt;0,SUM(CS$54:CS$60)&gt;0),1,0)))</f>
        <v>0</v>
      </c>
      <c r="Q105" s="68">
        <f>IF((SUM(Q$19:Q$39)+SUM(Q$78:Q104)+SUM(Q$117:Q$121))&gt;=REGISTER!$DD$24,0,IF(CT$70=1,0,IF(AND(CT105=1,$J105=1,CT$43&gt;=REGISTER!$DD$28,CT$40&gt;0,SUM(CT$54:CT$60)&gt;0),1,0)))</f>
        <v>0</v>
      </c>
      <c r="R105" s="68">
        <f>IF((SUM(R$19:R$39)+SUM(R$78:R104)+SUM(R$117:R$121))&gt;=REGISTER!$DD$24,0,IF(CU$70=1,0,IF(AND(CU105=1,$J105=1,CU$43&gt;=REGISTER!$DD$28,CU$40&gt;0,SUM(CU$54:CU$60)&gt;0),1,0)))</f>
        <v>0</v>
      </c>
      <c r="S105" s="68">
        <f>IF((SUM(S$19:S$39)+SUM(S$78:S104)+SUM(S$117:S$121))&gt;=REGISTER!$DD$24,0,IF(CV$70=1,0,IF(AND(CV105=1,$J105=1,CV$43&gt;=REGISTER!$DD$28,CV$40&gt;0,SUM(CV$54:CV$60)&gt;0),1,0)))</f>
        <v>0</v>
      </c>
      <c r="T105" s="68">
        <f>IF((SUM(T$19:T$39)+SUM(T$78:T104)+SUM(T$117:T$121))&gt;=REGISTER!$DD$24,0,IF(CW$70=1,0,IF(AND(CW105=1,$J105=1,CW$43&gt;=REGISTER!$DD$28,CW$40&gt;0,SUM(CW$54:CW$60)&gt;0),1,0)))</f>
        <v>0</v>
      </c>
      <c r="U105" s="68">
        <f>IF((SUM(U$19:U$39)+SUM(U$78:U104)+SUM(U$117:U$121))&gt;=REGISTER!$DD$24,0,IF(CX$70=1,0,IF(AND(CX105=1,$J105=1,CX$43&gt;=REGISTER!$DD$28,CX$40&gt;0,SUM(CX$54:CX$60)&gt;0),1,0)))</f>
        <v>0</v>
      </c>
      <c r="V105" s="68">
        <f>IF((SUM(V$19:V$39)+SUM(V$78:V104)+SUM(V$117:V$121))&gt;=REGISTER!$DD$24,0,IF(CY$70=1,0,IF(AND(CY105=1,$J105=1,CY$43&gt;=REGISTER!$DD$28,CY$40&gt;0,SUM(CY$54:CY$60)&gt;0),1,0)))</f>
        <v>0</v>
      </c>
      <c r="W105" s="68">
        <f>IF((SUM(W$19:W$39)+SUM(W$78:W104)+SUM(W$117:W$121))&gt;=REGISTER!$DD$24,0,IF(CZ$70=1,0,IF(AND(CZ105=1,$J105=1,CZ$43&gt;=REGISTER!$DD$28,CZ$40&gt;0,SUM(CZ$54:CZ$60)&gt;0),1,0)))</f>
        <v>0</v>
      </c>
      <c r="X105" s="68">
        <f>IF((SUM(X$19:X$39)+SUM(X$78:X104)+SUM(X$117:X$121))&gt;=REGISTER!$DD$24,0,IF(DA$70=1,0,IF(AND(DA105=1,$J105=1,DA$43&gt;=REGISTER!$DD$28,DA$40&gt;0,SUM(DA$54:DA$60)&gt;0),1,0)))</f>
        <v>0</v>
      </c>
      <c r="Y105" s="68">
        <f>IF((SUM(Y$19:Y$39)+SUM(Y$78:Y104)+SUM(Y$117:Y$121))&gt;=REGISTER!$DD$24,0,IF(DB$70=1,0,IF(AND(DB105=1,$J105=1,DB$43&gt;=REGISTER!$DD$28,DB$40&gt;0,SUM(DB$54:DB$60)&gt;0),1,0)))</f>
        <v>0</v>
      </c>
      <c r="Z105" s="68">
        <f>IF((SUM(Z$19:Z$39)+SUM(Z$78:Z104)+SUM(Z$117:Z$121))&gt;=REGISTER!$DD$24,0,IF(DC$70=1,0,IF(AND(DC105=1,$J105=1,DC$43&gt;=REGISTER!$DD$28,DC$40&gt;0,SUM(DC$54:DC$60)&gt;0),1,0)))</f>
        <v>0</v>
      </c>
      <c r="AA105" s="68">
        <f>IF((SUM(AA$19:AA$39)+SUM(AA$78:AA104)+SUM(AA$117:AA$121))&gt;=REGISTER!$DD$24,0,IF(DD$70=1,0,IF(AND(DD105=1,$J105=1,DD$43&gt;=REGISTER!$DD$28,DD$40&gt;0,SUM(DD$54:DD$60)&gt;0),1,0)))</f>
        <v>0</v>
      </c>
      <c r="AB105" s="68">
        <f>IF((SUM(AB$19:AB$39)+SUM(AB$78:AB104)+SUM(AB$117:AB$121))&gt;=REGISTER!$DD$24,0,IF(DE$70=1,0,IF(AND(DE105=1,$J105=1,DE$43&gt;=REGISTER!$DD$28,DE$40&gt;0,SUM(DE$54:DE$60)&gt;0),1,0)))</f>
        <v>0</v>
      </c>
      <c r="AC105" s="68">
        <f>IF((SUM(AC$19:AC$39)+SUM(AC$78:AC104)+SUM(AC$117:AC$121))&gt;=REGISTER!$DD$24,0,IF(DF$70=1,0,IF(AND(DF105=1,$J105=1,DF$43&gt;=REGISTER!$DD$28,DF$40&gt;0,SUM(DF$54:DF$60)&gt;0),1,0)))</f>
        <v>0</v>
      </c>
      <c r="AD105" s="68">
        <f>IF((SUM(AD$19:AD$39)+SUM(AD$78:AD104)+SUM(AD$117:AD$121))&gt;=REGISTER!$DD$24,0,IF(DG$70=1,0,IF(AND(DG105=1,$J105=1,DG$43&gt;=REGISTER!$DD$28,DG$40&gt;0,SUM(DG$54:DG$60)&gt;0),1,0)))</f>
        <v>0</v>
      </c>
      <c r="AE105" s="68">
        <f>IF((SUM(AE$19:AE$39)+SUM(AE$78:AE104)+SUM(AE$117:AE$121))&gt;=REGISTER!$DD$24,0,IF(DH$70=1,0,IF(AND(DH105=1,$J105=1,DH$43&gt;=REGISTER!$DD$28,DH$40&gt;0,SUM(DH$54:DH$60)&gt;0),1,0)))</f>
        <v>0</v>
      </c>
      <c r="AF105" s="68">
        <f>IF((SUM(AF$19:AF$39)+SUM(AF$78:AF104)+SUM(AF$117:AF$121))&gt;=REGISTER!$DD$24,0,IF(DI$70=1,0,IF(AND(DI105=1,$J105=1,DI$43&gt;=REGISTER!$DD$28,DI$40&gt;0,SUM(DI$54:DI$60)&gt;0),1,0)))</f>
        <v>0</v>
      </c>
      <c r="AG105" s="68">
        <f>IF((SUM(AG$19:AG$39)+SUM(AG$78:AG104)+SUM(AG$117:AG$121))&gt;=REGISTER!$DD$24,0,IF(DJ$70=1,0,IF(AND(DJ105=1,$J105=1,DJ$43&gt;=REGISTER!$DD$28,DJ$40&gt;0,SUM(DJ$54:DJ$60)&gt;0),1,0)))</f>
        <v>0</v>
      </c>
      <c r="AH105" s="68">
        <f>IF((SUM(AH$19:AH$39)+SUM(AH$78:AH104)+SUM(AH$117:AH$121))&gt;=REGISTER!$DD$24,0,IF(DK$70=1,0,IF(AND(DK105=1,$J105=1,DK$43&gt;=REGISTER!$DD$28,DK$40&gt;0,SUM(DK$54:DK$60)&gt;0),1,0)))</f>
        <v>0</v>
      </c>
      <c r="AI105" s="68">
        <f>IF((SUM(AI$19:AI$39)+SUM(AI$78:AI104)+SUM(AI$117:AI$121))&gt;=REGISTER!$DD$24,0,IF(DL$70=1,0,IF(AND(DL105=1,$J105=1,DL$43&gt;=REGISTER!$DD$28,DL$40&gt;0,SUM(DL$54:DL$60)&gt;0),1,0)))</f>
        <v>0</v>
      </c>
      <c r="AJ105" s="68">
        <f>IF((SUM(AJ$19:AJ$39)+SUM(AJ$78:AJ104)+SUM(AJ$117:AJ$121))&gt;=REGISTER!$DD$24,0,IF(DM$70=1,0,IF(AND(DM105=1,$J105=1,DM$43&gt;=REGISTER!$DD$28,DM$40&gt;0,SUM(DM$54:DM$60)&gt;0),1,0)))</f>
        <v>0</v>
      </c>
      <c r="AK105" s="68">
        <f>IF((SUM(AK$19:AK$39)+SUM(AK$78:AK104)+SUM(AK$117:AK$121))&gt;=REGISTER!$DD$24,0,IF(DN$70=1,0,IF(AND(DN105=1,$J105=1,DN$43&gt;=REGISTER!$DD$28,DN$40&gt;0,SUM(DN$54:DN$60)&gt;0),1,0)))</f>
        <v>0</v>
      </c>
      <c r="AL105" s="68">
        <f>IF((SUM(AL$19:AL$39)+SUM(AL$78:AL104)+SUM(AL$117:AL$121))&gt;=REGISTER!$DD$24,0,IF(DO$70=1,0,IF(AND(DO105=1,$J105=1,DO$43&gt;=REGISTER!$DD$28,DO$40&gt;0,SUM(DO$54:DO$60)&gt;0),1,0)))</f>
        <v>0</v>
      </c>
      <c r="AM105" s="68">
        <f>IF((SUM(AM$19:AM$39)+SUM(AM$78:AM104)+SUM(AM$117:AM$121))&gt;=REGISTER!$DD$24,0,IF(DP$70=1,0,IF(AND(DP105=1,$J105=1,DP$43&gt;=REGISTER!$DD$28,DP$40&gt;0,SUM(DP$54:DP$60)&gt;0),1,0)))</f>
        <v>0</v>
      </c>
      <c r="AN105" s="68">
        <f>IF((SUM(AN$19:AN$39)+SUM(AN$78:AN104)+SUM(AN$117:AN$121))&gt;=REGISTER!$DD$24,0,IF(DQ$70=1,0,IF(AND(DQ105=1,$J105=1,DQ$43&gt;=REGISTER!$DD$28,DQ$40&gt;0,SUM(DQ$54:DQ$60)&gt;0),1,0)))</f>
        <v>0</v>
      </c>
      <c r="AO105" s="68">
        <f>IF((SUM(AO$19:AO$39)+SUM(AO$78:AO104)+SUM(AO$117:AO$121))&gt;=REGISTER!$DD$24,0,IF(DR$70=1,0,IF(AND(DR105=1,$J105=1,DR$43&gt;=REGISTER!$DD$28,DR$40&gt;0,SUM(DR$54:DR$60)&gt;0),1,0)))</f>
        <v>0</v>
      </c>
      <c r="AP105" s="68">
        <f>IF((SUM(AP$19:AP$39)+SUM(AP$78:AP104)+SUM(AP$117:AP$121))&gt;=REGISTER!$DD$24,0,IF(DS$70=1,0,IF(AND(DS105=1,$J105=1,DS$43&gt;=REGISTER!$DD$28,DS$40&gt;0,SUM(DS$54:DS$60)&gt;0),1,0)))</f>
        <v>0</v>
      </c>
      <c r="AQ105" s="68">
        <f>IF((SUM(AQ$19:AQ$39)+SUM(AQ$78:AQ104)+SUM(AQ$117:AQ$121))&gt;=REGISTER!$DD$24,0,IF(DT$70=1,0,IF(AND(DT105=1,$J105=1,DT$43&gt;=REGISTER!$DD$28,DT$40&gt;0,SUM(DT$54:DT$60)&gt;0),1,0)))</f>
        <v>0</v>
      </c>
      <c r="AR105" s="68">
        <f>IF((SUM(AR$19:AR$39)+SUM(AR$78:AR104)+SUM(AR$117:AR$121))&gt;=REGISTER!$DD$24,0,IF(DU$70=1,0,IF(AND(DU105=1,$J105=1,DU$43&gt;=REGISTER!$DD$28,DU$40&gt;0,SUM(DU$54:DU$60)&gt;0),1,0)))</f>
        <v>0</v>
      </c>
      <c r="AS105" s="68">
        <f>IF((SUM(AS$19:AS$39)+SUM(AS$78:AS104)+SUM(AS$117:AS$121))&gt;=REGISTER!$DD$24,0,IF(DV$70=1,0,IF(AND(DV105=1,$J105=1,DV$43&gt;=REGISTER!$DD$28,DV$40&gt;0,SUM(DV$54:DV$60)&gt;0),1,0)))</f>
        <v>0</v>
      </c>
      <c r="AT105" s="68">
        <f>IF((SUM(AT$19:AT$39)+SUM(AT$78:AT104)+SUM(AT$117:AT$121))&gt;=REGISTER!$DD$24,0,IF(DW$70=1,0,IF(AND(DW105=1,$J105=1,DW$43&gt;=REGISTER!$DD$28,DW$40&gt;0,SUM(DW$54:DW$60)&gt;0),1,0)))</f>
        <v>0</v>
      </c>
      <c r="AU105" s="68">
        <f>IF((SUM(AU$19:AU$39)+SUM(AU$78:AU104)+SUM(AU$117:AU$121))&gt;=REGISTER!$DD$24,0,IF(DX$70=1,0,IF(AND(DX105=1,$J105=1,DX$43&gt;=REGISTER!$DD$28,DX$40&gt;0,SUM(DX$54:DX$60)&gt;0),1,0)))</f>
        <v>0</v>
      </c>
      <c r="AV105" s="68">
        <f>IF((SUM(AV$19:AV$39)+SUM(AV$78:AV104)+SUM(AV$117:AV$121))&gt;=REGISTER!$DD$24,0,IF(DY$70=1,0,IF(AND(DY105=1,$J105=1,DY$43&gt;=REGISTER!$DD$28,DY$40&gt;0,SUM(DY$54:DY$60)&gt;0),1,0)))</f>
        <v>0</v>
      </c>
      <c r="AW105" s="68">
        <f>IF((SUM(AW$19:AW$39)+SUM(AW$78:AW104)+SUM(AW$117:AW$121))&gt;=REGISTER!$DD$24,0,IF(DZ$70=1,0,IF(AND(DZ105=1,$J105=1,DZ$43&gt;=REGISTER!$DD$28,DZ$40&gt;0,SUM(DZ$54:DZ$60)&gt;0),1,0)))</f>
        <v>0</v>
      </c>
      <c r="AX105" s="68">
        <f>IF((SUM(AX$19:AX$39)+SUM(AX$78:AX104)+SUM(AX$117:AX$121))&gt;=REGISTER!$DD$24,0,IF(EA$70=1,0,IF(AND(EA105=1,$J105=1,EA$43&gt;=REGISTER!$DD$28,EA$40&gt;0,SUM(EA$54:EA$60)&gt;0),1,0)))</f>
        <v>0</v>
      </c>
      <c r="AY105" s="68">
        <f>IF((SUM(AY$19:AY$39)+SUM(AY$78:AY104)+SUM(AY$117:AY$121))&gt;=REGISTER!$DD$24,0,IF(EB$70=1,0,IF(AND(EB105=1,$J105=1,EB$43&gt;=REGISTER!$DD$28,EB$40&gt;0,SUM(EB$54:EB$60)&gt;0),1,0)))</f>
        <v>0</v>
      </c>
      <c r="AZ105" s="68">
        <f>IF((SUM(AZ$19:AZ$39)+SUM(AZ$78:AZ104)+SUM(AZ$117:AZ$121))&gt;=REGISTER!$DD$24,0,IF(EC$70=1,0,IF(AND(EC105=1,$J105=1,EC$43&gt;=REGISTER!$DD$28,EC$40&gt;0,SUM(EC$54:EC$60)&gt;0),1,0)))</f>
        <v>0</v>
      </c>
      <c r="BA105" s="68">
        <f>IF((SUM(BA$19:BA$39)+SUM(BA$78:BA104)+SUM(BA$117:BA$121))&gt;=REGISTER!$DD$24,0,IF(ED$70=1,0,IF(AND(ED105=1,$J105=1,ED$43&gt;=REGISTER!$DD$28,ED$40&gt;0,SUM(ED$54:ED$60)&gt;0),1,0)))</f>
        <v>0</v>
      </c>
      <c r="BB105" s="68">
        <f>IF((SUM(BB$19:BB$39)+SUM(BB$78:BB104)+SUM(BB$117:BB$121))&gt;=REGISTER!$DD$24,0,IF(EE$70=1,0,IF(AND(EE105=1,$J105=1,EE$43&gt;=REGISTER!$DD$28,EE$40&gt;0,SUM(EE$54:EE$60)&gt;0),1,0)))</f>
        <v>0</v>
      </c>
      <c r="BC105" s="68">
        <f>IF((SUM(BC$19:BC$39)+SUM(BC$78:BC104)+SUM(BC$117:BC$121))&gt;=REGISTER!$DD$24,0,IF(EF$70=1,0,IF(AND(EF105=1,$J105=1,EF$43&gt;=REGISTER!$DD$28,EF$40&gt;0,SUM(EF$54:EF$60)&gt;0),1,0)))</f>
        <v>0</v>
      </c>
      <c r="BD105" s="83">
        <f t="shared" si="55"/>
        <v>0</v>
      </c>
      <c r="BE105" s="68">
        <f>IF((SUM(BE$19:BE$37)+SUM(BE$78:BE104))&gt;=20,0,SUM(IF(AND($I105=1,CS105=1,CS$41&gt;2,CS$40&gt;0,SUM(CS$47:CS$53)&gt;0),1,0)))</f>
        <v>0</v>
      </c>
      <c r="BF105" s="68">
        <f>IF((SUM(BF$19:BF$37)+SUM(BF$78:BF104))&gt;=20,0,SUM(IF(AND($I105=1,CT105=1,CT$41&gt;2,CT$40&gt;0,SUM(CT$47:CT$53)&gt;0),1,0)))</f>
        <v>0</v>
      </c>
      <c r="BG105" s="68">
        <f>IF((SUM(BG$19:BG$37)+SUM(BG$78:BG104))&gt;=20,0,SUM(IF(AND($I105=1,CU105=1,CU$41&gt;2,CU$40&gt;0,SUM(CU$47:CU$53)&gt;0),1,0)))</f>
        <v>0</v>
      </c>
      <c r="BH105" s="68">
        <f>IF((SUM(BH$19:BH$37)+SUM(BH$78:BH104))&gt;=20,0,SUM(IF(AND($I105=1,CV105=1,CV$41&gt;2,CV$40&gt;0,SUM(CV$47:CV$53)&gt;0),1,0)))</f>
        <v>0</v>
      </c>
      <c r="BI105" s="68">
        <f>IF((SUM(BI$19:BI$37)+SUM(BI$78:BI104))&gt;=20,0,SUM(IF(AND($I105=1,CW105=1,CW$41&gt;2,CW$40&gt;0,SUM(CW$47:CW$53)&gt;0),1,0)))</f>
        <v>0</v>
      </c>
      <c r="BJ105" s="68">
        <f>IF((SUM(BJ$19:BJ$37)+SUM(BJ$78:BJ104))&gt;=20,0,SUM(IF(AND($I105=1,CX105=1,CX$41&gt;2,CX$40&gt;0,SUM(CX$47:CX$53)&gt;0),1,0)))</f>
        <v>0</v>
      </c>
      <c r="BK105" s="68">
        <f>IF((SUM(BK$19:BK$37)+SUM(BK$78:BK104))&gt;=20,0,SUM(IF(AND($I105=1,CY105=1,CY$41&gt;2,CY$40&gt;0,SUM(CY$47:CY$53)&gt;0),1,0)))</f>
        <v>0</v>
      </c>
      <c r="BL105" s="68">
        <f>IF((SUM(BL$19:BL$37)+SUM(BL$78:BL104))&gt;=20,0,SUM(IF(AND($I105=1,CZ105=1,CZ$41&gt;2,CZ$40&gt;0,SUM(CZ$47:CZ$53)&gt;0),1,0)))</f>
        <v>0</v>
      </c>
      <c r="BM105" s="68">
        <f>IF((SUM(BM$19:BM$37)+SUM(BM$78:BM104))&gt;=20,0,SUM(IF(AND($I105=1,DA105=1,DA$41&gt;2,DA$40&gt;0,SUM(DA$47:DA$53)&gt;0),1,0)))</f>
        <v>0</v>
      </c>
      <c r="BN105" s="68">
        <f>IF((SUM(BN$19:BN$37)+SUM(BN$78:BN104))&gt;=20,0,SUM(IF(AND($I105=1,DB105=1,DB$41&gt;2,DB$40&gt;0,SUM(DB$47:DB$53)&gt;0),1,0)))</f>
        <v>0</v>
      </c>
      <c r="BO105" s="68">
        <f>IF((SUM(BO$19:BO$37)+SUM(BO$78:BO104))&gt;=20,0,SUM(IF(AND($I105=1,DC105=1,DC$41&gt;2,DC$40&gt;0,SUM(DC$47:DC$53)&gt;0),1,0)))</f>
        <v>0</v>
      </c>
      <c r="BP105" s="68">
        <f>IF((SUM(BP$19:BP$37)+SUM(BP$78:BP104))&gt;=20,0,SUM(IF(AND($I105=1,DD105=1,DD$41&gt;2,DD$40&gt;0,SUM(DD$47:DD$53)&gt;0),1,0)))</f>
        <v>0</v>
      </c>
      <c r="BQ105" s="68">
        <f>IF((SUM(BQ$19:BQ$37)+SUM(BQ$78:BQ104))&gt;=20,0,SUM(IF(AND($I105=1,DE105=1,DE$41&gt;2,DE$40&gt;0,SUM(DE$47:DE$53)&gt;0),1,0)))</f>
        <v>0</v>
      </c>
      <c r="BR105" s="68">
        <f>IF((SUM(BR$19:BR$37)+SUM(BR$78:BR104))&gt;=20,0,SUM(IF(AND($I105=1,DF105=1,DF$41&gt;2,DF$40&gt;0,SUM(DF$47:DF$53)&gt;0),1,0)))</f>
        <v>0</v>
      </c>
      <c r="BS105" s="68">
        <f>IF((SUM(BS$19:BS$37)+SUM(BS$78:BS104))&gt;=20,0,SUM(IF(AND($I105=1,DG105=1,DG$41&gt;2,DG$40&gt;0,SUM(DG$47:DG$53)&gt;0),1,0)))</f>
        <v>0</v>
      </c>
      <c r="BT105" s="68">
        <f>IF((SUM(BT$19:BT$37)+SUM(BT$78:BT104))&gt;=20,0,SUM(IF(AND($I105=1,DH105=1,DH$41&gt;2,DH$40&gt;0,SUM(DH$47:DH$53)&gt;0),1,0)))</f>
        <v>0</v>
      </c>
      <c r="BU105" s="68">
        <f>IF((SUM(BU$19:BU$37)+SUM(BU$78:BU104))&gt;=20,0,SUM(IF(AND($I105=1,DI105=1,DI$41&gt;2,DI$40&gt;0,SUM(DI$47:DI$53)&gt;0),1,0)))</f>
        <v>0</v>
      </c>
      <c r="BV105" s="68">
        <f>IF((SUM(BV$19:BV$37)+SUM(BV$78:BV104))&gt;=20,0,SUM(IF(AND($I105=1,DJ105=1,DJ$41&gt;2,DJ$40&gt;0,SUM(DJ$47:DJ$53)&gt;0),1,0)))</f>
        <v>0</v>
      </c>
      <c r="BW105" s="68">
        <f>IF((SUM(BW$19:BW$37)+SUM(BW$78:BW104))&gt;=20,0,SUM(IF(AND($I105=1,DK105=1,DK$41&gt;2,DK$40&gt;0,SUM(DK$47:DK$53)&gt;0),1,0)))</f>
        <v>0</v>
      </c>
      <c r="BX105" s="68">
        <f>IF((SUM(BX$19:BX$37)+SUM(BX$78:BX104))&gt;=20,0,SUM(IF(AND($I105=1,DL105=1,DL$41&gt;2,DL$40&gt;0,SUM(DL$47:DL$53)&gt;0),1,0)))</f>
        <v>0</v>
      </c>
      <c r="BY105" s="68">
        <f>IF((SUM(BY$19:BY$37)+SUM(BY$78:BY104))&gt;=20,0,SUM(IF(AND($I105=1,DM105=1,DM$41&gt;2,DM$40&gt;0,SUM(DM$47:DM$53)&gt;0),1,0)))</f>
        <v>0</v>
      </c>
      <c r="BZ105" s="68">
        <f>IF((SUM(BZ$19:BZ$37)+SUM(BZ$78:BZ104))&gt;=20,0,SUM(IF(AND($I105=1,DN105=1,DN$41&gt;2,DN$40&gt;0,SUM(DN$47:DN$53)&gt;0),1,0)))</f>
        <v>0</v>
      </c>
      <c r="CA105" s="68">
        <f>IF((SUM(CA$19:CA$37)+SUM(CA$78:CA104))&gt;=20,0,SUM(IF(AND($I105=1,DO105=1,DO$41&gt;2,DO$40&gt;0,SUM(DO$47:DO$53)&gt;0),1,0)))</f>
        <v>0</v>
      </c>
      <c r="CB105" s="68">
        <f>IF((SUM(CB$19:CB$37)+SUM(CB$78:CB104))&gt;=20,0,SUM(IF(AND($I105=1,DP105=1,DP$41&gt;2,DP$40&gt;0,SUM(DP$47:DP$53)&gt;0),1,0)))</f>
        <v>0</v>
      </c>
      <c r="CC105" s="68">
        <f>IF((SUM(CC$19:CC$37)+SUM(CC$78:CC104))&gt;=20,0,SUM(IF(AND($I105=1,DQ105=1,DQ$41&gt;2,DQ$40&gt;0,SUM(DQ$47:DQ$53)&gt;0),1,0)))</f>
        <v>0</v>
      </c>
      <c r="CD105" s="68">
        <f>IF((SUM(CD$19:CD$37)+SUM(CD$78:CD104))&gt;=20,0,SUM(IF(AND($I105=1,DR105=1,DR$41&gt;2,DR$40&gt;0,SUM(DR$47:DR$53)&gt;0),1,0)))</f>
        <v>0</v>
      </c>
      <c r="CE105" s="68">
        <f>IF((SUM(CE$19:CE$37)+SUM(CE$78:CE104))&gt;=20,0,SUM(IF(AND($I105=1,DS105=1,DS$41&gt;2,DS$40&gt;0,SUM(DS$47:DS$53)&gt;0),1,0)))</f>
        <v>0</v>
      </c>
      <c r="CF105" s="68">
        <f>IF((SUM(CF$19:CF$37)+SUM(CF$78:CF104))&gt;=20,0,SUM(IF(AND($I105=1,DT105=1,DT$41&gt;2,DT$40&gt;0,SUM(DT$47:DT$53)&gt;0),1,0)))</f>
        <v>0</v>
      </c>
      <c r="CG105" s="68">
        <f>IF((SUM(CG$19:CG$37)+SUM(CG$78:CG104))&gt;=20,0,SUM(IF(AND($I105=1,DU105=1,DU$41&gt;2,DU$40&gt;0,SUM(DU$47:DU$53)&gt;0),1,0)))</f>
        <v>0</v>
      </c>
      <c r="CH105" s="68">
        <f>IF((SUM(CH$19:CH$37)+SUM(CH$78:CH104))&gt;=20,0,SUM(IF(AND($I105=1,DV105=1,DV$41&gt;2,DV$40&gt;0,SUM(DV$47:DV$53)&gt;0),1,0)))</f>
        <v>0</v>
      </c>
      <c r="CI105" s="68">
        <f>IF((SUM(CI$19:CI$37)+SUM(CI$78:CI104))&gt;=20,0,SUM(IF(AND($I105=1,DW105=1,DW$41&gt;2,DW$40&gt;0,SUM(DW$47:DW$53)&gt;0),1,0)))</f>
        <v>0</v>
      </c>
      <c r="CJ105" s="68">
        <f>IF((SUM(CJ$19:CJ$37)+SUM(CJ$78:CJ104))&gt;=20,0,SUM(IF(AND($I105=1,DX105=1,DX$41&gt;2,DX$40&gt;0,SUM(DX$47:DX$53)&gt;0),1,0)))</f>
        <v>0</v>
      </c>
      <c r="CK105" s="68">
        <f>IF((SUM(CK$19:CK$37)+SUM(CK$78:CK104))&gt;=20,0,SUM(IF(AND($I105=1,DY105=1,DY$41&gt;2,DY$40&gt;0,SUM(DY$47:DY$53)&gt;0),1,0)))</f>
        <v>0</v>
      </c>
      <c r="CL105" s="68">
        <f>IF((SUM(CL$19:CL$37)+SUM(CL$78:CL104))&gt;=20,0,SUM(IF(AND($I105=1,DZ105=1,DZ$41&gt;2,DZ$40&gt;0,SUM(DZ$47:DZ$53)&gt;0),1,0)))</f>
        <v>0</v>
      </c>
      <c r="CM105" s="68">
        <f>IF((SUM(CM$19:CM$37)+SUM(CM$78:CM104))&gt;=20,0,SUM(IF(AND($I105=1,EA105=1,EA$41&gt;2,EA$40&gt;0,SUM(EA$47:EA$53)&gt;0),1,0)))</f>
        <v>0</v>
      </c>
      <c r="CN105" s="68">
        <f>IF((SUM(CN$19:CN$37)+SUM(CN$78:CN104))&gt;=20,0,SUM(IF(AND($I105=1,EB105=1,EB$41&gt;2,EB$40&gt;0,SUM(EB$47:EB$53)&gt;0),1,0)))</f>
        <v>0</v>
      </c>
      <c r="CO105" s="68">
        <f>IF((SUM(CO$19:CO$37)+SUM(CO$78:CO104))&gt;=20,0,SUM(IF(AND($I105=1,EC105=1,EC$41&gt;2,EC$40&gt;0,SUM(EC$47:EC$53)&gt;0),1,0)))</f>
        <v>0</v>
      </c>
      <c r="CP105" s="68">
        <f>IF((SUM(CP$19:CP$37)+SUM(CP$78:CP104))&gt;=20,0,SUM(IF(AND($I105=1,ED105=1,ED$41&gt;2,ED$40&gt;0,SUM(ED$47:ED$53)&gt;0),1,0)))</f>
        <v>0</v>
      </c>
      <c r="CQ105" s="68">
        <f>IF((SUM(CQ$19:CQ$37)+SUM(CQ$78:CQ104))&gt;=20,0,SUM(IF(AND($I105=1,EE105=1,EE$41&gt;2,EE$40&gt;0,SUM(EE$47:EE$53)&gt;0),1,0)))</f>
        <v>0</v>
      </c>
      <c r="CR105" s="68">
        <f>IF((SUM(CR$19:CR$37)+SUM(CR$78:CR104))&gt;=20,0,SUM(IF(AND($I105=1,EF105=1,EF$41&gt;2,EF$40&gt;0,SUM(EF$47:EF$53)&gt;0),1,0)))</f>
        <v>0</v>
      </c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3"/>
      <c r="DI105" s="53"/>
      <c r="DJ105" s="53"/>
      <c r="DK105" s="53"/>
      <c r="DL105" s="53"/>
      <c r="DM105" s="53"/>
      <c r="DN105" s="53"/>
      <c r="DO105" s="53"/>
      <c r="DP105" s="53"/>
      <c r="DQ105" s="53"/>
      <c r="DR105" s="53"/>
      <c r="DS105" s="53"/>
      <c r="DT105" s="53"/>
      <c r="DU105" s="53"/>
      <c r="DV105" s="53"/>
      <c r="DW105" s="53"/>
      <c r="DX105" s="53"/>
      <c r="DY105" s="53"/>
      <c r="DZ105" s="53"/>
      <c r="EA105" s="53"/>
      <c r="EB105" s="53"/>
      <c r="EC105" s="53"/>
      <c r="ED105" s="53"/>
      <c r="EE105" s="53"/>
      <c r="EF105" s="53"/>
      <c r="EG105" s="46">
        <f t="shared" si="51"/>
        <v>0</v>
      </c>
      <c r="EH105" s="116"/>
      <c r="EI105" s="82">
        <f t="shared" si="52"/>
        <v>0</v>
      </c>
      <c r="EJ105" s="295" t="str">
        <f t="shared" si="53"/>
        <v/>
      </c>
      <c r="EK105" s="296">
        <f t="shared" si="54"/>
        <v>0</v>
      </c>
      <c r="EL105" s="161"/>
      <c r="EM105" s="354">
        <f>SUMIF($K105,REGISTER!$CY$7,'KORT 3'!$BD105)</f>
        <v>0</v>
      </c>
      <c r="EN105" s="355">
        <f>SUMIF($K105,REGISTER!$CY$8,'KORT 3'!$BD105)</f>
        <v>0</v>
      </c>
      <c r="EO105" s="356">
        <f>SUMIF($K105,REGISTER!$CY$9,'KORT 3'!$BD105)</f>
        <v>0</v>
      </c>
      <c r="EP105" s="356">
        <f>SUMIF($K105,REGISTER!$CY$10,'KORT 3'!$BD105)</f>
        <v>0</v>
      </c>
      <c r="EQ105" s="357">
        <f>SUMIF($K105,REGISTER!$CY$23,'KORT 3'!$BD105)</f>
        <v>0</v>
      </c>
      <c r="ER105" s="355">
        <f>SUMIF($K105,REGISTER!$CY$24,'KORT 3'!$BD105)</f>
        <v>0</v>
      </c>
      <c r="ES105" s="356">
        <f>SUMIF($K105,REGISTER!$CY$25,'KORT 3'!$BD105)</f>
        <v>0</v>
      </c>
      <c r="ET105" s="356">
        <f>SUMIF($K105,REGISTER!$CY$26,'KORT 3'!$BD105)</f>
        <v>0</v>
      </c>
      <c r="EU105" s="357">
        <f>SUMIF($K105,REGISTER!$CY$15,'KORT 3'!$BD105)</f>
        <v>0</v>
      </c>
      <c r="EV105" s="355">
        <f>SUMIF($K105,REGISTER!$CY$16,'KORT 3'!$BD105)</f>
        <v>0</v>
      </c>
      <c r="EW105" s="355">
        <f>SUMIF($K105,REGISTER!$CY$17,'KORT 3'!$BD105)</f>
        <v>0</v>
      </c>
      <c r="EX105" s="355">
        <f>SUMIF($K105,REGISTER!$CY$18,'KORT 3'!$BD105)</f>
        <v>0</v>
      </c>
      <c r="EY105" s="358">
        <f>SUMIF($K105,REGISTER!$CY$19,'KORT 3'!$BD105)+SUMIF($K105,REGISTER!$CY$20,'KORT 3'!$BD105)+SUMIF($K105,REGISTER!$CY$21,'KORT 3'!$BD105)+SUMIF($K105,REGISTER!$CY$22,'KORT 3'!$BD105)</f>
        <v>0</v>
      </c>
      <c r="EZ105" s="359">
        <f>SUMIF($K105,REGISTER!$CY$31,'KORT 3'!$BD105)</f>
        <v>0</v>
      </c>
      <c r="FA105" s="355">
        <f>SUMIF($K105,REGISTER!$CY$32,'KORT 3'!$BD105)</f>
        <v>0</v>
      </c>
      <c r="FB105" s="355">
        <f>SUMIF($K105,REGISTER!$CY$33,'KORT 3'!$BD105)</f>
        <v>0</v>
      </c>
      <c r="FC105" s="355">
        <f>SUMIF($K105,REGISTER!$CY$34,'KORT 3'!$BD105)</f>
        <v>0</v>
      </c>
      <c r="FD105" s="358">
        <f>SUMIF($K105,REGISTER!$CY$35,'KORT 3'!$BD105)+SUMIF($K105,REGISTER!$CY$36,'KORT 3'!$BD105)+SUMIF($K105,REGISTER!$CY$37,'KORT 3'!$BD105)+SUMIF($K105,REGISTER!$CY$38,'KORT 3'!$BD105)</f>
        <v>0</v>
      </c>
      <c r="FE105" s="376"/>
      <c r="FF105" s="377"/>
      <c r="FG105" s="378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9"/>
      <c r="FY105" s="84">
        <f>SUMIF($M105,REGISTER!$CY$40,'KORT 3'!$O105)</f>
        <v>0</v>
      </c>
      <c r="FZ105" s="17">
        <f>SUMIF($M105,REGISTER!$CY$41,'KORT 3'!$O105)</f>
        <v>0</v>
      </c>
      <c r="GA105" s="17">
        <f>SUMIF($M105,REGISTER!$CY$42,'KORT 3'!$O105)</f>
        <v>0</v>
      </c>
      <c r="GB105" s="17">
        <f>SUMIF($M105,REGISTER!$CY$43,'KORT 3'!$O105)</f>
        <v>0</v>
      </c>
      <c r="GC105" s="17">
        <f>SUMIF($M105,REGISTER!$CY$44,'KORT 3'!$O105)</f>
        <v>0</v>
      </c>
      <c r="GD105" s="17">
        <f>SUMIF($M105,REGISTER!$CY$45,'KORT 3'!$O105)</f>
        <v>0</v>
      </c>
      <c r="GE105" s="17">
        <f>SUMIF($M105,REGISTER!$CY$60,'KORT 3'!$O105)</f>
        <v>0</v>
      </c>
      <c r="GF105" s="17">
        <f>SUMIF($M105,REGISTER!$CY$61,'KORT 3'!$O105)</f>
        <v>0</v>
      </c>
      <c r="GG105" s="17">
        <f>SUMIF($M105,REGISTER!$CY$62,'KORT 3'!$O105)</f>
        <v>0</v>
      </c>
      <c r="GH105" s="17">
        <f>SUMIF($M105,REGISTER!$CY$63,'KORT 3'!$O105)</f>
        <v>0</v>
      </c>
      <c r="GI105" s="17">
        <f>SUMIF($M105,REGISTER!$CY$64,'KORT 3'!$O105)</f>
        <v>0</v>
      </c>
      <c r="GJ105" s="17">
        <f>SUMIF($M105,REGISTER!$CY$65,'KORT 3'!$O105)</f>
        <v>0</v>
      </c>
      <c r="GK105" s="17">
        <f>SUMIF($M105,REGISTER!$CY$50,'KORT 3'!$O105)</f>
        <v>0</v>
      </c>
      <c r="GL105" s="17">
        <f>SUMIF($M105,REGISTER!$CY$51,'KORT 3'!$O105)</f>
        <v>0</v>
      </c>
      <c r="GM105" s="17">
        <f>SUMIF($M105,REGISTER!$CY$52,'KORT 3'!$O105)</f>
        <v>0</v>
      </c>
      <c r="GN105" s="17">
        <f>SUMIF($M105,REGISTER!$CY$53,'KORT 3'!$O105)</f>
        <v>0</v>
      </c>
      <c r="GO105" s="17">
        <f>SUMIF($M105,REGISTER!$CY$54,'KORT 3'!$O105)</f>
        <v>0</v>
      </c>
      <c r="GP105" s="17">
        <f>SUMIF($M105,REGISTER!$CY$55,'KORT 3'!$O105)</f>
        <v>0</v>
      </c>
      <c r="GQ105" s="16">
        <f>SUMIF($M105,REGISTER!$CY$56,'KORT 3'!$O105)+SUMIF($M105,REGISTER!$CY$57,'KORT 3'!$O105)+SUMIF($M105,REGISTER!$CY$58,'KORT 3'!$O105)+SUMIF($M105,REGISTER!$CY$59,'KORT 3'!$O105)</f>
        <v>0</v>
      </c>
      <c r="GR105" s="17">
        <f>SUMIF($M105,REGISTER!$CY$70,'KORT 3'!$O105)</f>
        <v>0</v>
      </c>
      <c r="GS105" s="17">
        <f>SUMIF($M105,REGISTER!$CY$71,'KORT 3'!$O105)</f>
        <v>0</v>
      </c>
      <c r="GT105" s="17">
        <f>SUMIF($M105,REGISTER!$CY$72,'KORT 3'!$O105)</f>
        <v>0</v>
      </c>
      <c r="GU105" s="17">
        <f>SUMIF($M105,REGISTER!$CY$73,'KORT 3'!$O105)</f>
        <v>0</v>
      </c>
      <c r="GV105" s="17">
        <f>SUMIF($M105,REGISTER!$CY$74,'KORT 3'!$O105)</f>
        <v>0</v>
      </c>
      <c r="GW105" s="17">
        <f>SUMIF($M105,REGISTER!$CY$75,'KORT 3'!$O105)</f>
        <v>0</v>
      </c>
      <c r="GX105" s="16">
        <f>SUMIF($M105,REGISTER!$CY$76,'KORT 3'!$O105)+SUMIF($M105,REGISTER!$CY$77,'KORT 3'!$O105)+SUMIF($M105,REGISTER!$CY$78,'KORT 3'!$O105)+SUMIF($M105,REGISTER!$CY$79,'KORT 3'!$O105)</f>
        <v>0</v>
      </c>
      <c r="GY105" s="116"/>
      <c r="GZ105" s="116"/>
      <c r="HA105" s="116"/>
      <c r="HB105" s="116"/>
      <c r="HC105" s="116"/>
      <c r="HD105" s="116"/>
      <c r="HE105" s="116"/>
      <c r="HF105" s="116"/>
      <c r="HG105" s="116"/>
      <c r="HH105" s="116"/>
      <c r="HI105" s="116"/>
      <c r="HJ105" s="116"/>
      <c r="HK105" s="116"/>
      <c r="HL105" s="116"/>
      <c r="HM105" s="116"/>
      <c r="HN105" s="116"/>
      <c r="HO105" s="116"/>
      <c r="HP105" s="106"/>
      <c r="HQ105" s="1"/>
    </row>
    <row r="106" spans="1:225" ht="12" customHeight="1">
      <c r="A106" s="15">
        <v>50</v>
      </c>
      <c r="B106" s="69"/>
      <c r="C106" s="539" t="str">
        <f t="shared" si="41"/>
        <v/>
      </c>
      <c r="D106" s="540"/>
      <c r="E106" s="540"/>
      <c r="F106" s="540"/>
      <c r="G106" s="541"/>
      <c r="H106" s="111" t="str">
        <f t="shared" si="42"/>
        <v/>
      </c>
      <c r="I106" s="22">
        <f t="shared" si="43"/>
        <v>0</v>
      </c>
      <c r="J106" s="22">
        <f t="shared" si="44"/>
        <v>0</v>
      </c>
      <c r="K106" s="22">
        <f t="shared" si="45"/>
        <v>0</v>
      </c>
      <c r="L106" s="114"/>
      <c r="M106" s="22">
        <f t="shared" si="46"/>
        <v>0</v>
      </c>
      <c r="N106" s="22">
        <f t="shared" si="47"/>
        <v>0</v>
      </c>
      <c r="O106" s="83">
        <f t="shared" si="48"/>
        <v>0</v>
      </c>
      <c r="P106" s="68">
        <f>IF((SUM(P$19:P$39)+SUM(P$78:P105)+SUM(P$117:P$121))&gt;=REGISTER!$DD$24,0,IF(CS$70=1,0,IF(AND(CS106=1,$J106=1,CS$43&gt;=REGISTER!$DD$28,CS$40&gt;0,SUM(CS$54:CS$60)&gt;0),1,0)))</f>
        <v>0</v>
      </c>
      <c r="Q106" s="68">
        <f>IF((SUM(Q$19:Q$39)+SUM(Q$78:Q105)+SUM(Q$117:Q$121))&gt;=REGISTER!$DD$24,0,IF(CT$70=1,0,IF(AND(CT106=1,$J106=1,CT$43&gt;=REGISTER!$DD$28,CT$40&gt;0,SUM(CT$54:CT$60)&gt;0),1,0)))</f>
        <v>0</v>
      </c>
      <c r="R106" s="68">
        <f>IF((SUM(R$19:R$39)+SUM(R$78:R105)+SUM(R$117:R$121))&gt;=REGISTER!$DD$24,0,IF(CU$70=1,0,IF(AND(CU106=1,$J106=1,CU$43&gt;=REGISTER!$DD$28,CU$40&gt;0,SUM(CU$54:CU$60)&gt;0),1,0)))</f>
        <v>0</v>
      </c>
      <c r="S106" s="68">
        <f>IF((SUM(S$19:S$39)+SUM(S$78:S105)+SUM(S$117:S$121))&gt;=REGISTER!$DD$24,0,IF(CV$70=1,0,IF(AND(CV106=1,$J106=1,CV$43&gt;=REGISTER!$DD$28,CV$40&gt;0,SUM(CV$54:CV$60)&gt;0),1,0)))</f>
        <v>0</v>
      </c>
      <c r="T106" s="68">
        <f>IF((SUM(T$19:T$39)+SUM(T$78:T105)+SUM(T$117:T$121))&gt;=REGISTER!$DD$24,0,IF(CW$70=1,0,IF(AND(CW106=1,$J106=1,CW$43&gt;=REGISTER!$DD$28,CW$40&gt;0,SUM(CW$54:CW$60)&gt;0),1,0)))</f>
        <v>0</v>
      </c>
      <c r="U106" s="68">
        <f>IF((SUM(U$19:U$39)+SUM(U$78:U105)+SUM(U$117:U$121))&gt;=REGISTER!$DD$24,0,IF(CX$70=1,0,IF(AND(CX106=1,$J106=1,CX$43&gt;=REGISTER!$DD$28,CX$40&gt;0,SUM(CX$54:CX$60)&gt;0),1,0)))</f>
        <v>0</v>
      </c>
      <c r="V106" s="68">
        <f>IF((SUM(V$19:V$39)+SUM(V$78:V105)+SUM(V$117:V$121))&gt;=REGISTER!$DD$24,0,IF(CY$70=1,0,IF(AND(CY106=1,$J106=1,CY$43&gt;=REGISTER!$DD$28,CY$40&gt;0,SUM(CY$54:CY$60)&gt;0),1,0)))</f>
        <v>0</v>
      </c>
      <c r="W106" s="68">
        <f>IF((SUM(W$19:W$39)+SUM(W$78:W105)+SUM(W$117:W$121))&gt;=REGISTER!$DD$24,0,IF(CZ$70=1,0,IF(AND(CZ106=1,$J106=1,CZ$43&gt;=REGISTER!$DD$28,CZ$40&gt;0,SUM(CZ$54:CZ$60)&gt;0),1,0)))</f>
        <v>0</v>
      </c>
      <c r="X106" s="68">
        <f>IF((SUM(X$19:X$39)+SUM(X$78:X105)+SUM(X$117:X$121))&gt;=REGISTER!$DD$24,0,IF(DA$70=1,0,IF(AND(DA106=1,$J106=1,DA$43&gt;=REGISTER!$DD$28,DA$40&gt;0,SUM(DA$54:DA$60)&gt;0),1,0)))</f>
        <v>0</v>
      </c>
      <c r="Y106" s="68">
        <f>IF((SUM(Y$19:Y$39)+SUM(Y$78:Y105)+SUM(Y$117:Y$121))&gt;=REGISTER!$DD$24,0,IF(DB$70=1,0,IF(AND(DB106=1,$J106=1,DB$43&gt;=REGISTER!$DD$28,DB$40&gt;0,SUM(DB$54:DB$60)&gt;0),1,0)))</f>
        <v>0</v>
      </c>
      <c r="Z106" s="68">
        <f>IF((SUM(Z$19:Z$39)+SUM(Z$78:Z105)+SUM(Z$117:Z$121))&gt;=REGISTER!$DD$24,0,IF(DC$70=1,0,IF(AND(DC106=1,$J106=1,DC$43&gt;=REGISTER!$DD$28,DC$40&gt;0,SUM(DC$54:DC$60)&gt;0),1,0)))</f>
        <v>0</v>
      </c>
      <c r="AA106" s="68">
        <f>IF((SUM(AA$19:AA$39)+SUM(AA$78:AA105)+SUM(AA$117:AA$121))&gt;=REGISTER!$DD$24,0,IF(DD$70=1,0,IF(AND(DD106=1,$J106=1,DD$43&gt;=REGISTER!$DD$28,DD$40&gt;0,SUM(DD$54:DD$60)&gt;0),1,0)))</f>
        <v>0</v>
      </c>
      <c r="AB106" s="68">
        <f>IF((SUM(AB$19:AB$39)+SUM(AB$78:AB105)+SUM(AB$117:AB$121))&gt;=REGISTER!$DD$24,0,IF(DE$70=1,0,IF(AND(DE106=1,$J106=1,DE$43&gt;=REGISTER!$DD$28,DE$40&gt;0,SUM(DE$54:DE$60)&gt;0),1,0)))</f>
        <v>0</v>
      </c>
      <c r="AC106" s="68">
        <f>IF((SUM(AC$19:AC$39)+SUM(AC$78:AC105)+SUM(AC$117:AC$121))&gt;=REGISTER!$DD$24,0,IF(DF$70=1,0,IF(AND(DF106=1,$J106=1,DF$43&gt;=REGISTER!$DD$28,DF$40&gt;0,SUM(DF$54:DF$60)&gt;0),1,0)))</f>
        <v>0</v>
      </c>
      <c r="AD106" s="68">
        <f>IF((SUM(AD$19:AD$39)+SUM(AD$78:AD105)+SUM(AD$117:AD$121))&gt;=REGISTER!$DD$24,0,IF(DG$70=1,0,IF(AND(DG106=1,$J106=1,DG$43&gt;=REGISTER!$DD$28,DG$40&gt;0,SUM(DG$54:DG$60)&gt;0),1,0)))</f>
        <v>0</v>
      </c>
      <c r="AE106" s="68">
        <f>IF((SUM(AE$19:AE$39)+SUM(AE$78:AE105)+SUM(AE$117:AE$121))&gt;=REGISTER!$DD$24,0,IF(DH$70=1,0,IF(AND(DH106=1,$J106=1,DH$43&gt;=REGISTER!$DD$28,DH$40&gt;0,SUM(DH$54:DH$60)&gt;0),1,0)))</f>
        <v>0</v>
      </c>
      <c r="AF106" s="68">
        <f>IF((SUM(AF$19:AF$39)+SUM(AF$78:AF105)+SUM(AF$117:AF$121))&gt;=REGISTER!$DD$24,0,IF(DI$70=1,0,IF(AND(DI106=1,$J106=1,DI$43&gt;=REGISTER!$DD$28,DI$40&gt;0,SUM(DI$54:DI$60)&gt;0),1,0)))</f>
        <v>0</v>
      </c>
      <c r="AG106" s="68">
        <f>IF((SUM(AG$19:AG$39)+SUM(AG$78:AG105)+SUM(AG$117:AG$121))&gt;=REGISTER!$DD$24,0,IF(DJ$70=1,0,IF(AND(DJ106=1,$J106=1,DJ$43&gt;=REGISTER!$DD$28,DJ$40&gt;0,SUM(DJ$54:DJ$60)&gt;0),1,0)))</f>
        <v>0</v>
      </c>
      <c r="AH106" s="68">
        <f>IF((SUM(AH$19:AH$39)+SUM(AH$78:AH105)+SUM(AH$117:AH$121))&gt;=REGISTER!$DD$24,0,IF(DK$70=1,0,IF(AND(DK106=1,$J106=1,DK$43&gt;=REGISTER!$DD$28,DK$40&gt;0,SUM(DK$54:DK$60)&gt;0),1,0)))</f>
        <v>0</v>
      </c>
      <c r="AI106" s="68">
        <f>IF((SUM(AI$19:AI$39)+SUM(AI$78:AI105)+SUM(AI$117:AI$121))&gt;=REGISTER!$DD$24,0,IF(DL$70=1,0,IF(AND(DL106=1,$J106=1,DL$43&gt;=REGISTER!$DD$28,DL$40&gt;0,SUM(DL$54:DL$60)&gt;0),1,0)))</f>
        <v>0</v>
      </c>
      <c r="AJ106" s="68">
        <f>IF((SUM(AJ$19:AJ$39)+SUM(AJ$78:AJ105)+SUM(AJ$117:AJ$121))&gt;=REGISTER!$DD$24,0,IF(DM$70=1,0,IF(AND(DM106=1,$J106=1,DM$43&gt;=REGISTER!$DD$28,DM$40&gt;0,SUM(DM$54:DM$60)&gt;0),1,0)))</f>
        <v>0</v>
      </c>
      <c r="AK106" s="68">
        <f>IF((SUM(AK$19:AK$39)+SUM(AK$78:AK105)+SUM(AK$117:AK$121))&gt;=REGISTER!$DD$24,0,IF(DN$70=1,0,IF(AND(DN106=1,$J106=1,DN$43&gt;=REGISTER!$DD$28,DN$40&gt;0,SUM(DN$54:DN$60)&gt;0),1,0)))</f>
        <v>0</v>
      </c>
      <c r="AL106" s="68">
        <f>IF((SUM(AL$19:AL$39)+SUM(AL$78:AL105)+SUM(AL$117:AL$121))&gt;=REGISTER!$DD$24,0,IF(DO$70=1,0,IF(AND(DO106=1,$J106=1,DO$43&gt;=REGISTER!$DD$28,DO$40&gt;0,SUM(DO$54:DO$60)&gt;0),1,0)))</f>
        <v>0</v>
      </c>
      <c r="AM106" s="68">
        <f>IF((SUM(AM$19:AM$39)+SUM(AM$78:AM105)+SUM(AM$117:AM$121))&gt;=REGISTER!$DD$24,0,IF(DP$70=1,0,IF(AND(DP106=1,$J106=1,DP$43&gt;=REGISTER!$DD$28,DP$40&gt;0,SUM(DP$54:DP$60)&gt;0),1,0)))</f>
        <v>0</v>
      </c>
      <c r="AN106" s="68">
        <f>IF((SUM(AN$19:AN$39)+SUM(AN$78:AN105)+SUM(AN$117:AN$121))&gt;=REGISTER!$DD$24,0,IF(DQ$70=1,0,IF(AND(DQ106=1,$J106=1,DQ$43&gt;=REGISTER!$DD$28,DQ$40&gt;0,SUM(DQ$54:DQ$60)&gt;0),1,0)))</f>
        <v>0</v>
      </c>
      <c r="AO106" s="68">
        <f>IF((SUM(AO$19:AO$39)+SUM(AO$78:AO105)+SUM(AO$117:AO$121))&gt;=REGISTER!$DD$24,0,IF(DR$70=1,0,IF(AND(DR106=1,$J106=1,DR$43&gt;=REGISTER!$DD$28,DR$40&gt;0,SUM(DR$54:DR$60)&gt;0),1,0)))</f>
        <v>0</v>
      </c>
      <c r="AP106" s="68">
        <f>IF((SUM(AP$19:AP$39)+SUM(AP$78:AP105)+SUM(AP$117:AP$121))&gt;=REGISTER!$DD$24,0,IF(DS$70=1,0,IF(AND(DS106=1,$J106=1,DS$43&gt;=REGISTER!$DD$28,DS$40&gt;0,SUM(DS$54:DS$60)&gt;0),1,0)))</f>
        <v>0</v>
      </c>
      <c r="AQ106" s="68">
        <f>IF((SUM(AQ$19:AQ$39)+SUM(AQ$78:AQ105)+SUM(AQ$117:AQ$121))&gt;=REGISTER!$DD$24,0,IF(DT$70=1,0,IF(AND(DT106=1,$J106=1,DT$43&gt;=REGISTER!$DD$28,DT$40&gt;0,SUM(DT$54:DT$60)&gt;0),1,0)))</f>
        <v>0</v>
      </c>
      <c r="AR106" s="68">
        <f>IF((SUM(AR$19:AR$39)+SUM(AR$78:AR105)+SUM(AR$117:AR$121))&gt;=REGISTER!$DD$24,0,IF(DU$70=1,0,IF(AND(DU106=1,$J106=1,DU$43&gt;=REGISTER!$DD$28,DU$40&gt;0,SUM(DU$54:DU$60)&gt;0),1,0)))</f>
        <v>0</v>
      </c>
      <c r="AS106" s="68">
        <f>IF((SUM(AS$19:AS$39)+SUM(AS$78:AS105)+SUM(AS$117:AS$121))&gt;=REGISTER!$DD$24,0,IF(DV$70=1,0,IF(AND(DV106=1,$J106=1,DV$43&gt;=REGISTER!$DD$28,DV$40&gt;0,SUM(DV$54:DV$60)&gt;0),1,0)))</f>
        <v>0</v>
      </c>
      <c r="AT106" s="68">
        <f>IF((SUM(AT$19:AT$39)+SUM(AT$78:AT105)+SUM(AT$117:AT$121))&gt;=REGISTER!$DD$24,0,IF(DW$70=1,0,IF(AND(DW106=1,$J106=1,DW$43&gt;=REGISTER!$DD$28,DW$40&gt;0,SUM(DW$54:DW$60)&gt;0),1,0)))</f>
        <v>0</v>
      </c>
      <c r="AU106" s="68">
        <f>IF((SUM(AU$19:AU$39)+SUM(AU$78:AU105)+SUM(AU$117:AU$121))&gt;=REGISTER!$DD$24,0,IF(DX$70=1,0,IF(AND(DX106=1,$J106=1,DX$43&gt;=REGISTER!$DD$28,DX$40&gt;0,SUM(DX$54:DX$60)&gt;0),1,0)))</f>
        <v>0</v>
      </c>
      <c r="AV106" s="68">
        <f>IF((SUM(AV$19:AV$39)+SUM(AV$78:AV105)+SUM(AV$117:AV$121))&gt;=REGISTER!$DD$24,0,IF(DY$70=1,0,IF(AND(DY106=1,$J106=1,DY$43&gt;=REGISTER!$DD$28,DY$40&gt;0,SUM(DY$54:DY$60)&gt;0),1,0)))</f>
        <v>0</v>
      </c>
      <c r="AW106" s="68">
        <f>IF((SUM(AW$19:AW$39)+SUM(AW$78:AW105)+SUM(AW$117:AW$121))&gt;=REGISTER!$DD$24,0,IF(DZ$70=1,0,IF(AND(DZ106=1,$J106=1,DZ$43&gt;=REGISTER!$DD$28,DZ$40&gt;0,SUM(DZ$54:DZ$60)&gt;0),1,0)))</f>
        <v>0</v>
      </c>
      <c r="AX106" s="68">
        <f>IF((SUM(AX$19:AX$39)+SUM(AX$78:AX105)+SUM(AX$117:AX$121))&gt;=REGISTER!$DD$24,0,IF(EA$70=1,0,IF(AND(EA106=1,$J106=1,EA$43&gt;=REGISTER!$DD$28,EA$40&gt;0,SUM(EA$54:EA$60)&gt;0),1,0)))</f>
        <v>0</v>
      </c>
      <c r="AY106" s="68">
        <f>IF((SUM(AY$19:AY$39)+SUM(AY$78:AY105)+SUM(AY$117:AY$121))&gt;=REGISTER!$DD$24,0,IF(EB$70=1,0,IF(AND(EB106=1,$J106=1,EB$43&gt;=REGISTER!$DD$28,EB$40&gt;0,SUM(EB$54:EB$60)&gt;0),1,0)))</f>
        <v>0</v>
      </c>
      <c r="AZ106" s="68">
        <f>IF((SUM(AZ$19:AZ$39)+SUM(AZ$78:AZ105)+SUM(AZ$117:AZ$121))&gt;=REGISTER!$DD$24,0,IF(EC$70=1,0,IF(AND(EC106=1,$J106=1,EC$43&gt;=REGISTER!$DD$28,EC$40&gt;0,SUM(EC$54:EC$60)&gt;0),1,0)))</f>
        <v>0</v>
      </c>
      <c r="BA106" s="68">
        <f>IF((SUM(BA$19:BA$39)+SUM(BA$78:BA105)+SUM(BA$117:BA$121))&gt;=REGISTER!$DD$24,0,IF(ED$70=1,0,IF(AND(ED106=1,$J106=1,ED$43&gt;=REGISTER!$DD$28,ED$40&gt;0,SUM(ED$54:ED$60)&gt;0),1,0)))</f>
        <v>0</v>
      </c>
      <c r="BB106" s="68">
        <f>IF((SUM(BB$19:BB$39)+SUM(BB$78:BB105)+SUM(BB$117:BB$121))&gt;=REGISTER!$DD$24,0,IF(EE$70=1,0,IF(AND(EE106=1,$J106=1,EE$43&gt;=REGISTER!$DD$28,EE$40&gt;0,SUM(EE$54:EE$60)&gt;0),1,0)))</f>
        <v>0</v>
      </c>
      <c r="BC106" s="68">
        <f>IF((SUM(BC$19:BC$39)+SUM(BC$78:BC105)+SUM(BC$117:BC$121))&gt;=REGISTER!$DD$24,0,IF(EF$70=1,0,IF(AND(EF106=1,$J106=1,EF$43&gt;=REGISTER!$DD$28,EF$40&gt;0,SUM(EF$54:EF$60)&gt;0),1,0)))</f>
        <v>0</v>
      </c>
      <c r="BD106" s="83">
        <f t="shared" si="55"/>
        <v>0</v>
      </c>
      <c r="BE106" s="68">
        <f>IF((SUM(BE$19:BE$37)+SUM(BE$78:BE105))&gt;=20,0,SUM(IF(AND($I106=1,CS106=1,CS$41&gt;2,CS$40&gt;0,SUM(CS$47:CS$53)&gt;0),1,0)))</f>
        <v>0</v>
      </c>
      <c r="BF106" s="68">
        <f>IF((SUM(BF$19:BF$37)+SUM(BF$78:BF105))&gt;=20,0,SUM(IF(AND($I106=1,CT106=1,CT$41&gt;2,CT$40&gt;0,SUM(CT$47:CT$53)&gt;0),1,0)))</f>
        <v>0</v>
      </c>
      <c r="BG106" s="68">
        <f>IF((SUM(BG$19:BG$37)+SUM(BG$78:BG105))&gt;=20,0,SUM(IF(AND($I106=1,CU106=1,CU$41&gt;2,CU$40&gt;0,SUM(CU$47:CU$53)&gt;0),1,0)))</f>
        <v>0</v>
      </c>
      <c r="BH106" s="68">
        <f>IF((SUM(BH$19:BH$37)+SUM(BH$78:BH105))&gt;=20,0,SUM(IF(AND($I106=1,CV106=1,CV$41&gt;2,CV$40&gt;0,SUM(CV$47:CV$53)&gt;0),1,0)))</f>
        <v>0</v>
      </c>
      <c r="BI106" s="68">
        <f>IF((SUM(BI$19:BI$37)+SUM(BI$78:BI105))&gt;=20,0,SUM(IF(AND($I106=1,CW106=1,CW$41&gt;2,CW$40&gt;0,SUM(CW$47:CW$53)&gt;0),1,0)))</f>
        <v>0</v>
      </c>
      <c r="BJ106" s="68">
        <f>IF((SUM(BJ$19:BJ$37)+SUM(BJ$78:BJ105))&gt;=20,0,SUM(IF(AND($I106=1,CX106=1,CX$41&gt;2,CX$40&gt;0,SUM(CX$47:CX$53)&gt;0),1,0)))</f>
        <v>0</v>
      </c>
      <c r="BK106" s="68">
        <f>IF((SUM(BK$19:BK$37)+SUM(BK$78:BK105))&gt;=20,0,SUM(IF(AND($I106=1,CY106=1,CY$41&gt;2,CY$40&gt;0,SUM(CY$47:CY$53)&gt;0),1,0)))</f>
        <v>0</v>
      </c>
      <c r="BL106" s="68">
        <f>IF((SUM(BL$19:BL$37)+SUM(BL$78:BL105))&gt;=20,0,SUM(IF(AND($I106=1,CZ106=1,CZ$41&gt;2,CZ$40&gt;0,SUM(CZ$47:CZ$53)&gt;0),1,0)))</f>
        <v>0</v>
      </c>
      <c r="BM106" s="68">
        <f>IF((SUM(BM$19:BM$37)+SUM(BM$78:BM105))&gt;=20,0,SUM(IF(AND($I106=1,DA106=1,DA$41&gt;2,DA$40&gt;0,SUM(DA$47:DA$53)&gt;0),1,0)))</f>
        <v>0</v>
      </c>
      <c r="BN106" s="68">
        <f>IF((SUM(BN$19:BN$37)+SUM(BN$78:BN105))&gt;=20,0,SUM(IF(AND($I106=1,DB106=1,DB$41&gt;2,DB$40&gt;0,SUM(DB$47:DB$53)&gt;0),1,0)))</f>
        <v>0</v>
      </c>
      <c r="BO106" s="68">
        <f>IF((SUM(BO$19:BO$37)+SUM(BO$78:BO105))&gt;=20,0,SUM(IF(AND($I106=1,DC106=1,DC$41&gt;2,DC$40&gt;0,SUM(DC$47:DC$53)&gt;0),1,0)))</f>
        <v>0</v>
      </c>
      <c r="BP106" s="68">
        <f>IF((SUM(BP$19:BP$37)+SUM(BP$78:BP105))&gt;=20,0,SUM(IF(AND($I106=1,DD106=1,DD$41&gt;2,DD$40&gt;0,SUM(DD$47:DD$53)&gt;0),1,0)))</f>
        <v>0</v>
      </c>
      <c r="BQ106" s="68">
        <f>IF((SUM(BQ$19:BQ$37)+SUM(BQ$78:BQ105))&gt;=20,0,SUM(IF(AND($I106=1,DE106=1,DE$41&gt;2,DE$40&gt;0,SUM(DE$47:DE$53)&gt;0),1,0)))</f>
        <v>0</v>
      </c>
      <c r="BR106" s="68">
        <f>IF((SUM(BR$19:BR$37)+SUM(BR$78:BR105))&gt;=20,0,SUM(IF(AND($I106=1,DF106=1,DF$41&gt;2,DF$40&gt;0,SUM(DF$47:DF$53)&gt;0),1,0)))</f>
        <v>0</v>
      </c>
      <c r="BS106" s="68">
        <f>IF((SUM(BS$19:BS$37)+SUM(BS$78:BS105))&gt;=20,0,SUM(IF(AND($I106=1,DG106=1,DG$41&gt;2,DG$40&gt;0,SUM(DG$47:DG$53)&gt;0),1,0)))</f>
        <v>0</v>
      </c>
      <c r="BT106" s="68">
        <f>IF((SUM(BT$19:BT$37)+SUM(BT$78:BT105))&gt;=20,0,SUM(IF(AND($I106=1,DH106=1,DH$41&gt;2,DH$40&gt;0,SUM(DH$47:DH$53)&gt;0),1,0)))</f>
        <v>0</v>
      </c>
      <c r="BU106" s="68">
        <f>IF((SUM(BU$19:BU$37)+SUM(BU$78:BU105))&gt;=20,0,SUM(IF(AND($I106=1,DI106=1,DI$41&gt;2,DI$40&gt;0,SUM(DI$47:DI$53)&gt;0),1,0)))</f>
        <v>0</v>
      </c>
      <c r="BV106" s="68">
        <f>IF((SUM(BV$19:BV$37)+SUM(BV$78:BV105))&gt;=20,0,SUM(IF(AND($I106=1,DJ106=1,DJ$41&gt;2,DJ$40&gt;0,SUM(DJ$47:DJ$53)&gt;0),1,0)))</f>
        <v>0</v>
      </c>
      <c r="BW106" s="68">
        <f>IF((SUM(BW$19:BW$37)+SUM(BW$78:BW105))&gt;=20,0,SUM(IF(AND($I106=1,DK106=1,DK$41&gt;2,DK$40&gt;0,SUM(DK$47:DK$53)&gt;0),1,0)))</f>
        <v>0</v>
      </c>
      <c r="BX106" s="68">
        <f>IF((SUM(BX$19:BX$37)+SUM(BX$78:BX105))&gt;=20,0,SUM(IF(AND($I106=1,DL106=1,DL$41&gt;2,DL$40&gt;0,SUM(DL$47:DL$53)&gt;0),1,0)))</f>
        <v>0</v>
      </c>
      <c r="BY106" s="68">
        <f>IF((SUM(BY$19:BY$37)+SUM(BY$78:BY105))&gt;=20,0,SUM(IF(AND($I106=1,DM106=1,DM$41&gt;2,DM$40&gt;0,SUM(DM$47:DM$53)&gt;0),1,0)))</f>
        <v>0</v>
      </c>
      <c r="BZ106" s="68">
        <f>IF((SUM(BZ$19:BZ$37)+SUM(BZ$78:BZ105))&gt;=20,0,SUM(IF(AND($I106=1,DN106=1,DN$41&gt;2,DN$40&gt;0,SUM(DN$47:DN$53)&gt;0),1,0)))</f>
        <v>0</v>
      </c>
      <c r="CA106" s="68">
        <f>IF((SUM(CA$19:CA$37)+SUM(CA$78:CA105))&gt;=20,0,SUM(IF(AND($I106=1,DO106=1,DO$41&gt;2,DO$40&gt;0,SUM(DO$47:DO$53)&gt;0),1,0)))</f>
        <v>0</v>
      </c>
      <c r="CB106" s="68">
        <f>IF((SUM(CB$19:CB$37)+SUM(CB$78:CB105))&gt;=20,0,SUM(IF(AND($I106=1,DP106=1,DP$41&gt;2,DP$40&gt;0,SUM(DP$47:DP$53)&gt;0),1,0)))</f>
        <v>0</v>
      </c>
      <c r="CC106" s="68">
        <f>IF((SUM(CC$19:CC$37)+SUM(CC$78:CC105))&gt;=20,0,SUM(IF(AND($I106=1,DQ106=1,DQ$41&gt;2,DQ$40&gt;0,SUM(DQ$47:DQ$53)&gt;0),1,0)))</f>
        <v>0</v>
      </c>
      <c r="CD106" s="68">
        <f>IF((SUM(CD$19:CD$37)+SUM(CD$78:CD105))&gt;=20,0,SUM(IF(AND($I106=1,DR106=1,DR$41&gt;2,DR$40&gt;0,SUM(DR$47:DR$53)&gt;0),1,0)))</f>
        <v>0</v>
      </c>
      <c r="CE106" s="68">
        <f>IF((SUM(CE$19:CE$37)+SUM(CE$78:CE105))&gt;=20,0,SUM(IF(AND($I106=1,DS106=1,DS$41&gt;2,DS$40&gt;0,SUM(DS$47:DS$53)&gt;0),1,0)))</f>
        <v>0</v>
      </c>
      <c r="CF106" s="68">
        <f>IF((SUM(CF$19:CF$37)+SUM(CF$78:CF105))&gt;=20,0,SUM(IF(AND($I106=1,DT106=1,DT$41&gt;2,DT$40&gt;0,SUM(DT$47:DT$53)&gt;0),1,0)))</f>
        <v>0</v>
      </c>
      <c r="CG106" s="68">
        <f>IF((SUM(CG$19:CG$37)+SUM(CG$78:CG105))&gt;=20,0,SUM(IF(AND($I106=1,DU106=1,DU$41&gt;2,DU$40&gt;0,SUM(DU$47:DU$53)&gt;0),1,0)))</f>
        <v>0</v>
      </c>
      <c r="CH106" s="68">
        <f>IF((SUM(CH$19:CH$37)+SUM(CH$78:CH105))&gt;=20,0,SUM(IF(AND($I106=1,DV106=1,DV$41&gt;2,DV$40&gt;0,SUM(DV$47:DV$53)&gt;0),1,0)))</f>
        <v>0</v>
      </c>
      <c r="CI106" s="68">
        <f>IF((SUM(CI$19:CI$37)+SUM(CI$78:CI105))&gt;=20,0,SUM(IF(AND($I106=1,DW106=1,DW$41&gt;2,DW$40&gt;0,SUM(DW$47:DW$53)&gt;0),1,0)))</f>
        <v>0</v>
      </c>
      <c r="CJ106" s="68">
        <f>IF((SUM(CJ$19:CJ$37)+SUM(CJ$78:CJ105))&gt;=20,0,SUM(IF(AND($I106=1,DX106=1,DX$41&gt;2,DX$40&gt;0,SUM(DX$47:DX$53)&gt;0),1,0)))</f>
        <v>0</v>
      </c>
      <c r="CK106" s="68">
        <f>IF((SUM(CK$19:CK$37)+SUM(CK$78:CK105))&gt;=20,0,SUM(IF(AND($I106=1,DY106=1,DY$41&gt;2,DY$40&gt;0,SUM(DY$47:DY$53)&gt;0),1,0)))</f>
        <v>0</v>
      </c>
      <c r="CL106" s="68">
        <f>IF((SUM(CL$19:CL$37)+SUM(CL$78:CL105))&gt;=20,0,SUM(IF(AND($I106=1,DZ106=1,DZ$41&gt;2,DZ$40&gt;0,SUM(DZ$47:DZ$53)&gt;0),1,0)))</f>
        <v>0</v>
      </c>
      <c r="CM106" s="68">
        <f>IF((SUM(CM$19:CM$37)+SUM(CM$78:CM105))&gt;=20,0,SUM(IF(AND($I106=1,EA106=1,EA$41&gt;2,EA$40&gt;0,SUM(EA$47:EA$53)&gt;0),1,0)))</f>
        <v>0</v>
      </c>
      <c r="CN106" s="68">
        <f>IF((SUM(CN$19:CN$37)+SUM(CN$78:CN105))&gt;=20,0,SUM(IF(AND($I106=1,EB106=1,EB$41&gt;2,EB$40&gt;0,SUM(EB$47:EB$53)&gt;0),1,0)))</f>
        <v>0</v>
      </c>
      <c r="CO106" s="68">
        <f>IF((SUM(CO$19:CO$37)+SUM(CO$78:CO105))&gt;=20,0,SUM(IF(AND($I106=1,EC106=1,EC$41&gt;2,EC$40&gt;0,SUM(EC$47:EC$53)&gt;0),1,0)))</f>
        <v>0</v>
      </c>
      <c r="CP106" s="68">
        <f>IF((SUM(CP$19:CP$37)+SUM(CP$78:CP105))&gt;=20,0,SUM(IF(AND($I106=1,ED106=1,ED$41&gt;2,ED$40&gt;0,SUM(ED$47:ED$53)&gt;0),1,0)))</f>
        <v>0</v>
      </c>
      <c r="CQ106" s="68">
        <f>IF((SUM(CQ$19:CQ$37)+SUM(CQ$78:CQ105))&gt;=20,0,SUM(IF(AND($I106=1,EE106=1,EE$41&gt;2,EE$40&gt;0,SUM(EE$47:EE$53)&gt;0),1,0)))</f>
        <v>0</v>
      </c>
      <c r="CR106" s="68">
        <f>IF((SUM(CR$19:CR$37)+SUM(CR$78:CR105))&gt;=20,0,SUM(IF(AND($I106=1,EF106=1,EF$41&gt;2,EF$40&gt;0,SUM(EF$47:EF$53)&gt;0),1,0)))</f>
        <v>0</v>
      </c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  <c r="DH106" s="53"/>
      <c r="DI106" s="53"/>
      <c r="DJ106" s="53"/>
      <c r="DK106" s="53"/>
      <c r="DL106" s="53"/>
      <c r="DM106" s="53"/>
      <c r="DN106" s="53"/>
      <c r="DO106" s="53"/>
      <c r="DP106" s="53"/>
      <c r="DQ106" s="53"/>
      <c r="DR106" s="53"/>
      <c r="DS106" s="53"/>
      <c r="DT106" s="53"/>
      <c r="DU106" s="53"/>
      <c r="DV106" s="53"/>
      <c r="DW106" s="53"/>
      <c r="DX106" s="53"/>
      <c r="DY106" s="53"/>
      <c r="DZ106" s="53"/>
      <c r="EA106" s="53"/>
      <c r="EB106" s="53"/>
      <c r="EC106" s="53"/>
      <c r="ED106" s="53"/>
      <c r="EE106" s="53"/>
      <c r="EF106" s="53"/>
      <c r="EG106" s="46">
        <f t="shared" si="51"/>
        <v>0</v>
      </c>
      <c r="EH106" s="116"/>
      <c r="EI106" s="82">
        <f t="shared" si="52"/>
        <v>0</v>
      </c>
      <c r="EJ106" s="295" t="str">
        <f t="shared" si="53"/>
        <v/>
      </c>
      <c r="EK106" s="296">
        <f t="shared" si="54"/>
        <v>0</v>
      </c>
      <c r="EL106" s="161"/>
      <c r="EM106" s="354">
        <f>SUMIF($K106,REGISTER!$CY$7,'KORT 3'!$BD106)</f>
        <v>0</v>
      </c>
      <c r="EN106" s="355">
        <f>SUMIF($K106,REGISTER!$CY$8,'KORT 3'!$BD106)</f>
        <v>0</v>
      </c>
      <c r="EO106" s="356">
        <f>SUMIF($K106,REGISTER!$CY$9,'KORT 3'!$BD106)</f>
        <v>0</v>
      </c>
      <c r="EP106" s="356">
        <f>SUMIF($K106,REGISTER!$CY$10,'KORT 3'!$BD106)</f>
        <v>0</v>
      </c>
      <c r="EQ106" s="357">
        <f>SUMIF($K106,REGISTER!$CY$23,'KORT 3'!$BD106)</f>
        <v>0</v>
      </c>
      <c r="ER106" s="355">
        <f>SUMIF($K106,REGISTER!$CY$24,'KORT 3'!$BD106)</f>
        <v>0</v>
      </c>
      <c r="ES106" s="356">
        <f>SUMIF($K106,REGISTER!$CY$25,'KORT 3'!$BD106)</f>
        <v>0</v>
      </c>
      <c r="ET106" s="356">
        <f>SUMIF($K106,REGISTER!$CY$26,'KORT 3'!$BD106)</f>
        <v>0</v>
      </c>
      <c r="EU106" s="357">
        <f>SUMIF($K106,REGISTER!$CY$15,'KORT 3'!$BD106)</f>
        <v>0</v>
      </c>
      <c r="EV106" s="355">
        <f>SUMIF($K106,REGISTER!$CY$16,'KORT 3'!$BD106)</f>
        <v>0</v>
      </c>
      <c r="EW106" s="355">
        <f>SUMIF($K106,REGISTER!$CY$17,'KORT 3'!$BD106)</f>
        <v>0</v>
      </c>
      <c r="EX106" s="355">
        <f>SUMIF($K106,REGISTER!$CY$18,'KORT 3'!$BD106)</f>
        <v>0</v>
      </c>
      <c r="EY106" s="358">
        <f>SUMIF($K106,REGISTER!$CY$19,'KORT 3'!$BD106)+SUMIF($K106,REGISTER!$CY$20,'KORT 3'!$BD106)+SUMIF($K106,REGISTER!$CY$21,'KORT 3'!$BD106)+SUMIF($K106,REGISTER!$CY$22,'KORT 3'!$BD106)</f>
        <v>0</v>
      </c>
      <c r="EZ106" s="359">
        <f>SUMIF($K106,REGISTER!$CY$31,'KORT 3'!$BD106)</f>
        <v>0</v>
      </c>
      <c r="FA106" s="355">
        <f>SUMIF($K106,REGISTER!$CY$32,'KORT 3'!$BD106)</f>
        <v>0</v>
      </c>
      <c r="FB106" s="355">
        <f>SUMIF($K106,REGISTER!$CY$33,'KORT 3'!$BD106)</f>
        <v>0</v>
      </c>
      <c r="FC106" s="355">
        <f>SUMIF($K106,REGISTER!$CY$34,'KORT 3'!$BD106)</f>
        <v>0</v>
      </c>
      <c r="FD106" s="358">
        <f>SUMIF($K106,REGISTER!$CY$35,'KORT 3'!$BD106)+SUMIF($K106,REGISTER!$CY$36,'KORT 3'!$BD106)+SUMIF($K106,REGISTER!$CY$37,'KORT 3'!$BD106)+SUMIF($K106,REGISTER!$CY$38,'KORT 3'!$BD106)</f>
        <v>0</v>
      </c>
      <c r="FE106" s="376"/>
      <c r="FF106" s="377"/>
      <c r="FG106" s="378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9"/>
      <c r="FY106" s="84">
        <f>SUMIF($M106,REGISTER!$CY$40,'KORT 3'!$O106)</f>
        <v>0</v>
      </c>
      <c r="FZ106" s="17">
        <f>SUMIF($M106,REGISTER!$CY$41,'KORT 3'!$O106)</f>
        <v>0</v>
      </c>
      <c r="GA106" s="17">
        <f>SUMIF($M106,REGISTER!$CY$42,'KORT 3'!$O106)</f>
        <v>0</v>
      </c>
      <c r="GB106" s="17">
        <f>SUMIF($M106,REGISTER!$CY$43,'KORT 3'!$O106)</f>
        <v>0</v>
      </c>
      <c r="GC106" s="17">
        <f>SUMIF($M106,REGISTER!$CY$44,'KORT 3'!$O106)</f>
        <v>0</v>
      </c>
      <c r="GD106" s="17">
        <f>SUMIF($M106,REGISTER!$CY$45,'KORT 3'!$O106)</f>
        <v>0</v>
      </c>
      <c r="GE106" s="17">
        <f>SUMIF($M106,REGISTER!$CY$60,'KORT 3'!$O106)</f>
        <v>0</v>
      </c>
      <c r="GF106" s="17">
        <f>SUMIF($M106,REGISTER!$CY$61,'KORT 3'!$O106)</f>
        <v>0</v>
      </c>
      <c r="GG106" s="17">
        <f>SUMIF($M106,REGISTER!$CY$62,'KORT 3'!$O106)</f>
        <v>0</v>
      </c>
      <c r="GH106" s="17">
        <f>SUMIF($M106,REGISTER!$CY$63,'KORT 3'!$O106)</f>
        <v>0</v>
      </c>
      <c r="GI106" s="17">
        <f>SUMIF($M106,REGISTER!$CY$64,'KORT 3'!$O106)</f>
        <v>0</v>
      </c>
      <c r="GJ106" s="17">
        <f>SUMIF($M106,REGISTER!$CY$65,'KORT 3'!$O106)</f>
        <v>0</v>
      </c>
      <c r="GK106" s="17">
        <f>SUMIF($M106,REGISTER!$CY$50,'KORT 3'!$O106)</f>
        <v>0</v>
      </c>
      <c r="GL106" s="17">
        <f>SUMIF($M106,REGISTER!$CY$51,'KORT 3'!$O106)</f>
        <v>0</v>
      </c>
      <c r="GM106" s="17">
        <f>SUMIF($M106,REGISTER!$CY$52,'KORT 3'!$O106)</f>
        <v>0</v>
      </c>
      <c r="GN106" s="17">
        <f>SUMIF($M106,REGISTER!$CY$53,'KORT 3'!$O106)</f>
        <v>0</v>
      </c>
      <c r="GO106" s="17">
        <f>SUMIF($M106,REGISTER!$CY$54,'KORT 3'!$O106)</f>
        <v>0</v>
      </c>
      <c r="GP106" s="17">
        <f>SUMIF($M106,REGISTER!$CY$55,'KORT 3'!$O106)</f>
        <v>0</v>
      </c>
      <c r="GQ106" s="16">
        <f>SUMIF($M106,REGISTER!$CY$56,'KORT 3'!$O106)+SUMIF($M106,REGISTER!$CY$57,'KORT 3'!$O106)+SUMIF($M106,REGISTER!$CY$58,'KORT 3'!$O106)+SUMIF($M106,REGISTER!$CY$59,'KORT 3'!$O106)</f>
        <v>0</v>
      </c>
      <c r="GR106" s="17">
        <f>SUMIF($M106,REGISTER!$CY$70,'KORT 3'!$O106)</f>
        <v>0</v>
      </c>
      <c r="GS106" s="17">
        <f>SUMIF($M106,REGISTER!$CY$71,'KORT 3'!$O106)</f>
        <v>0</v>
      </c>
      <c r="GT106" s="17">
        <f>SUMIF($M106,REGISTER!$CY$72,'KORT 3'!$O106)</f>
        <v>0</v>
      </c>
      <c r="GU106" s="17">
        <f>SUMIF($M106,REGISTER!$CY$73,'KORT 3'!$O106)</f>
        <v>0</v>
      </c>
      <c r="GV106" s="17">
        <f>SUMIF($M106,REGISTER!$CY$74,'KORT 3'!$O106)</f>
        <v>0</v>
      </c>
      <c r="GW106" s="17">
        <f>SUMIF($M106,REGISTER!$CY$75,'KORT 3'!$O106)</f>
        <v>0</v>
      </c>
      <c r="GX106" s="16">
        <f>SUMIF($M106,REGISTER!$CY$76,'KORT 3'!$O106)+SUMIF($M106,REGISTER!$CY$77,'KORT 3'!$O106)+SUMIF($M106,REGISTER!$CY$78,'KORT 3'!$O106)+SUMIF($M106,REGISTER!$CY$79,'KORT 3'!$O106)</f>
        <v>0</v>
      </c>
      <c r="GY106" s="116"/>
      <c r="GZ106" s="116"/>
      <c r="HA106" s="116"/>
      <c r="HB106" s="116"/>
      <c r="HC106" s="116"/>
      <c r="HD106" s="116"/>
      <c r="HE106" s="116"/>
      <c r="HF106" s="116"/>
      <c r="HG106" s="116"/>
      <c r="HH106" s="116"/>
      <c r="HI106" s="116"/>
      <c r="HJ106" s="116"/>
      <c r="HK106" s="116"/>
      <c r="HL106" s="116"/>
      <c r="HM106" s="116"/>
      <c r="HN106" s="116"/>
      <c r="HO106" s="116"/>
      <c r="HP106" s="106"/>
      <c r="HQ106" s="1"/>
    </row>
    <row r="107" spans="1:225" ht="12" customHeight="1">
      <c r="A107" s="15">
        <v>51</v>
      </c>
      <c r="B107" s="69"/>
      <c r="C107" s="539" t="str">
        <f t="shared" si="41"/>
        <v/>
      </c>
      <c r="D107" s="540"/>
      <c r="E107" s="540"/>
      <c r="F107" s="540"/>
      <c r="G107" s="541"/>
      <c r="H107" s="111" t="str">
        <f t="shared" si="42"/>
        <v/>
      </c>
      <c r="I107" s="22">
        <f t="shared" si="43"/>
        <v>0</v>
      </c>
      <c r="J107" s="22">
        <f t="shared" si="44"/>
        <v>0</v>
      </c>
      <c r="K107" s="22">
        <f t="shared" si="45"/>
        <v>0</v>
      </c>
      <c r="L107" s="114"/>
      <c r="M107" s="22">
        <f t="shared" si="46"/>
        <v>0</v>
      </c>
      <c r="N107" s="22">
        <f t="shared" si="47"/>
        <v>0</v>
      </c>
      <c r="O107" s="83">
        <f t="shared" si="48"/>
        <v>0</v>
      </c>
      <c r="P107" s="68">
        <f>IF((SUM(P$19:P$39)+SUM(P$78:P106)+SUM(P$117:P$121))&gt;=REGISTER!$DD$24,0,IF(CS$70=1,0,IF(AND(CS107=1,$J107=1,CS$43&gt;=REGISTER!$DD$28,CS$40&gt;0,SUM(CS$54:CS$60)&gt;0),1,0)))</f>
        <v>0</v>
      </c>
      <c r="Q107" s="68">
        <f>IF((SUM(Q$19:Q$39)+SUM(Q$78:Q106)+SUM(Q$117:Q$121))&gt;=REGISTER!$DD$24,0,IF(CT$70=1,0,IF(AND(CT107=1,$J107=1,CT$43&gt;=REGISTER!$DD$28,CT$40&gt;0,SUM(CT$54:CT$60)&gt;0),1,0)))</f>
        <v>0</v>
      </c>
      <c r="R107" s="68">
        <f>IF((SUM(R$19:R$39)+SUM(R$78:R106)+SUM(R$117:R$121))&gt;=REGISTER!$DD$24,0,IF(CU$70=1,0,IF(AND(CU107=1,$J107=1,CU$43&gt;=REGISTER!$DD$28,CU$40&gt;0,SUM(CU$54:CU$60)&gt;0),1,0)))</f>
        <v>0</v>
      </c>
      <c r="S107" s="68">
        <f>IF((SUM(S$19:S$39)+SUM(S$78:S106)+SUM(S$117:S$121))&gt;=REGISTER!$DD$24,0,IF(CV$70=1,0,IF(AND(CV107=1,$J107=1,CV$43&gt;=REGISTER!$DD$28,CV$40&gt;0,SUM(CV$54:CV$60)&gt;0),1,0)))</f>
        <v>0</v>
      </c>
      <c r="T107" s="68">
        <f>IF((SUM(T$19:T$39)+SUM(T$78:T106)+SUM(T$117:T$121))&gt;=REGISTER!$DD$24,0,IF(CW$70=1,0,IF(AND(CW107=1,$J107=1,CW$43&gt;=REGISTER!$DD$28,CW$40&gt;0,SUM(CW$54:CW$60)&gt;0),1,0)))</f>
        <v>0</v>
      </c>
      <c r="U107" s="68">
        <f>IF((SUM(U$19:U$39)+SUM(U$78:U106)+SUM(U$117:U$121))&gt;=REGISTER!$DD$24,0,IF(CX$70=1,0,IF(AND(CX107=1,$J107=1,CX$43&gt;=REGISTER!$DD$28,CX$40&gt;0,SUM(CX$54:CX$60)&gt;0),1,0)))</f>
        <v>0</v>
      </c>
      <c r="V107" s="68">
        <f>IF((SUM(V$19:V$39)+SUM(V$78:V106)+SUM(V$117:V$121))&gt;=REGISTER!$DD$24,0,IF(CY$70=1,0,IF(AND(CY107=1,$J107=1,CY$43&gt;=REGISTER!$DD$28,CY$40&gt;0,SUM(CY$54:CY$60)&gt;0),1,0)))</f>
        <v>0</v>
      </c>
      <c r="W107" s="68">
        <f>IF((SUM(W$19:W$39)+SUM(W$78:W106)+SUM(W$117:W$121))&gt;=REGISTER!$DD$24,0,IF(CZ$70=1,0,IF(AND(CZ107=1,$J107=1,CZ$43&gt;=REGISTER!$DD$28,CZ$40&gt;0,SUM(CZ$54:CZ$60)&gt;0),1,0)))</f>
        <v>0</v>
      </c>
      <c r="X107" s="68">
        <f>IF((SUM(X$19:X$39)+SUM(X$78:X106)+SUM(X$117:X$121))&gt;=REGISTER!$DD$24,0,IF(DA$70=1,0,IF(AND(DA107=1,$J107=1,DA$43&gt;=REGISTER!$DD$28,DA$40&gt;0,SUM(DA$54:DA$60)&gt;0),1,0)))</f>
        <v>0</v>
      </c>
      <c r="Y107" s="68">
        <f>IF((SUM(Y$19:Y$39)+SUM(Y$78:Y106)+SUM(Y$117:Y$121))&gt;=REGISTER!$DD$24,0,IF(DB$70=1,0,IF(AND(DB107=1,$J107=1,DB$43&gt;=REGISTER!$DD$28,DB$40&gt;0,SUM(DB$54:DB$60)&gt;0),1,0)))</f>
        <v>0</v>
      </c>
      <c r="Z107" s="68">
        <f>IF((SUM(Z$19:Z$39)+SUM(Z$78:Z106)+SUM(Z$117:Z$121))&gt;=REGISTER!$DD$24,0,IF(DC$70=1,0,IF(AND(DC107=1,$J107=1,DC$43&gt;=REGISTER!$DD$28,DC$40&gt;0,SUM(DC$54:DC$60)&gt;0),1,0)))</f>
        <v>0</v>
      </c>
      <c r="AA107" s="68">
        <f>IF((SUM(AA$19:AA$39)+SUM(AA$78:AA106)+SUM(AA$117:AA$121))&gt;=REGISTER!$DD$24,0,IF(DD$70=1,0,IF(AND(DD107=1,$J107=1,DD$43&gt;=REGISTER!$DD$28,DD$40&gt;0,SUM(DD$54:DD$60)&gt;0),1,0)))</f>
        <v>0</v>
      </c>
      <c r="AB107" s="68">
        <f>IF((SUM(AB$19:AB$39)+SUM(AB$78:AB106)+SUM(AB$117:AB$121))&gt;=REGISTER!$DD$24,0,IF(DE$70=1,0,IF(AND(DE107=1,$J107=1,DE$43&gt;=REGISTER!$DD$28,DE$40&gt;0,SUM(DE$54:DE$60)&gt;0),1,0)))</f>
        <v>0</v>
      </c>
      <c r="AC107" s="68">
        <f>IF((SUM(AC$19:AC$39)+SUM(AC$78:AC106)+SUM(AC$117:AC$121))&gt;=REGISTER!$DD$24,0,IF(DF$70=1,0,IF(AND(DF107=1,$J107=1,DF$43&gt;=REGISTER!$DD$28,DF$40&gt;0,SUM(DF$54:DF$60)&gt;0),1,0)))</f>
        <v>0</v>
      </c>
      <c r="AD107" s="68">
        <f>IF((SUM(AD$19:AD$39)+SUM(AD$78:AD106)+SUM(AD$117:AD$121))&gt;=REGISTER!$DD$24,0,IF(DG$70=1,0,IF(AND(DG107=1,$J107=1,DG$43&gt;=REGISTER!$DD$28,DG$40&gt;0,SUM(DG$54:DG$60)&gt;0),1,0)))</f>
        <v>0</v>
      </c>
      <c r="AE107" s="68">
        <f>IF((SUM(AE$19:AE$39)+SUM(AE$78:AE106)+SUM(AE$117:AE$121))&gt;=REGISTER!$DD$24,0,IF(DH$70=1,0,IF(AND(DH107=1,$J107=1,DH$43&gt;=REGISTER!$DD$28,DH$40&gt;0,SUM(DH$54:DH$60)&gt;0),1,0)))</f>
        <v>0</v>
      </c>
      <c r="AF107" s="68">
        <f>IF((SUM(AF$19:AF$39)+SUM(AF$78:AF106)+SUM(AF$117:AF$121))&gt;=REGISTER!$DD$24,0,IF(DI$70=1,0,IF(AND(DI107=1,$J107=1,DI$43&gt;=REGISTER!$DD$28,DI$40&gt;0,SUM(DI$54:DI$60)&gt;0),1,0)))</f>
        <v>0</v>
      </c>
      <c r="AG107" s="68">
        <f>IF((SUM(AG$19:AG$39)+SUM(AG$78:AG106)+SUM(AG$117:AG$121))&gt;=REGISTER!$DD$24,0,IF(DJ$70=1,0,IF(AND(DJ107=1,$J107=1,DJ$43&gt;=REGISTER!$DD$28,DJ$40&gt;0,SUM(DJ$54:DJ$60)&gt;0),1,0)))</f>
        <v>0</v>
      </c>
      <c r="AH107" s="68">
        <f>IF((SUM(AH$19:AH$39)+SUM(AH$78:AH106)+SUM(AH$117:AH$121))&gt;=REGISTER!$DD$24,0,IF(DK$70=1,0,IF(AND(DK107=1,$J107=1,DK$43&gt;=REGISTER!$DD$28,DK$40&gt;0,SUM(DK$54:DK$60)&gt;0),1,0)))</f>
        <v>0</v>
      </c>
      <c r="AI107" s="68">
        <f>IF((SUM(AI$19:AI$39)+SUM(AI$78:AI106)+SUM(AI$117:AI$121))&gt;=REGISTER!$DD$24,0,IF(DL$70=1,0,IF(AND(DL107=1,$J107=1,DL$43&gt;=REGISTER!$DD$28,DL$40&gt;0,SUM(DL$54:DL$60)&gt;0),1,0)))</f>
        <v>0</v>
      </c>
      <c r="AJ107" s="68">
        <f>IF((SUM(AJ$19:AJ$39)+SUM(AJ$78:AJ106)+SUM(AJ$117:AJ$121))&gt;=REGISTER!$DD$24,0,IF(DM$70=1,0,IF(AND(DM107=1,$J107=1,DM$43&gt;=REGISTER!$DD$28,DM$40&gt;0,SUM(DM$54:DM$60)&gt;0),1,0)))</f>
        <v>0</v>
      </c>
      <c r="AK107" s="68">
        <f>IF((SUM(AK$19:AK$39)+SUM(AK$78:AK106)+SUM(AK$117:AK$121))&gt;=REGISTER!$DD$24,0,IF(DN$70=1,0,IF(AND(DN107=1,$J107=1,DN$43&gt;=REGISTER!$DD$28,DN$40&gt;0,SUM(DN$54:DN$60)&gt;0),1,0)))</f>
        <v>0</v>
      </c>
      <c r="AL107" s="68">
        <f>IF((SUM(AL$19:AL$39)+SUM(AL$78:AL106)+SUM(AL$117:AL$121))&gt;=REGISTER!$DD$24,0,IF(DO$70=1,0,IF(AND(DO107=1,$J107=1,DO$43&gt;=REGISTER!$DD$28,DO$40&gt;0,SUM(DO$54:DO$60)&gt;0),1,0)))</f>
        <v>0</v>
      </c>
      <c r="AM107" s="68">
        <f>IF((SUM(AM$19:AM$39)+SUM(AM$78:AM106)+SUM(AM$117:AM$121))&gt;=REGISTER!$DD$24,0,IF(DP$70=1,0,IF(AND(DP107=1,$J107=1,DP$43&gt;=REGISTER!$DD$28,DP$40&gt;0,SUM(DP$54:DP$60)&gt;0),1,0)))</f>
        <v>0</v>
      </c>
      <c r="AN107" s="68">
        <f>IF((SUM(AN$19:AN$39)+SUM(AN$78:AN106)+SUM(AN$117:AN$121))&gt;=REGISTER!$DD$24,0,IF(DQ$70=1,0,IF(AND(DQ107=1,$J107=1,DQ$43&gt;=REGISTER!$DD$28,DQ$40&gt;0,SUM(DQ$54:DQ$60)&gt;0),1,0)))</f>
        <v>0</v>
      </c>
      <c r="AO107" s="68">
        <f>IF((SUM(AO$19:AO$39)+SUM(AO$78:AO106)+SUM(AO$117:AO$121))&gt;=REGISTER!$DD$24,0,IF(DR$70=1,0,IF(AND(DR107=1,$J107=1,DR$43&gt;=REGISTER!$DD$28,DR$40&gt;0,SUM(DR$54:DR$60)&gt;0),1,0)))</f>
        <v>0</v>
      </c>
      <c r="AP107" s="68">
        <f>IF((SUM(AP$19:AP$39)+SUM(AP$78:AP106)+SUM(AP$117:AP$121))&gt;=REGISTER!$DD$24,0,IF(DS$70=1,0,IF(AND(DS107=1,$J107=1,DS$43&gt;=REGISTER!$DD$28,DS$40&gt;0,SUM(DS$54:DS$60)&gt;0),1,0)))</f>
        <v>0</v>
      </c>
      <c r="AQ107" s="68">
        <f>IF((SUM(AQ$19:AQ$39)+SUM(AQ$78:AQ106)+SUM(AQ$117:AQ$121))&gt;=REGISTER!$DD$24,0,IF(DT$70=1,0,IF(AND(DT107=1,$J107=1,DT$43&gt;=REGISTER!$DD$28,DT$40&gt;0,SUM(DT$54:DT$60)&gt;0),1,0)))</f>
        <v>0</v>
      </c>
      <c r="AR107" s="68">
        <f>IF((SUM(AR$19:AR$39)+SUM(AR$78:AR106)+SUM(AR$117:AR$121))&gt;=REGISTER!$DD$24,0,IF(DU$70=1,0,IF(AND(DU107=1,$J107=1,DU$43&gt;=REGISTER!$DD$28,DU$40&gt;0,SUM(DU$54:DU$60)&gt;0),1,0)))</f>
        <v>0</v>
      </c>
      <c r="AS107" s="68">
        <f>IF((SUM(AS$19:AS$39)+SUM(AS$78:AS106)+SUM(AS$117:AS$121))&gt;=REGISTER!$DD$24,0,IF(DV$70=1,0,IF(AND(DV107=1,$J107=1,DV$43&gt;=REGISTER!$DD$28,DV$40&gt;0,SUM(DV$54:DV$60)&gt;0),1,0)))</f>
        <v>0</v>
      </c>
      <c r="AT107" s="68">
        <f>IF((SUM(AT$19:AT$39)+SUM(AT$78:AT106)+SUM(AT$117:AT$121))&gt;=REGISTER!$DD$24,0,IF(DW$70=1,0,IF(AND(DW107=1,$J107=1,DW$43&gt;=REGISTER!$DD$28,DW$40&gt;0,SUM(DW$54:DW$60)&gt;0),1,0)))</f>
        <v>0</v>
      </c>
      <c r="AU107" s="68">
        <f>IF((SUM(AU$19:AU$39)+SUM(AU$78:AU106)+SUM(AU$117:AU$121))&gt;=REGISTER!$DD$24,0,IF(DX$70=1,0,IF(AND(DX107=1,$J107=1,DX$43&gt;=REGISTER!$DD$28,DX$40&gt;0,SUM(DX$54:DX$60)&gt;0),1,0)))</f>
        <v>0</v>
      </c>
      <c r="AV107" s="68">
        <f>IF((SUM(AV$19:AV$39)+SUM(AV$78:AV106)+SUM(AV$117:AV$121))&gt;=REGISTER!$DD$24,0,IF(DY$70=1,0,IF(AND(DY107=1,$J107=1,DY$43&gt;=REGISTER!$DD$28,DY$40&gt;0,SUM(DY$54:DY$60)&gt;0),1,0)))</f>
        <v>0</v>
      </c>
      <c r="AW107" s="68">
        <f>IF((SUM(AW$19:AW$39)+SUM(AW$78:AW106)+SUM(AW$117:AW$121))&gt;=REGISTER!$DD$24,0,IF(DZ$70=1,0,IF(AND(DZ107=1,$J107=1,DZ$43&gt;=REGISTER!$DD$28,DZ$40&gt;0,SUM(DZ$54:DZ$60)&gt;0),1,0)))</f>
        <v>0</v>
      </c>
      <c r="AX107" s="68">
        <f>IF((SUM(AX$19:AX$39)+SUM(AX$78:AX106)+SUM(AX$117:AX$121))&gt;=REGISTER!$DD$24,0,IF(EA$70=1,0,IF(AND(EA107=1,$J107=1,EA$43&gt;=REGISTER!$DD$28,EA$40&gt;0,SUM(EA$54:EA$60)&gt;0),1,0)))</f>
        <v>0</v>
      </c>
      <c r="AY107" s="68">
        <f>IF((SUM(AY$19:AY$39)+SUM(AY$78:AY106)+SUM(AY$117:AY$121))&gt;=REGISTER!$DD$24,0,IF(EB$70=1,0,IF(AND(EB107=1,$J107=1,EB$43&gt;=REGISTER!$DD$28,EB$40&gt;0,SUM(EB$54:EB$60)&gt;0),1,0)))</f>
        <v>0</v>
      </c>
      <c r="AZ107" s="68">
        <f>IF((SUM(AZ$19:AZ$39)+SUM(AZ$78:AZ106)+SUM(AZ$117:AZ$121))&gt;=REGISTER!$DD$24,0,IF(EC$70=1,0,IF(AND(EC107=1,$J107=1,EC$43&gt;=REGISTER!$DD$28,EC$40&gt;0,SUM(EC$54:EC$60)&gt;0),1,0)))</f>
        <v>0</v>
      </c>
      <c r="BA107" s="68">
        <f>IF((SUM(BA$19:BA$39)+SUM(BA$78:BA106)+SUM(BA$117:BA$121))&gt;=REGISTER!$DD$24,0,IF(ED$70=1,0,IF(AND(ED107=1,$J107=1,ED$43&gt;=REGISTER!$DD$28,ED$40&gt;0,SUM(ED$54:ED$60)&gt;0),1,0)))</f>
        <v>0</v>
      </c>
      <c r="BB107" s="68">
        <f>IF((SUM(BB$19:BB$39)+SUM(BB$78:BB106)+SUM(BB$117:BB$121))&gt;=REGISTER!$DD$24,0,IF(EE$70=1,0,IF(AND(EE107=1,$J107=1,EE$43&gt;=REGISTER!$DD$28,EE$40&gt;0,SUM(EE$54:EE$60)&gt;0),1,0)))</f>
        <v>0</v>
      </c>
      <c r="BC107" s="68">
        <f>IF((SUM(BC$19:BC$39)+SUM(BC$78:BC106)+SUM(BC$117:BC$121))&gt;=REGISTER!$DD$24,0,IF(EF$70=1,0,IF(AND(EF107=1,$J107=1,EF$43&gt;=REGISTER!$DD$28,EF$40&gt;0,SUM(EF$54:EF$60)&gt;0),1,0)))</f>
        <v>0</v>
      </c>
      <c r="BD107" s="83">
        <f t="shared" si="55"/>
        <v>0</v>
      </c>
      <c r="BE107" s="68">
        <f>IF((SUM(BE$19:BE$37)+SUM(BE$78:BE106))&gt;=20,0,SUM(IF(AND($I107=1,CS107=1,CS$41&gt;2,CS$40&gt;0,SUM(CS$47:CS$53)&gt;0),1,0)))</f>
        <v>0</v>
      </c>
      <c r="BF107" s="68">
        <f>IF((SUM(BF$19:BF$37)+SUM(BF$78:BF106))&gt;=20,0,SUM(IF(AND($I107=1,CT107=1,CT$41&gt;2,CT$40&gt;0,SUM(CT$47:CT$53)&gt;0),1,0)))</f>
        <v>0</v>
      </c>
      <c r="BG107" s="68">
        <f>IF((SUM(BG$19:BG$37)+SUM(BG$78:BG106))&gt;=20,0,SUM(IF(AND($I107=1,CU107=1,CU$41&gt;2,CU$40&gt;0,SUM(CU$47:CU$53)&gt;0),1,0)))</f>
        <v>0</v>
      </c>
      <c r="BH107" s="68">
        <f>IF((SUM(BH$19:BH$37)+SUM(BH$78:BH106))&gt;=20,0,SUM(IF(AND($I107=1,CV107=1,CV$41&gt;2,CV$40&gt;0,SUM(CV$47:CV$53)&gt;0),1,0)))</f>
        <v>0</v>
      </c>
      <c r="BI107" s="68">
        <f>IF((SUM(BI$19:BI$37)+SUM(BI$78:BI106))&gt;=20,0,SUM(IF(AND($I107=1,CW107=1,CW$41&gt;2,CW$40&gt;0,SUM(CW$47:CW$53)&gt;0),1,0)))</f>
        <v>0</v>
      </c>
      <c r="BJ107" s="68">
        <f>IF((SUM(BJ$19:BJ$37)+SUM(BJ$78:BJ106))&gt;=20,0,SUM(IF(AND($I107=1,CX107=1,CX$41&gt;2,CX$40&gt;0,SUM(CX$47:CX$53)&gt;0),1,0)))</f>
        <v>0</v>
      </c>
      <c r="BK107" s="68">
        <f>IF((SUM(BK$19:BK$37)+SUM(BK$78:BK106))&gt;=20,0,SUM(IF(AND($I107=1,CY107=1,CY$41&gt;2,CY$40&gt;0,SUM(CY$47:CY$53)&gt;0),1,0)))</f>
        <v>0</v>
      </c>
      <c r="BL107" s="68">
        <f>IF((SUM(BL$19:BL$37)+SUM(BL$78:BL106))&gt;=20,0,SUM(IF(AND($I107=1,CZ107=1,CZ$41&gt;2,CZ$40&gt;0,SUM(CZ$47:CZ$53)&gt;0),1,0)))</f>
        <v>0</v>
      </c>
      <c r="BM107" s="68">
        <f>IF((SUM(BM$19:BM$37)+SUM(BM$78:BM106))&gt;=20,0,SUM(IF(AND($I107=1,DA107=1,DA$41&gt;2,DA$40&gt;0,SUM(DA$47:DA$53)&gt;0),1,0)))</f>
        <v>0</v>
      </c>
      <c r="BN107" s="68">
        <f>IF((SUM(BN$19:BN$37)+SUM(BN$78:BN106))&gt;=20,0,SUM(IF(AND($I107=1,DB107=1,DB$41&gt;2,DB$40&gt;0,SUM(DB$47:DB$53)&gt;0),1,0)))</f>
        <v>0</v>
      </c>
      <c r="BO107" s="68">
        <f>IF((SUM(BO$19:BO$37)+SUM(BO$78:BO106))&gt;=20,0,SUM(IF(AND($I107=1,DC107=1,DC$41&gt;2,DC$40&gt;0,SUM(DC$47:DC$53)&gt;0),1,0)))</f>
        <v>0</v>
      </c>
      <c r="BP107" s="68">
        <f>IF((SUM(BP$19:BP$37)+SUM(BP$78:BP106))&gt;=20,0,SUM(IF(AND($I107=1,DD107=1,DD$41&gt;2,DD$40&gt;0,SUM(DD$47:DD$53)&gt;0),1,0)))</f>
        <v>0</v>
      </c>
      <c r="BQ107" s="68">
        <f>IF((SUM(BQ$19:BQ$37)+SUM(BQ$78:BQ106))&gt;=20,0,SUM(IF(AND($I107=1,DE107=1,DE$41&gt;2,DE$40&gt;0,SUM(DE$47:DE$53)&gt;0),1,0)))</f>
        <v>0</v>
      </c>
      <c r="BR107" s="68">
        <f>IF((SUM(BR$19:BR$37)+SUM(BR$78:BR106))&gt;=20,0,SUM(IF(AND($I107=1,DF107=1,DF$41&gt;2,DF$40&gt;0,SUM(DF$47:DF$53)&gt;0),1,0)))</f>
        <v>0</v>
      </c>
      <c r="BS107" s="68">
        <f>IF((SUM(BS$19:BS$37)+SUM(BS$78:BS106))&gt;=20,0,SUM(IF(AND($I107=1,DG107=1,DG$41&gt;2,DG$40&gt;0,SUM(DG$47:DG$53)&gt;0),1,0)))</f>
        <v>0</v>
      </c>
      <c r="BT107" s="68">
        <f>IF((SUM(BT$19:BT$37)+SUM(BT$78:BT106))&gt;=20,0,SUM(IF(AND($I107=1,DH107=1,DH$41&gt;2,DH$40&gt;0,SUM(DH$47:DH$53)&gt;0),1,0)))</f>
        <v>0</v>
      </c>
      <c r="BU107" s="68">
        <f>IF((SUM(BU$19:BU$37)+SUM(BU$78:BU106))&gt;=20,0,SUM(IF(AND($I107=1,DI107=1,DI$41&gt;2,DI$40&gt;0,SUM(DI$47:DI$53)&gt;0),1,0)))</f>
        <v>0</v>
      </c>
      <c r="BV107" s="68">
        <f>IF((SUM(BV$19:BV$37)+SUM(BV$78:BV106))&gt;=20,0,SUM(IF(AND($I107=1,DJ107=1,DJ$41&gt;2,DJ$40&gt;0,SUM(DJ$47:DJ$53)&gt;0),1,0)))</f>
        <v>0</v>
      </c>
      <c r="BW107" s="68">
        <f>IF((SUM(BW$19:BW$37)+SUM(BW$78:BW106))&gt;=20,0,SUM(IF(AND($I107=1,DK107=1,DK$41&gt;2,DK$40&gt;0,SUM(DK$47:DK$53)&gt;0),1,0)))</f>
        <v>0</v>
      </c>
      <c r="BX107" s="68">
        <f>IF((SUM(BX$19:BX$37)+SUM(BX$78:BX106))&gt;=20,0,SUM(IF(AND($I107=1,DL107=1,DL$41&gt;2,DL$40&gt;0,SUM(DL$47:DL$53)&gt;0),1,0)))</f>
        <v>0</v>
      </c>
      <c r="BY107" s="68">
        <f>IF((SUM(BY$19:BY$37)+SUM(BY$78:BY106))&gt;=20,0,SUM(IF(AND($I107=1,DM107=1,DM$41&gt;2,DM$40&gt;0,SUM(DM$47:DM$53)&gt;0),1,0)))</f>
        <v>0</v>
      </c>
      <c r="BZ107" s="68">
        <f>IF((SUM(BZ$19:BZ$37)+SUM(BZ$78:BZ106))&gt;=20,0,SUM(IF(AND($I107=1,DN107=1,DN$41&gt;2,DN$40&gt;0,SUM(DN$47:DN$53)&gt;0),1,0)))</f>
        <v>0</v>
      </c>
      <c r="CA107" s="68">
        <f>IF((SUM(CA$19:CA$37)+SUM(CA$78:CA106))&gt;=20,0,SUM(IF(AND($I107=1,DO107=1,DO$41&gt;2,DO$40&gt;0,SUM(DO$47:DO$53)&gt;0),1,0)))</f>
        <v>0</v>
      </c>
      <c r="CB107" s="68">
        <f>IF((SUM(CB$19:CB$37)+SUM(CB$78:CB106))&gt;=20,0,SUM(IF(AND($I107=1,DP107=1,DP$41&gt;2,DP$40&gt;0,SUM(DP$47:DP$53)&gt;0),1,0)))</f>
        <v>0</v>
      </c>
      <c r="CC107" s="68">
        <f>IF((SUM(CC$19:CC$37)+SUM(CC$78:CC106))&gt;=20,0,SUM(IF(AND($I107=1,DQ107=1,DQ$41&gt;2,DQ$40&gt;0,SUM(DQ$47:DQ$53)&gt;0),1,0)))</f>
        <v>0</v>
      </c>
      <c r="CD107" s="68">
        <f>IF((SUM(CD$19:CD$37)+SUM(CD$78:CD106))&gt;=20,0,SUM(IF(AND($I107=1,DR107=1,DR$41&gt;2,DR$40&gt;0,SUM(DR$47:DR$53)&gt;0),1,0)))</f>
        <v>0</v>
      </c>
      <c r="CE107" s="68">
        <f>IF((SUM(CE$19:CE$37)+SUM(CE$78:CE106))&gt;=20,0,SUM(IF(AND($I107=1,DS107=1,DS$41&gt;2,DS$40&gt;0,SUM(DS$47:DS$53)&gt;0),1,0)))</f>
        <v>0</v>
      </c>
      <c r="CF107" s="68">
        <f>IF((SUM(CF$19:CF$37)+SUM(CF$78:CF106))&gt;=20,0,SUM(IF(AND($I107=1,DT107=1,DT$41&gt;2,DT$40&gt;0,SUM(DT$47:DT$53)&gt;0),1,0)))</f>
        <v>0</v>
      </c>
      <c r="CG107" s="68">
        <f>IF((SUM(CG$19:CG$37)+SUM(CG$78:CG106))&gt;=20,0,SUM(IF(AND($I107=1,DU107=1,DU$41&gt;2,DU$40&gt;0,SUM(DU$47:DU$53)&gt;0),1,0)))</f>
        <v>0</v>
      </c>
      <c r="CH107" s="68">
        <f>IF((SUM(CH$19:CH$37)+SUM(CH$78:CH106))&gt;=20,0,SUM(IF(AND($I107=1,DV107=1,DV$41&gt;2,DV$40&gt;0,SUM(DV$47:DV$53)&gt;0),1,0)))</f>
        <v>0</v>
      </c>
      <c r="CI107" s="68">
        <f>IF((SUM(CI$19:CI$37)+SUM(CI$78:CI106))&gt;=20,0,SUM(IF(AND($I107=1,DW107=1,DW$41&gt;2,DW$40&gt;0,SUM(DW$47:DW$53)&gt;0),1,0)))</f>
        <v>0</v>
      </c>
      <c r="CJ107" s="68">
        <f>IF((SUM(CJ$19:CJ$37)+SUM(CJ$78:CJ106))&gt;=20,0,SUM(IF(AND($I107=1,DX107=1,DX$41&gt;2,DX$40&gt;0,SUM(DX$47:DX$53)&gt;0),1,0)))</f>
        <v>0</v>
      </c>
      <c r="CK107" s="68">
        <f>IF((SUM(CK$19:CK$37)+SUM(CK$78:CK106))&gt;=20,0,SUM(IF(AND($I107=1,DY107=1,DY$41&gt;2,DY$40&gt;0,SUM(DY$47:DY$53)&gt;0),1,0)))</f>
        <v>0</v>
      </c>
      <c r="CL107" s="68">
        <f>IF((SUM(CL$19:CL$37)+SUM(CL$78:CL106))&gt;=20,0,SUM(IF(AND($I107=1,DZ107=1,DZ$41&gt;2,DZ$40&gt;0,SUM(DZ$47:DZ$53)&gt;0),1,0)))</f>
        <v>0</v>
      </c>
      <c r="CM107" s="68">
        <f>IF((SUM(CM$19:CM$37)+SUM(CM$78:CM106))&gt;=20,0,SUM(IF(AND($I107=1,EA107=1,EA$41&gt;2,EA$40&gt;0,SUM(EA$47:EA$53)&gt;0),1,0)))</f>
        <v>0</v>
      </c>
      <c r="CN107" s="68">
        <f>IF((SUM(CN$19:CN$37)+SUM(CN$78:CN106))&gt;=20,0,SUM(IF(AND($I107=1,EB107=1,EB$41&gt;2,EB$40&gt;0,SUM(EB$47:EB$53)&gt;0),1,0)))</f>
        <v>0</v>
      </c>
      <c r="CO107" s="68">
        <f>IF((SUM(CO$19:CO$37)+SUM(CO$78:CO106))&gt;=20,0,SUM(IF(AND($I107=1,EC107=1,EC$41&gt;2,EC$40&gt;0,SUM(EC$47:EC$53)&gt;0),1,0)))</f>
        <v>0</v>
      </c>
      <c r="CP107" s="68">
        <f>IF((SUM(CP$19:CP$37)+SUM(CP$78:CP106))&gt;=20,0,SUM(IF(AND($I107=1,ED107=1,ED$41&gt;2,ED$40&gt;0,SUM(ED$47:ED$53)&gt;0),1,0)))</f>
        <v>0</v>
      </c>
      <c r="CQ107" s="68">
        <f>IF((SUM(CQ$19:CQ$37)+SUM(CQ$78:CQ106))&gt;=20,0,SUM(IF(AND($I107=1,EE107=1,EE$41&gt;2,EE$40&gt;0,SUM(EE$47:EE$53)&gt;0),1,0)))</f>
        <v>0</v>
      </c>
      <c r="CR107" s="68">
        <f>IF((SUM(CR$19:CR$37)+SUM(CR$78:CR106))&gt;=20,0,SUM(IF(AND($I107=1,EF107=1,EF$41&gt;2,EF$40&gt;0,SUM(EF$47:EF$53)&gt;0),1,0)))</f>
        <v>0</v>
      </c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  <c r="DM107" s="53"/>
      <c r="DN107" s="53"/>
      <c r="DO107" s="53"/>
      <c r="DP107" s="53"/>
      <c r="DQ107" s="53"/>
      <c r="DR107" s="53"/>
      <c r="DS107" s="53"/>
      <c r="DT107" s="53"/>
      <c r="DU107" s="53"/>
      <c r="DV107" s="53"/>
      <c r="DW107" s="53"/>
      <c r="DX107" s="53"/>
      <c r="DY107" s="53"/>
      <c r="DZ107" s="53"/>
      <c r="EA107" s="53"/>
      <c r="EB107" s="53"/>
      <c r="EC107" s="53"/>
      <c r="ED107" s="53"/>
      <c r="EE107" s="53"/>
      <c r="EF107" s="53"/>
      <c r="EG107" s="46">
        <f t="shared" si="51"/>
        <v>0</v>
      </c>
      <c r="EH107" s="116"/>
      <c r="EI107" s="82">
        <f t="shared" si="52"/>
        <v>0</v>
      </c>
      <c r="EJ107" s="295" t="str">
        <f t="shared" si="53"/>
        <v/>
      </c>
      <c r="EK107" s="296">
        <f t="shared" si="54"/>
        <v>0</v>
      </c>
      <c r="EL107" s="161"/>
      <c r="EM107" s="354">
        <f>SUMIF($K107,REGISTER!$CY$7,'KORT 3'!$BD107)</f>
        <v>0</v>
      </c>
      <c r="EN107" s="355">
        <f>SUMIF($K107,REGISTER!$CY$8,'KORT 3'!$BD107)</f>
        <v>0</v>
      </c>
      <c r="EO107" s="356">
        <f>SUMIF($K107,REGISTER!$CY$9,'KORT 3'!$BD107)</f>
        <v>0</v>
      </c>
      <c r="EP107" s="356">
        <f>SUMIF($K107,REGISTER!$CY$10,'KORT 3'!$BD107)</f>
        <v>0</v>
      </c>
      <c r="EQ107" s="357">
        <f>SUMIF($K107,REGISTER!$CY$23,'KORT 3'!$BD107)</f>
        <v>0</v>
      </c>
      <c r="ER107" s="355">
        <f>SUMIF($K107,REGISTER!$CY$24,'KORT 3'!$BD107)</f>
        <v>0</v>
      </c>
      <c r="ES107" s="356">
        <f>SUMIF($K107,REGISTER!$CY$25,'KORT 3'!$BD107)</f>
        <v>0</v>
      </c>
      <c r="ET107" s="356">
        <f>SUMIF($K107,REGISTER!$CY$26,'KORT 3'!$BD107)</f>
        <v>0</v>
      </c>
      <c r="EU107" s="357">
        <f>SUMIF($K107,REGISTER!$CY$15,'KORT 3'!$BD107)</f>
        <v>0</v>
      </c>
      <c r="EV107" s="355">
        <f>SUMIF($K107,REGISTER!$CY$16,'KORT 3'!$BD107)</f>
        <v>0</v>
      </c>
      <c r="EW107" s="355">
        <f>SUMIF($K107,REGISTER!$CY$17,'KORT 3'!$BD107)</f>
        <v>0</v>
      </c>
      <c r="EX107" s="355">
        <f>SUMIF($K107,REGISTER!$CY$18,'KORT 3'!$BD107)</f>
        <v>0</v>
      </c>
      <c r="EY107" s="358">
        <f>SUMIF($K107,REGISTER!$CY$19,'KORT 3'!$BD107)+SUMIF($K107,REGISTER!$CY$20,'KORT 3'!$BD107)+SUMIF($K107,REGISTER!$CY$21,'KORT 3'!$BD107)+SUMIF($K107,REGISTER!$CY$22,'KORT 3'!$BD107)</f>
        <v>0</v>
      </c>
      <c r="EZ107" s="359">
        <f>SUMIF($K107,REGISTER!$CY$31,'KORT 3'!$BD107)</f>
        <v>0</v>
      </c>
      <c r="FA107" s="355">
        <f>SUMIF($K107,REGISTER!$CY$32,'KORT 3'!$BD107)</f>
        <v>0</v>
      </c>
      <c r="FB107" s="355">
        <f>SUMIF($K107,REGISTER!$CY$33,'KORT 3'!$BD107)</f>
        <v>0</v>
      </c>
      <c r="FC107" s="355">
        <f>SUMIF($K107,REGISTER!$CY$34,'KORT 3'!$BD107)</f>
        <v>0</v>
      </c>
      <c r="FD107" s="358">
        <f>SUMIF($K107,REGISTER!$CY$35,'KORT 3'!$BD107)+SUMIF($K107,REGISTER!$CY$36,'KORT 3'!$BD107)+SUMIF($K107,REGISTER!$CY$37,'KORT 3'!$BD107)+SUMIF($K107,REGISTER!$CY$38,'KORT 3'!$BD107)</f>
        <v>0</v>
      </c>
      <c r="FE107" s="376"/>
      <c r="FF107" s="377"/>
      <c r="FG107" s="378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9"/>
      <c r="FY107" s="84">
        <f>SUMIF($M107,REGISTER!$CY$40,'KORT 3'!$O107)</f>
        <v>0</v>
      </c>
      <c r="FZ107" s="17">
        <f>SUMIF($M107,REGISTER!$CY$41,'KORT 3'!$O107)</f>
        <v>0</v>
      </c>
      <c r="GA107" s="17">
        <f>SUMIF($M107,REGISTER!$CY$42,'KORT 3'!$O107)</f>
        <v>0</v>
      </c>
      <c r="GB107" s="17">
        <f>SUMIF($M107,REGISTER!$CY$43,'KORT 3'!$O107)</f>
        <v>0</v>
      </c>
      <c r="GC107" s="17">
        <f>SUMIF($M107,REGISTER!$CY$44,'KORT 3'!$O107)</f>
        <v>0</v>
      </c>
      <c r="GD107" s="17">
        <f>SUMIF($M107,REGISTER!$CY$45,'KORT 3'!$O107)</f>
        <v>0</v>
      </c>
      <c r="GE107" s="17">
        <f>SUMIF($M107,REGISTER!$CY$60,'KORT 3'!$O107)</f>
        <v>0</v>
      </c>
      <c r="GF107" s="17">
        <f>SUMIF($M107,REGISTER!$CY$61,'KORT 3'!$O107)</f>
        <v>0</v>
      </c>
      <c r="GG107" s="17">
        <f>SUMIF($M107,REGISTER!$CY$62,'KORT 3'!$O107)</f>
        <v>0</v>
      </c>
      <c r="GH107" s="17">
        <f>SUMIF($M107,REGISTER!$CY$63,'KORT 3'!$O107)</f>
        <v>0</v>
      </c>
      <c r="GI107" s="17">
        <f>SUMIF($M107,REGISTER!$CY$64,'KORT 3'!$O107)</f>
        <v>0</v>
      </c>
      <c r="GJ107" s="17">
        <f>SUMIF($M107,REGISTER!$CY$65,'KORT 3'!$O107)</f>
        <v>0</v>
      </c>
      <c r="GK107" s="17">
        <f>SUMIF($M107,REGISTER!$CY$50,'KORT 3'!$O107)</f>
        <v>0</v>
      </c>
      <c r="GL107" s="17">
        <f>SUMIF($M107,REGISTER!$CY$51,'KORT 3'!$O107)</f>
        <v>0</v>
      </c>
      <c r="GM107" s="17">
        <f>SUMIF($M107,REGISTER!$CY$52,'KORT 3'!$O107)</f>
        <v>0</v>
      </c>
      <c r="GN107" s="17">
        <f>SUMIF($M107,REGISTER!$CY$53,'KORT 3'!$O107)</f>
        <v>0</v>
      </c>
      <c r="GO107" s="17">
        <f>SUMIF($M107,REGISTER!$CY$54,'KORT 3'!$O107)</f>
        <v>0</v>
      </c>
      <c r="GP107" s="17">
        <f>SUMIF($M107,REGISTER!$CY$55,'KORT 3'!$O107)</f>
        <v>0</v>
      </c>
      <c r="GQ107" s="16">
        <f>SUMIF($M107,REGISTER!$CY$56,'KORT 3'!$O107)+SUMIF($M107,REGISTER!$CY$57,'KORT 3'!$O107)+SUMIF($M107,REGISTER!$CY$58,'KORT 3'!$O107)+SUMIF($M107,REGISTER!$CY$59,'KORT 3'!$O107)</f>
        <v>0</v>
      </c>
      <c r="GR107" s="17">
        <f>SUMIF($M107,REGISTER!$CY$70,'KORT 3'!$O107)</f>
        <v>0</v>
      </c>
      <c r="GS107" s="17">
        <f>SUMIF($M107,REGISTER!$CY$71,'KORT 3'!$O107)</f>
        <v>0</v>
      </c>
      <c r="GT107" s="17">
        <f>SUMIF($M107,REGISTER!$CY$72,'KORT 3'!$O107)</f>
        <v>0</v>
      </c>
      <c r="GU107" s="17">
        <f>SUMIF($M107,REGISTER!$CY$73,'KORT 3'!$O107)</f>
        <v>0</v>
      </c>
      <c r="GV107" s="17">
        <f>SUMIF($M107,REGISTER!$CY$74,'KORT 3'!$O107)</f>
        <v>0</v>
      </c>
      <c r="GW107" s="17">
        <f>SUMIF($M107,REGISTER!$CY$75,'KORT 3'!$O107)</f>
        <v>0</v>
      </c>
      <c r="GX107" s="16">
        <f>SUMIF($M107,REGISTER!$CY$76,'KORT 3'!$O107)+SUMIF($M107,REGISTER!$CY$77,'KORT 3'!$O107)+SUMIF($M107,REGISTER!$CY$78,'KORT 3'!$O107)+SUMIF($M107,REGISTER!$CY$79,'KORT 3'!$O107)</f>
        <v>0</v>
      </c>
      <c r="GY107" s="116"/>
      <c r="GZ107" s="116"/>
      <c r="HA107" s="116"/>
      <c r="HB107" s="116"/>
      <c r="HC107" s="116"/>
      <c r="HD107" s="116"/>
      <c r="HE107" s="116"/>
      <c r="HF107" s="116"/>
      <c r="HG107" s="116"/>
      <c r="HH107" s="116"/>
      <c r="HI107" s="116"/>
      <c r="HJ107" s="116"/>
      <c r="HK107" s="116"/>
      <c r="HL107" s="116"/>
      <c r="HM107" s="116"/>
      <c r="HN107" s="116"/>
      <c r="HO107" s="116"/>
      <c r="HP107" s="106"/>
      <c r="HQ107" s="1"/>
    </row>
    <row r="108" spans="1:225" ht="12" customHeight="1">
      <c r="A108" s="15">
        <v>52</v>
      </c>
      <c r="B108" s="69"/>
      <c r="C108" s="539" t="str">
        <f t="shared" si="41"/>
        <v/>
      </c>
      <c r="D108" s="540"/>
      <c r="E108" s="540"/>
      <c r="F108" s="540"/>
      <c r="G108" s="541"/>
      <c r="H108" s="111" t="str">
        <f t="shared" si="42"/>
        <v/>
      </c>
      <c r="I108" s="22">
        <f t="shared" si="43"/>
        <v>0</v>
      </c>
      <c r="J108" s="22">
        <f t="shared" si="44"/>
        <v>0</v>
      </c>
      <c r="K108" s="22">
        <f t="shared" si="45"/>
        <v>0</v>
      </c>
      <c r="L108" s="114"/>
      <c r="M108" s="22">
        <f t="shared" si="46"/>
        <v>0</v>
      </c>
      <c r="N108" s="22">
        <f t="shared" si="47"/>
        <v>0</v>
      </c>
      <c r="O108" s="83">
        <f t="shared" si="48"/>
        <v>0</v>
      </c>
      <c r="P108" s="68">
        <f>IF((SUM(P$19:P$39)+SUM(P$78:P107)+SUM(P$117:P$121))&gt;=REGISTER!$DD$24,0,IF(CS$70=1,0,IF(AND(CS108=1,$J108=1,CS$43&gt;=REGISTER!$DD$28,CS$40&gt;0,SUM(CS$54:CS$60)&gt;0),1,0)))</f>
        <v>0</v>
      </c>
      <c r="Q108" s="68">
        <f>IF((SUM(Q$19:Q$39)+SUM(Q$78:Q107)+SUM(Q$117:Q$121))&gt;=REGISTER!$DD$24,0,IF(CT$70=1,0,IF(AND(CT108=1,$J108=1,CT$43&gt;=REGISTER!$DD$28,CT$40&gt;0,SUM(CT$54:CT$60)&gt;0),1,0)))</f>
        <v>0</v>
      </c>
      <c r="R108" s="68">
        <f>IF((SUM(R$19:R$39)+SUM(R$78:R107)+SUM(R$117:R$121))&gt;=REGISTER!$DD$24,0,IF(CU$70=1,0,IF(AND(CU108=1,$J108=1,CU$43&gt;=REGISTER!$DD$28,CU$40&gt;0,SUM(CU$54:CU$60)&gt;0),1,0)))</f>
        <v>0</v>
      </c>
      <c r="S108" s="68">
        <f>IF((SUM(S$19:S$39)+SUM(S$78:S107)+SUM(S$117:S$121))&gt;=REGISTER!$DD$24,0,IF(CV$70=1,0,IF(AND(CV108=1,$J108=1,CV$43&gt;=REGISTER!$DD$28,CV$40&gt;0,SUM(CV$54:CV$60)&gt;0),1,0)))</f>
        <v>0</v>
      </c>
      <c r="T108" s="68">
        <f>IF((SUM(T$19:T$39)+SUM(T$78:T107)+SUM(T$117:T$121))&gt;=REGISTER!$DD$24,0,IF(CW$70=1,0,IF(AND(CW108=1,$J108=1,CW$43&gt;=REGISTER!$DD$28,CW$40&gt;0,SUM(CW$54:CW$60)&gt;0),1,0)))</f>
        <v>0</v>
      </c>
      <c r="U108" s="68">
        <f>IF((SUM(U$19:U$39)+SUM(U$78:U107)+SUM(U$117:U$121))&gt;=REGISTER!$DD$24,0,IF(CX$70=1,0,IF(AND(CX108=1,$J108=1,CX$43&gt;=REGISTER!$DD$28,CX$40&gt;0,SUM(CX$54:CX$60)&gt;0),1,0)))</f>
        <v>0</v>
      </c>
      <c r="V108" s="68">
        <f>IF((SUM(V$19:V$39)+SUM(V$78:V107)+SUM(V$117:V$121))&gt;=REGISTER!$DD$24,0,IF(CY$70=1,0,IF(AND(CY108=1,$J108=1,CY$43&gt;=REGISTER!$DD$28,CY$40&gt;0,SUM(CY$54:CY$60)&gt;0),1,0)))</f>
        <v>0</v>
      </c>
      <c r="W108" s="68">
        <f>IF((SUM(W$19:W$39)+SUM(W$78:W107)+SUM(W$117:W$121))&gt;=REGISTER!$DD$24,0,IF(CZ$70=1,0,IF(AND(CZ108=1,$J108=1,CZ$43&gt;=REGISTER!$DD$28,CZ$40&gt;0,SUM(CZ$54:CZ$60)&gt;0),1,0)))</f>
        <v>0</v>
      </c>
      <c r="X108" s="68">
        <f>IF((SUM(X$19:X$39)+SUM(X$78:X107)+SUM(X$117:X$121))&gt;=REGISTER!$DD$24,0,IF(DA$70=1,0,IF(AND(DA108=1,$J108=1,DA$43&gt;=REGISTER!$DD$28,DA$40&gt;0,SUM(DA$54:DA$60)&gt;0),1,0)))</f>
        <v>0</v>
      </c>
      <c r="Y108" s="68">
        <f>IF((SUM(Y$19:Y$39)+SUM(Y$78:Y107)+SUM(Y$117:Y$121))&gt;=REGISTER!$DD$24,0,IF(DB$70=1,0,IF(AND(DB108=1,$J108=1,DB$43&gt;=REGISTER!$DD$28,DB$40&gt;0,SUM(DB$54:DB$60)&gt;0),1,0)))</f>
        <v>0</v>
      </c>
      <c r="Z108" s="68">
        <f>IF((SUM(Z$19:Z$39)+SUM(Z$78:Z107)+SUM(Z$117:Z$121))&gt;=REGISTER!$DD$24,0,IF(DC$70=1,0,IF(AND(DC108=1,$J108=1,DC$43&gt;=REGISTER!$DD$28,DC$40&gt;0,SUM(DC$54:DC$60)&gt;0),1,0)))</f>
        <v>0</v>
      </c>
      <c r="AA108" s="68">
        <f>IF((SUM(AA$19:AA$39)+SUM(AA$78:AA107)+SUM(AA$117:AA$121))&gt;=REGISTER!$DD$24,0,IF(DD$70=1,0,IF(AND(DD108=1,$J108=1,DD$43&gt;=REGISTER!$DD$28,DD$40&gt;0,SUM(DD$54:DD$60)&gt;0),1,0)))</f>
        <v>0</v>
      </c>
      <c r="AB108" s="68">
        <f>IF((SUM(AB$19:AB$39)+SUM(AB$78:AB107)+SUM(AB$117:AB$121))&gt;=REGISTER!$DD$24,0,IF(DE$70=1,0,IF(AND(DE108=1,$J108=1,DE$43&gt;=REGISTER!$DD$28,DE$40&gt;0,SUM(DE$54:DE$60)&gt;0),1,0)))</f>
        <v>0</v>
      </c>
      <c r="AC108" s="68">
        <f>IF((SUM(AC$19:AC$39)+SUM(AC$78:AC107)+SUM(AC$117:AC$121))&gt;=REGISTER!$DD$24,0,IF(DF$70=1,0,IF(AND(DF108=1,$J108=1,DF$43&gt;=REGISTER!$DD$28,DF$40&gt;0,SUM(DF$54:DF$60)&gt;0),1,0)))</f>
        <v>0</v>
      </c>
      <c r="AD108" s="68">
        <f>IF((SUM(AD$19:AD$39)+SUM(AD$78:AD107)+SUM(AD$117:AD$121))&gt;=REGISTER!$DD$24,0,IF(DG$70=1,0,IF(AND(DG108=1,$J108=1,DG$43&gt;=REGISTER!$DD$28,DG$40&gt;0,SUM(DG$54:DG$60)&gt;0),1,0)))</f>
        <v>0</v>
      </c>
      <c r="AE108" s="68">
        <f>IF((SUM(AE$19:AE$39)+SUM(AE$78:AE107)+SUM(AE$117:AE$121))&gt;=REGISTER!$DD$24,0,IF(DH$70=1,0,IF(AND(DH108=1,$J108=1,DH$43&gt;=REGISTER!$DD$28,DH$40&gt;0,SUM(DH$54:DH$60)&gt;0),1,0)))</f>
        <v>0</v>
      </c>
      <c r="AF108" s="68">
        <f>IF((SUM(AF$19:AF$39)+SUM(AF$78:AF107)+SUM(AF$117:AF$121))&gt;=REGISTER!$DD$24,0,IF(DI$70=1,0,IF(AND(DI108=1,$J108=1,DI$43&gt;=REGISTER!$DD$28,DI$40&gt;0,SUM(DI$54:DI$60)&gt;0),1,0)))</f>
        <v>0</v>
      </c>
      <c r="AG108" s="68">
        <f>IF((SUM(AG$19:AG$39)+SUM(AG$78:AG107)+SUM(AG$117:AG$121))&gt;=REGISTER!$DD$24,0,IF(DJ$70=1,0,IF(AND(DJ108=1,$J108=1,DJ$43&gt;=REGISTER!$DD$28,DJ$40&gt;0,SUM(DJ$54:DJ$60)&gt;0),1,0)))</f>
        <v>0</v>
      </c>
      <c r="AH108" s="68">
        <f>IF((SUM(AH$19:AH$39)+SUM(AH$78:AH107)+SUM(AH$117:AH$121))&gt;=REGISTER!$DD$24,0,IF(DK$70=1,0,IF(AND(DK108=1,$J108=1,DK$43&gt;=REGISTER!$DD$28,DK$40&gt;0,SUM(DK$54:DK$60)&gt;0),1,0)))</f>
        <v>0</v>
      </c>
      <c r="AI108" s="68">
        <f>IF((SUM(AI$19:AI$39)+SUM(AI$78:AI107)+SUM(AI$117:AI$121))&gt;=REGISTER!$DD$24,0,IF(DL$70=1,0,IF(AND(DL108=1,$J108=1,DL$43&gt;=REGISTER!$DD$28,DL$40&gt;0,SUM(DL$54:DL$60)&gt;0),1,0)))</f>
        <v>0</v>
      </c>
      <c r="AJ108" s="68">
        <f>IF((SUM(AJ$19:AJ$39)+SUM(AJ$78:AJ107)+SUM(AJ$117:AJ$121))&gt;=REGISTER!$DD$24,0,IF(DM$70=1,0,IF(AND(DM108=1,$J108=1,DM$43&gt;=REGISTER!$DD$28,DM$40&gt;0,SUM(DM$54:DM$60)&gt;0),1,0)))</f>
        <v>0</v>
      </c>
      <c r="AK108" s="68">
        <f>IF((SUM(AK$19:AK$39)+SUM(AK$78:AK107)+SUM(AK$117:AK$121))&gt;=REGISTER!$DD$24,0,IF(DN$70=1,0,IF(AND(DN108=1,$J108=1,DN$43&gt;=REGISTER!$DD$28,DN$40&gt;0,SUM(DN$54:DN$60)&gt;0),1,0)))</f>
        <v>0</v>
      </c>
      <c r="AL108" s="68">
        <f>IF((SUM(AL$19:AL$39)+SUM(AL$78:AL107)+SUM(AL$117:AL$121))&gt;=REGISTER!$DD$24,0,IF(DO$70=1,0,IF(AND(DO108=1,$J108=1,DO$43&gt;=REGISTER!$DD$28,DO$40&gt;0,SUM(DO$54:DO$60)&gt;0),1,0)))</f>
        <v>0</v>
      </c>
      <c r="AM108" s="68">
        <f>IF((SUM(AM$19:AM$39)+SUM(AM$78:AM107)+SUM(AM$117:AM$121))&gt;=REGISTER!$DD$24,0,IF(DP$70=1,0,IF(AND(DP108=1,$J108=1,DP$43&gt;=REGISTER!$DD$28,DP$40&gt;0,SUM(DP$54:DP$60)&gt;0),1,0)))</f>
        <v>0</v>
      </c>
      <c r="AN108" s="68">
        <f>IF((SUM(AN$19:AN$39)+SUM(AN$78:AN107)+SUM(AN$117:AN$121))&gt;=REGISTER!$DD$24,0,IF(DQ$70=1,0,IF(AND(DQ108=1,$J108=1,DQ$43&gt;=REGISTER!$DD$28,DQ$40&gt;0,SUM(DQ$54:DQ$60)&gt;0),1,0)))</f>
        <v>0</v>
      </c>
      <c r="AO108" s="68">
        <f>IF((SUM(AO$19:AO$39)+SUM(AO$78:AO107)+SUM(AO$117:AO$121))&gt;=REGISTER!$DD$24,0,IF(DR$70=1,0,IF(AND(DR108=1,$J108=1,DR$43&gt;=REGISTER!$DD$28,DR$40&gt;0,SUM(DR$54:DR$60)&gt;0),1,0)))</f>
        <v>0</v>
      </c>
      <c r="AP108" s="68">
        <f>IF((SUM(AP$19:AP$39)+SUM(AP$78:AP107)+SUM(AP$117:AP$121))&gt;=REGISTER!$DD$24,0,IF(DS$70=1,0,IF(AND(DS108=1,$J108=1,DS$43&gt;=REGISTER!$DD$28,DS$40&gt;0,SUM(DS$54:DS$60)&gt;0),1,0)))</f>
        <v>0</v>
      </c>
      <c r="AQ108" s="68">
        <f>IF((SUM(AQ$19:AQ$39)+SUM(AQ$78:AQ107)+SUM(AQ$117:AQ$121))&gt;=REGISTER!$DD$24,0,IF(DT$70=1,0,IF(AND(DT108=1,$J108=1,DT$43&gt;=REGISTER!$DD$28,DT$40&gt;0,SUM(DT$54:DT$60)&gt;0),1,0)))</f>
        <v>0</v>
      </c>
      <c r="AR108" s="68">
        <f>IF((SUM(AR$19:AR$39)+SUM(AR$78:AR107)+SUM(AR$117:AR$121))&gt;=REGISTER!$DD$24,0,IF(DU$70=1,0,IF(AND(DU108=1,$J108=1,DU$43&gt;=REGISTER!$DD$28,DU$40&gt;0,SUM(DU$54:DU$60)&gt;0),1,0)))</f>
        <v>0</v>
      </c>
      <c r="AS108" s="68">
        <f>IF((SUM(AS$19:AS$39)+SUM(AS$78:AS107)+SUM(AS$117:AS$121))&gt;=REGISTER!$DD$24,0,IF(DV$70=1,0,IF(AND(DV108=1,$J108=1,DV$43&gt;=REGISTER!$DD$28,DV$40&gt;0,SUM(DV$54:DV$60)&gt;0),1,0)))</f>
        <v>0</v>
      </c>
      <c r="AT108" s="68">
        <f>IF((SUM(AT$19:AT$39)+SUM(AT$78:AT107)+SUM(AT$117:AT$121))&gt;=REGISTER!$DD$24,0,IF(DW$70=1,0,IF(AND(DW108=1,$J108=1,DW$43&gt;=REGISTER!$DD$28,DW$40&gt;0,SUM(DW$54:DW$60)&gt;0),1,0)))</f>
        <v>0</v>
      </c>
      <c r="AU108" s="68">
        <f>IF((SUM(AU$19:AU$39)+SUM(AU$78:AU107)+SUM(AU$117:AU$121))&gt;=REGISTER!$DD$24,0,IF(DX$70=1,0,IF(AND(DX108=1,$J108=1,DX$43&gt;=REGISTER!$DD$28,DX$40&gt;0,SUM(DX$54:DX$60)&gt;0),1,0)))</f>
        <v>0</v>
      </c>
      <c r="AV108" s="68">
        <f>IF((SUM(AV$19:AV$39)+SUM(AV$78:AV107)+SUM(AV$117:AV$121))&gt;=REGISTER!$DD$24,0,IF(DY$70=1,0,IF(AND(DY108=1,$J108=1,DY$43&gt;=REGISTER!$DD$28,DY$40&gt;0,SUM(DY$54:DY$60)&gt;0),1,0)))</f>
        <v>0</v>
      </c>
      <c r="AW108" s="68">
        <f>IF((SUM(AW$19:AW$39)+SUM(AW$78:AW107)+SUM(AW$117:AW$121))&gt;=REGISTER!$DD$24,0,IF(DZ$70=1,0,IF(AND(DZ108=1,$J108=1,DZ$43&gt;=REGISTER!$DD$28,DZ$40&gt;0,SUM(DZ$54:DZ$60)&gt;0),1,0)))</f>
        <v>0</v>
      </c>
      <c r="AX108" s="68">
        <f>IF((SUM(AX$19:AX$39)+SUM(AX$78:AX107)+SUM(AX$117:AX$121))&gt;=REGISTER!$DD$24,0,IF(EA$70=1,0,IF(AND(EA108=1,$J108=1,EA$43&gt;=REGISTER!$DD$28,EA$40&gt;0,SUM(EA$54:EA$60)&gt;0),1,0)))</f>
        <v>0</v>
      </c>
      <c r="AY108" s="68">
        <f>IF((SUM(AY$19:AY$39)+SUM(AY$78:AY107)+SUM(AY$117:AY$121))&gt;=REGISTER!$DD$24,0,IF(EB$70=1,0,IF(AND(EB108=1,$J108=1,EB$43&gt;=REGISTER!$DD$28,EB$40&gt;0,SUM(EB$54:EB$60)&gt;0),1,0)))</f>
        <v>0</v>
      </c>
      <c r="AZ108" s="68">
        <f>IF((SUM(AZ$19:AZ$39)+SUM(AZ$78:AZ107)+SUM(AZ$117:AZ$121))&gt;=REGISTER!$DD$24,0,IF(EC$70=1,0,IF(AND(EC108=1,$J108=1,EC$43&gt;=REGISTER!$DD$28,EC$40&gt;0,SUM(EC$54:EC$60)&gt;0),1,0)))</f>
        <v>0</v>
      </c>
      <c r="BA108" s="68">
        <f>IF((SUM(BA$19:BA$39)+SUM(BA$78:BA107)+SUM(BA$117:BA$121))&gt;=REGISTER!$DD$24,0,IF(ED$70=1,0,IF(AND(ED108=1,$J108=1,ED$43&gt;=REGISTER!$DD$28,ED$40&gt;0,SUM(ED$54:ED$60)&gt;0),1,0)))</f>
        <v>0</v>
      </c>
      <c r="BB108" s="68">
        <f>IF((SUM(BB$19:BB$39)+SUM(BB$78:BB107)+SUM(BB$117:BB$121))&gt;=REGISTER!$DD$24,0,IF(EE$70=1,0,IF(AND(EE108=1,$J108=1,EE$43&gt;=REGISTER!$DD$28,EE$40&gt;0,SUM(EE$54:EE$60)&gt;0),1,0)))</f>
        <v>0</v>
      </c>
      <c r="BC108" s="68">
        <f>IF((SUM(BC$19:BC$39)+SUM(BC$78:BC107)+SUM(BC$117:BC$121))&gt;=REGISTER!$DD$24,0,IF(EF$70=1,0,IF(AND(EF108=1,$J108=1,EF$43&gt;=REGISTER!$DD$28,EF$40&gt;0,SUM(EF$54:EF$60)&gt;0),1,0)))</f>
        <v>0</v>
      </c>
      <c r="BD108" s="83">
        <f t="shared" si="55"/>
        <v>0</v>
      </c>
      <c r="BE108" s="68">
        <f>IF((SUM(BE$19:BE$37)+SUM(BE$78:BE107))&gt;=20,0,SUM(IF(AND($I108=1,CS108=1,CS$41&gt;2,CS$40&gt;0,SUM(CS$47:CS$53)&gt;0),1,0)))</f>
        <v>0</v>
      </c>
      <c r="BF108" s="68">
        <f>IF((SUM(BF$19:BF$37)+SUM(BF$78:BF107))&gt;=20,0,SUM(IF(AND($I108=1,CT108=1,CT$41&gt;2,CT$40&gt;0,SUM(CT$47:CT$53)&gt;0),1,0)))</f>
        <v>0</v>
      </c>
      <c r="BG108" s="68">
        <f>IF((SUM(BG$19:BG$37)+SUM(BG$78:BG107))&gt;=20,0,SUM(IF(AND($I108=1,CU108=1,CU$41&gt;2,CU$40&gt;0,SUM(CU$47:CU$53)&gt;0),1,0)))</f>
        <v>0</v>
      </c>
      <c r="BH108" s="68">
        <f>IF((SUM(BH$19:BH$37)+SUM(BH$78:BH107))&gt;=20,0,SUM(IF(AND($I108=1,CV108=1,CV$41&gt;2,CV$40&gt;0,SUM(CV$47:CV$53)&gt;0),1,0)))</f>
        <v>0</v>
      </c>
      <c r="BI108" s="68">
        <f>IF((SUM(BI$19:BI$37)+SUM(BI$78:BI107))&gt;=20,0,SUM(IF(AND($I108=1,CW108=1,CW$41&gt;2,CW$40&gt;0,SUM(CW$47:CW$53)&gt;0),1,0)))</f>
        <v>0</v>
      </c>
      <c r="BJ108" s="68">
        <f>IF((SUM(BJ$19:BJ$37)+SUM(BJ$78:BJ107))&gt;=20,0,SUM(IF(AND($I108=1,CX108=1,CX$41&gt;2,CX$40&gt;0,SUM(CX$47:CX$53)&gt;0),1,0)))</f>
        <v>0</v>
      </c>
      <c r="BK108" s="68">
        <f>IF((SUM(BK$19:BK$37)+SUM(BK$78:BK107))&gt;=20,0,SUM(IF(AND($I108=1,CY108=1,CY$41&gt;2,CY$40&gt;0,SUM(CY$47:CY$53)&gt;0),1,0)))</f>
        <v>0</v>
      </c>
      <c r="BL108" s="68">
        <f>IF((SUM(BL$19:BL$37)+SUM(BL$78:BL107))&gt;=20,0,SUM(IF(AND($I108=1,CZ108=1,CZ$41&gt;2,CZ$40&gt;0,SUM(CZ$47:CZ$53)&gt;0),1,0)))</f>
        <v>0</v>
      </c>
      <c r="BM108" s="68">
        <f>IF((SUM(BM$19:BM$37)+SUM(BM$78:BM107))&gt;=20,0,SUM(IF(AND($I108=1,DA108=1,DA$41&gt;2,DA$40&gt;0,SUM(DA$47:DA$53)&gt;0),1,0)))</f>
        <v>0</v>
      </c>
      <c r="BN108" s="68">
        <f>IF((SUM(BN$19:BN$37)+SUM(BN$78:BN107))&gt;=20,0,SUM(IF(AND($I108=1,DB108=1,DB$41&gt;2,DB$40&gt;0,SUM(DB$47:DB$53)&gt;0),1,0)))</f>
        <v>0</v>
      </c>
      <c r="BO108" s="68">
        <f>IF((SUM(BO$19:BO$37)+SUM(BO$78:BO107))&gt;=20,0,SUM(IF(AND($I108=1,DC108=1,DC$41&gt;2,DC$40&gt;0,SUM(DC$47:DC$53)&gt;0),1,0)))</f>
        <v>0</v>
      </c>
      <c r="BP108" s="68">
        <f>IF((SUM(BP$19:BP$37)+SUM(BP$78:BP107))&gt;=20,0,SUM(IF(AND($I108=1,DD108=1,DD$41&gt;2,DD$40&gt;0,SUM(DD$47:DD$53)&gt;0),1,0)))</f>
        <v>0</v>
      </c>
      <c r="BQ108" s="68">
        <f>IF((SUM(BQ$19:BQ$37)+SUM(BQ$78:BQ107))&gt;=20,0,SUM(IF(AND($I108=1,DE108=1,DE$41&gt;2,DE$40&gt;0,SUM(DE$47:DE$53)&gt;0),1,0)))</f>
        <v>0</v>
      </c>
      <c r="BR108" s="68">
        <f>IF((SUM(BR$19:BR$37)+SUM(BR$78:BR107))&gt;=20,0,SUM(IF(AND($I108=1,DF108=1,DF$41&gt;2,DF$40&gt;0,SUM(DF$47:DF$53)&gt;0),1,0)))</f>
        <v>0</v>
      </c>
      <c r="BS108" s="68">
        <f>IF((SUM(BS$19:BS$37)+SUM(BS$78:BS107))&gt;=20,0,SUM(IF(AND($I108=1,DG108=1,DG$41&gt;2,DG$40&gt;0,SUM(DG$47:DG$53)&gt;0),1,0)))</f>
        <v>0</v>
      </c>
      <c r="BT108" s="68">
        <f>IF((SUM(BT$19:BT$37)+SUM(BT$78:BT107))&gt;=20,0,SUM(IF(AND($I108=1,DH108=1,DH$41&gt;2,DH$40&gt;0,SUM(DH$47:DH$53)&gt;0),1,0)))</f>
        <v>0</v>
      </c>
      <c r="BU108" s="68">
        <f>IF((SUM(BU$19:BU$37)+SUM(BU$78:BU107))&gt;=20,0,SUM(IF(AND($I108=1,DI108=1,DI$41&gt;2,DI$40&gt;0,SUM(DI$47:DI$53)&gt;0),1,0)))</f>
        <v>0</v>
      </c>
      <c r="BV108" s="68">
        <f>IF((SUM(BV$19:BV$37)+SUM(BV$78:BV107))&gt;=20,0,SUM(IF(AND($I108=1,DJ108=1,DJ$41&gt;2,DJ$40&gt;0,SUM(DJ$47:DJ$53)&gt;0),1,0)))</f>
        <v>0</v>
      </c>
      <c r="BW108" s="68">
        <f>IF((SUM(BW$19:BW$37)+SUM(BW$78:BW107))&gt;=20,0,SUM(IF(AND($I108=1,DK108=1,DK$41&gt;2,DK$40&gt;0,SUM(DK$47:DK$53)&gt;0),1,0)))</f>
        <v>0</v>
      </c>
      <c r="BX108" s="68">
        <f>IF((SUM(BX$19:BX$37)+SUM(BX$78:BX107))&gt;=20,0,SUM(IF(AND($I108=1,DL108=1,DL$41&gt;2,DL$40&gt;0,SUM(DL$47:DL$53)&gt;0),1,0)))</f>
        <v>0</v>
      </c>
      <c r="BY108" s="68">
        <f>IF((SUM(BY$19:BY$37)+SUM(BY$78:BY107))&gt;=20,0,SUM(IF(AND($I108=1,DM108=1,DM$41&gt;2,DM$40&gt;0,SUM(DM$47:DM$53)&gt;0),1,0)))</f>
        <v>0</v>
      </c>
      <c r="BZ108" s="68">
        <f>IF((SUM(BZ$19:BZ$37)+SUM(BZ$78:BZ107))&gt;=20,0,SUM(IF(AND($I108=1,DN108=1,DN$41&gt;2,DN$40&gt;0,SUM(DN$47:DN$53)&gt;0),1,0)))</f>
        <v>0</v>
      </c>
      <c r="CA108" s="68">
        <f>IF((SUM(CA$19:CA$37)+SUM(CA$78:CA107))&gt;=20,0,SUM(IF(AND($I108=1,DO108=1,DO$41&gt;2,DO$40&gt;0,SUM(DO$47:DO$53)&gt;0),1,0)))</f>
        <v>0</v>
      </c>
      <c r="CB108" s="68">
        <f>IF((SUM(CB$19:CB$37)+SUM(CB$78:CB107))&gt;=20,0,SUM(IF(AND($I108=1,DP108=1,DP$41&gt;2,DP$40&gt;0,SUM(DP$47:DP$53)&gt;0),1,0)))</f>
        <v>0</v>
      </c>
      <c r="CC108" s="68">
        <f>IF((SUM(CC$19:CC$37)+SUM(CC$78:CC107))&gt;=20,0,SUM(IF(AND($I108=1,DQ108=1,DQ$41&gt;2,DQ$40&gt;0,SUM(DQ$47:DQ$53)&gt;0),1,0)))</f>
        <v>0</v>
      </c>
      <c r="CD108" s="68">
        <f>IF((SUM(CD$19:CD$37)+SUM(CD$78:CD107))&gt;=20,0,SUM(IF(AND($I108=1,DR108=1,DR$41&gt;2,DR$40&gt;0,SUM(DR$47:DR$53)&gt;0),1,0)))</f>
        <v>0</v>
      </c>
      <c r="CE108" s="68">
        <f>IF((SUM(CE$19:CE$37)+SUM(CE$78:CE107))&gt;=20,0,SUM(IF(AND($I108=1,DS108=1,DS$41&gt;2,DS$40&gt;0,SUM(DS$47:DS$53)&gt;0),1,0)))</f>
        <v>0</v>
      </c>
      <c r="CF108" s="68">
        <f>IF((SUM(CF$19:CF$37)+SUM(CF$78:CF107))&gt;=20,0,SUM(IF(AND($I108=1,DT108=1,DT$41&gt;2,DT$40&gt;0,SUM(DT$47:DT$53)&gt;0),1,0)))</f>
        <v>0</v>
      </c>
      <c r="CG108" s="68">
        <f>IF((SUM(CG$19:CG$37)+SUM(CG$78:CG107))&gt;=20,0,SUM(IF(AND($I108=1,DU108=1,DU$41&gt;2,DU$40&gt;0,SUM(DU$47:DU$53)&gt;0),1,0)))</f>
        <v>0</v>
      </c>
      <c r="CH108" s="68">
        <f>IF((SUM(CH$19:CH$37)+SUM(CH$78:CH107))&gt;=20,0,SUM(IF(AND($I108=1,DV108=1,DV$41&gt;2,DV$40&gt;0,SUM(DV$47:DV$53)&gt;0),1,0)))</f>
        <v>0</v>
      </c>
      <c r="CI108" s="68">
        <f>IF((SUM(CI$19:CI$37)+SUM(CI$78:CI107))&gt;=20,0,SUM(IF(AND($I108=1,DW108=1,DW$41&gt;2,DW$40&gt;0,SUM(DW$47:DW$53)&gt;0),1,0)))</f>
        <v>0</v>
      </c>
      <c r="CJ108" s="68">
        <f>IF((SUM(CJ$19:CJ$37)+SUM(CJ$78:CJ107))&gt;=20,0,SUM(IF(AND($I108=1,DX108=1,DX$41&gt;2,DX$40&gt;0,SUM(DX$47:DX$53)&gt;0),1,0)))</f>
        <v>0</v>
      </c>
      <c r="CK108" s="68">
        <f>IF((SUM(CK$19:CK$37)+SUM(CK$78:CK107))&gt;=20,0,SUM(IF(AND($I108=1,DY108=1,DY$41&gt;2,DY$40&gt;0,SUM(DY$47:DY$53)&gt;0),1,0)))</f>
        <v>0</v>
      </c>
      <c r="CL108" s="68">
        <f>IF((SUM(CL$19:CL$37)+SUM(CL$78:CL107))&gt;=20,0,SUM(IF(AND($I108=1,DZ108=1,DZ$41&gt;2,DZ$40&gt;0,SUM(DZ$47:DZ$53)&gt;0),1,0)))</f>
        <v>0</v>
      </c>
      <c r="CM108" s="68">
        <f>IF((SUM(CM$19:CM$37)+SUM(CM$78:CM107))&gt;=20,0,SUM(IF(AND($I108=1,EA108=1,EA$41&gt;2,EA$40&gt;0,SUM(EA$47:EA$53)&gt;0),1,0)))</f>
        <v>0</v>
      </c>
      <c r="CN108" s="68">
        <f>IF((SUM(CN$19:CN$37)+SUM(CN$78:CN107))&gt;=20,0,SUM(IF(AND($I108=1,EB108=1,EB$41&gt;2,EB$40&gt;0,SUM(EB$47:EB$53)&gt;0),1,0)))</f>
        <v>0</v>
      </c>
      <c r="CO108" s="68">
        <f>IF((SUM(CO$19:CO$37)+SUM(CO$78:CO107))&gt;=20,0,SUM(IF(AND($I108=1,EC108=1,EC$41&gt;2,EC$40&gt;0,SUM(EC$47:EC$53)&gt;0),1,0)))</f>
        <v>0</v>
      </c>
      <c r="CP108" s="68">
        <f>IF((SUM(CP$19:CP$37)+SUM(CP$78:CP107))&gt;=20,0,SUM(IF(AND($I108=1,ED108=1,ED$41&gt;2,ED$40&gt;0,SUM(ED$47:ED$53)&gt;0),1,0)))</f>
        <v>0</v>
      </c>
      <c r="CQ108" s="68">
        <f>IF((SUM(CQ$19:CQ$37)+SUM(CQ$78:CQ107))&gt;=20,0,SUM(IF(AND($I108=1,EE108=1,EE$41&gt;2,EE$40&gt;0,SUM(EE$47:EE$53)&gt;0),1,0)))</f>
        <v>0</v>
      </c>
      <c r="CR108" s="68">
        <f>IF((SUM(CR$19:CR$37)+SUM(CR$78:CR107))&gt;=20,0,SUM(IF(AND($I108=1,EF108=1,EF$41&gt;2,EF$40&gt;0,SUM(EF$47:EF$53)&gt;0),1,0)))</f>
        <v>0</v>
      </c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3"/>
      <c r="DI108" s="53"/>
      <c r="DJ108" s="53"/>
      <c r="DK108" s="53"/>
      <c r="DL108" s="53"/>
      <c r="DM108" s="53"/>
      <c r="DN108" s="53"/>
      <c r="DO108" s="53"/>
      <c r="DP108" s="53"/>
      <c r="DQ108" s="53"/>
      <c r="DR108" s="53"/>
      <c r="DS108" s="53"/>
      <c r="DT108" s="53"/>
      <c r="DU108" s="53"/>
      <c r="DV108" s="53"/>
      <c r="DW108" s="53"/>
      <c r="DX108" s="53"/>
      <c r="DY108" s="53"/>
      <c r="DZ108" s="53"/>
      <c r="EA108" s="53"/>
      <c r="EB108" s="53"/>
      <c r="EC108" s="53"/>
      <c r="ED108" s="53"/>
      <c r="EE108" s="53"/>
      <c r="EF108" s="53"/>
      <c r="EG108" s="46">
        <f t="shared" si="51"/>
        <v>0</v>
      </c>
      <c r="EH108" s="116"/>
      <c r="EI108" s="82">
        <f t="shared" si="52"/>
        <v>0</v>
      </c>
      <c r="EJ108" s="295" t="str">
        <f t="shared" si="53"/>
        <v/>
      </c>
      <c r="EK108" s="296">
        <f t="shared" si="54"/>
        <v>0</v>
      </c>
      <c r="EL108" s="161"/>
      <c r="EM108" s="354">
        <f>SUMIF($K108,REGISTER!$CY$7,'KORT 3'!$BD108)</f>
        <v>0</v>
      </c>
      <c r="EN108" s="355">
        <f>SUMIF($K108,REGISTER!$CY$8,'KORT 3'!$BD108)</f>
        <v>0</v>
      </c>
      <c r="EO108" s="356">
        <f>SUMIF($K108,REGISTER!$CY$9,'KORT 3'!$BD108)</f>
        <v>0</v>
      </c>
      <c r="EP108" s="356">
        <f>SUMIF($K108,REGISTER!$CY$10,'KORT 3'!$BD108)</f>
        <v>0</v>
      </c>
      <c r="EQ108" s="357">
        <f>SUMIF($K108,REGISTER!$CY$23,'KORT 3'!$BD108)</f>
        <v>0</v>
      </c>
      <c r="ER108" s="355">
        <f>SUMIF($K108,REGISTER!$CY$24,'KORT 3'!$BD108)</f>
        <v>0</v>
      </c>
      <c r="ES108" s="356">
        <f>SUMIF($K108,REGISTER!$CY$25,'KORT 3'!$BD108)</f>
        <v>0</v>
      </c>
      <c r="ET108" s="356">
        <f>SUMIF($K108,REGISTER!$CY$26,'KORT 3'!$BD108)</f>
        <v>0</v>
      </c>
      <c r="EU108" s="357">
        <f>SUMIF($K108,REGISTER!$CY$15,'KORT 3'!$BD108)</f>
        <v>0</v>
      </c>
      <c r="EV108" s="355">
        <f>SUMIF($K108,REGISTER!$CY$16,'KORT 3'!$BD108)</f>
        <v>0</v>
      </c>
      <c r="EW108" s="355">
        <f>SUMIF($K108,REGISTER!$CY$17,'KORT 3'!$BD108)</f>
        <v>0</v>
      </c>
      <c r="EX108" s="355">
        <f>SUMIF($K108,REGISTER!$CY$18,'KORT 3'!$BD108)</f>
        <v>0</v>
      </c>
      <c r="EY108" s="358">
        <f>SUMIF($K108,REGISTER!$CY$19,'KORT 3'!$BD108)+SUMIF($K108,REGISTER!$CY$20,'KORT 3'!$BD108)+SUMIF($K108,REGISTER!$CY$21,'KORT 3'!$BD108)+SUMIF($K108,REGISTER!$CY$22,'KORT 3'!$BD108)</f>
        <v>0</v>
      </c>
      <c r="EZ108" s="359">
        <f>SUMIF($K108,REGISTER!$CY$31,'KORT 3'!$BD108)</f>
        <v>0</v>
      </c>
      <c r="FA108" s="355">
        <f>SUMIF($K108,REGISTER!$CY$32,'KORT 3'!$BD108)</f>
        <v>0</v>
      </c>
      <c r="FB108" s="355">
        <f>SUMIF($K108,REGISTER!$CY$33,'KORT 3'!$BD108)</f>
        <v>0</v>
      </c>
      <c r="FC108" s="355">
        <f>SUMIF($K108,REGISTER!$CY$34,'KORT 3'!$BD108)</f>
        <v>0</v>
      </c>
      <c r="FD108" s="358">
        <f>SUMIF($K108,REGISTER!$CY$35,'KORT 3'!$BD108)+SUMIF($K108,REGISTER!$CY$36,'KORT 3'!$BD108)+SUMIF($K108,REGISTER!$CY$37,'KORT 3'!$BD108)+SUMIF($K108,REGISTER!$CY$38,'KORT 3'!$BD108)</f>
        <v>0</v>
      </c>
      <c r="FE108" s="376"/>
      <c r="FF108" s="377"/>
      <c r="FG108" s="378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9"/>
      <c r="FY108" s="84">
        <f>SUMIF($M108,REGISTER!$CY$40,'KORT 3'!$O108)</f>
        <v>0</v>
      </c>
      <c r="FZ108" s="17">
        <f>SUMIF($M108,REGISTER!$CY$41,'KORT 3'!$O108)</f>
        <v>0</v>
      </c>
      <c r="GA108" s="17">
        <f>SUMIF($M108,REGISTER!$CY$42,'KORT 3'!$O108)</f>
        <v>0</v>
      </c>
      <c r="GB108" s="17">
        <f>SUMIF($M108,REGISTER!$CY$43,'KORT 3'!$O108)</f>
        <v>0</v>
      </c>
      <c r="GC108" s="17">
        <f>SUMIF($M108,REGISTER!$CY$44,'KORT 3'!$O108)</f>
        <v>0</v>
      </c>
      <c r="GD108" s="17">
        <f>SUMIF($M108,REGISTER!$CY$45,'KORT 3'!$O108)</f>
        <v>0</v>
      </c>
      <c r="GE108" s="17">
        <f>SUMIF($M108,REGISTER!$CY$60,'KORT 3'!$O108)</f>
        <v>0</v>
      </c>
      <c r="GF108" s="17">
        <f>SUMIF($M108,REGISTER!$CY$61,'KORT 3'!$O108)</f>
        <v>0</v>
      </c>
      <c r="GG108" s="17">
        <f>SUMIF($M108,REGISTER!$CY$62,'KORT 3'!$O108)</f>
        <v>0</v>
      </c>
      <c r="GH108" s="17">
        <f>SUMIF($M108,REGISTER!$CY$63,'KORT 3'!$O108)</f>
        <v>0</v>
      </c>
      <c r="GI108" s="17">
        <f>SUMIF($M108,REGISTER!$CY$64,'KORT 3'!$O108)</f>
        <v>0</v>
      </c>
      <c r="GJ108" s="17">
        <f>SUMIF($M108,REGISTER!$CY$65,'KORT 3'!$O108)</f>
        <v>0</v>
      </c>
      <c r="GK108" s="17">
        <f>SUMIF($M108,REGISTER!$CY$50,'KORT 3'!$O108)</f>
        <v>0</v>
      </c>
      <c r="GL108" s="17">
        <f>SUMIF($M108,REGISTER!$CY$51,'KORT 3'!$O108)</f>
        <v>0</v>
      </c>
      <c r="GM108" s="17">
        <f>SUMIF($M108,REGISTER!$CY$52,'KORT 3'!$O108)</f>
        <v>0</v>
      </c>
      <c r="GN108" s="17">
        <f>SUMIF($M108,REGISTER!$CY$53,'KORT 3'!$O108)</f>
        <v>0</v>
      </c>
      <c r="GO108" s="17">
        <f>SUMIF($M108,REGISTER!$CY$54,'KORT 3'!$O108)</f>
        <v>0</v>
      </c>
      <c r="GP108" s="17">
        <f>SUMIF($M108,REGISTER!$CY$55,'KORT 3'!$O108)</f>
        <v>0</v>
      </c>
      <c r="GQ108" s="16">
        <f>SUMIF($M108,REGISTER!$CY$56,'KORT 3'!$O108)+SUMIF($M108,REGISTER!$CY$57,'KORT 3'!$O108)+SUMIF($M108,REGISTER!$CY$58,'KORT 3'!$O108)+SUMIF($M108,REGISTER!$CY$59,'KORT 3'!$O108)</f>
        <v>0</v>
      </c>
      <c r="GR108" s="17">
        <f>SUMIF($M108,REGISTER!$CY$70,'KORT 3'!$O108)</f>
        <v>0</v>
      </c>
      <c r="GS108" s="17">
        <f>SUMIF($M108,REGISTER!$CY$71,'KORT 3'!$O108)</f>
        <v>0</v>
      </c>
      <c r="GT108" s="17">
        <f>SUMIF($M108,REGISTER!$CY$72,'KORT 3'!$O108)</f>
        <v>0</v>
      </c>
      <c r="GU108" s="17">
        <f>SUMIF($M108,REGISTER!$CY$73,'KORT 3'!$O108)</f>
        <v>0</v>
      </c>
      <c r="GV108" s="17">
        <f>SUMIF($M108,REGISTER!$CY$74,'KORT 3'!$O108)</f>
        <v>0</v>
      </c>
      <c r="GW108" s="17">
        <f>SUMIF($M108,REGISTER!$CY$75,'KORT 3'!$O108)</f>
        <v>0</v>
      </c>
      <c r="GX108" s="16">
        <f>SUMIF($M108,REGISTER!$CY$76,'KORT 3'!$O108)+SUMIF($M108,REGISTER!$CY$77,'KORT 3'!$O108)+SUMIF($M108,REGISTER!$CY$78,'KORT 3'!$O108)+SUMIF($M108,REGISTER!$CY$79,'KORT 3'!$O108)</f>
        <v>0</v>
      </c>
      <c r="GY108" s="116"/>
      <c r="GZ108" s="116"/>
      <c r="HA108" s="116"/>
      <c r="HB108" s="116"/>
      <c r="HC108" s="116"/>
      <c r="HD108" s="116"/>
      <c r="HE108" s="116"/>
      <c r="HF108" s="116"/>
      <c r="HG108" s="116"/>
      <c r="HH108" s="116"/>
      <c r="HI108" s="116"/>
      <c r="HJ108" s="116"/>
      <c r="HK108" s="116"/>
      <c r="HL108" s="116"/>
      <c r="HM108" s="116"/>
      <c r="HN108" s="116"/>
      <c r="HO108" s="116"/>
      <c r="HP108" s="106"/>
      <c r="HQ108" s="1"/>
    </row>
    <row r="109" spans="1:225" ht="12" customHeight="1">
      <c r="A109" s="15">
        <v>53</v>
      </c>
      <c r="B109" s="69"/>
      <c r="C109" s="539" t="str">
        <f t="shared" si="41"/>
        <v/>
      </c>
      <c r="D109" s="540"/>
      <c r="E109" s="540"/>
      <c r="F109" s="540"/>
      <c r="G109" s="541"/>
      <c r="H109" s="111" t="str">
        <f t="shared" si="42"/>
        <v/>
      </c>
      <c r="I109" s="22">
        <f t="shared" si="43"/>
        <v>0</v>
      </c>
      <c r="J109" s="22">
        <f t="shared" si="44"/>
        <v>0</v>
      </c>
      <c r="K109" s="22">
        <f t="shared" si="45"/>
        <v>0</v>
      </c>
      <c r="L109" s="114"/>
      <c r="M109" s="22">
        <f t="shared" si="46"/>
        <v>0</v>
      </c>
      <c r="N109" s="22">
        <f t="shared" si="47"/>
        <v>0</v>
      </c>
      <c r="O109" s="83">
        <f t="shared" si="48"/>
        <v>0</v>
      </c>
      <c r="P109" s="68">
        <f>IF((SUM(P$19:P$39)+SUM(P$78:P108)+SUM(P$117:P$121))&gt;=REGISTER!$DD$24,0,IF(CS$70=1,0,IF(AND(CS109=1,$J109=1,CS$43&gt;=REGISTER!$DD$28,CS$40&gt;0,SUM(CS$54:CS$60)&gt;0),1,0)))</f>
        <v>0</v>
      </c>
      <c r="Q109" s="68">
        <f>IF((SUM(Q$19:Q$39)+SUM(Q$78:Q108)+SUM(Q$117:Q$121))&gt;=REGISTER!$DD$24,0,IF(CT$70=1,0,IF(AND(CT109=1,$J109=1,CT$43&gt;=REGISTER!$DD$28,CT$40&gt;0,SUM(CT$54:CT$60)&gt;0),1,0)))</f>
        <v>0</v>
      </c>
      <c r="R109" s="68">
        <f>IF((SUM(R$19:R$39)+SUM(R$78:R108)+SUM(R$117:R$121))&gt;=REGISTER!$DD$24,0,IF(CU$70=1,0,IF(AND(CU109=1,$J109=1,CU$43&gt;=REGISTER!$DD$28,CU$40&gt;0,SUM(CU$54:CU$60)&gt;0),1,0)))</f>
        <v>0</v>
      </c>
      <c r="S109" s="68">
        <f>IF((SUM(S$19:S$39)+SUM(S$78:S108)+SUM(S$117:S$121))&gt;=REGISTER!$DD$24,0,IF(CV$70=1,0,IF(AND(CV109=1,$J109=1,CV$43&gt;=REGISTER!$DD$28,CV$40&gt;0,SUM(CV$54:CV$60)&gt;0),1,0)))</f>
        <v>0</v>
      </c>
      <c r="T109" s="68">
        <f>IF((SUM(T$19:T$39)+SUM(T$78:T108)+SUM(T$117:T$121))&gt;=REGISTER!$DD$24,0,IF(CW$70=1,0,IF(AND(CW109=1,$J109=1,CW$43&gt;=REGISTER!$DD$28,CW$40&gt;0,SUM(CW$54:CW$60)&gt;0),1,0)))</f>
        <v>0</v>
      </c>
      <c r="U109" s="68">
        <f>IF((SUM(U$19:U$39)+SUM(U$78:U108)+SUM(U$117:U$121))&gt;=REGISTER!$DD$24,0,IF(CX$70=1,0,IF(AND(CX109=1,$J109=1,CX$43&gt;=REGISTER!$DD$28,CX$40&gt;0,SUM(CX$54:CX$60)&gt;0),1,0)))</f>
        <v>0</v>
      </c>
      <c r="V109" s="68">
        <f>IF((SUM(V$19:V$39)+SUM(V$78:V108)+SUM(V$117:V$121))&gt;=REGISTER!$DD$24,0,IF(CY$70=1,0,IF(AND(CY109=1,$J109=1,CY$43&gt;=REGISTER!$DD$28,CY$40&gt;0,SUM(CY$54:CY$60)&gt;0),1,0)))</f>
        <v>0</v>
      </c>
      <c r="W109" s="68">
        <f>IF((SUM(W$19:W$39)+SUM(W$78:W108)+SUM(W$117:W$121))&gt;=REGISTER!$DD$24,0,IF(CZ$70=1,0,IF(AND(CZ109=1,$J109=1,CZ$43&gt;=REGISTER!$DD$28,CZ$40&gt;0,SUM(CZ$54:CZ$60)&gt;0),1,0)))</f>
        <v>0</v>
      </c>
      <c r="X109" s="68">
        <f>IF((SUM(X$19:X$39)+SUM(X$78:X108)+SUM(X$117:X$121))&gt;=REGISTER!$DD$24,0,IF(DA$70=1,0,IF(AND(DA109=1,$J109=1,DA$43&gt;=REGISTER!$DD$28,DA$40&gt;0,SUM(DA$54:DA$60)&gt;0),1,0)))</f>
        <v>0</v>
      </c>
      <c r="Y109" s="68">
        <f>IF((SUM(Y$19:Y$39)+SUM(Y$78:Y108)+SUM(Y$117:Y$121))&gt;=REGISTER!$DD$24,0,IF(DB$70=1,0,IF(AND(DB109=1,$J109=1,DB$43&gt;=REGISTER!$DD$28,DB$40&gt;0,SUM(DB$54:DB$60)&gt;0),1,0)))</f>
        <v>0</v>
      </c>
      <c r="Z109" s="68">
        <f>IF((SUM(Z$19:Z$39)+SUM(Z$78:Z108)+SUM(Z$117:Z$121))&gt;=REGISTER!$DD$24,0,IF(DC$70=1,0,IF(AND(DC109=1,$J109=1,DC$43&gt;=REGISTER!$DD$28,DC$40&gt;0,SUM(DC$54:DC$60)&gt;0),1,0)))</f>
        <v>0</v>
      </c>
      <c r="AA109" s="68">
        <f>IF((SUM(AA$19:AA$39)+SUM(AA$78:AA108)+SUM(AA$117:AA$121))&gt;=REGISTER!$DD$24,0,IF(DD$70=1,0,IF(AND(DD109=1,$J109=1,DD$43&gt;=REGISTER!$DD$28,DD$40&gt;0,SUM(DD$54:DD$60)&gt;0),1,0)))</f>
        <v>0</v>
      </c>
      <c r="AB109" s="68">
        <f>IF((SUM(AB$19:AB$39)+SUM(AB$78:AB108)+SUM(AB$117:AB$121))&gt;=REGISTER!$DD$24,0,IF(DE$70=1,0,IF(AND(DE109=1,$J109=1,DE$43&gt;=REGISTER!$DD$28,DE$40&gt;0,SUM(DE$54:DE$60)&gt;0),1,0)))</f>
        <v>0</v>
      </c>
      <c r="AC109" s="68">
        <f>IF((SUM(AC$19:AC$39)+SUM(AC$78:AC108)+SUM(AC$117:AC$121))&gt;=REGISTER!$DD$24,0,IF(DF$70=1,0,IF(AND(DF109=1,$J109=1,DF$43&gt;=REGISTER!$DD$28,DF$40&gt;0,SUM(DF$54:DF$60)&gt;0),1,0)))</f>
        <v>0</v>
      </c>
      <c r="AD109" s="68">
        <f>IF((SUM(AD$19:AD$39)+SUM(AD$78:AD108)+SUM(AD$117:AD$121))&gt;=REGISTER!$DD$24,0,IF(DG$70=1,0,IF(AND(DG109=1,$J109=1,DG$43&gt;=REGISTER!$DD$28,DG$40&gt;0,SUM(DG$54:DG$60)&gt;0),1,0)))</f>
        <v>0</v>
      </c>
      <c r="AE109" s="68">
        <f>IF((SUM(AE$19:AE$39)+SUM(AE$78:AE108)+SUM(AE$117:AE$121))&gt;=REGISTER!$DD$24,0,IF(DH$70=1,0,IF(AND(DH109=1,$J109=1,DH$43&gt;=REGISTER!$DD$28,DH$40&gt;0,SUM(DH$54:DH$60)&gt;0),1,0)))</f>
        <v>0</v>
      </c>
      <c r="AF109" s="68">
        <f>IF((SUM(AF$19:AF$39)+SUM(AF$78:AF108)+SUM(AF$117:AF$121))&gt;=REGISTER!$DD$24,0,IF(DI$70=1,0,IF(AND(DI109=1,$J109=1,DI$43&gt;=REGISTER!$DD$28,DI$40&gt;0,SUM(DI$54:DI$60)&gt;0),1,0)))</f>
        <v>0</v>
      </c>
      <c r="AG109" s="68">
        <f>IF((SUM(AG$19:AG$39)+SUM(AG$78:AG108)+SUM(AG$117:AG$121))&gt;=REGISTER!$DD$24,0,IF(DJ$70=1,0,IF(AND(DJ109=1,$J109=1,DJ$43&gt;=REGISTER!$DD$28,DJ$40&gt;0,SUM(DJ$54:DJ$60)&gt;0),1,0)))</f>
        <v>0</v>
      </c>
      <c r="AH109" s="68">
        <f>IF((SUM(AH$19:AH$39)+SUM(AH$78:AH108)+SUM(AH$117:AH$121))&gt;=REGISTER!$DD$24,0,IF(DK$70=1,0,IF(AND(DK109=1,$J109=1,DK$43&gt;=REGISTER!$DD$28,DK$40&gt;0,SUM(DK$54:DK$60)&gt;0),1,0)))</f>
        <v>0</v>
      </c>
      <c r="AI109" s="68">
        <f>IF((SUM(AI$19:AI$39)+SUM(AI$78:AI108)+SUM(AI$117:AI$121))&gt;=REGISTER!$DD$24,0,IF(DL$70=1,0,IF(AND(DL109=1,$J109=1,DL$43&gt;=REGISTER!$DD$28,DL$40&gt;0,SUM(DL$54:DL$60)&gt;0),1,0)))</f>
        <v>0</v>
      </c>
      <c r="AJ109" s="68">
        <f>IF((SUM(AJ$19:AJ$39)+SUM(AJ$78:AJ108)+SUM(AJ$117:AJ$121))&gt;=REGISTER!$DD$24,0,IF(DM$70=1,0,IF(AND(DM109=1,$J109=1,DM$43&gt;=REGISTER!$DD$28,DM$40&gt;0,SUM(DM$54:DM$60)&gt;0),1,0)))</f>
        <v>0</v>
      </c>
      <c r="AK109" s="68">
        <f>IF((SUM(AK$19:AK$39)+SUM(AK$78:AK108)+SUM(AK$117:AK$121))&gt;=REGISTER!$DD$24,0,IF(DN$70=1,0,IF(AND(DN109=1,$J109=1,DN$43&gt;=REGISTER!$DD$28,DN$40&gt;0,SUM(DN$54:DN$60)&gt;0),1,0)))</f>
        <v>0</v>
      </c>
      <c r="AL109" s="68">
        <f>IF((SUM(AL$19:AL$39)+SUM(AL$78:AL108)+SUM(AL$117:AL$121))&gt;=REGISTER!$DD$24,0,IF(DO$70=1,0,IF(AND(DO109=1,$J109=1,DO$43&gt;=REGISTER!$DD$28,DO$40&gt;0,SUM(DO$54:DO$60)&gt;0),1,0)))</f>
        <v>0</v>
      </c>
      <c r="AM109" s="68">
        <f>IF((SUM(AM$19:AM$39)+SUM(AM$78:AM108)+SUM(AM$117:AM$121))&gt;=REGISTER!$DD$24,0,IF(DP$70=1,0,IF(AND(DP109=1,$J109=1,DP$43&gt;=REGISTER!$DD$28,DP$40&gt;0,SUM(DP$54:DP$60)&gt;0),1,0)))</f>
        <v>0</v>
      </c>
      <c r="AN109" s="68">
        <f>IF((SUM(AN$19:AN$39)+SUM(AN$78:AN108)+SUM(AN$117:AN$121))&gt;=REGISTER!$DD$24,0,IF(DQ$70=1,0,IF(AND(DQ109=1,$J109=1,DQ$43&gt;=REGISTER!$DD$28,DQ$40&gt;0,SUM(DQ$54:DQ$60)&gt;0),1,0)))</f>
        <v>0</v>
      </c>
      <c r="AO109" s="68">
        <f>IF((SUM(AO$19:AO$39)+SUM(AO$78:AO108)+SUM(AO$117:AO$121))&gt;=REGISTER!$DD$24,0,IF(DR$70=1,0,IF(AND(DR109=1,$J109=1,DR$43&gt;=REGISTER!$DD$28,DR$40&gt;0,SUM(DR$54:DR$60)&gt;0),1,0)))</f>
        <v>0</v>
      </c>
      <c r="AP109" s="68">
        <f>IF((SUM(AP$19:AP$39)+SUM(AP$78:AP108)+SUM(AP$117:AP$121))&gt;=REGISTER!$DD$24,0,IF(DS$70=1,0,IF(AND(DS109=1,$J109=1,DS$43&gt;=REGISTER!$DD$28,DS$40&gt;0,SUM(DS$54:DS$60)&gt;0),1,0)))</f>
        <v>0</v>
      </c>
      <c r="AQ109" s="68">
        <f>IF((SUM(AQ$19:AQ$39)+SUM(AQ$78:AQ108)+SUM(AQ$117:AQ$121))&gt;=REGISTER!$DD$24,0,IF(DT$70=1,0,IF(AND(DT109=1,$J109=1,DT$43&gt;=REGISTER!$DD$28,DT$40&gt;0,SUM(DT$54:DT$60)&gt;0),1,0)))</f>
        <v>0</v>
      </c>
      <c r="AR109" s="68">
        <f>IF((SUM(AR$19:AR$39)+SUM(AR$78:AR108)+SUM(AR$117:AR$121))&gt;=REGISTER!$DD$24,0,IF(DU$70=1,0,IF(AND(DU109=1,$J109=1,DU$43&gt;=REGISTER!$DD$28,DU$40&gt;0,SUM(DU$54:DU$60)&gt;0),1,0)))</f>
        <v>0</v>
      </c>
      <c r="AS109" s="68">
        <f>IF((SUM(AS$19:AS$39)+SUM(AS$78:AS108)+SUM(AS$117:AS$121))&gt;=REGISTER!$DD$24,0,IF(DV$70=1,0,IF(AND(DV109=1,$J109=1,DV$43&gt;=REGISTER!$DD$28,DV$40&gt;0,SUM(DV$54:DV$60)&gt;0),1,0)))</f>
        <v>0</v>
      </c>
      <c r="AT109" s="68">
        <f>IF((SUM(AT$19:AT$39)+SUM(AT$78:AT108)+SUM(AT$117:AT$121))&gt;=REGISTER!$DD$24,0,IF(DW$70=1,0,IF(AND(DW109=1,$J109=1,DW$43&gt;=REGISTER!$DD$28,DW$40&gt;0,SUM(DW$54:DW$60)&gt;0),1,0)))</f>
        <v>0</v>
      </c>
      <c r="AU109" s="68">
        <f>IF((SUM(AU$19:AU$39)+SUM(AU$78:AU108)+SUM(AU$117:AU$121))&gt;=REGISTER!$DD$24,0,IF(DX$70=1,0,IF(AND(DX109=1,$J109=1,DX$43&gt;=REGISTER!$DD$28,DX$40&gt;0,SUM(DX$54:DX$60)&gt;0),1,0)))</f>
        <v>0</v>
      </c>
      <c r="AV109" s="68">
        <f>IF((SUM(AV$19:AV$39)+SUM(AV$78:AV108)+SUM(AV$117:AV$121))&gt;=REGISTER!$DD$24,0,IF(DY$70=1,0,IF(AND(DY109=1,$J109=1,DY$43&gt;=REGISTER!$DD$28,DY$40&gt;0,SUM(DY$54:DY$60)&gt;0),1,0)))</f>
        <v>0</v>
      </c>
      <c r="AW109" s="68">
        <f>IF((SUM(AW$19:AW$39)+SUM(AW$78:AW108)+SUM(AW$117:AW$121))&gt;=REGISTER!$DD$24,0,IF(DZ$70=1,0,IF(AND(DZ109=1,$J109=1,DZ$43&gt;=REGISTER!$DD$28,DZ$40&gt;0,SUM(DZ$54:DZ$60)&gt;0),1,0)))</f>
        <v>0</v>
      </c>
      <c r="AX109" s="68">
        <f>IF((SUM(AX$19:AX$39)+SUM(AX$78:AX108)+SUM(AX$117:AX$121))&gt;=REGISTER!$DD$24,0,IF(EA$70=1,0,IF(AND(EA109=1,$J109=1,EA$43&gt;=REGISTER!$DD$28,EA$40&gt;0,SUM(EA$54:EA$60)&gt;0),1,0)))</f>
        <v>0</v>
      </c>
      <c r="AY109" s="68">
        <f>IF((SUM(AY$19:AY$39)+SUM(AY$78:AY108)+SUM(AY$117:AY$121))&gt;=REGISTER!$DD$24,0,IF(EB$70=1,0,IF(AND(EB109=1,$J109=1,EB$43&gt;=REGISTER!$DD$28,EB$40&gt;0,SUM(EB$54:EB$60)&gt;0),1,0)))</f>
        <v>0</v>
      </c>
      <c r="AZ109" s="68">
        <f>IF((SUM(AZ$19:AZ$39)+SUM(AZ$78:AZ108)+SUM(AZ$117:AZ$121))&gt;=REGISTER!$DD$24,0,IF(EC$70=1,0,IF(AND(EC109=1,$J109=1,EC$43&gt;=REGISTER!$DD$28,EC$40&gt;0,SUM(EC$54:EC$60)&gt;0),1,0)))</f>
        <v>0</v>
      </c>
      <c r="BA109" s="68">
        <f>IF((SUM(BA$19:BA$39)+SUM(BA$78:BA108)+SUM(BA$117:BA$121))&gt;=REGISTER!$DD$24,0,IF(ED$70=1,0,IF(AND(ED109=1,$J109=1,ED$43&gt;=REGISTER!$DD$28,ED$40&gt;0,SUM(ED$54:ED$60)&gt;0),1,0)))</f>
        <v>0</v>
      </c>
      <c r="BB109" s="68">
        <f>IF((SUM(BB$19:BB$39)+SUM(BB$78:BB108)+SUM(BB$117:BB$121))&gt;=REGISTER!$DD$24,0,IF(EE$70=1,0,IF(AND(EE109=1,$J109=1,EE$43&gt;=REGISTER!$DD$28,EE$40&gt;0,SUM(EE$54:EE$60)&gt;0),1,0)))</f>
        <v>0</v>
      </c>
      <c r="BC109" s="68">
        <f>IF((SUM(BC$19:BC$39)+SUM(BC$78:BC108)+SUM(BC$117:BC$121))&gt;=REGISTER!$DD$24,0,IF(EF$70=1,0,IF(AND(EF109=1,$J109=1,EF$43&gt;=REGISTER!$DD$28,EF$40&gt;0,SUM(EF$54:EF$60)&gt;0),1,0)))</f>
        <v>0</v>
      </c>
      <c r="BD109" s="83">
        <f t="shared" si="55"/>
        <v>0</v>
      </c>
      <c r="BE109" s="68">
        <f>IF((SUM(BE$19:BE$37)+SUM(BE$78:BE108))&gt;=20,0,SUM(IF(AND($I109=1,CS109=1,CS$41&gt;2,CS$40&gt;0,SUM(CS$47:CS$53)&gt;0),1,0)))</f>
        <v>0</v>
      </c>
      <c r="BF109" s="68">
        <f>IF((SUM(BF$19:BF$37)+SUM(BF$78:BF108))&gt;=20,0,SUM(IF(AND($I109=1,CT109=1,CT$41&gt;2,CT$40&gt;0,SUM(CT$47:CT$53)&gt;0),1,0)))</f>
        <v>0</v>
      </c>
      <c r="BG109" s="68">
        <f>IF((SUM(BG$19:BG$37)+SUM(BG$78:BG108))&gt;=20,0,SUM(IF(AND($I109=1,CU109=1,CU$41&gt;2,CU$40&gt;0,SUM(CU$47:CU$53)&gt;0),1,0)))</f>
        <v>0</v>
      </c>
      <c r="BH109" s="68">
        <f>IF((SUM(BH$19:BH$37)+SUM(BH$78:BH108))&gt;=20,0,SUM(IF(AND($I109=1,CV109=1,CV$41&gt;2,CV$40&gt;0,SUM(CV$47:CV$53)&gt;0),1,0)))</f>
        <v>0</v>
      </c>
      <c r="BI109" s="68">
        <f>IF((SUM(BI$19:BI$37)+SUM(BI$78:BI108))&gt;=20,0,SUM(IF(AND($I109=1,CW109=1,CW$41&gt;2,CW$40&gt;0,SUM(CW$47:CW$53)&gt;0),1,0)))</f>
        <v>0</v>
      </c>
      <c r="BJ109" s="68">
        <f>IF((SUM(BJ$19:BJ$37)+SUM(BJ$78:BJ108))&gt;=20,0,SUM(IF(AND($I109=1,CX109=1,CX$41&gt;2,CX$40&gt;0,SUM(CX$47:CX$53)&gt;0),1,0)))</f>
        <v>0</v>
      </c>
      <c r="BK109" s="68">
        <f>IF((SUM(BK$19:BK$37)+SUM(BK$78:BK108))&gt;=20,0,SUM(IF(AND($I109=1,CY109=1,CY$41&gt;2,CY$40&gt;0,SUM(CY$47:CY$53)&gt;0),1,0)))</f>
        <v>0</v>
      </c>
      <c r="BL109" s="68">
        <f>IF((SUM(BL$19:BL$37)+SUM(BL$78:BL108))&gt;=20,0,SUM(IF(AND($I109=1,CZ109=1,CZ$41&gt;2,CZ$40&gt;0,SUM(CZ$47:CZ$53)&gt;0),1,0)))</f>
        <v>0</v>
      </c>
      <c r="BM109" s="68">
        <f>IF((SUM(BM$19:BM$37)+SUM(BM$78:BM108))&gt;=20,0,SUM(IF(AND($I109=1,DA109=1,DA$41&gt;2,DA$40&gt;0,SUM(DA$47:DA$53)&gt;0),1,0)))</f>
        <v>0</v>
      </c>
      <c r="BN109" s="68">
        <f>IF((SUM(BN$19:BN$37)+SUM(BN$78:BN108))&gt;=20,0,SUM(IF(AND($I109=1,DB109=1,DB$41&gt;2,DB$40&gt;0,SUM(DB$47:DB$53)&gt;0),1,0)))</f>
        <v>0</v>
      </c>
      <c r="BO109" s="68">
        <f>IF((SUM(BO$19:BO$37)+SUM(BO$78:BO108))&gt;=20,0,SUM(IF(AND($I109=1,DC109=1,DC$41&gt;2,DC$40&gt;0,SUM(DC$47:DC$53)&gt;0),1,0)))</f>
        <v>0</v>
      </c>
      <c r="BP109" s="68">
        <f>IF((SUM(BP$19:BP$37)+SUM(BP$78:BP108))&gt;=20,0,SUM(IF(AND($I109=1,DD109=1,DD$41&gt;2,DD$40&gt;0,SUM(DD$47:DD$53)&gt;0),1,0)))</f>
        <v>0</v>
      </c>
      <c r="BQ109" s="68">
        <f>IF((SUM(BQ$19:BQ$37)+SUM(BQ$78:BQ108))&gt;=20,0,SUM(IF(AND($I109=1,DE109=1,DE$41&gt;2,DE$40&gt;0,SUM(DE$47:DE$53)&gt;0),1,0)))</f>
        <v>0</v>
      </c>
      <c r="BR109" s="68">
        <f>IF((SUM(BR$19:BR$37)+SUM(BR$78:BR108))&gt;=20,0,SUM(IF(AND($I109=1,DF109=1,DF$41&gt;2,DF$40&gt;0,SUM(DF$47:DF$53)&gt;0),1,0)))</f>
        <v>0</v>
      </c>
      <c r="BS109" s="68">
        <f>IF((SUM(BS$19:BS$37)+SUM(BS$78:BS108))&gt;=20,0,SUM(IF(AND($I109=1,DG109=1,DG$41&gt;2,DG$40&gt;0,SUM(DG$47:DG$53)&gt;0),1,0)))</f>
        <v>0</v>
      </c>
      <c r="BT109" s="68">
        <f>IF((SUM(BT$19:BT$37)+SUM(BT$78:BT108))&gt;=20,0,SUM(IF(AND($I109=1,DH109=1,DH$41&gt;2,DH$40&gt;0,SUM(DH$47:DH$53)&gt;0),1,0)))</f>
        <v>0</v>
      </c>
      <c r="BU109" s="68">
        <f>IF((SUM(BU$19:BU$37)+SUM(BU$78:BU108))&gt;=20,0,SUM(IF(AND($I109=1,DI109=1,DI$41&gt;2,DI$40&gt;0,SUM(DI$47:DI$53)&gt;0),1,0)))</f>
        <v>0</v>
      </c>
      <c r="BV109" s="68">
        <f>IF((SUM(BV$19:BV$37)+SUM(BV$78:BV108))&gt;=20,0,SUM(IF(AND($I109=1,DJ109=1,DJ$41&gt;2,DJ$40&gt;0,SUM(DJ$47:DJ$53)&gt;0),1,0)))</f>
        <v>0</v>
      </c>
      <c r="BW109" s="68">
        <f>IF((SUM(BW$19:BW$37)+SUM(BW$78:BW108))&gt;=20,0,SUM(IF(AND($I109=1,DK109=1,DK$41&gt;2,DK$40&gt;0,SUM(DK$47:DK$53)&gt;0),1,0)))</f>
        <v>0</v>
      </c>
      <c r="BX109" s="68">
        <f>IF((SUM(BX$19:BX$37)+SUM(BX$78:BX108))&gt;=20,0,SUM(IF(AND($I109=1,DL109=1,DL$41&gt;2,DL$40&gt;0,SUM(DL$47:DL$53)&gt;0),1,0)))</f>
        <v>0</v>
      </c>
      <c r="BY109" s="68">
        <f>IF((SUM(BY$19:BY$37)+SUM(BY$78:BY108))&gt;=20,0,SUM(IF(AND($I109=1,DM109=1,DM$41&gt;2,DM$40&gt;0,SUM(DM$47:DM$53)&gt;0),1,0)))</f>
        <v>0</v>
      </c>
      <c r="BZ109" s="68">
        <f>IF((SUM(BZ$19:BZ$37)+SUM(BZ$78:BZ108))&gt;=20,0,SUM(IF(AND($I109=1,DN109=1,DN$41&gt;2,DN$40&gt;0,SUM(DN$47:DN$53)&gt;0),1,0)))</f>
        <v>0</v>
      </c>
      <c r="CA109" s="68">
        <f>IF((SUM(CA$19:CA$37)+SUM(CA$78:CA108))&gt;=20,0,SUM(IF(AND($I109=1,DO109=1,DO$41&gt;2,DO$40&gt;0,SUM(DO$47:DO$53)&gt;0),1,0)))</f>
        <v>0</v>
      </c>
      <c r="CB109" s="68">
        <f>IF((SUM(CB$19:CB$37)+SUM(CB$78:CB108))&gt;=20,0,SUM(IF(AND($I109=1,DP109=1,DP$41&gt;2,DP$40&gt;0,SUM(DP$47:DP$53)&gt;0),1,0)))</f>
        <v>0</v>
      </c>
      <c r="CC109" s="68">
        <f>IF((SUM(CC$19:CC$37)+SUM(CC$78:CC108))&gt;=20,0,SUM(IF(AND($I109=1,DQ109=1,DQ$41&gt;2,DQ$40&gt;0,SUM(DQ$47:DQ$53)&gt;0),1,0)))</f>
        <v>0</v>
      </c>
      <c r="CD109" s="68">
        <f>IF((SUM(CD$19:CD$37)+SUM(CD$78:CD108))&gt;=20,0,SUM(IF(AND($I109=1,DR109=1,DR$41&gt;2,DR$40&gt;0,SUM(DR$47:DR$53)&gt;0),1,0)))</f>
        <v>0</v>
      </c>
      <c r="CE109" s="68">
        <f>IF((SUM(CE$19:CE$37)+SUM(CE$78:CE108))&gt;=20,0,SUM(IF(AND($I109=1,DS109=1,DS$41&gt;2,DS$40&gt;0,SUM(DS$47:DS$53)&gt;0),1,0)))</f>
        <v>0</v>
      </c>
      <c r="CF109" s="68">
        <f>IF((SUM(CF$19:CF$37)+SUM(CF$78:CF108))&gt;=20,0,SUM(IF(AND($I109=1,DT109=1,DT$41&gt;2,DT$40&gt;0,SUM(DT$47:DT$53)&gt;0),1,0)))</f>
        <v>0</v>
      </c>
      <c r="CG109" s="68">
        <f>IF((SUM(CG$19:CG$37)+SUM(CG$78:CG108))&gt;=20,0,SUM(IF(AND($I109=1,DU109=1,DU$41&gt;2,DU$40&gt;0,SUM(DU$47:DU$53)&gt;0),1,0)))</f>
        <v>0</v>
      </c>
      <c r="CH109" s="68">
        <f>IF((SUM(CH$19:CH$37)+SUM(CH$78:CH108))&gt;=20,0,SUM(IF(AND($I109=1,DV109=1,DV$41&gt;2,DV$40&gt;0,SUM(DV$47:DV$53)&gt;0),1,0)))</f>
        <v>0</v>
      </c>
      <c r="CI109" s="68">
        <f>IF((SUM(CI$19:CI$37)+SUM(CI$78:CI108))&gt;=20,0,SUM(IF(AND($I109=1,DW109=1,DW$41&gt;2,DW$40&gt;0,SUM(DW$47:DW$53)&gt;0),1,0)))</f>
        <v>0</v>
      </c>
      <c r="CJ109" s="68">
        <f>IF((SUM(CJ$19:CJ$37)+SUM(CJ$78:CJ108))&gt;=20,0,SUM(IF(AND($I109=1,DX109=1,DX$41&gt;2,DX$40&gt;0,SUM(DX$47:DX$53)&gt;0),1,0)))</f>
        <v>0</v>
      </c>
      <c r="CK109" s="68">
        <f>IF((SUM(CK$19:CK$37)+SUM(CK$78:CK108))&gt;=20,0,SUM(IF(AND($I109=1,DY109=1,DY$41&gt;2,DY$40&gt;0,SUM(DY$47:DY$53)&gt;0),1,0)))</f>
        <v>0</v>
      </c>
      <c r="CL109" s="68">
        <f>IF((SUM(CL$19:CL$37)+SUM(CL$78:CL108))&gt;=20,0,SUM(IF(AND($I109=1,DZ109=1,DZ$41&gt;2,DZ$40&gt;0,SUM(DZ$47:DZ$53)&gt;0),1,0)))</f>
        <v>0</v>
      </c>
      <c r="CM109" s="68">
        <f>IF((SUM(CM$19:CM$37)+SUM(CM$78:CM108))&gt;=20,0,SUM(IF(AND($I109=1,EA109=1,EA$41&gt;2,EA$40&gt;0,SUM(EA$47:EA$53)&gt;0),1,0)))</f>
        <v>0</v>
      </c>
      <c r="CN109" s="68">
        <f>IF((SUM(CN$19:CN$37)+SUM(CN$78:CN108))&gt;=20,0,SUM(IF(AND($I109=1,EB109=1,EB$41&gt;2,EB$40&gt;0,SUM(EB$47:EB$53)&gt;0),1,0)))</f>
        <v>0</v>
      </c>
      <c r="CO109" s="68">
        <f>IF((SUM(CO$19:CO$37)+SUM(CO$78:CO108))&gt;=20,0,SUM(IF(AND($I109=1,EC109=1,EC$41&gt;2,EC$40&gt;0,SUM(EC$47:EC$53)&gt;0),1,0)))</f>
        <v>0</v>
      </c>
      <c r="CP109" s="68">
        <f>IF((SUM(CP$19:CP$37)+SUM(CP$78:CP108))&gt;=20,0,SUM(IF(AND($I109=1,ED109=1,ED$41&gt;2,ED$40&gt;0,SUM(ED$47:ED$53)&gt;0),1,0)))</f>
        <v>0</v>
      </c>
      <c r="CQ109" s="68">
        <f>IF((SUM(CQ$19:CQ$37)+SUM(CQ$78:CQ108))&gt;=20,0,SUM(IF(AND($I109=1,EE109=1,EE$41&gt;2,EE$40&gt;0,SUM(EE$47:EE$53)&gt;0),1,0)))</f>
        <v>0</v>
      </c>
      <c r="CR109" s="68">
        <f>IF((SUM(CR$19:CR$37)+SUM(CR$78:CR108))&gt;=20,0,SUM(IF(AND($I109=1,EF109=1,EF$41&gt;2,EF$40&gt;0,SUM(EF$47:EF$53)&gt;0),1,0)))</f>
        <v>0</v>
      </c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3"/>
      <c r="DI109" s="53"/>
      <c r="DJ109" s="53"/>
      <c r="DK109" s="53"/>
      <c r="DL109" s="53"/>
      <c r="DM109" s="53"/>
      <c r="DN109" s="53"/>
      <c r="DO109" s="53"/>
      <c r="DP109" s="53"/>
      <c r="DQ109" s="53"/>
      <c r="DR109" s="53"/>
      <c r="DS109" s="53"/>
      <c r="DT109" s="53"/>
      <c r="DU109" s="53"/>
      <c r="DV109" s="53"/>
      <c r="DW109" s="53"/>
      <c r="DX109" s="53"/>
      <c r="DY109" s="53"/>
      <c r="DZ109" s="53"/>
      <c r="EA109" s="53"/>
      <c r="EB109" s="53"/>
      <c r="EC109" s="53"/>
      <c r="ED109" s="53"/>
      <c r="EE109" s="53"/>
      <c r="EF109" s="53"/>
      <c r="EG109" s="46">
        <f t="shared" si="51"/>
        <v>0</v>
      </c>
      <c r="EH109" s="116"/>
      <c r="EI109" s="82">
        <f t="shared" si="52"/>
        <v>0</v>
      </c>
      <c r="EJ109" s="295" t="str">
        <f t="shared" si="53"/>
        <v/>
      </c>
      <c r="EK109" s="296">
        <f t="shared" si="54"/>
        <v>0</v>
      </c>
      <c r="EL109" s="161"/>
      <c r="EM109" s="354">
        <f>SUMIF($K109,REGISTER!$CY$7,'KORT 3'!$BD109)</f>
        <v>0</v>
      </c>
      <c r="EN109" s="355">
        <f>SUMIF($K109,REGISTER!$CY$8,'KORT 3'!$BD109)</f>
        <v>0</v>
      </c>
      <c r="EO109" s="356">
        <f>SUMIF($K109,REGISTER!$CY$9,'KORT 3'!$BD109)</f>
        <v>0</v>
      </c>
      <c r="EP109" s="356">
        <f>SUMIF($K109,REGISTER!$CY$10,'KORT 3'!$BD109)</f>
        <v>0</v>
      </c>
      <c r="EQ109" s="357">
        <f>SUMIF($K109,REGISTER!$CY$23,'KORT 3'!$BD109)</f>
        <v>0</v>
      </c>
      <c r="ER109" s="355">
        <f>SUMIF($K109,REGISTER!$CY$24,'KORT 3'!$BD109)</f>
        <v>0</v>
      </c>
      <c r="ES109" s="356">
        <f>SUMIF($K109,REGISTER!$CY$25,'KORT 3'!$BD109)</f>
        <v>0</v>
      </c>
      <c r="ET109" s="356">
        <f>SUMIF($K109,REGISTER!$CY$26,'KORT 3'!$BD109)</f>
        <v>0</v>
      </c>
      <c r="EU109" s="357">
        <f>SUMIF($K109,REGISTER!$CY$15,'KORT 3'!$BD109)</f>
        <v>0</v>
      </c>
      <c r="EV109" s="355">
        <f>SUMIF($K109,REGISTER!$CY$16,'KORT 3'!$BD109)</f>
        <v>0</v>
      </c>
      <c r="EW109" s="355">
        <f>SUMIF($K109,REGISTER!$CY$17,'KORT 3'!$BD109)</f>
        <v>0</v>
      </c>
      <c r="EX109" s="355">
        <f>SUMIF($K109,REGISTER!$CY$18,'KORT 3'!$BD109)</f>
        <v>0</v>
      </c>
      <c r="EY109" s="358">
        <f>SUMIF($K109,REGISTER!$CY$19,'KORT 3'!$BD109)+SUMIF($K109,REGISTER!$CY$20,'KORT 3'!$BD109)+SUMIF($K109,REGISTER!$CY$21,'KORT 3'!$BD109)+SUMIF($K109,REGISTER!$CY$22,'KORT 3'!$BD109)</f>
        <v>0</v>
      </c>
      <c r="EZ109" s="359">
        <f>SUMIF($K109,REGISTER!$CY$31,'KORT 3'!$BD109)</f>
        <v>0</v>
      </c>
      <c r="FA109" s="355">
        <f>SUMIF($K109,REGISTER!$CY$32,'KORT 3'!$BD109)</f>
        <v>0</v>
      </c>
      <c r="FB109" s="355">
        <f>SUMIF($K109,REGISTER!$CY$33,'KORT 3'!$BD109)</f>
        <v>0</v>
      </c>
      <c r="FC109" s="355">
        <f>SUMIF($K109,REGISTER!$CY$34,'KORT 3'!$BD109)</f>
        <v>0</v>
      </c>
      <c r="FD109" s="358">
        <f>SUMIF($K109,REGISTER!$CY$35,'KORT 3'!$BD109)+SUMIF($K109,REGISTER!$CY$36,'KORT 3'!$BD109)+SUMIF($K109,REGISTER!$CY$37,'KORT 3'!$BD109)+SUMIF($K109,REGISTER!$CY$38,'KORT 3'!$BD109)</f>
        <v>0</v>
      </c>
      <c r="FE109" s="376"/>
      <c r="FF109" s="377"/>
      <c r="FG109" s="378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9"/>
      <c r="FY109" s="84">
        <f>SUMIF($M109,REGISTER!$CY$40,'KORT 3'!$O109)</f>
        <v>0</v>
      </c>
      <c r="FZ109" s="17">
        <f>SUMIF($M109,REGISTER!$CY$41,'KORT 3'!$O109)</f>
        <v>0</v>
      </c>
      <c r="GA109" s="17">
        <f>SUMIF($M109,REGISTER!$CY$42,'KORT 3'!$O109)</f>
        <v>0</v>
      </c>
      <c r="GB109" s="17">
        <f>SUMIF($M109,REGISTER!$CY$43,'KORT 3'!$O109)</f>
        <v>0</v>
      </c>
      <c r="GC109" s="17">
        <f>SUMIF($M109,REGISTER!$CY$44,'KORT 3'!$O109)</f>
        <v>0</v>
      </c>
      <c r="GD109" s="17">
        <f>SUMIF($M109,REGISTER!$CY$45,'KORT 3'!$O109)</f>
        <v>0</v>
      </c>
      <c r="GE109" s="17">
        <f>SUMIF($M109,REGISTER!$CY$60,'KORT 3'!$O109)</f>
        <v>0</v>
      </c>
      <c r="GF109" s="17">
        <f>SUMIF($M109,REGISTER!$CY$61,'KORT 3'!$O109)</f>
        <v>0</v>
      </c>
      <c r="GG109" s="17">
        <f>SUMIF($M109,REGISTER!$CY$62,'KORT 3'!$O109)</f>
        <v>0</v>
      </c>
      <c r="GH109" s="17">
        <f>SUMIF($M109,REGISTER!$CY$63,'KORT 3'!$O109)</f>
        <v>0</v>
      </c>
      <c r="GI109" s="17">
        <f>SUMIF($M109,REGISTER!$CY$64,'KORT 3'!$O109)</f>
        <v>0</v>
      </c>
      <c r="GJ109" s="17">
        <f>SUMIF($M109,REGISTER!$CY$65,'KORT 3'!$O109)</f>
        <v>0</v>
      </c>
      <c r="GK109" s="17">
        <f>SUMIF($M109,REGISTER!$CY$50,'KORT 3'!$O109)</f>
        <v>0</v>
      </c>
      <c r="GL109" s="17">
        <f>SUMIF($M109,REGISTER!$CY$51,'KORT 3'!$O109)</f>
        <v>0</v>
      </c>
      <c r="GM109" s="17">
        <f>SUMIF($M109,REGISTER!$CY$52,'KORT 3'!$O109)</f>
        <v>0</v>
      </c>
      <c r="GN109" s="17">
        <f>SUMIF($M109,REGISTER!$CY$53,'KORT 3'!$O109)</f>
        <v>0</v>
      </c>
      <c r="GO109" s="17">
        <f>SUMIF($M109,REGISTER!$CY$54,'KORT 3'!$O109)</f>
        <v>0</v>
      </c>
      <c r="GP109" s="17">
        <f>SUMIF($M109,REGISTER!$CY$55,'KORT 3'!$O109)</f>
        <v>0</v>
      </c>
      <c r="GQ109" s="16">
        <f>SUMIF($M109,REGISTER!$CY$56,'KORT 3'!$O109)+SUMIF($M109,REGISTER!$CY$57,'KORT 3'!$O109)+SUMIF($M109,REGISTER!$CY$58,'KORT 3'!$O109)+SUMIF($M109,REGISTER!$CY$59,'KORT 3'!$O109)</f>
        <v>0</v>
      </c>
      <c r="GR109" s="17">
        <f>SUMIF($M109,REGISTER!$CY$70,'KORT 3'!$O109)</f>
        <v>0</v>
      </c>
      <c r="GS109" s="17">
        <f>SUMIF($M109,REGISTER!$CY$71,'KORT 3'!$O109)</f>
        <v>0</v>
      </c>
      <c r="GT109" s="17">
        <f>SUMIF($M109,REGISTER!$CY$72,'KORT 3'!$O109)</f>
        <v>0</v>
      </c>
      <c r="GU109" s="17">
        <f>SUMIF($M109,REGISTER!$CY$73,'KORT 3'!$O109)</f>
        <v>0</v>
      </c>
      <c r="GV109" s="17">
        <f>SUMIF($M109,REGISTER!$CY$74,'KORT 3'!$O109)</f>
        <v>0</v>
      </c>
      <c r="GW109" s="17">
        <f>SUMIF($M109,REGISTER!$CY$75,'KORT 3'!$O109)</f>
        <v>0</v>
      </c>
      <c r="GX109" s="16">
        <f>SUMIF($M109,REGISTER!$CY$76,'KORT 3'!$O109)+SUMIF($M109,REGISTER!$CY$77,'KORT 3'!$O109)+SUMIF($M109,REGISTER!$CY$78,'KORT 3'!$O109)+SUMIF($M109,REGISTER!$CY$79,'KORT 3'!$O109)</f>
        <v>0</v>
      </c>
      <c r="GY109" s="116"/>
      <c r="GZ109" s="116"/>
      <c r="HA109" s="116"/>
      <c r="HB109" s="116"/>
      <c r="HC109" s="116"/>
      <c r="HD109" s="116"/>
      <c r="HE109" s="116"/>
      <c r="HF109" s="116"/>
      <c r="HG109" s="116"/>
      <c r="HH109" s="116"/>
      <c r="HI109" s="116"/>
      <c r="HJ109" s="116"/>
      <c r="HK109" s="116"/>
      <c r="HL109" s="116"/>
      <c r="HM109" s="116"/>
      <c r="HN109" s="116"/>
      <c r="HO109" s="116"/>
      <c r="HP109" s="106"/>
      <c r="HQ109" s="1"/>
    </row>
    <row r="110" spans="1:225" ht="12" customHeight="1">
      <c r="A110" s="15">
        <v>54</v>
      </c>
      <c r="B110" s="69"/>
      <c r="C110" s="539" t="str">
        <f t="shared" si="41"/>
        <v/>
      </c>
      <c r="D110" s="540"/>
      <c r="E110" s="540"/>
      <c r="F110" s="540"/>
      <c r="G110" s="541"/>
      <c r="H110" s="111" t="str">
        <f t="shared" si="42"/>
        <v/>
      </c>
      <c r="I110" s="22">
        <f t="shared" si="43"/>
        <v>0</v>
      </c>
      <c r="J110" s="22">
        <f t="shared" si="44"/>
        <v>0</v>
      </c>
      <c r="K110" s="22">
        <f t="shared" si="45"/>
        <v>0</v>
      </c>
      <c r="L110" s="114"/>
      <c r="M110" s="22">
        <f t="shared" si="46"/>
        <v>0</v>
      </c>
      <c r="N110" s="22">
        <f t="shared" si="47"/>
        <v>0</v>
      </c>
      <c r="O110" s="83">
        <f t="shared" si="48"/>
        <v>0</v>
      </c>
      <c r="P110" s="68">
        <f>IF((SUM(P$19:P$39)+SUM(P$78:P109)+SUM(P$117:P$121))&gt;=REGISTER!$DD$24,0,IF(CS$70=1,0,IF(AND(CS110=1,$J110=1,CS$43&gt;=REGISTER!$DD$28,CS$40&gt;0,SUM(CS$54:CS$60)&gt;0),1,0)))</f>
        <v>0</v>
      </c>
      <c r="Q110" s="68">
        <f>IF((SUM(Q$19:Q$39)+SUM(Q$78:Q109)+SUM(Q$117:Q$121))&gt;=REGISTER!$DD$24,0,IF(CT$70=1,0,IF(AND(CT110=1,$J110=1,CT$43&gt;=REGISTER!$DD$28,CT$40&gt;0,SUM(CT$54:CT$60)&gt;0),1,0)))</f>
        <v>0</v>
      </c>
      <c r="R110" s="68">
        <f>IF((SUM(R$19:R$39)+SUM(R$78:R109)+SUM(R$117:R$121))&gt;=REGISTER!$DD$24,0,IF(CU$70=1,0,IF(AND(CU110=1,$J110=1,CU$43&gt;=REGISTER!$DD$28,CU$40&gt;0,SUM(CU$54:CU$60)&gt;0),1,0)))</f>
        <v>0</v>
      </c>
      <c r="S110" s="68">
        <f>IF((SUM(S$19:S$39)+SUM(S$78:S109)+SUM(S$117:S$121))&gt;=REGISTER!$DD$24,0,IF(CV$70=1,0,IF(AND(CV110=1,$J110=1,CV$43&gt;=REGISTER!$DD$28,CV$40&gt;0,SUM(CV$54:CV$60)&gt;0),1,0)))</f>
        <v>0</v>
      </c>
      <c r="T110" s="68">
        <f>IF((SUM(T$19:T$39)+SUM(T$78:T109)+SUM(T$117:T$121))&gt;=REGISTER!$DD$24,0,IF(CW$70=1,0,IF(AND(CW110=1,$J110=1,CW$43&gt;=REGISTER!$DD$28,CW$40&gt;0,SUM(CW$54:CW$60)&gt;0),1,0)))</f>
        <v>0</v>
      </c>
      <c r="U110" s="68">
        <f>IF((SUM(U$19:U$39)+SUM(U$78:U109)+SUM(U$117:U$121))&gt;=REGISTER!$DD$24,0,IF(CX$70=1,0,IF(AND(CX110=1,$J110=1,CX$43&gt;=REGISTER!$DD$28,CX$40&gt;0,SUM(CX$54:CX$60)&gt;0),1,0)))</f>
        <v>0</v>
      </c>
      <c r="V110" s="68">
        <f>IF((SUM(V$19:V$39)+SUM(V$78:V109)+SUM(V$117:V$121))&gt;=REGISTER!$DD$24,0,IF(CY$70=1,0,IF(AND(CY110=1,$J110=1,CY$43&gt;=REGISTER!$DD$28,CY$40&gt;0,SUM(CY$54:CY$60)&gt;0),1,0)))</f>
        <v>0</v>
      </c>
      <c r="W110" s="68">
        <f>IF((SUM(W$19:W$39)+SUM(W$78:W109)+SUM(W$117:W$121))&gt;=REGISTER!$DD$24,0,IF(CZ$70=1,0,IF(AND(CZ110=1,$J110=1,CZ$43&gt;=REGISTER!$DD$28,CZ$40&gt;0,SUM(CZ$54:CZ$60)&gt;0),1,0)))</f>
        <v>0</v>
      </c>
      <c r="X110" s="68">
        <f>IF((SUM(X$19:X$39)+SUM(X$78:X109)+SUM(X$117:X$121))&gt;=REGISTER!$DD$24,0,IF(DA$70=1,0,IF(AND(DA110=1,$J110=1,DA$43&gt;=REGISTER!$DD$28,DA$40&gt;0,SUM(DA$54:DA$60)&gt;0),1,0)))</f>
        <v>0</v>
      </c>
      <c r="Y110" s="68">
        <f>IF((SUM(Y$19:Y$39)+SUM(Y$78:Y109)+SUM(Y$117:Y$121))&gt;=REGISTER!$DD$24,0,IF(DB$70=1,0,IF(AND(DB110=1,$J110=1,DB$43&gt;=REGISTER!$DD$28,DB$40&gt;0,SUM(DB$54:DB$60)&gt;0),1,0)))</f>
        <v>0</v>
      </c>
      <c r="Z110" s="68">
        <f>IF((SUM(Z$19:Z$39)+SUM(Z$78:Z109)+SUM(Z$117:Z$121))&gt;=REGISTER!$DD$24,0,IF(DC$70=1,0,IF(AND(DC110=1,$J110=1,DC$43&gt;=REGISTER!$DD$28,DC$40&gt;0,SUM(DC$54:DC$60)&gt;0),1,0)))</f>
        <v>0</v>
      </c>
      <c r="AA110" s="68">
        <f>IF((SUM(AA$19:AA$39)+SUM(AA$78:AA109)+SUM(AA$117:AA$121))&gt;=REGISTER!$DD$24,0,IF(DD$70=1,0,IF(AND(DD110=1,$J110=1,DD$43&gt;=REGISTER!$DD$28,DD$40&gt;0,SUM(DD$54:DD$60)&gt;0),1,0)))</f>
        <v>0</v>
      </c>
      <c r="AB110" s="68">
        <f>IF((SUM(AB$19:AB$39)+SUM(AB$78:AB109)+SUM(AB$117:AB$121))&gt;=REGISTER!$DD$24,0,IF(DE$70=1,0,IF(AND(DE110=1,$J110=1,DE$43&gt;=REGISTER!$DD$28,DE$40&gt;0,SUM(DE$54:DE$60)&gt;0),1,0)))</f>
        <v>0</v>
      </c>
      <c r="AC110" s="68">
        <f>IF((SUM(AC$19:AC$39)+SUM(AC$78:AC109)+SUM(AC$117:AC$121))&gt;=REGISTER!$DD$24,0,IF(DF$70=1,0,IF(AND(DF110=1,$J110=1,DF$43&gt;=REGISTER!$DD$28,DF$40&gt;0,SUM(DF$54:DF$60)&gt;0),1,0)))</f>
        <v>0</v>
      </c>
      <c r="AD110" s="68">
        <f>IF((SUM(AD$19:AD$39)+SUM(AD$78:AD109)+SUM(AD$117:AD$121))&gt;=REGISTER!$DD$24,0,IF(DG$70=1,0,IF(AND(DG110=1,$J110=1,DG$43&gt;=REGISTER!$DD$28,DG$40&gt;0,SUM(DG$54:DG$60)&gt;0),1,0)))</f>
        <v>0</v>
      </c>
      <c r="AE110" s="68">
        <f>IF((SUM(AE$19:AE$39)+SUM(AE$78:AE109)+SUM(AE$117:AE$121))&gt;=REGISTER!$DD$24,0,IF(DH$70=1,0,IF(AND(DH110=1,$J110=1,DH$43&gt;=REGISTER!$DD$28,DH$40&gt;0,SUM(DH$54:DH$60)&gt;0),1,0)))</f>
        <v>0</v>
      </c>
      <c r="AF110" s="68">
        <f>IF((SUM(AF$19:AF$39)+SUM(AF$78:AF109)+SUM(AF$117:AF$121))&gt;=REGISTER!$DD$24,0,IF(DI$70=1,0,IF(AND(DI110=1,$J110=1,DI$43&gt;=REGISTER!$DD$28,DI$40&gt;0,SUM(DI$54:DI$60)&gt;0),1,0)))</f>
        <v>0</v>
      </c>
      <c r="AG110" s="68">
        <f>IF((SUM(AG$19:AG$39)+SUM(AG$78:AG109)+SUM(AG$117:AG$121))&gt;=REGISTER!$DD$24,0,IF(DJ$70=1,0,IF(AND(DJ110=1,$J110=1,DJ$43&gt;=REGISTER!$DD$28,DJ$40&gt;0,SUM(DJ$54:DJ$60)&gt;0),1,0)))</f>
        <v>0</v>
      </c>
      <c r="AH110" s="68">
        <f>IF((SUM(AH$19:AH$39)+SUM(AH$78:AH109)+SUM(AH$117:AH$121))&gt;=REGISTER!$DD$24,0,IF(DK$70=1,0,IF(AND(DK110=1,$J110=1,DK$43&gt;=REGISTER!$DD$28,DK$40&gt;0,SUM(DK$54:DK$60)&gt;0),1,0)))</f>
        <v>0</v>
      </c>
      <c r="AI110" s="68">
        <f>IF((SUM(AI$19:AI$39)+SUM(AI$78:AI109)+SUM(AI$117:AI$121))&gt;=REGISTER!$DD$24,0,IF(DL$70=1,0,IF(AND(DL110=1,$J110=1,DL$43&gt;=REGISTER!$DD$28,DL$40&gt;0,SUM(DL$54:DL$60)&gt;0),1,0)))</f>
        <v>0</v>
      </c>
      <c r="AJ110" s="68">
        <f>IF((SUM(AJ$19:AJ$39)+SUM(AJ$78:AJ109)+SUM(AJ$117:AJ$121))&gt;=REGISTER!$DD$24,0,IF(DM$70=1,0,IF(AND(DM110=1,$J110=1,DM$43&gt;=REGISTER!$DD$28,DM$40&gt;0,SUM(DM$54:DM$60)&gt;0),1,0)))</f>
        <v>0</v>
      </c>
      <c r="AK110" s="68">
        <f>IF((SUM(AK$19:AK$39)+SUM(AK$78:AK109)+SUM(AK$117:AK$121))&gt;=REGISTER!$DD$24,0,IF(DN$70=1,0,IF(AND(DN110=1,$J110=1,DN$43&gt;=REGISTER!$DD$28,DN$40&gt;0,SUM(DN$54:DN$60)&gt;0),1,0)))</f>
        <v>0</v>
      </c>
      <c r="AL110" s="68">
        <f>IF((SUM(AL$19:AL$39)+SUM(AL$78:AL109)+SUM(AL$117:AL$121))&gt;=REGISTER!$DD$24,0,IF(DO$70=1,0,IF(AND(DO110=1,$J110=1,DO$43&gt;=REGISTER!$DD$28,DO$40&gt;0,SUM(DO$54:DO$60)&gt;0),1,0)))</f>
        <v>0</v>
      </c>
      <c r="AM110" s="68">
        <f>IF((SUM(AM$19:AM$39)+SUM(AM$78:AM109)+SUM(AM$117:AM$121))&gt;=REGISTER!$DD$24,0,IF(DP$70=1,0,IF(AND(DP110=1,$J110=1,DP$43&gt;=REGISTER!$DD$28,DP$40&gt;0,SUM(DP$54:DP$60)&gt;0),1,0)))</f>
        <v>0</v>
      </c>
      <c r="AN110" s="68">
        <f>IF((SUM(AN$19:AN$39)+SUM(AN$78:AN109)+SUM(AN$117:AN$121))&gt;=REGISTER!$DD$24,0,IF(DQ$70=1,0,IF(AND(DQ110=1,$J110=1,DQ$43&gt;=REGISTER!$DD$28,DQ$40&gt;0,SUM(DQ$54:DQ$60)&gt;0),1,0)))</f>
        <v>0</v>
      </c>
      <c r="AO110" s="68">
        <f>IF((SUM(AO$19:AO$39)+SUM(AO$78:AO109)+SUM(AO$117:AO$121))&gt;=REGISTER!$DD$24,0,IF(DR$70=1,0,IF(AND(DR110=1,$J110=1,DR$43&gt;=REGISTER!$DD$28,DR$40&gt;0,SUM(DR$54:DR$60)&gt;0),1,0)))</f>
        <v>0</v>
      </c>
      <c r="AP110" s="68">
        <f>IF((SUM(AP$19:AP$39)+SUM(AP$78:AP109)+SUM(AP$117:AP$121))&gt;=REGISTER!$DD$24,0,IF(DS$70=1,0,IF(AND(DS110=1,$J110=1,DS$43&gt;=REGISTER!$DD$28,DS$40&gt;0,SUM(DS$54:DS$60)&gt;0),1,0)))</f>
        <v>0</v>
      </c>
      <c r="AQ110" s="68">
        <f>IF((SUM(AQ$19:AQ$39)+SUM(AQ$78:AQ109)+SUM(AQ$117:AQ$121))&gt;=REGISTER!$DD$24,0,IF(DT$70=1,0,IF(AND(DT110=1,$J110=1,DT$43&gt;=REGISTER!$DD$28,DT$40&gt;0,SUM(DT$54:DT$60)&gt;0),1,0)))</f>
        <v>0</v>
      </c>
      <c r="AR110" s="68">
        <f>IF((SUM(AR$19:AR$39)+SUM(AR$78:AR109)+SUM(AR$117:AR$121))&gt;=REGISTER!$DD$24,0,IF(DU$70=1,0,IF(AND(DU110=1,$J110=1,DU$43&gt;=REGISTER!$DD$28,DU$40&gt;0,SUM(DU$54:DU$60)&gt;0),1,0)))</f>
        <v>0</v>
      </c>
      <c r="AS110" s="68">
        <f>IF((SUM(AS$19:AS$39)+SUM(AS$78:AS109)+SUM(AS$117:AS$121))&gt;=REGISTER!$DD$24,0,IF(DV$70=1,0,IF(AND(DV110=1,$J110=1,DV$43&gt;=REGISTER!$DD$28,DV$40&gt;0,SUM(DV$54:DV$60)&gt;0),1,0)))</f>
        <v>0</v>
      </c>
      <c r="AT110" s="68">
        <f>IF((SUM(AT$19:AT$39)+SUM(AT$78:AT109)+SUM(AT$117:AT$121))&gt;=REGISTER!$DD$24,0,IF(DW$70=1,0,IF(AND(DW110=1,$J110=1,DW$43&gt;=REGISTER!$DD$28,DW$40&gt;0,SUM(DW$54:DW$60)&gt;0),1,0)))</f>
        <v>0</v>
      </c>
      <c r="AU110" s="68">
        <f>IF((SUM(AU$19:AU$39)+SUM(AU$78:AU109)+SUM(AU$117:AU$121))&gt;=REGISTER!$DD$24,0,IF(DX$70=1,0,IF(AND(DX110=1,$J110=1,DX$43&gt;=REGISTER!$DD$28,DX$40&gt;0,SUM(DX$54:DX$60)&gt;0),1,0)))</f>
        <v>0</v>
      </c>
      <c r="AV110" s="68">
        <f>IF((SUM(AV$19:AV$39)+SUM(AV$78:AV109)+SUM(AV$117:AV$121))&gt;=REGISTER!$DD$24,0,IF(DY$70=1,0,IF(AND(DY110=1,$J110=1,DY$43&gt;=REGISTER!$DD$28,DY$40&gt;0,SUM(DY$54:DY$60)&gt;0),1,0)))</f>
        <v>0</v>
      </c>
      <c r="AW110" s="68">
        <f>IF((SUM(AW$19:AW$39)+SUM(AW$78:AW109)+SUM(AW$117:AW$121))&gt;=REGISTER!$DD$24,0,IF(DZ$70=1,0,IF(AND(DZ110=1,$J110=1,DZ$43&gt;=REGISTER!$DD$28,DZ$40&gt;0,SUM(DZ$54:DZ$60)&gt;0),1,0)))</f>
        <v>0</v>
      </c>
      <c r="AX110" s="68">
        <f>IF((SUM(AX$19:AX$39)+SUM(AX$78:AX109)+SUM(AX$117:AX$121))&gt;=REGISTER!$DD$24,0,IF(EA$70=1,0,IF(AND(EA110=1,$J110=1,EA$43&gt;=REGISTER!$DD$28,EA$40&gt;0,SUM(EA$54:EA$60)&gt;0),1,0)))</f>
        <v>0</v>
      </c>
      <c r="AY110" s="68">
        <f>IF((SUM(AY$19:AY$39)+SUM(AY$78:AY109)+SUM(AY$117:AY$121))&gt;=REGISTER!$DD$24,0,IF(EB$70=1,0,IF(AND(EB110=1,$J110=1,EB$43&gt;=REGISTER!$DD$28,EB$40&gt;0,SUM(EB$54:EB$60)&gt;0),1,0)))</f>
        <v>0</v>
      </c>
      <c r="AZ110" s="68">
        <f>IF((SUM(AZ$19:AZ$39)+SUM(AZ$78:AZ109)+SUM(AZ$117:AZ$121))&gt;=REGISTER!$DD$24,0,IF(EC$70=1,0,IF(AND(EC110=1,$J110=1,EC$43&gt;=REGISTER!$DD$28,EC$40&gt;0,SUM(EC$54:EC$60)&gt;0),1,0)))</f>
        <v>0</v>
      </c>
      <c r="BA110" s="68">
        <f>IF((SUM(BA$19:BA$39)+SUM(BA$78:BA109)+SUM(BA$117:BA$121))&gt;=REGISTER!$DD$24,0,IF(ED$70=1,0,IF(AND(ED110=1,$J110=1,ED$43&gt;=REGISTER!$DD$28,ED$40&gt;0,SUM(ED$54:ED$60)&gt;0),1,0)))</f>
        <v>0</v>
      </c>
      <c r="BB110" s="68">
        <f>IF((SUM(BB$19:BB$39)+SUM(BB$78:BB109)+SUM(BB$117:BB$121))&gt;=REGISTER!$DD$24,0,IF(EE$70=1,0,IF(AND(EE110=1,$J110=1,EE$43&gt;=REGISTER!$DD$28,EE$40&gt;0,SUM(EE$54:EE$60)&gt;0),1,0)))</f>
        <v>0</v>
      </c>
      <c r="BC110" s="68">
        <f>IF((SUM(BC$19:BC$39)+SUM(BC$78:BC109)+SUM(BC$117:BC$121))&gt;=REGISTER!$DD$24,0,IF(EF$70=1,0,IF(AND(EF110=1,$J110=1,EF$43&gt;=REGISTER!$DD$28,EF$40&gt;0,SUM(EF$54:EF$60)&gt;0),1,0)))</f>
        <v>0</v>
      </c>
      <c r="BD110" s="83">
        <f t="shared" si="55"/>
        <v>0</v>
      </c>
      <c r="BE110" s="68">
        <f>IF((SUM(BE$19:BE$37)+SUM(BE$78:BE109))&gt;=20,0,SUM(IF(AND($I110=1,CS110=1,CS$41&gt;2,CS$40&gt;0,SUM(CS$47:CS$53)&gt;0),1,0)))</f>
        <v>0</v>
      </c>
      <c r="BF110" s="68">
        <f>IF((SUM(BF$19:BF$37)+SUM(BF$78:BF109))&gt;=20,0,SUM(IF(AND($I110=1,CT110=1,CT$41&gt;2,CT$40&gt;0,SUM(CT$47:CT$53)&gt;0),1,0)))</f>
        <v>0</v>
      </c>
      <c r="BG110" s="68">
        <f>IF((SUM(BG$19:BG$37)+SUM(BG$78:BG109))&gt;=20,0,SUM(IF(AND($I110=1,CU110=1,CU$41&gt;2,CU$40&gt;0,SUM(CU$47:CU$53)&gt;0),1,0)))</f>
        <v>0</v>
      </c>
      <c r="BH110" s="68">
        <f>IF((SUM(BH$19:BH$37)+SUM(BH$78:BH109))&gt;=20,0,SUM(IF(AND($I110=1,CV110=1,CV$41&gt;2,CV$40&gt;0,SUM(CV$47:CV$53)&gt;0),1,0)))</f>
        <v>0</v>
      </c>
      <c r="BI110" s="68">
        <f>IF((SUM(BI$19:BI$37)+SUM(BI$78:BI109))&gt;=20,0,SUM(IF(AND($I110=1,CW110=1,CW$41&gt;2,CW$40&gt;0,SUM(CW$47:CW$53)&gt;0),1,0)))</f>
        <v>0</v>
      </c>
      <c r="BJ110" s="68">
        <f>IF((SUM(BJ$19:BJ$37)+SUM(BJ$78:BJ109))&gt;=20,0,SUM(IF(AND($I110=1,CX110=1,CX$41&gt;2,CX$40&gt;0,SUM(CX$47:CX$53)&gt;0),1,0)))</f>
        <v>0</v>
      </c>
      <c r="BK110" s="68">
        <f>IF((SUM(BK$19:BK$37)+SUM(BK$78:BK109))&gt;=20,0,SUM(IF(AND($I110=1,CY110=1,CY$41&gt;2,CY$40&gt;0,SUM(CY$47:CY$53)&gt;0),1,0)))</f>
        <v>0</v>
      </c>
      <c r="BL110" s="68">
        <f>IF((SUM(BL$19:BL$37)+SUM(BL$78:BL109))&gt;=20,0,SUM(IF(AND($I110=1,CZ110=1,CZ$41&gt;2,CZ$40&gt;0,SUM(CZ$47:CZ$53)&gt;0),1,0)))</f>
        <v>0</v>
      </c>
      <c r="BM110" s="68">
        <f>IF((SUM(BM$19:BM$37)+SUM(BM$78:BM109))&gt;=20,0,SUM(IF(AND($I110=1,DA110=1,DA$41&gt;2,DA$40&gt;0,SUM(DA$47:DA$53)&gt;0),1,0)))</f>
        <v>0</v>
      </c>
      <c r="BN110" s="68">
        <f>IF((SUM(BN$19:BN$37)+SUM(BN$78:BN109))&gt;=20,0,SUM(IF(AND($I110=1,DB110=1,DB$41&gt;2,DB$40&gt;0,SUM(DB$47:DB$53)&gt;0),1,0)))</f>
        <v>0</v>
      </c>
      <c r="BO110" s="68">
        <f>IF((SUM(BO$19:BO$37)+SUM(BO$78:BO109))&gt;=20,0,SUM(IF(AND($I110=1,DC110=1,DC$41&gt;2,DC$40&gt;0,SUM(DC$47:DC$53)&gt;0),1,0)))</f>
        <v>0</v>
      </c>
      <c r="BP110" s="68">
        <f>IF((SUM(BP$19:BP$37)+SUM(BP$78:BP109))&gt;=20,0,SUM(IF(AND($I110=1,DD110=1,DD$41&gt;2,DD$40&gt;0,SUM(DD$47:DD$53)&gt;0),1,0)))</f>
        <v>0</v>
      </c>
      <c r="BQ110" s="68">
        <f>IF((SUM(BQ$19:BQ$37)+SUM(BQ$78:BQ109))&gt;=20,0,SUM(IF(AND($I110=1,DE110=1,DE$41&gt;2,DE$40&gt;0,SUM(DE$47:DE$53)&gt;0),1,0)))</f>
        <v>0</v>
      </c>
      <c r="BR110" s="68">
        <f>IF((SUM(BR$19:BR$37)+SUM(BR$78:BR109))&gt;=20,0,SUM(IF(AND($I110=1,DF110=1,DF$41&gt;2,DF$40&gt;0,SUM(DF$47:DF$53)&gt;0),1,0)))</f>
        <v>0</v>
      </c>
      <c r="BS110" s="68">
        <f>IF((SUM(BS$19:BS$37)+SUM(BS$78:BS109))&gt;=20,0,SUM(IF(AND($I110=1,DG110=1,DG$41&gt;2,DG$40&gt;0,SUM(DG$47:DG$53)&gt;0),1,0)))</f>
        <v>0</v>
      </c>
      <c r="BT110" s="68">
        <f>IF((SUM(BT$19:BT$37)+SUM(BT$78:BT109))&gt;=20,0,SUM(IF(AND($I110=1,DH110=1,DH$41&gt;2,DH$40&gt;0,SUM(DH$47:DH$53)&gt;0),1,0)))</f>
        <v>0</v>
      </c>
      <c r="BU110" s="68">
        <f>IF((SUM(BU$19:BU$37)+SUM(BU$78:BU109))&gt;=20,0,SUM(IF(AND($I110=1,DI110=1,DI$41&gt;2,DI$40&gt;0,SUM(DI$47:DI$53)&gt;0),1,0)))</f>
        <v>0</v>
      </c>
      <c r="BV110" s="68">
        <f>IF((SUM(BV$19:BV$37)+SUM(BV$78:BV109))&gt;=20,0,SUM(IF(AND($I110=1,DJ110=1,DJ$41&gt;2,DJ$40&gt;0,SUM(DJ$47:DJ$53)&gt;0),1,0)))</f>
        <v>0</v>
      </c>
      <c r="BW110" s="68">
        <f>IF((SUM(BW$19:BW$37)+SUM(BW$78:BW109))&gt;=20,0,SUM(IF(AND($I110=1,DK110=1,DK$41&gt;2,DK$40&gt;0,SUM(DK$47:DK$53)&gt;0),1,0)))</f>
        <v>0</v>
      </c>
      <c r="BX110" s="68">
        <f>IF((SUM(BX$19:BX$37)+SUM(BX$78:BX109))&gt;=20,0,SUM(IF(AND($I110=1,DL110=1,DL$41&gt;2,DL$40&gt;0,SUM(DL$47:DL$53)&gt;0),1,0)))</f>
        <v>0</v>
      </c>
      <c r="BY110" s="68">
        <f>IF((SUM(BY$19:BY$37)+SUM(BY$78:BY109))&gt;=20,0,SUM(IF(AND($I110=1,DM110=1,DM$41&gt;2,DM$40&gt;0,SUM(DM$47:DM$53)&gt;0),1,0)))</f>
        <v>0</v>
      </c>
      <c r="BZ110" s="68">
        <f>IF((SUM(BZ$19:BZ$37)+SUM(BZ$78:BZ109))&gt;=20,0,SUM(IF(AND($I110=1,DN110=1,DN$41&gt;2,DN$40&gt;0,SUM(DN$47:DN$53)&gt;0),1,0)))</f>
        <v>0</v>
      </c>
      <c r="CA110" s="68">
        <f>IF((SUM(CA$19:CA$37)+SUM(CA$78:CA109))&gt;=20,0,SUM(IF(AND($I110=1,DO110=1,DO$41&gt;2,DO$40&gt;0,SUM(DO$47:DO$53)&gt;0),1,0)))</f>
        <v>0</v>
      </c>
      <c r="CB110" s="68">
        <f>IF((SUM(CB$19:CB$37)+SUM(CB$78:CB109))&gt;=20,0,SUM(IF(AND($I110=1,DP110=1,DP$41&gt;2,DP$40&gt;0,SUM(DP$47:DP$53)&gt;0),1,0)))</f>
        <v>0</v>
      </c>
      <c r="CC110" s="68">
        <f>IF((SUM(CC$19:CC$37)+SUM(CC$78:CC109))&gt;=20,0,SUM(IF(AND($I110=1,DQ110=1,DQ$41&gt;2,DQ$40&gt;0,SUM(DQ$47:DQ$53)&gt;0),1,0)))</f>
        <v>0</v>
      </c>
      <c r="CD110" s="68">
        <f>IF((SUM(CD$19:CD$37)+SUM(CD$78:CD109))&gt;=20,0,SUM(IF(AND($I110=1,DR110=1,DR$41&gt;2,DR$40&gt;0,SUM(DR$47:DR$53)&gt;0),1,0)))</f>
        <v>0</v>
      </c>
      <c r="CE110" s="68">
        <f>IF((SUM(CE$19:CE$37)+SUM(CE$78:CE109))&gt;=20,0,SUM(IF(AND($I110=1,DS110=1,DS$41&gt;2,DS$40&gt;0,SUM(DS$47:DS$53)&gt;0),1,0)))</f>
        <v>0</v>
      </c>
      <c r="CF110" s="68">
        <f>IF((SUM(CF$19:CF$37)+SUM(CF$78:CF109))&gt;=20,0,SUM(IF(AND($I110=1,DT110=1,DT$41&gt;2,DT$40&gt;0,SUM(DT$47:DT$53)&gt;0),1,0)))</f>
        <v>0</v>
      </c>
      <c r="CG110" s="68">
        <f>IF((SUM(CG$19:CG$37)+SUM(CG$78:CG109))&gt;=20,0,SUM(IF(AND($I110=1,DU110=1,DU$41&gt;2,DU$40&gt;0,SUM(DU$47:DU$53)&gt;0),1,0)))</f>
        <v>0</v>
      </c>
      <c r="CH110" s="68">
        <f>IF((SUM(CH$19:CH$37)+SUM(CH$78:CH109))&gt;=20,0,SUM(IF(AND($I110=1,DV110=1,DV$41&gt;2,DV$40&gt;0,SUM(DV$47:DV$53)&gt;0),1,0)))</f>
        <v>0</v>
      </c>
      <c r="CI110" s="68">
        <f>IF((SUM(CI$19:CI$37)+SUM(CI$78:CI109))&gt;=20,0,SUM(IF(AND($I110=1,DW110=1,DW$41&gt;2,DW$40&gt;0,SUM(DW$47:DW$53)&gt;0),1,0)))</f>
        <v>0</v>
      </c>
      <c r="CJ110" s="68">
        <f>IF((SUM(CJ$19:CJ$37)+SUM(CJ$78:CJ109))&gt;=20,0,SUM(IF(AND($I110=1,DX110=1,DX$41&gt;2,DX$40&gt;0,SUM(DX$47:DX$53)&gt;0),1,0)))</f>
        <v>0</v>
      </c>
      <c r="CK110" s="68">
        <f>IF((SUM(CK$19:CK$37)+SUM(CK$78:CK109))&gt;=20,0,SUM(IF(AND($I110=1,DY110=1,DY$41&gt;2,DY$40&gt;0,SUM(DY$47:DY$53)&gt;0),1,0)))</f>
        <v>0</v>
      </c>
      <c r="CL110" s="68">
        <f>IF((SUM(CL$19:CL$37)+SUM(CL$78:CL109))&gt;=20,0,SUM(IF(AND($I110=1,DZ110=1,DZ$41&gt;2,DZ$40&gt;0,SUM(DZ$47:DZ$53)&gt;0),1,0)))</f>
        <v>0</v>
      </c>
      <c r="CM110" s="68">
        <f>IF((SUM(CM$19:CM$37)+SUM(CM$78:CM109))&gt;=20,0,SUM(IF(AND($I110=1,EA110=1,EA$41&gt;2,EA$40&gt;0,SUM(EA$47:EA$53)&gt;0),1,0)))</f>
        <v>0</v>
      </c>
      <c r="CN110" s="68">
        <f>IF((SUM(CN$19:CN$37)+SUM(CN$78:CN109))&gt;=20,0,SUM(IF(AND($I110=1,EB110=1,EB$41&gt;2,EB$40&gt;0,SUM(EB$47:EB$53)&gt;0),1,0)))</f>
        <v>0</v>
      </c>
      <c r="CO110" s="68">
        <f>IF((SUM(CO$19:CO$37)+SUM(CO$78:CO109))&gt;=20,0,SUM(IF(AND($I110=1,EC110=1,EC$41&gt;2,EC$40&gt;0,SUM(EC$47:EC$53)&gt;0),1,0)))</f>
        <v>0</v>
      </c>
      <c r="CP110" s="68">
        <f>IF((SUM(CP$19:CP$37)+SUM(CP$78:CP109))&gt;=20,0,SUM(IF(AND($I110=1,ED110=1,ED$41&gt;2,ED$40&gt;0,SUM(ED$47:ED$53)&gt;0),1,0)))</f>
        <v>0</v>
      </c>
      <c r="CQ110" s="68">
        <f>IF((SUM(CQ$19:CQ$37)+SUM(CQ$78:CQ109))&gt;=20,0,SUM(IF(AND($I110=1,EE110=1,EE$41&gt;2,EE$40&gt;0,SUM(EE$47:EE$53)&gt;0),1,0)))</f>
        <v>0</v>
      </c>
      <c r="CR110" s="68">
        <f>IF((SUM(CR$19:CR$37)+SUM(CR$78:CR109))&gt;=20,0,SUM(IF(AND($I110=1,EF110=1,EF$41&gt;2,EF$40&gt;0,SUM(EF$47:EF$53)&gt;0),1,0)))</f>
        <v>0</v>
      </c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  <c r="DM110" s="53"/>
      <c r="DN110" s="53"/>
      <c r="DO110" s="53"/>
      <c r="DP110" s="53"/>
      <c r="DQ110" s="53"/>
      <c r="DR110" s="53"/>
      <c r="DS110" s="53"/>
      <c r="DT110" s="53"/>
      <c r="DU110" s="53"/>
      <c r="DV110" s="53"/>
      <c r="DW110" s="53"/>
      <c r="DX110" s="53"/>
      <c r="DY110" s="53"/>
      <c r="DZ110" s="53"/>
      <c r="EA110" s="53"/>
      <c r="EB110" s="53"/>
      <c r="EC110" s="53"/>
      <c r="ED110" s="53"/>
      <c r="EE110" s="53"/>
      <c r="EF110" s="53"/>
      <c r="EG110" s="46">
        <f t="shared" si="51"/>
        <v>0</v>
      </c>
      <c r="EH110" s="116"/>
      <c r="EI110" s="82">
        <f t="shared" si="52"/>
        <v>0</v>
      </c>
      <c r="EJ110" s="295" t="str">
        <f t="shared" si="53"/>
        <v/>
      </c>
      <c r="EK110" s="296">
        <f t="shared" si="54"/>
        <v>0</v>
      </c>
      <c r="EL110" s="161"/>
      <c r="EM110" s="354">
        <f>SUMIF($K110,REGISTER!$CY$7,'KORT 3'!$BD110)</f>
        <v>0</v>
      </c>
      <c r="EN110" s="355">
        <f>SUMIF($K110,REGISTER!$CY$8,'KORT 3'!$BD110)</f>
        <v>0</v>
      </c>
      <c r="EO110" s="356">
        <f>SUMIF($K110,REGISTER!$CY$9,'KORT 3'!$BD110)</f>
        <v>0</v>
      </c>
      <c r="EP110" s="356">
        <f>SUMIF($K110,REGISTER!$CY$10,'KORT 3'!$BD110)</f>
        <v>0</v>
      </c>
      <c r="EQ110" s="357">
        <f>SUMIF($K110,REGISTER!$CY$23,'KORT 3'!$BD110)</f>
        <v>0</v>
      </c>
      <c r="ER110" s="355">
        <f>SUMIF($K110,REGISTER!$CY$24,'KORT 3'!$BD110)</f>
        <v>0</v>
      </c>
      <c r="ES110" s="356">
        <f>SUMIF($K110,REGISTER!$CY$25,'KORT 3'!$BD110)</f>
        <v>0</v>
      </c>
      <c r="ET110" s="356">
        <f>SUMIF($K110,REGISTER!$CY$26,'KORT 3'!$BD110)</f>
        <v>0</v>
      </c>
      <c r="EU110" s="357">
        <f>SUMIF($K110,REGISTER!$CY$15,'KORT 3'!$BD110)</f>
        <v>0</v>
      </c>
      <c r="EV110" s="355">
        <f>SUMIF($K110,REGISTER!$CY$16,'KORT 3'!$BD110)</f>
        <v>0</v>
      </c>
      <c r="EW110" s="355">
        <f>SUMIF($K110,REGISTER!$CY$17,'KORT 3'!$BD110)</f>
        <v>0</v>
      </c>
      <c r="EX110" s="355">
        <f>SUMIF($K110,REGISTER!$CY$18,'KORT 3'!$BD110)</f>
        <v>0</v>
      </c>
      <c r="EY110" s="358">
        <f>SUMIF($K110,REGISTER!$CY$19,'KORT 3'!$BD110)+SUMIF($K110,REGISTER!$CY$20,'KORT 3'!$BD110)+SUMIF($K110,REGISTER!$CY$21,'KORT 3'!$BD110)+SUMIF($K110,REGISTER!$CY$22,'KORT 3'!$BD110)</f>
        <v>0</v>
      </c>
      <c r="EZ110" s="359">
        <f>SUMIF($K110,REGISTER!$CY$31,'KORT 3'!$BD110)</f>
        <v>0</v>
      </c>
      <c r="FA110" s="355">
        <f>SUMIF($K110,REGISTER!$CY$32,'KORT 3'!$BD110)</f>
        <v>0</v>
      </c>
      <c r="FB110" s="355">
        <f>SUMIF($K110,REGISTER!$CY$33,'KORT 3'!$BD110)</f>
        <v>0</v>
      </c>
      <c r="FC110" s="355">
        <f>SUMIF($K110,REGISTER!$CY$34,'KORT 3'!$BD110)</f>
        <v>0</v>
      </c>
      <c r="FD110" s="358">
        <f>SUMIF($K110,REGISTER!$CY$35,'KORT 3'!$BD110)+SUMIF($K110,REGISTER!$CY$36,'KORT 3'!$BD110)+SUMIF($K110,REGISTER!$CY$37,'KORT 3'!$BD110)+SUMIF($K110,REGISTER!$CY$38,'KORT 3'!$BD110)</f>
        <v>0</v>
      </c>
      <c r="FE110" s="376"/>
      <c r="FF110" s="377"/>
      <c r="FG110" s="378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9"/>
      <c r="FY110" s="84">
        <f>SUMIF($M110,REGISTER!$CY$40,'KORT 3'!$O110)</f>
        <v>0</v>
      </c>
      <c r="FZ110" s="17">
        <f>SUMIF($M110,REGISTER!$CY$41,'KORT 3'!$O110)</f>
        <v>0</v>
      </c>
      <c r="GA110" s="17">
        <f>SUMIF($M110,REGISTER!$CY$42,'KORT 3'!$O110)</f>
        <v>0</v>
      </c>
      <c r="GB110" s="17">
        <f>SUMIF($M110,REGISTER!$CY$43,'KORT 3'!$O110)</f>
        <v>0</v>
      </c>
      <c r="GC110" s="17">
        <f>SUMIF($M110,REGISTER!$CY$44,'KORT 3'!$O110)</f>
        <v>0</v>
      </c>
      <c r="GD110" s="17">
        <f>SUMIF($M110,REGISTER!$CY$45,'KORT 3'!$O110)</f>
        <v>0</v>
      </c>
      <c r="GE110" s="17">
        <f>SUMIF($M110,REGISTER!$CY$60,'KORT 3'!$O110)</f>
        <v>0</v>
      </c>
      <c r="GF110" s="17">
        <f>SUMIF($M110,REGISTER!$CY$61,'KORT 3'!$O110)</f>
        <v>0</v>
      </c>
      <c r="GG110" s="17">
        <f>SUMIF($M110,REGISTER!$CY$62,'KORT 3'!$O110)</f>
        <v>0</v>
      </c>
      <c r="GH110" s="17">
        <f>SUMIF($M110,REGISTER!$CY$63,'KORT 3'!$O110)</f>
        <v>0</v>
      </c>
      <c r="GI110" s="17">
        <f>SUMIF($M110,REGISTER!$CY$64,'KORT 3'!$O110)</f>
        <v>0</v>
      </c>
      <c r="GJ110" s="17">
        <f>SUMIF($M110,REGISTER!$CY$65,'KORT 3'!$O110)</f>
        <v>0</v>
      </c>
      <c r="GK110" s="17">
        <f>SUMIF($M110,REGISTER!$CY$50,'KORT 3'!$O110)</f>
        <v>0</v>
      </c>
      <c r="GL110" s="17">
        <f>SUMIF($M110,REGISTER!$CY$51,'KORT 3'!$O110)</f>
        <v>0</v>
      </c>
      <c r="GM110" s="17">
        <f>SUMIF($M110,REGISTER!$CY$52,'KORT 3'!$O110)</f>
        <v>0</v>
      </c>
      <c r="GN110" s="17">
        <f>SUMIF($M110,REGISTER!$CY$53,'KORT 3'!$O110)</f>
        <v>0</v>
      </c>
      <c r="GO110" s="17">
        <f>SUMIF($M110,REGISTER!$CY$54,'KORT 3'!$O110)</f>
        <v>0</v>
      </c>
      <c r="GP110" s="17">
        <f>SUMIF($M110,REGISTER!$CY$55,'KORT 3'!$O110)</f>
        <v>0</v>
      </c>
      <c r="GQ110" s="16">
        <f>SUMIF($M110,REGISTER!$CY$56,'KORT 3'!$O110)+SUMIF($M110,REGISTER!$CY$57,'KORT 3'!$O110)+SUMIF($M110,REGISTER!$CY$58,'KORT 3'!$O110)+SUMIF($M110,REGISTER!$CY$59,'KORT 3'!$O110)</f>
        <v>0</v>
      </c>
      <c r="GR110" s="17">
        <f>SUMIF($M110,REGISTER!$CY$70,'KORT 3'!$O110)</f>
        <v>0</v>
      </c>
      <c r="GS110" s="17">
        <f>SUMIF($M110,REGISTER!$CY$71,'KORT 3'!$O110)</f>
        <v>0</v>
      </c>
      <c r="GT110" s="17">
        <f>SUMIF($M110,REGISTER!$CY$72,'KORT 3'!$O110)</f>
        <v>0</v>
      </c>
      <c r="GU110" s="17">
        <f>SUMIF($M110,REGISTER!$CY$73,'KORT 3'!$O110)</f>
        <v>0</v>
      </c>
      <c r="GV110" s="17">
        <f>SUMIF($M110,REGISTER!$CY$74,'KORT 3'!$O110)</f>
        <v>0</v>
      </c>
      <c r="GW110" s="17">
        <f>SUMIF($M110,REGISTER!$CY$75,'KORT 3'!$O110)</f>
        <v>0</v>
      </c>
      <c r="GX110" s="16">
        <f>SUMIF($M110,REGISTER!$CY$76,'KORT 3'!$O110)+SUMIF($M110,REGISTER!$CY$77,'KORT 3'!$O110)+SUMIF($M110,REGISTER!$CY$78,'KORT 3'!$O110)+SUMIF($M110,REGISTER!$CY$79,'KORT 3'!$O110)</f>
        <v>0</v>
      </c>
      <c r="GY110" s="116"/>
      <c r="GZ110" s="116"/>
      <c r="HA110" s="116"/>
      <c r="HB110" s="116"/>
      <c r="HC110" s="116"/>
      <c r="HD110" s="116"/>
      <c r="HE110" s="116"/>
      <c r="HF110" s="116"/>
      <c r="HG110" s="116"/>
      <c r="HH110" s="116"/>
      <c r="HI110" s="116"/>
      <c r="HJ110" s="116"/>
      <c r="HK110" s="116"/>
      <c r="HL110" s="116"/>
      <c r="HM110" s="116"/>
      <c r="HN110" s="116"/>
      <c r="HO110" s="116"/>
      <c r="HP110" s="106"/>
      <c r="HQ110" s="1"/>
    </row>
    <row r="111" spans="1:225" ht="12" customHeight="1">
      <c r="A111" s="15">
        <v>55</v>
      </c>
      <c r="B111" s="69"/>
      <c r="C111" s="539" t="str">
        <f t="shared" si="41"/>
        <v/>
      </c>
      <c r="D111" s="540"/>
      <c r="E111" s="540"/>
      <c r="F111" s="540"/>
      <c r="G111" s="541"/>
      <c r="H111" s="111" t="str">
        <f t="shared" si="42"/>
        <v/>
      </c>
      <c r="I111" s="22">
        <f t="shared" si="43"/>
        <v>0</v>
      </c>
      <c r="J111" s="22">
        <f t="shared" si="44"/>
        <v>0</v>
      </c>
      <c r="K111" s="22">
        <f t="shared" si="45"/>
        <v>0</v>
      </c>
      <c r="L111" s="114"/>
      <c r="M111" s="22">
        <f t="shared" si="46"/>
        <v>0</v>
      </c>
      <c r="N111" s="22">
        <f t="shared" si="47"/>
        <v>0</v>
      </c>
      <c r="O111" s="83">
        <f t="shared" si="48"/>
        <v>0</v>
      </c>
      <c r="P111" s="68">
        <f>IF((SUM(P$19:P$39)+SUM(P$78:P110)+SUM(P$117:P$121))&gt;=REGISTER!$DD$24,0,IF(CS$70=1,0,IF(AND(CS111=1,$J111=1,CS$43&gt;=REGISTER!$DD$28,CS$40&gt;0,SUM(CS$54:CS$60)&gt;0),1,0)))</f>
        <v>0</v>
      </c>
      <c r="Q111" s="68">
        <f>IF((SUM(Q$19:Q$39)+SUM(Q$78:Q110)+SUM(Q$117:Q$121))&gt;=REGISTER!$DD$24,0,IF(CT$70=1,0,IF(AND(CT111=1,$J111=1,CT$43&gt;=REGISTER!$DD$28,CT$40&gt;0,SUM(CT$54:CT$60)&gt;0),1,0)))</f>
        <v>0</v>
      </c>
      <c r="R111" s="68">
        <f>IF((SUM(R$19:R$39)+SUM(R$78:R110)+SUM(R$117:R$121))&gt;=REGISTER!$DD$24,0,IF(CU$70=1,0,IF(AND(CU111=1,$J111=1,CU$43&gt;=REGISTER!$DD$28,CU$40&gt;0,SUM(CU$54:CU$60)&gt;0),1,0)))</f>
        <v>0</v>
      </c>
      <c r="S111" s="68">
        <f>IF((SUM(S$19:S$39)+SUM(S$78:S110)+SUM(S$117:S$121))&gt;=REGISTER!$DD$24,0,IF(CV$70=1,0,IF(AND(CV111=1,$J111=1,CV$43&gt;=REGISTER!$DD$28,CV$40&gt;0,SUM(CV$54:CV$60)&gt;0),1,0)))</f>
        <v>0</v>
      </c>
      <c r="T111" s="68">
        <f>IF((SUM(T$19:T$39)+SUM(T$78:T110)+SUM(T$117:T$121))&gt;=REGISTER!$DD$24,0,IF(CW$70=1,0,IF(AND(CW111=1,$J111=1,CW$43&gt;=REGISTER!$DD$28,CW$40&gt;0,SUM(CW$54:CW$60)&gt;0),1,0)))</f>
        <v>0</v>
      </c>
      <c r="U111" s="68">
        <f>IF((SUM(U$19:U$39)+SUM(U$78:U110)+SUM(U$117:U$121))&gt;=REGISTER!$DD$24,0,IF(CX$70=1,0,IF(AND(CX111=1,$J111=1,CX$43&gt;=REGISTER!$DD$28,CX$40&gt;0,SUM(CX$54:CX$60)&gt;0),1,0)))</f>
        <v>0</v>
      </c>
      <c r="V111" s="68">
        <f>IF((SUM(V$19:V$39)+SUM(V$78:V110)+SUM(V$117:V$121))&gt;=REGISTER!$DD$24,0,IF(CY$70=1,0,IF(AND(CY111=1,$J111=1,CY$43&gt;=REGISTER!$DD$28,CY$40&gt;0,SUM(CY$54:CY$60)&gt;0),1,0)))</f>
        <v>0</v>
      </c>
      <c r="W111" s="68">
        <f>IF((SUM(W$19:W$39)+SUM(W$78:W110)+SUM(W$117:W$121))&gt;=REGISTER!$DD$24,0,IF(CZ$70=1,0,IF(AND(CZ111=1,$J111=1,CZ$43&gt;=REGISTER!$DD$28,CZ$40&gt;0,SUM(CZ$54:CZ$60)&gt;0),1,0)))</f>
        <v>0</v>
      </c>
      <c r="X111" s="68">
        <f>IF((SUM(X$19:X$39)+SUM(X$78:X110)+SUM(X$117:X$121))&gt;=REGISTER!$DD$24,0,IF(DA$70=1,0,IF(AND(DA111=1,$J111=1,DA$43&gt;=REGISTER!$DD$28,DA$40&gt;0,SUM(DA$54:DA$60)&gt;0),1,0)))</f>
        <v>0</v>
      </c>
      <c r="Y111" s="68">
        <f>IF((SUM(Y$19:Y$39)+SUM(Y$78:Y110)+SUM(Y$117:Y$121))&gt;=REGISTER!$DD$24,0,IF(DB$70=1,0,IF(AND(DB111=1,$J111=1,DB$43&gt;=REGISTER!$DD$28,DB$40&gt;0,SUM(DB$54:DB$60)&gt;0),1,0)))</f>
        <v>0</v>
      </c>
      <c r="Z111" s="68">
        <f>IF((SUM(Z$19:Z$39)+SUM(Z$78:Z110)+SUM(Z$117:Z$121))&gt;=REGISTER!$DD$24,0,IF(DC$70=1,0,IF(AND(DC111=1,$J111=1,DC$43&gt;=REGISTER!$DD$28,DC$40&gt;0,SUM(DC$54:DC$60)&gt;0),1,0)))</f>
        <v>0</v>
      </c>
      <c r="AA111" s="68">
        <f>IF((SUM(AA$19:AA$39)+SUM(AA$78:AA110)+SUM(AA$117:AA$121))&gt;=REGISTER!$DD$24,0,IF(DD$70=1,0,IF(AND(DD111=1,$J111=1,DD$43&gt;=REGISTER!$DD$28,DD$40&gt;0,SUM(DD$54:DD$60)&gt;0),1,0)))</f>
        <v>0</v>
      </c>
      <c r="AB111" s="68">
        <f>IF((SUM(AB$19:AB$39)+SUM(AB$78:AB110)+SUM(AB$117:AB$121))&gt;=REGISTER!$DD$24,0,IF(DE$70=1,0,IF(AND(DE111=1,$J111=1,DE$43&gt;=REGISTER!$DD$28,DE$40&gt;0,SUM(DE$54:DE$60)&gt;0),1,0)))</f>
        <v>0</v>
      </c>
      <c r="AC111" s="68">
        <f>IF((SUM(AC$19:AC$39)+SUM(AC$78:AC110)+SUM(AC$117:AC$121))&gt;=REGISTER!$DD$24,0,IF(DF$70=1,0,IF(AND(DF111=1,$J111=1,DF$43&gt;=REGISTER!$DD$28,DF$40&gt;0,SUM(DF$54:DF$60)&gt;0),1,0)))</f>
        <v>0</v>
      </c>
      <c r="AD111" s="68">
        <f>IF((SUM(AD$19:AD$39)+SUM(AD$78:AD110)+SUM(AD$117:AD$121))&gt;=REGISTER!$DD$24,0,IF(DG$70=1,0,IF(AND(DG111=1,$J111=1,DG$43&gt;=REGISTER!$DD$28,DG$40&gt;0,SUM(DG$54:DG$60)&gt;0),1,0)))</f>
        <v>0</v>
      </c>
      <c r="AE111" s="68">
        <f>IF((SUM(AE$19:AE$39)+SUM(AE$78:AE110)+SUM(AE$117:AE$121))&gt;=REGISTER!$DD$24,0,IF(DH$70=1,0,IF(AND(DH111=1,$J111=1,DH$43&gt;=REGISTER!$DD$28,DH$40&gt;0,SUM(DH$54:DH$60)&gt;0),1,0)))</f>
        <v>0</v>
      </c>
      <c r="AF111" s="68">
        <f>IF((SUM(AF$19:AF$39)+SUM(AF$78:AF110)+SUM(AF$117:AF$121))&gt;=REGISTER!$DD$24,0,IF(DI$70=1,0,IF(AND(DI111=1,$J111=1,DI$43&gt;=REGISTER!$DD$28,DI$40&gt;0,SUM(DI$54:DI$60)&gt;0),1,0)))</f>
        <v>0</v>
      </c>
      <c r="AG111" s="68">
        <f>IF((SUM(AG$19:AG$39)+SUM(AG$78:AG110)+SUM(AG$117:AG$121))&gt;=REGISTER!$DD$24,0,IF(DJ$70=1,0,IF(AND(DJ111=1,$J111=1,DJ$43&gt;=REGISTER!$DD$28,DJ$40&gt;0,SUM(DJ$54:DJ$60)&gt;0),1,0)))</f>
        <v>0</v>
      </c>
      <c r="AH111" s="68">
        <f>IF((SUM(AH$19:AH$39)+SUM(AH$78:AH110)+SUM(AH$117:AH$121))&gt;=REGISTER!$DD$24,0,IF(DK$70=1,0,IF(AND(DK111=1,$J111=1,DK$43&gt;=REGISTER!$DD$28,DK$40&gt;0,SUM(DK$54:DK$60)&gt;0),1,0)))</f>
        <v>0</v>
      </c>
      <c r="AI111" s="68">
        <f>IF((SUM(AI$19:AI$39)+SUM(AI$78:AI110)+SUM(AI$117:AI$121))&gt;=REGISTER!$DD$24,0,IF(DL$70=1,0,IF(AND(DL111=1,$J111=1,DL$43&gt;=REGISTER!$DD$28,DL$40&gt;0,SUM(DL$54:DL$60)&gt;0),1,0)))</f>
        <v>0</v>
      </c>
      <c r="AJ111" s="68">
        <f>IF((SUM(AJ$19:AJ$39)+SUM(AJ$78:AJ110)+SUM(AJ$117:AJ$121))&gt;=REGISTER!$DD$24,0,IF(DM$70=1,0,IF(AND(DM111=1,$J111=1,DM$43&gt;=REGISTER!$DD$28,DM$40&gt;0,SUM(DM$54:DM$60)&gt;0),1,0)))</f>
        <v>0</v>
      </c>
      <c r="AK111" s="68">
        <f>IF((SUM(AK$19:AK$39)+SUM(AK$78:AK110)+SUM(AK$117:AK$121))&gt;=REGISTER!$DD$24,0,IF(DN$70=1,0,IF(AND(DN111=1,$J111=1,DN$43&gt;=REGISTER!$DD$28,DN$40&gt;0,SUM(DN$54:DN$60)&gt;0),1,0)))</f>
        <v>0</v>
      </c>
      <c r="AL111" s="68">
        <f>IF((SUM(AL$19:AL$39)+SUM(AL$78:AL110)+SUM(AL$117:AL$121))&gt;=REGISTER!$DD$24,0,IF(DO$70=1,0,IF(AND(DO111=1,$J111=1,DO$43&gt;=REGISTER!$DD$28,DO$40&gt;0,SUM(DO$54:DO$60)&gt;0),1,0)))</f>
        <v>0</v>
      </c>
      <c r="AM111" s="68">
        <f>IF((SUM(AM$19:AM$39)+SUM(AM$78:AM110)+SUM(AM$117:AM$121))&gt;=REGISTER!$DD$24,0,IF(DP$70=1,0,IF(AND(DP111=1,$J111=1,DP$43&gt;=REGISTER!$DD$28,DP$40&gt;0,SUM(DP$54:DP$60)&gt;0),1,0)))</f>
        <v>0</v>
      </c>
      <c r="AN111" s="68">
        <f>IF((SUM(AN$19:AN$39)+SUM(AN$78:AN110)+SUM(AN$117:AN$121))&gt;=REGISTER!$DD$24,0,IF(DQ$70=1,0,IF(AND(DQ111=1,$J111=1,DQ$43&gt;=REGISTER!$DD$28,DQ$40&gt;0,SUM(DQ$54:DQ$60)&gt;0),1,0)))</f>
        <v>0</v>
      </c>
      <c r="AO111" s="68">
        <f>IF((SUM(AO$19:AO$39)+SUM(AO$78:AO110)+SUM(AO$117:AO$121))&gt;=REGISTER!$DD$24,0,IF(DR$70=1,0,IF(AND(DR111=1,$J111=1,DR$43&gt;=REGISTER!$DD$28,DR$40&gt;0,SUM(DR$54:DR$60)&gt;0),1,0)))</f>
        <v>0</v>
      </c>
      <c r="AP111" s="68">
        <f>IF((SUM(AP$19:AP$39)+SUM(AP$78:AP110)+SUM(AP$117:AP$121))&gt;=REGISTER!$DD$24,0,IF(DS$70=1,0,IF(AND(DS111=1,$J111=1,DS$43&gt;=REGISTER!$DD$28,DS$40&gt;0,SUM(DS$54:DS$60)&gt;0),1,0)))</f>
        <v>0</v>
      </c>
      <c r="AQ111" s="68">
        <f>IF((SUM(AQ$19:AQ$39)+SUM(AQ$78:AQ110)+SUM(AQ$117:AQ$121))&gt;=REGISTER!$DD$24,0,IF(DT$70=1,0,IF(AND(DT111=1,$J111=1,DT$43&gt;=REGISTER!$DD$28,DT$40&gt;0,SUM(DT$54:DT$60)&gt;0),1,0)))</f>
        <v>0</v>
      </c>
      <c r="AR111" s="68">
        <f>IF((SUM(AR$19:AR$39)+SUM(AR$78:AR110)+SUM(AR$117:AR$121))&gt;=REGISTER!$DD$24,0,IF(DU$70=1,0,IF(AND(DU111=1,$J111=1,DU$43&gt;=REGISTER!$DD$28,DU$40&gt;0,SUM(DU$54:DU$60)&gt;0),1,0)))</f>
        <v>0</v>
      </c>
      <c r="AS111" s="68">
        <f>IF((SUM(AS$19:AS$39)+SUM(AS$78:AS110)+SUM(AS$117:AS$121))&gt;=REGISTER!$DD$24,0,IF(DV$70=1,0,IF(AND(DV111=1,$J111=1,DV$43&gt;=REGISTER!$DD$28,DV$40&gt;0,SUM(DV$54:DV$60)&gt;0),1,0)))</f>
        <v>0</v>
      </c>
      <c r="AT111" s="68">
        <f>IF((SUM(AT$19:AT$39)+SUM(AT$78:AT110)+SUM(AT$117:AT$121))&gt;=REGISTER!$DD$24,0,IF(DW$70=1,0,IF(AND(DW111=1,$J111=1,DW$43&gt;=REGISTER!$DD$28,DW$40&gt;0,SUM(DW$54:DW$60)&gt;0),1,0)))</f>
        <v>0</v>
      </c>
      <c r="AU111" s="68">
        <f>IF((SUM(AU$19:AU$39)+SUM(AU$78:AU110)+SUM(AU$117:AU$121))&gt;=REGISTER!$DD$24,0,IF(DX$70=1,0,IF(AND(DX111=1,$J111=1,DX$43&gt;=REGISTER!$DD$28,DX$40&gt;0,SUM(DX$54:DX$60)&gt;0),1,0)))</f>
        <v>0</v>
      </c>
      <c r="AV111" s="68">
        <f>IF((SUM(AV$19:AV$39)+SUM(AV$78:AV110)+SUM(AV$117:AV$121))&gt;=REGISTER!$DD$24,0,IF(DY$70=1,0,IF(AND(DY111=1,$J111=1,DY$43&gt;=REGISTER!$DD$28,DY$40&gt;0,SUM(DY$54:DY$60)&gt;0),1,0)))</f>
        <v>0</v>
      </c>
      <c r="AW111" s="68">
        <f>IF((SUM(AW$19:AW$39)+SUM(AW$78:AW110)+SUM(AW$117:AW$121))&gt;=REGISTER!$DD$24,0,IF(DZ$70=1,0,IF(AND(DZ111=1,$J111=1,DZ$43&gt;=REGISTER!$DD$28,DZ$40&gt;0,SUM(DZ$54:DZ$60)&gt;0),1,0)))</f>
        <v>0</v>
      </c>
      <c r="AX111" s="68">
        <f>IF((SUM(AX$19:AX$39)+SUM(AX$78:AX110)+SUM(AX$117:AX$121))&gt;=REGISTER!$DD$24,0,IF(EA$70=1,0,IF(AND(EA111=1,$J111=1,EA$43&gt;=REGISTER!$DD$28,EA$40&gt;0,SUM(EA$54:EA$60)&gt;0),1,0)))</f>
        <v>0</v>
      </c>
      <c r="AY111" s="68">
        <f>IF((SUM(AY$19:AY$39)+SUM(AY$78:AY110)+SUM(AY$117:AY$121))&gt;=REGISTER!$DD$24,0,IF(EB$70=1,0,IF(AND(EB111=1,$J111=1,EB$43&gt;=REGISTER!$DD$28,EB$40&gt;0,SUM(EB$54:EB$60)&gt;0),1,0)))</f>
        <v>0</v>
      </c>
      <c r="AZ111" s="68">
        <f>IF((SUM(AZ$19:AZ$39)+SUM(AZ$78:AZ110)+SUM(AZ$117:AZ$121))&gt;=REGISTER!$DD$24,0,IF(EC$70=1,0,IF(AND(EC111=1,$J111=1,EC$43&gt;=REGISTER!$DD$28,EC$40&gt;0,SUM(EC$54:EC$60)&gt;0),1,0)))</f>
        <v>0</v>
      </c>
      <c r="BA111" s="68">
        <f>IF((SUM(BA$19:BA$39)+SUM(BA$78:BA110)+SUM(BA$117:BA$121))&gt;=REGISTER!$DD$24,0,IF(ED$70=1,0,IF(AND(ED111=1,$J111=1,ED$43&gt;=REGISTER!$DD$28,ED$40&gt;0,SUM(ED$54:ED$60)&gt;0),1,0)))</f>
        <v>0</v>
      </c>
      <c r="BB111" s="68">
        <f>IF((SUM(BB$19:BB$39)+SUM(BB$78:BB110)+SUM(BB$117:BB$121))&gt;=REGISTER!$DD$24,0,IF(EE$70=1,0,IF(AND(EE111=1,$J111=1,EE$43&gt;=REGISTER!$DD$28,EE$40&gt;0,SUM(EE$54:EE$60)&gt;0),1,0)))</f>
        <v>0</v>
      </c>
      <c r="BC111" s="68">
        <f>IF((SUM(BC$19:BC$39)+SUM(BC$78:BC110)+SUM(BC$117:BC$121))&gt;=REGISTER!$DD$24,0,IF(EF$70=1,0,IF(AND(EF111=1,$J111=1,EF$43&gt;=REGISTER!$DD$28,EF$40&gt;0,SUM(EF$54:EF$60)&gt;0),1,0)))</f>
        <v>0</v>
      </c>
      <c r="BD111" s="83">
        <f t="shared" si="55"/>
        <v>0</v>
      </c>
      <c r="BE111" s="68">
        <f>IF((SUM(BE$19:BE$37)+SUM(BE$78:BE110))&gt;=20,0,SUM(IF(AND($I111=1,CS111=1,CS$41&gt;2,CS$40&gt;0,SUM(CS$47:CS$53)&gt;0),1,0)))</f>
        <v>0</v>
      </c>
      <c r="BF111" s="68">
        <f>IF((SUM(BF$19:BF$37)+SUM(BF$78:BF110))&gt;=20,0,SUM(IF(AND($I111=1,CT111=1,CT$41&gt;2,CT$40&gt;0,SUM(CT$47:CT$53)&gt;0),1,0)))</f>
        <v>0</v>
      </c>
      <c r="BG111" s="68">
        <f>IF((SUM(BG$19:BG$37)+SUM(BG$78:BG110))&gt;=20,0,SUM(IF(AND($I111=1,CU111=1,CU$41&gt;2,CU$40&gt;0,SUM(CU$47:CU$53)&gt;0),1,0)))</f>
        <v>0</v>
      </c>
      <c r="BH111" s="68">
        <f>IF((SUM(BH$19:BH$37)+SUM(BH$78:BH110))&gt;=20,0,SUM(IF(AND($I111=1,CV111=1,CV$41&gt;2,CV$40&gt;0,SUM(CV$47:CV$53)&gt;0),1,0)))</f>
        <v>0</v>
      </c>
      <c r="BI111" s="68">
        <f>IF((SUM(BI$19:BI$37)+SUM(BI$78:BI110))&gt;=20,0,SUM(IF(AND($I111=1,CW111=1,CW$41&gt;2,CW$40&gt;0,SUM(CW$47:CW$53)&gt;0),1,0)))</f>
        <v>0</v>
      </c>
      <c r="BJ111" s="68">
        <f>IF((SUM(BJ$19:BJ$37)+SUM(BJ$78:BJ110))&gt;=20,0,SUM(IF(AND($I111=1,CX111=1,CX$41&gt;2,CX$40&gt;0,SUM(CX$47:CX$53)&gt;0),1,0)))</f>
        <v>0</v>
      </c>
      <c r="BK111" s="68">
        <f>IF((SUM(BK$19:BK$37)+SUM(BK$78:BK110))&gt;=20,0,SUM(IF(AND($I111=1,CY111=1,CY$41&gt;2,CY$40&gt;0,SUM(CY$47:CY$53)&gt;0),1,0)))</f>
        <v>0</v>
      </c>
      <c r="BL111" s="68">
        <f>IF((SUM(BL$19:BL$37)+SUM(BL$78:BL110))&gt;=20,0,SUM(IF(AND($I111=1,CZ111=1,CZ$41&gt;2,CZ$40&gt;0,SUM(CZ$47:CZ$53)&gt;0),1,0)))</f>
        <v>0</v>
      </c>
      <c r="BM111" s="68">
        <f>IF((SUM(BM$19:BM$37)+SUM(BM$78:BM110))&gt;=20,0,SUM(IF(AND($I111=1,DA111=1,DA$41&gt;2,DA$40&gt;0,SUM(DA$47:DA$53)&gt;0),1,0)))</f>
        <v>0</v>
      </c>
      <c r="BN111" s="68">
        <f>IF((SUM(BN$19:BN$37)+SUM(BN$78:BN110))&gt;=20,0,SUM(IF(AND($I111=1,DB111=1,DB$41&gt;2,DB$40&gt;0,SUM(DB$47:DB$53)&gt;0),1,0)))</f>
        <v>0</v>
      </c>
      <c r="BO111" s="68">
        <f>IF((SUM(BO$19:BO$37)+SUM(BO$78:BO110))&gt;=20,0,SUM(IF(AND($I111=1,DC111=1,DC$41&gt;2,DC$40&gt;0,SUM(DC$47:DC$53)&gt;0),1,0)))</f>
        <v>0</v>
      </c>
      <c r="BP111" s="68">
        <f>IF((SUM(BP$19:BP$37)+SUM(BP$78:BP110))&gt;=20,0,SUM(IF(AND($I111=1,DD111=1,DD$41&gt;2,DD$40&gt;0,SUM(DD$47:DD$53)&gt;0),1,0)))</f>
        <v>0</v>
      </c>
      <c r="BQ111" s="68">
        <f>IF((SUM(BQ$19:BQ$37)+SUM(BQ$78:BQ110))&gt;=20,0,SUM(IF(AND($I111=1,DE111=1,DE$41&gt;2,DE$40&gt;0,SUM(DE$47:DE$53)&gt;0),1,0)))</f>
        <v>0</v>
      </c>
      <c r="BR111" s="68">
        <f>IF((SUM(BR$19:BR$37)+SUM(BR$78:BR110))&gt;=20,0,SUM(IF(AND($I111=1,DF111=1,DF$41&gt;2,DF$40&gt;0,SUM(DF$47:DF$53)&gt;0),1,0)))</f>
        <v>0</v>
      </c>
      <c r="BS111" s="68">
        <f>IF((SUM(BS$19:BS$37)+SUM(BS$78:BS110))&gt;=20,0,SUM(IF(AND($I111=1,DG111=1,DG$41&gt;2,DG$40&gt;0,SUM(DG$47:DG$53)&gt;0),1,0)))</f>
        <v>0</v>
      </c>
      <c r="BT111" s="68">
        <f>IF((SUM(BT$19:BT$37)+SUM(BT$78:BT110))&gt;=20,0,SUM(IF(AND($I111=1,DH111=1,DH$41&gt;2,DH$40&gt;0,SUM(DH$47:DH$53)&gt;0),1,0)))</f>
        <v>0</v>
      </c>
      <c r="BU111" s="68">
        <f>IF((SUM(BU$19:BU$37)+SUM(BU$78:BU110))&gt;=20,0,SUM(IF(AND($I111=1,DI111=1,DI$41&gt;2,DI$40&gt;0,SUM(DI$47:DI$53)&gt;0),1,0)))</f>
        <v>0</v>
      </c>
      <c r="BV111" s="68">
        <f>IF((SUM(BV$19:BV$37)+SUM(BV$78:BV110))&gt;=20,0,SUM(IF(AND($I111=1,DJ111=1,DJ$41&gt;2,DJ$40&gt;0,SUM(DJ$47:DJ$53)&gt;0),1,0)))</f>
        <v>0</v>
      </c>
      <c r="BW111" s="68">
        <f>IF((SUM(BW$19:BW$37)+SUM(BW$78:BW110))&gt;=20,0,SUM(IF(AND($I111=1,DK111=1,DK$41&gt;2,DK$40&gt;0,SUM(DK$47:DK$53)&gt;0),1,0)))</f>
        <v>0</v>
      </c>
      <c r="BX111" s="68">
        <f>IF((SUM(BX$19:BX$37)+SUM(BX$78:BX110))&gt;=20,0,SUM(IF(AND($I111=1,DL111=1,DL$41&gt;2,DL$40&gt;0,SUM(DL$47:DL$53)&gt;0),1,0)))</f>
        <v>0</v>
      </c>
      <c r="BY111" s="68">
        <f>IF((SUM(BY$19:BY$37)+SUM(BY$78:BY110))&gt;=20,0,SUM(IF(AND($I111=1,DM111=1,DM$41&gt;2,DM$40&gt;0,SUM(DM$47:DM$53)&gt;0),1,0)))</f>
        <v>0</v>
      </c>
      <c r="BZ111" s="68">
        <f>IF((SUM(BZ$19:BZ$37)+SUM(BZ$78:BZ110))&gt;=20,0,SUM(IF(AND($I111=1,DN111=1,DN$41&gt;2,DN$40&gt;0,SUM(DN$47:DN$53)&gt;0),1,0)))</f>
        <v>0</v>
      </c>
      <c r="CA111" s="68">
        <f>IF((SUM(CA$19:CA$37)+SUM(CA$78:CA110))&gt;=20,0,SUM(IF(AND($I111=1,DO111=1,DO$41&gt;2,DO$40&gt;0,SUM(DO$47:DO$53)&gt;0),1,0)))</f>
        <v>0</v>
      </c>
      <c r="CB111" s="68">
        <f>IF((SUM(CB$19:CB$37)+SUM(CB$78:CB110))&gt;=20,0,SUM(IF(AND($I111=1,DP111=1,DP$41&gt;2,DP$40&gt;0,SUM(DP$47:DP$53)&gt;0),1,0)))</f>
        <v>0</v>
      </c>
      <c r="CC111" s="68">
        <f>IF((SUM(CC$19:CC$37)+SUM(CC$78:CC110))&gt;=20,0,SUM(IF(AND($I111=1,DQ111=1,DQ$41&gt;2,DQ$40&gt;0,SUM(DQ$47:DQ$53)&gt;0),1,0)))</f>
        <v>0</v>
      </c>
      <c r="CD111" s="68">
        <f>IF((SUM(CD$19:CD$37)+SUM(CD$78:CD110))&gt;=20,0,SUM(IF(AND($I111=1,DR111=1,DR$41&gt;2,DR$40&gt;0,SUM(DR$47:DR$53)&gt;0),1,0)))</f>
        <v>0</v>
      </c>
      <c r="CE111" s="68">
        <f>IF((SUM(CE$19:CE$37)+SUM(CE$78:CE110))&gt;=20,0,SUM(IF(AND($I111=1,DS111=1,DS$41&gt;2,DS$40&gt;0,SUM(DS$47:DS$53)&gt;0),1,0)))</f>
        <v>0</v>
      </c>
      <c r="CF111" s="68">
        <f>IF((SUM(CF$19:CF$37)+SUM(CF$78:CF110))&gt;=20,0,SUM(IF(AND($I111=1,DT111=1,DT$41&gt;2,DT$40&gt;0,SUM(DT$47:DT$53)&gt;0),1,0)))</f>
        <v>0</v>
      </c>
      <c r="CG111" s="68">
        <f>IF((SUM(CG$19:CG$37)+SUM(CG$78:CG110))&gt;=20,0,SUM(IF(AND($I111=1,DU111=1,DU$41&gt;2,DU$40&gt;0,SUM(DU$47:DU$53)&gt;0),1,0)))</f>
        <v>0</v>
      </c>
      <c r="CH111" s="68">
        <f>IF((SUM(CH$19:CH$37)+SUM(CH$78:CH110))&gt;=20,0,SUM(IF(AND($I111=1,DV111=1,DV$41&gt;2,DV$40&gt;0,SUM(DV$47:DV$53)&gt;0),1,0)))</f>
        <v>0</v>
      </c>
      <c r="CI111" s="68">
        <f>IF((SUM(CI$19:CI$37)+SUM(CI$78:CI110))&gt;=20,0,SUM(IF(AND($I111=1,DW111=1,DW$41&gt;2,DW$40&gt;0,SUM(DW$47:DW$53)&gt;0),1,0)))</f>
        <v>0</v>
      </c>
      <c r="CJ111" s="68">
        <f>IF((SUM(CJ$19:CJ$37)+SUM(CJ$78:CJ110))&gt;=20,0,SUM(IF(AND($I111=1,DX111=1,DX$41&gt;2,DX$40&gt;0,SUM(DX$47:DX$53)&gt;0),1,0)))</f>
        <v>0</v>
      </c>
      <c r="CK111" s="68">
        <f>IF((SUM(CK$19:CK$37)+SUM(CK$78:CK110))&gt;=20,0,SUM(IF(AND($I111=1,DY111=1,DY$41&gt;2,DY$40&gt;0,SUM(DY$47:DY$53)&gt;0),1,0)))</f>
        <v>0</v>
      </c>
      <c r="CL111" s="68">
        <f>IF((SUM(CL$19:CL$37)+SUM(CL$78:CL110))&gt;=20,0,SUM(IF(AND($I111=1,DZ111=1,DZ$41&gt;2,DZ$40&gt;0,SUM(DZ$47:DZ$53)&gt;0),1,0)))</f>
        <v>0</v>
      </c>
      <c r="CM111" s="68">
        <f>IF((SUM(CM$19:CM$37)+SUM(CM$78:CM110))&gt;=20,0,SUM(IF(AND($I111=1,EA111=1,EA$41&gt;2,EA$40&gt;0,SUM(EA$47:EA$53)&gt;0),1,0)))</f>
        <v>0</v>
      </c>
      <c r="CN111" s="68">
        <f>IF((SUM(CN$19:CN$37)+SUM(CN$78:CN110))&gt;=20,0,SUM(IF(AND($I111=1,EB111=1,EB$41&gt;2,EB$40&gt;0,SUM(EB$47:EB$53)&gt;0),1,0)))</f>
        <v>0</v>
      </c>
      <c r="CO111" s="68">
        <f>IF((SUM(CO$19:CO$37)+SUM(CO$78:CO110))&gt;=20,0,SUM(IF(AND($I111=1,EC111=1,EC$41&gt;2,EC$40&gt;0,SUM(EC$47:EC$53)&gt;0),1,0)))</f>
        <v>0</v>
      </c>
      <c r="CP111" s="68">
        <f>IF((SUM(CP$19:CP$37)+SUM(CP$78:CP110))&gt;=20,0,SUM(IF(AND($I111=1,ED111=1,ED$41&gt;2,ED$40&gt;0,SUM(ED$47:ED$53)&gt;0),1,0)))</f>
        <v>0</v>
      </c>
      <c r="CQ111" s="68">
        <f>IF((SUM(CQ$19:CQ$37)+SUM(CQ$78:CQ110))&gt;=20,0,SUM(IF(AND($I111=1,EE111=1,EE$41&gt;2,EE$40&gt;0,SUM(EE$47:EE$53)&gt;0),1,0)))</f>
        <v>0</v>
      </c>
      <c r="CR111" s="68">
        <f>IF((SUM(CR$19:CR$37)+SUM(CR$78:CR110))&gt;=20,0,SUM(IF(AND($I111=1,EF111=1,EF$41&gt;2,EF$40&gt;0,SUM(EF$47:EF$53)&gt;0),1,0)))</f>
        <v>0</v>
      </c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  <c r="DH111" s="53"/>
      <c r="DI111" s="53"/>
      <c r="DJ111" s="53"/>
      <c r="DK111" s="53"/>
      <c r="DL111" s="53"/>
      <c r="DM111" s="53"/>
      <c r="DN111" s="53"/>
      <c r="DO111" s="53"/>
      <c r="DP111" s="53"/>
      <c r="DQ111" s="53"/>
      <c r="DR111" s="53"/>
      <c r="DS111" s="53"/>
      <c r="DT111" s="53"/>
      <c r="DU111" s="53"/>
      <c r="DV111" s="53"/>
      <c r="DW111" s="53"/>
      <c r="DX111" s="53"/>
      <c r="DY111" s="53"/>
      <c r="DZ111" s="53"/>
      <c r="EA111" s="53"/>
      <c r="EB111" s="53"/>
      <c r="EC111" s="53"/>
      <c r="ED111" s="53"/>
      <c r="EE111" s="53"/>
      <c r="EF111" s="53"/>
      <c r="EG111" s="46">
        <f t="shared" si="51"/>
        <v>0</v>
      </c>
      <c r="EH111" s="116"/>
      <c r="EI111" s="82">
        <f t="shared" si="52"/>
        <v>0</v>
      </c>
      <c r="EJ111" s="295" t="str">
        <f t="shared" si="53"/>
        <v/>
      </c>
      <c r="EK111" s="296">
        <f t="shared" si="54"/>
        <v>0</v>
      </c>
      <c r="EL111" s="161"/>
      <c r="EM111" s="354">
        <f>SUMIF($K111,REGISTER!$CY$7,'KORT 3'!$BD111)</f>
        <v>0</v>
      </c>
      <c r="EN111" s="355">
        <f>SUMIF($K111,REGISTER!$CY$8,'KORT 3'!$BD111)</f>
        <v>0</v>
      </c>
      <c r="EO111" s="356">
        <f>SUMIF($K111,REGISTER!$CY$9,'KORT 3'!$BD111)</f>
        <v>0</v>
      </c>
      <c r="EP111" s="356">
        <f>SUMIF($K111,REGISTER!$CY$10,'KORT 3'!$BD111)</f>
        <v>0</v>
      </c>
      <c r="EQ111" s="357">
        <f>SUMIF($K111,REGISTER!$CY$23,'KORT 3'!$BD111)</f>
        <v>0</v>
      </c>
      <c r="ER111" s="355">
        <f>SUMIF($K111,REGISTER!$CY$24,'KORT 3'!$BD111)</f>
        <v>0</v>
      </c>
      <c r="ES111" s="356">
        <f>SUMIF($K111,REGISTER!$CY$25,'KORT 3'!$BD111)</f>
        <v>0</v>
      </c>
      <c r="ET111" s="356">
        <f>SUMIF($K111,REGISTER!$CY$26,'KORT 3'!$BD111)</f>
        <v>0</v>
      </c>
      <c r="EU111" s="357">
        <f>SUMIF($K111,REGISTER!$CY$15,'KORT 3'!$BD111)</f>
        <v>0</v>
      </c>
      <c r="EV111" s="355">
        <f>SUMIF($K111,REGISTER!$CY$16,'KORT 3'!$BD111)</f>
        <v>0</v>
      </c>
      <c r="EW111" s="355">
        <f>SUMIF($K111,REGISTER!$CY$17,'KORT 3'!$BD111)</f>
        <v>0</v>
      </c>
      <c r="EX111" s="355">
        <f>SUMIF($K111,REGISTER!$CY$18,'KORT 3'!$BD111)</f>
        <v>0</v>
      </c>
      <c r="EY111" s="358">
        <f>SUMIF($K111,REGISTER!$CY$19,'KORT 3'!$BD111)+SUMIF($K111,REGISTER!$CY$20,'KORT 3'!$BD111)+SUMIF($K111,REGISTER!$CY$21,'KORT 3'!$BD111)+SUMIF($K111,REGISTER!$CY$22,'KORT 3'!$BD111)</f>
        <v>0</v>
      </c>
      <c r="EZ111" s="359">
        <f>SUMIF($K111,REGISTER!$CY$31,'KORT 3'!$BD111)</f>
        <v>0</v>
      </c>
      <c r="FA111" s="355">
        <f>SUMIF($K111,REGISTER!$CY$32,'KORT 3'!$BD111)</f>
        <v>0</v>
      </c>
      <c r="FB111" s="355">
        <f>SUMIF($K111,REGISTER!$CY$33,'KORT 3'!$BD111)</f>
        <v>0</v>
      </c>
      <c r="FC111" s="355">
        <f>SUMIF($K111,REGISTER!$CY$34,'KORT 3'!$BD111)</f>
        <v>0</v>
      </c>
      <c r="FD111" s="358">
        <f>SUMIF($K111,REGISTER!$CY$35,'KORT 3'!$BD111)+SUMIF($K111,REGISTER!$CY$36,'KORT 3'!$BD111)+SUMIF($K111,REGISTER!$CY$37,'KORT 3'!$BD111)+SUMIF($K111,REGISTER!$CY$38,'KORT 3'!$BD111)</f>
        <v>0</v>
      </c>
      <c r="FE111" s="376"/>
      <c r="FF111" s="377"/>
      <c r="FG111" s="378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9"/>
      <c r="FY111" s="84">
        <f>SUMIF($M111,REGISTER!$CY$40,'KORT 3'!$O111)</f>
        <v>0</v>
      </c>
      <c r="FZ111" s="17">
        <f>SUMIF($M111,REGISTER!$CY$41,'KORT 3'!$O111)</f>
        <v>0</v>
      </c>
      <c r="GA111" s="17">
        <f>SUMIF($M111,REGISTER!$CY$42,'KORT 3'!$O111)</f>
        <v>0</v>
      </c>
      <c r="GB111" s="17">
        <f>SUMIF($M111,REGISTER!$CY$43,'KORT 3'!$O111)</f>
        <v>0</v>
      </c>
      <c r="GC111" s="17">
        <f>SUMIF($M111,REGISTER!$CY$44,'KORT 3'!$O111)</f>
        <v>0</v>
      </c>
      <c r="GD111" s="17">
        <f>SUMIF($M111,REGISTER!$CY$45,'KORT 3'!$O111)</f>
        <v>0</v>
      </c>
      <c r="GE111" s="17">
        <f>SUMIF($M111,REGISTER!$CY$60,'KORT 3'!$O111)</f>
        <v>0</v>
      </c>
      <c r="GF111" s="17">
        <f>SUMIF($M111,REGISTER!$CY$61,'KORT 3'!$O111)</f>
        <v>0</v>
      </c>
      <c r="GG111" s="17">
        <f>SUMIF($M111,REGISTER!$CY$62,'KORT 3'!$O111)</f>
        <v>0</v>
      </c>
      <c r="GH111" s="17">
        <f>SUMIF($M111,REGISTER!$CY$63,'KORT 3'!$O111)</f>
        <v>0</v>
      </c>
      <c r="GI111" s="17">
        <f>SUMIF($M111,REGISTER!$CY$64,'KORT 3'!$O111)</f>
        <v>0</v>
      </c>
      <c r="GJ111" s="17">
        <f>SUMIF($M111,REGISTER!$CY$65,'KORT 3'!$O111)</f>
        <v>0</v>
      </c>
      <c r="GK111" s="17">
        <f>SUMIF($M111,REGISTER!$CY$50,'KORT 3'!$O111)</f>
        <v>0</v>
      </c>
      <c r="GL111" s="17">
        <f>SUMIF($M111,REGISTER!$CY$51,'KORT 3'!$O111)</f>
        <v>0</v>
      </c>
      <c r="GM111" s="17">
        <f>SUMIF($M111,REGISTER!$CY$52,'KORT 3'!$O111)</f>
        <v>0</v>
      </c>
      <c r="GN111" s="17">
        <f>SUMIF($M111,REGISTER!$CY$53,'KORT 3'!$O111)</f>
        <v>0</v>
      </c>
      <c r="GO111" s="17">
        <f>SUMIF($M111,REGISTER!$CY$54,'KORT 3'!$O111)</f>
        <v>0</v>
      </c>
      <c r="GP111" s="17">
        <f>SUMIF($M111,REGISTER!$CY$55,'KORT 3'!$O111)</f>
        <v>0</v>
      </c>
      <c r="GQ111" s="16">
        <f>SUMIF($M111,REGISTER!$CY$56,'KORT 3'!$O111)+SUMIF($M111,REGISTER!$CY$57,'KORT 3'!$O111)+SUMIF($M111,REGISTER!$CY$58,'KORT 3'!$O111)+SUMIF($M111,REGISTER!$CY$59,'KORT 3'!$O111)</f>
        <v>0</v>
      </c>
      <c r="GR111" s="17">
        <f>SUMIF($M111,REGISTER!$CY$70,'KORT 3'!$O111)</f>
        <v>0</v>
      </c>
      <c r="GS111" s="17">
        <f>SUMIF($M111,REGISTER!$CY$71,'KORT 3'!$O111)</f>
        <v>0</v>
      </c>
      <c r="GT111" s="17">
        <f>SUMIF($M111,REGISTER!$CY$72,'KORT 3'!$O111)</f>
        <v>0</v>
      </c>
      <c r="GU111" s="17">
        <f>SUMIF($M111,REGISTER!$CY$73,'KORT 3'!$O111)</f>
        <v>0</v>
      </c>
      <c r="GV111" s="17">
        <f>SUMIF($M111,REGISTER!$CY$74,'KORT 3'!$O111)</f>
        <v>0</v>
      </c>
      <c r="GW111" s="17">
        <f>SUMIF($M111,REGISTER!$CY$75,'KORT 3'!$O111)</f>
        <v>0</v>
      </c>
      <c r="GX111" s="16">
        <f>SUMIF($M111,REGISTER!$CY$76,'KORT 3'!$O111)+SUMIF($M111,REGISTER!$CY$77,'KORT 3'!$O111)+SUMIF($M111,REGISTER!$CY$78,'KORT 3'!$O111)+SUMIF($M111,REGISTER!$CY$79,'KORT 3'!$O111)</f>
        <v>0</v>
      </c>
      <c r="GY111" s="116"/>
      <c r="GZ111" s="116"/>
      <c r="HA111" s="116"/>
      <c r="HB111" s="116"/>
      <c r="HC111" s="116"/>
      <c r="HD111" s="116"/>
      <c r="HE111" s="116"/>
      <c r="HF111" s="116"/>
      <c r="HG111" s="116"/>
      <c r="HH111" s="116"/>
      <c r="HI111" s="116"/>
      <c r="HJ111" s="116"/>
      <c r="HK111" s="116"/>
      <c r="HL111" s="116"/>
      <c r="HM111" s="116"/>
      <c r="HN111" s="116"/>
      <c r="HO111" s="116"/>
      <c r="HP111" s="106"/>
      <c r="HQ111" s="1"/>
    </row>
    <row r="112" spans="1:225" ht="12" customHeight="1">
      <c r="A112" s="15">
        <v>56</v>
      </c>
      <c r="B112" s="69"/>
      <c r="C112" s="539" t="str">
        <f t="shared" si="41"/>
        <v/>
      </c>
      <c r="D112" s="540"/>
      <c r="E112" s="540"/>
      <c r="F112" s="540"/>
      <c r="G112" s="541"/>
      <c r="H112" s="111" t="str">
        <f t="shared" si="42"/>
        <v/>
      </c>
      <c r="I112" s="22">
        <f t="shared" si="43"/>
        <v>0</v>
      </c>
      <c r="J112" s="22">
        <f t="shared" si="44"/>
        <v>0</v>
      </c>
      <c r="K112" s="22">
        <f t="shared" si="45"/>
        <v>0</v>
      </c>
      <c r="L112" s="114"/>
      <c r="M112" s="22">
        <f t="shared" si="46"/>
        <v>0</v>
      </c>
      <c r="N112" s="22">
        <f t="shared" si="47"/>
        <v>0</v>
      </c>
      <c r="O112" s="83">
        <f t="shared" si="48"/>
        <v>0</v>
      </c>
      <c r="P112" s="68">
        <f>IF((SUM(P$19:P$39)+SUM(P$78:P111)+SUM(P$117:P$121))&gt;=REGISTER!$DD$24,0,IF(CS$70=1,0,IF(AND(CS112=1,$J112=1,CS$43&gt;=REGISTER!$DD$28,CS$40&gt;0,SUM(CS$54:CS$60)&gt;0),1,0)))</f>
        <v>0</v>
      </c>
      <c r="Q112" s="68">
        <f>IF((SUM(Q$19:Q$39)+SUM(Q$78:Q111)+SUM(Q$117:Q$121))&gt;=REGISTER!$DD$24,0,IF(CT$70=1,0,IF(AND(CT112=1,$J112=1,CT$43&gt;=REGISTER!$DD$28,CT$40&gt;0,SUM(CT$54:CT$60)&gt;0),1,0)))</f>
        <v>0</v>
      </c>
      <c r="R112" s="68">
        <f>IF((SUM(R$19:R$39)+SUM(R$78:R111)+SUM(R$117:R$121))&gt;=REGISTER!$DD$24,0,IF(CU$70=1,0,IF(AND(CU112=1,$J112=1,CU$43&gt;=REGISTER!$DD$28,CU$40&gt;0,SUM(CU$54:CU$60)&gt;0),1,0)))</f>
        <v>0</v>
      </c>
      <c r="S112" s="68">
        <f>IF((SUM(S$19:S$39)+SUM(S$78:S111)+SUM(S$117:S$121))&gt;=REGISTER!$DD$24,0,IF(CV$70=1,0,IF(AND(CV112=1,$J112=1,CV$43&gt;=REGISTER!$DD$28,CV$40&gt;0,SUM(CV$54:CV$60)&gt;0),1,0)))</f>
        <v>0</v>
      </c>
      <c r="T112" s="68">
        <f>IF((SUM(T$19:T$39)+SUM(T$78:T111)+SUM(T$117:T$121))&gt;=REGISTER!$DD$24,0,IF(CW$70=1,0,IF(AND(CW112=1,$J112=1,CW$43&gt;=REGISTER!$DD$28,CW$40&gt;0,SUM(CW$54:CW$60)&gt;0),1,0)))</f>
        <v>0</v>
      </c>
      <c r="U112" s="68">
        <f>IF((SUM(U$19:U$39)+SUM(U$78:U111)+SUM(U$117:U$121))&gt;=REGISTER!$DD$24,0,IF(CX$70=1,0,IF(AND(CX112=1,$J112=1,CX$43&gt;=REGISTER!$DD$28,CX$40&gt;0,SUM(CX$54:CX$60)&gt;0),1,0)))</f>
        <v>0</v>
      </c>
      <c r="V112" s="68">
        <f>IF((SUM(V$19:V$39)+SUM(V$78:V111)+SUM(V$117:V$121))&gt;=REGISTER!$DD$24,0,IF(CY$70=1,0,IF(AND(CY112=1,$J112=1,CY$43&gt;=REGISTER!$DD$28,CY$40&gt;0,SUM(CY$54:CY$60)&gt;0),1,0)))</f>
        <v>0</v>
      </c>
      <c r="W112" s="68">
        <f>IF((SUM(W$19:W$39)+SUM(W$78:W111)+SUM(W$117:W$121))&gt;=REGISTER!$DD$24,0,IF(CZ$70=1,0,IF(AND(CZ112=1,$J112=1,CZ$43&gt;=REGISTER!$DD$28,CZ$40&gt;0,SUM(CZ$54:CZ$60)&gt;0),1,0)))</f>
        <v>0</v>
      </c>
      <c r="X112" s="68">
        <f>IF((SUM(X$19:X$39)+SUM(X$78:X111)+SUM(X$117:X$121))&gt;=REGISTER!$DD$24,0,IF(DA$70=1,0,IF(AND(DA112=1,$J112=1,DA$43&gt;=REGISTER!$DD$28,DA$40&gt;0,SUM(DA$54:DA$60)&gt;0),1,0)))</f>
        <v>0</v>
      </c>
      <c r="Y112" s="68">
        <f>IF((SUM(Y$19:Y$39)+SUM(Y$78:Y111)+SUM(Y$117:Y$121))&gt;=REGISTER!$DD$24,0,IF(DB$70=1,0,IF(AND(DB112=1,$J112=1,DB$43&gt;=REGISTER!$DD$28,DB$40&gt;0,SUM(DB$54:DB$60)&gt;0),1,0)))</f>
        <v>0</v>
      </c>
      <c r="Z112" s="68">
        <f>IF((SUM(Z$19:Z$39)+SUM(Z$78:Z111)+SUM(Z$117:Z$121))&gt;=REGISTER!$DD$24,0,IF(DC$70=1,0,IF(AND(DC112=1,$J112=1,DC$43&gt;=REGISTER!$DD$28,DC$40&gt;0,SUM(DC$54:DC$60)&gt;0),1,0)))</f>
        <v>0</v>
      </c>
      <c r="AA112" s="68">
        <f>IF((SUM(AA$19:AA$39)+SUM(AA$78:AA111)+SUM(AA$117:AA$121))&gt;=REGISTER!$DD$24,0,IF(DD$70=1,0,IF(AND(DD112=1,$J112=1,DD$43&gt;=REGISTER!$DD$28,DD$40&gt;0,SUM(DD$54:DD$60)&gt;0),1,0)))</f>
        <v>0</v>
      </c>
      <c r="AB112" s="68">
        <f>IF((SUM(AB$19:AB$39)+SUM(AB$78:AB111)+SUM(AB$117:AB$121))&gt;=REGISTER!$DD$24,0,IF(DE$70=1,0,IF(AND(DE112=1,$J112=1,DE$43&gt;=REGISTER!$DD$28,DE$40&gt;0,SUM(DE$54:DE$60)&gt;0),1,0)))</f>
        <v>0</v>
      </c>
      <c r="AC112" s="68">
        <f>IF((SUM(AC$19:AC$39)+SUM(AC$78:AC111)+SUM(AC$117:AC$121))&gt;=REGISTER!$DD$24,0,IF(DF$70=1,0,IF(AND(DF112=1,$J112=1,DF$43&gt;=REGISTER!$DD$28,DF$40&gt;0,SUM(DF$54:DF$60)&gt;0),1,0)))</f>
        <v>0</v>
      </c>
      <c r="AD112" s="68">
        <f>IF((SUM(AD$19:AD$39)+SUM(AD$78:AD111)+SUM(AD$117:AD$121))&gt;=REGISTER!$DD$24,0,IF(DG$70=1,0,IF(AND(DG112=1,$J112=1,DG$43&gt;=REGISTER!$DD$28,DG$40&gt;0,SUM(DG$54:DG$60)&gt;0),1,0)))</f>
        <v>0</v>
      </c>
      <c r="AE112" s="68">
        <f>IF((SUM(AE$19:AE$39)+SUM(AE$78:AE111)+SUM(AE$117:AE$121))&gt;=REGISTER!$DD$24,0,IF(DH$70=1,0,IF(AND(DH112=1,$J112=1,DH$43&gt;=REGISTER!$DD$28,DH$40&gt;0,SUM(DH$54:DH$60)&gt;0),1,0)))</f>
        <v>0</v>
      </c>
      <c r="AF112" s="68">
        <f>IF((SUM(AF$19:AF$39)+SUM(AF$78:AF111)+SUM(AF$117:AF$121))&gt;=REGISTER!$DD$24,0,IF(DI$70=1,0,IF(AND(DI112=1,$J112=1,DI$43&gt;=REGISTER!$DD$28,DI$40&gt;0,SUM(DI$54:DI$60)&gt;0),1,0)))</f>
        <v>0</v>
      </c>
      <c r="AG112" s="68">
        <f>IF((SUM(AG$19:AG$39)+SUM(AG$78:AG111)+SUM(AG$117:AG$121))&gt;=REGISTER!$DD$24,0,IF(DJ$70=1,0,IF(AND(DJ112=1,$J112=1,DJ$43&gt;=REGISTER!$DD$28,DJ$40&gt;0,SUM(DJ$54:DJ$60)&gt;0),1,0)))</f>
        <v>0</v>
      </c>
      <c r="AH112" s="68">
        <f>IF((SUM(AH$19:AH$39)+SUM(AH$78:AH111)+SUM(AH$117:AH$121))&gt;=REGISTER!$DD$24,0,IF(DK$70=1,0,IF(AND(DK112=1,$J112=1,DK$43&gt;=REGISTER!$DD$28,DK$40&gt;0,SUM(DK$54:DK$60)&gt;0),1,0)))</f>
        <v>0</v>
      </c>
      <c r="AI112" s="68">
        <f>IF((SUM(AI$19:AI$39)+SUM(AI$78:AI111)+SUM(AI$117:AI$121))&gt;=REGISTER!$DD$24,0,IF(DL$70=1,0,IF(AND(DL112=1,$J112=1,DL$43&gt;=REGISTER!$DD$28,DL$40&gt;0,SUM(DL$54:DL$60)&gt;0),1,0)))</f>
        <v>0</v>
      </c>
      <c r="AJ112" s="68">
        <f>IF((SUM(AJ$19:AJ$39)+SUM(AJ$78:AJ111)+SUM(AJ$117:AJ$121))&gt;=REGISTER!$DD$24,0,IF(DM$70=1,0,IF(AND(DM112=1,$J112=1,DM$43&gt;=REGISTER!$DD$28,DM$40&gt;0,SUM(DM$54:DM$60)&gt;0),1,0)))</f>
        <v>0</v>
      </c>
      <c r="AK112" s="68">
        <f>IF((SUM(AK$19:AK$39)+SUM(AK$78:AK111)+SUM(AK$117:AK$121))&gt;=REGISTER!$DD$24,0,IF(DN$70=1,0,IF(AND(DN112=1,$J112=1,DN$43&gt;=REGISTER!$DD$28,DN$40&gt;0,SUM(DN$54:DN$60)&gt;0),1,0)))</f>
        <v>0</v>
      </c>
      <c r="AL112" s="68">
        <f>IF((SUM(AL$19:AL$39)+SUM(AL$78:AL111)+SUM(AL$117:AL$121))&gt;=REGISTER!$DD$24,0,IF(DO$70=1,0,IF(AND(DO112=1,$J112=1,DO$43&gt;=REGISTER!$DD$28,DO$40&gt;0,SUM(DO$54:DO$60)&gt;0),1,0)))</f>
        <v>0</v>
      </c>
      <c r="AM112" s="68">
        <f>IF((SUM(AM$19:AM$39)+SUM(AM$78:AM111)+SUM(AM$117:AM$121))&gt;=REGISTER!$DD$24,0,IF(DP$70=1,0,IF(AND(DP112=1,$J112=1,DP$43&gt;=REGISTER!$DD$28,DP$40&gt;0,SUM(DP$54:DP$60)&gt;0),1,0)))</f>
        <v>0</v>
      </c>
      <c r="AN112" s="68">
        <f>IF((SUM(AN$19:AN$39)+SUM(AN$78:AN111)+SUM(AN$117:AN$121))&gt;=REGISTER!$DD$24,0,IF(DQ$70=1,0,IF(AND(DQ112=1,$J112=1,DQ$43&gt;=REGISTER!$DD$28,DQ$40&gt;0,SUM(DQ$54:DQ$60)&gt;0),1,0)))</f>
        <v>0</v>
      </c>
      <c r="AO112" s="68">
        <f>IF((SUM(AO$19:AO$39)+SUM(AO$78:AO111)+SUM(AO$117:AO$121))&gt;=REGISTER!$DD$24,0,IF(DR$70=1,0,IF(AND(DR112=1,$J112=1,DR$43&gt;=REGISTER!$DD$28,DR$40&gt;0,SUM(DR$54:DR$60)&gt;0),1,0)))</f>
        <v>0</v>
      </c>
      <c r="AP112" s="68">
        <f>IF((SUM(AP$19:AP$39)+SUM(AP$78:AP111)+SUM(AP$117:AP$121))&gt;=REGISTER!$DD$24,0,IF(DS$70=1,0,IF(AND(DS112=1,$J112=1,DS$43&gt;=REGISTER!$DD$28,DS$40&gt;0,SUM(DS$54:DS$60)&gt;0),1,0)))</f>
        <v>0</v>
      </c>
      <c r="AQ112" s="68">
        <f>IF((SUM(AQ$19:AQ$39)+SUM(AQ$78:AQ111)+SUM(AQ$117:AQ$121))&gt;=REGISTER!$DD$24,0,IF(DT$70=1,0,IF(AND(DT112=1,$J112=1,DT$43&gt;=REGISTER!$DD$28,DT$40&gt;0,SUM(DT$54:DT$60)&gt;0),1,0)))</f>
        <v>0</v>
      </c>
      <c r="AR112" s="68">
        <f>IF((SUM(AR$19:AR$39)+SUM(AR$78:AR111)+SUM(AR$117:AR$121))&gt;=REGISTER!$DD$24,0,IF(DU$70=1,0,IF(AND(DU112=1,$J112=1,DU$43&gt;=REGISTER!$DD$28,DU$40&gt;0,SUM(DU$54:DU$60)&gt;0),1,0)))</f>
        <v>0</v>
      </c>
      <c r="AS112" s="68">
        <f>IF((SUM(AS$19:AS$39)+SUM(AS$78:AS111)+SUM(AS$117:AS$121))&gt;=REGISTER!$DD$24,0,IF(DV$70=1,0,IF(AND(DV112=1,$J112=1,DV$43&gt;=REGISTER!$DD$28,DV$40&gt;0,SUM(DV$54:DV$60)&gt;0),1,0)))</f>
        <v>0</v>
      </c>
      <c r="AT112" s="68">
        <f>IF((SUM(AT$19:AT$39)+SUM(AT$78:AT111)+SUM(AT$117:AT$121))&gt;=REGISTER!$DD$24,0,IF(DW$70=1,0,IF(AND(DW112=1,$J112=1,DW$43&gt;=REGISTER!$DD$28,DW$40&gt;0,SUM(DW$54:DW$60)&gt;0),1,0)))</f>
        <v>0</v>
      </c>
      <c r="AU112" s="68">
        <f>IF((SUM(AU$19:AU$39)+SUM(AU$78:AU111)+SUM(AU$117:AU$121))&gt;=REGISTER!$DD$24,0,IF(DX$70=1,0,IF(AND(DX112=1,$J112=1,DX$43&gt;=REGISTER!$DD$28,DX$40&gt;0,SUM(DX$54:DX$60)&gt;0),1,0)))</f>
        <v>0</v>
      </c>
      <c r="AV112" s="68">
        <f>IF((SUM(AV$19:AV$39)+SUM(AV$78:AV111)+SUM(AV$117:AV$121))&gt;=REGISTER!$DD$24,0,IF(DY$70=1,0,IF(AND(DY112=1,$J112=1,DY$43&gt;=REGISTER!$DD$28,DY$40&gt;0,SUM(DY$54:DY$60)&gt;0),1,0)))</f>
        <v>0</v>
      </c>
      <c r="AW112" s="68">
        <f>IF((SUM(AW$19:AW$39)+SUM(AW$78:AW111)+SUM(AW$117:AW$121))&gt;=REGISTER!$DD$24,0,IF(DZ$70=1,0,IF(AND(DZ112=1,$J112=1,DZ$43&gt;=REGISTER!$DD$28,DZ$40&gt;0,SUM(DZ$54:DZ$60)&gt;0),1,0)))</f>
        <v>0</v>
      </c>
      <c r="AX112" s="68">
        <f>IF((SUM(AX$19:AX$39)+SUM(AX$78:AX111)+SUM(AX$117:AX$121))&gt;=REGISTER!$DD$24,0,IF(EA$70=1,0,IF(AND(EA112=1,$J112=1,EA$43&gt;=REGISTER!$DD$28,EA$40&gt;0,SUM(EA$54:EA$60)&gt;0),1,0)))</f>
        <v>0</v>
      </c>
      <c r="AY112" s="68">
        <f>IF((SUM(AY$19:AY$39)+SUM(AY$78:AY111)+SUM(AY$117:AY$121))&gt;=REGISTER!$DD$24,0,IF(EB$70=1,0,IF(AND(EB112=1,$J112=1,EB$43&gt;=REGISTER!$DD$28,EB$40&gt;0,SUM(EB$54:EB$60)&gt;0),1,0)))</f>
        <v>0</v>
      </c>
      <c r="AZ112" s="68">
        <f>IF((SUM(AZ$19:AZ$39)+SUM(AZ$78:AZ111)+SUM(AZ$117:AZ$121))&gt;=REGISTER!$DD$24,0,IF(EC$70=1,0,IF(AND(EC112=1,$J112=1,EC$43&gt;=REGISTER!$DD$28,EC$40&gt;0,SUM(EC$54:EC$60)&gt;0),1,0)))</f>
        <v>0</v>
      </c>
      <c r="BA112" s="68">
        <f>IF((SUM(BA$19:BA$39)+SUM(BA$78:BA111)+SUM(BA$117:BA$121))&gt;=REGISTER!$DD$24,0,IF(ED$70=1,0,IF(AND(ED112=1,$J112=1,ED$43&gt;=REGISTER!$DD$28,ED$40&gt;0,SUM(ED$54:ED$60)&gt;0),1,0)))</f>
        <v>0</v>
      </c>
      <c r="BB112" s="68">
        <f>IF((SUM(BB$19:BB$39)+SUM(BB$78:BB111)+SUM(BB$117:BB$121))&gt;=REGISTER!$DD$24,0,IF(EE$70=1,0,IF(AND(EE112=1,$J112=1,EE$43&gt;=REGISTER!$DD$28,EE$40&gt;0,SUM(EE$54:EE$60)&gt;0),1,0)))</f>
        <v>0</v>
      </c>
      <c r="BC112" s="68">
        <f>IF((SUM(BC$19:BC$39)+SUM(BC$78:BC111)+SUM(BC$117:BC$121))&gt;=REGISTER!$DD$24,0,IF(EF$70=1,0,IF(AND(EF112=1,$J112=1,EF$43&gt;=REGISTER!$DD$28,EF$40&gt;0,SUM(EF$54:EF$60)&gt;0),1,0)))</f>
        <v>0</v>
      </c>
      <c r="BD112" s="83">
        <f t="shared" si="55"/>
        <v>0</v>
      </c>
      <c r="BE112" s="68">
        <f>IF((SUM(BE$19:BE$37)+SUM(BE$78:BE111))&gt;=20,0,SUM(IF(AND($I112=1,CS112=1,CS$41&gt;2,CS$40&gt;0,SUM(CS$47:CS$53)&gt;0),1,0)))</f>
        <v>0</v>
      </c>
      <c r="BF112" s="68">
        <f>IF((SUM(BF$19:BF$37)+SUM(BF$78:BF111))&gt;=20,0,SUM(IF(AND($I112=1,CT112=1,CT$41&gt;2,CT$40&gt;0,SUM(CT$47:CT$53)&gt;0),1,0)))</f>
        <v>0</v>
      </c>
      <c r="BG112" s="68">
        <f>IF((SUM(BG$19:BG$37)+SUM(BG$78:BG111))&gt;=20,0,SUM(IF(AND($I112=1,CU112=1,CU$41&gt;2,CU$40&gt;0,SUM(CU$47:CU$53)&gt;0),1,0)))</f>
        <v>0</v>
      </c>
      <c r="BH112" s="68">
        <f>IF((SUM(BH$19:BH$37)+SUM(BH$78:BH111))&gt;=20,0,SUM(IF(AND($I112=1,CV112=1,CV$41&gt;2,CV$40&gt;0,SUM(CV$47:CV$53)&gt;0),1,0)))</f>
        <v>0</v>
      </c>
      <c r="BI112" s="68">
        <f>IF((SUM(BI$19:BI$37)+SUM(BI$78:BI111))&gt;=20,0,SUM(IF(AND($I112=1,CW112=1,CW$41&gt;2,CW$40&gt;0,SUM(CW$47:CW$53)&gt;0),1,0)))</f>
        <v>0</v>
      </c>
      <c r="BJ112" s="68">
        <f>IF((SUM(BJ$19:BJ$37)+SUM(BJ$78:BJ111))&gt;=20,0,SUM(IF(AND($I112=1,CX112=1,CX$41&gt;2,CX$40&gt;0,SUM(CX$47:CX$53)&gt;0),1,0)))</f>
        <v>0</v>
      </c>
      <c r="BK112" s="68">
        <f>IF((SUM(BK$19:BK$37)+SUM(BK$78:BK111))&gt;=20,0,SUM(IF(AND($I112=1,CY112=1,CY$41&gt;2,CY$40&gt;0,SUM(CY$47:CY$53)&gt;0),1,0)))</f>
        <v>0</v>
      </c>
      <c r="BL112" s="68">
        <f>IF((SUM(BL$19:BL$37)+SUM(BL$78:BL111))&gt;=20,0,SUM(IF(AND($I112=1,CZ112=1,CZ$41&gt;2,CZ$40&gt;0,SUM(CZ$47:CZ$53)&gt;0),1,0)))</f>
        <v>0</v>
      </c>
      <c r="BM112" s="68">
        <f>IF((SUM(BM$19:BM$37)+SUM(BM$78:BM111))&gt;=20,0,SUM(IF(AND($I112=1,DA112=1,DA$41&gt;2,DA$40&gt;0,SUM(DA$47:DA$53)&gt;0),1,0)))</f>
        <v>0</v>
      </c>
      <c r="BN112" s="68">
        <f>IF((SUM(BN$19:BN$37)+SUM(BN$78:BN111))&gt;=20,0,SUM(IF(AND($I112=1,DB112=1,DB$41&gt;2,DB$40&gt;0,SUM(DB$47:DB$53)&gt;0),1,0)))</f>
        <v>0</v>
      </c>
      <c r="BO112" s="68">
        <f>IF((SUM(BO$19:BO$37)+SUM(BO$78:BO111))&gt;=20,0,SUM(IF(AND($I112=1,DC112=1,DC$41&gt;2,DC$40&gt;0,SUM(DC$47:DC$53)&gt;0),1,0)))</f>
        <v>0</v>
      </c>
      <c r="BP112" s="68">
        <f>IF((SUM(BP$19:BP$37)+SUM(BP$78:BP111))&gt;=20,0,SUM(IF(AND($I112=1,DD112=1,DD$41&gt;2,DD$40&gt;0,SUM(DD$47:DD$53)&gt;0),1,0)))</f>
        <v>0</v>
      </c>
      <c r="BQ112" s="68">
        <f>IF((SUM(BQ$19:BQ$37)+SUM(BQ$78:BQ111))&gt;=20,0,SUM(IF(AND($I112=1,DE112=1,DE$41&gt;2,DE$40&gt;0,SUM(DE$47:DE$53)&gt;0),1,0)))</f>
        <v>0</v>
      </c>
      <c r="BR112" s="68">
        <f>IF((SUM(BR$19:BR$37)+SUM(BR$78:BR111))&gt;=20,0,SUM(IF(AND($I112=1,DF112=1,DF$41&gt;2,DF$40&gt;0,SUM(DF$47:DF$53)&gt;0),1,0)))</f>
        <v>0</v>
      </c>
      <c r="BS112" s="68">
        <f>IF((SUM(BS$19:BS$37)+SUM(BS$78:BS111))&gt;=20,0,SUM(IF(AND($I112=1,DG112=1,DG$41&gt;2,DG$40&gt;0,SUM(DG$47:DG$53)&gt;0),1,0)))</f>
        <v>0</v>
      </c>
      <c r="BT112" s="68">
        <f>IF((SUM(BT$19:BT$37)+SUM(BT$78:BT111))&gt;=20,0,SUM(IF(AND($I112=1,DH112=1,DH$41&gt;2,DH$40&gt;0,SUM(DH$47:DH$53)&gt;0),1,0)))</f>
        <v>0</v>
      </c>
      <c r="BU112" s="68">
        <f>IF((SUM(BU$19:BU$37)+SUM(BU$78:BU111))&gt;=20,0,SUM(IF(AND($I112=1,DI112=1,DI$41&gt;2,DI$40&gt;0,SUM(DI$47:DI$53)&gt;0),1,0)))</f>
        <v>0</v>
      </c>
      <c r="BV112" s="68">
        <f>IF((SUM(BV$19:BV$37)+SUM(BV$78:BV111))&gt;=20,0,SUM(IF(AND($I112=1,DJ112=1,DJ$41&gt;2,DJ$40&gt;0,SUM(DJ$47:DJ$53)&gt;0),1,0)))</f>
        <v>0</v>
      </c>
      <c r="BW112" s="68">
        <f>IF((SUM(BW$19:BW$37)+SUM(BW$78:BW111))&gt;=20,0,SUM(IF(AND($I112=1,DK112=1,DK$41&gt;2,DK$40&gt;0,SUM(DK$47:DK$53)&gt;0),1,0)))</f>
        <v>0</v>
      </c>
      <c r="BX112" s="68">
        <f>IF((SUM(BX$19:BX$37)+SUM(BX$78:BX111))&gt;=20,0,SUM(IF(AND($I112=1,DL112=1,DL$41&gt;2,DL$40&gt;0,SUM(DL$47:DL$53)&gt;0),1,0)))</f>
        <v>0</v>
      </c>
      <c r="BY112" s="68">
        <f>IF((SUM(BY$19:BY$37)+SUM(BY$78:BY111))&gt;=20,0,SUM(IF(AND($I112=1,DM112=1,DM$41&gt;2,DM$40&gt;0,SUM(DM$47:DM$53)&gt;0),1,0)))</f>
        <v>0</v>
      </c>
      <c r="BZ112" s="68">
        <f>IF((SUM(BZ$19:BZ$37)+SUM(BZ$78:BZ111))&gt;=20,0,SUM(IF(AND($I112=1,DN112=1,DN$41&gt;2,DN$40&gt;0,SUM(DN$47:DN$53)&gt;0),1,0)))</f>
        <v>0</v>
      </c>
      <c r="CA112" s="68">
        <f>IF((SUM(CA$19:CA$37)+SUM(CA$78:CA111))&gt;=20,0,SUM(IF(AND($I112=1,DO112=1,DO$41&gt;2,DO$40&gt;0,SUM(DO$47:DO$53)&gt;0),1,0)))</f>
        <v>0</v>
      </c>
      <c r="CB112" s="68">
        <f>IF((SUM(CB$19:CB$37)+SUM(CB$78:CB111))&gt;=20,0,SUM(IF(AND($I112=1,DP112=1,DP$41&gt;2,DP$40&gt;0,SUM(DP$47:DP$53)&gt;0),1,0)))</f>
        <v>0</v>
      </c>
      <c r="CC112" s="68">
        <f>IF((SUM(CC$19:CC$37)+SUM(CC$78:CC111))&gt;=20,0,SUM(IF(AND($I112=1,DQ112=1,DQ$41&gt;2,DQ$40&gt;0,SUM(DQ$47:DQ$53)&gt;0),1,0)))</f>
        <v>0</v>
      </c>
      <c r="CD112" s="68">
        <f>IF((SUM(CD$19:CD$37)+SUM(CD$78:CD111))&gt;=20,0,SUM(IF(AND($I112=1,DR112=1,DR$41&gt;2,DR$40&gt;0,SUM(DR$47:DR$53)&gt;0),1,0)))</f>
        <v>0</v>
      </c>
      <c r="CE112" s="68">
        <f>IF((SUM(CE$19:CE$37)+SUM(CE$78:CE111))&gt;=20,0,SUM(IF(AND($I112=1,DS112=1,DS$41&gt;2,DS$40&gt;0,SUM(DS$47:DS$53)&gt;0),1,0)))</f>
        <v>0</v>
      </c>
      <c r="CF112" s="68">
        <f>IF((SUM(CF$19:CF$37)+SUM(CF$78:CF111))&gt;=20,0,SUM(IF(AND($I112=1,DT112=1,DT$41&gt;2,DT$40&gt;0,SUM(DT$47:DT$53)&gt;0),1,0)))</f>
        <v>0</v>
      </c>
      <c r="CG112" s="68">
        <f>IF((SUM(CG$19:CG$37)+SUM(CG$78:CG111))&gt;=20,0,SUM(IF(AND($I112=1,DU112=1,DU$41&gt;2,DU$40&gt;0,SUM(DU$47:DU$53)&gt;0),1,0)))</f>
        <v>0</v>
      </c>
      <c r="CH112" s="68">
        <f>IF((SUM(CH$19:CH$37)+SUM(CH$78:CH111))&gt;=20,0,SUM(IF(AND($I112=1,DV112=1,DV$41&gt;2,DV$40&gt;0,SUM(DV$47:DV$53)&gt;0),1,0)))</f>
        <v>0</v>
      </c>
      <c r="CI112" s="68">
        <f>IF((SUM(CI$19:CI$37)+SUM(CI$78:CI111))&gt;=20,0,SUM(IF(AND($I112=1,DW112=1,DW$41&gt;2,DW$40&gt;0,SUM(DW$47:DW$53)&gt;0),1,0)))</f>
        <v>0</v>
      </c>
      <c r="CJ112" s="68">
        <f>IF((SUM(CJ$19:CJ$37)+SUM(CJ$78:CJ111))&gt;=20,0,SUM(IF(AND($I112=1,DX112=1,DX$41&gt;2,DX$40&gt;0,SUM(DX$47:DX$53)&gt;0),1,0)))</f>
        <v>0</v>
      </c>
      <c r="CK112" s="68">
        <f>IF((SUM(CK$19:CK$37)+SUM(CK$78:CK111))&gt;=20,0,SUM(IF(AND($I112=1,DY112=1,DY$41&gt;2,DY$40&gt;0,SUM(DY$47:DY$53)&gt;0),1,0)))</f>
        <v>0</v>
      </c>
      <c r="CL112" s="68">
        <f>IF((SUM(CL$19:CL$37)+SUM(CL$78:CL111))&gt;=20,0,SUM(IF(AND($I112=1,DZ112=1,DZ$41&gt;2,DZ$40&gt;0,SUM(DZ$47:DZ$53)&gt;0),1,0)))</f>
        <v>0</v>
      </c>
      <c r="CM112" s="68">
        <f>IF((SUM(CM$19:CM$37)+SUM(CM$78:CM111))&gt;=20,0,SUM(IF(AND($I112=1,EA112=1,EA$41&gt;2,EA$40&gt;0,SUM(EA$47:EA$53)&gt;0),1,0)))</f>
        <v>0</v>
      </c>
      <c r="CN112" s="68">
        <f>IF((SUM(CN$19:CN$37)+SUM(CN$78:CN111))&gt;=20,0,SUM(IF(AND($I112=1,EB112=1,EB$41&gt;2,EB$40&gt;0,SUM(EB$47:EB$53)&gt;0),1,0)))</f>
        <v>0</v>
      </c>
      <c r="CO112" s="68">
        <f>IF((SUM(CO$19:CO$37)+SUM(CO$78:CO111))&gt;=20,0,SUM(IF(AND($I112=1,EC112=1,EC$41&gt;2,EC$40&gt;0,SUM(EC$47:EC$53)&gt;0),1,0)))</f>
        <v>0</v>
      </c>
      <c r="CP112" s="68">
        <f>IF((SUM(CP$19:CP$37)+SUM(CP$78:CP111))&gt;=20,0,SUM(IF(AND($I112=1,ED112=1,ED$41&gt;2,ED$40&gt;0,SUM(ED$47:ED$53)&gt;0),1,0)))</f>
        <v>0</v>
      </c>
      <c r="CQ112" s="68">
        <f>IF((SUM(CQ$19:CQ$37)+SUM(CQ$78:CQ111))&gt;=20,0,SUM(IF(AND($I112=1,EE112=1,EE$41&gt;2,EE$40&gt;0,SUM(EE$47:EE$53)&gt;0),1,0)))</f>
        <v>0</v>
      </c>
      <c r="CR112" s="68">
        <f>IF((SUM(CR$19:CR$37)+SUM(CR$78:CR111))&gt;=20,0,SUM(IF(AND($I112=1,EF112=1,EF$41&gt;2,EF$40&gt;0,SUM(EF$47:EF$53)&gt;0),1,0)))</f>
        <v>0</v>
      </c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3"/>
      <c r="DI112" s="53"/>
      <c r="DJ112" s="53"/>
      <c r="DK112" s="53"/>
      <c r="DL112" s="53"/>
      <c r="DM112" s="53"/>
      <c r="DN112" s="53"/>
      <c r="DO112" s="53"/>
      <c r="DP112" s="53"/>
      <c r="DQ112" s="53"/>
      <c r="DR112" s="53"/>
      <c r="DS112" s="53"/>
      <c r="DT112" s="53"/>
      <c r="DU112" s="53"/>
      <c r="DV112" s="53"/>
      <c r="DW112" s="53"/>
      <c r="DX112" s="53"/>
      <c r="DY112" s="53"/>
      <c r="DZ112" s="53"/>
      <c r="EA112" s="53"/>
      <c r="EB112" s="53"/>
      <c r="EC112" s="53"/>
      <c r="ED112" s="53"/>
      <c r="EE112" s="53"/>
      <c r="EF112" s="53"/>
      <c r="EG112" s="46">
        <f t="shared" si="51"/>
        <v>0</v>
      </c>
      <c r="EH112" s="116"/>
      <c r="EI112" s="82">
        <f t="shared" si="52"/>
        <v>0</v>
      </c>
      <c r="EJ112" s="295" t="str">
        <f t="shared" si="53"/>
        <v/>
      </c>
      <c r="EK112" s="296">
        <f t="shared" si="54"/>
        <v>0</v>
      </c>
      <c r="EL112" s="161"/>
      <c r="EM112" s="354">
        <f>SUMIF($K112,REGISTER!$CY$7,'KORT 3'!$BD112)</f>
        <v>0</v>
      </c>
      <c r="EN112" s="355">
        <f>SUMIF($K112,REGISTER!$CY$8,'KORT 3'!$BD112)</f>
        <v>0</v>
      </c>
      <c r="EO112" s="356">
        <f>SUMIF($K112,REGISTER!$CY$9,'KORT 3'!$BD112)</f>
        <v>0</v>
      </c>
      <c r="EP112" s="356">
        <f>SUMIF($K112,REGISTER!$CY$10,'KORT 3'!$BD112)</f>
        <v>0</v>
      </c>
      <c r="EQ112" s="357">
        <f>SUMIF($K112,REGISTER!$CY$23,'KORT 3'!$BD112)</f>
        <v>0</v>
      </c>
      <c r="ER112" s="355">
        <f>SUMIF($K112,REGISTER!$CY$24,'KORT 3'!$BD112)</f>
        <v>0</v>
      </c>
      <c r="ES112" s="356">
        <f>SUMIF($K112,REGISTER!$CY$25,'KORT 3'!$BD112)</f>
        <v>0</v>
      </c>
      <c r="ET112" s="356">
        <f>SUMIF($K112,REGISTER!$CY$26,'KORT 3'!$BD112)</f>
        <v>0</v>
      </c>
      <c r="EU112" s="357">
        <f>SUMIF($K112,REGISTER!$CY$15,'KORT 3'!$BD112)</f>
        <v>0</v>
      </c>
      <c r="EV112" s="355">
        <f>SUMIF($K112,REGISTER!$CY$16,'KORT 3'!$BD112)</f>
        <v>0</v>
      </c>
      <c r="EW112" s="355">
        <f>SUMIF($K112,REGISTER!$CY$17,'KORT 3'!$BD112)</f>
        <v>0</v>
      </c>
      <c r="EX112" s="355">
        <f>SUMIF($K112,REGISTER!$CY$18,'KORT 3'!$BD112)</f>
        <v>0</v>
      </c>
      <c r="EY112" s="358">
        <f>SUMIF($K112,REGISTER!$CY$19,'KORT 3'!$BD112)+SUMIF($K112,REGISTER!$CY$20,'KORT 3'!$BD112)+SUMIF($K112,REGISTER!$CY$21,'KORT 3'!$BD112)+SUMIF($K112,REGISTER!$CY$22,'KORT 3'!$BD112)</f>
        <v>0</v>
      </c>
      <c r="EZ112" s="359">
        <f>SUMIF($K112,REGISTER!$CY$31,'KORT 3'!$BD112)</f>
        <v>0</v>
      </c>
      <c r="FA112" s="355">
        <f>SUMIF($K112,REGISTER!$CY$32,'KORT 3'!$BD112)</f>
        <v>0</v>
      </c>
      <c r="FB112" s="355">
        <f>SUMIF($K112,REGISTER!$CY$33,'KORT 3'!$BD112)</f>
        <v>0</v>
      </c>
      <c r="FC112" s="355">
        <f>SUMIF($K112,REGISTER!$CY$34,'KORT 3'!$BD112)</f>
        <v>0</v>
      </c>
      <c r="FD112" s="358">
        <f>SUMIF($K112,REGISTER!$CY$35,'KORT 3'!$BD112)+SUMIF($K112,REGISTER!$CY$36,'KORT 3'!$BD112)+SUMIF($K112,REGISTER!$CY$37,'KORT 3'!$BD112)+SUMIF($K112,REGISTER!$CY$38,'KORT 3'!$BD112)</f>
        <v>0</v>
      </c>
      <c r="FE112" s="376"/>
      <c r="FF112" s="377"/>
      <c r="FG112" s="378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9"/>
      <c r="FY112" s="84">
        <f>SUMIF($M112,REGISTER!$CY$40,'KORT 3'!$O112)</f>
        <v>0</v>
      </c>
      <c r="FZ112" s="17">
        <f>SUMIF($M112,REGISTER!$CY$41,'KORT 3'!$O112)</f>
        <v>0</v>
      </c>
      <c r="GA112" s="17">
        <f>SUMIF($M112,REGISTER!$CY$42,'KORT 3'!$O112)</f>
        <v>0</v>
      </c>
      <c r="GB112" s="17">
        <f>SUMIF($M112,REGISTER!$CY$43,'KORT 3'!$O112)</f>
        <v>0</v>
      </c>
      <c r="GC112" s="17">
        <f>SUMIF($M112,REGISTER!$CY$44,'KORT 3'!$O112)</f>
        <v>0</v>
      </c>
      <c r="GD112" s="17">
        <f>SUMIF($M112,REGISTER!$CY$45,'KORT 3'!$O112)</f>
        <v>0</v>
      </c>
      <c r="GE112" s="17">
        <f>SUMIF($M112,REGISTER!$CY$60,'KORT 3'!$O112)</f>
        <v>0</v>
      </c>
      <c r="GF112" s="17">
        <f>SUMIF($M112,REGISTER!$CY$61,'KORT 3'!$O112)</f>
        <v>0</v>
      </c>
      <c r="GG112" s="17">
        <f>SUMIF($M112,REGISTER!$CY$62,'KORT 3'!$O112)</f>
        <v>0</v>
      </c>
      <c r="GH112" s="17">
        <f>SUMIF($M112,REGISTER!$CY$63,'KORT 3'!$O112)</f>
        <v>0</v>
      </c>
      <c r="GI112" s="17">
        <f>SUMIF($M112,REGISTER!$CY$64,'KORT 3'!$O112)</f>
        <v>0</v>
      </c>
      <c r="GJ112" s="17">
        <f>SUMIF($M112,REGISTER!$CY$65,'KORT 3'!$O112)</f>
        <v>0</v>
      </c>
      <c r="GK112" s="17">
        <f>SUMIF($M112,REGISTER!$CY$50,'KORT 3'!$O112)</f>
        <v>0</v>
      </c>
      <c r="GL112" s="17">
        <f>SUMIF($M112,REGISTER!$CY$51,'KORT 3'!$O112)</f>
        <v>0</v>
      </c>
      <c r="GM112" s="17">
        <f>SUMIF($M112,REGISTER!$CY$52,'KORT 3'!$O112)</f>
        <v>0</v>
      </c>
      <c r="GN112" s="17">
        <f>SUMIF($M112,REGISTER!$CY$53,'KORT 3'!$O112)</f>
        <v>0</v>
      </c>
      <c r="GO112" s="17">
        <f>SUMIF($M112,REGISTER!$CY$54,'KORT 3'!$O112)</f>
        <v>0</v>
      </c>
      <c r="GP112" s="17">
        <f>SUMIF($M112,REGISTER!$CY$55,'KORT 3'!$O112)</f>
        <v>0</v>
      </c>
      <c r="GQ112" s="16">
        <f>SUMIF($M112,REGISTER!$CY$56,'KORT 3'!$O112)+SUMIF($M112,REGISTER!$CY$57,'KORT 3'!$O112)+SUMIF($M112,REGISTER!$CY$58,'KORT 3'!$O112)+SUMIF($M112,REGISTER!$CY$59,'KORT 3'!$O112)</f>
        <v>0</v>
      </c>
      <c r="GR112" s="17">
        <f>SUMIF($M112,REGISTER!$CY$70,'KORT 3'!$O112)</f>
        <v>0</v>
      </c>
      <c r="GS112" s="17">
        <f>SUMIF($M112,REGISTER!$CY$71,'KORT 3'!$O112)</f>
        <v>0</v>
      </c>
      <c r="GT112" s="17">
        <f>SUMIF($M112,REGISTER!$CY$72,'KORT 3'!$O112)</f>
        <v>0</v>
      </c>
      <c r="GU112" s="17">
        <f>SUMIF($M112,REGISTER!$CY$73,'KORT 3'!$O112)</f>
        <v>0</v>
      </c>
      <c r="GV112" s="17">
        <f>SUMIF($M112,REGISTER!$CY$74,'KORT 3'!$O112)</f>
        <v>0</v>
      </c>
      <c r="GW112" s="17">
        <f>SUMIF($M112,REGISTER!$CY$75,'KORT 3'!$O112)</f>
        <v>0</v>
      </c>
      <c r="GX112" s="16">
        <f>SUMIF($M112,REGISTER!$CY$76,'KORT 3'!$O112)+SUMIF($M112,REGISTER!$CY$77,'KORT 3'!$O112)+SUMIF($M112,REGISTER!$CY$78,'KORT 3'!$O112)+SUMIF($M112,REGISTER!$CY$79,'KORT 3'!$O112)</f>
        <v>0</v>
      </c>
      <c r="GY112" s="116"/>
      <c r="GZ112" s="116"/>
      <c r="HA112" s="116"/>
      <c r="HB112" s="116"/>
      <c r="HC112" s="116"/>
      <c r="HD112" s="116"/>
      <c r="HE112" s="116"/>
      <c r="HF112" s="116"/>
      <c r="HG112" s="116"/>
      <c r="HH112" s="116"/>
      <c r="HI112" s="116"/>
      <c r="HJ112" s="116"/>
      <c r="HK112" s="116"/>
      <c r="HL112" s="116"/>
      <c r="HM112" s="116"/>
      <c r="HN112" s="116"/>
      <c r="HO112" s="116"/>
      <c r="HP112" s="106"/>
      <c r="HQ112" s="1"/>
    </row>
    <row r="113" spans="1:225" ht="12" customHeight="1">
      <c r="A113" s="15">
        <v>57</v>
      </c>
      <c r="B113" s="69"/>
      <c r="C113" s="539" t="str">
        <f t="shared" si="41"/>
        <v/>
      </c>
      <c r="D113" s="540"/>
      <c r="E113" s="540"/>
      <c r="F113" s="540"/>
      <c r="G113" s="541"/>
      <c r="H113" s="111" t="str">
        <f t="shared" si="42"/>
        <v/>
      </c>
      <c r="I113" s="22">
        <f t="shared" si="43"/>
        <v>0</v>
      </c>
      <c r="J113" s="22">
        <f t="shared" si="44"/>
        <v>0</v>
      </c>
      <c r="K113" s="22">
        <f t="shared" si="45"/>
        <v>0</v>
      </c>
      <c r="L113" s="114"/>
      <c r="M113" s="22">
        <f t="shared" si="46"/>
        <v>0</v>
      </c>
      <c r="N113" s="22">
        <f t="shared" si="47"/>
        <v>0</v>
      </c>
      <c r="O113" s="83">
        <f t="shared" si="48"/>
        <v>0</v>
      </c>
      <c r="P113" s="68">
        <f>IF((SUM(P$19:P$39)+SUM(P$78:P112)+SUM(P$117:P$121))&gt;=REGISTER!$DD$24,0,IF(CS$70=1,0,IF(AND(CS113=1,$J113=1,CS$43&gt;=REGISTER!$DD$28,CS$40&gt;0,SUM(CS$54:CS$60)&gt;0),1,0)))</f>
        <v>0</v>
      </c>
      <c r="Q113" s="68">
        <f>IF((SUM(Q$19:Q$39)+SUM(Q$78:Q112)+SUM(Q$117:Q$121))&gt;=REGISTER!$DD$24,0,IF(CT$70=1,0,IF(AND(CT113=1,$J113=1,CT$43&gt;=REGISTER!$DD$28,CT$40&gt;0,SUM(CT$54:CT$60)&gt;0),1,0)))</f>
        <v>0</v>
      </c>
      <c r="R113" s="68">
        <f>IF((SUM(R$19:R$39)+SUM(R$78:R112)+SUM(R$117:R$121))&gt;=REGISTER!$DD$24,0,IF(CU$70=1,0,IF(AND(CU113=1,$J113=1,CU$43&gt;=REGISTER!$DD$28,CU$40&gt;0,SUM(CU$54:CU$60)&gt;0),1,0)))</f>
        <v>0</v>
      </c>
      <c r="S113" s="68">
        <f>IF((SUM(S$19:S$39)+SUM(S$78:S112)+SUM(S$117:S$121))&gt;=REGISTER!$DD$24,0,IF(CV$70=1,0,IF(AND(CV113=1,$J113=1,CV$43&gt;=REGISTER!$DD$28,CV$40&gt;0,SUM(CV$54:CV$60)&gt;0),1,0)))</f>
        <v>0</v>
      </c>
      <c r="T113" s="68">
        <f>IF((SUM(T$19:T$39)+SUM(T$78:T112)+SUM(T$117:T$121))&gt;=REGISTER!$DD$24,0,IF(CW$70=1,0,IF(AND(CW113=1,$J113=1,CW$43&gt;=REGISTER!$DD$28,CW$40&gt;0,SUM(CW$54:CW$60)&gt;0),1,0)))</f>
        <v>0</v>
      </c>
      <c r="U113" s="68">
        <f>IF((SUM(U$19:U$39)+SUM(U$78:U112)+SUM(U$117:U$121))&gt;=REGISTER!$DD$24,0,IF(CX$70=1,0,IF(AND(CX113=1,$J113=1,CX$43&gt;=REGISTER!$DD$28,CX$40&gt;0,SUM(CX$54:CX$60)&gt;0),1,0)))</f>
        <v>0</v>
      </c>
      <c r="V113" s="68">
        <f>IF((SUM(V$19:V$39)+SUM(V$78:V112)+SUM(V$117:V$121))&gt;=REGISTER!$DD$24,0,IF(CY$70=1,0,IF(AND(CY113=1,$J113=1,CY$43&gt;=REGISTER!$DD$28,CY$40&gt;0,SUM(CY$54:CY$60)&gt;0),1,0)))</f>
        <v>0</v>
      </c>
      <c r="W113" s="68">
        <f>IF((SUM(W$19:W$39)+SUM(W$78:W112)+SUM(W$117:W$121))&gt;=REGISTER!$DD$24,0,IF(CZ$70=1,0,IF(AND(CZ113=1,$J113=1,CZ$43&gt;=REGISTER!$DD$28,CZ$40&gt;0,SUM(CZ$54:CZ$60)&gt;0),1,0)))</f>
        <v>0</v>
      </c>
      <c r="X113" s="68">
        <f>IF((SUM(X$19:X$39)+SUM(X$78:X112)+SUM(X$117:X$121))&gt;=REGISTER!$DD$24,0,IF(DA$70=1,0,IF(AND(DA113=1,$J113=1,DA$43&gt;=REGISTER!$DD$28,DA$40&gt;0,SUM(DA$54:DA$60)&gt;0),1,0)))</f>
        <v>0</v>
      </c>
      <c r="Y113" s="68">
        <f>IF((SUM(Y$19:Y$39)+SUM(Y$78:Y112)+SUM(Y$117:Y$121))&gt;=REGISTER!$DD$24,0,IF(DB$70=1,0,IF(AND(DB113=1,$J113=1,DB$43&gt;=REGISTER!$DD$28,DB$40&gt;0,SUM(DB$54:DB$60)&gt;0),1,0)))</f>
        <v>0</v>
      </c>
      <c r="Z113" s="68">
        <f>IF((SUM(Z$19:Z$39)+SUM(Z$78:Z112)+SUM(Z$117:Z$121))&gt;=REGISTER!$DD$24,0,IF(DC$70=1,0,IF(AND(DC113=1,$J113=1,DC$43&gt;=REGISTER!$DD$28,DC$40&gt;0,SUM(DC$54:DC$60)&gt;0),1,0)))</f>
        <v>0</v>
      </c>
      <c r="AA113" s="68">
        <f>IF((SUM(AA$19:AA$39)+SUM(AA$78:AA112)+SUM(AA$117:AA$121))&gt;=REGISTER!$DD$24,0,IF(DD$70=1,0,IF(AND(DD113=1,$J113=1,DD$43&gt;=REGISTER!$DD$28,DD$40&gt;0,SUM(DD$54:DD$60)&gt;0),1,0)))</f>
        <v>0</v>
      </c>
      <c r="AB113" s="68">
        <f>IF((SUM(AB$19:AB$39)+SUM(AB$78:AB112)+SUM(AB$117:AB$121))&gt;=REGISTER!$DD$24,0,IF(DE$70=1,0,IF(AND(DE113=1,$J113=1,DE$43&gt;=REGISTER!$DD$28,DE$40&gt;0,SUM(DE$54:DE$60)&gt;0),1,0)))</f>
        <v>0</v>
      </c>
      <c r="AC113" s="68">
        <f>IF((SUM(AC$19:AC$39)+SUM(AC$78:AC112)+SUM(AC$117:AC$121))&gt;=REGISTER!$DD$24,0,IF(DF$70=1,0,IF(AND(DF113=1,$J113=1,DF$43&gt;=REGISTER!$DD$28,DF$40&gt;0,SUM(DF$54:DF$60)&gt;0),1,0)))</f>
        <v>0</v>
      </c>
      <c r="AD113" s="68">
        <f>IF((SUM(AD$19:AD$39)+SUM(AD$78:AD112)+SUM(AD$117:AD$121))&gt;=REGISTER!$DD$24,0,IF(DG$70=1,0,IF(AND(DG113=1,$J113=1,DG$43&gt;=REGISTER!$DD$28,DG$40&gt;0,SUM(DG$54:DG$60)&gt;0),1,0)))</f>
        <v>0</v>
      </c>
      <c r="AE113" s="68">
        <f>IF((SUM(AE$19:AE$39)+SUM(AE$78:AE112)+SUM(AE$117:AE$121))&gt;=REGISTER!$DD$24,0,IF(DH$70=1,0,IF(AND(DH113=1,$J113=1,DH$43&gt;=REGISTER!$DD$28,DH$40&gt;0,SUM(DH$54:DH$60)&gt;0),1,0)))</f>
        <v>0</v>
      </c>
      <c r="AF113" s="68">
        <f>IF((SUM(AF$19:AF$39)+SUM(AF$78:AF112)+SUM(AF$117:AF$121))&gt;=REGISTER!$DD$24,0,IF(DI$70=1,0,IF(AND(DI113=1,$J113=1,DI$43&gt;=REGISTER!$DD$28,DI$40&gt;0,SUM(DI$54:DI$60)&gt;0),1,0)))</f>
        <v>0</v>
      </c>
      <c r="AG113" s="68">
        <f>IF((SUM(AG$19:AG$39)+SUM(AG$78:AG112)+SUM(AG$117:AG$121))&gt;=REGISTER!$DD$24,0,IF(DJ$70=1,0,IF(AND(DJ113=1,$J113=1,DJ$43&gt;=REGISTER!$DD$28,DJ$40&gt;0,SUM(DJ$54:DJ$60)&gt;0),1,0)))</f>
        <v>0</v>
      </c>
      <c r="AH113" s="68">
        <f>IF((SUM(AH$19:AH$39)+SUM(AH$78:AH112)+SUM(AH$117:AH$121))&gt;=REGISTER!$DD$24,0,IF(DK$70=1,0,IF(AND(DK113=1,$J113=1,DK$43&gt;=REGISTER!$DD$28,DK$40&gt;0,SUM(DK$54:DK$60)&gt;0),1,0)))</f>
        <v>0</v>
      </c>
      <c r="AI113" s="68">
        <f>IF((SUM(AI$19:AI$39)+SUM(AI$78:AI112)+SUM(AI$117:AI$121))&gt;=REGISTER!$DD$24,0,IF(DL$70=1,0,IF(AND(DL113=1,$J113=1,DL$43&gt;=REGISTER!$DD$28,DL$40&gt;0,SUM(DL$54:DL$60)&gt;0),1,0)))</f>
        <v>0</v>
      </c>
      <c r="AJ113" s="68">
        <f>IF((SUM(AJ$19:AJ$39)+SUM(AJ$78:AJ112)+SUM(AJ$117:AJ$121))&gt;=REGISTER!$DD$24,0,IF(DM$70=1,0,IF(AND(DM113=1,$J113=1,DM$43&gt;=REGISTER!$DD$28,DM$40&gt;0,SUM(DM$54:DM$60)&gt;0),1,0)))</f>
        <v>0</v>
      </c>
      <c r="AK113" s="68">
        <f>IF((SUM(AK$19:AK$39)+SUM(AK$78:AK112)+SUM(AK$117:AK$121))&gt;=REGISTER!$DD$24,0,IF(DN$70=1,0,IF(AND(DN113=1,$J113=1,DN$43&gt;=REGISTER!$DD$28,DN$40&gt;0,SUM(DN$54:DN$60)&gt;0),1,0)))</f>
        <v>0</v>
      </c>
      <c r="AL113" s="68">
        <f>IF((SUM(AL$19:AL$39)+SUM(AL$78:AL112)+SUM(AL$117:AL$121))&gt;=REGISTER!$DD$24,0,IF(DO$70=1,0,IF(AND(DO113=1,$J113=1,DO$43&gt;=REGISTER!$DD$28,DO$40&gt;0,SUM(DO$54:DO$60)&gt;0),1,0)))</f>
        <v>0</v>
      </c>
      <c r="AM113" s="68">
        <f>IF((SUM(AM$19:AM$39)+SUM(AM$78:AM112)+SUM(AM$117:AM$121))&gt;=REGISTER!$DD$24,0,IF(DP$70=1,0,IF(AND(DP113=1,$J113=1,DP$43&gt;=REGISTER!$DD$28,DP$40&gt;0,SUM(DP$54:DP$60)&gt;0),1,0)))</f>
        <v>0</v>
      </c>
      <c r="AN113" s="68">
        <f>IF((SUM(AN$19:AN$39)+SUM(AN$78:AN112)+SUM(AN$117:AN$121))&gt;=REGISTER!$DD$24,0,IF(DQ$70=1,0,IF(AND(DQ113=1,$J113=1,DQ$43&gt;=REGISTER!$DD$28,DQ$40&gt;0,SUM(DQ$54:DQ$60)&gt;0),1,0)))</f>
        <v>0</v>
      </c>
      <c r="AO113" s="68">
        <f>IF((SUM(AO$19:AO$39)+SUM(AO$78:AO112)+SUM(AO$117:AO$121))&gt;=REGISTER!$DD$24,0,IF(DR$70=1,0,IF(AND(DR113=1,$J113=1,DR$43&gt;=REGISTER!$DD$28,DR$40&gt;0,SUM(DR$54:DR$60)&gt;0),1,0)))</f>
        <v>0</v>
      </c>
      <c r="AP113" s="68">
        <f>IF((SUM(AP$19:AP$39)+SUM(AP$78:AP112)+SUM(AP$117:AP$121))&gt;=REGISTER!$DD$24,0,IF(DS$70=1,0,IF(AND(DS113=1,$J113=1,DS$43&gt;=REGISTER!$DD$28,DS$40&gt;0,SUM(DS$54:DS$60)&gt;0),1,0)))</f>
        <v>0</v>
      </c>
      <c r="AQ113" s="68">
        <f>IF((SUM(AQ$19:AQ$39)+SUM(AQ$78:AQ112)+SUM(AQ$117:AQ$121))&gt;=REGISTER!$DD$24,0,IF(DT$70=1,0,IF(AND(DT113=1,$J113=1,DT$43&gt;=REGISTER!$DD$28,DT$40&gt;0,SUM(DT$54:DT$60)&gt;0),1,0)))</f>
        <v>0</v>
      </c>
      <c r="AR113" s="68">
        <f>IF((SUM(AR$19:AR$39)+SUM(AR$78:AR112)+SUM(AR$117:AR$121))&gt;=REGISTER!$DD$24,0,IF(DU$70=1,0,IF(AND(DU113=1,$J113=1,DU$43&gt;=REGISTER!$DD$28,DU$40&gt;0,SUM(DU$54:DU$60)&gt;0),1,0)))</f>
        <v>0</v>
      </c>
      <c r="AS113" s="68">
        <f>IF((SUM(AS$19:AS$39)+SUM(AS$78:AS112)+SUM(AS$117:AS$121))&gt;=REGISTER!$DD$24,0,IF(DV$70=1,0,IF(AND(DV113=1,$J113=1,DV$43&gt;=REGISTER!$DD$28,DV$40&gt;0,SUM(DV$54:DV$60)&gt;0),1,0)))</f>
        <v>0</v>
      </c>
      <c r="AT113" s="68">
        <f>IF((SUM(AT$19:AT$39)+SUM(AT$78:AT112)+SUM(AT$117:AT$121))&gt;=REGISTER!$DD$24,0,IF(DW$70=1,0,IF(AND(DW113=1,$J113=1,DW$43&gt;=REGISTER!$DD$28,DW$40&gt;0,SUM(DW$54:DW$60)&gt;0),1,0)))</f>
        <v>0</v>
      </c>
      <c r="AU113" s="68">
        <f>IF((SUM(AU$19:AU$39)+SUM(AU$78:AU112)+SUM(AU$117:AU$121))&gt;=REGISTER!$DD$24,0,IF(DX$70=1,0,IF(AND(DX113=1,$J113=1,DX$43&gt;=REGISTER!$DD$28,DX$40&gt;0,SUM(DX$54:DX$60)&gt;0),1,0)))</f>
        <v>0</v>
      </c>
      <c r="AV113" s="68">
        <f>IF((SUM(AV$19:AV$39)+SUM(AV$78:AV112)+SUM(AV$117:AV$121))&gt;=REGISTER!$DD$24,0,IF(DY$70=1,0,IF(AND(DY113=1,$J113=1,DY$43&gt;=REGISTER!$DD$28,DY$40&gt;0,SUM(DY$54:DY$60)&gt;0),1,0)))</f>
        <v>0</v>
      </c>
      <c r="AW113" s="68">
        <f>IF((SUM(AW$19:AW$39)+SUM(AW$78:AW112)+SUM(AW$117:AW$121))&gt;=REGISTER!$DD$24,0,IF(DZ$70=1,0,IF(AND(DZ113=1,$J113=1,DZ$43&gt;=REGISTER!$DD$28,DZ$40&gt;0,SUM(DZ$54:DZ$60)&gt;0),1,0)))</f>
        <v>0</v>
      </c>
      <c r="AX113" s="68">
        <f>IF((SUM(AX$19:AX$39)+SUM(AX$78:AX112)+SUM(AX$117:AX$121))&gt;=REGISTER!$DD$24,0,IF(EA$70=1,0,IF(AND(EA113=1,$J113=1,EA$43&gt;=REGISTER!$DD$28,EA$40&gt;0,SUM(EA$54:EA$60)&gt;0),1,0)))</f>
        <v>0</v>
      </c>
      <c r="AY113" s="68">
        <f>IF((SUM(AY$19:AY$39)+SUM(AY$78:AY112)+SUM(AY$117:AY$121))&gt;=REGISTER!$DD$24,0,IF(EB$70=1,0,IF(AND(EB113=1,$J113=1,EB$43&gt;=REGISTER!$DD$28,EB$40&gt;0,SUM(EB$54:EB$60)&gt;0),1,0)))</f>
        <v>0</v>
      </c>
      <c r="AZ113" s="68">
        <f>IF((SUM(AZ$19:AZ$39)+SUM(AZ$78:AZ112)+SUM(AZ$117:AZ$121))&gt;=REGISTER!$DD$24,0,IF(EC$70=1,0,IF(AND(EC113=1,$J113=1,EC$43&gt;=REGISTER!$DD$28,EC$40&gt;0,SUM(EC$54:EC$60)&gt;0),1,0)))</f>
        <v>0</v>
      </c>
      <c r="BA113" s="68">
        <f>IF((SUM(BA$19:BA$39)+SUM(BA$78:BA112)+SUM(BA$117:BA$121))&gt;=REGISTER!$DD$24,0,IF(ED$70=1,0,IF(AND(ED113=1,$J113=1,ED$43&gt;=REGISTER!$DD$28,ED$40&gt;0,SUM(ED$54:ED$60)&gt;0),1,0)))</f>
        <v>0</v>
      </c>
      <c r="BB113" s="68">
        <f>IF((SUM(BB$19:BB$39)+SUM(BB$78:BB112)+SUM(BB$117:BB$121))&gt;=REGISTER!$DD$24,0,IF(EE$70=1,0,IF(AND(EE113=1,$J113=1,EE$43&gt;=REGISTER!$DD$28,EE$40&gt;0,SUM(EE$54:EE$60)&gt;0),1,0)))</f>
        <v>0</v>
      </c>
      <c r="BC113" s="68">
        <f>IF((SUM(BC$19:BC$39)+SUM(BC$78:BC112)+SUM(BC$117:BC$121))&gt;=REGISTER!$DD$24,0,IF(EF$70=1,0,IF(AND(EF113=1,$J113=1,EF$43&gt;=REGISTER!$DD$28,EF$40&gt;0,SUM(EF$54:EF$60)&gt;0),1,0)))</f>
        <v>0</v>
      </c>
      <c r="BD113" s="83">
        <f t="shared" si="55"/>
        <v>0</v>
      </c>
      <c r="BE113" s="68">
        <f>IF((SUM(BE$19:BE$37)+SUM(BE$78:BE112))&gt;=20,0,SUM(IF(AND($I113=1,CS113=1,CS$41&gt;2,CS$40&gt;0,SUM(CS$47:CS$53)&gt;0),1,0)))</f>
        <v>0</v>
      </c>
      <c r="BF113" s="68">
        <f>IF((SUM(BF$19:BF$37)+SUM(BF$78:BF112))&gt;=20,0,SUM(IF(AND($I113=1,CT113=1,CT$41&gt;2,CT$40&gt;0,SUM(CT$47:CT$53)&gt;0),1,0)))</f>
        <v>0</v>
      </c>
      <c r="BG113" s="68">
        <f>IF((SUM(BG$19:BG$37)+SUM(BG$78:BG112))&gt;=20,0,SUM(IF(AND($I113=1,CU113=1,CU$41&gt;2,CU$40&gt;0,SUM(CU$47:CU$53)&gt;0),1,0)))</f>
        <v>0</v>
      </c>
      <c r="BH113" s="68">
        <f>IF((SUM(BH$19:BH$37)+SUM(BH$78:BH112))&gt;=20,0,SUM(IF(AND($I113=1,CV113=1,CV$41&gt;2,CV$40&gt;0,SUM(CV$47:CV$53)&gt;0),1,0)))</f>
        <v>0</v>
      </c>
      <c r="BI113" s="68">
        <f>IF((SUM(BI$19:BI$37)+SUM(BI$78:BI112))&gt;=20,0,SUM(IF(AND($I113=1,CW113=1,CW$41&gt;2,CW$40&gt;0,SUM(CW$47:CW$53)&gt;0),1,0)))</f>
        <v>0</v>
      </c>
      <c r="BJ113" s="68">
        <f>IF((SUM(BJ$19:BJ$37)+SUM(BJ$78:BJ112))&gt;=20,0,SUM(IF(AND($I113=1,CX113=1,CX$41&gt;2,CX$40&gt;0,SUM(CX$47:CX$53)&gt;0),1,0)))</f>
        <v>0</v>
      </c>
      <c r="BK113" s="68">
        <f>IF((SUM(BK$19:BK$37)+SUM(BK$78:BK112))&gt;=20,0,SUM(IF(AND($I113=1,CY113=1,CY$41&gt;2,CY$40&gt;0,SUM(CY$47:CY$53)&gt;0),1,0)))</f>
        <v>0</v>
      </c>
      <c r="BL113" s="68">
        <f>IF((SUM(BL$19:BL$37)+SUM(BL$78:BL112))&gt;=20,0,SUM(IF(AND($I113=1,CZ113=1,CZ$41&gt;2,CZ$40&gt;0,SUM(CZ$47:CZ$53)&gt;0),1,0)))</f>
        <v>0</v>
      </c>
      <c r="BM113" s="68">
        <f>IF((SUM(BM$19:BM$37)+SUM(BM$78:BM112))&gt;=20,0,SUM(IF(AND($I113=1,DA113=1,DA$41&gt;2,DA$40&gt;0,SUM(DA$47:DA$53)&gt;0),1,0)))</f>
        <v>0</v>
      </c>
      <c r="BN113" s="68">
        <f>IF((SUM(BN$19:BN$37)+SUM(BN$78:BN112))&gt;=20,0,SUM(IF(AND($I113=1,DB113=1,DB$41&gt;2,DB$40&gt;0,SUM(DB$47:DB$53)&gt;0),1,0)))</f>
        <v>0</v>
      </c>
      <c r="BO113" s="68">
        <f>IF((SUM(BO$19:BO$37)+SUM(BO$78:BO112))&gt;=20,0,SUM(IF(AND($I113=1,DC113=1,DC$41&gt;2,DC$40&gt;0,SUM(DC$47:DC$53)&gt;0),1,0)))</f>
        <v>0</v>
      </c>
      <c r="BP113" s="68">
        <f>IF((SUM(BP$19:BP$37)+SUM(BP$78:BP112))&gt;=20,0,SUM(IF(AND($I113=1,DD113=1,DD$41&gt;2,DD$40&gt;0,SUM(DD$47:DD$53)&gt;0),1,0)))</f>
        <v>0</v>
      </c>
      <c r="BQ113" s="68">
        <f>IF((SUM(BQ$19:BQ$37)+SUM(BQ$78:BQ112))&gt;=20,0,SUM(IF(AND($I113=1,DE113=1,DE$41&gt;2,DE$40&gt;0,SUM(DE$47:DE$53)&gt;0),1,0)))</f>
        <v>0</v>
      </c>
      <c r="BR113" s="68">
        <f>IF((SUM(BR$19:BR$37)+SUM(BR$78:BR112))&gt;=20,0,SUM(IF(AND($I113=1,DF113=1,DF$41&gt;2,DF$40&gt;0,SUM(DF$47:DF$53)&gt;0),1,0)))</f>
        <v>0</v>
      </c>
      <c r="BS113" s="68">
        <f>IF((SUM(BS$19:BS$37)+SUM(BS$78:BS112))&gt;=20,0,SUM(IF(AND($I113=1,DG113=1,DG$41&gt;2,DG$40&gt;0,SUM(DG$47:DG$53)&gt;0),1,0)))</f>
        <v>0</v>
      </c>
      <c r="BT113" s="68">
        <f>IF((SUM(BT$19:BT$37)+SUM(BT$78:BT112))&gt;=20,0,SUM(IF(AND($I113=1,DH113=1,DH$41&gt;2,DH$40&gt;0,SUM(DH$47:DH$53)&gt;0),1,0)))</f>
        <v>0</v>
      </c>
      <c r="BU113" s="68">
        <f>IF((SUM(BU$19:BU$37)+SUM(BU$78:BU112))&gt;=20,0,SUM(IF(AND($I113=1,DI113=1,DI$41&gt;2,DI$40&gt;0,SUM(DI$47:DI$53)&gt;0),1,0)))</f>
        <v>0</v>
      </c>
      <c r="BV113" s="68">
        <f>IF((SUM(BV$19:BV$37)+SUM(BV$78:BV112))&gt;=20,0,SUM(IF(AND($I113=1,DJ113=1,DJ$41&gt;2,DJ$40&gt;0,SUM(DJ$47:DJ$53)&gt;0),1,0)))</f>
        <v>0</v>
      </c>
      <c r="BW113" s="68">
        <f>IF((SUM(BW$19:BW$37)+SUM(BW$78:BW112))&gt;=20,0,SUM(IF(AND($I113=1,DK113=1,DK$41&gt;2,DK$40&gt;0,SUM(DK$47:DK$53)&gt;0),1,0)))</f>
        <v>0</v>
      </c>
      <c r="BX113" s="68">
        <f>IF((SUM(BX$19:BX$37)+SUM(BX$78:BX112))&gt;=20,0,SUM(IF(AND($I113=1,DL113=1,DL$41&gt;2,DL$40&gt;0,SUM(DL$47:DL$53)&gt;0),1,0)))</f>
        <v>0</v>
      </c>
      <c r="BY113" s="68">
        <f>IF((SUM(BY$19:BY$37)+SUM(BY$78:BY112))&gt;=20,0,SUM(IF(AND($I113=1,DM113=1,DM$41&gt;2,DM$40&gt;0,SUM(DM$47:DM$53)&gt;0),1,0)))</f>
        <v>0</v>
      </c>
      <c r="BZ113" s="68">
        <f>IF((SUM(BZ$19:BZ$37)+SUM(BZ$78:BZ112))&gt;=20,0,SUM(IF(AND($I113=1,DN113=1,DN$41&gt;2,DN$40&gt;0,SUM(DN$47:DN$53)&gt;0),1,0)))</f>
        <v>0</v>
      </c>
      <c r="CA113" s="68">
        <f>IF((SUM(CA$19:CA$37)+SUM(CA$78:CA112))&gt;=20,0,SUM(IF(AND($I113=1,DO113=1,DO$41&gt;2,DO$40&gt;0,SUM(DO$47:DO$53)&gt;0),1,0)))</f>
        <v>0</v>
      </c>
      <c r="CB113" s="68">
        <f>IF((SUM(CB$19:CB$37)+SUM(CB$78:CB112))&gt;=20,0,SUM(IF(AND($I113=1,DP113=1,DP$41&gt;2,DP$40&gt;0,SUM(DP$47:DP$53)&gt;0),1,0)))</f>
        <v>0</v>
      </c>
      <c r="CC113" s="68">
        <f>IF((SUM(CC$19:CC$37)+SUM(CC$78:CC112))&gt;=20,0,SUM(IF(AND($I113=1,DQ113=1,DQ$41&gt;2,DQ$40&gt;0,SUM(DQ$47:DQ$53)&gt;0),1,0)))</f>
        <v>0</v>
      </c>
      <c r="CD113" s="68">
        <f>IF((SUM(CD$19:CD$37)+SUM(CD$78:CD112))&gt;=20,0,SUM(IF(AND($I113=1,DR113=1,DR$41&gt;2,DR$40&gt;0,SUM(DR$47:DR$53)&gt;0),1,0)))</f>
        <v>0</v>
      </c>
      <c r="CE113" s="68">
        <f>IF((SUM(CE$19:CE$37)+SUM(CE$78:CE112))&gt;=20,0,SUM(IF(AND($I113=1,DS113=1,DS$41&gt;2,DS$40&gt;0,SUM(DS$47:DS$53)&gt;0),1,0)))</f>
        <v>0</v>
      </c>
      <c r="CF113" s="68">
        <f>IF((SUM(CF$19:CF$37)+SUM(CF$78:CF112))&gt;=20,0,SUM(IF(AND($I113=1,DT113=1,DT$41&gt;2,DT$40&gt;0,SUM(DT$47:DT$53)&gt;0),1,0)))</f>
        <v>0</v>
      </c>
      <c r="CG113" s="68">
        <f>IF((SUM(CG$19:CG$37)+SUM(CG$78:CG112))&gt;=20,0,SUM(IF(AND($I113=1,DU113=1,DU$41&gt;2,DU$40&gt;0,SUM(DU$47:DU$53)&gt;0),1,0)))</f>
        <v>0</v>
      </c>
      <c r="CH113" s="68">
        <f>IF((SUM(CH$19:CH$37)+SUM(CH$78:CH112))&gt;=20,0,SUM(IF(AND($I113=1,DV113=1,DV$41&gt;2,DV$40&gt;0,SUM(DV$47:DV$53)&gt;0),1,0)))</f>
        <v>0</v>
      </c>
      <c r="CI113" s="68">
        <f>IF((SUM(CI$19:CI$37)+SUM(CI$78:CI112))&gt;=20,0,SUM(IF(AND($I113=1,DW113=1,DW$41&gt;2,DW$40&gt;0,SUM(DW$47:DW$53)&gt;0),1,0)))</f>
        <v>0</v>
      </c>
      <c r="CJ113" s="68">
        <f>IF((SUM(CJ$19:CJ$37)+SUM(CJ$78:CJ112))&gt;=20,0,SUM(IF(AND($I113=1,DX113=1,DX$41&gt;2,DX$40&gt;0,SUM(DX$47:DX$53)&gt;0),1,0)))</f>
        <v>0</v>
      </c>
      <c r="CK113" s="68">
        <f>IF((SUM(CK$19:CK$37)+SUM(CK$78:CK112))&gt;=20,0,SUM(IF(AND($I113=1,DY113=1,DY$41&gt;2,DY$40&gt;0,SUM(DY$47:DY$53)&gt;0),1,0)))</f>
        <v>0</v>
      </c>
      <c r="CL113" s="68">
        <f>IF((SUM(CL$19:CL$37)+SUM(CL$78:CL112))&gt;=20,0,SUM(IF(AND($I113=1,DZ113=1,DZ$41&gt;2,DZ$40&gt;0,SUM(DZ$47:DZ$53)&gt;0),1,0)))</f>
        <v>0</v>
      </c>
      <c r="CM113" s="68">
        <f>IF((SUM(CM$19:CM$37)+SUM(CM$78:CM112))&gt;=20,0,SUM(IF(AND($I113=1,EA113=1,EA$41&gt;2,EA$40&gt;0,SUM(EA$47:EA$53)&gt;0),1,0)))</f>
        <v>0</v>
      </c>
      <c r="CN113" s="68">
        <f>IF((SUM(CN$19:CN$37)+SUM(CN$78:CN112))&gt;=20,0,SUM(IF(AND($I113=1,EB113=1,EB$41&gt;2,EB$40&gt;0,SUM(EB$47:EB$53)&gt;0),1,0)))</f>
        <v>0</v>
      </c>
      <c r="CO113" s="68">
        <f>IF((SUM(CO$19:CO$37)+SUM(CO$78:CO112))&gt;=20,0,SUM(IF(AND($I113=1,EC113=1,EC$41&gt;2,EC$40&gt;0,SUM(EC$47:EC$53)&gt;0),1,0)))</f>
        <v>0</v>
      </c>
      <c r="CP113" s="68">
        <f>IF((SUM(CP$19:CP$37)+SUM(CP$78:CP112))&gt;=20,0,SUM(IF(AND($I113=1,ED113=1,ED$41&gt;2,ED$40&gt;0,SUM(ED$47:ED$53)&gt;0),1,0)))</f>
        <v>0</v>
      </c>
      <c r="CQ113" s="68">
        <f>IF((SUM(CQ$19:CQ$37)+SUM(CQ$78:CQ112))&gt;=20,0,SUM(IF(AND($I113=1,EE113=1,EE$41&gt;2,EE$40&gt;0,SUM(EE$47:EE$53)&gt;0),1,0)))</f>
        <v>0</v>
      </c>
      <c r="CR113" s="68">
        <f>IF((SUM(CR$19:CR$37)+SUM(CR$78:CR112))&gt;=20,0,SUM(IF(AND($I113=1,EF113=1,EF$41&gt;2,EF$40&gt;0,SUM(EF$47:EF$53)&gt;0),1,0)))</f>
        <v>0</v>
      </c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3"/>
      <c r="DI113" s="53"/>
      <c r="DJ113" s="53"/>
      <c r="DK113" s="53"/>
      <c r="DL113" s="53"/>
      <c r="DM113" s="53"/>
      <c r="DN113" s="53"/>
      <c r="DO113" s="53"/>
      <c r="DP113" s="53"/>
      <c r="DQ113" s="53"/>
      <c r="DR113" s="53"/>
      <c r="DS113" s="53"/>
      <c r="DT113" s="53"/>
      <c r="DU113" s="53"/>
      <c r="DV113" s="53"/>
      <c r="DW113" s="53"/>
      <c r="DX113" s="53"/>
      <c r="DY113" s="53"/>
      <c r="DZ113" s="53"/>
      <c r="EA113" s="53"/>
      <c r="EB113" s="53"/>
      <c r="EC113" s="53"/>
      <c r="ED113" s="53"/>
      <c r="EE113" s="53"/>
      <c r="EF113" s="53"/>
      <c r="EG113" s="46">
        <f t="shared" si="51"/>
        <v>0</v>
      </c>
      <c r="EH113" s="116"/>
      <c r="EI113" s="82">
        <f t="shared" si="52"/>
        <v>0</v>
      </c>
      <c r="EJ113" s="295" t="str">
        <f t="shared" si="53"/>
        <v/>
      </c>
      <c r="EK113" s="296">
        <f t="shared" si="54"/>
        <v>0</v>
      </c>
      <c r="EL113" s="161"/>
      <c r="EM113" s="354">
        <f>SUMIF($K113,REGISTER!$CY$7,'KORT 3'!$BD113)</f>
        <v>0</v>
      </c>
      <c r="EN113" s="355">
        <f>SUMIF($K113,REGISTER!$CY$8,'KORT 3'!$BD113)</f>
        <v>0</v>
      </c>
      <c r="EO113" s="356">
        <f>SUMIF($K113,REGISTER!$CY$9,'KORT 3'!$BD113)</f>
        <v>0</v>
      </c>
      <c r="EP113" s="356">
        <f>SUMIF($K113,REGISTER!$CY$10,'KORT 3'!$BD113)</f>
        <v>0</v>
      </c>
      <c r="EQ113" s="357">
        <f>SUMIF($K113,REGISTER!$CY$23,'KORT 3'!$BD113)</f>
        <v>0</v>
      </c>
      <c r="ER113" s="355">
        <f>SUMIF($K113,REGISTER!$CY$24,'KORT 3'!$BD113)</f>
        <v>0</v>
      </c>
      <c r="ES113" s="356">
        <f>SUMIF($K113,REGISTER!$CY$25,'KORT 3'!$BD113)</f>
        <v>0</v>
      </c>
      <c r="ET113" s="356">
        <f>SUMIF($K113,REGISTER!$CY$26,'KORT 3'!$BD113)</f>
        <v>0</v>
      </c>
      <c r="EU113" s="357">
        <f>SUMIF($K113,REGISTER!$CY$15,'KORT 3'!$BD113)</f>
        <v>0</v>
      </c>
      <c r="EV113" s="355">
        <f>SUMIF($K113,REGISTER!$CY$16,'KORT 3'!$BD113)</f>
        <v>0</v>
      </c>
      <c r="EW113" s="355">
        <f>SUMIF($K113,REGISTER!$CY$17,'KORT 3'!$BD113)</f>
        <v>0</v>
      </c>
      <c r="EX113" s="355">
        <f>SUMIF($K113,REGISTER!$CY$18,'KORT 3'!$BD113)</f>
        <v>0</v>
      </c>
      <c r="EY113" s="358">
        <f>SUMIF($K113,REGISTER!$CY$19,'KORT 3'!$BD113)+SUMIF($K113,REGISTER!$CY$20,'KORT 3'!$BD113)+SUMIF($K113,REGISTER!$CY$21,'KORT 3'!$BD113)+SUMIF($K113,REGISTER!$CY$22,'KORT 3'!$BD113)</f>
        <v>0</v>
      </c>
      <c r="EZ113" s="359">
        <f>SUMIF($K113,REGISTER!$CY$31,'KORT 3'!$BD113)</f>
        <v>0</v>
      </c>
      <c r="FA113" s="355">
        <f>SUMIF($K113,REGISTER!$CY$32,'KORT 3'!$BD113)</f>
        <v>0</v>
      </c>
      <c r="FB113" s="355">
        <f>SUMIF($K113,REGISTER!$CY$33,'KORT 3'!$BD113)</f>
        <v>0</v>
      </c>
      <c r="FC113" s="355">
        <f>SUMIF($K113,REGISTER!$CY$34,'KORT 3'!$BD113)</f>
        <v>0</v>
      </c>
      <c r="FD113" s="358">
        <f>SUMIF($K113,REGISTER!$CY$35,'KORT 3'!$BD113)+SUMIF($K113,REGISTER!$CY$36,'KORT 3'!$BD113)+SUMIF($K113,REGISTER!$CY$37,'KORT 3'!$BD113)+SUMIF($K113,REGISTER!$CY$38,'KORT 3'!$BD113)</f>
        <v>0</v>
      </c>
      <c r="FE113" s="376"/>
      <c r="FF113" s="377"/>
      <c r="FG113" s="378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9"/>
      <c r="FY113" s="84">
        <f>SUMIF($M113,REGISTER!$CY$40,'KORT 3'!$O113)</f>
        <v>0</v>
      </c>
      <c r="FZ113" s="17">
        <f>SUMIF($M113,REGISTER!$CY$41,'KORT 3'!$O113)</f>
        <v>0</v>
      </c>
      <c r="GA113" s="17">
        <f>SUMIF($M113,REGISTER!$CY$42,'KORT 3'!$O113)</f>
        <v>0</v>
      </c>
      <c r="GB113" s="17">
        <f>SUMIF($M113,REGISTER!$CY$43,'KORT 3'!$O113)</f>
        <v>0</v>
      </c>
      <c r="GC113" s="17">
        <f>SUMIF($M113,REGISTER!$CY$44,'KORT 3'!$O113)</f>
        <v>0</v>
      </c>
      <c r="GD113" s="17">
        <f>SUMIF($M113,REGISTER!$CY$45,'KORT 3'!$O113)</f>
        <v>0</v>
      </c>
      <c r="GE113" s="17">
        <f>SUMIF($M113,REGISTER!$CY$60,'KORT 3'!$O113)</f>
        <v>0</v>
      </c>
      <c r="GF113" s="17">
        <f>SUMIF($M113,REGISTER!$CY$61,'KORT 3'!$O113)</f>
        <v>0</v>
      </c>
      <c r="GG113" s="17">
        <f>SUMIF($M113,REGISTER!$CY$62,'KORT 3'!$O113)</f>
        <v>0</v>
      </c>
      <c r="GH113" s="17">
        <f>SUMIF($M113,REGISTER!$CY$63,'KORT 3'!$O113)</f>
        <v>0</v>
      </c>
      <c r="GI113" s="17">
        <f>SUMIF($M113,REGISTER!$CY$64,'KORT 3'!$O113)</f>
        <v>0</v>
      </c>
      <c r="GJ113" s="17">
        <f>SUMIF($M113,REGISTER!$CY$65,'KORT 3'!$O113)</f>
        <v>0</v>
      </c>
      <c r="GK113" s="17">
        <f>SUMIF($M113,REGISTER!$CY$50,'KORT 3'!$O113)</f>
        <v>0</v>
      </c>
      <c r="GL113" s="17">
        <f>SUMIF($M113,REGISTER!$CY$51,'KORT 3'!$O113)</f>
        <v>0</v>
      </c>
      <c r="GM113" s="17">
        <f>SUMIF($M113,REGISTER!$CY$52,'KORT 3'!$O113)</f>
        <v>0</v>
      </c>
      <c r="GN113" s="17">
        <f>SUMIF($M113,REGISTER!$CY$53,'KORT 3'!$O113)</f>
        <v>0</v>
      </c>
      <c r="GO113" s="17">
        <f>SUMIF($M113,REGISTER!$CY$54,'KORT 3'!$O113)</f>
        <v>0</v>
      </c>
      <c r="GP113" s="17">
        <f>SUMIF($M113,REGISTER!$CY$55,'KORT 3'!$O113)</f>
        <v>0</v>
      </c>
      <c r="GQ113" s="16">
        <f>SUMIF($M113,REGISTER!$CY$56,'KORT 3'!$O113)+SUMIF($M113,REGISTER!$CY$57,'KORT 3'!$O113)+SUMIF($M113,REGISTER!$CY$58,'KORT 3'!$O113)+SUMIF($M113,REGISTER!$CY$59,'KORT 3'!$O113)</f>
        <v>0</v>
      </c>
      <c r="GR113" s="17">
        <f>SUMIF($M113,REGISTER!$CY$70,'KORT 3'!$O113)</f>
        <v>0</v>
      </c>
      <c r="GS113" s="17">
        <f>SUMIF($M113,REGISTER!$CY$71,'KORT 3'!$O113)</f>
        <v>0</v>
      </c>
      <c r="GT113" s="17">
        <f>SUMIF($M113,REGISTER!$CY$72,'KORT 3'!$O113)</f>
        <v>0</v>
      </c>
      <c r="GU113" s="17">
        <f>SUMIF($M113,REGISTER!$CY$73,'KORT 3'!$O113)</f>
        <v>0</v>
      </c>
      <c r="GV113" s="17">
        <f>SUMIF($M113,REGISTER!$CY$74,'KORT 3'!$O113)</f>
        <v>0</v>
      </c>
      <c r="GW113" s="17">
        <f>SUMIF($M113,REGISTER!$CY$75,'KORT 3'!$O113)</f>
        <v>0</v>
      </c>
      <c r="GX113" s="16">
        <f>SUMIF($M113,REGISTER!$CY$76,'KORT 3'!$O113)+SUMIF($M113,REGISTER!$CY$77,'KORT 3'!$O113)+SUMIF($M113,REGISTER!$CY$78,'KORT 3'!$O113)+SUMIF($M113,REGISTER!$CY$79,'KORT 3'!$O113)</f>
        <v>0</v>
      </c>
      <c r="GY113" s="116"/>
      <c r="GZ113" s="116"/>
      <c r="HA113" s="116"/>
      <c r="HB113" s="116"/>
      <c r="HC113" s="116"/>
      <c r="HD113" s="116"/>
      <c r="HE113" s="116"/>
      <c r="HF113" s="116"/>
      <c r="HG113" s="116"/>
      <c r="HH113" s="116"/>
      <c r="HI113" s="116"/>
      <c r="HJ113" s="116"/>
      <c r="HK113" s="116"/>
      <c r="HL113" s="116"/>
      <c r="HM113" s="116"/>
      <c r="HN113" s="116"/>
      <c r="HO113" s="116"/>
      <c r="HP113" s="106"/>
      <c r="HQ113" s="1"/>
    </row>
    <row r="114" spans="1:225" ht="12" customHeight="1">
      <c r="A114" s="15">
        <v>58</v>
      </c>
      <c r="B114" s="69"/>
      <c r="C114" s="539" t="str">
        <f t="shared" si="41"/>
        <v/>
      </c>
      <c r="D114" s="540"/>
      <c r="E114" s="540"/>
      <c r="F114" s="540"/>
      <c r="G114" s="541"/>
      <c r="H114" s="111" t="str">
        <f t="shared" si="42"/>
        <v/>
      </c>
      <c r="I114" s="22">
        <f t="shared" si="43"/>
        <v>0</v>
      </c>
      <c r="J114" s="22">
        <f t="shared" si="44"/>
        <v>0</v>
      </c>
      <c r="K114" s="22">
        <f t="shared" si="45"/>
        <v>0</v>
      </c>
      <c r="L114" s="114"/>
      <c r="M114" s="22">
        <f t="shared" si="46"/>
        <v>0</v>
      </c>
      <c r="N114" s="22">
        <f t="shared" si="47"/>
        <v>0</v>
      </c>
      <c r="O114" s="83">
        <f t="shared" si="48"/>
        <v>0</v>
      </c>
      <c r="P114" s="68">
        <f>IF((SUM(P$19:P$39)+SUM(P$78:P113)+SUM(P$117:P$121))&gt;=REGISTER!$DD$24,0,IF(CS$70=1,0,IF(AND(CS114=1,$J114=1,CS$43&gt;=REGISTER!$DD$28,CS$40&gt;0,SUM(CS$54:CS$60)&gt;0),1,0)))</f>
        <v>0</v>
      </c>
      <c r="Q114" s="68">
        <f>IF((SUM(Q$19:Q$39)+SUM(Q$78:Q113)+SUM(Q$117:Q$121))&gt;=REGISTER!$DD$24,0,IF(CT$70=1,0,IF(AND(CT114=1,$J114=1,CT$43&gt;=REGISTER!$DD$28,CT$40&gt;0,SUM(CT$54:CT$60)&gt;0),1,0)))</f>
        <v>0</v>
      </c>
      <c r="R114" s="68">
        <f>IF((SUM(R$19:R$39)+SUM(R$78:R113)+SUM(R$117:R$121))&gt;=REGISTER!$DD$24,0,IF(CU$70=1,0,IF(AND(CU114=1,$J114=1,CU$43&gt;=REGISTER!$DD$28,CU$40&gt;0,SUM(CU$54:CU$60)&gt;0),1,0)))</f>
        <v>0</v>
      </c>
      <c r="S114" s="68">
        <f>IF((SUM(S$19:S$39)+SUM(S$78:S113)+SUM(S$117:S$121))&gt;=REGISTER!$DD$24,0,IF(CV$70=1,0,IF(AND(CV114=1,$J114=1,CV$43&gt;=REGISTER!$DD$28,CV$40&gt;0,SUM(CV$54:CV$60)&gt;0),1,0)))</f>
        <v>0</v>
      </c>
      <c r="T114" s="68">
        <f>IF((SUM(T$19:T$39)+SUM(T$78:T113)+SUM(T$117:T$121))&gt;=REGISTER!$DD$24,0,IF(CW$70=1,0,IF(AND(CW114=1,$J114=1,CW$43&gt;=REGISTER!$DD$28,CW$40&gt;0,SUM(CW$54:CW$60)&gt;0),1,0)))</f>
        <v>0</v>
      </c>
      <c r="U114" s="68">
        <f>IF((SUM(U$19:U$39)+SUM(U$78:U113)+SUM(U$117:U$121))&gt;=REGISTER!$DD$24,0,IF(CX$70=1,0,IF(AND(CX114=1,$J114=1,CX$43&gt;=REGISTER!$DD$28,CX$40&gt;0,SUM(CX$54:CX$60)&gt;0),1,0)))</f>
        <v>0</v>
      </c>
      <c r="V114" s="68">
        <f>IF((SUM(V$19:V$39)+SUM(V$78:V113)+SUM(V$117:V$121))&gt;=REGISTER!$DD$24,0,IF(CY$70=1,0,IF(AND(CY114=1,$J114=1,CY$43&gt;=REGISTER!$DD$28,CY$40&gt;0,SUM(CY$54:CY$60)&gt;0),1,0)))</f>
        <v>0</v>
      </c>
      <c r="W114" s="68">
        <f>IF((SUM(W$19:W$39)+SUM(W$78:W113)+SUM(W$117:W$121))&gt;=REGISTER!$DD$24,0,IF(CZ$70=1,0,IF(AND(CZ114=1,$J114=1,CZ$43&gt;=REGISTER!$DD$28,CZ$40&gt;0,SUM(CZ$54:CZ$60)&gt;0),1,0)))</f>
        <v>0</v>
      </c>
      <c r="X114" s="68">
        <f>IF((SUM(X$19:X$39)+SUM(X$78:X113)+SUM(X$117:X$121))&gt;=REGISTER!$DD$24,0,IF(DA$70=1,0,IF(AND(DA114=1,$J114=1,DA$43&gt;=REGISTER!$DD$28,DA$40&gt;0,SUM(DA$54:DA$60)&gt;0),1,0)))</f>
        <v>0</v>
      </c>
      <c r="Y114" s="68">
        <f>IF((SUM(Y$19:Y$39)+SUM(Y$78:Y113)+SUM(Y$117:Y$121))&gt;=REGISTER!$DD$24,0,IF(DB$70=1,0,IF(AND(DB114=1,$J114=1,DB$43&gt;=REGISTER!$DD$28,DB$40&gt;0,SUM(DB$54:DB$60)&gt;0),1,0)))</f>
        <v>0</v>
      </c>
      <c r="Z114" s="68">
        <f>IF((SUM(Z$19:Z$39)+SUM(Z$78:Z113)+SUM(Z$117:Z$121))&gt;=REGISTER!$DD$24,0,IF(DC$70=1,0,IF(AND(DC114=1,$J114=1,DC$43&gt;=REGISTER!$DD$28,DC$40&gt;0,SUM(DC$54:DC$60)&gt;0),1,0)))</f>
        <v>0</v>
      </c>
      <c r="AA114" s="68">
        <f>IF((SUM(AA$19:AA$39)+SUM(AA$78:AA113)+SUM(AA$117:AA$121))&gt;=REGISTER!$DD$24,0,IF(DD$70=1,0,IF(AND(DD114=1,$J114=1,DD$43&gt;=REGISTER!$DD$28,DD$40&gt;0,SUM(DD$54:DD$60)&gt;0),1,0)))</f>
        <v>0</v>
      </c>
      <c r="AB114" s="68">
        <f>IF((SUM(AB$19:AB$39)+SUM(AB$78:AB113)+SUM(AB$117:AB$121))&gt;=REGISTER!$DD$24,0,IF(DE$70=1,0,IF(AND(DE114=1,$J114=1,DE$43&gt;=REGISTER!$DD$28,DE$40&gt;0,SUM(DE$54:DE$60)&gt;0),1,0)))</f>
        <v>0</v>
      </c>
      <c r="AC114" s="68">
        <f>IF((SUM(AC$19:AC$39)+SUM(AC$78:AC113)+SUM(AC$117:AC$121))&gt;=REGISTER!$DD$24,0,IF(DF$70=1,0,IF(AND(DF114=1,$J114=1,DF$43&gt;=REGISTER!$DD$28,DF$40&gt;0,SUM(DF$54:DF$60)&gt;0),1,0)))</f>
        <v>0</v>
      </c>
      <c r="AD114" s="68">
        <f>IF((SUM(AD$19:AD$39)+SUM(AD$78:AD113)+SUM(AD$117:AD$121))&gt;=REGISTER!$DD$24,0,IF(DG$70=1,0,IF(AND(DG114=1,$J114=1,DG$43&gt;=REGISTER!$DD$28,DG$40&gt;0,SUM(DG$54:DG$60)&gt;0),1,0)))</f>
        <v>0</v>
      </c>
      <c r="AE114" s="68">
        <f>IF((SUM(AE$19:AE$39)+SUM(AE$78:AE113)+SUM(AE$117:AE$121))&gt;=REGISTER!$DD$24,0,IF(DH$70=1,0,IF(AND(DH114=1,$J114=1,DH$43&gt;=REGISTER!$DD$28,DH$40&gt;0,SUM(DH$54:DH$60)&gt;0),1,0)))</f>
        <v>0</v>
      </c>
      <c r="AF114" s="68">
        <f>IF((SUM(AF$19:AF$39)+SUM(AF$78:AF113)+SUM(AF$117:AF$121))&gt;=REGISTER!$DD$24,0,IF(DI$70=1,0,IF(AND(DI114=1,$J114=1,DI$43&gt;=REGISTER!$DD$28,DI$40&gt;0,SUM(DI$54:DI$60)&gt;0),1,0)))</f>
        <v>0</v>
      </c>
      <c r="AG114" s="68">
        <f>IF((SUM(AG$19:AG$39)+SUM(AG$78:AG113)+SUM(AG$117:AG$121))&gt;=REGISTER!$DD$24,0,IF(DJ$70=1,0,IF(AND(DJ114=1,$J114=1,DJ$43&gt;=REGISTER!$DD$28,DJ$40&gt;0,SUM(DJ$54:DJ$60)&gt;0),1,0)))</f>
        <v>0</v>
      </c>
      <c r="AH114" s="68">
        <f>IF((SUM(AH$19:AH$39)+SUM(AH$78:AH113)+SUM(AH$117:AH$121))&gt;=REGISTER!$DD$24,0,IF(DK$70=1,0,IF(AND(DK114=1,$J114=1,DK$43&gt;=REGISTER!$DD$28,DK$40&gt;0,SUM(DK$54:DK$60)&gt;0),1,0)))</f>
        <v>0</v>
      </c>
      <c r="AI114" s="68">
        <f>IF((SUM(AI$19:AI$39)+SUM(AI$78:AI113)+SUM(AI$117:AI$121))&gt;=REGISTER!$DD$24,0,IF(DL$70=1,0,IF(AND(DL114=1,$J114=1,DL$43&gt;=REGISTER!$DD$28,DL$40&gt;0,SUM(DL$54:DL$60)&gt;0),1,0)))</f>
        <v>0</v>
      </c>
      <c r="AJ114" s="68">
        <f>IF((SUM(AJ$19:AJ$39)+SUM(AJ$78:AJ113)+SUM(AJ$117:AJ$121))&gt;=REGISTER!$DD$24,0,IF(DM$70=1,0,IF(AND(DM114=1,$J114=1,DM$43&gt;=REGISTER!$DD$28,DM$40&gt;0,SUM(DM$54:DM$60)&gt;0),1,0)))</f>
        <v>0</v>
      </c>
      <c r="AK114" s="68">
        <f>IF((SUM(AK$19:AK$39)+SUM(AK$78:AK113)+SUM(AK$117:AK$121))&gt;=REGISTER!$DD$24,0,IF(DN$70=1,0,IF(AND(DN114=1,$J114=1,DN$43&gt;=REGISTER!$DD$28,DN$40&gt;0,SUM(DN$54:DN$60)&gt;0),1,0)))</f>
        <v>0</v>
      </c>
      <c r="AL114" s="68">
        <f>IF((SUM(AL$19:AL$39)+SUM(AL$78:AL113)+SUM(AL$117:AL$121))&gt;=REGISTER!$DD$24,0,IF(DO$70=1,0,IF(AND(DO114=1,$J114=1,DO$43&gt;=REGISTER!$DD$28,DO$40&gt;0,SUM(DO$54:DO$60)&gt;0),1,0)))</f>
        <v>0</v>
      </c>
      <c r="AM114" s="68">
        <f>IF((SUM(AM$19:AM$39)+SUM(AM$78:AM113)+SUM(AM$117:AM$121))&gt;=REGISTER!$DD$24,0,IF(DP$70=1,0,IF(AND(DP114=1,$J114=1,DP$43&gt;=REGISTER!$DD$28,DP$40&gt;0,SUM(DP$54:DP$60)&gt;0),1,0)))</f>
        <v>0</v>
      </c>
      <c r="AN114" s="68">
        <f>IF((SUM(AN$19:AN$39)+SUM(AN$78:AN113)+SUM(AN$117:AN$121))&gt;=REGISTER!$DD$24,0,IF(DQ$70=1,0,IF(AND(DQ114=1,$J114=1,DQ$43&gt;=REGISTER!$DD$28,DQ$40&gt;0,SUM(DQ$54:DQ$60)&gt;0),1,0)))</f>
        <v>0</v>
      </c>
      <c r="AO114" s="68">
        <f>IF((SUM(AO$19:AO$39)+SUM(AO$78:AO113)+SUM(AO$117:AO$121))&gt;=REGISTER!$DD$24,0,IF(DR$70=1,0,IF(AND(DR114=1,$J114=1,DR$43&gt;=REGISTER!$DD$28,DR$40&gt;0,SUM(DR$54:DR$60)&gt;0),1,0)))</f>
        <v>0</v>
      </c>
      <c r="AP114" s="68">
        <f>IF((SUM(AP$19:AP$39)+SUM(AP$78:AP113)+SUM(AP$117:AP$121))&gt;=REGISTER!$DD$24,0,IF(DS$70=1,0,IF(AND(DS114=1,$J114=1,DS$43&gt;=REGISTER!$DD$28,DS$40&gt;0,SUM(DS$54:DS$60)&gt;0),1,0)))</f>
        <v>0</v>
      </c>
      <c r="AQ114" s="68">
        <f>IF((SUM(AQ$19:AQ$39)+SUM(AQ$78:AQ113)+SUM(AQ$117:AQ$121))&gt;=REGISTER!$DD$24,0,IF(DT$70=1,0,IF(AND(DT114=1,$J114=1,DT$43&gt;=REGISTER!$DD$28,DT$40&gt;0,SUM(DT$54:DT$60)&gt;0),1,0)))</f>
        <v>0</v>
      </c>
      <c r="AR114" s="68">
        <f>IF((SUM(AR$19:AR$39)+SUM(AR$78:AR113)+SUM(AR$117:AR$121))&gt;=REGISTER!$DD$24,0,IF(DU$70=1,0,IF(AND(DU114=1,$J114=1,DU$43&gt;=REGISTER!$DD$28,DU$40&gt;0,SUM(DU$54:DU$60)&gt;0),1,0)))</f>
        <v>0</v>
      </c>
      <c r="AS114" s="68">
        <f>IF((SUM(AS$19:AS$39)+SUM(AS$78:AS113)+SUM(AS$117:AS$121))&gt;=REGISTER!$DD$24,0,IF(DV$70=1,0,IF(AND(DV114=1,$J114=1,DV$43&gt;=REGISTER!$DD$28,DV$40&gt;0,SUM(DV$54:DV$60)&gt;0),1,0)))</f>
        <v>0</v>
      </c>
      <c r="AT114" s="68">
        <f>IF((SUM(AT$19:AT$39)+SUM(AT$78:AT113)+SUM(AT$117:AT$121))&gt;=REGISTER!$DD$24,0,IF(DW$70=1,0,IF(AND(DW114=1,$J114=1,DW$43&gt;=REGISTER!$DD$28,DW$40&gt;0,SUM(DW$54:DW$60)&gt;0),1,0)))</f>
        <v>0</v>
      </c>
      <c r="AU114" s="68">
        <f>IF((SUM(AU$19:AU$39)+SUM(AU$78:AU113)+SUM(AU$117:AU$121))&gt;=REGISTER!$DD$24,0,IF(DX$70=1,0,IF(AND(DX114=1,$J114=1,DX$43&gt;=REGISTER!$DD$28,DX$40&gt;0,SUM(DX$54:DX$60)&gt;0),1,0)))</f>
        <v>0</v>
      </c>
      <c r="AV114" s="68">
        <f>IF((SUM(AV$19:AV$39)+SUM(AV$78:AV113)+SUM(AV$117:AV$121))&gt;=REGISTER!$DD$24,0,IF(DY$70=1,0,IF(AND(DY114=1,$J114=1,DY$43&gt;=REGISTER!$DD$28,DY$40&gt;0,SUM(DY$54:DY$60)&gt;0),1,0)))</f>
        <v>0</v>
      </c>
      <c r="AW114" s="68">
        <f>IF((SUM(AW$19:AW$39)+SUM(AW$78:AW113)+SUM(AW$117:AW$121))&gt;=REGISTER!$DD$24,0,IF(DZ$70=1,0,IF(AND(DZ114=1,$J114=1,DZ$43&gt;=REGISTER!$DD$28,DZ$40&gt;0,SUM(DZ$54:DZ$60)&gt;0),1,0)))</f>
        <v>0</v>
      </c>
      <c r="AX114" s="68">
        <f>IF((SUM(AX$19:AX$39)+SUM(AX$78:AX113)+SUM(AX$117:AX$121))&gt;=REGISTER!$DD$24,0,IF(EA$70=1,0,IF(AND(EA114=1,$J114=1,EA$43&gt;=REGISTER!$DD$28,EA$40&gt;0,SUM(EA$54:EA$60)&gt;0),1,0)))</f>
        <v>0</v>
      </c>
      <c r="AY114" s="68">
        <f>IF((SUM(AY$19:AY$39)+SUM(AY$78:AY113)+SUM(AY$117:AY$121))&gt;=REGISTER!$DD$24,0,IF(EB$70=1,0,IF(AND(EB114=1,$J114=1,EB$43&gt;=REGISTER!$DD$28,EB$40&gt;0,SUM(EB$54:EB$60)&gt;0),1,0)))</f>
        <v>0</v>
      </c>
      <c r="AZ114" s="68">
        <f>IF((SUM(AZ$19:AZ$39)+SUM(AZ$78:AZ113)+SUM(AZ$117:AZ$121))&gt;=REGISTER!$DD$24,0,IF(EC$70=1,0,IF(AND(EC114=1,$J114=1,EC$43&gt;=REGISTER!$DD$28,EC$40&gt;0,SUM(EC$54:EC$60)&gt;0),1,0)))</f>
        <v>0</v>
      </c>
      <c r="BA114" s="68">
        <f>IF((SUM(BA$19:BA$39)+SUM(BA$78:BA113)+SUM(BA$117:BA$121))&gt;=REGISTER!$DD$24,0,IF(ED$70=1,0,IF(AND(ED114=1,$J114=1,ED$43&gt;=REGISTER!$DD$28,ED$40&gt;0,SUM(ED$54:ED$60)&gt;0),1,0)))</f>
        <v>0</v>
      </c>
      <c r="BB114" s="68">
        <f>IF((SUM(BB$19:BB$39)+SUM(BB$78:BB113)+SUM(BB$117:BB$121))&gt;=REGISTER!$DD$24,0,IF(EE$70=1,0,IF(AND(EE114=1,$J114=1,EE$43&gt;=REGISTER!$DD$28,EE$40&gt;0,SUM(EE$54:EE$60)&gt;0),1,0)))</f>
        <v>0</v>
      </c>
      <c r="BC114" s="68">
        <f>IF((SUM(BC$19:BC$39)+SUM(BC$78:BC113)+SUM(BC$117:BC$121))&gt;=REGISTER!$DD$24,0,IF(EF$70=1,0,IF(AND(EF114=1,$J114=1,EF$43&gt;=REGISTER!$DD$28,EF$40&gt;0,SUM(EF$54:EF$60)&gt;0),1,0)))</f>
        <v>0</v>
      </c>
      <c r="BD114" s="83">
        <f t="shared" si="55"/>
        <v>0</v>
      </c>
      <c r="BE114" s="68">
        <f>IF((SUM(BE$19:BE$37)+SUM(BE$78:BE113))&gt;=20,0,SUM(IF(AND($I114=1,CS114=1,CS$41&gt;2,CS$40&gt;0,SUM(CS$47:CS$53)&gt;0),1,0)))</f>
        <v>0</v>
      </c>
      <c r="BF114" s="68">
        <f>IF((SUM(BF$19:BF$37)+SUM(BF$78:BF113))&gt;=20,0,SUM(IF(AND($I114=1,CT114=1,CT$41&gt;2,CT$40&gt;0,SUM(CT$47:CT$53)&gt;0),1,0)))</f>
        <v>0</v>
      </c>
      <c r="BG114" s="68">
        <f>IF((SUM(BG$19:BG$37)+SUM(BG$78:BG113))&gt;=20,0,SUM(IF(AND($I114=1,CU114=1,CU$41&gt;2,CU$40&gt;0,SUM(CU$47:CU$53)&gt;0),1,0)))</f>
        <v>0</v>
      </c>
      <c r="BH114" s="68">
        <f>IF((SUM(BH$19:BH$37)+SUM(BH$78:BH113))&gt;=20,0,SUM(IF(AND($I114=1,CV114=1,CV$41&gt;2,CV$40&gt;0,SUM(CV$47:CV$53)&gt;0),1,0)))</f>
        <v>0</v>
      </c>
      <c r="BI114" s="68">
        <f>IF((SUM(BI$19:BI$37)+SUM(BI$78:BI113))&gt;=20,0,SUM(IF(AND($I114=1,CW114=1,CW$41&gt;2,CW$40&gt;0,SUM(CW$47:CW$53)&gt;0),1,0)))</f>
        <v>0</v>
      </c>
      <c r="BJ114" s="68">
        <f>IF((SUM(BJ$19:BJ$37)+SUM(BJ$78:BJ113))&gt;=20,0,SUM(IF(AND($I114=1,CX114=1,CX$41&gt;2,CX$40&gt;0,SUM(CX$47:CX$53)&gt;0),1,0)))</f>
        <v>0</v>
      </c>
      <c r="BK114" s="68">
        <f>IF((SUM(BK$19:BK$37)+SUM(BK$78:BK113))&gt;=20,0,SUM(IF(AND($I114=1,CY114=1,CY$41&gt;2,CY$40&gt;0,SUM(CY$47:CY$53)&gt;0),1,0)))</f>
        <v>0</v>
      </c>
      <c r="BL114" s="68">
        <f>IF((SUM(BL$19:BL$37)+SUM(BL$78:BL113))&gt;=20,0,SUM(IF(AND($I114=1,CZ114=1,CZ$41&gt;2,CZ$40&gt;0,SUM(CZ$47:CZ$53)&gt;0),1,0)))</f>
        <v>0</v>
      </c>
      <c r="BM114" s="68">
        <f>IF((SUM(BM$19:BM$37)+SUM(BM$78:BM113))&gt;=20,0,SUM(IF(AND($I114=1,DA114=1,DA$41&gt;2,DA$40&gt;0,SUM(DA$47:DA$53)&gt;0),1,0)))</f>
        <v>0</v>
      </c>
      <c r="BN114" s="68">
        <f>IF((SUM(BN$19:BN$37)+SUM(BN$78:BN113))&gt;=20,0,SUM(IF(AND($I114=1,DB114=1,DB$41&gt;2,DB$40&gt;0,SUM(DB$47:DB$53)&gt;0),1,0)))</f>
        <v>0</v>
      </c>
      <c r="BO114" s="68">
        <f>IF((SUM(BO$19:BO$37)+SUM(BO$78:BO113))&gt;=20,0,SUM(IF(AND($I114=1,DC114=1,DC$41&gt;2,DC$40&gt;0,SUM(DC$47:DC$53)&gt;0),1,0)))</f>
        <v>0</v>
      </c>
      <c r="BP114" s="68">
        <f>IF((SUM(BP$19:BP$37)+SUM(BP$78:BP113))&gt;=20,0,SUM(IF(AND($I114=1,DD114=1,DD$41&gt;2,DD$40&gt;0,SUM(DD$47:DD$53)&gt;0),1,0)))</f>
        <v>0</v>
      </c>
      <c r="BQ114" s="68">
        <f>IF((SUM(BQ$19:BQ$37)+SUM(BQ$78:BQ113))&gt;=20,0,SUM(IF(AND($I114=1,DE114=1,DE$41&gt;2,DE$40&gt;0,SUM(DE$47:DE$53)&gt;0),1,0)))</f>
        <v>0</v>
      </c>
      <c r="BR114" s="68">
        <f>IF((SUM(BR$19:BR$37)+SUM(BR$78:BR113))&gt;=20,0,SUM(IF(AND($I114=1,DF114=1,DF$41&gt;2,DF$40&gt;0,SUM(DF$47:DF$53)&gt;0),1,0)))</f>
        <v>0</v>
      </c>
      <c r="BS114" s="68">
        <f>IF((SUM(BS$19:BS$37)+SUM(BS$78:BS113))&gt;=20,0,SUM(IF(AND($I114=1,DG114=1,DG$41&gt;2,DG$40&gt;0,SUM(DG$47:DG$53)&gt;0),1,0)))</f>
        <v>0</v>
      </c>
      <c r="BT114" s="68">
        <f>IF((SUM(BT$19:BT$37)+SUM(BT$78:BT113))&gt;=20,0,SUM(IF(AND($I114=1,DH114=1,DH$41&gt;2,DH$40&gt;0,SUM(DH$47:DH$53)&gt;0),1,0)))</f>
        <v>0</v>
      </c>
      <c r="BU114" s="68">
        <f>IF((SUM(BU$19:BU$37)+SUM(BU$78:BU113))&gt;=20,0,SUM(IF(AND($I114=1,DI114=1,DI$41&gt;2,DI$40&gt;0,SUM(DI$47:DI$53)&gt;0),1,0)))</f>
        <v>0</v>
      </c>
      <c r="BV114" s="68">
        <f>IF((SUM(BV$19:BV$37)+SUM(BV$78:BV113))&gt;=20,0,SUM(IF(AND($I114=1,DJ114=1,DJ$41&gt;2,DJ$40&gt;0,SUM(DJ$47:DJ$53)&gt;0),1,0)))</f>
        <v>0</v>
      </c>
      <c r="BW114" s="68">
        <f>IF((SUM(BW$19:BW$37)+SUM(BW$78:BW113))&gt;=20,0,SUM(IF(AND($I114=1,DK114=1,DK$41&gt;2,DK$40&gt;0,SUM(DK$47:DK$53)&gt;0),1,0)))</f>
        <v>0</v>
      </c>
      <c r="BX114" s="68">
        <f>IF((SUM(BX$19:BX$37)+SUM(BX$78:BX113))&gt;=20,0,SUM(IF(AND($I114=1,DL114=1,DL$41&gt;2,DL$40&gt;0,SUM(DL$47:DL$53)&gt;0),1,0)))</f>
        <v>0</v>
      </c>
      <c r="BY114" s="68">
        <f>IF((SUM(BY$19:BY$37)+SUM(BY$78:BY113))&gt;=20,0,SUM(IF(AND($I114=1,DM114=1,DM$41&gt;2,DM$40&gt;0,SUM(DM$47:DM$53)&gt;0),1,0)))</f>
        <v>0</v>
      </c>
      <c r="BZ114" s="68">
        <f>IF((SUM(BZ$19:BZ$37)+SUM(BZ$78:BZ113))&gt;=20,0,SUM(IF(AND($I114=1,DN114=1,DN$41&gt;2,DN$40&gt;0,SUM(DN$47:DN$53)&gt;0),1,0)))</f>
        <v>0</v>
      </c>
      <c r="CA114" s="68">
        <f>IF((SUM(CA$19:CA$37)+SUM(CA$78:CA113))&gt;=20,0,SUM(IF(AND($I114=1,DO114=1,DO$41&gt;2,DO$40&gt;0,SUM(DO$47:DO$53)&gt;0),1,0)))</f>
        <v>0</v>
      </c>
      <c r="CB114" s="68">
        <f>IF((SUM(CB$19:CB$37)+SUM(CB$78:CB113))&gt;=20,0,SUM(IF(AND($I114=1,DP114=1,DP$41&gt;2,DP$40&gt;0,SUM(DP$47:DP$53)&gt;0),1,0)))</f>
        <v>0</v>
      </c>
      <c r="CC114" s="68">
        <f>IF((SUM(CC$19:CC$37)+SUM(CC$78:CC113))&gt;=20,0,SUM(IF(AND($I114=1,DQ114=1,DQ$41&gt;2,DQ$40&gt;0,SUM(DQ$47:DQ$53)&gt;0),1,0)))</f>
        <v>0</v>
      </c>
      <c r="CD114" s="68">
        <f>IF((SUM(CD$19:CD$37)+SUM(CD$78:CD113))&gt;=20,0,SUM(IF(AND($I114=1,DR114=1,DR$41&gt;2,DR$40&gt;0,SUM(DR$47:DR$53)&gt;0),1,0)))</f>
        <v>0</v>
      </c>
      <c r="CE114" s="68">
        <f>IF((SUM(CE$19:CE$37)+SUM(CE$78:CE113))&gt;=20,0,SUM(IF(AND($I114=1,DS114=1,DS$41&gt;2,DS$40&gt;0,SUM(DS$47:DS$53)&gt;0),1,0)))</f>
        <v>0</v>
      </c>
      <c r="CF114" s="68">
        <f>IF((SUM(CF$19:CF$37)+SUM(CF$78:CF113))&gt;=20,0,SUM(IF(AND($I114=1,DT114=1,DT$41&gt;2,DT$40&gt;0,SUM(DT$47:DT$53)&gt;0),1,0)))</f>
        <v>0</v>
      </c>
      <c r="CG114" s="68">
        <f>IF((SUM(CG$19:CG$37)+SUM(CG$78:CG113))&gt;=20,0,SUM(IF(AND($I114=1,DU114=1,DU$41&gt;2,DU$40&gt;0,SUM(DU$47:DU$53)&gt;0),1,0)))</f>
        <v>0</v>
      </c>
      <c r="CH114" s="68">
        <f>IF((SUM(CH$19:CH$37)+SUM(CH$78:CH113))&gt;=20,0,SUM(IF(AND($I114=1,DV114=1,DV$41&gt;2,DV$40&gt;0,SUM(DV$47:DV$53)&gt;0),1,0)))</f>
        <v>0</v>
      </c>
      <c r="CI114" s="68">
        <f>IF((SUM(CI$19:CI$37)+SUM(CI$78:CI113))&gt;=20,0,SUM(IF(AND($I114=1,DW114=1,DW$41&gt;2,DW$40&gt;0,SUM(DW$47:DW$53)&gt;0),1,0)))</f>
        <v>0</v>
      </c>
      <c r="CJ114" s="68">
        <f>IF((SUM(CJ$19:CJ$37)+SUM(CJ$78:CJ113))&gt;=20,0,SUM(IF(AND($I114=1,DX114=1,DX$41&gt;2,DX$40&gt;0,SUM(DX$47:DX$53)&gt;0),1,0)))</f>
        <v>0</v>
      </c>
      <c r="CK114" s="68">
        <f>IF((SUM(CK$19:CK$37)+SUM(CK$78:CK113))&gt;=20,0,SUM(IF(AND($I114=1,DY114=1,DY$41&gt;2,DY$40&gt;0,SUM(DY$47:DY$53)&gt;0),1,0)))</f>
        <v>0</v>
      </c>
      <c r="CL114" s="68">
        <f>IF((SUM(CL$19:CL$37)+SUM(CL$78:CL113))&gt;=20,0,SUM(IF(AND($I114=1,DZ114=1,DZ$41&gt;2,DZ$40&gt;0,SUM(DZ$47:DZ$53)&gt;0),1,0)))</f>
        <v>0</v>
      </c>
      <c r="CM114" s="68">
        <f>IF((SUM(CM$19:CM$37)+SUM(CM$78:CM113))&gt;=20,0,SUM(IF(AND($I114=1,EA114=1,EA$41&gt;2,EA$40&gt;0,SUM(EA$47:EA$53)&gt;0),1,0)))</f>
        <v>0</v>
      </c>
      <c r="CN114" s="68">
        <f>IF((SUM(CN$19:CN$37)+SUM(CN$78:CN113))&gt;=20,0,SUM(IF(AND($I114=1,EB114=1,EB$41&gt;2,EB$40&gt;0,SUM(EB$47:EB$53)&gt;0),1,0)))</f>
        <v>0</v>
      </c>
      <c r="CO114" s="68">
        <f>IF((SUM(CO$19:CO$37)+SUM(CO$78:CO113))&gt;=20,0,SUM(IF(AND($I114=1,EC114=1,EC$41&gt;2,EC$40&gt;0,SUM(EC$47:EC$53)&gt;0),1,0)))</f>
        <v>0</v>
      </c>
      <c r="CP114" s="68">
        <f>IF((SUM(CP$19:CP$37)+SUM(CP$78:CP113))&gt;=20,0,SUM(IF(AND($I114=1,ED114=1,ED$41&gt;2,ED$40&gt;0,SUM(ED$47:ED$53)&gt;0),1,0)))</f>
        <v>0</v>
      </c>
      <c r="CQ114" s="68">
        <f>IF((SUM(CQ$19:CQ$37)+SUM(CQ$78:CQ113))&gt;=20,0,SUM(IF(AND($I114=1,EE114=1,EE$41&gt;2,EE$40&gt;0,SUM(EE$47:EE$53)&gt;0),1,0)))</f>
        <v>0</v>
      </c>
      <c r="CR114" s="68">
        <f>IF((SUM(CR$19:CR$37)+SUM(CR$78:CR113))&gt;=20,0,SUM(IF(AND($I114=1,EF114=1,EF$41&gt;2,EF$40&gt;0,SUM(EF$47:EF$53)&gt;0),1,0)))</f>
        <v>0</v>
      </c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  <c r="DE114" s="53"/>
      <c r="DF114" s="53"/>
      <c r="DG114" s="53"/>
      <c r="DH114" s="53"/>
      <c r="DI114" s="53"/>
      <c r="DJ114" s="53"/>
      <c r="DK114" s="53"/>
      <c r="DL114" s="53"/>
      <c r="DM114" s="53"/>
      <c r="DN114" s="53"/>
      <c r="DO114" s="53"/>
      <c r="DP114" s="53"/>
      <c r="DQ114" s="53"/>
      <c r="DR114" s="53"/>
      <c r="DS114" s="53"/>
      <c r="DT114" s="53"/>
      <c r="DU114" s="53"/>
      <c r="DV114" s="53"/>
      <c r="DW114" s="53"/>
      <c r="DX114" s="53"/>
      <c r="DY114" s="53"/>
      <c r="DZ114" s="53"/>
      <c r="EA114" s="53"/>
      <c r="EB114" s="53"/>
      <c r="EC114" s="53"/>
      <c r="ED114" s="53"/>
      <c r="EE114" s="53"/>
      <c r="EF114" s="53"/>
      <c r="EG114" s="46">
        <f t="shared" si="51"/>
        <v>0</v>
      </c>
      <c r="EH114" s="116"/>
      <c r="EI114" s="82">
        <f t="shared" si="52"/>
        <v>0</v>
      </c>
      <c r="EJ114" s="295" t="str">
        <f t="shared" si="53"/>
        <v/>
      </c>
      <c r="EK114" s="296">
        <f t="shared" si="54"/>
        <v>0</v>
      </c>
      <c r="EL114" s="161"/>
      <c r="EM114" s="354">
        <f>SUMIF($K114,REGISTER!$CY$7,'KORT 3'!$BD114)</f>
        <v>0</v>
      </c>
      <c r="EN114" s="355">
        <f>SUMIF($K114,REGISTER!$CY$8,'KORT 3'!$BD114)</f>
        <v>0</v>
      </c>
      <c r="EO114" s="356">
        <f>SUMIF($K114,REGISTER!$CY$9,'KORT 3'!$BD114)</f>
        <v>0</v>
      </c>
      <c r="EP114" s="356">
        <f>SUMIF($K114,REGISTER!$CY$10,'KORT 3'!$BD114)</f>
        <v>0</v>
      </c>
      <c r="EQ114" s="357">
        <f>SUMIF($K114,REGISTER!$CY$23,'KORT 3'!$BD114)</f>
        <v>0</v>
      </c>
      <c r="ER114" s="355">
        <f>SUMIF($K114,REGISTER!$CY$24,'KORT 3'!$BD114)</f>
        <v>0</v>
      </c>
      <c r="ES114" s="356">
        <f>SUMIF($K114,REGISTER!$CY$25,'KORT 3'!$BD114)</f>
        <v>0</v>
      </c>
      <c r="ET114" s="356">
        <f>SUMIF($K114,REGISTER!$CY$26,'KORT 3'!$BD114)</f>
        <v>0</v>
      </c>
      <c r="EU114" s="357">
        <f>SUMIF($K114,REGISTER!$CY$15,'KORT 3'!$BD114)</f>
        <v>0</v>
      </c>
      <c r="EV114" s="355">
        <f>SUMIF($K114,REGISTER!$CY$16,'KORT 3'!$BD114)</f>
        <v>0</v>
      </c>
      <c r="EW114" s="355">
        <f>SUMIF($K114,REGISTER!$CY$17,'KORT 3'!$BD114)</f>
        <v>0</v>
      </c>
      <c r="EX114" s="355">
        <f>SUMIF($K114,REGISTER!$CY$18,'KORT 3'!$BD114)</f>
        <v>0</v>
      </c>
      <c r="EY114" s="358">
        <f>SUMIF($K114,REGISTER!$CY$19,'KORT 3'!$BD114)+SUMIF($K114,REGISTER!$CY$20,'KORT 3'!$BD114)+SUMIF($K114,REGISTER!$CY$21,'KORT 3'!$BD114)+SUMIF($K114,REGISTER!$CY$22,'KORT 3'!$BD114)</f>
        <v>0</v>
      </c>
      <c r="EZ114" s="359">
        <f>SUMIF($K114,REGISTER!$CY$31,'KORT 3'!$BD114)</f>
        <v>0</v>
      </c>
      <c r="FA114" s="355">
        <f>SUMIF($K114,REGISTER!$CY$32,'KORT 3'!$BD114)</f>
        <v>0</v>
      </c>
      <c r="FB114" s="355">
        <f>SUMIF($K114,REGISTER!$CY$33,'KORT 3'!$BD114)</f>
        <v>0</v>
      </c>
      <c r="FC114" s="355">
        <f>SUMIF($K114,REGISTER!$CY$34,'KORT 3'!$BD114)</f>
        <v>0</v>
      </c>
      <c r="FD114" s="358">
        <f>SUMIF($K114,REGISTER!$CY$35,'KORT 3'!$BD114)+SUMIF($K114,REGISTER!$CY$36,'KORT 3'!$BD114)+SUMIF($K114,REGISTER!$CY$37,'KORT 3'!$BD114)+SUMIF($K114,REGISTER!$CY$38,'KORT 3'!$BD114)</f>
        <v>0</v>
      </c>
      <c r="FE114" s="376"/>
      <c r="FF114" s="377"/>
      <c r="FG114" s="378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9"/>
      <c r="FY114" s="84">
        <f>SUMIF($M114,REGISTER!$CY$40,'KORT 3'!$O114)</f>
        <v>0</v>
      </c>
      <c r="FZ114" s="17">
        <f>SUMIF($M114,REGISTER!$CY$41,'KORT 3'!$O114)</f>
        <v>0</v>
      </c>
      <c r="GA114" s="17">
        <f>SUMIF($M114,REGISTER!$CY$42,'KORT 3'!$O114)</f>
        <v>0</v>
      </c>
      <c r="GB114" s="17">
        <f>SUMIF($M114,REGISTER!$CY$43,'KORT 3'!$O114)</f>
        <v>0</v>
      </c>
      <c r="GC114" s="17">
        <f>SUMIF($M114,REGISTER!$CY$44,'KORT 3'!$O114)</f>
        <v>0</v>
      </c>
      <c r="GD114" s="17">
        <f>SUMIF($M114,REGISTER!$CY$45,'KORT 3'!$O114)</f>
        <v>0</v>
      </c>
      <c r="GE114" s="17">
        <f>SUMIF($M114,REGISTER!$CY$60,'KORT 3'!$O114)</f>
        <v>0</v>
      </c>
      <c r="GF114" s="17">
        <f>SUMIF($M114,REGISTER!$CY$61,'KORT 3'!$O114)</f>
        <v>0</v>
      </c>
      <c r="GG114" s="17">
        <f>SUMIF($M114,REGISTER!$CY$62,'KORT 3'!$O114)</f>
        <v>0</v>
      </c>
      <c r="GH114" s="17">
        <f>SUMIF($M114,REGISTER!$CY$63,'KORT 3'!$O114)</f>
        <v>0</v>
      </c>
      <c r="GI114" s="17">
        <f>SUMIF($M114,REGISTER!$CY$64,'KORT 3'!$O114)</f>
        <v>0</v>
      </c>
      <c r="GJ114" s="17">
        <f>SUMIF($M114,REGISTER!$CY$65,'KORT 3'!$O114)</f>
        <v>0</v>
      </c>
      <c r="GK114" s="17">
        <f>SUMIF($M114,REGISTER!$CY$50,'KORT 3'!$O114)</f>
        <v>0</v>
      </c>
      <c r="GL114" s="17">
        <f>SUMIF($M114,REGISTER!$CY$51,'KORT 3'!$O114)</f>
        <v>0</v>
      </c>
      <c r="GM114" s="17">
        <f>SUMIF($M114,REGISTER!$CY$52,'KORT 3'!$O114)</f>
        <v>0</v>
      </c>
      <c r="GN114" s="17">
        <f>SUMIF($M114,REGISTER!$CY$53,'KORT 3'!$O114)</f>
        <v>0</v>
      </c>
      <c r="GO114" s="17">
        <f>SUMIF($M114,REGISTER!$CY$54,'KORT 3'!$O114)</f>
        <v>0</v>
      </c>
      <c r="GP114" s="17">
        <f>SUMIF($M114,REGISTER!$CY$55,'KORT 3'!$O114)</f>
        <v>0</v>
      </c>
      <c r="GQ114" s="16">
        <f>SUMIF($M114,REGISTER!$CY$56,'KORT 3'!$O114)+SUMIF($M114,REGISTER!$CY$57,'KORT 3'!$O114)+SUMIF($M114,REGISTER!$CY$58,'KORT 3'!$O114)+SUMIF($M114,REGISTER!$CY$59,'KORT 3'!$O114)</f>
        <v>0</v>
      </c>
      <c r="GR114" s="17">
        <f>SUMIF($M114,REGISTER!$CY$70,'KORT 3'!$O114)</f>
        <v>0</v>
      </c>
      <c r="GS114" s="17">
        <f>SUMIF($M114,REGISTER!$CY$71,'KORT 3'!$O114)</f>
        <v>0</v>
      </c>
      <c r="GT114" s="17">
        <f>SUMIF($M114,REGISTER!$CY$72,'KORT 3'!$O114)</f>
        <v>0</v>
      </c>
      <c r="GU114" s="17">
        <f>SUMIF($M114,REGISTER!$CY$73,'KORT 3'!$O114)</f>
        <v>0</v>
      </c>
      <c r="GV114" s="17">
        <f>SUMIF($M114,REGISTER!$CY$74,'KORT 3'!$O114)</f>
        <v>0</v>
      </c>
      <c r="GW114" s="17">
        <f>SUMIF($M114,REGISTER!$CY$75,'KORT 3'!$O114)</f>
        <v>0</v>
      </c>
      <c r="GX114" s="16">
        <f>SUMIF($M114,REGISTER!$CY$76,'KORT 3'!$O114)+SUMIF($M114,REGISTER!$CY$77,'KORT 3'!$O114)+SUMIF($M114,REGISTER!$CY$78,'KORT 3'!$O114)+SUMIF($M114,REGISTER!$CY$79,'KORT 3'!$O114)</f>
        <v>0</v>
      </c>
      <c r="GY114" s="116"/>
      <c r="GZ114" s="116"/>
      <c r="HA114" s="116"/>
      <c r="HB114" s="116"/>
      <c r="HC114" s="116"/>
      <c r="HD114" s="116"/>
      <c r="HE114" s="116"/>
      <c r="HF114" s="116"/>
      <c r="HG114" s="116"/>
      <c r="HH114" s="116"/>
      <c r="HI114" s="116"/>
      <c r="HJ114" s="116"/>
      <c r="HK114" s="116"/>
      <c r="HL114" s="116"/>
      <c r="HM114" s="116"/>
      <c r="HN114" s="116"/>
      <c r="HO114" s="116"/>
      <c r="HP114" s="106"/>
      <c r="HQ114" s="1"/>
    </row>
    <row r="115" spans="1:225" ht="12" customHeight="1">
      <c r="A115" s="15">
        <v>59</v>
      </c>
      <c r="B115" s="69"/>
      <c r="C115" s="539" t="str">
        <f t="shared" si="41"/>
        <v/>
      </c>
      <c r="D115" s="540"/>
      <c r="E115" s="540"/>
      <c r="F115" s="540"/>
      <c r="G115" s="541"/>
      <c r="H115" s="111" t="str">
        <f t="shared" si="42"/>
        <v/>
      </c>
      <c r="I115" s="22">
        <f t="shared" si="43"/>
        <v>0</v>
      </c>
      <c r="J115" s="22">
        <f t="shared" si="44"/>
        <v>0</v>
      </c>
      <c r="K115" s="22">
        <f t="shared" si="45"/>
        <v>0</v>
      </c>
      <c r="L115" s="114"/>
      <c r="M115" s="22">
        <f t="shared" si="46"/>
        <v>0</v>
      </c>
      <c r="N115" s="22">
        <f t="shared" si="47"/>
        <v>0</v>
      </c>
      <c r="O115" s="83">
        <f t="shared" si="48"/>
        <v>0</v>
      </c>
      <c r="P115" s="68">
        <f>IF((SUM(P$19:P$39)+SUM(P$78:P114)+SUM(P$117:P$121))&gt;=REGISTER!$DD$24,0,IF(CS$70=1,0,IF(AND(CS115=1,$J115=1,CS$43&gt;=REGISTER!$DD$28,CS$40&gt;0,SUM(CS$54:CS$60)&gt;0),1,0)))</f>
        <v>0</v>
      </c>
      <c r="Q115" s="68">
        <f>IF((SUM(Q$19:Q$39)+SUM(Q$78:Q114)+SUM(Q$117:Q$121))&gt;=REGISTER!$DD$24,0,IF(CT$70=1,0,IF(AND(CT115=1,$J115=1,CT$43&gt;=REGISTER!$DD$28,CT$40&gt;0,SUM(CT$54:CT$60)&gt;0),1,0)))</f>
        <v>0</v>
      </c>
      <c r="R115" s="68">
        <f>IF((SUM(R$19:R$39)+SUM(R$78:R114)+SUM(R$117:R$121))&gt;=REGISTER!$DD$24,0,IF(CU$70=1,0,IF(AND(CU115=1,$J115=1,CU$43&gt;=REGISTER!$DD$28,CU$40&gt;0,SUM(CU$54:CU$60)&gt;0),1,0)))</f>
        <v>0</v>
      </c>
      <c r="S115" s="68">
        <f>IF((SUM(S$19:S$39)+SUM(S$78:S114)+SUM(S$117:S$121))&gt;=REGISTER!$DD$24,0,IF(CV$70=1,0,IF(AND(CV115=1,$J115=1,CV$43&gt;=REGISTER!$DD$28,CV$40&gt;0,SUM(CV$54:CV$60)&gt;0),1,0)))</f>
        <v>0</v>
      </c>
      <c r="T115" s="68">
        <f>IF((SUM(T$19:T$39)+SUM(T$78:T114)+SUM(T$117:T$121))&gt;=REGISTER!$DD$24,0,IF(CW$70=1,0,IF(AND(CW115=1,$J115=1,CW$43&gt;=REGISTER!$DD$28,CW$40&gt;0,SUM(CW$54:CW$60)&gt;0),1,0)))</f>
        <v>0</v>
      </c>
      <c r="U115" s="68">
        <f>IF((SUM(U$19:U$39)+SUM(U$78:U114)+SUM(U$117:U$121))&gt;=REGISTER!$DD$24,0,IF(CX$70=1,0,IF(AND(CX115=1,$J115=1,CX$43&gt;=REGISTER!$DD$28,CX$40&gt;0,SUM(CX$54:CX$60)&gt;0),1,0)))</f>
        <v>0</v>
      </c>
      <c r="V115" s="68">
        <f>IF((SUM(V$19:V$39)+SUM(V$78:V114)+SUM(V$117:V$121))&gt;=REGISTER!$DD$24,0,IF(CY$70=1,0,IF(AND(CY115=1,$J115=1,CY$43&gt;=REGISTER!$DD$28,CY$40&gt;0,SUM(CY$54:CY$60)&gt;0),1,0)))</f>
        <v>0</v>
      </c>
      <c r="W115" s="68">
        <f>IF((SUM(W$19:W$39)+SUM(W$78:W114)+SUM(W$117:W$121))&gt;=REGISTER!$DD$24,0,IF(CZ$70=1,0,IF(AND(CZ115=1,$J115=1,CZ$43&gt;=REGISTER!$DD$28,CZ$40&gt;0,SUM(CZ$54:CZ$60)&gt;0),1,0)))</f>
        <v>0</v>
      </c>
      <c r="X115" s="68">
        <f>IF((SUM(X$19:X$39)+SUM(X$78:X114)+SUM(X$117:X$121))&gt;=REGISTER!$DD$24,0,IF(DA$70=1,0,IF(AND(DA115=1,$J115=1,DA$43&gt;=REGISTER!$DD$28,DA$40&gt;0,SUM(DA$54:DA$60)&gt;0),1,0)))</f>
        <v>0</v>
      </c>
      <c r="Y115" s="68">
        <f>IF((SUM(Y$19:Y$39)+SUM(Y$78:Y114)+SUM(Y$117:Y$121))&gt;=REGISTER!$DD$24,0,IF(DB$70=1,0,IF(AND(DB115=1,$J115=1,DB$43&gt;=REGISTER!$DD$28,DB$40&gt;0,SUM(DB$54:DB$60)&gt;0),1,0)))</f>
        <v>0</v>
      </c>
      <c r="Z115" s="68">
        <f>IF((SUM(Z$19:Z$39)+SUM(Z$78:Z114)+SUM(Z$117:Z$121))&gt;=REGISTER!$DD$24,0,IF(DC$70=1,0,IF(AND(DC115=1,$J115=1,DC$43&gt;=REGISTER!$DD$28,DC$40&gt;0,SUM(DC$54:DC$60)&gt;0),1,0)))</f>
        <v>0</v>
      </c>
      <c r="AA115" s="68">
        <f>IF((SUM(AA$19:AA$39)+SUM(AA$78:AA114)+SUM(AA$117:AA$121))&gt;=REGISTER!$DD$24,0,IF(DD$70=1,0,IF(AND(DD115=1,$J115=1,DD$43&gt;=REGISTER!$DD$28,DD$40&gt;0,SUM(DD$54:DD$60)&gt;0),1,0)))</f>
        <v>0</v>
      </c>
      <c r="AB115" s="68">
        <f>IF((SUM(AB$19:AB$39)+SUM(AB$78:AB114)+SUM(AB$117:AB$121))&gt;=REGISTER!$DD$24,0,IF(DE$70=1,0,IF(AND(DE115=1,$J115=1,DE$43&gt;=REGISTER!$DD$28,DE$40&gt;0,SUM(DE$54:DE$60)&gt;0),1,0)))</f>
        <v>0</v>
      </c>
      <c r="AC115" s="68">
        <f>IF((SUM(AC$19:AC$39)+SUM(AC$78:AC114)+SUM(AC$117:AC$121))&gt;=REGISTER!$DD$24,0,IF(DF$70=1,0,IF(AND(DF115=1,$J115=1,DF$43&gt;=REGISTER!$DD$28,DF$40&gt;0,SUM(DF$54:DF$60)&gt;0),1,0)))</f>
        <v>0</v>
      </c>
      <c r="AD115" s="68">
        <f>IF((SUM(AD$19:AD$39)+SUM(AD$78:AD114)+SUM(AD$117:AD$121))&gt;=REGISTER!$DD$24,0,IF(DG$70=1,0,IF(AND(DG115=1,$J115=1,DG$43&gt;=REGISTER!$DD$28,DG$40&gt;0,SUM(DG$54:DG$60)&gt;0),1,0)))</f>
        <v>0</v>
      </c>
      <c r="AE115" s="68">
        <f>IF((SUM(AE$19:AE$39)+SUM(AE$78:AE114)+SUM(AE$117:AE$121))&gt;=REGISTER!$DD$24,0,IF(DH$70=1,0,IF(AND(DH115=1,$J115=1,DH$43&gt;=REGISTER!$DD$28,DH$40&gt;0,SUM(DH$54:DH$60)&gt;0),1,0)))</f>
        <v>0</v>
      </c>
      <c r="AF115" s="68">
        <f>IF((SUM(AF$19:AF$39)+SUM(AF$78:AF114)+SUM(AF$117:AF$121))&gt;=REGISTER!$DD$24,0,IF(DI$70=1,0,IF(AND(DI115=1,$J115=1,DI$43&gt;=REGISTER!$DD$28,DI$40&gt;0,SUM(DI$54:DI$60)&gt;0),1,0)))</f>
        <v>0</v>
      </c>
      <c r="AG115" s="68">
        <f>IF((SUM(AG$19:AG$39)+SUM(AG$78:AG114)+SUM(AG$117:AG$121))&gt;=REGISTER!$DD$24,0,IF(DJ$70=1,0,IF(AND(DJ115=1,$J115=1,DJ$43&gt;=REGISTER!$DD$28,DJ$40&gt;0,SUM(DJ$54:DJ$60)&gt;0),1,0)))</f>
        <v>0</v>
      </c>
      <c r="AH115" s="68">
        <f>IF((SUM(AH$19:AH$39)+SUM(AH$78:AH114)+SUM(AH$117:AH$121))&gt;=REGISTER!$DD$24,0,IF(DK$70=1,0,IF(AND(DK115=1,$J115=1,DK$43&gt;=REGISTER!$DD$28,DK$40&gt;0,SUM(DK$54:DK$60)&gt;0),1,0)))</f>
        <v>0</v>
      </c>
      <c r="AI115" s="68">
        <f>IF((SUM(AI$19:AI$39)+SUM(AI$78:AI114)+SUM(AI$117:AI$121))&gt;=REGISTER!$DD$24,0,IF(DL$70=1,0,IF(AND(DL115=1,$J115=1,DL$43&gt;=REGISTER!$DD$28,DL$40&gt;0,SUM(DL$54:DL$60)&gt;0),1,0)))</f>
        <v>0</v>
      </c>
      <c r="AJ115" s="68">
        <f>IF((SUM(AJ$19:AJ$39)+SUM(AJ$78:AJ114)+SUM(AJ$117:AJ$121))&gt;=REGISTER!$DD$24,0,IF(DM$70=1,0,IF(AND(DM115=1,$J115=1,DM$43&gt;=REGISTER!$DD$28,DM$40&gt;0,SUM(DM$54:DM$60)&gt;0),1,0)))</f>
        <v>0</v>
      </c>
      <c r="AK115" s="68">
        <f>IF((SUM(AK$19:AK$39)+SUM(AK$78:AK114)+SUM(AK$117:AK$121))&gt;=REGISTER!$DD$24,0,IF(DN$70=1,0,IF(AND(DN115=1,$J115=1,DN$43&gt;=REGISTER!$DD$28,DN$40&gt;0,SUM(DN$54:DN$60)&gt;0),1,0)))</f>
        <v>0</v>
      </c>
      <c r="AL115" s="68">
        <f>IF((SUM(AL$19:AL$39)+SUM(AL$78:AL114)+SUM(AL$117:AL$121))&gt;=REGISTER!$DD$24,0,IF(DO$70=1,0,IF(AND(DO115=1,$J115=1,DO$43&gt;=REGISTER!$DD$28,DO$40&gt;0,SUM(DO$54:DO$60)&gt;0),1,0)))</f>
        <v>0</v>
      </c>
      <c r="AM115" s="68">
        <f>IF((SUM(AM$19:AM$39)+SUM(AM$78:AM114)+SUM(AM$117:AM$121))&gt;=REGISTER!$DD$24,0,IF(DP$70=1,0,IF(AND(DP115=1,$J115=1,DP$43&gt;=REGISTER!$DD$28,DP$40&gt;0,SUM(DP$54:DP$60)&gt;0),1,0)))</f>
        <v>0</v>
      </c>
      <c r="AN115" s="68">
        <f>IF((SUM(AN$19:AN$39)+SUM(AN$78:AN114)+SUM(AN$117:AN$121))&gt;=REGISTER!$DD$24,0,IF(DQ$70=1,0,IF(AND(DQ115=1,$J115=1,DQ$43&gt;=REGISTER!$DD$28,DQ$40&gt;0,SUM(DQ$54:DQ$60)&gt;0),1,0)))</f>
        <v>0</v>
      </c>
      <c r="AO115" s="68">
        <f>IF((SUM(AO$19:AO$39)+SUM(AO$78:AO114)+SUM(AO$117:AO$121))&gt;=REGISTER!$DD$24,0,IF(DR$70=1,0,IF(AND(DR115=1,$J115=1,DR$43&gt;=REGISTER!$DD$28,DR$40&gt;0,SUM(DR$54:DR$60)&gt;0),1,0)))</f>
        <v>0</v>
      </c>
      <c r="AP115" s="68">
        <f>IF((SUM(AP$19:AP$39)+SUM(AP$78:AP114)+SUM(AP$117:AP$121))&gt;=REGISTER!$DD$24,0,IF(DS$70=1,0,IF(AND(DS115=1,$J115=1,DS$43&gt;=REGISTER!$DD$28,DS$40&gt;0,SUM(DS$54:DS$60)&gt;0),1,0)))</f>
        <v>0</v>
      </c>
      <c r="AQ115" s="68">
        <f>IF((SUM(AQ$19:AQ$39)+SUM(AQ$78:AQ114)+SUM(AQ$117:AQ$121))&gt;=REGISTER!$DD$24,0,IF(DT$70=1,0,IF(AND(DT115=1,$J115=1,DT$43&gt;=REGISTER!$DD$28,DT$40&gt;0,SUM(DT$54:DT$60)&gt;0),1,0)))</f>
        <v>0</v>
      </c>
      <c r="AR115" s="68">
        <f>IF((SUM(AR$19:AR$39)+SUM(AR$78:AR114)+SUM(AR$117:AR$121))&gt;=REGISTER!$DD$24,0,IF(DU$70=1,0,IF(AND(DU115=1,$J115=1,DU$43&gt;=REGISTER!$DD$28,DU$40&gt;0,SUM(DU$54:DU$60)&gt;0),1,0)))</f>
        <v>0</v>
      </c>
      <c r="AS115" s="68">
        <f>IF((SUM(AS$19:AS$39)+SUM(AS$78:AS114)+SUM(AS$117:AS$121))&gt;=REGISTER!$DD$24,0,IF(DV$70=1,0,IF(AND(DV115=1,$J115=1,DV$43&gt;=REGISTER!$DD$28,DV$40&gt;0,SUM(DV$54:DV$60)&gt;0),1,0)))</f>
        <v>0</v>
      </c>
      <c r="AT115" s="68">
        <f>IF((SUM(AT$19:AT$39)+SUM(AT$78:AT114)+SUM(AT$117:AT$121))&gt;=REGISTER!$DD$24,0,IF(DW$70=1,0,IF(AND(DW115=1,$J115=1,DW$43&gt;=REGISTER!$DD$28,DW$40&gt;0,SUM(DW$54:DW$60)&gt;0),1,0)))</f>
        <v>0</v>
      </c>
      <c r="AU115" s="68">
        <f>IF((SUM(AU$19:AU$39)+SUM(AU$78:AU114)+SUM(AU$117:AU$121))&gt;=REGISTER!$DD$24,0,IF(DX$70=1,0,IF(AND(DX115=1,$J115=1,DX$43&gt;=REGISTER!$DD$28,DX$40&gt;0,SUM(DX$54:DX$60)&gt;0),1,0)))</f>
        <v>0</v>
      </c>
      <c r="AV115" s="68">
        <f>IF((SUM(AV$19:AV$39)+SUM(AV$78:AV114)+SUM(AV$117:AV$121))&gt;=REGISTER!$DD$24,0,IF(DY$70=1,0,IF(AND(DY115=1,$J115=1,DY$43&gt;=REGISTER!$DD$28,DY$40&gt;0,SUM(DY$54:DY$60)&gt;0),1,0)))</f>
        <v>0</v>
      </c>
      <c r="AW115" s="68">
        <f>IF((SUM(AW$19:AW$39)+SUM(AW$78:AW114)+SUM(AW$117:AW$121))&gt;=REGISTER!$DD$24,0,IF(DZ$70=1,0,IF(AND(DZ115=1,$J115=1,DZ$43&gt;=REGISTER!$DD$28,DZ$40&gt;0,SUM(DZ$54:DZ$60)&gt;0),1,0)))</f>
        <v>0</v>
      </c>
      <c r="AX115" s="68">
        <f>IF((SUM(AX$19:AX$39)+SUM(AX$78:AX114)+SUM(AX$117:AX$121))&gt;=REGISTER!$DD$24,0,IF(EA$70=1,0,IF(AND(EA115=1,$J115=1,EA$43&gt;=REGISTER!$DD$28,EA$40&gt;0,SUM(EA$54:EA$60)&gt;0),1,0)))</f>
        <v>0</v>
      </c>
      <c r="AY115" s="68">
        <f>IF((SUM(AY$19:AY$39)+SUM(AY$78:AY114)+SUM(AY$117:AY$121))&gt;=REGISTER!$DD$24,0,IF(EB$70=1,0,IF(AND(EB115=1,$J115=1,EB$43&gt;=REGISTER!$DD$28,EB$40&gt;0,SUM(EB$54:EB$60)&gt;0),1,0)))</f>
        <v>0</v>
      </c>
      <c r="AZ115" s="68">
        <f>IF((SUM(AZ$19:AZ$39)+SUM(AZ$78:AZ114)+SUM(AZ$117:AZ$121))&gt;=REGISTER!$DD$24,0,IF(EC$70=1,0,IF(AND(EC115=1,$J115=1,EC$43&gt;=REGISTER!$DD$28,EC$40&gt;0,SUM(EC$54:EC$60)&gt;0),1,0)))</f>
        <v>0</v>
      </c>
      <c r="BA115" s="68">
        <f>IF((SUM(BA$19:BA$39)+SUM(BA$78:BA114)+SUM(BA$117:BA$121))&gt;=REGISTER!$DD$24,0,IF(ED$70=1,0,IF(AND(ED115=1,$J115=1,ED$43&gt;=REGISTER!$DD$28,ED$40&gt;0,SUM(ED$54:ED$60)&gt;0),1,0)))</f>
        <v>0</v>
      </c>
      <c r="BB115" s="68">
        <f>IF((SUM(BB$19:BB$39)+SUM(BB$78:BB114)+SUM(BB$117:BB$121))&gt;=REGISTER!$DD$24,0,IF(EE$70=1,0,IF(AND(EE115=1,$J115=1,EE$43&gt;=REGISTER!$DD$28,EE$40&gt;0,SUM(EE$54:EE$60)&gt;0),1,0)))</f>
        <v>0</v>
      </c>
      <c r="BC115" s="68">
        <f>IF((SUM(BC$19:BC$39)+SUM(BC$78:BC114)+SUM(BC$117:BC$121))&gt;=REGISTER!$DD$24,0,IF(EF$70=1,0,IF(AND(EF115=1,$J115=1,EF$43&gt;=REGISTER!$DD$28,EF$40&gt;0,SUM(EF$54:EF$60)&gt;0),1,0)))</f>
        <v>0</v>
      </c>
      <c r="BD115" s="83">
        <f t="shared" si="55"/>
        <v>0</v>
      </c>
      <c r="BE115" s="68">
        <f>IF((SUM(BE$19:BE$37)+SUM(BE$78:BE114))&gt;=20,0,SUM(IF(AND($I115=1,CS115=1,CS$41&gt;2,CS$40&gt;0,SUM(CS$47:CS$53)&gt;0),1,0)))</f>
        <v>0</v>
      </c>
      <c r="BF115" s="68">
        <f>IF((SUM(BF$19:BF$37)+SUM(BF$78:BF114))&gt;=20,0,SUM(IF(AND($I115=1,CT115=1,CT$41&gt;2,CT$40&gt;0,SUM(CT$47:CT$53)&gt;0),1,0)))</f>
        <v>0</v>
      </c>
      <c r="BG115" s="68">
        <f>IF((SUM(BG$19:BG$37)+SUM(BG$78:BG114))&gt;=20,0,SUM(IF(AND($I115=1,CU115=1,CU$41&gt;2,CU$40&gt;0,SUM(CU$47:CU$53)&gt;0),1,0)))</f>
        <v>0</v>
      </c>
      <c r="BH115" s="68">
        <f>IF((SUM(BH$19:BH$37)+SUM(BH$78:BH114))&gt;=20,0,SUM(IF(AND($I115=1,CV115=1,CV$41&gt;2,CV$40&gt;0,SUM(CV$47:CV$53)&gt;0),1,0)))</f>
        <v>0</v>
      </c>
      <c r="BI115" s="68">
        <f>IF((SUM(BI$19:BI$37)+SUM(BI$78:BI114))&gt;=20,0,SUM(IF(AND($I115=1,CW115=1,CW$41&gt;2,CW$40&gt;0,SUM(CW$47:CW$53)&gt;0),1,0)))</f>
        <v>0</v>
      </c>
      <c r="BJ115" s="68">
        <f>IF((SUM(BJ$19:BJ$37)+SUM(BJ$78:BJ114))&gt;=20,0,SUM(IF(AND($I115=1,CX115=1,CX$41&gt;2,CX$40&gt;0,SUM(CX$47:CX$53)&gt;0),1,0)))</f>
        <v>0</v>
      </c>
      <c r="BK115" s="68">
        <f>IF((SUM(BK$19:BK$37)+SUM(BK$78:BK114))&gt;=20,0,SUM(IF(AND($I115=1,CY115=1,CY$41&gt;2,CY$40&gt;0,SUM(CY$47:CY$53)&gt;0),1,0)))</f>
        <v>0</v>
      </c>
      <c r="BL115" s="68">
        <f>IF((SUM(BL$19:BL$37)+SUM(BL$78:BL114))&gt;=20,0,SUM(IF(AND($I115=1,CZ115=1,CZ$41&gt;2,CZ$40&gt;0,SUM(CZ$47:CZ$53)&gt;0),1,0)))</f>
        <v>0</v>
      </c>
      <c r="BM115" s="68">
        <f>IF((SUM(BM$19:BM$37)+SUM(BM$78:BM114))&gt;=20,0,SUM(IF(AND($I115=1,DA115=1,DA$41&gt;2,DA$40&gt;0,SUM(DA$47:DA$53)&gt;0),1,0)))</f>
        <v>0</v>
      </c>
      <c r="BN115" s="68">
        <f>IF((SUM(BN$19:BN$37)+SUM(BN$78:BN114))&gt;=20,0,SUM(IF(AND($I115=1,DB115=1,DB$41&gt;2,DB$40&gt;0,SUM(DB$47:DB$53)&gt;0),1,0)))</f>
        <v>0</v>
      </c>
      <c r="BO115" s="68">
        <f>IF((SUM(BO$19:BO$37)+SUM(BO$78:BO114))&gt;=20,0,SUM(IF(AND($I115=1,DC115=1,DC$41&gt;2,DC$40&gt;0,SUM(DC$47:DC$53)&gt;0),1,0)))</f>
        <v>0</v>
      </c>
      <c r="BP115" s="68">
        <f>IF((SUM(BP$19:BP$37)+SUM(BP$78:BP114))&gt;=20,0,SUM(IF(AND($I115=1,DD115=1,DD$41&gt;2,DD$40&gt;0,SUM(DD$47:DD$53)&gt;0),1,0)))</f>
        <v>0</v>
      </c>
      <c r="BQ115" s="68">
        <f>IF((SUM(BQ$19:BQ$37)+SUM(BQ$78:BQ114))&gt;=20,0,SUM(IF(AND($I115=1,DE115=1,DE$41&gt;2,DE$40&gt;0,SUM(DE$47:DE$53)&gt;0),1,0)))</f>
        <v>0</v>
      </c>
      <c r="BR115" s="68">
        <f>IF((SUM(BR$19:BR$37)+SUM(BR$78:BR114))&gt;=20,0,SUM(IF(AND($I115=1,DF115=1,DF$41&gt;2,DF$40&gt;0,SUM(DF$47:DF$53)&gt;0),1,0)))</f>
        <v>0</v>
      </c>
      <c r="BS115" s="68">
        <f>IF((SUM(BS$19:BS$37)+SUM(BS$78:BS114))&gt;=20,0,SUM(IF(AND($I115=1,DG115=1,DG$41&gt;2,DG$40&gt;0,SUM(DG$47:DG$53)&gt;0),1,0)))</f>
        <v>0</v>
      </c>
      <c r="BT115" s="68">
        <f>IF((SUM(BT$19:BT$37)+SUM(BT$78:BT114))&gt;=20,0,SUM(IF(AND($I115=1,DH115=1,DH$41&gt;2,DH$40&gt;0,SUM(DH$47:DH$53)&gt;0),1,0)))</f>
        <v>0</v>
      </c>
      <c r="BU115" s="68">
        <f>IF((SUM(BU$19:BU$37)+SUM(BU$78:BU114))&gt;=20,0,SUM(IF(AND($I115=1,DI115=1,DI$41&gt;2,DI$40&gt;0,SUM(DI$47:DI$53)&gt;0),1,0)))</f>
        <v>0</v>
      </c>
      <c r="BV115" s="68">
        <f>IF((SUM(BV$19:BV$37)+SUM(BV$78:BV114))&gt;=20,0,SUM(IF(AND($I115=1,DJ115=1,DJ$41&gt;2,DJ$40&gt;0,SUM(DJ$47:DJ$53)&gt;0),1,0)))</f>
        <v>0</v>
      </c>
      <c r="BW115" s="68">
        <f>IF((SUM(BW$19:BW$37)+SUM(BW$78:BW114))&gt;=20,0,SUM(IF(AND($I115=1,DK115=1,DK$41&gt;2,DK$40&gt;0,SUM(DK$47:DK$53)&gt;0),1,0)))</f>
        <v>0</v>
      </c>
      <c r="BX115" s="68">
        <f>IF((SUM(BX$19:BX$37)+SUM(BX$78:BX114))&gt;=20,0,SUM(IF(AND($I115=1,DL115=1,DL$41&gt;2,DL$40&gt;0,SUM(DL$47:DL$53)&gt;0),1,0)))</f>
        <v>0</v>
      </c>
      <c r="BY115" s="68">
        <f>IF((SUM(BY$19:BY$37)+SUM(BY$78:BY114))&gt;=20,0,SUM(IF(AND($I115=1,DM115=1,DM$41&gt;2,DM$40&gt;0,SUM(DM$47:DM$53)&gt;0),1,0)))</f>
        <v>0</v>
      </c>
      <c r="BZ115" s="68">
        <f>IF((SUM(BZ$19:BZ$37)+SUM(BZ$78:BZ114))&gt;=20,0,SUM(IF(AND($I115=1,DN115=1,DN$41&gt;2,DN$40&gt;0,SUM(DN$47:DN$53)&gt;0),1,0)))</f>
        <v>0</v>
      </c>
      <c r="CA115" s="68">
        <f>IF((SUM(CA$19:CA$37)+SUM(CA$78:CA114))&gt;=20,0,SUM(IF(AND($I115=1,DO115=1,DO$41&gt;2,DO$40&gt;0,SUM(DO$47:DO$53)&gt;0),1,0)))</f>
        <v>0</v>
      </c>
      <c r="CB115" s="68">
        <f>IF((SUM(CB$19:CB$37)+SUM(CB$78:CB114))&gt;=20,0,SUM(IF(AND($I115=1,DP115=1,DP$41&gt;2,DP$40&gt;0,SUM(DP$47:DP$53)&gt;0),1,0)))</f>
        <v>0</v>
      </c>
      <c r="CC115" s="68">
        <f>IF((SUM(CC$19:CC$37)+SUM(CC$78:CC114))&gt;=20,0,SUM(IF(AND($I115=1,DQ115=1,DQ$41&gt;2,DQ$40&gt;0,SUM(DQ$47:DQ$53)&gt;0),1,0)))</f>
        <v>0</v>
      </c>
      <c r="CD115" s="68">
        <f>IF((SUM(CD$19:CD$37)+SUM(CD$78:CD114))&gt;=20,0,SUM(IF(AND($I115=1,DR115=1,DR$41&gt;2,DR$40&gt;0,SUM(DR$47:DR$53)&gt;0),1,0)))</f>
        <v>0</v>
      </c>
      <c r="CE115" s="68">
        <f>IF((SUM(CE$19:CE$37)+SUM(CE$78:CE114))&gt;=20,0,SUM(IF(AND($I115=1,DS115=1,DS$41&gt;2,DS$40&gt;0,SUM(DS$47:DS$53)&gt;0),1,0)))</f>
        <v>0</v>
      </c>
      <c r="CF115" s="68">
        <f>IF((SUM(CF$19:CF$37)+SUM(CF$78:CF114))&gt;=20,0,SUM(IF(AND($I115=1,DT115=1,DT$41&gt;2,DT$40&gt;0,SUM(DT$47:DT$53)&gt;0),1,0)))</f>
        <v>0</v>
      </c>
      <c r="CG115" s="68">
        <f>IF((SUM(CG$19:CG$37)+SUM(CG$78:CG114))&gt;=20,0,SUM(IF(AND($I115=1,DU115=1,DU$41&gt;2,DU$40&gt;0,SUM(DU$47:DU$53)&gt;0),1,0)))</f>
        <v>0</v>
      </c>
      <c r="CH115" s="68">
        <f>IF((SUM(CH$19:CH$37)+SUM(CH$78:CH114))&gt;=20,0,SUM(IF(AND($I115=1,DV115=1,DV$41&gt;2,DV$40&gt;0,SUM(DV$47:DV$53)&gt;0),1,0)))</f>
        <v>0</v>
      </c>
      <c r="CI115" s="68">
        <f>IF((SUM(CI$19:CI$37)+SUM(CI$78:CI114))&gt;=20,0,SUM(IF(AND($I115=1,DW115=1,DW$41&gt;2,DW$40&gt;0,SUM(DW$47:DW$53)&gt;0),1,0)))</f>
        <v>0</v>
      </c>
      <c r="CJ115" s="68">
        <f>IF((SUM(CJ$19:CJ$37)+SUM(CJ$78:CJ114))&gt;=20,0,SUM(IF(AND($I115=1,DX115=1,DX$41&gt;2,DX$40&gt;0,SUM(DX$47:DX$53)&gt;0),1,0)))</f>
        <v>0</v>
      </c>
      <c r="CK115" s="68">
        <f>IF((SUM(CK$19:CK$37)+SUM(CK$78:CK114))&gt;=20,0,SUM(IF(AND($I115=1,DY115=1,DY$41&gt;2,DY$40&gt;0,SUM(DY$47:DY$53)&gt;0),1,0)))</f>
        <v>0</v>
      </c>
      <c r="CL115" s="68">
        <f>IF((SUM(CL$19:CL$37)+SUM(CL$78:CL114))&gt;=20,0,SUM(IF(AND($I115=1,DZ115=1,DZ$41&gt;2,DZ$40&gt;0,SUM(DZ$47:DZ$53)&gt;0),1,0)))</f>
        <v>0</v>
      </c>
      <c r="CM115" s="68">
        <f>IF((SUM(CM$19:CM$37)+SUM(CM$78:CM114))&gt;=20,0,SUM(IF(AND($I115=1,EA115=1,EA$41&gt;2,EA$40&gt;0,SUM(EA$47:EA$53)&gt;0),1,0)))</f>
        <v>0</v>
      </c>
      <c r="CN115" s="68">
        <f>IF((SUM(CN$19:CN$37)+SUM(CN$78:CN114))&gt;=20,0,SUM(IF(AND($I115=1,EB115=1,EB$41&gt;2,EB$40&gt;0,SUM(EB$47:EB$53)&gt;0),1,0)))</f>
        <v>0</v>
      </c>
      <c r="CO115" s="68">
        <f>IF((SUM(CO$19:CO$37)+SUM(CO$78:CO114))&gt;=20,0,SUM(IF(AND($I115=1,EC115=1,EC$41&gt;2,EC$40&gt;0,SUM(EC$47:EC$53)&gt;0),1,0)))</f>
        <v>0</v>
      </c>
      <c r="CP115" s="68">
        <f>IF((SUM(CP$19:CP$37)+SUM(CP$78:CP114))&gt;=20,0,SUM(IF(AND($I115=1,ED115=1,ED$41&gt;2,ED$40&gt;0,SUM(ED$47:ED$53)&gt;0),1,0)))</f>
        <v>0</v>
      </c>
      <c r="CQ115" s="68">
        <f>IF((SUM(CQ$19:CQ$37)+SUM(CQ$78:CQ114))&gt;=20,0,SUM(IF(AND($I115=1,EE115=1,EE$41&gt;2,EE$40&gt;0,SUM(EE$47:EE$53)&gt;0),1,0)))</f>
        <v>0</v>
      </c>
      <c r="CR115" s="68">
        <f>IF((SUM(CR$19:CR$37)+SUM(CR$78:CR114))&gt;=20,0,SUM(IF(AND($I115=1,EF115=1,EF$41&gt;2,EF$40&gt;0,SUM(EF$47:EF$53)&gt;0),1,0)))</f>
        <v>0</v>
      </c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  <c r="DH115" s="53"/>
      <c r="DI115" s="53"/>
      <c r="DJ115" s="53"/>
      <c r="DK115" s="53"/>
      <c r="DL115" s="53"/>
      <c r="DM115" s="53"/>
      <c r="DN115" s="53"/>
      <c r="DO115" s="53"/>
      <c r="DP115" s="53"/>
      <c r="DQ115" s="53"/>
      <c r="DR115" s="53"/>
      <c r="DS115" s="53"/>
      <c r="DT115" s="53"/>
      <c r="DU115" s="53"/>
      <c r="DV115" s="53"/>
      <c r="DW115" s="53"/>
      <c r="DX115" s="53"/>
      <c r="DY115" s="53"/>
      <c r="DZ115" s="53"/>
      <c r="EA115" s="53"/>
      <c r="EB115" s="53"/>
      <c r="EC115" s="53"/>
      <c r="ED115" s="53"/>
      <c r="EE115" s="53"/>
      <c r="EF115" s="53"/>
      <c r="EG115" s="46">
        <f t="shared" si="51"/>
        <v>0</v>
      </c>
      <c r="EH115" s="116"/>
      <c r="EI115" s="82">
        <f t="shared" si="52"/>
        <v>0</v>
      </c>
      <c r="EJ115" s="295" t="str">
        <f t="shared" si="53"/>
        <v/>
      </c>
      <c r="EK115" s="296">
        <f t="shared" si="54"/>
        <v>0</v>
      </c>
      <c r="EL115" s="161"/>
      <c r="EM115" s="354">
        <f>SUMIF($K115,REGISTER!$CY$7,'KORT 3'!$BD115)</f>
        <v>0</v>
      </c>
      <c r="EN115" s="355">
        <f>SUMIF($K115,REGISTER!$CY$8,'KORT 3'!$BD115)</f>
        <v>0</v>
      </c>
      <c r="EO115" s="356">
        <f>SUMIF($K115,REGISTER!$CY$9,'KORT 3'!$BD115)</f>
        <v>0</v>
      </c>
      <c r="EP115" s="356">
        <f>SUMIF($K115,REGISTER!$CY$10,'KORT 3'!$BD115)</f>
        <v>0</v>
      </c>
      <c r="EQ115" s="357">
        <f>SUMIF($K115,REGISTER!$CY$23,'KORT 3'!$BD115)</f>
        <v>0</v>
      </c>
      <c r="ER115" s="355">
        <f>SUMIF($K115,REGISTER!$CY$24,'KORT 3'!$BD115)</f>
        <v>0</v>
      </c>
      <c r="ES115" s="356">
        <f>SUMIF($K115,REGISTER!$CY$25,'KORT 3'!$BD115)</f>
        <v>0</v>
      </c>
      <c r="ET115" s="356">
        <f>SUMIF($K115,REGISTER!$CY$26,'KORT 3'!$BD115)</f>
        <v>0</v>
      </c>
      <c r="EU115" s="357">
        <f>SUMIF($K115,REGISTER!$CY$15,'KORT 3'!$BD115)</f>
        <v>0</v>
      </c>
      <c r="EV115" s="355">
        <f>SUMIF($K115,REGISTER!$CY$16,'KORT 3'!$BD115)</f>
        <v>0</v>
      </c>
      <c r="EW115" s="355">
        <f>SUMIF($K115,REGISTER!$CY$17,'KORT 3'!$BD115)</f>
        <v>0</v>
      </c>
      <c r="EX115" s="355">
        <f>SUMIF($K115,REGISTER!$CY$18,'KORT 3'!$BD115)</f>
        <v>0</v>
      </c>
      <c r="EY115" s="358">
        <f>SUMIF($K115,REGISTER!$CY$19,'KORT 3'!$BD115)+SUMIF($K115,REGISTER!$CY$20,'KORT 3'!$BD115)+SUMIF($K115,REGISTER!$CY$21,'KORT 3'!$BD115)+SUMIF($K115,REGISTER!$CY$22,'KORT 3'!$BD115)</f>
        <v>0</v>
      </c>
      <c r="EZ115" s="359">
        <f>SUMIF($K115,REGISTER!$CY$31,'KORT 3'!$BD115)</f>
        <v>0</v>
      </c>
      <c r="FA115" s="355">
        <f>SUMIF($K115,REGISTER!$CY$32,'KORT 3'!$BD115)</f>
        <v>0</v>
      </c>
      <c r="FB115" s="355">
        <f>SUMIF($K115,REGISTER!$CY$33,'KORT 3'!$BD115)</f>
        <v>0</v>
      </c>
      <c r="FC115" s="355">
        <f>SUMIF($K115,REGISTER!$CY$34,'KORT 3'!$BD115)</f>
        <v>0</v>
      </c>
      <c r="FD115" s="358">
        <f>SUMIF($K115,REGISTER!$CY$35,'KORT 3'!$BD115)+SUMIF($K115,REGISTER!$CY$36,'KORT 3'!$BD115)+SUMIF($K115,REGISTER!$CY$37,'KORT 3'!$BD115)+SUMIF($K115,REGISTER!$CY$38,'KORT 3'!$BD115)</f>
        <v>0</v>
      </c>
      <c r="FE115" s="376"/>
      <c r="FF115" s="377"/>
      <c r="FG115" s="378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9"/>
      <c r="FY115" s="84">
        <f>SUMIF($M115,REGISTER!$CY$40,'KORT 3'!$O115)</f>
        <v>0</v>
      </c>
      <c r="FZ115" s="17">
        <f>SUMIF($M115,REGISTER!$CY$41,'KORT 3'!$O115)</f>
        <v>0</v>
      </c>
      <c r="GA115" s="17">
        <f>SUMIF($M115,REGISTER!$CY$42,'KORT 3'!$O115)</f>
        <v>0</v>
      </c>
      <c r="GB115" s="17">
        <f>SUMIF($M115,REGISTER!$CY$43,'KORT 3'!$O115)</f>
        <v>0</v>
      </c>
      <c r="GC115" s="17">
        <f>SUMIF($M115,REGISTER!$CY$44,'KORT 3'!$O115)</f>
        <v>0</v>
      </c>
      <c r="GD115" s="17">
        <f>SUMIF($M115,REGISTER!$CY$45,'KORT 3'!$O115)</f>
        <v>0</v>
      </c>
      <c r="GE115" s="17">
        <f>SUMIF($M115,REGISTER!$CY$60,'KORT 3'!$O115)</f>
        <v>0</v>
      </c>
      <c r="GF115" s="17">
        <f>SUMIF($M115,REGISTER!$CY$61,'KORT 3'!$O115)</f>
        <v>0</v>
      </c>
      <c r="GG115" s="17">
        <f>SUMIF($M115,REGISTER!$CY$62,'KORT 3'!$O115)</f>
        <v>0</v>
      </c>
      <c r="GH115" s="17">
        <f>SUMIF($M115,REGISTER!$CY$63,'KORT 3'!$O115)</f>
        <v>0</v>
      </c>
      <c r="GI115" s="17">
        <f>SUMIF($M115,REGISTER!$CY$64,'KORT 3'!$O115)</f>
        <v>0</v>
      </c>
      <c r="GJ115" s="17">
        <f>SUMIF($M115,REGISTER!$CY$65,'KORT 3'!$O115)</f>
        <v>0</v>
      </c>
      <c r="GK115" s="17">
        <f>SUMIF($M115,REGISTER!$CY$50,'KORT 3'!$O115)</f>
        <v>0</v>
      </c>
      <c r="GL115" s="17">
        <f>SUMIF($M115,REGISTER!$CY$51,'KORT 3'!$O115)</f>
        <v>0</v>
      </c>
      <c r="GM115" s="17">
        <f>SUMIF($M115,REGISTER!$CY$52,'KORT 3'!$O115)</f>
        <v>0</v>
      </c>
      <c r="GN115" s="17">
        <f>SUMIF($M115,REGISTER!$CY$53,'KORT 3'!$O115)</f>
        <v>0</v>
      </c>
      <c r="GO115" s="17">
        <f>SUMIF($M115,REGISTER!$CY$54,'KORT 3'!$O115)</f>
        <v>0</v>
      </c>
      <c r="GP115" s="17">
        <f>SUMIF($M115,REGISTER!$CY$55,'KORT 3'!$O115)</f>
        <v>0</v>
      </c>
      <c r="GQ115" s="16">
        <f>SUMIF($M115,REGISTER!$CY$56,'KORT 3'!$O115)+SUMIF($M115,REGISTER!$CY$57,'KORT 3'!$O115)+SUMIF($M115,REGISTER!$CY$58,'KORT 3'!$O115)+SUMIF($M115,REGISTER!$CY$59,'KORT 3'!$O115)</f>
        <v>0</v>
      </c>
      <c r="GR115" s="17">
        <f>SUMIF($M115,REGISTER!$CY$70,'KORT 3'!$O115)</f>
        <v>0</v>
      </c>
      <c r="GS115" s="17">
        <f>SUMIF($M115,REGISTER!$CY$71,'KORT 3'!$O115)</f>
        <v>0</v>
      </c>
      <c r="GT115" s="17">
        <f>SUMIF($M115,REGISTER!$CY$72,'KORT 3'!$O115)</f>
        <v>0</v>
      </c>
      <c r="GU115" s="17">
        <f>SUMIF($M115,REGISTER!$CY$73,'KORT 3'!$O115)</f>
        <v>0</v>
      </c>
      <c r="GV115" s="17">
        <f>SUMIF($M115,REGISTER!$CY$74,'KORT 3'!$O115)</f>
        <v>0</v>
      </c>
      <c r="GW115" s="17">
        <f>SUMIF($M115,REGISTER!$CY$75,'KORT 3'!$O115)</f>
        <v>0</v>
      </c>
      <c r="GX115" s="16">
        <f>SUMIF($M115,REGISTER!$CY$76,'KORT 3'!$O115)+SUMIF($M115,REGISTER!$CY$77,'KORT 3'!$O115)+SUMIF($M115,REGISTER!$CY$78,'KORT 3'!$O115)+SUMIF($M115,REGISTER!$CY$79,'KORT 3'!$O115)</f>
        <v>0</v>
      </c>
      <c r="GY115" s="116"/>
      <c r="GZ115" s="116"/>
      <c r="HA115" s="116"/>
      <c r="HB115" s="116"/>
      <c r="HC115" s="116"/>
      <c r="HD115" s="116"/>
      <c r="HE115" s="116"/>
      <c r="HF115" s="116"/>
      <c r="HG115" s="116"/>
      <c r="HH115" s="116"/>
      <c r="HI115" s="116"/>
      <c r="HJ115" s="116"/>
      <c r="HK115" s="116"/>
      <c r="HL115" s="116"/>
      <c r="HM115" s="116"/>
      <c r="HN115" s="116"/>
      <c r="HO115" s="116"/>
      <c r="HP115" s="106"/>
      <c r="HQ115" s="1"/>
    </row>
    <row r="116" spans="1:225" ht="12" customHeight="1">
      <c r="A116" s="15">
        <v>60</v>
      </c>
      <c r="B116" s="69"/>
      <c r="C116" s="539" t="str">
        <f t="shared" si="41"/>
        <v/>
      </c>
      <c r="D116" s="540"/>
      <c r="E116" s="540"/>
      <c r="F116" s="540"/>
      <c r="G116" s="541"/>
      <c r="H116" s="111" t="str">
        <f t="shared" si="42"/>
        <v/>
      </c>
      <c r="I116" s="22">
        <f t="shared" si="43"/>
        <v>0</v>
      </c>
      <c r="J116" s="22">
        <f t="shared" si="44"/>
        <v>0</v>
      </c>
      <c r="K116" s="22">
        <f t="shared" si="45"/>
        <v>0</v>
      </c>
      <c r="L116" s="115"/>
      <c r="M116" s="22">
        <f t="shared" si="46"/>
        <v>0</v>
      </c>
      <c r="N116" s="22">
        <f t="shared" si="47"/>
        <v>0</v>
      </c>
      <c r="O116" s="83">
        <f t="shared" si="48"/>
        <v>0</v>
      </c>
      <c r="P116" s="68">
        <f>IF((SUM(P$19:P$39)+SUM(P$78:P115)+SUM(P$117:P$121))&gt;=REGISTER!$DD$24,0,IF(CS$70=1,0,IF(AND(CS116=1,$J116=1,CS$43&gt;=REGISTER!$DD$28,CS$40&gt;0,SUM(CS$54:CS$60)&gt;0),1,0)))</f>
        <v>0</v>
      </c>
      <c r="Q116" s="68">
        <f>IF((SUM(Q$19:Q$39)+SUM(Q$78:Q115)+SUM(Q$117:Q$121))&gt;=REGISTER!$DD$24,0,IF(CT$70=1,0,IF(AND(CT116=1,$J116=1,CT$43&gt;=REGISTER!$DD$28,CT$40&gt;0,SUM(CT$54:CT$60)&gt;0),1,0)))</f>
        <v>0</v>
      </c>
      <c r="R116" s="68">
        <f>IF((SUM(R$19:R$39)+SUM(R$78:R115)+SUM(R$117:R$121))&gt;=REGISTER!$DD$24,0,IF(CU$70=1,0,IF(AND(CU116=1,$J116=1,CU$43&gt;=REGISTER!$DD$28,CU$40&gt;0,SUM(CU$54:CU$60)&gt;0),1,0)))</f>
        <v>0</v>
      </c>
      <c r="S116" s="68">
        <f>IF((SUM(S$19:S$39)+SUM(S$78:S115)+SUM(S$117:S$121))&gt;=REGISTER!$DD$24,0,IF(CV$70=1,0,IF(AND(CV116=1,$J116=1,CV$43&gt;=REGISTER!$DD$28,CV$40&gt;0,SUM(CV$54:CV$60)&gt;0),1,0)))</f>
        <v>0</v>
      </c>
      <c r="T116" s="68">
        <f>IF((SUM(T$19:T$39)+SUM(T$78:T115)+SUM(T$117:T$121))&gt;=REGISTER!$DD$24,0,IF(CW$70=1,0,IF(AND(CW116=1,$J116=1,CW$43&gt;=REGISTER!$DD$28,CW$40&gt;0,SUM(CW$54:CW$60)&gt;0),1,0)))</f>
        <v>0</v>
      </c>
      <c r="U116" s="68">
        <f>IF((SUM(U$19:U$39)+SUM(U$78:U115)+SUM(U$117:U$121))&gt;=REGISTER!$DD$24,0,IF(CX$70=1,0,IF(AND(CX116=1,$J116=1,CX$43&gt;=REGISTER!$DD$28,CX$40&gt;0,SUM(CX$54:CX$60)&gt;0),1,0)))</f>
        <v>0</v>
      </c>
      <c r="V116" s="68">
        <f>IF((SUM(V$19:V$39)+SUM(V$78:V115)+SUM(V$117:V$121))&gt;=REGISTER!$DD$24,0,IF(CY$70=1,0,IF(AND(CY116=1,$J116=1,CY$43&gt;=REGISTER!$DD$28,CY$40&gt;0,SUM(CY$54:CY$60)&gt;0),1,0)))</f>
        <v>0</v>
      </c>
      <c r="W116" s="68">
        <f>IF((SUM(W$19:W$39)+SUM(W$78:W115)+SUM(W$117:W$121))&gt;=REGISTER!$DD$24,0,IF(CZ$70=1,0,IF(AND(CZ116=1,$J116=1,CZ$43&gt;=REGISTER!$DD$28,CZ$40&gt;0,SUM(CZ$54:CZ$60)&gt;0),1,0)))</f>
        <v>0</v>
      </c>
      <c r="X116" s="68">
        <f>IF((SUM(X$19:X$39)+SUM(X$78:X115)+SUM(X$117:X$121))&gt;=REGISTER!$DD$24,0,IF(DA$70=1,0,IF(AND(DA116=1,$J116=1,DA$43&gt;=REGISTER!$DD$28,DA$40&gt;0,SUM(DA$54:DA$60)&gt;0),1,0)))</f>
        <v>0</v>
      </c>
      <c r="Y116" s="68">
        <f>IF((SUM(Y$19:Y$39)+SUM(Y$78:Y115)+SUM(Y$117:Y$121))&gt;=REGISTER!$DD$24,0,IF(DB$70=1,0,IF(AND(DB116=1,$J116=1,DB$43&gt;=REGISTER!$DD$28,DB$40&gt;0,SUM(DB$54:DB$60)&gt;0),1,0)))</f>
        <v>0</v>
      </c>
      <c r="Z116" s="68">
        <f>IF((SUM(Z$19:Z$39)+SUM(Z$78:Z115)+SUM(Z$117:Z$121))&gt;=REGISTER!$DD$24,0,IF(DC$70=1,0,IF(AND(DC116=1,$J116=1,DC$43&gt;=REGISTER!$DD$28,DC$40&gt;0,SUM(DC$54:DC$60)&gt;0),1,0)))</f>
        <v>0</v>
      </c>
      <c r="AA116" s="68">
        <f>IF((SUM(AA$19:AA$39)+SUM(AA$78:AA115)+SUM(AA$117:AA$121))&gt;=REGISTER!$DD$24,0,IF(DD$70=1,0,IF(AND(DD116=1,$J116=1,DD$43&gt;=REGISTER!$DD$28,DD$40&gt;0,SUM(DD$54:DD$60)&gt;0),1,0)))</f>
        <v>0</v>
      </c>
      <c r="AB116" s="68">
        <f>IF((SUM(AB$19:AB$39)+SUM(AB$78:AB115)+SUM(AB$117:AB$121))&gt;=REGISTER!$DD$24,0,IF(DE$70=1,0,IF(AND(DE116=1,$J116=1,DE$43&gt;=REGISTER!$DD$28,DE$40&gt;0,SUM(DE$54:DE$60)&gt;0),1,0)))</f>
        <v>0</v>
      </c>
      <c r="AC116" s="68">
        <f>IF((SUM(AC$19:AC$39)+SUM(AC$78:AC115)+SUM(AC$117:AC$121))&gt;=REGISTER!$DD$24,0,IF(DF$70=1,0,IF(AND(DF116=1,$J116=1,DF$43&gt;=REGISTER!$DD$28,DF$40&gt;0,SUM(DF$54:DF$60)&gt;0),1,0)))</f>
        <v>0</v>
      </c>
      <c r="AD116" s="68">
        <f>IF((SUM(AD$19:AD$39)+SUM(AD$78:AD115)+SUM(AD$117:AD$121))&gt;=REGISTER!$DD$24,0,IF(DG$70=1,0,IF(AND(DG116=1,$J116=1,DG$43&gt;=REGISTER!$DD$28,DG$40&gt;0,SUM(DG$54:DG$60)&gt;0),1,0)))</f>
        <v>0</v>
      </c>
      <c r="AE116" s="68">
        <f>IF((SUM(AE$19:AE$39)+SUM(AE$78:AE115)+SUM(AE$117:AE$121))&gt;=REGISTER!$DD$24,0,IF(DH$70=1,0,IF(AND(DH116=1,$J116=1,DH$43&gt;=REGISTER!$DD$28,DH$40&gt;0,SUM(DH$54:DH$60)&gt;0),1,0)))</f>
        <v>0</v>
      </c>
      <c r="AF116" s="68">
        <f>IF((SUM(AF$19:AF$39)+SUM(AF$78:AF115)+SUM(AF$117:AF$121))&gt;=REGISTER!$DD$24,0,IF(DI$70=1,0,IF(AND(DI116=1,$J116=1,DI$43&gt;=REGISTER!$DD$28,DI$40&gt;0,SUM(DI$54:DI$60)&gt;0),1,0)))</f>
        <v>0</v>
      </c>
      <c r="AG116" s="68">
        <f>IF((SUM(AG$19:AG$39)+SUM(AG$78:AG115)+SUM(AG$117:AG$121))&gt;=REGISTER!$DD$24,0,IF(DJ$70=1,0,IF(AND(DJ116=1,$J116=1,DJ$43&gt;=REGISTER!$DD$28,DJ$40&gt;0,SUM(DJ$54:DJ$60)&gt;0),1,0)))</f>
        <v>0</v>
      </c>
      <c r="AH116" s="68">
        <f>IF((SUM(AH$19:AH$39)+SUM(AH$78:AH115)+SUM(AH$117:AH$121))&gt;=REGISTER!$DD$24,0,IF(DK$70=1,0,IF(AND(DK116=1,$J116=1,DK$43&gt;=REGISTER!$DD$28,DK$40&gt;0,SUM(DK$54:DK$60)&gt;0),1,0)))</f>
        <v>0</v>
      </c>
      <c r="AI116" s="68">
        <f>IF((SUM(AI$19:AI$39)+SUM(AI$78:AI115)+SUM(AI$117:AI$121))&gt;=REGISTER!$DD$24,0,IF(DL$70=1,0,IF(AND(DL116=1,$J116=1,DL$43&gt;=REGISTER!$DD$28,DL$40&gt;0,SUM(DL$54:DL$60)&gt;0),1,0)))</f>
        <v>0</v>
      </c>
      <c r="AJ116" s="68">
        <f>IF((SUM(AJ$19:AJ$39)+SUM(AJ$78:AJ115)+SUM(AJ$117:AJ$121))&gt;=REGISTER!$DD$24,0,IF(DM$70=1,0,IF(AND(DM116=1,$J116=1,DM$43&gt;=REGISTER!$DD$28,DM$40&gt;0,SUM(DM$54:DM$60)&gt;0),1,0)))</f>
        <v>0</v>
      </c>
      <c r="AK116" s="68">
        <f>IF((SUM(AK$19:AK$39)+SUM(AK$78:AK115)+SUM(AK$117:AK$121))&gt;=REGISTER!$DD$24,0,IF(DN$70=1,0,IF(AND(DN116=1,$J116=1,DN$43&gt;=REGISTER!$DD$28,DN$40&gt;0,SUM(DN$54:DN$60)&gt;0),1,0)))</f>
        <v>0</v>
      </c>
      <c r="AL116" s="68">
        <f>IF((SUM(AL$19:AL$39)+SUM(AL$78:AL115)+SUM(AL$117:AL$121))&gt;=REGISTER!$DD$24,0,IF(DO$70=1,0,IF(AND(DO116=1,$J116=1,DO$43&gt;=REGISTER!$DD$28,DO$40&gt;0,SUM(DO$54:DO$60)&gt;0),1,0)))</f>
        <v>0</v>
      </c>
      <c r="AM116" s="68">
        <f>IF((SUM(AM$19:AM$39)+SUM(AM$78:AM115)+SUM(AM$117:AM$121))&gt;=REGISTER!$DD$24,0,IF(DP$70=1,0,IF(AND(DP116=1,$J116=1,DP$43&gt;=REGISTER!$DD$28,DP$40&gt;0,SUM(DP$54:DP$60)&gt;0),1,0)))</f>
        <v>0</v>
      </c>
      <c r="AN116" s="68">
        <f>IF((SUM(AN$19:AN$39)+SUM(AN$78:AN115)+SUM(AN$117:AN$121))&gt;=REGISTER!$DD$24,0,IF(DQ$70=1,0,IF(AND(DQ116=1,$J116=1,DQ$43&gt;=REGISTER!$DD$28,DQ$40&gt;0,SUM(DQ$54:DQ$60)&gt;0),1,0)))</f>
        <v>0</v>
      </c>
      <c r="AO116" s="68">
        <f>IF((SUM(AO$19:AO$39)+SUM(AO$78:AO115)+SUM(AO$117:AO$121))&gt;=REGISTER!$DD$24,0,IF(DR$70=1,0,IF(AND(DR116=1,$J116=1,DR$43&gt;=REGISTER!$DD$28,DR$40&gt;0,SUM(DR$54:DR$60)&gt;0),1,0)))</f>
        <v>0</v>
      </c>
      <c r="AP116" s="68">
        <f>IF((SUM(AP$19:AP$39)+SUM(AP$78:AP115)+SUM(AP$117:AP$121))&gt;=REGISTER!$DD$24,0,IF(DS$70=1,0,IF(AND(DS116=1,$J116=1,DS$43&gt;=REGISTER!$DD$28,DS$40&gt;0,SUM(DS$54:DS$60)&gt;0),1,0)))</f>
        <v>0</v>
      </c>
      <c r="AQ116" s="68">
        <f>IF((SUM(AQ$19:AQ$39)+SUM(AQ$78:AQ115)+SUM(AQ$117:AQ$121))&gt;=REGISTER!$DD$24,0,IF(DT$70=1,0,IF(AND(DT116=1,$J116=1,DT$43&gt;=REGISTER!$DD$28,DT$40&gt;0,SUM(DT$54:DT$60)&gt;0),1,0)))</f>
        <v>0</v>
      </c>
      <c r="AR116" s="68">
        <f>IF((SUM(AR$19:AR$39)+SUM(AR$78:AR115)+SUM(AR$117:AR$121))&gt;=REGISTER!$DD$24,0,IF(DU$70=1,0,IF(AND(DU116=1,$J116=1,DU$43&gt;=REGISTER!$DD$28,DU$40&gt;0,SUM(DU$54:DU$60)&gt;0),1,0)))</f>
        <v>0</v>
      </c>
      <c r="AS116" s="68">
        <f>IF((SUM(AS$19:AS$39)+SUM(AS$78:AS115)+SUM(AS$117:AS$121))&gt;=REGISTER!$DD$24,0,IF(DV$70=1,0,IF(AND(DV116=1,$J116=1,DV$43&gt;=REGISTER!$DD$28,DV$40&gt;0,SUM(DV$54:DV$60)&gt;0),1,0)))</f>
        <v>0</v>
      </c>
      <c r="AT116" s="68">
        <f>IF((SUM(AT$19:AT$39)+SUM(AT$78:AT115)+SUM(AT$117:AT$121))&gt;=REGISTER!$DD$24,0,IF(DW$70=1,0,IF(AND(DW116=1,$J116=1,DW$43&gt;=REGISTER!$DD$28,DW$40&gt;0,SUM(DW$54:DW$60)&gt;0),1,0)))</f>
        <v>0</v>
      </c>
      <c r="AU116" s="68">
        <f>IF((SUM(AU$19:AU$39)+SUM(AU$78:AU115)+SUM(AU$117:AU$121))&gt;=REGISTER!$DD$24,0,IF(DX$70=1,0,IF(AND(DX116=1,$J116=1,DX$43&gt;=REGISTER!$DD$28,DX$40&gt;0,SUM(DX$54:DX$60)&gt;0),1,0)))</f>
        <v>0</v>
      </c>
      <c r="AV116" s="68">
        <f>IF((SUM(AV$19:AV$39)+SUM(AV$78:AV115)+SUM(AV$117:AV$121))&gt;=REGISTER!$DD$24,0,IF(DY$70=1,0,IF(AND(DY116=1,$J116=1,DY$43&gt;=REGISTER!$DD$28,DY$40&gt;0,SUM(DY$54:DY$60)&gt;0),1,0)))</f>
        <v>0</v>
      </c>
      <c r="AW116" s="68">
        <f>IF((SUM(AW$19:AW$39)+SUM(AW$78:AW115)+SUM(AW$117:AW$121))&gt;=REGISTER!$DD$24,0,IF(DZ$70=1,0,IF(AND(DZ116=1,$J116=1,DZ$43&gt;=REGISTER!$DD$28,DZ$40&gt;0,SUM(DZ$54:DZ$60)&gt;0),1,0)))</f>
        <v>0</v>
      </c>
      <c r="AX116" s="68">
        <f>IF((SUM(AX$19:AX$39)+SUM(AX$78:AX115)+SUM(AX$117:AX$121))&gt;=REGISTER!$DD$24,0,IF(EA$70=1,0,IF(AND(EA116=1,$J116=1,EA$43&gt;=REGISTER!$DD$28,EA$40&gt;0,SUM(EA$54:EA$60)&gt;0),1,0)))</f>
        <v>0</v>
      </c>
      <c r="AY116" s="68">
        <f>IF((SUM(AY$19:AY$39)+SUM(AY$78:AY115)+SUM(AY$117:AY$121))&gt;=REGISTER!$DD$24,0,IF(EB$70=1,0,IF(AND(EB116=1,$J116=1,EB$43&gt;=REGISTER!$DD$28,EB$40&gt;0,SUM(EB$54:EB$60)&gt;0),1,0)))</f>
        <v>0</v>
      </c>
      <c r="AZ116" s="68">
        <f>IF((SUM(AZ$19:AZ$39)+SUM(AZ$78:AZ115)+SUM(AZ$117:AZ$121))&gt;=REGISTER!$DD$24,0,IF(EC$70=1,0,IF(AND(EC116=1,$J116=1,EC$43&gt;=REGISTER!$DD$28,EC$40&gt;0,SUM(EC$54:EC$60)&gt;0),1,0)))</f>
        <v>0</v>
      </c>
      <c r="BA116" s="68">
        <f>IF((SUM(BA$19:BA$39)+SUM(BA$78:BA115)+SUM(BA$117:BA$121))&gt;=REGISTER!$DD$24,0,IF(ED$70=1,0,IF(AND(ED116=1,$J116=1,ED$43&gt;=REGISTER!$DD$28,ED$40&gt;0,SUM(ED$54:ED$60)&gt;0),1,0)))</f>
        <v>0</v>
      </c>
      <c r="BB116" s="68">
        <f>IF((SUM(BB$19:BB$39)+SUM(BB$78:BB115)+SUM(BB$117:BB$121))&gt;=REGISTER!$DD$24,0,IF(EE$70=1,0,IF(AND(EE116=1,$J116=1,EE$43&gt;=REGISTER!$DD$28,EE$40&gt;0,SUM(EE$54:EE$60)&gt;0),1,0)))</f>
        <v>0</v>
      </c>
      <c r="BC116" s="68">
        <f>IF((SUM(BC$19:BC$39)+SUM(BC$78:BC115)+SUM(BC$117:BC$121))&gt;=REGISTER!$DD$24,0,IF(EF$70=1,0,IF(AND(EF116=1,$J116=1,EF$43&gt;=REGISTER!$DD$28,EF$40&gt;0,SUM(EF$54:EF$60)&gt;0),1,0)))</f>
        <v>0</v>
      </c>
      <c r="BD116" s="83">
        <f t="shared" si="55"/>
        <v>0</v>
      </c>
      <c r="BE116" s="68">
        <f>IF((SUM(BE$19:BE$37)+SUM(BE$78:BE115))&gt;=20,0,SUM(IF(AND($I116=1,CS116=1,CS$41&gt;2,CS$40&gt;0,SUM(CS$47:CS$53)&gt;0),1,0)))</f>
        <v>0</v>
      </c>
      <c r="BF116" s="68">
        <f>IF((SUM(BF$19:BF$37)+SUM(BF$78:BF115))&gt;=20,0,SUM(IF(AND($I116=1,CT116=1,CT$41&gt;2,CT$40&gt;0,SUM(CT$47:CT$53)&gt;0),1,0)))</f>
        <v>0</v>
      </c>
      <c r="BG116" s="68">
        <f>IF((SUM(BG$19:BG$37)+SUM(BG$78:BG115))&gt;=20,0,SUM(IF(AND($I116=1,CU116=1,CU$41&gt;2,CU$40&gt;0,SUM(CU$47:CU$53)&gt;0),1,0)))</f>
        <v>0</v>
      </c>
      <c r="BH116" s="68">
        <f>IF((SUM(BH$19:BH$37)+SUM(BH$78:BH115))&gt;=20,0,SUM(IF(AND($I116=1,CV116=1,CV$41&gt;2,CV$40&gt;0,SUM(CV$47:CV$53)&gt;0),1,0)))</f>
        <v>0</v>
      </c>
      <c r="BI116" s="68">
        <f>IF((SUM(BI$19:BI$37)+SUM(BI$78:BI115))&gt;=20,0,SUM(IF(AND($I116=1,CW116=1,CW$41&gt;2,CW$40&gt;0,SUM(CW$47:CW$53)&gt;0),1,0)))</f>
        <v>0</v>
      </c>
      <c r="BJ116" s="68">
        <f>IF((SUM(BJ$19:BJ$37)+SUM(BJ$78:BJ115))&gt;=20,0,SUM(IF(AND($I116=1,CX116=1,CX$41&gt;2,CX$40&gt;0,SUM(CX$47:CX$53)&gt;0),1,0)))</f>
        <v>0</v>
      </c>
      <c r="BK116" s="68">
        <f>IF((SUM(BK$19:BK$37)+SUM(BK$78:BK115))&gt;=20,0,SUM(IF(AND($I116=1,CY116=1,CY$41&gt;2,CY$40&gt;0,SUM(CY$47:CY$53)&gt;0),1,0)))</f>
        <v>0</v>
      </c>
      <c r="BL116" s="68">
        <f>IF((SUM(BL$19:BL$37)+SUM(BL$78:BL115))&gt;=20,0,SUM(IF(AND($I116=1,CZ116=1,CZ$41&gt;2,CZ$40&gt;0,SUM(CZ$47:CZ$53)&gt;0),1,0)))</f>
        <v>0</v>
      </c>
      <c r="BM116" s="68">
        <f>IF((SUM(BM$19:BM$37)+SUM(BM$78:BM115))&gt;=20,0,SUM(IF(AND($I116=1,DA116=1,DA$41&gt;2,DA$40&gt;0,SUM(DA$47:DA$53)&gt;0),1,0)))</f>
        <v>0</v>
      </c>
      <c r="BN116" s="68">
        <f>IF((SUM(BN$19:BN$37)+SUM(BN$78:BN115))&gt;=20,0,SUM(IF(AND($I116=1,DB116=1,DB$41&gt;2,DB$40&gt;0,SUM(DB$47:DB$53)&gt;0),1,0)))</f>
        <v>0</v>
      </c>
      <c r="BO116" s="68">
        <f>IF((SUM(BO$19:BO$37)+SUM(BO$78:BO115))&gt;=20,0,SUM(IF(AND($I116=1,DC116=1,DC$41&gt;2,DC$40&gt;0,SUM(DC$47:DC$53)&gt;0),1,0)))</f>
        <v>0</v>
      </c>
      <c r="BP116" s="68">
        <f>IF((SUM(BP$19:BP$37)+SUM(BP$78:BP115))&gt;=20,0,SUM(IF(AND($I116=1,DD116=1,DD$41&gt;2,DD$40&gt;0,SUM(DD$47:DD$53)&gt;0),1,0)))</f>
        <v>0</v>
      </c>
      <c r="BQ116" s="68">
        <f>IF((SUM(BQ$19:BQ$37)+SUM(BQ$78:BQ115))&gt;=20,0,SUM(IF(AND($I116=1,DE116=1,DE$41&gt;2,DE$40&gt;0,SUM(DE$47:DE$53)&gt;0),1,0)))</f>
        <v>0</v>
      </c>
      <c r="BR116" s="68">
        <f>IF((SUM(BR$19:BR$37)+SUM(BR$78:BR115))&gt;=20,0,SUM(IF(AND($I116=1,DF116=1,DF$41&gt;2,DF$40&gt;0,SUM(DF$47:DF$53)&gt;0),1,0)))</f>
        <v>0</v>
      </c>
      <c r="BS116" s="68">
        <f>IF((SUM(BS$19:BS$37)+SUM(BS$78:BS115))&gt;=20,0,SUM(IF(AND($I116=1,DG116=1,DG$41&gt;2,DG$40&gt;0,SUM(DG$47:DG$53)&gt;0),1,0)))</f>
        <v>0</v>
      </c>
      <c r="BT116" s="68">
        <f>IF((SUM(BT$19:BT$37)+SUM(BT$78:BT115))&gt;=20,0,SUM(IF(AND($I116=1,DH116=1,DH$41&gt;2,DH$40&gt;0,SUM(DH$47:DH$53)&gt;0),1,0)))</f>
        <v>0</v>
      </c>
      <c r="BU116" s="68">
        <f>IF((SUM(BU$19:BU$37)+SUM(BU$78:BU115))&gt;=20,0,SUM(IF(AND($I116=1,DI116=1,DI$41&gt;2,DI$40&gt;0,SUM(DI$47:DI$53)&gt;0),1,0)))</f>
        <v>0</v>
      </c>
      <c r="BV116" s="68">
        <f>IF((SUM(BV$19:BV$37)+SUM(BV$78:BV115))&gt;=20,0,SUM(IF(AND($I116=1,DJ116=1,DJ$41&gt;2,DJ$40&gt;0,SUM(DJ$47:DJ$53)&gt;0),1,0)))</f>
        <v>0</v>
      </c>
      <c r="BW116" s="68">
        <f>IF((SUM(BW$19:BW$37)+SUM(BW$78:BW115))&gt;=20,0,SUM(IF(AND($I116=1,DK116=1,DK$41&gt;2,DK$40&gt;0,SUM(DK$47:DK$53)&gt;0),1,0)))</f>
        <v>0</v>
      </c>
      <c r="BX116" s="68">
        <f>IF((SUM(BX$19:BX$37)+SUM(BX$78:BX115))&gt;=20,0,SUM(IF(AND($I116=1,DL116=1,DL$41&gt;2,DL$40&gt;0,SUM(DL$47:DL$53)&gt;0),1,0)))</f>
        <v>0</v>
      </c>
      <c r="BY116" s="68">
        <f>IF((SUM(BY$19:BY$37)+SUM(BY$78:BY115))&gt;=20,0,SUM(IF(AND($I116=1,DM116=1,DM$41&gt;2,DM$40&gt;0,SUM(DM$47:DM$53)&gt;0),1,0)))</f>
        <v>0</v>
      </c>
      <c r="BZ116" s="68">
        <f>IF((SUM(BZ$19:BZ$37)+SUM(BZ$78:BZ115))&gt;=20,0,SUM(IF(AND($I116=1,DN116=1,DN$41&gt;2,DN$40&gt;0,SUM(DN$47:DN$53)&gt;0),1,0)))</f>
        <v>0</v>
      </c>
      <c r="CA116" s="68">
        <f>IF((SUM(CA$19:CA$37)+SUM(CA$78:CA115))&gt;=20,0,SUM(IF(AND($I116=1,DO116=1,DO$41&gt;2,DO$40&gt;0,SUM(DO$47:DO$53)&gt;0),1,0)))</f>
        <v>0</v>
      </c>
      <c r="CB116" s="68">
        <f>IF((SUM(CB$19:CB$37)+SUM(CB$78:CB115))&gt;=20,0,SUM(IF(AND($I116=1,DP116=1,DP$41&gt;2,DP$40&gt;0,SUM(DP$47:DP$53)&gt;0),1,0)))</f>
        <v>0</v>
      </c>
      <c r="CC116" s="68">
        <f>IF((SUM(CC$19:CC$37)+SUM(CC$78:CC115))&gt;=20,0,SUM(IF(AND($I116=1,DQ116=1,DQ$41&gt;2,DQ$40&gt;0,SUM(DQ$47:DQ$53)&gt;0),1,0)))</f>
        <v>0</v>
      </c>
      <c r="CD116" s="68">
        <f>IF((SUM(CD$19:CD$37)+SUM(CD$78:CD115))&gt;=20,0,SUM(IF(AND($I116=1,DR116=1,DR$41&gt;2,DR$40&gt;0,SUM(DR$47:DR$53)&gt;0),1,0)))</f>
        <v>0</v>
      </c>
      <c r="CE116" s="68">
        <f>IF((SUM(CE$19:CE$37)+SUM(CE$78:CE115))&gt;=20,0,SUM(IF(AND($I116=1,DS116=1,DS$41&gt;2,DS$40&gt;0,SUM(DS$47:DS$53)&gt;0),1,0)))</f>
        <v>0</v>
      </c>
      <c r="CF116" s="68">
        <f>IF((SUM(CF$19:CF$37)+SUM(CF$78:CF115))&gt;=20,0,SUM(IF(AND($I116=1,DT116=1,DT$41&gt;2,DT$40&gt;0,SUM(DT$47:DT$53)&gt;0),1,0)))</f>
        <v>0</v>
      </c>
      <c r="CG116" s="68">
        <f>IF((SUM(CG$19:CG$37)+SUM(CG$78:CG115))&gt;=20,0,SUM(IF(AND($I116=1,DU116=1,DU$41&gt;2,DU$40&gt;0,SUM(DU$47:DU$53)&gt;0),1,0)))</f>
        <v>0</v>
      </c>
      <c r="CH116" s="68">
        <f>IF((SUM(CH$19:CH$37)+SUM(CH$78:CH115))&gt;=20,0,SUM(IF(AND($I116=1,DV116=1,DV$41&gt;2,DV$40&gt;0,SUM(DV$47:DV$53)&gt;0),1,0)))</f>
        <v>0</v>
      </c>
      <c r="CI116" s="68">
        <f>IF((SUM(CI$19:CI$37)+SUM(CI$78:CI115))&gt;=20,0,SUM(IF(AND($I116=1,DW116=1,DW$41&gt;2,DW$40&gt;0,SUM(DW$47:DW$53)&gt;0),1,0)))</f>
        <v>0</v>
      </c>
      <c r="CJ116" s="68">
        <f>IF((SUM(CJ$19:CJ$37)+SUM(CJ$78:CJ115))&gt;=20,0,SUM(IF(AND($I116=1,DX116=1,DX$41&gt;2,DX$40&gt;0,SUM(DX$47:DX$53)&gt;0),1,0)))</f>
        <v>0</v>
      </c>
      <c r="CK116" s="68">
        <f>IF((SUM(CK$19:CK$37)+SUM(CK$78:CK115))&gt;=20,0,SUM(IF(AND($I116=1,DY116=1,DY$41&gt;2,DY$40&gt;0,SUM(DY$47:DY$53)&gt;0),1,0)))</f>
        <v>0</v>
      </c>
      <c r="CL116" s="68">
        <f>IF((SUM(CL$19:CL$37)+SUM(CL$78:CL115))&gt;=20,0,SUM(IF(AND($I116=1,DZ116=1,DZ$41&gt;2,DZ$40&gt;0,SUM(DZ$47:DZ$53)&gt;0),1,0)))</f>
        <v>0</v>
      </c>
      <c r="CM116" s="68">
        <f>IF((SUM(CM$19:CM$37)+SUM(CM$78:CM115))&gt;=20,0,SUM(IF(AND($I116=1,EA116=1,EA$41&gt;2,EA$40&gt;0,SUM(EA$47:EA$53)&gt;0),1,0)))</f>
        <v>0</v>
      </c>
      <c r="CN116" s="68">
        <f>IF((SUM(CN$19:CN$37)+SUM(CN$78:CN115))&gt;=20,0,SUM(IF(AND($I116=1,EB116=1,EB$41&gt;2,EB$40&gt;0,SUM(EB$47:EB$53)&gt;0),1,0)))</f>
        <v>0</v>
      </c>
      <c r="CO116" s="68">
        <f>IF((SUM(CO$19:CO$37)+SUM(CO$78:CO115))&gt;=20,0,SUM(IF(AND($I116=1,EC116=1,EC$41&gt;2,EC$40&gt;0,SUM(EC$47:EC$53)&gt;0),1,0)))</f>
        <v>0</v>
      </c>
      <c r="CP116" s="68">
        <f>IF((SUM(CP$19:CP$37)+SUM(CP$78:CP115))&gt;=20,0,SUM(IF(AND($I116=1,ED116=1,ED$41&gt;2,ED$40&gt;0,SUM(ED$47:ED$53)&gt;0),1,0)))</f>
        <v>0</v>
      </c>
      <c r="CQ116" s="68">
        <f>IF((SUM(CQ$19:CQ$37)+SUM(CQ$78:CQ115))&gt;=20,0,SUM(IF(AND($I116=1,EE116=1,EE$41&gt;2,EE$40&gt;0,SUM(EE$47:EE$53)&gt;0),1,0)))</f>
        <v>0</v>
      </c>
      <c r="CR116" s="68">
        <f>IF((SUM(CR$19:CR$37)+SUM(CR$78:CR115))&gt;=20,0,SUM(IF(AND($I116=1,EF116=1,EF$41&gt;2,EF$40&gt;0,SUM(EF$47:EF$53)&gt;0),1,0)))</f>
        <v>0</v>
      </c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  <c r="DH116" s="53"/>
      <c r="DI116" s="53"/>
      <c r="DJ116" s="53"/>
      <c r="DK116" s="53"/>
      <c r="DL116" s="53"/>
      <c r="DM116" s="53"/>
      <c r="DN116" s="53"/>
      <c r="DO116" s="53"/>
      <c r="DP116" s="53"/>
      <c r="DQ116" s="53"/>
      <c r="DR116" s="53"/>
      <c r="DS116" s="53"/>
      <c r="DT116" s="53"/>
      <c r="DU116" s="53"/>
      <c r="DV116" s="53"/>
      <c r="DW116" s="53"/>
      <c r="DX116" s="53"/>
      <c r="DY116" s="53"/>
      <c r="DZ116" s="53"/>
      <c r="EA116" s="53"/>
      <c r="EB116" s="53"/>
      <c r="EC116" s="53"/>
      <c r="ED116" s="53"/>
      <c r="EE116" s="53"/>
      <c r="EF116" s="53"/>
      <c r="EG116" s="46">
        <f t="shared" si="51"/>
        <v>0</v>
      </c>
      <c r="EH116" s="116"/>
      <c r="EI116" s="82">
        <f t="shared" si="52"/>
        <v>0</v>
      </c>
      <c r="EJ116" s="295" t="str">
        <f t="shared" si="53"/>
        <v/>
      </c>
      <c r="EK116" s="296">
        <f t="shared" si="54"/>
        <v>0</v>
      </c>
      <c r="EL116" s="161"/>
      <c r="EM116" s="354">
        <f>SUMIF($K116,REGISTER!$CY$7,'KORT 3'!$BD116)</f>
        <v>0</v>
      </c>
      <c r="EN116" s="355">
        <f>SUMIF($K116,REGISTER!$CY$8,'KORT 3'!$BD116)</f>
        <v>0</v>
      </c>
      <c r="EO116" s="356">
        <f>SUMIF($K116,REGISTER!$CY$9,'KORT 3'!$BD116)</f>
        <v>0</v>
      </c>
      <c r="EP116" s="356">
        <f>SUMIF($K116,REGISTER!$CY$10,'KORT 3'!$BD116)</f>
        <v>0</v>
      </c>
      <c r="EQ116" s="357">
        <f>SUMIF($K116,REGISTER!$CY$23,'KORT 3'!$BD116)</f>
        <v>0</v>
      </c>
      <c r="ER116" s="355">
        <f>SUMIF($K116,REGISTER!$CY$24,'KORT 3'!$BD116)</f>
        <v>0</v>
      </c>
      <c r="ES116" s="356">
        <f>SUMIF($K116,REGISTER!$CY$25,'KORT 3'!$BD116)</f>
        <v>0</v>
      </c>
      <c r="ET116" s="356">
        <f>SUMIF($K116,REGISTER!$CY$26,'KORT 3'!$BD116)</f>
        <v>0</v>
      </c>
      <c r="EU116" s="357">
        <f>SUMIF($K116,REGISTER!$CY$15,'KORT 3'!$BD116)</f>
        <v>0</v>
      </c>
      <c r="EV116" s="355">
        <f>SUMIF($K116,REGISTER!$CY$16,'KORT 3'!$BD116)</f>
        <v>0</v>
      </c>
      <c r="EW116" s="355">
        <f>SUMIF($K116,REGISTER!$CY$17,'KORT 3'!$BD116)</f>
        <v>0</v>
      </c>
      <c r="EX116" s="355">
        <f>SUMIF($K116,REGISTER!$CY$18,'KORT 3'!$BD116)</f>
        <v>0</v>
      </c>
      <c r="EY116" s="358">
        <f>SUMIF($K116,REGISTER!$CY$19,'KORT 3'!$BD116)+SUMIF($K116,REGISTER!$CY$20,'KORT 3'!$BD116)+SUMIF($K116,REGISTER!$CY$21,'KORT 3'!$BD116)+SUMIF($K116,REGISTER!$CY$22,'KORT 3'!$BD116)</f>
        <v>0</v>
      </c>
      <c r="EZ116" s="359">
        <f>SUMIF($K116,REGISTER!$CY$31,'KORT 3'!$BD116)</f>
        <v>0</v>
      </c>
      <c r="FA116" s="355">
        <f>SUMIF($K116,REGISTER!$CY$32,'KORT 3'!$BD116)</f>
        <v>0</v>
      </c>
      <c r="FB116" s="355">
        <f>SUMIF($K116,REGISTER!$CY$33,'KORT 3'!$BD116)</f>
        <v>0</v>
      </c>
      <c r="FC116" s="355">
        <f>SUMIF($K116,REGISTER!$CY$34,'KORT 3'!$BD116)</f>
        <v>0</v>
      </c>
      <c r="FD116" s="358">
        <f>SUMIF($K116,REGISTER!$CY$35,'KORT 3'!$BD116)+SUMIF($K116,REGISTER!$CY$36,'KORT 3'!$BD116)+SUMIF($K116,REGISTER!$CY$37,'KORT 3'!$BD116)+SUMIF($K116,REGISTER!$CY$38,'KORT 3'!$BD116)</f>
        <v>0</v>
      </c>
      <c r="FE116" s="376"/>
      <c r="FF116" s="377"/>
      <c r="FG116" s="378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9"/>
      <c r="FY116" s="84">
        <f>SUMIF($M116,REGISTER!$CY$40,'KORT 3'!$O116)</f>
        <v>0</v>
      </c>
      <c r="FZ116" s="17">
        <f>SUMIF($M116,REGISTER!$CY$41,'KORT 3'!$O116)</f>
        <v>0</v>
      </c>
      <c r="GA116" s="17">
        <f>SUMIF($M116,REGISTER!$CY$42,'KORT 3'!$O116)</f>
        <v>0</v>
      </c>
      <c r="GB116" s="17">
        <f>SUMIF($M116,REGISTER!$CY$43,'KORT 3'!$O116)</f>
        <v>0</v>
      </c>
      <c r="GC116" s="17">
        <f>SUMIF($M116,REGISTER!$CY$44,'KORT 3'!$O116)</f>
        <v>0</v>
      </c>
      <c r="GD116" s="17">
        <f>SUMIF($M116,REGISTER!$CY$45,'KORT 3'!$O116)</f>
        <v>0</v>
      </c>
      <c r="GE116" s="17">
        <f>SUMIF($M116,REGISTER!$CY$60,'KORT 3'!$O116)</f>
        <v>0</v>
      </c>
      <c r="GF116" s="17">
        <f>SUMIF($M116,REGISTER!$CY$61,'KORT 3'!$O116)</f>
        <v>0</v>
      </c>
      <c r="GG116" s="17">
        <f>SUMIF($M116,REGISTER!$CY$62,'KORT 3'!$O116)</f>
        <v>0</v>
      </c>
      <c r="GH116" s="17">
        <f>SUMIF($M116,REGISTER!$CY$63,'KORT 3'!$O116)</f>
        <v>0</v>
      </c>
      <c r="GI116" s="17">
        <f>SUMIF($M116,REGISTER!$CY$64,'KORT 3'!$O116)</f>
        <v>0</v>
      </c>
      <c r="GJ116" s="17">
        <f>SUMIF($M116,REGISTER!$CY$65,'KORT 3'!$O116)</f>
        <v>0</v>
      </c>
      <c r="GK116" s="17">
        <f>SUMIF($M116,REGISTER!$CY$50,'KORT 3'!$O116)</f>
        <v>0</v>
      </c>
      <c r="GL116" s="17">
        <f>SUMIF($M116,REGISTER!$CY$51,'KORT 3'!$O116)</f>
        <v>0</v>
      </c>
      <c r="GM116" s="17">
        <f>SUMIF($M116,REGISTER!$CY$52,'KORT 3'!$O116)</f>
        <v>0</v>
      </c>
      <c r="GN116" s="17">
        <f>SUMIF($M116,REGISTER!$CY$53,'KORT 3'!$O116)</f>
        <v>0</v>
      </c>
      <c r="GO116" s="17">
        <f>SUMIF($M116,REGISTER!$CY$54,'KORT 3'!$O116)</f>
        <v>0</v>
      </c>
      <c r="GP116" s="17">
        <f>SUMIF($M116,REGISTER!$CY$55,'KORT 3'!$O116)</f>
        <v>0</v>
      </c>
      <c r="GQ116" s="16">
        <f>SUMIF($M116,REGISTER!$CY$56,'KORT 3'!$O116)+SUMIF($M116,REGISTER!$CY$57,'KORT 3'!$O116)+SUMIF($M116,REGISTER!$CY$58,'KORT 3'!$O116)+SUMIF($M116,REGISTER!$CY$59,'KORT 3'!$O116)</f>
        <v>0</v>
      </c>
      <c r="GR116" s="17">
        <f>SUMIF($M116,REGISTER!$CY$70,'KORT 3'!$O116)</f>
        <v>0</v>
      </c>
      <c r="GS116" s="17">
        <f>SUMIF($M116,REGISTER!$CY$71,'KORT 3'!$O116)</f>
        <v>0</v>
      </c>
      <c r="GT116" s="17">
        <f>SUMIF($M116,REGISTER!$CY$72,'KORT 3'!$O116)</f>
        <v>0</v>
      </c>
      <c r="GU116" s="17">
        <f>SUMIF($M116,REGISTER!$CY$73,'KORT 3'!$O116)</f>
        <v>0</v>
      </c>
      <c r="GV116" s="17">
        <f>SUMIF($M116,REGISTER!$CY$74,'KORT 3'!$O116)</f>
        <v>0</v>
      </c>
      <c r="GW116" s="17">
        <f>SUMIF($M116,REGISTER!$CY$75,'KORT 3'!$O116)</f>
        <v>0</v>
      </c>
      <c r="GX116" s="16">
        <f>SUMIF($M116,REGISTER!$CY$76,'KORT 3'!$O116)+SUMIF($M116,REGISTER!$CY$77,'KORT 3'!$O116)+SUMIF($M116,REGISTER!$CY$78,'KORT 3'!$O116)+SUMIF($M116,REGISTER!$CY$79,'KORT 3'!$O116)</f>
        <v>0</v>
      </c>
      <c r="GY116" s="116"/>
      <c r="GZ116" s="116"/>
      <c r="HA116" s="116"/>
      <c r="HB116" s="116"/>
      <c r="HC116" s="116"/>
      <c r="HD116" s="191"/>
      <c r="HE116" s="116"/>
      <c r="HF116" s="116"/>
      <c r="HG116" s="116"/>
      <c r="HH116" s="116"/>
      <c r="HI116" s="116"/>
      <c r="HJ116" s="116"/>
      <c r="HK116" s="116"/>
      <c r="HL116" s="116"/>
      <c r="HM116" s="116"/>
      <c r="HN116" s="116"/>
      <c r="HO116" s="116"/>
      <c r="HP116" s="106"/>
      <c r="HQ116" s="1"/>
    </row>
    <row r="117" spans="1:225" ht="12.9" customHeight="1">
      <c r="A117" s="15">
        <v>61</v>
      </c>
      <c r="B117" s="69"/>
      <c r="C117" s="28" t="s">
        <v>2</v>
      </c>
      <c r="D117" s="539" t="str">
        <f>IF(B117&gt;0,VLOOKUP(B117,RE,2,FALSE),"")</f>
        <v/>
      </c>
      <c r="E117" s="540"/>
      <c r="F117" s="540"/>
      <c r="G117" s="541"/>
      <c r="H117" s="111" t="str">
        <f t="shared" si="42"/>
        <v/>
      </c>
      <c r="I117" s="362">
        <v>1</v>
      </c>
      <c r="J117" s="22">
        <f t="shared" si="44"/>
        <v>0</v>
      </c>
      <c r="K117" s="22">
        <f t="shared" si="45"/>
        <v>0</v>
      </c>
      <c r="L117" s="22">
        <f>IF($B117="",0,VLOOKUP($B117,RE,22,FALSE))</f>
        <v>0</v>
      </c>
      <c r="M117" s="22">
        <f t="shared" si="46"/>
        <v>0</v>
      </c>
      <c r="N117" s="22">
        <f t="shared" si="47"/>
        <v>0</v>
      </c>
      <c r="O117" s="83">
        <f t="shared" si="48"/>
        <v>0</v>
      </c>
      <c r="P117" s="64">
        <f>IF(CS$70=1,0,IF(AND(CS117=1,$J117=1,$N117&gt;=13,CS$43&gt;=REGISTER!$DD$28,CS$40&gt;0,SUM(CS$54:CS$60)&gt;0),1,0))</f>
        <v>0</v>
      </c>
      <c r="Q117" s="64">
        <f>IF(CT$70=1,0,IF(AND(CT117=1,$J117=1,$N117&gt;=13,CT$43&gt;=REGISTER!$DD$28,CT$40&gt;0,SUM(CT$54:CT$60)&gt;0),1,0))</f>
        <v>0</v>
      </c>
      <c r="R117" s="64">
        <f>IF(CU$70=1,0,IF(AND(CU117=1,$J117=1,$N117&gt;=13,CU$43&gt;=REGISTER!$DD$28,CU$40&gt;0,SUM(CU$54:CU$60)&gt;0),1,0))</f>
        <v>0</v>
      </c>
      <c r="S117" s="64">
        <f>IF(CV$70=1,0,IF(AND(CV117=1,$J117=1,$N117&gt;=13,CV$43&gt;=REGISTER!$DD$28,CV$40&gt;0,SUM(CV$54:CV$60)&gt;0),1,0))</f>
        <v>0</v>
      </c>
      <c r="T117" s="64">
        <f>IF(CW$70=1,0,IF(AND(CW117=1,$J117=1,$N117&gt;=13,CW$43&gt;=REGISTER!$DD$28,CW$40&gt;0,SUM(CW$54:CW$60)&gt;0),1,0))</f>
        <v>0</v>
      </c>
      <c r="U117" s="64">
        <f>IF(CX$70=1,0,IF(AND(CX117=1,$J117=1,$N117&gt;=13,CX$43&gt;=REGISTER!$DD$28,CX$40&gt;0,SUM(CX$54:CX$60)&gt;0),1,0))</f>
        <v>0</v>
      </c>
      <c r="V117" s="64">
        <f>IF(CY$70=1,0,IF(AND(CY117=1,$J117=1,$N117&gt;=13,CY$43&gt;=REGISTER!$DD$28,CY$40&gt;0,SUM(CY$54:CY$60)&gt;0),1,0))</f>
        <v>0</v>
      </c>
      <c r="W117" s="64">
        <f>IF(CZ$70=1,0,IF(AND(CZ117=1,$J117=1,$N117&gt;=13,CZ$43&gt;=REGISTER!$DD$28,CZ$40&gt;0,SUM(CZ$54:CZ$60)&gt;0),1,0))</f>
        <v>0</v>
      </c>
      <c r="X117" s="64">
        <f>IF(DA$70=1,0,IF(AND(DA117=1,$J117=1,$N117&gt;=13,DA$43&gt;=REGISTER!$DD$28,DA$40&gt;0,SUM(DA$54:DA$60)&gt;0),1,0))</f>
        <v>0</v>
      </c>
      <c r="Y117" s="64">
        <f>IF(DB$70=1,0,IF(AND(DB117=1,$J117=1,$N117&gt;=13,DB$43&gt;=REGISTER!$DD$28,DB$40&gt;0,SUM(DB$54:DB$60)&gt;0),1,0))</f>
        <v>0</v>
      </c>
      <c r="Z117" s="64">
        <f>IF(DC$70=1,0,IF(AND(DC117=1,$J117=1,$N117&gt;=13,DC$43&gt;=REGISTER!$DD$28,DC$40&gt;0,SUM(DC$54:DC$60)&gt;0),1,0))</f>
        <v>0</v>
      </c>
      <c r="AA117" s="64">
        <f>IF(DD$70=1,0,IF(AND(DD117=1,$J117=1,$N117&gt;=13,DD$43&gt;=REGISTER!$DD$28,DD$40&gt;0,SUM(DD$54:DD$60)&gt;0),1,0))</f>
        <v>0</v>
      </c>
      <c r="AB117" s="64">
        <f>IF(DE$70=1,0,IF(AND(DE117=1,$J117=1,$N117&gt;=13,DE$43&gt;=REGISTER!$DD$28,DE$40&gt;0,SUM(DE$54:DE$60)&gt;0),1,0))</f>
        <v>0</v>
      </c>
      <c r="AC117" s="64">
        <f>IF(DF$70=1,0,IF(AND(DF117=1,$J117=1,$N117&gt;=13,DF$43&gt;=REGISTER!$DD$28,DF$40&gt;0,SUM(DF$54:DF$60)&gt;0),1,0))</f>
        <v>0</v>
      </c>
      <c r="AD117" s="64">
        <f>IF(DG$70=1,0,IF(AND(DG117=1,$J117=1,$N117&gt;=13,DG$43&gt;=REGISTER!$DD$28,DG$40&gt;0,SUM(DG$54:DG$60)&gt;0),1,0))</f>
        <v>0</v>
      </c>
      <c r="AE117" s="64">
        <f>IF(DH$70=1,0,IF(AND(DH117=1,$J117=1,$N117&gt;=13,DH$43&gt;=REGISTER!$DD$28,DH$40&gt;0,SUM(DH$54:DH$60)&gt;0),1,0))</f>
        <v>0</v>
      </c>
      <c r="AF117" s="64">
        <f>IF(DI$70=1,0,IF(AND(DI117=1,$J117=1,$N117&gt;=13,DI$43&gt;=REGISTER!$DD$28,DI$40&gt;0,SUM(DI$54:DI$60)&gt;0),1,0))</f>
        <v>0</v>
      </c>
      <c r="AG117" s="64">
        <f>IF(DJ$70=1,0,IF(AND(DJ117=1,$J117=1,$N117&gt;=13,DJ$43&gt;=REGISTER!$DD$28,DJ$40&gt;0,SUM(DJ$54:DJ$60)&gt;0),1,0))</f>
        <v>0</v>
      </c>
      <c r="AH117" s="64">
        <f>IF(DK$70=1,0,IF(AND(DK117=1,$J117=1,$N117&gt;=13,DK$43&gt;=REGISTER!$DD$28,DK$40&gt;0,SUM(DK$54:DK$60)&gt;0),1,0))</f>
        <v>0</v>
      </c>
      <c r="AI117" s="64">
        <f>IF(DL$70=1,0,IF(AND(DL117=1,$J117=1,$N117&gt;=13,DL$43&gt;=REGISTER!$DD$28,DL$40&gt;0,SUM(DL$54:DL$60)&gt;0),1,0))</f>
        <v>0</v>
      </c>
      <c r="AJ117" s="64">
        <f>IF(DM$70=1,0,IF(AND(DM117=1,$J117=1,$N117&gt;=13,DM$43&gt;=REGISTER!$DD$28,DM$40&gt;0,SUM(DM$54:DM$60)&gt;0),1,0))</f>
        <v>0</v>
      </c>
      <c r="AK117" s="64">
        <f>IF(DN$70=1,0,IF(AND(DN117=1,$J117=1,$N117&gt;=13,DN$43&gt;=REGISTER!$DD$28,DN$40&gt;0,SUM(DN$54:DN$60)&gt;0),1,0))</f>
        <v>0</v>
      </c>
      <c r="AL117" s="64">
        <f>IF(DO$70=1,0,IF(AND(DO117=1,$J117=1,$N117&gt;=13,DO$43&gt;=REGISTER!$DD$28,DO$40&gt;0,SUM(DO$54:DO$60)&gt;0),1,0))</f>
        <v>0</v>
      </c>
      <c r="AM117" s="64">
        <f>IF(DP$70=1,0,IF(AND(DP117=1,$J117=1,$N117&gt;=13,DP$43&gt;=REGISTER!$DD$28,DP$40&gt;0,SUM(DP$54:DP$60)&gt;0),1,0))</f>
        <v>0</v>
      </c>
      <c r="AN117" s="64">
        <f>IF(DQ$70=1,0,IF(AND(DQ117=1,$J117=1,$N117&gt;=13,DQ$43&gt;=REGISTER!$DD$28,DQ$40&gt;0,SUM(DQ$54:DQ$60)&gt;0),1,0))</f>
        <v>0</v>
      </c>
      <c r="AO117" s="64">
        <f>IF(DR$70=1,0,IF(AND(DR117=1,$J117=1,$N117&gt;=13,DR$43&gt;=REGISTER!$DD$28,DR$40&gt;0,SUM(DR$54:DR$60)&gt;0),1,0))</f>
        <v>0</v>
      </c>
      <c r="AP117" s="64">
        <f>IF(DS$70=1,0,IF(AND(DS117=1,$J117=1,$N117&gt;=13,DS$43&gt;=REGISTER!$DD$28,DS$40&gt;0,SUM(DS$54:DS$60)&gt;0),1,0))</f>
        <v>0</v>
      </c>
      <c r="AQ117" s="64">
        <f>IF(DT$70=1,0,IF(AND(DT117=1,$J117=1,$N117&gt;=13,DT$43&gt;=REGISTER!$DD$28,DT$40&gt;0,SUM(DT$54:DT$60)&gt;0),1,0))</f>
        <v>0</v>
      </c>
      <c r="AR117" s="64">
        <f>IF(DU$70=1,0,IF(AND(DU117=1,$J117=1,$N117&gt;=13,DU$43&gt;=REGISTER!$DD$28,DU$40&gt;0,SUM(DU$54:DU$60)&gt;0),1,0))</f>
        <v>0</v>
      </c>
      <c r="AS117" s="64">
        <f>IF(DV$70=1,0,IF(AND(DV117=1,$J117=1,$N117&gt;=13,DV$43&gt;=REGISTER!$DD$28,DV$40&gt;0,SUM(DV$54:DV$60)&gt;0),1,0))</f>
        <v>0</v>
      </c>
      <c r="AT117" s="64">
        <f>IF(DW$70=1,0,IF(AND(DW117=1,$J117=1,$N117&gt;=13,DW$43&gt;=REGISTER!$DD$28,DW$40&gt;0,SUM(DW$54:DW$60)&gt;0),1,0))</f>
        <v>0</v>
      </c>
      <c r="AU117" s="64">
        <f>IF(DX$70=1,0,IF(AND(DX117=1,$J117=1,$N117&gt;=13,DX$43&gt;=REGISTER!$DD$28,DX$40&gt;0,SUM(DX$54:DX$60)&gt;0),1,0))</f>
        <v>0</v>
      </c>
      <c r="AV117" s="64">
        <f>IF(DY$70=1,0,IF(AND(DY117=1,$J117=1,$N117&gt;=13,DY$43&gt;=REGISTER!$DD$28,DY$40&gt;0,SUM(DY$54:DY$60)&gt;0),1,0))</f>
        <v>0</v>
      </c>
      <c r="AW117" s="64">
        <f>IF(DZ$70=1,0,IF(AND(DZ117=1,$J117=1,$N117&gt;=13,DZ$43&gt;=REGISTER!$DD$28,DZ$40&gt;0,SUM(DZ$54:DZ$60)&gt;0),1,0))</f>
        <v>0</v>
      </c>
      <c r="AX117" s="64">
        <f>IF(EA$70=1,0,IF(AND(EA117=1,$J117=1,$N117&gt;=13,EA$43&gt;=REGISTER!$DD$28,EA$40&gt;0,SUM(EA$54:EA$60)&gt;0),1,0))</f>
        <v>0</v>
      </c>
      <c r="AY117" s="64">
        <f>IF(EB$70=1,0,IF(AND(EB117=1,$J117=1,$N117&gt;=13,EB$43&gt;=REGISTER!$DD$28,EB$40&gt;0,SUM(EB$54:EB$60)&gt;0),1,0))</f>
        <v>0</v>
      </c>
      <c r="AZ117" s="64">
        <f>IF(EC$70=1,0,IF(AND(EC117=1,$J117=1,$N117&gt;=13,EC$43&gt;=REGISTER!$DD$28,EC$40&gt;0,SUM(EC$54:EC$60)&gt;0),1,0))</f>
        <v>0</v>
      </c>
      <c r="BA117" s="64">
        <f>IF(ED$70=1,0,IF(AND(ED117=1,$J117=1,$N117&gt;=13,ED$43&gt;=REGISTER!$DD$28,ED$40&gt;0,SUM(ED$54:ED$60)&gt;0),1,0))</f>
        <v>0</v>
      </c>
      <c r="BB117" s="64">
        <f>IF(EE$70=1,0,IF(AND(EE117=1,$J117=1,$N117&gt;=13,EE$43&gt;=REGISTER!$DD$28,EE$40&gt;0,SUM(EE$54:EE$60)&gt;0),1,0))</f>
        <v>0</v>
      </c>
      <c r="BC117" s="64">
        <f>IF(EF$70=1,0,IF(AND(EF117=1,$J117=1,$N117&gt;=13,EF$43&gt;=REGISTER!$DD$28,EF$40&gt;0,SUM(EF$54:EF$60)&gt;0),1,0))</f>
        <v>0</v>
      </c>
      <c r="BD117" s="83">
        <f t="shared" si="55"/>
        <v>0</v>
      </c>
      <c r="BE117" s="105">
        <f t="shared" ref="BE117:BT121" si="56">IF(AND($I117=1,CS117=1,$N117&gt;=13,CS$41&gt;2,CS$40&gt;0,SUM(CS$47:CS$53)&gt;0),1,0)</f>
        <v>0</v>
      </c>
      <c r="BF117" s="105">
        <f t="shared" si="56"/>
        <v>0</v>
      </c>
      <c r="BG117" s="105">
        <f t="shared" si="56"/>
        <v>0</v>
      </c>
      <c r="BH117" s="105">
        <f t="shared" si="56"/>
        <v>0</v>
      </c>
      <c r="BI117" s="105">
        <f t="shared" si="56"/>
        <v>0</v>
      </c>
      <c r="BJ117" s="105">
        <f t="shared" si="56"/>
        <v>0</v>
      </c>
      <c r="BK117" s="105">
        <f t="shared" si="56"/>
        <v>0</v>
      </c>
      <c r="BL117" s="105">
        <f t="shared" si="56"/>
        <v>0</v>
      </c>
      <c r="BM117" s="105">
        <f t="shared" si="56"/>
        <v>0</v>
      </c>
      <c r="BN117" s="105">
        <f t="shared" si="56"/>
        <v>0</v>
      </c>
      <c r="BO117" s="105">
        <f t="shared" si="56"/>
        <v>0</v>
      </c>
      <c r="BP117" s="105">
        <f t="shared" si="56"/>
        <v>0</v>
      </c>
      <c r="BQ117" s="105">
        <f t="shared" si="56"/>
        <v>0</v>
      </c>
      <c r="BR117" s="105">
        <f t="shared" si="56"/>
        <v>0</v>
      </c>
      <c r="BS117" s="105">
        <f t="shared" si="56"/>
        <v>0</v>
      </c>
      <c r="BT117" s="105">
        <f t="shared" si="56"/>
        <v>0</v>
      </c>
      <c r="BU117" s="105">
        <f t="shared" ref="BU117:CB121" si="57">IF(AND($I117=1,DI117=1,$N117&gt;=13,DI$41&gt;2,DI$40&gt;0,SUM(DI$47:DI$53)&gt;0),1,0)</f>
        <v>0</v>
      </c>
      <c r="BV117" s="105">
        <f t="shared" si="57"/>
        <v>0</v>
      </c>
      <c r="BW117" s="105">
        <f t="shared" si="57"/>
        <v>0</v>
      </c>
      <c r="BX117" s="105">
        <f t="shared" si="57"/>
        <v>0</v>
      </c>
      <c r="BY117" s="105">
        <f t="shared" si="57"/>
        <v>0</v>
      </c>
      <c r="BZ117" s="105">
        <f t="shared" si="57"/>
        <v>0</v>
      </c>
      <c r="CA117" s="105">
        <f t="shared" si="57"/>
        <v>0</v>
      </c>
      <c r="CB117" s="105">
        <f t="shared" si="57"/>
        <v>0</v>
      </c>
      <c r="CC117" s="105">
        <f t="shared" ref="CC117:CR121" si="58">IF(AND($I117=1,DQ117=1,$N117&gt;=13,DQ$41&gt;2,DQ$40&gt;0,SUM(DQ$47:DQ$53)&gt;0),1,0)</f>
        <v>0</v>
      </c>
      <c r="CD117" s="105">
        <f t="shared" si="58"/>
        <v>0</v>
      </c>
      <c r="CE117" s="105">
        <f t="shared" si="58"/>
        <v>0</v>
      </c>
      <c r="CF117" s="105">
        <f t="shared" si="58"/>
        <v>0</v>
      </c>
      <c r="CG117" s="105">
        <f t="shared" si="58"/>
        <v>0</v>
      </c>
      <c r="CH117" s="105">
        <f t="shared" si="58"/>
        <v>0</v>
      </c>
      <c r="CI117" s="105">
        <f t="shared" si="58"/>
        <v>0</v>
      </c>
      <c r="CJ117" s="105">
        <f t="shared" si="58"/>
        <v>0</v>
      </c>
      <c r="CK117" s="105">
        <f t="shared" si="58"/>
        <v>0</v>
      </c>
      <c r="CL117" s="105">
        <f t="shared" si="58"/>
        <v>0</v>
      </c>
      <c r="CM117" s="105">
        <f t="shared" si="58"/>
        <v>0</v>
      </c>
      <c r="CN117" s="105">
        <f t="shared" si="58"/>
        <v>0</v>
      </c>
      <c r="CO117" s="105">
        <f t="shared" si="58"/>
        <v>0</v>
      </c>
      <c r="CP117" s="105">
        <f t="shared" si="58"/>
        <v>0</v>
      </c>
      <c r="CQ117" s="105">
        <f t="shared" si="58"/>
        <v>0</v>
      </c>
      <c r="CR117" s="105">
        <f t="shared" si="58"/>
        <v>0</v>
      </c>
      <c r="CS117" s="366"/>
      <c r="CT117" s="366"/>
      <c r="CU117" s="366"/>
      <c r="CV117" s="366"/>
      <c r="CW117" s="366"/>
      <c r="CX117" s="366"/>
      <c r="CY117" s="366"/>
      <c r="CZ117" s="366"/>
      <c r="DA117" s="366"/>
      <c r="DB117" s="366"/>
      <c r="DC117" s="366"/>
      <c r="DD117" s="366"/>
      <c r="DE117" s="366"/>
      <c r="DF117" s="366"/>
      <c r="DG117" s="366"/>
      <c r="DH117" s="366"/>
      <c r="DI117" s="366"/>
      <c r="DJ117" s="366"/>
      <c r="DK117" s="366"/>
      <c r="DL117" s="366"/>
      <c r="DM117" s="366"/>
      <c r="DN117" s="366"/>
      <c r="DO117" s="366"/>
      <c r="DP117" s="366"/>
      <c r="DQ117" s="366"/>
      <c r="DR117" s="366"/>
      <c r="DS117" s="366"/>
      <c r="DT117" s="366"/>
      <c r="DU117" s="366"/>
      <c r="DV117" s="366"/>
      <c r="DW117" s="366"/>
      <c r="DX117" s="366"/>
      <c r="DY117" s="366"/>
      <c r="DZ117" s="366"/>
      <c r="EA117" s="366"/>
      <c r="EB117" s="366"/>
      <c r="EC117" s="366"/>
      <c r="ED117" s="366"/>
      <c r="EE117" s="366"/>
      <c r="EF117" s="366"/>
      <c r="EG117" s="361">
        <f>COUNTA(CS117:EF117)</f>
        <v>0</v>
      </c>
      <c r="EH117" s="116"/>
      <c r="EI117" s="392">
        <f>SUM(FY117:GX117)+SUM(HD117:HG117)+SUM(HM117:HP117)</f>
        <v>0</v>
      </c>
      <c r="EJ117" s="295" t="str">
        <f t="shared" si="53"/>
        <v/>
      </c>
      <c r="EK117" s="296">
        <f t="shared" si="54"/>
        <v>0</v>
      </c>
      <c r="EL117" s="161"/>
      <c r="EM117" s="118"/>
      <c r="EN117" s="186"/>
      <c r="EO117" s="186"/>
      <c r="EP117" s="186"/>
      <c r="EQ117" s="186"/>
      <c r="ER117" s="186"/>
      <c r="ES117" s="186"/>
      <c r="ET117" s="186"/>
      <c r="EU117" s="186"/>
      <c r="EV117" s="186"/>
      <c r="EW117" s="186"/>
      <c r="EX117" s="186"/>
      <c r="EY117" s="186"/>
      <c r="EZ117" s="186"/>
      <c r="FA117" s="186"/>
      <c r="FB117" s="186"/>
      <c r="FC117" s="186"/>
      <c r="FD117" s="186"/>
      <c r="FE117" s="360">
        <f>SUMIF($L117,REGISTER!$CY$8,'KORT 3'!$BD42)</f>
        <v>0</v>
      </c>
      <c r="FF117" s="360">
        <f>SUMIF($L117,REGISTER!$CY$9,'KORT 3'!$BD42)</f>
        <v>0</v>
      </c>
      <c r="FG117" s="356">
        <f>SUMIF($K117,REGISTER!$CY$10,'KORT 3'!$BD42)</f>
        <v>0</v>
      </c>
      <c r="FH117" s="360">
        <f>+SUMIF($L117,REGISTER!$CY$16,'KORT 3'!$BD42)</f>
        <v>0</v>
      </c>
      <c r="FI117" s="360">
        <f>+SUMIF($L117,REGISTER!$CY$17,'KORT 3'!$BD42)</f>
        <v>0</v>
      </c>
      <c r="FJ117" s="360">
        <f>+SUMIF($L117,REGISTER!$CY$18,'KORT 3'!$BD42)</f>
        <v>0</v>
      </c>
      <c r="FK117" s="360">
        <f>SUMIF($L117,REGISTER!$CY$11,'KORT 3'!$BD117)+SUMIF($L117,REGISTER!$CY$18,'KORT 3'!$BD42)</f>
        <v>0</v>
      </c>
      <c r="FL117" s="360">
        <f>SUMIF($L117,REGISTER!$CY$12,'KORT 3'!$BD117)+SUMIF($L117,REGISTER!$CY$20,'KORT 3'!$BD42)</f>
        <v>0</v>
      </c>
      <c r="FM117" s="360">
        <f>SUMIF($L117,REGISTER!$CY$13,'KORT 3'!$BD117)+SUMIF($L117,REGISTER!$CY$21,'KORT 3'!$BD42)</f>
        <v>0</v>
      </c>
      <c r="FN117" s="193">
        <f>SUMIF($L117,REGISTER!$CY$14,'KORT 3'!$BD117)+SUMIF($L117,REGISTER!$CY$22,'KORT 3'!$BD42)</f>
        <v>0</v>
      </c>
      <c r="FO117" s="263">
        <f>SUMIF($L117,REGISTER!$CY$24,'KORT 3'!$BD42)</f>
        <v>0</v>
      </c>
      <c r="FP117" s="16">
        <f>SUMIF($L117,REGISTER!$CY$25,'KORT 3'!$BD42)</f>
        <v>0</v>
      </c>
      <c r="FQ117" s="16">
        <f>SUMIF($L117,REGISTER!$CY$26,'KORT 3'!$BD42)</f>
        <v>0</v>
      </c>
      <c r="FR117" s="263">
        <f>SUMIF($L117,REGISTER!$CY$32,'KORT 3'!$BD42)</f>
        <v>0</v>
      </c>
      <c r="FS117" s="263">
        <f>SUMIF($L117,REGISTER!$CY$33,'KORT 3'!$BD42)</f>
        <v>0</v>
      </c>
      <c r="FT117" s="263">
        <f>SUMIF($L117,REGISTER!$CY$34,'KORT 3'!$BD42)</f>
        <v>0</v>
      </c>
      <c r="FU117" s="16">
        <f>SUMIF($L117,REGISTER!$CY$27,'KORT 3'!$BD117)+SUMIF($L117,REGISTER!$CY$35,'KORT 3'!$BD42)</f>
        <v>0</v>
      </c>
      <c r="FV117" s="16">
        <f>SUMIF($L117,REGISTER!$CY$28,'KORT 3'!$BD117)+SUMIF($L117,REGISTER!$CY$36,'KORT 3'!$BD42)</f>
        <v>0</v>
      </c>
      <c r="FW117" s="16">
        <f>SUMIF($L117,REGISTER!$CY$29,'KORT 3'!$BD117)+SUMIF($L117,REGISTER!$CY$37,'KORT 3'!$BD42)</f>
        <v>0</v>
      </c>
      <c r="FX117" s="16">
        <f>SUMIF($L117,REGISTER!$CY$30,'KORT 3'!$BD117)+SUMIF($L117,REGISTER!$CY$38,'KORT 3'!$BD42)</f>
        <v>0</v>
      </c>
      <c r="FY117" s="268">
        <f>SUMIF($M117,REGISTER!$CY$40,'KORT 3'!$O117)</f>
        <v>0</v>
      </c>
      <c r="FZ117" s="186">
        <f>SUMIF($M117,REGISTER!$CY$41,'KORT 3'!$O117)</f>
        <v>0</v>
      </c>
      <c r="GA117" s="93">
        <f>SUMIF($M117,REGISTER!$CY$42,'KORT 3'!$O117)</f>
        <v>0</v>
      </c>
      <c r="GB117" s="17">
        <f>SUMIF($M117,REGISTER!$CY$43,'KORT 3'!$O117)</f>
        <v>0</v>
      </c>
      <c r="GC117" s="17">
        <f>SUMIF($M117,REGISTER!$CY$44,'KORT 3'!$O117)</f>
        <v>0</v>
      </c>
      <c r="GD117" s="17">
        <f>SUMIF($M117,REGISTER!$CY$45,'KORT 3'!$O117)</f>
        <v>0</v>
      </c>
      <c r="GE117" s="116">
        <f>SUMIF($M117,REGISTER!$CY$46,'KORT 3'!$O117)</f>
        <v>0</v>
      </c>
      <c r="GF117" s="116">
        <f>SUMIF($M117,REGISTER!$CY$47,'KORT 3'!$O117)</f>
        <v>0</v>
      </c>
      <c r="GG117" s="116">
        <f>SUMIF($M117,REGISTER!$CY$48,'KORT 3'!$O117)</f>
        <v>0</v>
      </c>
      <c r="GH117" s="17">
        <f>SUMIF($M117,REGISTER!$CY$63,'KORT 3'!$O117)</f>
        <v>0</v>
      </c>
      <c r="GI117" s="17">
        <f>SUMIF($M117,REGISTER!$CY$64,'KORT 3'!$O117)</f>
        <v>0</v>
      </c>
      <c r="GJ117" s="17">
        <f>SUMIF($M117,REGISTER!$CY$65,'KORT 3'!$O117)</f>
        <v>0</v>
      </c>
      <c r="GK117" s="268">
        <f>SUMIF($M117,REGISTER!$CY$52,'KORT 3'!$O117)</f>
        <v>0</v>
      </c>
      <c r="GL117" s="186">
        <f>SUMIF($M117,REGISTER!$CY$53,'KORT 3'!$O117)</f>
        <v>0</v>
      </c>
      <c r="GM117" s="93">
        <f>SUMIF($M117,REGISTER!$CY$54,'KORT 3'!$O117)</f>
        <v>0</v>
      </c>
      <c r="GN117" s="17">
        <f>SUMIF($M117,REGISTER!$CY$53,'KORT 3'!$O117)</f>
        <v>0</v>
      </c>
      <c r="GO117" s="17">
        <f>SUMIF($M117,REGISTER!$CY$54,'KORT 3'!$O117)</f>
        <v>0</v>
      </c>
      <c r="GP117" s="17">
        <f>SUMIF($M117,REGISTER!$CY$55,'KORT 3'!$O117)</f>
        <v>0</v>
      </c>
      <c r="GQ117" s="16">
        <f>SUMIF($M117,REGISTER!$CY$56,'KORT 3'!$O117)+SUMIF($M117,REGISTER!$CY$57,'KORT 3'!$O117)+SUMIF($M117,REGISTER!$CY$58,'KORT 3'!$O117)+SUMIF($M117,REGISTER!$CY$59,'KORT 3'!$O117)</f>
        <v>0</v>
      </c>
      <c r="GR117" s="268"/>
      <c r="GS117" s="186"/>
      <c r="GT117" s="93"/>
      <c r="GU117" s="17">
        <f>SUMIF($M117,REGISTER!$CY$73,'KORT 3'!$O117)</f>
        <v>0</v>
      </c>
      <c r="GV117" s="17">
        <f>SUMIF($M117,REGISTER!$CY$74,'KORT 3'!$O117)</f>
        <v>0</v>
      </c>
      <c r="GW117" s="17">
        <f>SUMIF($M117,REGISTER!$CY$75,'KORT 3'!$O117)</f>
        <v>0</v>
      </c>
      <c r="GX117" s="280">
        <f>SUMIF($M117,REGISTER!$CY$76,'KORT 3'!$O117)+SUMIF($M117,REGISTER!$CY$77,'KORT 3'!$O117)+SUMIF($M117,REGISTER!$CY$78,'KORT 3'!$O117)+SUMIF($M117,REGISTER!$CY$79,'KORT 3'!$O117)</f>
        <v>0</v>
      </c>
      <c r="GY117" s="281">
        <f>SUMIF($M117,REGISTER!$CY$43,'KORT 3'!$O42)</f>
        <v>0</v>
      </c>
      <c r="GZ117" s="16">
        <f>+SUMIF($M117,REGISTER!$CY$44,'KORT 3'!$O42)</f>
        <v>0</v>
      </c>
      <c r="HA117" s="16">
        <f>SUMIF($M117,REGISTER!$CY$53,'KORT 3'!$O42)</f>
        <v>0</v>
      </c>
      <c r="HB117" s="16">
        <f>SUMIF($M117,REGISTER!$CY$54,'KORT 3'!$O42)</f>
        <v>0</v>
      </c>
      <c r="HC117" s="16">
        <f>SUMIF($M117,REGISTER!$CY$45,'KORT 3'!$O42)+SUMIF($M117,REGISTER!$CY$55,'KORT 3'!$O42)</f>
        <v>0</v>
      </c>
      <c r="HD117" s="16">
        <f>SUMIF($M117,REGISTER!$CY$46,'KORT 3'!$O42)+SUMIF($M117,REGISTER!$CY$56,'KORT 3'!$O42)</f>
        <v>0</v>
      </c>
      <c r="HE117" s="16">
        <f>SUMIF($M117,REGISTER!$CY$47,'KORT 3'!$O42)+SUMIF($M117,REGISTER!$CY$57,'KORT 3'!$O42)</f>
        <v>0</v>
      </c>
      <c r="HF117" s="16">
        <f>SUMIF($M117,REGISTER!$CY$48,'KORT 3'!$O42)+SUMIF($M117,REGISTER!$CY$58,'KORT 3'!$O42)</f>
        <v>0</v>
      </c>
      <c r="HG117" s="193">
        <f>SUMIF($M117,REGISTER!$CY$49,'KORT 3'!$O42)+SUMIF($M117,REGISTER!$CY$59,'KORT 3'!$O42)</f>
        <v>0</v>
      </c>
      <c r="HH117" s="281">
        <f>SUMIF($M117,REGISTER!$CY$63,'KORT 3'!$O42)</f>
        <v>0</v>
      </c>
      <c r="HI117" s="16">
        <f>+SUMIF($M117,REGISTER!$CY$64,'KORT 3'!$O42)</f>
        <v>0</v>
      </c>
      <c r="HJ117" s="16">
        <f>SUMIF($M117,REGISTER!$CY$73,'KORT 3'!$O42)</f>
        <v>0</v>
      </c>
      <c r="HK117" s="16">
        <f>SUMIF($M117,REGISTER!$CY$74,'KORT 3'!$O42)</f>
        <v>0</v>
      </c>
      <c r="HL117" s="16">
        <f>SUMIF($M117,REGISTER!$CY$65,'KORT 3'!$O42)+SUMIF($M117,REGISTER!$CY$75,'KORT 3'!$O42)</f>
        <v>0</v>
      </c>
      <c r="HM117" s="16">
        <f>SUMIF($M117,REGISTER!$CY$66,'KORT 3'!$O42)+SUMIF($M117,REGISTER!$CY$76,'KORT 3'!$O42)</f>
        <v>0</v>
      </c>
      <c r="HN117" s="16">
        <f>SUMIF($M117,REGISTER!$CY$67,'KORT 3'!$O42)+SUMIF($M117,REGISTER!$CY$77,'KORT 3'!$O42)</f>
        <v>0</v>
      </c>
      <c r="HO117" s="16">
        <f>SUMIF($M117,REGISTER!$CY$68,'KORT 3'!$O42)+SUMIF($M117,REGISTER!$CY$78,'KORT 3'!$O42)</f>
        <v>0</v>
      </c>
      <c r="HP117" s="193">
        <f>SUMIF($M117,REGISTER!$CY$69,'KORT 3'!$O42)+SUMIF($M117,REGISTER!$CY$79,'KORT 3'!$O42)</f>
        <v>0</v>
      </c>
      <c r="HQ117" s="1"/>
    </row>
    <row r="118" spans="1:225" ht="12.9" customHeight="1">
      <c r="A118" s="15">
        <v>62</v>
      </c>
      <c r="B118" s="69"/>
      <c r="C118" s="28" t="s">
        <v>2</v>
      </c>
      <c r="D118" s="539" t="str">
        <f>IF(B118&gt;0,VLOOKUP(B118,RE,2,FALSE),"")</f>
        <v/>
      </c>
      <c r="E118" s="540"/>
      <c r="F118" s="540"/>
      <c r="G118" s="541"/>
      <c r="H118" s="111" t="str">
        <f t="shared" si="42"/>
        <v/>
      </c>
      <c r="I118" s="362">
        <v>1</v>
      </c>
      <c r="J118" s="22">
        <f t="shared" si="44"/>
        <v>0</v>
      </c>
      <c r="K118" s="22">
        <f t="shared" si="45"/>
        <v>0</v>
      </c>
      <c r="L118" s="22">
        <f>IF($B118="",0,VLOOKUP($B118,RE,22,FALSE))</f>
        <v>0</v>
      </c>
      <c r="M118" s="22">
        <f t="shared" si="46"/>
        <v>0</v>
      </c>
      <c r="N118" s="22">
        <f t="shared" si="47"/>
        <v>0</v>
      </c>
      <c r="O118" s="83">
        <f t="shared" si="48"/>
        <v>0</v>
      </c>
      <c r="P118" s="64">
        <f>IF(CS$70=1,0,IF(AND(CS118=1,$J118=1,$N118&gt;=13,CS$43&gt;=REGISTER!$DD$28,CS$40&gt;0,SUM(CS$54:CS$60)&gt;0),1,0))</f>
        <v>0</v>
      </c>
      <c r="Q118" s="64">
        <f>IF(CT$70=1,0,IF(AND(CT118=1,$J118=1,$N118&gt;=13,CT$43&gt;=REGISTER!$DD$28,CT$40&gt;0,SUM(CT$54:CT$60)&gt;0),1,0))</f>
        <v>0</v>
      </c>
      <c r="R118" s="64">
        <f>IF(CU$70=1,0,IF(AND(CU118=1,$J118=1,$N118&gt;=13,CU$43&gt;=REGISTER!$DD$28,CU$40&gt;0,SUM(CU$54:CU$60)&gt;0),1,0))</f>
        <v>0</v>
      </c>
      <c r="S118" s="64">
        <f>IF(CV$70=1,0,IF(AND(CV118=1,$J118=1,$N118&gt;=13,CV$43&gt;=REGISTER!$DD$28,CV$40&gt;0,SUM(CV$54:CV$60)&gt;0),1,0))</f>
        <v>0</v>
      </c>
      <c r="T118" s="64">
        <f>IF(CW$70=1,0,IF(AND(CW118=1,$J118=1,$N118&gt;=13,CW$43&gt;=REGISTER!$DD$28,CW$40&gt;0,SUM(CW$54:CW$60)&gt;0),1,0))</f>
        <v>0</v>
      </c>
      <c r="U118" s="64">
        <f>IF(CX$70=1,0,IF(AND(CX118=1,$J118=1,$N118&gt;=13,CX$43&gt;=REGISTER!$DD$28,CX$40&gt;0,SUM(CX$54:CX$60)&gt;0),1,0))</f>
        <v>0</v>
      </c>
      <c r="V118" s="64">
        <f>IF(CY$70=1,0,IF(AND(CY118=1,$J118=1,$N118&gt;=13,CY$43&gt;=REGISTER!$DD$28,CY$40&gt;0,SUM(CY$54:CY$60)&gt;0),1,0))</f>
        <v>0</v>
      </c>
      <c r="W118" s="64">
        <f>IF(CZ$70=1,0,IF(AND(CZ118=1,$J118=1,$N118&gt;=13,CZ$43&gt;=REGISTER!$DD$28,CZ$40&gt;0,SUM(CZ$54:CZ$60)&gt;0),1,0))</f>
        <v>0</v>
      </c>
      <c r="X118" s="64">
        <f>IF(DA$70=1,0,IF(AND(DA118=1,$J118=1,$N118&gt;=13,DA$43&gt;=REGISTER!$DD$28,DA$40&gt;0,SUM(DA$54:DA$60)&gt;0),1,0))</f>
        <v>0</v>
      </c>
      <c r="Y118" s="64">
        <f>IF(DB$70=1,0,IF(AND(DB118=1,$J118=1,$N118&gt;=13,DB$43&gt;=REGISTER!$DD$28,DB$40&gt;0,SUM(DB$54:DB$60)&gt;0),1,0))</f>
        <v>0</v>
      </c>
      <c r="Z118" s="64">
        <f>IF(DC$70=1,0,IF(AND(DC118=1,$J118=1,$N118&gt;=13,DC$43&gt;=REGISTER!$DD$28,DC$40&gt;0,SUM(DC$54:DC$60)&gt;0),1,0))</f>
        <v>0</v>
      </c>
      <c r="AA118" s="64">
        <f>IF(DD$70=1,0,IF(AND(DD118=1,$J118=1,$N118&gt;=13,DD$43&gt;=REGISTER!$DD$28,DD$40&gt;0,SUM(DD$54:DD$60)&gt;0),1,0))</f>
        <v>0</v>
      </c>
      <c r="AB118" s="64">
        <f>IF(DE$70=1,0,IF(AND(DE118=1,$J118=1,$N118&gt;=13,DE$43&gt;=REGISTER!$DD$28,DE$40&gt;0,SUM(DE$54:DE$60)&gt;0),1,0))</f>
        <v>0</v>
      </c>
      <c r="AC118" s="64">
        <f>IF(DF$70=1,0,IF(AND(DF118=1,$J118=1,$N118&gt;=13,DF$43&gt;=REGISTER!$DD$28,DF$40&gt;0,SUM(DF$54:DF$60)&gt;0),1,0))</f>
        <v>0</v>
      </c>
      <c r="AD118" s="64">
        <f>IF(DG$70=1,0,IF(AND(DG118=1,$J118=1,$N118&gt;=13,DG$43&gt;=REGISTER!$DD$28,DG$40&gt;0,SUM(DG$54:DG$60)&gt;0),1,0))</f>
        <v>0</v>
      </c>
      <c r="AE118" s="64">
        <f>IF(DH$70=1,0,IF(AND(DH118=1,$J118=1,$N118&gt;=13,DH$43&gt;=REGISTER!$DD$28,DH$40&gt;0,SUM(DH$54:DH$60)&gt;0),1,0))</f>
        <v>0</v>
      </c>
      <c r="AF118" s="64">
        <f>IF(DI$70=1,0,IF(AND(DI118=1,$J118=1,$N118&gt;=13,DI$43&gt;=REGISTER!$DD$28,DI$40&gt;0,SUM(DI$54:DI$60)&gt;0),1,0))</f>
        <v>0</v>
      </c>
      <c r="AG118" s="64">
        <f>IF(DJ$70=1,0,IF(AND(DJ118=1,$J118=1,$N118&gt;=13,DJ$43&gt;=REGISTER!$DD$28,DJ$40&gt;0,SUM(DJ$54:DJ$60)&gt;0),1,0))</f>
        <v>0</v>
      </c>
      <c r="AH118" s="64">
        <f>IF(DK$70=1,0,IF(AND(DK118=1,$J118=1,$N118&gt;=13,DK$43&gt;=REGISTER!$DD$28,DK$40&gt;0,SUM(DK$54:DK$60)&gt;0),1,0))</f>
        <v>0</v>
      </c>
      <c r="AI118" s="64">
        <f>IF(DL$70=1,0,IF(AND(DL118=1,$J118=1,$N118&gt;=13,DL$43&gt;=REGISTER!$DD$28,DL$40&gt;0,SUM(DL$54:DL$60)&gt;0),1,0))</f>
        <v>0</v>
      </c>
      <c r="AJ118" s="64">
        <f>IF(DM$70=1,0,IF(AND(DM118=1,$J118=1,$N118&gt;=13,DM$43&gt;=REGISTER!$DD$28,DM$40&gt;0,SUM(DM$54:DM$60)&gt;0),1,0))</f>
        <v>0</v>
      </c>
      <c r="AK118" s="64">
        <f>IF(DN$70=1,0,IF(AND(DN118=1,$J118=1,$N118&gt;=13,DN$43&gt;=REGISTER!$DD$28,DN$40&gt;0,SUM(DN$54:DN$60)&gt;0),1,0))</f>
        <v>0</v>
      </c>
      <c r="AL118" s="64">
        <f>IF(DO$70=1,0,IF(AND(DO118=1,$J118=1,$N118&gt;=13,DO$43&gt;=REGISTER!$DD$28,DO$40&gt;0,SUM(DO$54:DO$60)&gt;0),1,0))</f>
        <v>0</v>
      </c>
      <c r="AM118" s="64">
        <f>IF(DP$70=1,0,IF(AND(DP118=1,$J118=1,$N118&gt;=13,DP$43&gt;=REGISTER!$DD$28,DP$40&gt;0,SUM(DP$54:DP$60)&gt;0),1,0))</f>
        <v>0</v>
      </c>
      <c r="AN118" s="64">
        <f>IF(DQ$70=1,0,IF(AND(DQ118=1,$J118=1,$N118&gt;=13,DQ$43&gt;=REGISTER!$DD$28,DQ$40&gt;0,SUM(DQ$54:DQ$60)&gt;0),1,0))</f>
        <v>0</v>
      </c>
      <c r="AO118" s="64">
        <f>IF(DR$70=1,0,IF(AND(DR118=1,$J118=1,$N118&gt;=13,DR$43&gt;=REGISTER!$DD$28,DR$40&gt;0,SUM(DR$54:DR$60)&gt;0),1,0))</f>
        <v>0</v>
      </c>
      <c r="AP118" s="64">
        <f>IF(DS$70=1,0,IF(AND(DS118=1,$J118=1,$N118&gt;=13,DS$43&gt;=REGISTER!$DD$28,DS$40&gt;0,SUM(DS$54:DS$60)&gt;0),1,0))</f>
        <v>0</v>
      </c>
      <c r="AQ118" s="64">
        <f>IF(DT$70=1,0,IF(AND(DT118=1,$J118=1,$N118&gt;=13,DT$43&gt;=REGISTER!$DD$28,DT$40&gt;0,SUM(DT$54:DT$60)&gt;0),1,0))</f>
        <v>0</v>
      </c>
      <c r="AR118" s="64">
        <f>IF(DU$70=1,0,IF(AND(DU118=1,$J118=1,$N118&gt;=13,DU$43&gt;=REGISTER!$DD$28,DU$40&gt;0,SUM(DU$54:DU$60)&gt;0),1,0))</f>
        <v>0</v>
      </c>
      <c r="AS118" s="64">
        <f>IF(DV$70=1,0,IF(AND(DV118=1,$J118=1,$N118&gt;=13,DV$43&gt;=REGISTER!$DD$28,DV$40&gt;0,SUM(DV$54:DV$60)&gt;0),1,0))</f>
        <v>0</v>
      </c>
      <c r="AT118" s="64">
        <f>IF(DW$70=1,0,IF(AND(DW118=1,$J118=1,$N118&gt;=13,DW$43&gt;=REGISTER!$DD$28,DW$40&gt;0,SUM(DW$54:DW$60)&gt;0),1,0))</f>
        <v>0</v>
      </c>
      <c r="AU118" s="64">
        <f>IF(DX$70=1,0,IF(AND(DX118=1,$J118=1,$N118&gt;=13,DX$43&gt;=REGISTER!$DD$28,DX$40&gt;0,SUM(DX$54:DX$60)&gt;0),1,0))</f>
        <v>0</v>
      </c>
      <c r="AV118" s="64">
        <f>IF(DY$70=1,0,IF(AND(DY118=1,$J118=1,$N118&gt;=13,DY$43&gt;=REGISTER!$DD$28,DY$40&gt;0,SUM(DY$54:DY$60)&gt;0),1,0))</f>
        <v>0</v>
      </c>
      <c r="AW118" s="64">
        <f>IF(DZ$70=1,0,IF(AND(DZ118=1,$J118=1,$N118&gt;=13,DZ$43&gt;=REGISTER!$DD$28,DZ$40&gt;0,SUM(DZ$54:DZ$60)&gt;0),1,0))</f>
        <v>0</v>
      </c>
      <c r="AX118" s="64">
        <f>IF(EA$70=1,0,IF(AND(EA118=1,$J118=1,$N118&gt;=13,EA$43&gt;=REGISTER!$DD$28,EA$40&gt;0,SUM(EA$54:EA$60)&gt;0),1,0))</f>
        <v>0</v>
      </c>
      <c r="AY118" s="64">
        <f>IF(EB$70=1,0,IF(AND(EB118=1,$J118=1,$N118&gt;=13,EB$43&gt;=REGISTER!$DD$28,EB$40&gt;0,SUM(EB$54:EB$60)&gt;0),1,0))</f>
        <v>0</v>
      </c>
      <c r="AZ118" s="64">
        <f>IF(EC$70=1,0,IF(AND(EC118=1,$J118=1,$N118&gt;=13,EC$43&gt;=REGISTER!$DD$28,EC$40&gt;0,SUM(EC$54:EC$60)&gt;0),1,0))</f>
        <v>0</v>
      </c>
      <c r="BA118" s="64">
        <f>IF(ED$70=1,0,IF(AND(ED118=1,$J118=1,$N118&gt;=13,ED$43&gt;=REGISTER!$DD$28,ED$40&gt;0,SUM(ED$54:ED$60)&gt;0),1,0))</f>
        <v>0</v>
      </c>
      <c r="BB118" s="64">
        <f>IF(EE$70=1,0,IF(AND(EE118=1,$J118=1,$N118&gt;=13,EE$43&gt;=REGISTER!$DD$28,EE$40&gt;0,SUM(EE$54:EE$60)&gt;0),1,0))</f>
        <v>0</v>
      </c>
      <c r="BC118" s="64">
        <f>IF(EF$70=1,0,IF(AND(EF118=1,$J118=1,$N118&gt;=13,EF$43&gt;=REGISTER!$DD$28,EF$40&gt;0,SUM(EF$54:EF$60)&gt;0),1,0))</f>
        <v>0</v>
      </c>
      <c r="BD118" s="83">
        <f t="shared" si="55"/>
        <v>0</v>
      </c>
      <c r="BE118" s="105">
        <f t="shared" si="56"/>
        <v>0</v>
      </c>
      <c r="BF118" s="105">
        <f t="shared" si="56"/>
        <v>0</v>
      </c>
      <c r="BG118" s="105">
        <f t="shared" ref="BG118:BV122" si="59">IF(AND($I118=1,CU118=1,$N118&gt;=13,CU$41&gt;2,CU$40&gt;0,SUM(CU$47:CU$53)&gt;0),1,0)</f>
        <v>0</v>
      </c>
      <c r="BH118" s="105">
        <f t="shared" si="59"/>
        <v>0</v>
      </c>
      <c r="BI118" s="105">
        <f t="shared" si="59"/>
        <v>0</v>
      </c>
      <c r="BJ118" s="105">
        <f t="shared" si="59"/>
        <v>0</v>
      </c>
      <c r="BK118" s="105">
        <f t="shared" si="59"/>
        <v>0</v>
      </c>
      <c r="BL118" s="105">
        <f t="shared" si="59"/>
        <v>0</v>
      </c>
      <c r="BM118" s="105">
        <f t="shared" si="59"/>
        <v>0</v>
      </c>
      <c r="BN118" s="105">
        <f t="shared" si="59"/>
        <v>0</v>
      </c>
      <c r="BO118" s="105">
        <f t="shared" si="59"/>
        <v>0</v>
      </c>
      <c r="BP118" s="105">
        <f t="shared" si="59"/>
        <v>0</v>
      </c>
      <c r="BQ118" s="105">
        <f t="shared" si="59"/>
        <v>0</v>
      </c>
      <c r="BR118" s="105">
        <f t="shared" si="59"/>
        <v>0</v>
      </c>
      <c r="BS118" s="105">
        <f t="shared" si="59"/>
        <v>0</v>
      </c>
      <c r="BT118" s="105">
        <f t="shared" si="59"/>
        <v>0</v>
      </c>
      <c r="BU118" s="105">
        <f t="shared" si="59"/>
        <v>0</v>
      </c>
      <c r="BV118" s="105">
        <f t="shared" si="59"/>
        <v>0</v>
      </c>
      <c r="BW118" s="105">
        <f t="shared" ref="BW118:CL122" si="60">IF(AND($I118=1,DK118=1,$N118&gt;=13,DK$41&gt;2,DK$40&gt;0,SUM(DK$47:DK$53)&gt;0),1,0)</f>
        <v>0</v>
      </c>
      <c r="BX118" s="105">
        <f t="shared" si="60"/>
        <v>0</v>
      </c>
      <c r="BY118" s="105">
        <f t="shared" si="60"/>
        <v>0</v>
      </c>
      <c r="BZ118" s="105">
        <f t="shared" si="60"/>
        <v>0</v>
      </c>
      <c r="CA118" s="105">
        <f t="shared" si="60"/>
        <v>0</v>
      </c>
      <c r="CB118" s="105">
        <f t="shared" si="60"/>
        <v>0</v>
      </c>
      <c r="CC118" s="105">
        <f t="shared" si="60"/>
        <v>0</v>
      </c>
      <c r="CD118" s="105">
        <f t="shared" si="60"/>
        <v>0</v>
      </c>
      <c r="CE118" s="105">
        <f t="shared" si="60"/>
        <v>0</v>
      </c>
      <c r="CF118" s="105">
        <f t="shared" si="60"/>
        <v>0</v>
      </c>
      <c r="CG118" s="105">
        <f t="shared" si="60"/>
        <v>0</v>
      </c>
      <c r="CH118" s="105">
        <f t="shared" si="60"/>
        <v>0</v>
      </c>
      <c r="CI118" s="105">
        <f t="shared" si="60"/>
        <v>0</v>
      </c>
      <c r="CJ118" s="105">
        <f t="shared" si="60"/>
        <v>0</v>
      </c>
      <c r="CK118" s="105">
        <f t="shared" si="60"/>
        <v>0</v>
      </c>
      <c r="CL118" s="105">
        <f t="shared" si="60"/>
        <v>0</v>
      </c>
      <c r="CM118" s="105">
        <f t="shared" si="58"/>
        <v>0</v>
      </c>
      <c r="CN118" s="105">
        <f t="shared" si="58"/>
        <v>0</v>
      </c>
      <c r="CO118" s="105">
        <f t="shared" si="58"/>
        <v>0</v>
      </c>
      <c r="CP118" s="105">
        <f t="shared" si="58"/>
        <v>0</v>
      </c>
      <c r="CQ118" s="105">
        <f t="shared" si="58"/>
        <v>0</v>
      </c>
      <c r="CR118" s="105">
        <f t="shared" si="58"/>
        <v>0</v>
      </c>
      <c r="CS118" s="366"/>
      <c r="CT118" s="366"/>
      <c r="CU118" s="366"/>
      <c r="CV118" s="366"/>
      <c r="CW118" s="366"/>
      <c r="CX118" s="366"/>
      <c r="CY118" s="366"/>
      <c r="CZ118" s="366"/>
      <c r="DA118" s="366"/>
      <c r="DB118" s="366"/>
      <c r="DC118" s="366"/>
      <c r="DD118" s="366"/>
      <c r="DE118" s="366"/>
      <c r="DF118" s="366"/>
      <c r="DG118" s="366"/>
      <c r="DH118" s="366"/>
      <c r="DI118" s="366"/>
      <c r="DJ118" s="366"/>
      <c r="DK118" s="366"/>
      <c r="DL118" s="366"/>
      <c r="DM118" s="366"/>
      <c r="DN118" s="366"/>
      <c r="DO118" s="366"/>
      <c r="DP118" s="366"/>
      <c r="DQ118" s="366"/>
      <c r="DR118" s="366"/>
      <c r="DS118" s="366"/>
      <c r="DT118" s="366"/>
      <c r="DU118" s="366"/>
      <c r="DV118" s="366"/>
      <c r="DW118" s="366"/>
      <c r="DX118" s="366"/>
      <c r="DY118" s="366"/>
      <c r="DZ118" s="366"/>
      <c r="EA118" s="366"/>
      <c r="EB118" s="366"/>
      <c r="EC118" s="366"/>
      <c r="ED118" s="366"/>
      <c r="EE118" s="366"/>
      <c r="EF118" s="366"/>
      <c r="EG118" s="361">
        <f>COUNTA(CS118:EF118)</f>
        <v>0</v>
      </c>
      <c r="EH118" s="116"/>
      <c r="EI118" s="392">
        <f>SUM(FY118:GX118)+SUM(HD118:HG118)+SUM(HM118:HP118)</f>
        <v>0</v>
      </c>
      <c r="EJ118" s="295" t="str">
        <f t="shared" si="53"/>
        <v/>
      </c>
      <c r="EK118" s="296">
        <f t="shared" si="54"/>
        <v>0</v>
      </c>
      <c r="EL118" s="161"/>
      <c r="EM118" s="196"/>
      <c r="EN118" s="116"/>
      <c r="EO118" s="116"/>
      <c r="EP118" s="116"/>
      <c r="EQ118" s="116"/>
      <c r="ER118" s="116"/>
      <c r="ES118" s="116"/>
      <c r="ET118" s="116"/>
      <c r="EU118" s="116"/>
      <c r="EV118" s="116"/>
      <c r="EW118" s="116"/>
      <c r="EX118" s="116"/>
      <c r="EY118" s="116"/>
      <c r="EZ118" s="116"/>
      <c r="FA118" s="116"/>
      <c r="FB118" s="116"/>
      <c r="FC118" s="116"/>
      <c r="FD118" s="106"/>
      <c r="FE118" s="360">
        <f>SUMIF($L118,REGISTER!$CY$8,'KORT 3'!$BD43)</f>
        <v>0</v>
      </c>
      <c r="FF118" s="360">
        <f>SUMIF($L118,REGISTER!$CY$9,'KORT 3'!$BD43)</f>
        <v>0</v>
      </c>
      <c r="FG118" s="356">
        <f>SUMIF($K118,REGISTER!$CY$10,'KORT 3'!$BD43)</f>
        <v>0</v>
      </c>
      <c r="FH118" s="360">
        <f>+SUMIF($L118,REGISTER!$CY$16,'KORT 3'!$BD43)</f>
        <v>0</v>
      </c>
      <c r="FI118" s="360">
        <f>+SUMIF($L118,REGISTER!$CY$17,'KORT 3'!$BD43)</f>
        <v>0</v>
      </c>
      <c r="FJ118" s="360">
        <f>+SUMIF($L118,REGISTER!$CY$18,'KORT 3'!$BD43)</f>
        <v>0</v>
      </c>
      <c r="FK118" s="360">
        <f>SUMIF($L118,REGISTER!$CY$11,'KORT 3'!$BD118)+SUMIF($L118,REGISTER!$CY$18,'KORT 3'!$BD43)</f>
        <v>0</v>
      </c>
      <c r="FL118" s="360">
        <f>SUMIF($L118,REGISTER!$CY$12,'KORT 3'!$BD118)+SUMIF($L118,REGISTER!$CY$20,'KORT 3'!$BD43)</f>
        <v>0</v>
      </c>
      <c r="FM118" s="360">
        <f>SUMIF($L118,REGISTER!$CY$13,'KORT 3'!$BD118)+SUMIF($L118,REGISTER!$CY$21,'KORT 3'!$BD43)</f>
        <v>0</v>
      </c>
      <c r="FN118" s="193">
        <f>SUMIF($L118,REGISTER!$CY$14,'KORT 3'!$BD118)+SUMIF($L118,REGISTER!$CY$22,'KORT 3'!$BD43)</f>
        <v>0</v>
      </c>
      <c r="FO118" s="263">
        <f>SUMIF($L118,REGISTER!$CY$24,'KORT 3'!$BD43)</f>
        <v>0</v>
      </c>
      <c r="FP118" s="16">
        <f>SUMIF($L118,REGISTER!$CY$25,'KORT 3'!$BD43)</f>
        <v>0</v>
      </c>
      <c r="FQ118" s="16">
        <f>SUMIF($L118,REGISTER!$CY$26,'KORT 3'!$BD43)</f>
        <v>0</v>
      </c>
      <c r="FR118" s="263">
        <f>SUMIF($L118,REGISTER!$CY$32,'KORT 3'!$BD43)</f>
        <v>0</v>
      </c>
      <c r="FS118" s="263">
        <f>SUMIF($L118,REGISTER!$CY$33,'KORT 3'!$BD43)</f>
        <v>0</v>
      </c>
      <c r="FT118" s="263">
        <f>SUMIF($L118,REGISTER!$CY$34,'KORT 3'!$BD43)</f>
        <v>0</v>
      </c>
      <c r="FU118" s="16">
        <f>SUMIF($L118,REGISTER!$CY$27,'KORT 3'!$BD118)+SUMIF($L118,REGISTER!$CY$35,'KORT 3'!$BD43)</f>
        <v>0</v>
      </c>
      <c r="FV118" s="16">
        <f>SUMIF($L118,REGISTER!$CY$28,'KORT 3'!$BD118)+SUMIF($L118,REGISTER!$CY$36,'KORT 3'!$BD43)</f>
        <v>0</v>
      </c>
      <c r="FW118" s="16">
        <f>SUMIF($L118,REGISTER!$CY$29,'KORT 3'!$BD118)+SUMIF($L118,REGISTER!$CY$37,'KORT 3'!$BD43)</f>
        <v>0</v>
      </c>
      <c r="FX118" s="16">
        <f>SUMIF($L118,REGISTER!$CY$30,'KORT 3'!$BD118)+SUMIF($L118,REGISTER!$CY$38,'KORT 3'!$BD43)</f>
        <v>0</v>
      </c>
      <c r="FY118" s="269">
        <f>SUMIF($M118,REGISTER!$CY$40,'KORT 3'!$O118)</f>
        <v>0</v>
      </c>
      <c r="FZ118" s="116">
        <f>SUMIF($M118,REGISTER!$CY$41,'KORT 3'!$O118)</f>
        <v>0</v>
      </c>
      <c r="GA118" s="106">
        <f>SUMIF($M118,REGISTER!$CY$42,'KORT 3'!$O118)</f>
        <v>0</v>
      </c>
      <c r="GB118" s="17">
        <f>SUMIF($M118,REGISTER!$CY$43,'KORT 3'!$O118)</f>
        <v>0</v>
      </c>
      <c r="GC118" s="17">
        <f>SUMIF($M118,REGISTER!$CY$44,'KORT 3'!$O118)</f>
        <v>0</v>
      </c>
      <c r="GD118" s="17">
        <f>SUMIF($M118,REGISTER!$CY$45,'KORT 3'!$O118)</f>
        <v>0</v>
      </c>
      <c r="GE118" s="116">
        <f>SUMIF($M118,REGISTER!$CY$46,'KORT 3'!$O118)</f>
        <v>0</v>
      </c>
      <c r="GF118" s="116">
        <f>SUMIF($M118,REGISTER!$CY$47,'KORT 3'!$O118)</f>
        <v>0</v>
      </c>
      <c r="GG118" s="116">
        <f>SUMIF($M118,REGISTER!$CY$48,'KORT 3'!$O118)</f>
        <v>0</v>
      </c>
      <c r="GH118" s="17">
        <f>SUMIF($M118,REGISTER!$CY$63,'KORT 3'!$O118)</f>
        <v>0</v>
      </c>
      <c r="GI118" s="17">
        <f>SUMIF($M118,REGISTER!$CY$64,'KORT 3'!$O118)</f>
        <v>0</v>
      </c>
      <c r="GJ118" s="17">
        <f>SUMIF($M118,REGISTER!$CY$65,'KORT 3'!$O118)</f>
        <v>0</v>
      </c>
      <c r="GK118" s="269">
        <f>SUMIF($M118,REGISTER!$CY$52,'KORT 3'!$O118)</f>
        <v>0</v>
      </c>
      <c r="GL118" s="116">
        <f>SUMIF($M118,REGISTER!$CY$53,'KORT 3'!$O118)</f>
        <v>0</v>
      </c>
      <c r="GM118" s="106">
        <f>SUMIF($M118,REGISTER!$CY$54,'KORT 3'!$O118)</f>
        <v>0</v>
      </c>
      <c r="GN118" s="17">
        <f>SUMIF($M118,REGISTER!$CY$53,'KORT 3'!$O118)</f>
        <v>0</v>
      </c>
      <c r="GO118" s="17">
        <f>SUMIF($M118,REGISTER!$CY$54,'KORT 3'!$O118)</f>
        <v>0</v>
      </c>
      <c r="GP118" s="17">
        <f>SUMIF($M118,REGISTER!$CY$55,'KORT 3'!$O118)</f>
        <v>0</v>
      </c>
      <c r="GQ118" s="16">
        <f>SUMIF($M118,REGISTER!$CY$56,'KORT 3'!$O118)+SUMIF($M118,REGISTER!$CY$57,'KORT 3'!$O118)+SUMIF($M118,REGISTER!$CY$58,'KORT 3'!$O118)+SUMIF($M118,REGISTER!$CY$59,'KORT 3'!$O118)</f>
        <v>0</v>
      </c>
      <c r="GR118" s="269"/>
      <c r="GS118" s="116"/>
      <c r="GT118" s="106"/>
      <c r="GU118" s="17">
        <f>SUMIF($M118,REGISTER!$CY$73,'KORT 3'!$O118)</f>
        <v>0</v>
      </c>
      <c r="GV118" s="17">
        <f>SUMIF($M118,REGISTER!$CY$74,'KORT 3'!$O118)</f>
        <v>0</v>
      </c>
      <c r="GW118" s="17">
        <f>SUMIF($M118,REGISTER!$CY$75,'KORT 3'!$O118)</f>
        <v>0</v>
      </c>
      <c r="GX118" s="280">
        <f>SUMIF($M118,REGISTER!$CY$76,'KORT 3'!$O118)+SUMIF($M118,REGISTER!$CY$77,'KORT 3'!$O118)+SUMIF($M118,REGISTER!$CY$78,'KORT 3'!$O118)+SUMIF($M118,REGISTER!$CY$79,'KORT 3'!$O118)</f>
        <v>0</v>
      </c>
      <c r="GY118" s="281">
        <f>SUMIF($M118,REGISTER!$CY$43,'KORT 3'!$O43)</f>
        <v>0</v>
      </c>
      <c r="GZ118" s="16">
        <f>+SUMIF($M118,REGISTER!$CY$44,'KORT 3'!$O43)</f>
        <v>0</v>
      </c>
      <c r="HA118" s="16">
        <f>SUMIF($M118,REGISTER!$CY$53,'KORT 3'!$O43)</f>
        <v>0</v>
      </c>
      <c r="HB118" s="16">
        <f>SUMIF($M118,REGISTER!$CY$54,'KORT 3'!$O43)</f>
        <v>0</v>
      </c>
      <c r="HC118" s="16">
        <f>SUMIF($M118,REGISTER!$CY$45,'KORT 3'!$O43)+SUMIF($M118,REGISTER!$CY$55,'KORT 3'!$O43)</f>
        <v>0</v>
      </c>
      <c r="HD118" s="16">
        <f>SUMIF($M118,REGISTER!$CY$46,'KORT 3'!$O43)+SUMIF($M118,REGISTER!$CY$56,'KORT 3'!$O43)</f>
        <v>0</v>
      </c>
      <c r="HE118" s="16">
        <f>SUMIF($M118,REGISTER!$CY$47,'KORT 3'!$O43)+SUMIF($M118,REGISTER!$CY$57,'KORT 3'!$O43)</f>
        <v>0</v>
      </c>
      <c r="HF118" s="16">
        <f>SUMIF($M118,REGISTER!$CY$48,'KORT 3'!$O43)+SUMIF($M118,REGISTER!$CY$58,'KORT 3'!$O43)</f>
        <v>0</v>
      </c>
      <c r="HG118" s="193">
        <f>SUMIF($M118,REGISTER!$CY$49,'KORT 3'!$O43)+SUMIF($M118,REGISTER!$CY$59,'KORT 3'!$O43)</f>
        <v>0</v>
      </c>
      <c r="HH118" s="281">
        <f>SUMIF($M118,REGISTER!$CY$63,'KORT 3'!$O43)</f>
        <v>0</v>
      </c>
      <c r="HI118" s="16">
        <f>+SUMIF($M118,REGISTER!$CY$64,'KORT 3'!$O43)</f>
        <v>0</v>
      </c>
      <c r="HJ118" s="16">
        <f>SUMIF($M118,REGISTER!$CY$73,'KORT 3'!$O43)</f>
        <v>0</v>
      </c>
      <c r="HK118" s="16">
        <f>SUMIF($M118,REGISTER!$CY$74,'KORT 3'!$O43)</f>
        <v>0</v>
      </c>
      <c r="HL118" s="16">
        <f>SUMIF($M118,REGISTER!$CY$65,'KORT 3'!$O43)+SUMIF($M118,REGISTER!$CY$75,'KORT 3'!$O43)</f>
        <v>0</v>
      </c>
      <c r="HM118" s="16">
        <f>SUMIF($M118,REGISTER!$CY$66,'KORT 3'!$O43)+SUMIF($M118,REGISTER!$CY$76,'KORT 3'!$O43)</f>
        <v>0</v>
      </c>
      <c r="HN118" s="16">
        <f>SUMIF($M118,REGISTER!$CY$67,'KORT 3'!$O43)+SUMIF($M118,REGISTER!$CY$77,'KORT 3'!$O43)</f>
        <v>0</v>
      </c>
      <c r="HO118" s="16">
        <f>SUMIF($M118,REGISTER!$CY$68,'KORT 3'!$O43)+SUMIF($M118,REGISTER!$CY$78,'KORT 3'!$O43)</f>
        <v>0</v>
      </c>
      <c r="HP118" s="193">
        <f>SUMIF($M118,REGISTER!$CY$69,'KORT 3'!$O43)+SUMIF($M118,REGISTER!$CY$79,'KORT 3'!$O43)</f>
        <v>0</v>
      </c>
      <c r="HQ118" s="1"/>
    </row>
    <row r="119" spans="1:225" ht="12.9" customHeight="1">
      <c r="A119" s="15">
        <v>63</v>
      </c>
      <c r="B119" s="69"/>
      <c r="C119" s="28" t="s">
        <v>2</v>
      </c>
      <c r="D119" s="539" t="str">
        <f>IF(B119&gt;0,VLOOKUP(B119,RE,2,FALSE),"")</f>
        <v/>
      </c>
      <c r="E119" s="540"/>
      <c r="F119" s="540"/>
      <c r="G119" s="541"/>
      <c r="H119" s="111" t="str">
        <f t="shared" si="42"/>
        <v/>
      </c>
      <c r="I119" s="362">
        <v>1</v>
      </c>
      <c r="J119" s="22">
        <f t="shared" si="44"/>
        <v>0</v>
      </c>
      <c r="K119" s="22">
        <f t="shared" si="45"/>
        <v>0</v>
      </c>
      <c r="L119" s="22">
        <f>IF($B119="",0,VLOOKUP($B119,RE,22,FALSE))</f>
        <v>0</v>
      </c>
      <c r="M119" s="22">
        <f t="shared" si="46"/>
        <v>0</v>
      </c>
      <c r="N119" s="22">
        <f t="shared" si="47"/>
        <v>0</v>
      </c>
      <c r="O119" s="83">
        <f t="shared" si="48"/>
        <v>0</v>
      </c>
      <c r="P119" s="64">
        <f>IF(CS$70=1,0,IF(AND(CS119=1,$J119=1,$N119&gt;=13,CS$43&gt;=REGISTER!$DD$28,CS$40&gt;0,SUM(CS$54:CS$60)&gt;0),1,0))</f>
        <v>0</v>
      </c>
      <c r="Q119" s="64">
        <f>IF(CT$70=1,0,IF(AND(CT119=1,$J119=1,$N119&gt;=13,CT$43&gt;=REGISTER!$DD$28,CT$40&gt;0,SUM(CT$54:CT$60)&gt;0),1,0))</f>
        <v>0</v>
      </c>
      <c r="R119" s="64">
        <f>IF(CU$70=1,0,IF(AND(CU119=1,$J119=1,$N119&gt;=13,CU$43&gt;=REGISTER!$DD$28,CU$40&gt;0,SUM(CU$54:CU$60)&gt;0),1,0))</f>
        <v>0</v>
      </c>
      <c r="S119" s="64">
        <f>IF(CV$70=1,0,IF(AND(CV119=1,$J119=1,$N119&gt;=13,CV$43&gt;=REGISTER!$DD$28,CV$40&gt;0,SUM(CV$54:CV$60)&gt;0),1,0))</f>
        <v>0</v>
      </c>
      <c r="T119" s="64">
        <f>IF(CW$70=1,0,IF(AND(CW119=1,$J119=1,$N119&gt;=13,CW$43&gt;=REGISTER!$DD$28,CW$40&gt;0,SUM(CW$54:CW$60)&gt;0),1,0))</f>
        <v>0</v>
      </c>
      <c r="U119" s="64">
        <f>IF(CX$70=1,0,IF(AND(CX119=1,$J119=1,$N119&gt;=13,CX$43&gt;=REGISTER!$DD$28,CX$40&gt;0,SUM(CX$54:CX$60)&gt;0),1,0))</f>
        <v>0</v>
      </c>
      <c r="V119" s="64">
        <f>IF(CY$70=1,0,IF(AND(CY119=1,$J119=1,$N119&gt;=13,CY$43&gt;=REGISTER!$DD$28,CY$40&gt;0,SUM(CY$54:CY$60)&gt;0),1,0))</f>
        <v>0</v>
      </c>
      <c r="W119" s="64">
        <f>IF(CZ$70=1,0,IF(AND(CZ119=1,$J119=1,$N119&gt;=13,CZ$43&gt;=REGISTER!$DD$28,CZ$40&gt;0,SUM(CZ$54:CZ$60)&gt;0),1,0))</f>
        <v>0</v>
      </c>
      <c r="X119" s="64">
        <f>IF(DA$70=1,0,IF(AND(DA119=1,$J119=1,$N119&gt;=13,DA$43&gt;=REGISTER!$DD$28,DA$40&gt;0,SUM(DA$54:DA$60)&gt;0),1,0))</f>
        <v>0</v>
      </c>
      <c r="Y119" s="64">
        <f>IF(DB$70=1,0,IF(AND(DB119=1,$J119=1,$N119&gt;=13,DB$43&gt;=REGISTER!$DD$28,DB$40&gt;0,SUM(DB$54:DB$60)&gt;0),1,0))</f>
        <v>0</v>
      </c>
      <c r="Z119" s="64">
        <f>IF(DC$70=1,0,IF(AND(DC119=1,$J119=1,$N119&gt;=13,DC$43&gt;=REGISTER!$DD$28,DC$40&gt;0,SUM(DC$54:DC$60)&gt;0),1,0))</f>
        <v>0</v>
      </c>
      <c r="AA119" s="64">
        <f>IF(DD$70=1,0,IF(AND(DD119=1,$J119=1,$N119&gt;=13,DD$43&gt;=REGISTER!$DD$28,DD$40&gt;0,SUM(DD$54:DD$60)&gt;0),1,0))</f>
        <v>0</v>
      </c>
      <c r="AB119" s="64">
        <f>IF(DE$70=1,0,IF(AND(DE119=1,$J119=1,$N119&gt;=13,DE$43&gt;=REGISTER!$DD$28,DE$40&gt;0,SUM(DE$54:DE$60)&gt;0),1,0))</f>
        <v>0</v>
      </c>
      <c r="AC119" s="64">
        <f>IF(DF$70=1,0,IF(AND(DF119=1,$J119=1,$N119&gt;=13,DF$43&gt;=REGISTER!$DD$28,DF$40&gt;0,SUM(DF$54:DF$60)&gt;0),1,0))</f>
        <v>0</v>
      </c>
      <c r="AD119" s="64">
        <f>IF(DG$70=1,0,IF(AND(DG119=1,$J119=1,$N119&gt;=13,DG$43&gt;=REGISTER!$DD$28,DG$40&gt;0,SUM(DG$54:DG$60)&gt;0),1,0))</f>
        <v>0</v>
      </c>
      <c r="AE119" s="64">
        <f>IF(DH$70=1,0,IF(AND(DH119=1,$J119=1,$N119&gt;=13,DH$43&gt;=REGISTER!$DD$28,DH$40&gt;0,SUM(DH$54:DH$60)&gt;0),1,0))</f>
        <v>0</v>
      </c>
      <c r="AF119" s="64">
        <f>IF(DI$70=1,0,IF(AND(DI119=1,$J119=1,$N119&gt;=13,DI$43&gt;=REGISTER!$DD$28,DI$40&gt;0,SUM(DI$54:DI$60)&gt;0),1,0))</f>
        <v>0</v>
      </c>
      <c r="AG119" s="64">
        <f>IF(DJ$70=1,0,IF(AND(DJ119=1,$J119=1,$N119&gt;=13,DJ$43&gt;=REGISTER!$DD$28,DJ$40&gt;0,SUM(DJ$54:DJ$60)&gt;0),1,0))</f>
        <v>0</v>
      </c>
      <c r="AH119" s="64">
        <f>IF(DK$70=1,0,IF(AND(DK119=1,$J119=1,$N119&gt;=13,DK$43&gt;=REGISTER!$DD$28,DK$40&gt;0,SUM(DK$54:DK$60)&gt;0),1,0))</f>
        <v>0</v>
      </c>
      <c r="AI119" s="64">
        <f>IF(DL$70=1,0,IF(AND(DL119=1,$J119=1,$N119&gt;=13,DL$43&gt;=REGISTER!$DD$28,DL$40&gt;0,SUM(DL$54:DL$60)&gt;0),1,0))</f>
        <v>0</v>
      </c>
      <c r="AJ119" s="64">
        <f>IF(DM$70=1,0,IF(AND(DM119=1,$J119=1,$N119&gt;=13,DM$43&gt;=REGISTER!$DD$28,DM$40&gt;0,SUM(DM$54:DM$60)&gt;0),1,0))</f>
        <v>0</v>
      </c>
      <c r="AK119" s="64">
        <f>IF(DN$70=1,0,IF(AND(DN119=1,$J119=1,$N119&gt;=13,DN$43&gt;=REGISTER!$DD$28,DN$40&gt;0,SUM(DN$54:DN$60)&gt;0),1,0))</f>
        <v>0</v>
      </c>
      <c r="AL119" s="64">
        <f>IF(DO$70=1,0,IF(AND(DO119=1,$J119=1,$N119&gt;=13,DO$43&gt;=REGISTER!$DD$28,DO$40&gt;0,SUM(DO$54:DO$60)&gt;0),1,0))</f>
        <v>0</v>
      </c>
      <c r="AM119" s="64">
        <f>IF(DP$70=1,0,IF(AND(DP119=1,$J119=1,$N119&gt;=13,DP$43&gt;=REGISTER!$DD$28,DP$40&gt;0,SUM(DP$54:DP$60)&gt;0),1,0))</f>
        <v>0</v>
      </c>
      <c r="AN119" s="64">
        <f>IF(DQ$70=1,0,IF(AND(DQ119=1,$J119=1,$N119&gt;=13,DQ$43&gt;=REGISTER!$DD$28,DQ$40&gt;0,SUM(DQ$54:DQ$60)&gt;0),1,0))</f>
        <v>0</v>
      </c>
      <c r="AO119" s="64">
        <f>IF(DR$70=1,0,IF(AND(DR119=1,$J119=1,$N119&gt;=13,DR$43&gt;=REGISTER!$DD$28,DR$40&gt;0,SUM(DR$54:DR$60)&gt;0),1,0))</f>
        <v>0</v>
      </c>
      <c r="AP119" s="64">
        <f>IF(DS$70=1,0,IF(AND(DS119=1,$J119=1,$N119&gt;=13,DS$43&gt;=REGISTER!$DD$28,DS$40&gt;0,SUM(DS$54:DS$60)&gt;0),1,0))</f>
        <v>0</v>
      </c>
      <c r="AQ119" s="64">
        <f>IF(DT$70=1,0,IF(AND(DT119=1,$J119=1,$N119&gt;=13,DT$43&gt;=REGISTER!$DD$28,DT$40&gt;0,SUM(DT$54:DT$60)&gt;0),1,0))</f>
        <v>0</v>
      </c>
      <c r="AR119" s="64">
        <f>IF(DU$70=1,0,IF(AND(DU119=1,$J119=1,$N119&gt;=13,DU$43&gt;=REGISTER!$DD$28,DU$40&gt;0,SUM(DU$54:DU$60)&gt;0),1,0))</f>
        <v>0</v>
      </c>
      <c r="AS119" s="64">
        <f>IF(DV$70=1,0,IF(AND(DV119=1,$J119=1,$N119&gt;=13,DV$43&gt;=REGISTER!$DD$28,DV$40&gt;0,SUM(DV$54:DV$60)&gt;0),1,0))</f>
        <v>0</v>
      </c>
      <c r="AT119" s="64">
        <f>IF(DW$70=1,0,IF(AND(DW119=1,$J119=1,$N119&gt;=13,DW$43&gt;=REGISTER!$DD$28,DW$40&gt;0,SUM(DW$54:DW$60)&gt;0),1,0))</f>
        <v>0</v>
      </c>
      <c r="AU119" s="64">
        <f>IF(DX$70=1,0,IF(AND(DX119=1,$J119=1,$N119&gt;=13,DX$43&gt;=REGISTER!$DD$28,DX$40&gt;0,SUM(DX$54:DX$60)&gt;0),1,0))</f>
        <v>0</v>
      </c>
      <c r="AV119" s="64">
        <f>IF(DY$70=1,0,IF(AND(DY119=1,$J119=1,$N119&gt;=13,DY$43&gt;=REGISTER!$DD$28,DY$40&gt;0,SUM(DY$54:DY$60)&gt;0),1,0))</f>
        <v>0</v>
      </c>
      <c r="AW119" s="64">
        <f>IF(DZ$70=1,0,IF(AND(DZ119=1,$J119=1,$N119&gt;=13,DZ$43&gt;=REGISTER!$DD$28,DZ$40&gt;0,SUM(DZ$54:DZ$60)&gt;0),1,0))</f>
        <v>0</v>
      </c>
      <c r="AX119" s="64">
        <f>IF(EA$70=1,0,IF(AND(EA119=1,$J119=1,$N119&gt;=13,EA$43&gt;=REGISTER!$DD$28,EA$40&gt;0,SUM(EA$54:EA$60)&gt;0),1,0))</f>
        <v>0</v>
      </c>
      <c r="AY119" s="64">
        <f>IF(EB$70=1,0,IF(AND(EB119=1,$J119=1,$N119&gt;=13,EB$43&gt;=REGISTER!$DD$28,EB$40&gt;0,SUM(EB$54:EB$60)&gt;0),1,0))</f>
        <v>0</v>
      </c>
      <c r="AZ119" s="64">
        <f>IF(EC$70=1,0,IF(AND(EC119=1,$J119=1,$N119&gt;=13,EC$43&gt;=REGISTER!$DD$28,EC$40&gt;0,SUM(EC$54:EC$60)&gt;0),1,0))</f>
        <v>0</v>
      </c>
      <c r="BA119" s="64">
        <f>IF(ED$70=1,0,IF(AND(ED119=1,$J119=1,$N119&gt;=13,ED$43&gt;=REGISTER!$DD$28,ED$40&gt;0,SUM(ED$54:ED$60)&gt;0),1,0))</f>
        <v>0</v>
      </c>
      <c r="BB119" s="64">
        <f>IF(EE$70=1,0,IF(AND(EE119=1,$J119=1,$N119&gt;=13,EE$43&gt;=REGISTER!$DD$28,EE$40&gt;0,SUM(EE$54:EE$60)&gt;0),1,0))</f>
        <v>0</v>
      </c>
      <c r="BC119" s="64">
        <f>IF(EF$70=1,0,IF(AND(EF119=1,$J119=1,$N119&gt;=13,EF$43&gt;=REGISTER!$DD$28,EF$40&gt;0,SUM(EF$54:EF$60)&gt;0),1,0))</f>
        <v>0</v>
      </c>
      <c r="BD119" s="83">
        <f t="shared" si="55"/>
        <v>0</v>
      </c>
      <c r="BE119" s="105">
        <f t="shared" si="56"/>
        <v>0</v>
      </c>
      <c r="BF119" s="105">
        <f t="shared" si="56"/>
        <v>0</v>
      </c>
      <c r="BG119" s="105">
        <f t="shared" si="59"/>
        <v>0</v>
      </c>
      <c r="BH119" s="105">
        <f t="shared" si="59"/>
        <v>0</v>
      </c>
      <c r="BI119" s="105">
        <f t="shared" si="59"/>
        <v>0</v>
      </c>
      <c r="BJ119" s="105">
        <f t="shared" si="59"/>
        <v>0</v>
      </c>
      <c r="BK119" s="105">
        <f t="shared" si="59"/>
        <v>0</v>
      </c>
      <c r="BL119" s="105">
        <f t="shared" si="59"/>
        <v>0</v>
      </c>
      <c r="BM119" s="105">
        <f t="shared" si="59"/>
        <v>0</v>
      </c>
      <c r="BN119" s="105">
        <f t="shared" si="59"/>
        <v>0</v>
      </c>
      <c r="BO119" s="105">
        <f t="shared" si="59"/>
        <v>0</v>
      </c>
      <c r="BP119" s="105">
        <f t="shared" si="59"/>
        <v>0</v>
      </c>
      <c r="BQ119" s="105">
        <f t="shared" si="59"/>
        <v>0</v>
      </c>
      <c r="BR119" s="105">
        <f t="shared" si="59"/>
        <v>0</v>
      </c>
      <c r="BS119" s="105">
        <f t="shared" si="59"/>
        <v>0</v>
      </c>
      <c r="BT119" s="105">
        <f t="shared" si="59"/>
        <v>0</v>
      </c>
      <c r="BU119" s="105">
        <f t="shared" si="59"/>
        <v>0</v>
      </c>
      <c r="BV119" s="105">
        <f t="shared" si="59"/>
        <v>0</v>
      </c>
      <c r="BW119" s="105">
        <f t="shared" si="60"/>
        <v>0</v>
      </c>
      <c r="BX119" s="105">
        <f t="shared" si="60"/>
        <v>0</v>
      </c>
      <c r="BY119" s="105">
        <f t="shared" si="60"/>
        <v>0</v>
      </c>
      <c r="BZ119" s="105">
        <f t="shared" si="60"/>
        <v>0</v>
      </c>
      <c r="CA119" s="105">
        <f t="shared" si="60"/>
        <v>0</v>
      </c>
      <c r="CB119" s="105">
        <f t="shared" si="60"/>
        <v>0</v>
      </c>
      <c r="CC119" s="105">
        <f t="shared" si="60"/>
        <v>0</v>
      </c>
      <c r="CD119" s="105">
        <f t="shared" si="60"/>
        <v>0</v>
      </c>
      <c r="CE119" s="105">
        <f t="shared" si="60"/>
        <v>0</v>
      </c>
      <c r="CF119" s="105">
        <f t="shared" si="60"/>
        <v>0</v>
      </c>
      <c r="CG119" s="105">
        <f t="shared" si="60"/>
        <v>0</v>
      </c>
      <c r="CH119" s="105">
        <f t="shared" si="60"/>
        <v>0</v>
      </c>
      <c r="CI119" s="105">
        <f t="shared" si="60"/>
        <v>0</v>
      </c>
      <c r="CJ119" s="105">
        <f t="shared" si="60"/>
        <v>0</v>
      </c>
      <c r="CK119" s="105">
        <f t="shared" si="60"/>
        <v>0</v>
      </c>
      <c r="CL119" s="105">
        <f t="shared" si="60"/>
        <v>0</v>
      </c>
      <c r="CM119" s="105">
        <f t="shared" si="58"/>
        <v>0</v>
      </c>
      <c r="CN119" s="105">
        <f t="shared" si="58"/>
        <v>0</v>
      </c>
      <c r="CO119" s="105">
        <f t="shared" si="58"/>
        <v>0</v>
      </c>
      <c r="CP119" s="105">
        <f t="shared" si="58"/>
        <v>0</v>
      </c>
      <c r="CQ119" s="105">
        <f t="shared" si="58"/>
        <v>0</v>
      </c>
      <c r="CR119" s="105">
        <f t="shared" si="58"/>
        <v>0</v>
      </c>
      <c r="CS119" s="366"/>
      <c r="CT119" s="366"/>
      <c r="CU119" s="366"/>
      <c r="CV119" s="366"/>
      <c r="CW119" s="366"/>
      <c r="CX119" s="366"/>
      <c r="CY119" s="366"/>
      <c r="CZ119" s="366"/>
      <c r="DA119" s="366"/>
      <c r="DB119" s="366"/>
      <c r="DC119" s="366"/>
      <c r="DD119" s="366"/>
      <c r="DE119" s="366"/>
      <c r="DF119" s="366"/>
      <c r="DG119" s="366"/>
      <c r="DH119" s="366"/>
      <c r="DI119" s="366"/>
      <c r="DJ119" s="366"/>
      <c r="DK119" s="366"/>
      <c r="DL119" s="366"/>
      <c r="DM119" s="366"/>
      <c r="DN119" s="366"/>
      <c r="DO119" s="366"/>
      <c r="DP119" s="366"/>
      <c r="DQ119" s="366"/>
      <c r="DR119" s="366"/>
      <c r="DS119" s="366"/>
      <c r="DT119" s="366"/>
      <c r="DU119" s="366"/>
      <c r="DV119" s="366"/>
      <c r="DW119" s="366"/>
      <c r="DX119" s="366"/>
      <c r="DY119" s="366"/>
      <c r="DZ119" s="366"/>
      <c r="EA119" s="366"/>
      <c r="EB119" s="366"/>
      <c r="EC119" s="366"/>
      <c r="ED119" s="366"/>
      <c r="EE119" s="366"/>
      <c r="EF119" s="366"/>
      <c r="EG119" s="361">
        <f>COUNTA(CS119:EF119)</f>
        <v>0</v>
      </c>
      <c r="EH119" s="116"/>
      <c r="EI119" s="392">
        <f>SUM(FY119:GX119)+SUM(HD119:HG119)+SUM(HM119:HP119)</f>
        <v>0</v>
      </c>
      <c r="EJ119" s="295" t="str">
        <f t="shared" si="53"/>
        <v/>
      </c>
      <c r="EK119" s="296">
        <f t="shared" si="54"/>
        <v>0</v>
      </c>
      <c r="EL119" s="161"/>
      <c r="EM119" s="196"/>
      <c r="EN119" s="116"/>
      <c r="EO119" s="116"/>
      <c r="EP119" s="116"/>
      <c r="EQ119" s="116"/>
      <c r="ER119" s="116"/>
      <c r="ES119" s="116"/>
      <c r="ET119" s="116"/>
      <c r="EU119" s="116"/>
      <c r="EV119" s="116"/>
      <c r="EW119" s="116"/>
      <c r="EX119" s="116"/>
      <c r="EY119" s="116"/>
      <c r="EZ119" s="116"/>
      <c r="FA119" s="116"/>
      <c r="FB119" s="116"/>
      <c r="FC119" s="116"/>
      <c r="FD119" s="106"/>
      <c r="FE119" s="360">
        <f>SUMIF($L119,REGISTER!$CY$8,'KORT 3'!$BD44)</f>
        <v>0</v>
      </c>
      <c r="FF119" s="360">
        <f>SUMIF($L119,REGISTER!$CY$9,'KORT 3'!$BD44)</f>
        <v>0</v>
      </c>
      <c r="FG119" s="356">
        <f>SUMIF($K119,REGISTER!$CY$10,'KORT 3'!$BD44)</f>
        <v>0</v>
      </c>
      <c r="FH119" s="360">
        <f>+SUMIF($L119,REGISTER!$CY$16,'KORT 3'!$BD44)</f>
        <v>0</v>
      </c>
      <c r="FI119" s="360">
        <f>+SUMIF($L119,REGISTER!$CY$17,'KORT 3'!$BD44)</f>
        <v>0</v>
      </c>
      <c r="FJ119" s="360">
        <f>+SUMIF($L119,REGISTER!$CY$18,'KORT 3'!$BD44)</f>
        <v>0</v>
      </c>
      <c r="FK119" s="360">
        <f>SUMIF($L119,REGISTER!$CY$11,'KORT 3'!$BD119)+SUMIF($L119,REGISTER!$CY$18,'KORT 3'!$BD44)</f>
        <v>0</v>
      </c>
      <c r="FL119" s="360">
        <f>SUMIF($L119,REGISTER!$CY$12,'KORT 3'!$BD119)+SUMIF($L119,REGISTER!$CY$20,'KORT 3'!$BD44)</f>
        <v>0</v>
      </c>
      <c r="FM119" s="360">
        <f>SUMIF($L119,REGISTER!$CY$13,'KORT 3'!$BD119)+SUMIF($L119,REGISTER!$CY$21,'KORT 3'!$BD44)</f>
        <v>0</v>
      </c>
      <c r="FN119" s="193">
        <f>SUMIF($L119,REGISTER!$CY$14,'KORT 3'!$BD119)+SUMIF($L119,REGISTER!$CY$22,'KORT 3'!$BD44)</f>
        <v>0</v>
      </c>
      <c r="FO119" s="263">
        <f>SUMIF($L119,REGISTER!$CY$24,'KORT 3'!$BD44)</f>
        <v>0</v>
      </c>
      <c r="FP119" s="16">
        <f>SUMIF($L119,REGISTER!$CY$25,'KORT 3'!$BD44)</f>
        <v>0</v>
      </c>
      <c r="FQ119" s="16">
        <f>SUMIF($L119,REGISTER!$CY$26,'KORT 3'!$BD44)</f>
        <v>0</v>
      </c>
      <c r="FR119" s="263">
        <f>SUMIF($L119,REGISTER!$CY$32,'KORT 3'!$BD44)</f>
        <v>0</v>
      </c>
      <c r="FS119" s="263">
        <f>SUMIF($L119,REGISTER!$CY$33,'KORT 3'!$BD44)</f>
        <v>0</v>
      </c>
      <c r="FT119" s="263">
        <f>SUMIF($L119,REGISTER!$CY$34,'KORT 3'!$BD44)</f>
        <v>0</v>
      </c>
      <c r="FU119" s="16">
        <f>SUMIF($L119,REGISTER!$CY$27,'KORT 3'!$BD119)+SUMIF($L119,REGISTER!$CY$35,'KORT 3'!$BD44)</f>
        <v>0</v>
      </c>
      <c r="FV119" s="16">
        <f>SUMIF($L119,REGISTER!$CY$28,'KORT 3'!$BD119)+SUMIF($L119,REGISTER!$CY$36,'KORT 3'!$BD44)</f>
        <v>0</v>
      </c>
      <c r="FW119" s="16">
        <f>SUMIF($L119,REGISTER!$CY$29,'KORT 3'!$BD119)+SUMIF($L119,REGISTER!$CY$37,'KORT 3'!$BD44)</f>
        <v>0</v>
      </c>
      <c r="FX119" s="16">
        <f>SUMIF($L119,REGISTER!$CY$30,'KORT 3'!$BD119)+SUMIF($L119,REGISTER!$CY$38,'KORT 3'!$BD44)</f>
        <v>0</v>
      </c>
      <c r="FY119" s="269">
        <f>SUMIF($M119,REGISTER!$CY$40,'KORT 3'!$O119)</f>
        <v>0</v>
      </c>
      <c r="FZ119" s="116">
        <f>SUMIF($M119,REGISTER!$CY$41,'KORT 3'!$O119)</f>
        <v>0</v>
      </c>
      <c r="GA119" s="106">
        <f>SUMIF($M119,REGISTER!$CY$42,'KORT 3'!$O119)</f>
        <v>0</v>
      </c>
      <c r="GB119" s="17">
        <f>SUMIF($M119,REGISTER!$CY$43,'KORT 3'!$O119)</f>
        <v>0</v>
      </c>
      <c r="GC119" s="17">
        <f>SUMIF($M119,REGISTER!$CY$44,'KORT 3'!$O119)</f>
        <v>0</v>
      </c>
      <c r="GD119" s="17">
        <f>SUMIF($M119,REGISTER!$CY$45,'KORT 3'!$O119)</f>
        <v>0</v>
      </c>
      <c r="GE119" s="116">
        <f>SUMIF($M119,REGISTER!$CY$46,'KORT 3'!$O119)</f>
        <v>0</v>
      </c>
      <c r="GF119" s="116">
        <f>SUMIF($M119,REGISTER!$CY$47,'KORT 3'!$O119)</f>
        <v>0</v>
      </c>
      <c r="GG119" s="116">
        <f>SUMIF($M119,REGISTER!$CY$48,'KORT 3'!$O119)</f>
        <v>0</v>
      </c>
      <c r="GH119" s="17">
        <f>SUMIF($M119,REGISTER!$CY$63,'KORT 3'!$O119)</f>
        <v>0</v>
      </c>
      <c r="GI119" s="17">
        <f>SUMIF($M119,REGISTER!$CY$64,'KORT 3'!$O119)</f>
        <v>0</v>
      </c>
      <c r="GJ119" s="17">
        <f>SUMIF($M119,REGISTER!$CY$65,'KORT 3'!$O119)</f>
        <v>0</v>
      </c>
      <c r="GK119" s="269">
        <f>SUMIF($M119,REGISTER!$CY$52,'KORT 3'!$O119)</f>
        <v>0</v>
      </c>
      <c r="GL119" s="116">
        <f>SUMIF($M119,REGISTER!$CY$53,'KORT 3'!$O119)</f>
        <v>0</v>
      </c>
      <c r="GM119" s="106">
        <f>SUMIF($M119,REGISTER!$CY$54,'KORT 3'!$O119)</f>
        <v>0</v>
      </c>
      <c r="GN119" s="17">
        <f>SUMIF($M119,REGISTER!$CY$53,'KORT 3'!$O119)</f>
        <v>0</v>
      </c>
      <c r="GO119" s="17">
        <f>SUMIF($M119,REGISTER!$CY$54,'KORT 3'!$O119)</f>
        <v>0</v>
      </c>
      <c r="GP119" s="17">
        <f>SUMIF($M119,REGISTER!$CY$55,'KORT 3'!$O119)</f>
        <v>0</v>
      </c>
      <c r="GQ119" s="16">
        <f>SUMIF($M119,REGISTER!$CY$56,'KORT 3'!$O119)+SUMIF($M119,REGISTER!$CY$57,'KORT 3'!$O119)+SUMIF($M119,REGISTER!$CY$58,'KORT 3'!$O119)+SUMIF($M119,REGISTER!$CY$59,'KORT 3'!$O119)</f>
        <v>0</v>
      </c>
      <c r="GR119" s="269"/>
      <c r="GS119" s="116"/>
      <c r="GT119" s="106"/>
      <c r="GU119" s="17">
        <f>SUMIF($M119,REGISTER!$CY$73,'KORT 3'!$O119)</f>
        <v>0</v>
      </c>
      <c r="GV119" s="17">
        <f>SUMIF($M119,REGISTER!$CY$74,'KORT 3'!$O119)</f>
        <v>0</v>
      </c>
      <c r="GW119" s="17">
        <f>SUMIF($M119,REGISTER!$CY$75,'KORT 3'!$O119)</f>
        <v>0</v>
      </c>
      <c r="GX119" s="280">
        <f>SUMIF($M119,REGISTER!$CY$76,'KORT 3'!$O119)+SUMIF($M119,REGISTER!$CY$77,'KORT 3'!$O119)+SUMIF($M119,REGISTER!$CY$78,'KORT 3'!$O119)+SUMIF($M119,REGISTER!$CY$79,'KORT 3'!$O119)</f>
        <v>0</v>
      </c>
      <c r="GY119" s="281">
        <f>SUMIF($M119,REGISTER!$CY$43,'KORT 3'!$O44)</f>
        <v>0</v>
      </c>
      <c r="GZ119" s="16">
        <f>+SUMIF($M119,REGISTER!$CY$44,'KORT 3'!$O44)</f>
        <v>0</v>
      </c>
      <c r="HA119" s="16">
        <f>SUMIF($M119,REGISTER!$CY$53,'KORT 3'!$O44)</f>
        <v>0</v>
      </c>
      <c r="HB119" s="16">
        <f>SUMIF($M119,REGISTER!$CY$54,'KORT 3'!$O44)</f>
        <v>0</v>
      </c>
      <c r="HC119" s="16">
        <f>SUMIF($M119,REGISTER!$CY$45,'KORT 3'!$O44)+SUMIF($M119,REGISTER!$CY$55,'KORT 3'!$O44)</f>
        <v>0</v>
      </c>
      <c r="HD119" s="16">
        <f>SUMIF($M119,REGISTER!$CY$46,'KORT 3'!$O44)+SUMIF($M119,REGISTER!$CY$56,'KORT 3'!$O44)</f>
        <v>0</v>
      </c>
      <c r="HE119" s="16">
        <f>SUMIF($M119,REGISTER!$CY$47,'KORT 3'!$O44)+SUMIF($M119,REGISTER!$CY$57,'KORT 3'!$O44)</f>
        <v>0</v>
      </c>
      <c r="HF119" s="16">
        <f>SUMIF($M119,REGISTER!$CY$48,'KORT 3'!$O44)+SUMIF($M119,REGISTER!$CY$58,'KORT 3'!$O44)</f>
        <v>0</v>
      </c>
      <c r="HG119" s="193">
        <f>SUMIF($M119,REGISTER!$CY$49,'KORT 3'!$O44)+SUMIF($M119,REGISTER!$CY$59,'KORT 3'!$O44)</f>
        <v>0</v>
      </c>
      <c r="HH119" s="281">
        <f>SUMIF($M119,REGISTER!$CY$63,'KORT 3'!$O44)</f>
        <v>0</v>
      </c>
      <c r="HI119" s="16">
        <f>+SUMIF($M119,REGISTER!$CY$64,'KORT 3'!$O44)</f>
        <v>0</v>
      </c>
      <c r="HJ119" s="16">
        <f>SUMIF($M119,REGISTER!$CY$73,'KORT 3'!$O44)</f>
        <v>0</v>
      </c>
      <c r="HK119" s="16">
        <f>SUMIF($M119,REGISTER!$CY$74,'KORT 3'!$O44)</f>
        <v>0</v>
      </c>
      <c r="HL119" s="16">
        <f>SUMIF($M119,REGISTER!$CY$65,'KORT 3'!$O44)+SUMIF($M119,REGISTER!$CY$75,'KORT 3'!$O44)</f>
        <v>0</v>
      </c>
      <c r="HM119" s="16">
        <f>SUMIF($M119,REGISTER!$CY$66,'KORT 3'!$O44)+SUMIF($M119,REGISTER!$CY$76,'KORT 3'!$O44)</f>
        <v>0</v>
      </c>
      <c r="HN119" s="16">
        <f>SUMIF($M119,REGISTER!$CY$67,'KORT 3'!$O44)+SUMIF($M119,REGISTER!$CY$77,'KORT 3'!$O44)</f>
        <v>0</v>
      </c>
      <c r="HO119" s="16">
        <f>SUMIF($M119,REGISTER!$CY$68,'KORT 3'!$O44)+SUMIF($M119,REGISTER!$CY$78,'KORT 3'!$O44)</f>
        <v>0</v>
      </c>
      <c r="HP119" s="193">
        <f>SUMIF($M119,REGISTER!$CY$69,'KORT 3'!$O44)+SUMIF($M119,REGISTER!$CY$79,'KORT 3'!$O44)</f>
        <v>0</v>
      </c>
      <c r="HQ119" s="1"/>
    </row>
    <row r="120" spans="1:225" ht="12.9" customHeight="1">
      <c r="A120" s="15">
        <v>64</v>
      </c>
      <c r="B120" s="69"/>
      <c r="C120" s="28" t="s">
        <v>2</v>
      </c>
      <c r="D120" s="539" t="str">
        <f>IF(B120&gt;0,VLOOKUP(B120,RE,2,FALSE),"")</f>
        <v/>
      </c>
      <c r="E120" s="540"/>
      <c r="F120" s="540"/>
      <c r="G120" s="541"/>
      <c r="H120" s="111" t="str">
        <f t="shared" si="42"/>
        <v/>
      </c>
      <c r="I120" s="362">
        <v>1</v>
      </c>
      <c r="J120" s="22">
        <f t="shared" si="44"/>
        <v>0</v>
      </c>
      <c r="K120" s="22">
        <f t="shared" si="45"/>
        <v>0</v>
      </c>
      <c r="L120" s="22">
        <f>IF($B120="",0,VLOOKUP($B120,RE,22,FALSE))</f>
        <v>0</v>
      </c>
      <c r="M120" s="22">
        <f t="shared" si="46"/>
        <v>0</v>
      </c>
      <c r="N120" s="22">
        <f t="shared" si="47"/>
        <v>0</v>
      </c>
      <c r="O120" s="83">
        <f t="shared" si="48"/>
        <v>0</v>
      </c>
      <c r="P120" s="64">
        <f>IF(CS$70=1,0,IF(AND(CS120=1,$J120=1,$N120&gt;=13,CS$43&gt;=REGISTER!$DD$28,CS$40&gt;0,SUM(CS$54:CS$60)&gt;0),1,0))</f>
        <v>0</v>
      </c>
      <c r="Q120" s="64">
        <f>IF(CT$70=1,0,IF(AND(CT120=1,$J120=1,$N120&gt;=13,CT$43&gt;=REGISTER!$DD$28,CT$40&gt;0,SUM(CT$54:CT$60)&gt;0),1,0))</f>
        <v>0</v>
      </c>
      <c r="R120" s="64">
        <f>IF(CU$70=1,0,IF(AND(CU120=1,$J120=1,$N120&gt;=13,CU$43&gt;=REGISTER!$DD$28,CU$40&gt;0,SUM(CU$54:CU$60)&gt;0),1,0))</f>
        <v>0</v>
      </c>
      <c r="S120" s="64">
        <f>IF(CV$70=1,0,IF(AND(CV120=1,$J120=1,$N120&gt;=13,CV$43&gt;=REGISTER!$DD$28,CV$40&gt;0,SUM(CV$54:CV$60)&gt;0),1,0))</f>
        <v>0</v>
      </c>
      <c r="T120" s="64">
        <f>IF(CW$70=1,0,IF(AND(CW120=1,$J120=1,$N120&gt;=13,CW$43&gt;=REGISTER!$DD$28,CW$40&gt;0,SUM(CW$54:CW$60)&gt;0),1,0))</f>
        <v>0</v>
      </c>
      <c r="U120" s="64">
        <f>IF(CX$70=1,0,IF(AND(CX120=1,$J120=1,$N120&gt;=13,CX$43&gt;=REGISTER!$DD$28,CX$40&gt;0,SUM(CX$54:CX$60)&gt;0),1,0))</f>
        <v>0</v>
      </c>
      <c r="V120" s="64">
        <f>IF(CY$70=1,0,IF(AND(CY120=1,$J120=1,$N120&gt;=13,CY$43&gt;=REGISTER!$DD$28,CY$40&gt;0,SUM(CY$54:CY$60)&gt;0),1,0))</f>
        <v>0</v>
      </c>
      <c r="W120" s="64">
        <f>IF(CZ$70=1,0,IF(AND(CZ120=1,$J120=1,$N120&gt;=13,CZ$43&gt;=REGISTER!$DD$28,CZ$40&gt;0,SUM(CZ$54:CZ$60)&gt;0),1,0))</f>
        <v>0</v>
      </c>
      <c r="X120" s="64">
        <f>IF(DA$70=1,0,IF(AND(DA120=1,$J120=1,$N120&gt;=13,DA$43&gt;=REGISTER!$DD$28,DA$40&gt;0,SUM(DA$54:DA$60)&gt;0),1,0))</f>
        <v>0</v>
      </c>
      <c r="Y120" s="64">
        <f>IF(DB$70=1,0,IF(AND(DB120=1,$J120=1,$N120&gt;=13,DB$43&gt;=REGISTER!$DD$28,DB$40&gt;0,SUM(DB$54:DB$60)&gt;0),1,0))</f>
        <v>0</v>
      </c>
      <c r="Z120" s="64">
        <f>IF(DC$70=1,0,IF(AND(DC120=1,$J120=1,$N120&gt;=13,DC$43&gt;=REGISTER!$DD$28,DC$40&gt;0,SUM(DC$54:DC$60)&gt;0),1,0))</f>
        <v>0</v>
      </c>
      <c r="AA120" s="64">
        <f>IF(DD$70=1,0,IF(AND(DD120=1,$J120=1,$N120&gt;=13,DD$43&gt;=REGISTER!$DD$28,DD$40&gt;0,SUM(DD$54:DD$60)&gt;0),1,0))</f>
        <v>0</v>
      </c>
      <c r="AB120" s="64">
        <f>IF(DE$70=1,0,IF(AND(DE120=1,$J120=1,$N120&gt;=13,DE$43&gt;=REGISTER!$DD$28,DE$40&gt;0,SUM(DE$54:DE$60)&gt;0),1,0))</f>
        <v>0</v>
      </c>
      <c r="AC120" s="64">
        <f>IF(DF$70=1,0,IF(AND(DF120=1,$J120=1,$N120&gt;=13,DF$43&gt;=REGISTER!$DD$28,DF$40&gt;0,SUM(DF$54:DF$60)&gt;0),1,0))</f>
        <v>0</v>
      </c>
      <c r="AD120" s="64">
        <f>IF(DG$70=1,0,IF(AND(DG120=1,$J120=1,$N120&gt;=13,DG$43&gt;=REGISTER!$DD$28,DG$40&gt;0,SUM(DG$54:DG$60)&gt;0),1,0))</f>
        <v>0</v>
      </c>
      <c r="AE120" s="64">
        <f>IF(DH$70=1,0,IF(AND(DH120=1,$J120=1,$N120&gt;=13,DH$43&gt;=REGISTER!$DD$28,DH$40&gt;0,SUM(DH$54:DH$60)&gt;0),1,0))</f>
        <v>0</v>
      </c>
      <c r="AF120" s="64">
        <f>IF(DI$70=1,0,IF(AND(DI120=1,$J120=1,$N120&gt;=13,DI$43&gt;=REGISTER!$DD$28,DI$40&gt;0,SUM(DI$54:DI$60)&gt;0),1,0))</f>
        <v>0</v>
      </c>
      <c r="AG120" s="64">
        <f>IF(DJ$70=1,0,IF(AND(DJ120=1,$J120=1,$N120&gt;=13,DJ$43&gt;=REGISTER!$DD$28,DJ$40&gt;0,SUM(DJ$54:DJ$60)&gt;0),1,0))</f>
        <v>0</v>
      </c>
      <c r="AH120" s="64">
        <f>IF(DK$70=1,0,IF(AND(DK120=1,$J120=1,$N120&gt;=13,DK$43&gt;=REGISTER!$DD$28,DK$40&gt;0,SUM(DK$54:DK$60)&gt;0),1,0))</f>
        <v>0</v>
      </c>
      <c r="AI120" s="64">
        <f>IF(DL$70=1,0,IF(AND(DL120=1,$J120=1,$N120&gt;=13,DL$43&gt;=REGISTER!$DD$28,DL$40&gt;0,SUM(DL$54:DL$60)&gt;0),1,0))</f>
        <v>0</v>
      </c>
      <c r="AJ120" s="64">
        <f>IF(DM$70=1,0,IF(AND(DM120=1,$J120=1,$N120&gt;=13,DM$43&gt;=REGISTER!$DD$28,DM$40&gt;0,SUM(DM$54:DM$60)&gt;0),1,0))</f>
        <v>0</v>
      </c>
      <c r="AK120" s="64">
        <f>IF(DN$70=1,0,IF(AND(DN120=1,$J120=1,$N120&gt;=13,DN$43&gt;=REGISTER!$DD$28,DN$40&gt;0,SUM(DN$54:DN$60)&gt;0),1,0))</f>
        <v>0</v>
      </c>
      <c r="AL120" s="64">
        <f>IF(DO$70=1,0,IF(AND(DO120=1,$J120=1,$N120&gt;=13,DO$43&gt;=REGISTER!$DD$28,DO$40&gt;0,SUM(DO$54:DO$60)&gt;0),1,0))</f>
        <v>0</v>
      </c>
      <c r="AM120" s="64">
        <f>IF(DP$70=1,0,IF(AND(DP120=1,$J120=1,$N120&gt;=13,DP$43&gt;=REGISTER!$DD$28,DP$40&gt;0,SUM(DP$54:DP$60)&gt;0),1,0))</f>
        <v>0</v>
      </c>
      <c r="AN120" s="64">
        <f>IF(DQ$70=1,0,IF(AND(DQ120=1,$J120=1,$N120&gt;=13,DQ$43&gt;=REGISTER!$DD$28,DQ$40&gt;0,SUM(DQ$54:DQ$60)&gt;0),1,0))</f>
        <v>0</v>
      </c>
      <c r="AO120" s="64">
        <f>IF(DR$70=1,0,IF(AND(DR120=1,$J120=1,$N120&gt;=13,DR$43&gt;=REGISTER!$DD$28,DR$40&gt;0,SUM(DR$54:DR$60)&gt;0),1,0))</f>
        <v>0</v>
      </c>
      <c r="AP120" s="64">
        <f>IF(DS$70=1,0,IF(AND(DS120=1,$J120=1,$N120&gt;=13,DS$43&gt;=REGISTER!$DD$28,DS$40&gt;0,SUM(DS$54:DS$60)&gt;0),1,0))</f>
        <v>0</v>
      </c>
      <c r="AQ120" s="64">
        <f>IF(DT$70=1,0,IF(AND(DT120=1,$J120=1,$N120&gt;=13,DT$43&gt;=REGISTER!$DD$28,DT$40&gt;0,SUM(DT$54:DT$60)&gt;0),1,0))</f>
        <v>0</v>
      </c>
      <c r="AR120" s="64">
        <f>IF(DU$70=1,0,IF(AND(DU120=1,$J120=1,$N120&gt;=13,DU$43&gt;=REGISTER!$DD$28,DU$40&gt;0,SUM(DU$54:DU$60)&gt;0),1,0))</f>
        <v>0</v>
      </c>
      <c r="AS120" s="64">
        <f>IF(DV$70=1,0,IF(AND(DV120=1,$J120=1,$N120&gt;=13,DV$43&gt;=REGISTER!$DD$28,DV$40&gt;0,SUM(DV$54:DV$60)&gt;0),1,0))</f>
        <v>0</v>
      </c>
      <c r="AT120" s="64">
        <f>IF(DW$70=1,0,IF(AND(DW120=1,$J120=1,$N120&gt;=13,DW$43&gt;=REGISTER!$DD$28,DW$40&gt;0,SUM(DW$54:DW$60)&gt;0),1,0))</f>
        <v>0</v>
      </c>
      <c r="AU120" s="64">
        <f>IF(DX$70=1,0,IF(AND(DX120=1,$J120=1,$N120&gt;=13,DX$43&gt;=REGISTER!$DD$28,DX$40&gt;0,SUM(DX$54:DX$60)&gt;0),1,0))</f>
        <v>0</v>
      </c>
      <c r="AV120" s="64">
        <f>IF(DY$70=1,0,IF(AND(DY120=1,$J120=1,$N120&gt;=13,DY$43&gt;=REGISTER!$DD$28,DY$40&gt;0,SUM(DY$54:DY$60)&gt;0),1,0))</f>
        <v>0</v>
      </c>
      <c r="AW120" s="64">
        <f>IF(DZ$70=1,0,IF(AND(DZ120=1,$J120=1,$N120&gt;=13,DZ$43&gt;=REGISTER!$DD$28,DZ$40&gt;0,SUM(DZ$54:DZ$60)&gt;0),1,0))</f>
        <v>0</v>
      </c>
      <c r="AX120" s="64">
        <f>IF(EA$70=1,0,IF(AND(EA120=1,$J120=1,$N120&gt;=13,EA$43&gt;=REGISTER!$DD$28,EA$40&gt;0,SUM(EA$54:EA$60)&gt;0),1,0))</f>
        <v>0</v>
      </c>
      <c r="AY120" s="64">
        <f>IF(EB$70=1,0,IF(AND(EB120=1,$J120=1,$N120&gt;=13,EB$43&gt;=REGISTER!$DD$28,EB$40&gt;0,SUM(EB$54:EB$60)&gt;0),1,0))</f>
        <v>0</v>
      </c>
      <c r="AZ120" s="64">
        <f>IF(EC$70=1,0,IF(AND(EC120=1,$J120=1,$N120&gt;=13,EC$43&gt;=REGISTER!$DD$28,EC$40&gt;0,SUM(EC$54:EC$60)&gt;0),1,0))</f>
        <v>0</v>
      </c>
      <c r="BA120" s="64">
        <f>IF(ED$70=1,0,IF(AND(ED120=1,$J120=1,$N120&gt;=13,ED$43&gt;=REGISTER!$DD$28,ED$40&gt;0,SUM(ED$54:ED$60)&gt;0),1,0))</f>
        <v>0</v>
      </c>
      <c r="BB120" s="64">
        <f>IF(EE$70=1,0,IF(AND(EE120=1,$J120=1,$N120&gt;=13,EE$43&gt;=REGISTER!$DD$28,EE$40&gt;0,SUM(EE$54:EE$60)&gt;0),1,0))</f>
        <v>0</v>
      </c>
      <c r="BC120" s="64">
        <f>IF(EF$70=1,0,IF(AND(EF120=1,$J120=1,$N120&gt;=13,EF$43&gt;=REGISTER!$DD$28,EF$40&gt;0,SUM(EF$54:EF$60)&gt;0),1,0))</f>
        <v>0</v>
      </c>
      <c r="BD120" s="83">
        <f t="shared" si="55"/>
        <v>0</v>
      </c>
      <c r="BE120" s="105">
        <f t="shared" si="56"/>
        <v>0</v>
      </c>
      <c r="BF120" s="105">
        <f t="shared" si="56"/>
        <v>0</v>
      </c>
      <c r="BG120" s="105">
        <f t="shared" si="59"/>
        <v>0</v>
      </c>
      <c r="BH120" s="105">
        <f t="shared" si="59"/>
        <v>0</v>
      </c>
      <c r="BI120" s="105">
        <f t="shared" si="59"/>
        <v>0</v>
      </c>
      <c r="BJ120" s="105">
        <f t="shared" si="59"/>
        <v>0</v>
      </c>
      <c r="BK120" s="105">
        <f t="shared" si="59"/>
        <v>0</v>
      </c>
      <c r="BL120" s="105">
        <f t="shared" si="59"/>
        <v>0</v>
      </c>
      <c r="BM120" s="105">
        <f t="shared" si="59"/>
        <v>0</v>
      </c>
      <c r="BN120" s="105">
        <f t="shared" si="59"/>
        <v>0</v>
      </c>
      <c r="BO120" s="105">
        <f t="shared" si="59"/>
        <v>0</v>
      </c>
      <c r="BP120" s="105">
        <f t="shared" si="59"/>
        <v>0</v>
      </c>
      <c r="BQ120" s="105">
        <f t="shared" si="59"/>
        <v>0</v>
      </c>
      <c r="BR120" s="105">
        <f t="shared" si="59"/>
        <v>0</v>
      </c>
      <c r="BS120" s="105">
        <f t="shared" si="59"/>
        <v>0</v>
      </c>
      <c r="BT120" s="105">
        <f t="shared" si="59"/>
        <v>0</v>
      </c>
      <c r="BU120" s="105">
        <f t="shared" si="59"/>
        <v>0</v>
      </c>
      <c r="BV120" s="105">
        <f t="shared" si="59"/>
        <v>0</v>
      </c>
      <c r="BW120" s="105">
        <f t="shared" si="60"/>
        <v>0</v>
      </c>
      <c r="BX120" s="105">
        <f t="shared" si="60"/>
        <v>0</v>
      </c>
      <c r="BY120" s="105">
        <f t="shared" si="60"/>
        <v>0</v>
      </c>
      <c r="BZ120" s="105">
        <f t="shared" si="60"/>
        <v>0</v>
      </c>
      <c r="CA120" s="105">
        <f t="shared" si="60"/>
        <v>0</v>
      </c>
      <c r="CB120" s="105">
        <f t="shared" si="60"/>
        <v>0</v>
      </c>
      <c r="CC120" s="105">
        <f t="shared" si="60"/>
        <v>0</v>
      </c>
      <c r="CD120" s="105">
        <f t="shared" si="60"/>
        <v>0</v>
      </c>
      <c r="CE120" s="105">
        <f t="shared" si="60"/>
        <v>0</v>
      </c>
      <c r="CF120" s="105">
        <f t="shared" si="60"/>
        <v>0</v>
      </c>
      <c r="CG120" s="105">
        <f t="shared" si="60"/>
        <v>0</v>
      </c>
      <c r="CH120" s="105">
        <f t="shared" si="60"/>
        <v>0</v>
      </c>
      <c r="CI120" s="105">
        <f t="shared" si="60"/>
        <v>0</v>
      </c>
      <c r="CJ120" s="105">
        <f t="shared" si="60"/>
        <v>0</v>
      </c>
      <c r="CK120" s="105">
        <f t="shared" si="60"/>
        <v>0</v>
      </c>
      <c r="CL120" s="105">
        <f t="shared" si="60"/>
        <v>0</v>
      </c>
      <c r="CM120" s="105">
        <f t="shared" si="58"/>
        <v>0</v>
      </c>
      <c r="CN120" s="105">
        <f t="shared" si="58"/>
        <v>0</v>
      </c>
      <c r="CO120" s="105">
        <f t="shared" si="58"/>
        <v>0</v>
      </c>
      <c r="CP120" s="105">
        <f t="shared" si="58"/>
        <v>0</v>
      </c>
      <c r="CQ120" s="105">
        <f t="shared" si="58"/>
        <v>0</v>
      </c>
      <c r="CR120" s="105">
        <f t="shared" si="58"/>
        <v>0</v>
      </c>
      <c r="CS120" s="366"/>
      <c r="CT120" s="366"/>
      <c r="CU120" s="366"/>
      <c r="CV120" s="366"/>
      <c r="CW120" s="366"/>
      <c r="CX120" s="366"/>
      <c r="CY120" s="366"/>
      <c r="CZ120" s="366"/>
      <c r="DA120" s="366"/>
      <c r="DB120" s="366"/>
      <c r="DC120" s="366"/>
      <c r="DD120" s="366"/>
      <c r="DE120" s="366"/>
      <c r="DF120" s="366"/>
      <c r="DG120" s="366"/>
      <c r="DH120" s="366"/>
      <c r="DI120" s="366"/>
      <c r="DJ120" s="366"/>
      <c r="DK120" s="366"/>
      <c r="DL120" s="366"/>
      <c r="DM120" s="366"/>
      <c r="DN120" s="366"/>
      <c r="DO120" s="366"/>
      <c r="DP120" s="366"/>
      <c r="DQ120" s="366"/>
      <c r="DR120" s="366"/>
      <c r="DS120" s="366"/>
      <c r="DT120" s="366"/>
      <c r="DU120" s="366"/>
      <c r="DV120" s="366"/>
      <c r="DW120" s="366"/>
      <c r="DX120" s="366"/>
      <c r="DY120" s="366"/>
      <c r="DZ120" s="366"/>
      <c r="EA120" s="366"/>
      <c r="EB120" s="366"/>
      <c r="EC120" s="366"/>
      <c r="ED120" s="366"/>
      <c r="EE120" s="366"/>
      <c r="EF120" s="366"/>
      <c r="EG120" s="361">
        <f>COUNTA(CS120:EF120)</f>
        <v>0</v>
      </c>
      <c r="EH120" s="116"/>
      <c r="EI120" s="392">
        <f>SUM(FY120:GX120)+SUM(HD120:HG120)+SUM(HM120:HP120)</f>
        <v>0</v>
      </c>
      <c r="EJ120" s="295" t="str">
        <f t="shared" si="53"/>
        <v/>
      </c>
      <c r="EK120" s="296">
        <f t="shared" si="54"/>
        <v>0</v>
      </c>
      <c r="EL120" s="161"/>
      <c r="EM120" s="196"/>
      <c r="EN120" s="116"/>
      <c r="EO120" s="116"/>
      <c r="EP120" s="116"/>
      <c r="EQ120" s="116"/>
      <c r="ER120" s="116"/>
      <c r="ES120" s="116"/>
      <c r="ET120" s="116"/>
      <c r="EU120" s="116"/>
      <c r="EV120" s="116"/>
      <c r="EW120" s="116"/>
      <c r="EX120" s="116"/>
      <c r="EY120" s="116"/>
      <c r="EZ120" s="116"/>
      <c r="FA120" s="116"/>
      <c r="FB120" s="116"/>
      <c r="FC120" s="116"/>
      <c r="FD120" s="106"/>
      <c r="FE120" s="360">
        <f>SUMIF($L120,REGISTER!$CY$8,'KORT 3'!$BD45)</f>
        <v>0</v>
      </c>
      <c r="FF120" s="360">
        <f>SUMIF($L120,REGISTER!$CY$9,'KORT 3'!$BD45)</f>
        <v>0</v>
      </c>
      <c r="FG120" s="356">
        <f>SUMIF($K120,REGISTER!$CY$10,'KORT 3'!$BD45)</f>
        <v>0</v>
      </c>
      <c r="FH120" s="360">
        <f>+SUMIF($L120,REGISTER!$CY$16,'KORT 3'!$BD45)</f>
        <v>0</v>
      </c>
      <c r="FI120" s="360">
        <f>+SUMIF($L120,REGISTER!$CY$17,'KORT 3'!$BD45)</f>
        <v>0</v>
      </c>
      <c r="FJ120" s="360">
        <f>+SUMIF($L120,REGISTER!$CY$18,'KORT 3'!$BD45)</f>
        <v>0</v>
      </c>
      <c r="FK120" s="360">
        <f>SUMIF($L120,REGISTER!$CY$11,'KORT 3'!$BD120)+SUMIF($L120,REGISTER!$CY$18,'KORT 3'!$BD45)</f>
        <v>0</v>
      </c>
      <c r="FL120" s="360">
        <f>SUMIF($L120,REGISTER!$CY$12,'KORT 3'!$BD120)+SUMIF($L120,REGISTER!$CY$20,'KORT 3'!$BD45)</f>
        <v>0</v>
      </c>
      <c r="FM120" s="360">
        <f>SUMIF($L120,REGISTER!$CY$13,'KORT 3'!$BD120)+SUMIF($L120,REGISTER!$CY$21,'KORT 3'!$BD45)</f>
        <v>0</v>
      </c>
      <c r="FN120" s="193">
        <f>SUMIF($L120,REGISTER!$CY$14,'KORT 3'!$BD120)+SUMIF($L120,REGISTER!$CY$22,'KORT 3'!$BD45)</f>
        <v>0</v>
      </c>
      <c r="FO120" s="263">
        <f>SUMIF($L120,REGISTER!$CY$24,'KORT 3'!$BD45)</f>
        <v>0</v>
      </c>
      <c r="FP120" s="16">
        <f>SUMIF($L120,REGISTER!$CY$25,'KORT 3'!$BD45)</f>
        <v>0</v>
      </c>
      <c r="FQ120" s="16">
        <f>SUMIF($L120,REGISTER!$CY$26,'KORT 3'!$BD45)</f>
        <v>0</v>
      </c>
      <c r="FR120" s="263">
        <f>SUMIF($L120,REGISTER!$CY$32,'KORT 3'!$BD45)</f>
        <v>0</v>
      </c>
      <c r="FS120" s="263">
        <f>SUMIF($L120,REGISTER!$CY$33,'KORT 3'!$BD45)</f>
        <v>0</v>
      </c>
      <c r="FT120" s="263">
        <f>SUMIF($L120,REGISTER!$CY$34,'KORT 3'!$BD45)</f>
        <v>0</v>
      </c>
      <c r="FU120" s="16">
        <f>SUMIF($L120,REGISTER!$CY$27,'KORT 3'!$BD120)+SUMIF($L120,REGISTER!$CY$35,'KORT 3'!$BD45)</f>
        <v>0</v>
      </c>
      <c r="FV120" s="16">
        <f>SUMIF($L120,REGISTER!$CY$28,'KORT 3'!$BD120)+SUMIF($L120,REGISTER!$CY$36,'KORT 3'!$BD45)</f>
        <v>0</v>
      </c>
      <c r="FW120" s="16">
        <f>SUMIF($L120,REGISTER!$CY$29,'KORT 3'!$BD120)+SUMIF($L120,REGISTER!$CY$37,'KORT 3'!$BD45)</f>
        <v>0</v>
      </c>
      <c r="FX120" s="16">
        <f>SUMIF($L120,REGISTER!$CY$30,'KORT 3'!$BD120)+SUMIF($L120,REGISTER!$CY$38,'KORT 3'!$BD45)</f>
        <v>0</v>
      </c>
      <c r="FY120" s="269">
        <f>SUMIF($M120,REGISTER!$CY$40,'KORT 3'!$O120)</f>
        <v>0</v>
      </c>
      <c r="FZ120" s="116">
        <f>SUMIF($M120,REGISTER!$CY$41,'KORT 3'!$O120)</f>
        <v>0</v>
      </c>
      <c r="GA120" s="106">
        <f>SUMIF($M120,REGISTER!$CY$42,'KORT 3'!$O120)</f>
        <v>0</v>
      </c>
      <c r="GB120" s="17">
        <f>SUMIF($M120,REGISTER!$CY$43,'KORT 3'!$O120)</f>
        <v>0</v>
      </c>
      <c r="GC120" s="17">
        <f>SUMIF($M120,REGISTER!$CY$44,'KORT 3'!$O120)</f>
        <v>0</v>
      </c>
      <c r="GD120" s="17">
        <f>SUMIF($M120,REGISTER!$CY$45,'KORT 3'!$O120)</f>
        <v>0</v>
      </c>
      <c r="GE120" s="116">
        <f>SUMIF($M120,REGISTER!$CY$46,'KORT 3'!$O120)</f>
        <v>0</v>
      </c>
      <c r="GF120" s="116">
        <f>SUMIF($M120,REGISTER!$CY$47,'KORT 3'!$O120)</f>
        <v>0</v>
      </c>
      <c r="GG120" s="116">
        <f>SUMIF($M120,REGISTER!$CY$48,'KORT 3'!$O120)</f>
        <v>0</v>
      </c>
      <c r="GH120" s="17">
        <f>SUMIF($M120,REGISTER!$CY$63,'KORT 3'!$O120)</f>
        <v>0</v>
      </c>
      <c r="GI120" s="17">
        <f>SUMIF($M120,REGISTER!$CY$64,'KORT 3'!$O120)</f>
        <v>0</v>
      </c>
      <c r="GJ120" s="17">
        <f>SUMIF($M120,REGISTER!$CY$65,'KORT 3'!$O120)</f>
        <v>0</v>
      </c>
      <c r="GK120" s="269">
        <f>SUMIF($M120,REGISTER!$CY$52,'KORT 3'!$O120)</f>
        <v>0</v>
      </c>
      <c r="GL120" s="116">
        <f>SUMIF($M120,REGISTER!$CY$53,'KORT 3'!$O120)</f>
        <v>0</v>
      </c>
      <c r="GM120" s="106">
        <f>SUMIF($M120,REGISTER!$CY$54,'KORT 3'!$O120)</f>
        <v>0</v>
      </c>
      <c r="GN120" s="17">
        <f>SUMIF($M120,REGISTER!$CY$53,'KORT 3'!$O120)</f>
        <v>0</v>
      </c>
      <c r="GO120" s="17">
        <f>SUMIF($M120,REGISTER!$CY$54,'KORT 3'!$O120)</f>
        <v>0</v>
      </c>
      <c r="GP120" s="17">
        <f>SUMIF($M120,REGISTER!$CY$55,'KORT 3'!$O120)</f>
        <v>0</v>
      </c>
      <c r="GQ120" s="16">
        <f>SUMIF($M120,REGISTER!$CY$56,'KORT 3'!$O120)+SUMIF($M120,REGISTER!$CY$57,'KORT 3'!$O120)+SUMIF($M120,REGISTER!$CY$58,'KORT 3'!$O120)+SUMIF($M120,REGISTER!$CY$59,'KORT 3'!$O120)</f>
        <v>0</v>
      </c>
      <c r="GR120" s="269"/>
      <c r="GS120" s="116"/>
      <c r="GT120" s="106"/>
      <c r="GU120" s="17">
        <f>SUMIF($M120,REGISTER!$CY$73,'KORT 3'!$O120)</f>
        <v>0</v>
      </c>
      <c r="GV120" s="17">
        <f>SUMIF($M120,REGISTER!$CY$74,'KORT 3'!$O120)</f>
        <v>0</v>
      </c>
      <c r="GW120" s="17">
        <f>SUMIF($M120,REGISTER!$CY$75,'KORT 3'!$O120)</f>
        <v>0</v>
      </c>
      <c r="GX120" s="280">
        <f>SUMIF($M120,REGISTER!$CY$76,'KORT 3'!$O120)+SUMIF($M120,REGISTER!$CY$77,'KORT 3'!$O120)+SUMIF($M120,REGISTER!$CY$78,'KORT 3'!$O120)+SUMIF($M120,REGISTER!$CY$79,'KORT 3'!$O120)</f>
        <v>0</v>
      </c>
      <c r="GY120" s="281">
        <f>SUMIF($M120,REGISTER!$CY$43,'KORT 3'!$O45)</f>
        <v>0</v>
      </c>
      <c r="GZ120" s="16">
        <f>+SUMIF($M120,REGISTER!$CY$44,'KORT 3'!$O45)</f>
        <v>0</v>
      </c>
      <c r="HA120" s="16">
        <f>SUMIF($M120,REGISTER!$CY$53,'KORT 3'!$O45)</f>
        <v>0</v>
      </c>
      <c r="HB120" s="16">
        <f>SUMIF($M120,REGISTER!$CY$54,'KORT 3'!$O45)</f>
        <v>0</v>
      </c>
      <c r="HC120" s="16">
        <f>SUMIF($M120,REGISTER!$CY$45,'KORT 3'!$O45)+SUMIF($M120,REGISTER!$CY$55,'KORT 3'!$O45)</f>
        <v>0</v>
      </c>
      <c r="HD120" s="16">
        <f>SUMIF($M120,REGISTER!$CY$46,'KORT 3'!$O45)+SUMIF($M120,REGISTER!$CY$56,'KORT 3'!$O45)</f>
        <v>0</v>
      </c>
      <c r="HE120" s="16">
        <f>SUMIF($M120,REGISTER!$CY$47,'KORT 3'!$O45)+SUMIF($M120,REGISTER!$CY$57,'KORT 3'!$O45)</f>
        <v>0</v>
      </c>
      <c r="HF120" s="16">
        <f>SUMIF($M120,REGISTER!$CY$48,'KORT 3'!$O45)+SUMIF($M120,REGISTER!$CY$58,'KORT 3'!$O45)</f>
        <v>0</v>
      </c>
      <c r="HG120" s="193">
        <f>SUMIF($M120,REGISTER!$CY$49,'KORT 3'!$O45)+SUMIF($M120,REGISTER!$CY$59,'KORT 3'!$O45)</f>
        <v>0</v>
      </c>
      <c r="HH120" s="281">
        <f>SUMIF($M120,REGISTER!$CY$63,'KORT 3'!$O45)</f>
        <v>0</v>
      </c>
      <c r="HI120" s="16">
        <f>+SUMIF($M120,REGISTER!$CY$64,'KORT 3'!$O45)</f>
        <v>0</v>
      </c>
      <c r="HJ120" s="16">
        <f>SUMIF($M120,REGISTER!$CY$73,'KORT 3'!$O45)</f>
        <v>0</v>
      </c>
      <c r="HK120" s="16">
        <f>SUMIF($M120,REGISTER!$CY$74,'KORT 3'!$O45)</f>
        <v>0</v>
      </c>
      <c r="HL120" s="16">
        <f>SUMIF($M120,REGISTER!$CY$65,'KORT 3'!$O45)+SUMIF($M120,REGISTER!$CY$75,'KORT 3'!$O45)</f>
        <v>0</v>
      </c>
      <c r="HM120" s="16">
        <f>SUMIF($M120,REGISTER!$CY$66,'KORT 3'!$O45)+SUMIF($M120,REGISTER!$CY$76,'KORT 3'!$O45)</f>
        <v>0</v>
      </c>
      <c r="HN120" s="16">
        <f>SUMIF($M120,REGISTER!$CY$67,'KORT 3'!$O45)+SUMIF($M120,REGISTER!$CY$77,'KORT 3'!$O45)</f>
        <v>0</v>
      </c>
      <c r="HO120" s="16">
        <f>SUMIF($M120,REGISTER!$CY$68,'KORT 3'!$O45)+SUMIF($M120,REGISTER!$CY$78,'KORT 3'!$O45)</f>
        <v>0</v>
      </c>
      <c r="HP120" s="193">
        <f>SUMIF($M120,REGISTER!$CY$69,'KORT 3'!$O45)+SUMIF($M120,REGISTER!$CY$79,'KORT 3'!$O45)</f>
        <v>0</v>
      </c>
      <c r="HQ120" s="1"/>
    </row>
    <row r="121" spans="1:225" ht="12.9" customHeight="1" thickBot="1">
      <c r="A121" s="52">
        <v>65</v>
      </c>
      <c r="B121" s="69"/>
      <c r="C121" s="225" t="s">
        <v>2</v>
      </c>
      <c r="D121" s="629" t="str">
        <f>IF(B121&gt;0,VLOOKUP(B121,RE,2,FALSE),"")</f>
        <v/>
      </c>
      <c r="E121" s="630"/>
      <c r="F121" s="630"/>
      <c r="G121" s="599"/>
      <c r="H121" s="226" t="str">
        <f t="shared" si="42"/>
        <v/>
      </c>
      <c r="I121" s="362">
        <v>1</v>
      </c>
      <c r="J121" s="22">
        <f t="shared" si="44"/>
        <v>0</v>
      </c>
      <c r="K121" s="22">
        <f t="shared" si="45"/>
        <v>0</v>
      </c>
      <c r="L121" s="22">
        <f>IF($B121="",0,VLOOKUP($B121,RE,22,FALSE))</f>
        <v>0</v>
      </c>
      <c r="M121" s="22">
        <f t="shared" si="46"/>
        <v>0</v>
      </c>
      <c r="N121" s="22">
        <f t="shared" si="47"/>
        <v>0</v>
      </c>
      <c r="O121" s="227">
        <f t="shared" si="48"/>
        <v>0</v>
      </c>
      <c r="P121" s="64">
        <f>IF(CS$70=1,0,IF(AND(CS121=1,$J121=1,$N121&gt;=13,CS$43&gt;=REGISTER!$DD$28,CS$40&gt;0,SUM(CS$54:CS$60)&gt;0),1,0))</f>
        <v>0</v>
      </c>
      <c r="Q121" s="64">
        <f>IF(CT$70=1,0,IF(AND(CT121=1,$J121=1,$N121&gt;=13,CT$43&gt;=REGISTER!$DD$28,CT$40&gt;0,SUM(CT$54:CT$60)&gt;0),1,0))</f>
        <v>0</v>
      </c>
      <c r="R121" s="64">
        <f>IF(CU$70=1,0,IF(AND(CU121=1,$J121=1,$N121&gt;=13,CU$43&gt;=REGISTER!$DD$28,CU$40&gt;0,SUM(CU$54:CU$60)&gt;0),1,0))</f>
        <v>0</v>
      </c>
      <c r="S121" s="64">
        <f>IF(CV$70=1,0,IF(AND(CV121=1,$J121=1,$N121&gt;=13,CV$43&gt;=REGISTER!$DD$28,CV$40&gt;0,SUM(CV$54:CV$60)&gt;0),1,0))</f>
        <v>0</v>
      </c>
      <c r="T121" s="64">
        <f>IF(CW$70=1,0,IF(AND(CW121=1,$J121=1,$N121&gt;=13,CW$43&gt;=REGISTER!$DD$28,CW$40&gt;0,SUM(CW$54:CW$60)&gt;0),1,0))</f>
        <v>0</v>
      </c>
      <c r="U121" s="64">
        <f>IF(CX$70=1,0,IF(AND(CX121=1,$J121=1,$N121&gt;=13,CX$43&gt;=REGISTER!$DD$28,CX$40&gt;0,SUM(CX$54:CX$60)&gt;0),1,0))</f>
        <v>0</v>
      </c>
      <c r="V121" s="64">
        <f>IF(CY$70=1,0,IF(AND(CY121=1,$J121=1,$N121&gt;=13,CY$43&gt;=REGISTER!$DD$28,CY$40&gt;0,SUM(CY$54:CY$60)&gt;0),1,0))</f>
        <v>0</v>
      </c>
      <c r="W121" s="64">
        <f>IF(CZ$70=1,0,IF(AND(CZ121=1,$J121=1,$N121&gt;=13,CZ$43&gt;=REGISTER!$DD$28,CZ$40&gt;0,SUM(CZ$54:CZ$60)&gt;0),1,0))</f>
        <v>0</v>
      </c>
      <c r="X121" s="64">
        <f>IF(DA$70=1,0,IF(AND(DA121=1,$J121=1,$N121&gt;=13,DA$43&gt;=REGISTER!$DD$28,DA$40&gt;0,SUM(DA$54:DA$60)&gt;0),1,0))</f>
        <v>0</v>
      </c>
      <c r="Y121" s="64">
        <f>IF(DB$70=1,0,IF(AND(DB121=1,$J121=1,$N121&gt;=13,DB$43&gt;=REGISTER!$DD$28,DB$40&gt;0,SUM(DB$54:DB$60)&gt;0),1,0))</f>
        <v>0</v>
      </c>
      <c r="Z121" s="64">
        <f>IF(DC$70=1,0,IF(AND(DC121=1,$J121=1,$N121&gt;=13,DC$43&gt;=REGISTER!$DD$28,DC$40&gt;0,SUM(DC$54:DC$60)&gt;0),1,0))</f>
        <v>0</v>
      </c>
      <c r="AA121" s="64">
        <f>IF(DD$70=1,0,IF(AND(DD121=1,$J121=1,$N121&gt;=13,DD$43&gt;=REGISTER!$DD$28,DD$40&gt;0,SUM(DD$54:DD$60)&gt;0),1,0))</f>
        <v>0</v>
      </c>
      <c r="AB121" s="64">
        <f>IF(DE$70=1,0,IF(AND(DE121=1,$J121=1,$N121&gt;=13,DE$43&gt;=REGISTER!$DD$28,DE$40&gt;0,SUM(DE$54:DE$60)&gt;0),1,0))</f>
        <v>0</v>
      </c>
      <c r="AC121" s="64">
        <f>IF(DF$70=1,0,IF(AND(DF121=1,$J121=1,$N121&gt;=13,DF$43&gt;=REGISTER!$DD$28,DF$40&gt;0,SUM(DF$54:DF$60)&gt;0),1,0))</f>
        <v>0</v>
      </c>
      <c r="AD121" s="64">
        <f>IF(DG$70=1,0,IF(AND(DG121=1,$J121=1,$N121&gt;=13,DG$43&gt;=REGISTER!$DD$28,DG$40&gt;0,SUM(DG$54:DG$60)&gt;0),1,0))</f>
        <v>0</v>
      </c>
      <c r="AE121" s="64">
        <f>IF(DH$70=1,0,IF(AND(DH121=1,$J121=1,$N121&gt;=13,DH$43&gt;=REGISTER!$DD$28,DH$40&gt;0,SUM(DH$54:DH$60)&gt;0),1,0))</f>
        <v>0</v>
      </c>
      <c r="AF121" s="64">
        <f>IF(DI$70=1,0,IF(AND(DI121=1,$J121=1,$N121&gt;=13,DI$43&gt;=REGISTER!$DD$28,DI$40&gt;0,SUM(DI$54:DI$60)&gt;0),1,0))</f>
        <v>0</v>
      </c>
      <c r="AG121" s="64">
        <f>IF(DJ$70=1,0,IF(AND(DJ121=1,$J121=1,$N121&gt;=13,DJ$43&gt;=REGISTER!$DD$28,DJ$40&gt;0,SUM(DJ$54:DJ$60)&gt;0),1,0))</f>
        <v>0</v>
      </c>
      <c r="AH121" s="64">
        <f>IF(DK$70=1,0,IF(AND(DK121=1,$J121=1,$N121&gt;=13,DK$43&gt;=REGISTER!$DD$28,DK$40&gt;0,SUM(DK$54:DK$60)&gt;0),1,0))</f>
        <v>0</v>
      </c>
      <c r="AI121" s="64">
        <f>IF(DL$70=1,0,IF(AND(DL121=1,$J121=1,$N121&gt;=13,DL$43&gt;=REGISTER!$DD$28,DL$40&gt;0,SUM(DL$54:DL$60)&gt;0),1,0))</f>
        <v>0</v>
      </c>
      <c r="AJ121" s="64">
        <f>IF(DM$70=1,0,IF(AND(DM121=1,$J121=1,$N121&gt;=13,DM$43&gt;=REGISTER!$DD$28,DM$40&gt;0,SUM(DM$54:DM$60)&gt;0),1,0))</f>
        <v>0</v>
      </c>
      <c r="AK121" s="64">
        <f>IF(DN$70=1,0,IF(AND(DN121=1,$J121=1,$N121&gt;=13,DN$43&gt;=REGISTER!$DD$28,DN$40&gt;0,SUM(DN$54:DN$60)&gt;0),1,0))</f>
        <v>0</v>
      </c>
      <c r="AL121" s="64">
        <f>IF(DO$70=1,0,IF(AND(DO121=1,$J121=1,$N121&gt;=13,DO$43&gt;=REGISTER!$DD$28,DO$40&gt;0,SUM(DO$54:DO$60)&gt;0),1,0))</f>
        <v>0</v>
      </c>
      <c r="AM121" s="64">
        <f>IF(DP$70=1,0,IF(AND(DP121=1,$J121=1,$N121&gt;=13,DP$43&gt;=REGISTER!$DD$28,DP$40&gt;0,SUM(DP$54:DP$60)&gt;0),1,0))</f>
        <v>0</v>
      </c>
      <c r="AN121" s="64">
        <f>IF(DQ$70=1,0,IF(AND(DQ121=1,$J121=1,$N121&gt;=13,DQ$43&gt;=REGISTER!$DD$28,DQ$40&gt;0,SUM(DQ$54:DQ$60)&gt;0),1,0))</f>
        <v>0</v>
      </c>
      <c r="AO121" s="64">
        <f>IF(DR$70=1,0,IF(AND(DR121=1,$J121=1,$N121&gt;=13,DR$43&gt;=REGISTER!$DD$28,DR$40&gt;0,SUM(DR$54:DR$60)&gt;0),1,0))</f>
        <v>0</v>
      </c>
      <c r="AP121" s="64">
        <f>IF(DS$70=1,0,IF(AND(DS121=1,$J121=1,$N121&gt;=13,DS$43&gt;=REGISTER!$DD$28,DS$40&gt;0,SUM(DS$54:DS$60)&gt;0),1,0))</f>
        <v>0</v>
      </c>
      <c r="AQ121" s="64">
        <f>IF(DT$70=1,0,IF(AND(DT121=1,$J121=1,$N121&gt;=13,DT$43&gt;=REGISTER!$DD$28,DT$40&gt;0,SUM(DT$54:DT$60)&gt;0),1,0))</f>
        <v>0</v>
      </c>
      <c r="AR121" s="64">
        <f>IF(DU$70=1,0,IF(AND(DU121=1,$J121=1,$N121&gt;=13,DU$43&gt;=REGISTER!$DD$28,DU$40&gt;0,SUM(DU$54:DU$60)&gt;0),1,0))</f>
        <v>0</v>
      </c>
      <c r="AS121" s="64">
        <f>IF(DV$70=1,0,IF(AND(DV121=1,$J121=1,$N121&gt;=13,DV$43&gt;=REGISTER!$DD$28,DV$40&gt;0,SUM(DV$54:DV$60)&gt;0),1,0))</f>
        <v>0</v>
      </c>
      <c r="AT121" s="64">
        <f>IF(DW$70=1,0,IF(AND(DW121=1,$J121=1,$N121&gt;=13,DW$43&gt;=REGISTER!$DD$28,DW$40&gt;0,SUM(DW$54:DW$60)&gt;0),1,0))</f>
        <v>0</v>
      </c>
      <c r="AU121" s="64">
        <f>IF(DX$70=1,0,IF(AND(DX121=1,$J121=1,$N121&gt;=13,DX$43&gt;=REGISTER!$DD$28,DX$40&gt;0,SUM(DX$54:DX$60)&gt;0),1,0))</f>
        <v>0</v>
      </c>
      <c r="AV121" s="64">
        <f>IF(DY$70=1,0,IF(AND(DY121=1,$J121=1,$N121&gt;=13,DY$43&gt;=REGISTER!$DD$28,DY$40&gt;0,SUM(DY$54:DY$60)&gt;0),1,0))</f>
        <v>0</v>
      </c>
      <c r="AW121" s="64">
        <f>IF(DZ$70=1,0,IF(AND(DZ121=1,$J121=1,$N121&gt;=13,DZ$43&gt;=REGISTER!$DD$28,DZ$40&gt;0,SUM(DZ$54:DZ$60)&gt;0),1,0))</f>
        <v>0</v>
      </c>
      <c r="AX121" s="64">
        <f>IF(EA$70=1,0,IF(AND(EA121=1,$J121=1,$N121&gt;=13,EA$43&gt;=REGISTER!$DD$28,EA$40&gt;0,SUM(EA$54:EA$60)&gt;0),1,0))</f>
        <v>0</v>
      </c>
      <c r="AY121" s="64">
        <f>IF(EB$70=1,0,IF(AND(EB121=1,$J121=1,$N121&gt;=13,EB$43&gt;=REGISTER!$DD$28,EB$40&gt;0,SUM(EB$54:EB$60)&gt;0),1,0))</f>
        <v>0</v>
      </c>
      <c r="AZ121" s="64">
        <f>IF(EC$70=1,0,IF(AND(EC121=1,$J121=1,$N121&gt;=13,EC$43&gt;=REGISTER!$DD$28,EC$40&gt;0,SUM(EC$54:EC$60)&gt;0),1,0))</f>
        <v>0</v>
      </c>
      <c r="BA121" s="64">
        <f>IF(ED$70=1,0,IF(AND(ED121=1,$J121=1,$N121&gt;=13,ED$43&gt;=REGISTER!$DD$28,ED$40&gt;0,SUM(ED$54:ED$60)&gt;0),1,0))</f>
        <v>0</v>
      </c>
      <c r="BB121" s="64">
        <f>IF(EE$70=1,0,IF(AND(EE121=1,$J121=1,$N121&gt;=13,EE$43&gt;=REGISTER!$DD$28,EE$40&gt;0,SUM(EE$54:EE$60)&gt;0),1,0))</f>
        <v>0</v>
      </c>
      <c r="BC121" s="64">
        <f>IF(EF$70=1,0,IF(AND(EF121=1,$J121=1,$N121&gt;=13,EF$43&gt;=REGISTER!$DD$28,EF$40&gt;0,SUM(EF$54:EF$60)&gt;0),1,0))</f>
        <v>0</v>
      </c>
      <c r="BD121" s="83">
        <f t="shared" si="55"/>
        <v>0</v>
      </c>
      <c r="BE121" s="228">
        <f t="shared" si="56"/>
        <v>0</v>
      </c>
      <c r="BF121" s="228">
        <f t="shared" si="56"/>
        <v>0</v>
      </c>
      <c r="BG121" s="228">
        <f t="shared" si="59"/>
        <v>0</v>
      </c>
      <c r="BH121" s="228">
        <f t="shared" si="59"/>
        <v>0</v>
      </c>
      <c r="BI121" s="228">
        <f t="shared" si="59"/>
        <v>0</v>
      </c>
      <c r="BJ121" s="228">
        <f t="shared" si="59"/>
        <v>0</v>
      </c>
      <c r="BK121" s="228">
        <f t="shared" si="59"/>
        <v>0</v>
      </c>
      <c r="BL121" s="228">
        <f t="shared" si="59"/>
        <v>0</v>
      </c>
      <c r="BM121" s="228">
        <f t="shared" si="59"/>
        <v>0</v>
      </c>
      <c r="BN121" s="228">
        <f t="shared" si="59"/>
        <v>0</v>
      </c>
      <c r="BO121" s="228">
        <f t="shared" si="59"/>
        <v>0</v>
      </c>
      <c r="BP121" s="228">
        <f t="shared" si="59"/>
        <v>0</v>
      </c>
      <c r="BQ121" s="228">
        <f t="shared" si="59"/>
        <v>0</v>
      </c>
      <c r="BR121" s="228">
        <f t="shared" si="59"/>
        <v>0</v>
      </c>
      <c r="BS121" s="228">
        <f t="shared" si="59"/>
        <v>0</v>
      </c>
      <c r="BT121" s="228">
        <f t="shared" si="59"/>
        <v>0</v>
      </c>
      <c r="BU121" s="228">
        <f t="shared" si="59"/>
        <v>0</v>
      </c>
      <c r="BV121" s="228">
        <f t="shared" si="59"/>
        <v>0</v>
      </c>
      <c r="BW121" s="228">
        <f t="shared" si="60"/>
        <v>0</v>
      </c>
      <c r="BX121" s="228">
        <f t="shared" si="60"/>
        <v>0</v>
      </c>
      <c r="BY121" s="228">
        <f t="shared" si="60"/>
        <v>0</v>
      </c>
      <c r="BZ121" s="228">
        <f t="shared" si="60"/>
        <v>0</v>
      </c>
      <c r="CA121" s="228">
        <f t="shared" si="60"/>
        <v>0</v>
      </c>
      <c r="CB121" s="228">
        <f t="shared" si="60"/>
        <v>0</v>
      </c>
      <c r="CC121" s="228">
        <f t="shared" si="60"/>
        <v>0</v>
      </c>
      <c r="CD121" s="228">
        <f t="shared" si="60"/>
        <v>0</v>
      </c>
      <c r="CE121" s="228">
        <f t="shared" si="60"/>
        <v>0</v>
      </c>
      <c r="CF121" s="228">
        <f t="shared" si="60"/>
        <v>0</v>
      </c>
      <c r="CG121" s="228">
        <f t="shared" si="60"/>
        <v>0</v>
      </c>
      <c r="CH121" s="228">
        <f t="shared" si="60"/>
        <v>0</v>
      </c>
      <c r="CI121" s="228">
        <f t="shared" si="60"/>
        <v>0</v>
      </c>
      <c r="CJ121" s="228">
        <f t="shared" si="60"/>
        <v>0</v>
      </c>
      <c r="CK121" s="228">
        <f t="shared" si="60"/>
        <v>0</v>
      </c>
      <c r="CL121" s="228">
        <f t="shared" si="60"/>
        <v>0</v>
      </c>
      <c r="CM121" s="228">
        <f t="shared" si="58"/>
        <v>0</v>
      </c>
      <c r="CN121" s="228">
        <f t="shared" si="58"/>
        <v>0</v>
      </c>
      <c r="CO121" s="228">
        <f t="shared" si="58"/>
        <v>0</v>
      </c>
      <c r="CP121" s="228">
        <f t="shared" si="58"/>
        <v>0</v>
      </c>
      <c r="CQ121" s="228">
        <f t="shared" si="58"/>
        <v>0</v>
      </c>
      <c r="CR121" s="228">
        <f t="shared" si="58"/>
        <v>0</v>
      </c>
      <c r="CS121" s="366"/>
      <c r="CT121" s="366"/>
      <c r="CU121" s="366"/>
      <c r="CV121" s="366"/>
      <c r="CW121" s="366"/>
      <c r="CX121" s="366"/>
      <c r="CY121" s="366"/>
      <c r="CZ121" s="366"/>
      <c r="DA121" s="366"/>
      <c r="DB121" s="366"/>
      <c r="DC121" s="366"/>
      <c r="DD121" s="366"/>
      <c r="DE121" s="366"/>
      <c r="DF121" s="366"/>
      <c r="DG121" s="366"/>
      <c r="DH121" s="366"/>
      <c r="DI121" s="366"/>
      <c r="DJ121" s="366"/>
      <c r="DK121" s="366"/>
      <c r="DL121" s="366"/>
      <c r="DM121" s="366"/>
      <c r="DN121" s="366"/>
      <c r="DO121" s="366"/>
      <c r="DP121" s="366"/>
      <c r="DQ121" s="366"/>
      <c r="DR121" s="366"/>
      <c r="DS121" s="366"/>
      <c r="DT121" s="366"/>
      <c r="DU121" s="366"/>
      <c r="DV121" s="366"/>
      <c r="DW121" s="366"/>
      <c r="DX121" s="366"/>
      <c r="DY121" s="366"/>
      <c r="DZ121" s="366"/>
      <c r="EA121" s="366"/>
      <c r="EB121" s="366"/>
      <c r="EC121" s="366"/>
      <c r="ED121" s="366"/>
      <c r="EE121" s="366"/>
      <c r="EF121" s="366"/>
      <c r="EG121" s="361">
        <f>COUNTA(CS121:EF121)</f>
        <v>0</v>
      </c>
      <c r="EH121" s="116"/>
      <c r="EI121" s="392">
        <f>SUM(FY121:GX121)+SUM(HD121:HG121)+SUM(HM121:HP121)</f>
        <v>0</v>
      </c>
      <c r="EJ121" s="295" t="str">
        <f t="shared" si="53"/>
        <v/>
      </c>
      <c r="EK121" s="298">
        <f t="shared" si="54"/>
        <v>0</v>
      </c>
      <c r="EL121" s="161"/>
      <c r="EM121" s="119"/>
      <c r="EN121" s="187"/>
      <c r="EO121" s="187"/>
      <c r="EP121" s="187"/>
      <c r="EQ121" s="187"/>
      <c r="ER121" s="187"/>
      <c r="ES121" s="187"/>
      <c r="ET121" s="187"/>
      <c r="EU121" s="187"/>
      <c r="EV121" s="187"/>
      <c r="EW121" s="187"/>
      <c r="EX121" s="187"/>
      <c r="EY121" s="187"/>
      <c r="EZ121" s="187"/>
      <c r="FA121" s="187"/>
      <c r="FB121" s="187"/>
      <c r="FC121" s="187"/>
      <c r="FD121" s="94"/>
      <c r="FE121" s="360">
        <f>SUMIF($L121,REGISTER!$CY$8,'KORT 3'!$BD46)</f>
        <v>0</v>
      </c>
      <c r="FF121" s="360">
        <f>SUMIF($L121,REGISTER!$CY$9,'KORT 3'!$BD46)</f>
        <v>0</v>
      </c>
      <c r="FG121" s="356">
        <f>SUMIF($K121,REGISTER!$CY$10,'KORT 3'!$BD46)</f>
        <v>0</v>
      </c>
      <c r="FH121" s="360">
        <f>+SUMIF($L121,REGISTER!$CY$16,'KORT 3'!$BD46)</f>
        <v>0</v>
      </c>
      <c r="FI121" s="360">
        <f>+SUMIF($L121,REGISTER!$CY$17,'KORT 3'!$BD46)</f>
        <v>0</v>
      </c>
      <c r="FJ121" s="360">
        <f>+SUMIF($L121,REGISTER!$CY$18,'KORT 3'!$BD46)</f>
        <v>0</v>
      </c>
      <c r="FK121" s="360">
        <f>SUMIF($L121,REGISTER!$CY$11,'KORT 3'!$BD121)+SUMIF($L121,REGISTER!$CY$18,'KORT 3'!$BD46)</f>
        <v>0</v>
      </c>
      <c r="FL121" s="360">
        <f>SUMIF($L121,REGISTER!$CY$12,'KORT 3'!$BD121)+SUMIF($L121,REGISTER!$CY$20,'KORT 3'!$BD46)</f>
        <v>0</v>
      </c>
      <c r="FM121" s="360">
        <f>SUMIF($L121,REGISTER!$CY$13,'KORT 3'!$BD121)+SUMIF($L121,REGISTER!$CY$21,'KORT 3'!$BD46)</f>
        <v>0</v>
      </c>
      <c r="FN121" s="193">
        <f>SUMIF($L121,REGISTER!$CY$14,'KORT 3'!$BD121)+SUMIF($L121,REGISTER!$CY$22,'KORT 3'!$BD46)</f>
        <v>0</v>
      </c>
      <c r="FO121" s="263">
        <f>SUMIF($L121,REGISTER!$CY$24,'KORT 3'!$BD46)</f>
        <v>0</v>
      </c>
      <c r="FP121" s="16">
        <f>SUMIF($L121,REGISTER!$CY$25,'KORT 3'!$BD46)</f>
        <v>0</v>
      </c>
      <c r="FQ121" s="16">
        <f>SUMIF($L121,REGISTER!$CY$26,'KORT 3'!$BD46)</f>
        <v>0</v>
      </c>
      <c r="FR121" s="263">
        <f>SUMIF($L121,REGISTER!$CY$32,'KORT 3'!$BD46)</f>
        <v>0</v>
      </c>
      <c r="FS121" s="263">
        <f>SUMIF($L121,REGISTER!$CY$33,'KORT 3'!$BD46)</f>
        <v>0</v>
      </c>
      <c r="FT121" s="263">
        <f>SUMIF($L121,REGISTER!$CY$34,'KORT 3'!$BD46)</f>
        <v>0</v>
      </c>
      <c r="FU121" s="16">
        <f>SUMIF($L121,REGISTER!$CY$27,'KORT 3'!$BD121)+SUMIF($L121,REGISTER!$CY$35,'KORT 3'!$BD46)</f>
        <v>0</v>
      </c>
      <c r="FV121" s="16">
        <f>SUMIF($L121,REGISTER!$CY$28,'KORT 3'!$BD121)+SUMIF($L121,REGISTER!$CY$36,'KORT 3'!$BD46)</f>
        <v>0</v>
      </c>
      <c r="FW121" s="16">
        <f>SUMIF($L121,REGISTER!$CY$29,'KORT 3'!$BD121)+SUMIF($L121,REGISTER!$CY$37,'KORT 3'!$BD46)</f>
        <v>0</v>
      </c>
      <c r="FX121" s="16">
        <f>SUMIF($L121,REGISTER!$CY$30,'KORT 3'!$BD121)+SUMIF($L121,REGISTER!$CY$38,'KORT 3'!$BD46)</f>
        <v>0</v>
      </c>
      <c r="FY121" s="270">
        <f>SUMIF($M121,REGISTER!$CY$40,'KORT 3'!$O121)</f>
        <v>0</v>
      </c>
      <c r="FZ121" s="187">
        <f>SUMIF($M121,REGISTER!$CY$41,'KORT 3'!$O121)</f>
        <v>0</v>
      </c>
      <c r="GA121" s="94">
        <f>SUMIF($M121,REGISTER!$CY$42,'KORT 3'!$O121)</f>
        <v>0</v>
      </c>
      <c r="GB121" s="17">
        <f>SUMIF($M121,REGISTER!$CY$43,'KORT 3'!$O121)</f>
        <v>0</v>
      </c>
      <c r="GC121" s="17">
        <f>SUMIF($M121,REGISTER!$CY$44,'KORT 3'!$O121)</f>
        <v>0</v>
      </c>
      <c r="GD121" s="17">
        <f>SUMIF($M121,REGISTER!$CY$45,'KORT 3'!$O121)</f>
        <v>0</v>
      </c>
      <c r="GE121" s="187">
        <f>SUMIF($M121,REGISTER!$CY$46,'KORT 3'!$O121)</f>
        <v>0</v>
      </c>
      <c r="GF121" s="187">
        <f>SUMIF($M121,REGISTER!$CY$47,'KORT 3'!$O121)</f>
        <v>0</v>
      </c>
      <c r="GG121" s="187">
        <f>SUMIF($M121,REGISTER!$CY$48,'KORT 3'!$O121)</f>
        <v>0</v>
      </c>
      <c r="GH121" s="17">
        <f>SUMIF($M121,REGISTER!$CY$63,'KORT 3'!$O121)</f>
        <v>0</v>
      </c>
      <c r="GI121" s="17">
        <f>SUMIF($M121,REGISTER!$CY$64,'KORT 3'!$O121)</f>
        <v>0</v>
      </c>
      <c r="GJ121" s="17">
        <f>SUMIF($M121,REGISTER!$CY$65,'KORT 3'!$O121)</f>
        <v>0</v>
      </c>
      <c r="GK121" s="270">
        <f>SUMIF($M121,REGISTER!$CY$52,'KORT 3'!$O121)</f>
        <v>0</v>
      </c>
      <c r="GL121" s="187">
        <f>SUMIF($M121,REGISTER!$CY$53,'KORT 3'!$O121)</f>
        <v>0</v>
      </c>
      <c r="GM121" s="94">
        <f>SUMIF($M121,REGISTER!$CY$54,'KORT 3'!$O121)</f>
        <v>0</v>
      </c>
      <c r="GN121" s="17">
        <f>SUMIF($M121,REGISTER!$CY$53,'KORT 3'!$O121)</f>
        <v>0</v>
      </c>
      <c r="GO121" s="17">
        <f>SUMIF($M121,REGISTER!$CY$54,'KORT 3'!$O121)</f>
        <v>0</v>
      </c>
      <c r="GP121" s="17">
        <f>SUMIF($M121,REGISTER!$CY$55,'KORT 3'!$O121)</f>
        <v>0</v>
      </c>
      <c r="GQ121" s="16">
        <f>SUMIF($M121,REGISTER!$CY$56,'KORT 3'!$O121)+SUMIF($M121,REGISTER!$CY$57,'KORT 3'!$O121)+SUMIF($M121,REGISTER!$CY$58,'KORT 3'!$O121)+SUMIF($M121,REGISTER!$CY$59,'KORT 3'!$O121)</f>
        <v>0</v>
      </c>
      <c r="GR121" s="270"/>
      <c r="GS121" s="187"/>
      <c r="GT121" s="94"/>
      <c r="GU121" s="17">
        <f>SUMIF($M121,REGISTER!$CY$73,'KORT 3'!$O121)</f>
        <v>0</v>
      </c>
      <c r="GV121" s="17">
        <f>SUMIF($M121,REGISTER!$CY$74,'KORT 3'!$O121)</f>
        <v>0</v>
      </c>
      <c r="GW121" s="17">
        <f>SUMIF($M121,REGISTER!$CY$75,'KORT 3'!$O121)</f>
        <v>0</v>
      </c>
      <c r="GX121" s="280">
        <f>SUMIF($M121,REGISTER!$CY$76,'KORT 3'!$O121)+SUMIF($M121,REGISTER!$CY$77,'KORT 3'!$O121)+SUMIF($M121,REGISTER!$CY$78,'KORT 3'!$O121)+SUMIF($M121,REGISTER!$CY$79,'KORT 3'!$O121)</f>
        <v>0</v>
      </c>
      <c r="GY121" s="281">
        <f>SUMIF($M121,REGISTER!$CY$43,'KORT 3'!$O46)</f>
        <v>0</v>
      </c>
      <c r="GZ121" s="16">
        <f>+SUMIF($M121,REGISTER!$CY$44,'KORT 3'!$O46)</f>
        <v>0</v>
      </c>
      <c r="HA121" s="16">
        <f>SUMIF($M121,REGISTER!$CY$53,'KORT 3'!$O46)</f>
        <v>0</v>
      </c>
      <c r="HB121" s="16">
        <f>SUMIF($M121,REGISTER!$CY$54,'KORT 3'!$O46)</f>
        <v>0</v>
      </c>
      <c r="HC121" s="16">
        <f>SUMIF($M121,REGISTER!$CY$45,'KORT 3'!$O46)+SUMIF($M121,REGISTER!$CY$55,'KORT 3'!$O46)</f>
        <v>0</v>
      </c>
      <c r="HD121" s="16">
        <f>SUMIF($M121,REGISTER!$CY$46,'KORT 3'!$O46)+SUMIF($M121,REGISTER!$CY$56,'KORT 3'!$O46)</f>
        <v>0</v>
      </c>
      <c r="HE121" s="16">
        <f>SUMIF($M121,REGISTER!$CY$47,'KORT 3'!$O46)+SUMIF($M121,REGISTER!$CY$57,'KORT 3'!$O46)</f>
        <v>0</v>
      </c>
      <c r="HF121" s="16">
        <f>SUMIF($M121,REGISTER!$CY$48,'KORT 3'!$O46)+SUMIF($M121,REGISTER!$CY$58,'KORT 3'!$O46)</f>
        <v>0</v>
      </c>
      <c r="HG121" s="193">
        <f>SUMIF($M121,REGISTER!$CY$49,'KORT 3'!$O46)+SUMIF($M121,REGISTER!$CY$59,'KORT 3'!$O46)</f>
        <v>0</v>
      </c>
      <c r="HH121" s="281">
        <f>SUMIF($M121,REGISTER!$CY$63,'KORT 3'!$O46)</f>
        <v>0</v>
      </c>
      <c r="HI121" s="16">
        <f>+SUMIF($M121,REGISTER!$CY$64,'KORT 3'!$O46)</f>
        <v>0</v>
      </c>
      <c r="HJ121" s="16">
        <f>SUMIF($M121,REGISTER!$CY$73,'KORT 3'!$O46)</f>
        <v>0</v>
      </c>
      <c r="HK121" s="16">
        <f>SUMIF($M121,REGISTER!$CY$74,'KORT 3'!$O46)</f>
        <v>0</v>
      </c>
      <c r="HL121" s="16">
        <f>SUMIF($M121,REGISTER!$CY$65,'KORT 3'!$O46)+SUMIF($M121,REGISTER!$CY$75,'KORT 3'!$O46)</f>
        <v>0</v>
      </c>
      <c r="HM121" s="16">
        <f>SUMIF($M121,REGISTER!$CY$66,'KORT 3'!$O46)+SUMIF($M121,REGISTER!$CY$76,'KORT 3'!$O46)</f>
        <v>0</v>
      </c>
      <c r="HN121" s="16">
        <f>SUMIF($M121,REGISTER!$CY$67,'KORT 3'!$O46)+SUMIF($M121,REGISTER!$CY$77,'KORT 3'!$O46)</f>
        <v>0</v>
      </c>
      <c r="HO121" s="16">
        <f>SUMIF($M121,REGISTER!$CY$68,'KORT 3'!$O46)+SUMIF($M121,REGISTER!$CY$78,'KORT 3'!$O46)</f>
        <v>0</v>
      </c>
      <c r="HP121" s="193">
        <f>SUMIF($M121,REGISTER!$CY$69,'KORT 3'!$O46)+SUMIF($M121,REGISTER!$CY$79,'KORT 3'!$O46)</f>
        <v>0</v>
      </c>
      <c r="HQ121" s="1"/>
    </row>
    <row r="122" spans="1:225" ht="13.8" thickBot="1">
      <c r="A122" s="229"/>
      <c r="B122" s="230"/>
      <c r="C122" s="230"/>
      <c r="D122" s="230"/>
      <c r="E122" s="230"/>
      <c r="F122" s="230"/>
      <c r="G122" s="230"/>
      <c r="H122" s="230"/>
      <c r="I122" s="231"/>
      <c r="J122" s="231"/>
      <c r="K122" s="231"/>
      <c r="L122" s="231"/>
      <c r="M122" s="231"/>
      <c r="N122" s="231"/>
      <c r="O122" s="231"/>
      <c r="P122" s="231"/>
      <c r="Q122" s="231"/>
      <c r="R122" s="231"/>
      <c r="S122" s="231"/>
      <c r="T122" s="231"/>
      <c r="U122" s="231"/>
      <c r="V122" s="231"/>
      <c r="W122" s="231"/>
      <c r="X122" s="231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  <c r="AR122" s="231"/>
      <c r="AS122" s="231"/>
      <c r="AT122" s="231"/>
      <c r="AU122" s="231"/>
      <c r="AV122" s="231"/>
      <c r="AW122" s="231"/>
      <c r="AX122" s="231"/>
      <c r="AY122" s="231"/>
      <c r="AZ122" s="231"/>
      <c r="BA122" s="231"/>
      <c r="BB122" s="231"/>
      <c r="BC122" s="231"/>
      <c r="BD122" s="231"/>
      <c r="BE122" s="231"/>
      <c r="BF122" s="231"/>
      <c r="BG122" s="231"/>
      <c r="BH122" s="231"/>
      <c r="BI122" s="231"/>
      <c r="BJ122" s="231"/>
      <c r="BK122" s="231"/>
      <c r="BL122" s="231"/>
      <c r="BM122" s="231"/>
      <c r="BN122" s="231"/>
      <c r="BO122" s="231"/>
      <c r="BP122" s="231"/>
      <c r="BQ122" s="231"/>
      <c r="BR122" s="231"/>
      <c r="BS122" s="231"/>
      <c r="BT122" s="231"/>
      <c r="BU122" s="231"/>
      <c r="BV122" s="231"/>
      <c r="BW122" s="231"/>
      <c r="BX122" s="231"/>
      <c r="BY122" s="231"/>
      <c r="BZ122" s="231"/>
      <c r="CA122" s="231"/>
      <c r="CB122" s="231"/>
      <c r="CC122" s="231"/>
      <c r="CD122" s="231"/>
      <c r="CE122" s="231"/>
      <c r="CF122" s="231"/>
      <c r="CG122" s="231"/>
      <c r="CH122" s="231"/>
      <c r="CI122" s="231"/>
      <c r="CJ122" s="231"/>
      <c r="CK122" s="231"/>
      <c r="CL122" s="231"/>
      <c r="CM122" s="231"/>
      <c r="CN122" s="231"/>
      <c r="CO122" s="231"/>
      <c r="CP122" s="231"/>
      <c r="CQ122" s="231"/>
      <c r="CR122" s="231"/>
      <c r="CS122" s="232"/>
      <c r="CT122" s="232"/>
      <c r="CU122" s="232"/>
      <c r="CV122" s="232"/>
      <c r="CW122" s="232"/>
      <c r="CX122" s="232"/>
      <c r="CY122" s="232"/>
      <c r="CZ122" s="232"/>
      <c r="DA122" s="232"/>
      <c r="DB122" s="232"/>
      <c r="DC122" s="232"/>
      <c r="DD122" s="232"/>
      <c r="DE122" s="232"/>
      <c r="DF122" s="232"/>
      <c r="DG122" s="232"/>
      <c r="DH122" s="232"/>
      <c r="DI122" s="232"/>
      <c r="DJ122" s="232"/>
      <c r="DK122" s="232"/>
      <c r="DL122" s="232"/>
      <c r="DM122" s="232"/>
      <c r="DN122" s="232"/>
      <c r="DO122" s="232"/>
      <c r="DP122" s="232"/>
      <c r="DQ122" s="232"/>
      <c r="DR122" s="233"/>
      <c r="DS122" s="233"/>
      <c r="DT122" s="233"/>
      <c r="DU122" s="233"/>
      <c r="DV122" s="233"/>
      <c r="DW122" s="233"/>
      <c r="DX122" s="233"/>
      <c r="DY122" s="233"/>
      <c r="DZ122" s="233"/>
      <c r="EA122" s="233"/>
      <c r="EB122" s="233"/>
      <c r="EC122" s="233"/>
      <c r="ED122" s="233"/>
      <c r="EE122" s="233"/>
      <c r="EF122" s="233"/>
      <c r="EG122" s="234"/>
      <c r="EH122" s="234"/>
      <c r="EI122" s="234"/>
      <c r="EJ122" s="234"/>
      <c r="EK122" s="235"/>
      <c r="EL122" s="286"/>
      <c r="EM122" s="91"/>
      <c r="EN122" s="91"/>
      <c r="EO122" s="91"/>
      <c r="EP122" s="91"/>
      <c r="EQ122" s="91"/>
      <c r="ER122" s="91"/>
      <c r="ES122" s="91"/>
      <c r="ET122" s="91"/>
      <c r="EU122" s="91"/>
      <c r="EV122" s="91"/>
      <c r="EW122" s="91"/>
      <c r="EX122" s="91"/>
      <c r="EY122" s="91"/>
      <c r="EZ122" s="91"/>
      <c r="FA122" s="91"/>
      <c r="FB122" s="91"/>
      <c r="FC122" s="91"/>
      <c r="FD122" s="91"/>
      <c r="FE122" s="91"/>
      <c r="FF122" s="91"/>
      <c r="FG122" s="91"/>
      <c r="FH122" s="91"/>
      <c r="FI122" s="91"/>
      <c r="FJ122" s="91"/>
      <c r="FK122" s="91"/>
      <c r="FL122" s="91"/>
      <c r="FM122" s="91"/>
      <c r="FN122" s="91"/>
      <c r="FO122" s="91"/>
      <c r="FP122" s="91"/>
      <c r="FQ122" s="91"/>
      <c r="FR122" s="91"/>
      <c r="FS122" s="91"/>
      <c r="FT122" s="91"/>
      <c r="FU122" s="91"/>
      <c r="FV122" s="91"/>
      <c r="FW122" s="91"/>
      <c r="FX122" s="91"/>
      <c r="FY122" s="91"/>
      <c r="FZ122" s="91"/>
      <c r="GA122" s="91"/>
      <c r="GB122" s="91"/>
      <c r="GC122" s="91"/>
      <c r="GD122" s="91"/>
      <c r="GE122" s="271"/>
      <c r="GF122" s="271"/>
      <c r="GG122" s="271"/>
      <c r="GH122" s="91"/>
      <c r="GI122" s="91"/>
      <c r="GJ122" s="91"/>
      <c r="GK122" s="91"/>
      <c r="GL122" s="91"/>
      <c r="GM122" s="91"/>
      <c r="GN122" s="91"/>
      <c r="GO122" s="91"/>
      <c r="GP122" s="91"/>
      <c r="GQ122" s="91"/>
      <c r="GR122" s="91"/>
      <c r="GS122" s="91"/>
      <c r="GT122" s="91"/>
      <c r="GU122" s="91"/>
      <c r="GV122" s="91"/>
      <c r="GW122" s="91"/>
      <c r="GX122" s="91"/>
      <c r="GY122" s="91"/>
      <c r="GZ122" s="91"/>
      <c r="HA122" s="91"/>
      <c r="HB122" s="91"/>
      <c r="HC122" s="91">
        <f t="shared" ref="HC122:HH122" si="61">SUM(HC90:HC121)</f>
        <v>0</v>
      </c>
      <c r="HD122" s="91">
        <f t="shared" si="61"/>
        <v>0</v>
      </c>
      <c r="HE122" s="91">
        <f t="shared" si="61"/>
        <v>0</v>
      </c>
      <c r="HF122" s="91">
        <f t="shared" si="61"/>
        <v>0</v>
      </c>
      <c r="HG122" s="91">
        <f t="shared" si="61"/>
        <v>0</v>
      </c>
      <c r="HH122" s="91">
        <f t="shared" si="61"/>
        <v>0</v>
      </c>
      <c r="HI122" s="91"/>
      <c r="HJ122" s="91"/>
      <c r="HK122" s="91"/>
      <c r="HL122" s="91">
        <f>SUM(HL90:HL121)</f>
        <v>0</v>
      </c>
      <c r="HM122" s="91">
        <f>SUM(HM90:HM121)</f>
        <v>0</v>
      </c>
      <c r="HN122" s="91">
        <f>SUM(HN90:HN121)</f>
        <v>0</v>
      </c>
      <c r="HO122" s="91">
        <f>SUM(HO90:HO121)</f>
        <v>0</v>
      </c>
      <c r="HP122" s="91">
        <f>SUM(HP90:HP121)</f>
        <v>0</v>
      </c>
      <c r="HQ122" s="1"/>
    </row>
    <row r="123" spans="1:225">
      <c r="A123" s="14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141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1"/>
    </row>
    <row r="124" spans="1:225" ht="17.399999999999999">
      <c r="A124" s="8"/>
      <c r="CS124" s="220" t="s">
        <v>85</v>
      </c>
      <c r="CT124" s="44"/>
      <c r="CU124" s="44"/>
      <c r="CV124" s="44"/>
      <c r="CW124" s="44"/>
      <c r="CX124" s="44"/>
      <c r="CY124" s="44"/>
      <c r="CZ124" s="44"/>
      <c r="DA124" s="44"/>
      <c r="DB124" s="44"/>
      <c r="DC124" s="44"/>
      <c r="DD124" s="44"/>
      <c r="DE124" s="44"/>
      <c r="DF124" s="44"/>
      <c r="DG124" s="44"/>
      <c r="DH124" s="44"/>
      <c r="DI124" s="44"/>
      <c r="DJ124" s="44"/>
      <c r="DK124" s="44"/>
      <c r="DL124" s="44"/>
      <c r="DM124" s="44"/>
      <c r="DN124" s="44"/>
      <c r="DO124" s="44"/>
      <c r="DP124" s="44"/>
      <c r="DQ124" s="44"/>
      <c r="DR124" s="44"/>
      <c r="DS124" s="44"/>
      <c r="DT124" s="44"/>
      <c r="DU124" s="44"/>
      <c r="DV124" s="44"/>
      <c r="DW124" s="44"/>
      <c r="DX124" s="44"/>
      <c r="DY124" s="44"/>
      <c r="DZ124" s="44"/>
      <c r="EA124" s="44"/>
      <c r="EB124" s="44"/>
      <c r="EC124" s="44"/>
      <c r="ED124" s="44"/>
      <c r="EE124" s="44"/>
      <c r="EF124" s="44"/>
      <c r="EK124" s="5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</row>
    <row r="125" spans="1:225">
      <c r="A125" s="8"/>
      <c r="H125" s="578" t="s">
        <v>126</v>
      </c>
      <c r="I125" s="579"/>
      <c r="CS125" s="218" t="s">
        <v>131</v>
      </c>
      <c r="CT125" s="44"/>
      <c r="CU125" s="44"/>
      <c r="CV125" s="44"/>
      <c r="CW125" s="44"/>
      <c r="CX125" s="44"/>
      <c r="CY125" s="44"/>
      <c r="CZ125" s="44"/>
      <c r="DA125" s="44"/>
      <c r="DB125" s="44"/>
      <c r="DC125" s="44"/>
      <c r="DD125" s="44"/>
      <c r="DE125" s="44"/>
      <c r="DF125" s="44"/>
      <c r="DG125" s="44"/>
      <c r="DH125" s="44"/>
      <c r="DI125" s="44"/>
      <c r="DJ125" s="44"/>
      <c r="DK125" s="44"/>
      <c r="DL125" s="44"/>
      <c r="DM125" s="44"/>
      <c r="DN125" s="44"/>
      <c r="DO125" s="44"/>
      <c r="DP125" s="44"/>
      <c r="DQ125" s="44"/>
      <c r="DR125" s="44"/>
      <c r="DS125" s="44"/>
      <c r="DT125" s="44"/>
      <c r="DU125" s="44"/>
      <c r="DV125" s="44"/>
      <c r="DW125" s="44"/>
      <c r="DX125" s="44"/>
      <c r="DY125" s="44"/>
      <c r="DZ125" s="44"/>
      <c r="EA125" s="44"/>
      <c r="EB125" s="44"/>
      <c r="EC125" s="44"/>
      <c r="ED125" s="44"/>
      <c r="EE125" s="44"/>
      <c r="EF125" s="44"/>
      <c r="EK125" s="5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</row>
    <row r="126" spans="1:225">
      <c r="A126" s="8"/>
      <c r="D126" s="203" t="s">
        <v>105</v>
      </c>
      <c r="H126" s="170" t="s">
        <v>10</v>
      </c>
      <c r="CS126" s="222" t="str">
        <f t="shared" ref="CS126:EF127" si="62">IF(CS16=0,"",CS16)</f>
        <v/>
      </c>
      <c r="CT126" s="222" t="str">
        <f t="shared" si="62"/>
        <v/>
      </c>
      <c r="CU126" s="222" t="str">
        <f t="shared" si="62"/>
        <v/>
      </c>
      <c r="CV126" s="222" t="str">
        <f t="shared" si="62"/>
        <v/>
      </c>
      <c r="CW126" s="222" t="str">
        <f t="shared" si="62"/>
        <v/>
      </c>
      <c r="CX126" s="222" t="str">
        <f t="shared" si="62"/>
        <v/>
      </c>
      <c r="CY126" s="222" t="str">
        <f t="shared" si="62"/>
        <v/>
      </c>
      <c r="CZ126" s="222" t="str">
        <f t="shared" si="62"/>
        <v/>
      </c>
      <c r="DA126" s="222" t="str">
        <f t="shared" si="62"/>
        <v/>
      </c>
      <c r="DB126" s="222" t="str">
        <f t="shared" si="62"/>
        <v/>
      </c>
      <c r="DC126" s="222" t="str">
        <f t="shared" si="62"/>
        <v/>
      </c>
      <c r="DD126" s="222" t="str">
        <f t="shared" si="62"/>
        <v/>
      </c>
      <c r="DE126" s="222" t="str">
        <f t="shared" si="62"/>
        <v/>
      </c>
      <c r="DF126" s="222" t="str">
        <f t="shared" si="62"/>
        <v/>
      </c>
      <c r="DG126" s="222" t="str">
        <f t="shared" si="62"/>
        <v/>
      </c>
      <c r="DH126" s="222" t="str">
        <f t="shared" si="62"/>
        <v/>
      </c>
      <c r="DI126" s="222" t="str">
        <f t="shared" si="62"/>
        <v/>
      </c>
      <c r="DJ126" s="222" t="str">
        <f t="shared" si="62"/>
        <v/>
      </c>
      <c r="DK126" s="222" t="str">
        <f t="shared" si="62"/>
        <v/>
      </c>
      <c r="DL126" s="222" t="str">
        <f t="shared" si="62"/>
        <v/>
      </c>
      <c r="DM126" s="222" t="str">
        <f t="shared" si="62"/>
        <v/>
      </c>
      <c r="DN126" s="222" t="str">
        <f t="shared" si="62"/>
        <v/>
      </c>
      <c r="DO126" s="222" t="str">
        <f t="shared" si="62"/>
        <v/>
      </c>
      <c r="DP126" s="222" t="str">
        <f t="shared" si="62"/>
        <v/>
      </c>
      <c r="DQ126" s="222" t="str">
        <f t="shared" si="62"/>
        <v/>
      </c>
      <c r="DR126" s="222" t="str">
        <f t="shared" si="62"/>
        <v/>
      </c>
      <c r="DS126" s="222" t="str">
        <f t="shared" si="62"/>
        <v/>
      </c>
      <c r="DT126" s="222" t="str">
        <f t="shared" si="62"/>
        <v/>
      </c>
      <c r="DU126" s="222" t="str">
        <f t="shared" si="62"/>
        <v/>
      </c>
      <c r="DV126" s="222" t="str">
        <f t="shared" si="62"/>
        <v/>
      </c>
      <c r="DW126" s="222" t="str">
        <f t="shared" si="62"/>
        <v/>
      </c>
      <c r="DX126" s="222" t="str">
        <f t="shared" si="62"/>
        <v/>
      </c>
      <c r="DY126" s="222" t="str">
        <f t="shared" si="62"/>
        <v/>
      </c>
      <c r="DZ126" s="222" t="str">
        <f t="shared" si="62"/>
        <v/>
      </c>
      <c r="EA126" s="222" t="str">
        <f t="shared" si="62"/>
        <v/>
      </c>
      <c r="EB126" s="222" t="str">
        <f t="shared" si="62"/>
        <v/>
      </c>
      <c r="EC126" s="222" t="str">
        <f t="shared" si="62"/>
        <v/>
      </c>
      <c r="ED126" s="222" t="str">
        <f t="shared" si="62"/>
        <v/>
      </c>
      <c r="EE126" s="222" t="str">
        <f t="shared" si="62"/>
        <v/>
      </c>
      <c r="EF126" s="222" t="str">
        <f t="shared" si="62"/>
        <v/>
      </c>
      <c r="EK126" s="5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</row>
    <row r="127" spans="1:225">
      <c r="A127" s="8"/>
      <c r="D127" s="203" t="s">
        <v>9</v>
      </c>
      <c r="H127" s="223" t="s">
        <v>11</v>
      </c>
      <c r="I127" s="224"/>
      <c r="J127" s="224"/>
      <c r="K127" s="224"/>
      <c r="L127" s="224"/>
      <c r="M127" s="224"/>
      <c r="N127" s="224"/>
      <c r="O127" s="224"/>
      <c r="P127" s="224"/>
      <c r="Q127" s="224"/>
      <c r="R127" s="224"/>
      <c r="S127" s="224"/>
      <c r="T127" s="224"/>
      <c r="U127" s="224"/>
      <c r="V127" s="224"/>
      <c r="W127" s="224"/>
      <c r="X127" s="224"/>
      <c r="Y127" s="224"/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224"/>
      <c r="AN127" s="224"/>
      <c r="AO127" s="224"/>
      <c r="AP127" s="224"/>
      <c r="AQ127" s="224"/>
      <c r="AR127" s="224"/>
      <c r="AS127" s="224"/>
      <c r="AT127" s="224"/>
      <c r="AU127" s="224"/>
      <c r="AV127" s="224"/>
      <c r="AW127" s="224"/>
      <c r="AX127" s="224"/>
      <c r="AY127" s="224"/>
      <c r="AZ127" s="224"/>
      <c r="BA127" s="224"/>
      <c r="BB127" s="224"/>
      <c r="BC127" s="224"/>
      <c r="BD127" s="224"/>
      <c r="BE127" s="224"/>
      <c r="BF127" s="224"/>
      <c r="BG127" s="224"/>
      <c r="BH127" s="224"/>
      <c r="BI127" s="224"/>
      <c r="BJ127" s="224"/>
      <c r="BK127" s="224"/>
      <c r="BL127" s="224"/>
      <c r="BM127" s="224"/>
      <c r="BN127" s="224"/>
      <c r="BO127" s="224"/>
      <c r="BP127" s="224"/>
      <c r="BQ127" s="224"/>
      <c r="BR127" s="224"/>
      <c r="BS127" s="224"/>
      <c r="BT127" s="224"/>
      <c r="BU127" s="224"/>
      <c r="BV127" s="224"/>
      <c r="BW127" s="224"/>
      <c r="BX127" s="224"/>
      <c r="BY127" s="224"/>
      <c r="BZ127" s="224"/>
      <c r="CA127" s="224"/>
      <c r="CB127" s="224"/>
      <c r="CC127" s="224"/>
      <c r="CD127" s="224"/>
      <c r="CE127" s="224"/>
      <c r="CF127" s="224"/>
      <c r="CG127" s="224"/>
      <c r="CH127" s="224"/>
      <c r="CI127" s="224"/>
      <c r="CJ127" s="224"/>
      <c r="CK127" s="224"/>
      <c r="CL127" s="224"/>
      <c r="CM127" s="224"/>
      <c r="CN127" s="224"/>
      <c r="CO127" s="224"/>
      <c r="CP127" s="224"/>
      <c r="CQ127" s="224"/>
      <c r="CR127" s="224"/>
      <c r="CS127" s="188" t="str">
        <f t="shared" si="62"/>
        <v/>
      </c>
      <c r="CT127" s="188" t="str">
        <f t="shared" si="62"/>
        <v/>
      </c>
      <c r="CU127" s="188" t="str">
        <f t="shared" si="62"/>
        <v/>
      </c>
      <c r="CV127" s="188" t="str">
        <f t="shared" si="62"/>
        <v/>
      </c>
      <c r="CW127" s="188" t="str">
        <f t="shared" si="62"/>
        <v/>
      </c>
      <c r="CX127" s="188" t="str">
        <f t="shared" si="62"/>
        <v/>
      </c>
      <c r="CY127" s="188" t="str">
        <f t="shared" si="62"/>
        <v/>
      </c>
      <c r="CZ127" s="188" t="str">
        <f t="shared" si="62"/>
        <v/>
      </c>
      <c r="DA127" s="188" t="str">
        <f t="shared" si="62"/>
        <v/>
      </c>
      <c r="DB127" s="188" t="str">
        <f t="shared" si="62"/>
        <v/>
      </c>
      <c r="DC127" s="188" t="str">
        <f t="shared" si="62"/>
        <v/>
      </c>
      <c r="DD127" s="188" t="str">
        <f t="shared" si="62"/>
        <v/>
      </c>
      <c r="DE127" s="188" t="str">
        <f t="shared" si="62"/>
        <v/>
      </c>
      <c r="DF127" s="188" t="str">
        <f t="shared" si="62"/>
        <v/>
      </c>
      <c r="DG127" s="188" t="str">
        <f t="shared" si="62"/>
        <v/>
      </c>
      <c r="DH127" s="188" t="str">
        <f t="shared" si="62"/>
        <v/>
      </c>
      <c r="DI127" s="188" t="str">
        <f t="shared" si="62"/>
        <v/>
      </c>
      <c r="DJ127" s="188" t="str">
        <f t="shared" si="62"/>
        <v/>
      </c>
      <c r="DK127" s="188" t="str">
        <f t="shared" si="62"/>
        <v/>
      </c>
      <c r="DL127" s="188" t="str">
        <f t="shared" si="62"/>
        <v/>
      </c>
      <c r="DM127" s="188" t="str">
        <f t="shared" si="62"/>
        <v/>
      </c>
      <c r="DN127" s="188" t="str">
        <f t="shared" si="62"/>
        <v/>
      </c>
      <c r="DO127" s="188" t="str">
        <f t="shared" si="62"/>
        <v/>
      </c>
      <c r="DP127" s="188" t="str">
        <f t="shared" si="62"/>
        <v/>
      </c>
      <c r="DQ127" s="188" t="str">
        <f t="shared" si="62"/>
        <v/>
      </c>
      <c r="DR127" s="188" t="str">
        <f t="shared" si="62"/>
        <v/>
      </c>
      <c r="DS127" s="188" t="str">
        <f t="shared" si="62"/>
        <v/>
      </c>
      <c r="DT127" s="188" t="str">
        <f t="shared" si="62"/>
        <v/>
      </c>
      <c r="DU127" s="188" t="str">
        <f t="shared" si="62"/>
        <v/>
      </c>
      <c r="DV127" s="188" t="str">
        <f t="shared" si="62"/>
        <v/>
      </c>
      <c r="DW127" s="188" t="str">
        <f t="shared" si="62"/>
        <v/>
      </c>
      <c r="DX127" s="188" t="str">
        <f t="shared" si="62"/>
        <v/>
      </c>
      <c r="DY127" s="188" t="str">
        <f t="shared" si="62"/>
        <v/>
      </c>
      <c r="DZ127" s="188" t="str">
        <f t="shared" si="62"/>
        <v/>
      </c>
      <c r="EA127" s="188" t="str">
        <f t="shared" si="62"/>
        <v/>
      </c>
      <c r="EB127" s="188" t="str">
        <f t="shared" si="62"/>
        <v/>
      </c>
      <c r="EC127" s="188" t="str">
        <f t="shared" si="62"/>
        <v/>
      </c>
      <c r="ED127" s="188" t="str">
        <f t="shared" si="62"/>
        <v/>
      </c>
      <c r="EE127" s="188" t="str">
        <f t="shared" si="62"/>
        <v/>
      </c>
      <c r="EF127" s="188" t="str">
        <f t="shared" si="62"/>
        <v/>
      </c>
      <c r="EK127" s="5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</row>
    <row r="128" spans="1:225">
      <c r="A128" s="8"/>
      <c r="D128" s="203" t="s">
        <v>127</v>
      </c>
      <c r="H128" s="223" t="s">
        <v>95</v>
      </c>
      <c r="I128" s="224"/>
      <c r="J128" s="224"/>
      <c r="K128" s="224"/>
      <c r="L128" s="224"/>
      <c r="M128" s="224"/>
      <c r="N128" s="224"/>
      <c r="O128" s="224"/>
      <c r="P128" s="224"/>
      <c r="Q128" s="224"/>
      <c r="R128" s="224"/>
      <c r="S128" s="224"/>
      <c r="T128" s="224"/>
      <c r="U128" s="224"/>
      <c r="V128" s="224"/>
      <c r="W128" s="224"/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224"/>
      <c r="AN128" s="224"/>
      <c r="AO128" s="224"/>
      <c r="AP128" s="224"/>
      <c r="AQ128" s="224"/>
      <c r="AR128" s="224"/>
      <c r="AS128" s="224"/>
      <c r="AT128" s="224"/>
      <c r="AU128" s="224"/>
      <c r="AV128" s="224"/>
      <c r="AW128" s="224"/>
      <c r="AX128" s="224"/>
      <c r="AY128" s="224"/>
      <c r="AZ128" s="224"/>
      <c r="BA128" s="224"/>
      <c r="BB128" s="224"/>
      <c r="BC128" s="224"/>
      <c r="BD128" s="224"/>
      <c r="BE128" s="224"/>
      <c r="BF128" s="224"/>
      <c r="BG128" s="224"/>
      <c r="BH128" s="224"/>
      <c r="BI128" s="224"/>
      <c r="BJ128" s="224"/>
      <c r="BK128" s="224"/>
      <c r="BL128" s="224"/>
      <c r="BM128" s="224"/>
      <c r="BN128" s="224"/>
      <c r="BO128" s="224"/>
      <c r="BP128" s="224"/>
      <c r="BQ128" s="224"/>
      <c r="BR128" s="224"/>
      <c r="BS128" s="224"/>
      <c r="BT128" s="224"/>
      <c r="BU128" s="224"/>
      <c r="BV128" s="224"/>
      <c r="BW128" s="224"/>
      <c r="BX128" s="224"/>
      <c r="BY128" s="224"/>
      <c r="BZ128" s="224"/>
      <c r="CA128" s="224"/>
      <c r="CB128" s="224"/>
      <c r="CC128" s="224"/>
      <c r="CD128" s="224"/>
      <c r="CE128" s="224"/>
      <c r="CF128" s="224"/>
      <c r="CG128" s="224"/>
      <c r="CH128" s="224"/>
      <c r="CI128" s="224"/>
      <c r="CJ128" s="224"/>
      <c r="CK128" s="224"/>
      <c r="CL128" s="224"/>
      <c r="CM128" s="224"/>
      <c r="CN128" s="224"/>
      <c r="CO128" s="224"/>
      <c r="CP128" s="224"/>
      <c r="CQ128" s="224"/>
      <c r="CR128" s="224"/>
      <c r="CS128" s="188">
        <f>CS46</f>
        <v>0</v>
      </c>
      <c r="CT128" s="188">
        <f t="shared" ref="CT128:EF128" si="63">CT46</f>
        <v>0</v>
      </c>
      <c r="CU128" s="188">
        <f t="shared" si="63"/>
        <v>0</v>
      </c>
      <c r="CV128" s="188">
        <f t="shared" si="63"/>
        <v>0</v>
      </c>
      <c r="CW128" s="188">
        <f t="shared" si="63"/>
        <v>0</v>
      </c>
      <c r="CX128" s="188">
        <f t="shared" si="63"/>
        <v>0</v>
      </c>
      <c r="CY128" s="188">
        <f t="shared" si="63"/>
        <v>0</v>
      </c>
      <c r="CZ128" s="188">
        <f t="shared" si="63"/>
        <v>0</v>
      </c>
      <c r="DA128" s="188">
        <f t="shared" si="63"/>
        <v>0</v>
      </c>
      <c r="DB128" s="188">
        <f t="shared" si="63"/>
        <v>0</v>
      </c>
      <c r="DC128" s="188">
        <f t="shared" si="63"/>
        <v>0</v>
      </c>
      <c r="DD128" s="188">
        <f t="shared" si="63"/>
        <v>0</v>
      </c>
      <c r="DE128" s="188">
        <f t="shared" si="63"/>
        <v>0</v>
      </c>
      <c r="DF128" s="188">
        <f t="shared" si="63"/>
        <v>0</v>
      </c>
      <c r="DG128" s="188">
        <f t="shared" si="63"/>
        <v>0</v>
      </c>
      <c r="DH128" s="188">
        <f t="shared" si="63"/>
        <v>0</v>
      </c>
      <c r="DI128" s="188">
        <f t="shared" si="63"/>
        <v>0</v>
      </c>
      <c r="DJ128" s="188">
        <f t="shared" si="63"/>
        <v>0</v>
      </c>
      <c r="DK128" s="188">
        <f t="shared" si="63"/>
        <v>0</v>
      </c>
      <c r="DL128" s="188">
        <f t="shared" si="63"/>
        <v>0</v>
      </c>
      <c r="DM128" s="188">
        <f t="shared" si="63"/>
        <v>0</v>
      </c>
      <c r="DN128" s="188">
        <f t="shared" si="63"/>
        <v>0</v>
      </c>
      <c r="DO128" s="188">
        <f t="shared" si="63"/>
        <v>0</v>
      </c>
      <c r="DP128" s="188">
        <f t="shared" si="63"/>
        <v>0</v>
      </c>
      <c r="DQ128" s="188">
        <f t="shared" si="63"/>
        <v>0</v>
      </c>
      <c r="DR128" s="188">
        <f t="shared" si="63"/>
        <v>0</v>
      </c>
      <c r="DS128" s="188">
        <f t="shared" si="63"/>
        <v>0</v>
      </c>
      <c r="DT128" s="188">
        <f t="shared" si="63"/>
        <v>0</v>
      </c>
      <c r="DU128" s="188">
        <f t="shared" si="63"/>
        <v>0</v>
      </c>
      <c r="DV128" s="188">
        <f t="shared" si="63"/>
        <v>0</v>
      </c>
      <c r="DW128" s="188">
        <f t="shared" si="63"/>
        <v>0</v>
      </c>
      <c r="DX128" s="188">
        <f t="shared" si="63"/>
        <v>0</v>
      </c>
      <c r="DY128" s="188">
        <f t="shared" si="63"/>
        <v>0</v>
      </c>
      <c r="DZ128" s="188">
        <f t="shared" si="63"/>
        <v>0</v>
      </c>
      <c r="EA128" s="188">
        <f t="shared" si="63"/>
        <v>0</v>
      </c>
      <c r="EB128" s="188">
        <f t="shared" si="63"/>
        <v>0</v>
      </c>
      <c r="EC128" s="188">
        <f t="shared" si="63"/>
        <v>0</v>
      </c>
      <c r="ED128" s="188">
        <f t="shared" si="63"/>
        <v>0</v>
      </c>
      <c r="EE128" s="188">
        <f t="shared" si="63"/>
        <v>0</v>
      </c>
      <c r="EF128" s="188">
        <f t="shared" si="63"/>
        <v>0</v>
      </c>
      <c r="EK128" s="5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</row>
    <row r="129" spans="1:225">
      <c r="A129" s="8"/>
      <c r="D129" s="203" t="s">
        <v>128</v>
      </c>
      <c r="H129" s="223" t="s">
        <v>95</v>
      </c>
      <c r="I129" s="224"/>
      <c r="J129" s="224"/>
      <c r="K129" s="224"/>
      <c r="L129" s="224"/>
      <c r="M129" s="224"/>
      <c r="N129" s="224"/>
      <c r="O129" s="224"/>
      <c r="P129" s="224"/>
      <c r="Q129" s="224"/>
      <c r="R129" s="224"/>
      <c r="S129" s="224"/>
      <c r="T129" s="224"/>
      <c r="U129" s="224"/>
      <c r="V129" s="224"/>
      <c r="W129" s="224"/>
      <c r="X129" s="224"/>
      <c r="Y129" s="224"/>
      <c r="Z129" s="224"/>
      <c r="AA129" s="224"/>
      <c r="AB129" s="224"/>
      <c r="AC129" s="224"/>
      <c r="AD129" s="224"/>
      <c r="AE129" s="224"/>
      <c r="AF129" s="224"/>
      <c r="AG129" s="224"/>
      <c r="AH129" s="224"/>
      <c r="AI129" s="224"/>
      <c r="AJ129" s="224"/>
      <c r="AK129" s="224"/>
      <c r="AL129" s="224"/>
      <c r="AM129" s="224"/>
      <c r="AN129" s="224"/>
      <c r="AO129" s="224"/>
      <c r="AP129" s="224"/>
      <c r="AQ129" s="224"/>
      <c r="AR129" s="224"/>
      <c r="AS129" s="224"/>
      <c r="AT129" s="224"/>
      <c r="AU129" s="224"/>
      <c r="AV129" s="224"/>
      <c r="AW129" s="224"/>
      <c r="AX129" s="224"/>
      <c r="AY129" s="224"/>
      <c r="AZ129" s="224"/>
      <c r="BA129" s="224"/>
      <c r="BB129" s="224"/>
      <c r="BC129" s="224"/>
      <c r="BD129" s="224"/>
      <c r="BE129" s="224"/>
      <c r="BF129" s="224"/>
      <c r="BG129" s="224"/>
      <c r="BH129" s="224"/>
      <c r="BI129" s="224"/>
      <c r="BJ129" s="224"/>
      <c r="BK129" s="224"/>
      <c r="BL129" s="224"/>
      <c r="BM129" s="224"/>
      <c r="BN129" s="224"/>
      <c r="BO129" s="224"/>
      <c r="BP129" s="224"/>
      <c r="BQ129" s="224"/>
      <c r="BR129" s="224"/>
      <c r="BS129" s="224"/>
      <c r="BT129" s="224"/>
      <c r="BU129" s="224"/>
      <c r="BV129" s="224"/>
      <c r="BW129" s="224"/>
      <c r="BX129" s="224"/>
      <c r="BY129" s="224"/>
      <c r="BZ129" s="224"/>
      <c r="CA129" s="224"/>
      <c r="CB129" s="224"/>
      <c r="CC129" s="224"/>
      <c r="CD129" s="224"/>
      <c r="CE129" s="224"/>
      <c r="CF129" s="224"/>
      <c r="CG129" s="224"/>
      <c r="CH129" s="224"/>
      <c r="CI129" s="224"/>
      <c r="CJ129" s="224"/>
      <c r="CK129" s="224"/>
      <c r="CL129" s="224"/>
      <c r="CM129" s="224"/>
      <c r="CN129" s="224"/>
      <c r="CO129" s="224"/>
      <c r="CP129" s="224"/>
      <c r="CQ129" s="224"/>
      <c r="CR129" s="224"/>
      <c r="CS129" s="188">
        <f>CS72</f>
        <v>0</v>
      </c>
      <c r="CT129" s="188">
        <f t="shared" ref="CT129:EF129" si="64">CT72</f>
        <v>0</v>
      </c>
      <c r="CU129" s="188">
        <f t="shared" si="64"/>
        <v>0</v>
      </c>
      <c r="CV129" s="188">
        <f t="shared" si="64"/>
        <v>0</v>
      </c>
      <c r="CW129" s="188">
        <f t="shared" si="64"/>
        <v>0</v>
      </c>
      <c r="CX129" s="188">
        <f t="shared" si="64"/>
        <v>0</v>
      </c>
      <c r="CY129" s="188">
        <f t="shared" si="64"/>
        <v>0</v>
      </c>
      <c r="CZ129" s="188">
        <f t="shared" si="64"/>
        <v>0</v>
      </c>
      <c r="DA129" s="188">
        <f t="shared" si="64"/>
        <v>0</v>
      </c>
      <c r="DB129" s="188">
        <f t="shared" si="64"/>
        <v>0</v>
      </c>
      <c r="DC129" s="188">
        <f t="shared" si="64"/>
        <v>0</v>
      </c>
      <c r="DD129" s="188">
        <f t="shared" si="64"/>
        <v>0</v>
      </c>
      <c r="DE129" s="188">
        <f t="shared" si="64"/>
        <v>0</v>
      </c>
      <c r="DF129" s="188">
        <f t="shared" si="64"/>
        <v>0</v>
      </c>
      <c r="DG129" s="188">
        <f t="shared" si="64"/>
        <v>0</v>
      </c>
      <c r="DH129" s="188">
        <f t="shared" si="64"/>
        <v>0</v>
      </c>
      <c r="DI129" s="188">
        <f t="shared" si="64"/>
        <v>0</v>
      </c>
      <c r="DJ129" s="188">
        <f t="shared" si="64"/>
        <v>0</v>
      </c>
      <c r="DK129" s="188">
        <f t="shared" si="64"/>
        <v>0</v>
      </c>
      <c r="DL129" s="188">
        <f t="shared" si="64"/>
        <v>0</v>
      </c>
      <c r="DM129" s="188">
        <f t="shared" si="64"/>
        <v>0</v>
      </c>
      <c r="DN129" s="188">
        <f t="shared" si="64"/>
        <v>0</v>
      </c>
      <c r="DO129" s="188">
        <f t="shared" si="64"/>
        <v>0</v>
      </c>
      <c r="DP129" s="188">
        <f t="shared" si="64"/>
        <v>0</v>
      </c>
      <c r="DQ129" s="188">
        <f t="shared" si="64"/>
        <v>0</v>
      </c>
      <c r="DR129" s="188">
        <f t="shared" si="64"/>
        <v>0</v>
      </c>
      <c r="DS129" s="188">
        <f t="shared" si="64"/>
        <v>0</v>
      </c>
      <c r="DT129" s="188">
        <f t="shared" si="64"/>
        <v>0</v>
      </c>
      <c r="DU129" s="188">
        <f t="shared" si="64"/>
        <v>0</v>
      </c>
      <c r="DV129" s="188">
        <f t="shared" si="64"/>
        <v>0</v>
      </c>
      <c r="DW129" s="188">
        <f t="shared" si="64"/>
        <v>0</v>
      </c>
      <c r="DX129" s="188">
        <f t="shared" si="64"/>
        <v>0</v>
      </c>
      <c r="DY129" s="188">
        <f t="shared" si="64"/>
        <v>0</v>
      </c>
      <c r="DZ129" s="188">
        <f t="shared" si="64"/>
        <v>0</v>
      </c>
      <c r="EA129" s="188">
        <f t="shared" si="64"/>
        <v>0</v>
      </c>
      <c r="EB129" s="188">
        <f t="shared" si="64"/>
        <v>0</v>
      </c>
      <c r="EC129" s="188">
        <f t="shared" si="64"/>
        <v>0</v>
      </c>
      <c r="ED129" s="188">
        <f t="shared" si="64"/>
        <v>0</v>
      </c>
      <c r="EE129" s="188">
        <f t="shared" si="64"/>
        <v>0</v>
      </c>
      <c r="EF129" s="188">
        <f t="shared" si="64"/>
        <v>0</v>
      </c>
      <c r="EK129" s="5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</row>
    <row r="130" spans="1:225" ht="13.8" thickBot="1">
      <c r="A130" s="8"/>
      <c r="D130" s="203"/>
      <c r="H130" s="39"/>
      <c r="CS130" s="221"/>
      <c r="CT130" s="221"/>
      <c r="CU130" s="221"/>
      <c r="CV130" s="221"/>
      <c r="CW130" s="221"/>
      <c r="CX130" s="221"/>
      <c r="CY130" s="221"/>
      <c r="CZ130" s="221"/>
      <c r="DA130" s="221"/>
      <c r="DB130" s="221"/>
      <c r="DC130" s="221"/>
      <c r="DD130" s="221"/>
      <c r="DE130" s="221"/>
      <c r="DF130" s="221"/>
      <c r="DG130" s="221"/>
      <c r="DH130" s="221"/>
      <c r="DI130" s="221"/>
      <c r="DJ130" s="221"/>
      <c r="DK130" s="221"/>
      <c r="DL130" s="221"/>
      <c r="DM130" s="221"/>
      <c r="DN130" s="221"/>
      <c r="DO130" s="221"/>
      <c r="DP130" s="221"/>
      <c r="DQ130" s="221"/>
      <c r="DR130" s="221"/>
      <c r="DS130" s="221"/>
      <c r="DT130" s="221"/>
      <c r="DU130" s="221"/>
      <c r="DV130" s="221"/>
      <c r="DW130" s="221"/>
      <c r="DX130" s="221"/>
      <c r="DY130" s="221"/>
      <c r="DZ130" s="221"/>
      <c r="EA130" s="221"/>
      <c r="EB130" s="221"/>
      <c r="EC130" s="221"/>
      <c r="ED130" s="221"/>
      <c r="EE130" s="221"/>
      <c r="EF130" s="221"/>
      <c r="EK130" s="5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</row>
    <row r="131" spans="1:225" ht="18" thickBot="1">
      <c r="A131" s="140"/>
      <c r="B131" s="3"/>
      <c r="C131" s="3"/>
      <c r="D131" s="206" t="s">
        <v>86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14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</row>
    <row r="132" spans="1:225" ht="13.8" thickBot="1">
      <c r="A132" s="8"/>
      <c r="D132" s="205" t="s">
        <v>123</v>
      </c>
      <c r="G132" s="523">
        <f>$D$6</f>
        <v>0</v>
      </c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523"/>
      <c r="AS132" s="523"/>
      <c r="AT132" s="523"/>
      <c r="AU132" s="523"/>
      <c r="AV132" s="523"/>
      <c r="AW132" s="523"/>
      <c r="AX132" s="523"/>
      <c r="AY132" s="523"/>
      <c r="AZ132" s="523"/>
      <c r="BA132" s="523"/>
      <c r="BB132" s="523"/>
      <c r="BC132" s="523"/>
      <c r="BD132" s="523"/>
      <c r="BE132" s="523"/>
      <c r="BF132" s="523"/>
      <c r="BG132" s="523"/>
      <c r="BH132" s="523"/>
      <c r="BI132" s="523"/>
      <c r="BJ132" s="523"/>
      <c r="BK132" s="523"/>
      <c r="BL132" s="523"/>
      <c r="BM132" s="523"/>
      <c r="BN132" s="523"/>
      <c r="BO132" s="523"/>
      <c r="BP132" s="523"/>
      <c r="BQ132" s="523"/>
      <c r="BR132" s="523"/>
      <c r="BS132" s="523"/>
      <c r="BT132" s="523"/>
      <c r="BU132" s="523"/>
      <c r="BV132" s="523"/>
      <c r="BW132" s="523"/>
      <c r="BX132" s="523"/>
      <c r="BY132" s="523"/>
      <c r="BZ132" s="523"/>
      <c r="CA132" s="523"/>
      <c r="CB132" s="523"/>
      <c r="CC132" s="523"/>
      <c r="CD132" s="523"/>
      <c r="CE132" s="523"/>
      <c r="CF132" s="523"/>
      <c r="CG132" s="523"/>
      <c r="CH132" s="523"/>
      <c r="CI132" s="523"/>
      <c r="CJ132" s="523"/>
      <c r="CK132" s="523"/>
      <c r="CL132" s="523"/>
      <c r="CM132" s="523"/>
      <c r="CN132" s="523"/>
      <c r="CO132" s="523"/>
      <c r="CP132" s="523"/>
      <c r="CQ132" s="523"/>
      <c r="CR132" s="523"/>
      <c r="CS132" s="523"/>
      <c r="CT132" s="523"/>
      <c r="CU132" s="523"/>
      <c r="CV132" s="523"/>
      <c r="CW132" s="523"/>
      <c r="CX132" s="523"/>
      <c r="CY132" s="523"/>
      <c r="CZ132" s="523"/>
      <c r="DA132" s="523"/>
      <c r="DB132" s="523"/>
      <c r="DC132" s="523"/>
      <c r="DD132" s="523"/>
      <c r="DE132" s="523"/>
      <c r="DK132" s="205" t="s">
        <v>225</v>
      </c>
      <c r="DL132" s="205"/>
      <c r="DM132" s="205"/>
      <c r="DU132" s="636">
        <f>$F$5</f>
        <v>0</v>
      </c>
      <c r="DV132" s="637"/>
      <c r="DW132" s="637"/>
      <c r="DX132" s="638"/>
      <c r="EK132" s="5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</row>
    <row r="133" spans="1:225" ht="18" thickBot="1">
      <c r="A133" s="8"/>
      <c r="D133" s="204"/>
      <c r="EK133" s="5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</row>
    <row r="134" spans="1:225" ht="13.8" thickBot="1">
      <c r="A134" s="8"/>
      <c r="D134" s="1" t="s">
        <v>13</v>
      </c>
      <c r="CS134" s="535">
        <f>G46</f>
        <v>0</v>
      </c>
      <c r="CT134" s="536"/>
      <c r="CU134" s="537"/>
      <c r="EK134" s="5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</row>
    <row r="135" spans="1:225" ht="13.8" thickBot="1">
      <c r="A135" s="8"/>
      <c r="D135" s="367" t="s">
        <v>335</v>
      </c>
      <c r="CS135" s="130"/>
      <c r="CT135" s="130"/>
      <c r="EK135" s="5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</row>
    <row r="136" spans="1:225" ht="13.8" thickBot="1">
      <c r="A136" s="8"/>
      <c r="D136" s="1" t="s">
        <v>18</v>
      </c>
      <c r="CV136" s="529" t="s">
        <v>16</v>
      </c>
      <c r="CW136" s="530"/>
      <c r="CX136" s="530"/>
      <c r="CY136" s="530"/>
      <c r="CZ136" s="530"/>
      <c r="DA136" s="530"/>
      <c r="DB136" s="530"/>
      <c r="DC136" s="531"/>
      <c r="DI136" s="529" t="s">
        <v>17</v>
      </c>
      <c r="DJ136" s="530"/>
      <c r="DK136" s="530"/>
      <c r="DL136" s="530"/>
      <c r="DM136" s="530"/>
      <c r="DN136" s="530"/>
      <c r="DO136" s="530"/>
      <c r="DP136" s="531"/>
      <c r="EK136" s="5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</row>
    <row r="137" spans="1:225" ht="13.8" thickBot="1">
      <c r="A137" s="8"/>
      <c r="CV137" s="487" t="s">
        <v>372</v>
      </c>
      <c r="CW137" s="489"/>
      <c r="CX137" s="527" t="s">
        <v>44</v>
      </c>
      <c r="CY137" s="528"/>
      <c r="CZ137" s="487" t="s">
        <v>45</v>
      </c>
      <c r="DA137" s="489"/>
      <c r="DB137" s="487" t="s">
        <v>83</v>
      </c>
      <c r="DC137" s="489"/>
      <c r="DI137" s="487" t="s">
        <v>372</v>
      </c>
      <c r="DJ137" s="489"/>
      <c r="DK137" s="527" t="s">
        <v>44</v>
      </c>
      <c r="DL137" s="528"/>
      <c r="DM137" s="487" t="s">
        <v>45</v>
      </c>
      <c r="DN137" s="489"/>
      <c r="DO137" s="487" t="s">
        <v>83</v>
      </c>
      <c r="DP137" s="489"/>
      <c r="EK137" s="5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</row>
    <row r="138" spans="1:225" ht="13.8" thickBot="1">
      <c r="A138" s="8"/>
      <c r="CV138" s="521">
        <f>EM40</f>
        <v>0</v>
      </c>
      <c r="CW138" s="522"/>
      <c r="CX138" s="521">
        <f>EN40</f>
        <v>0</v>
      </c>
      <c r="CY138" s="522"/>
      <c r="CZ138" s="521">
        <f>EO40</f>
        <v>0</v>
      </c>
      <c r="DA138" s="522"/>
      <c r="DB138" s="521">
        <f>EP40</f>
        <v>0</v>
      </c>
      <c r="DC138" s="522"/>
      <c r="DI138" s="521">
        <f>EQ40</f>
        <v>0</v>
      </c>
      <c r="DJ138" s="522"/>
      <c r="DK138" s="521">
        <f>ER40</f>
        <v>0</v>
      </c>
      <c r="DL138" s="522"/>
      <c r="DM138" s="521">
        <f>ES40</f>
        <v>0</v>
      </c>
      <c r="DN138" s="522"/>
      <c r="DO138" s="521">
        <f>ET40</f>
        <v>0</v>
      </c>
      <c r="DP138" s="522"/>
      <c r="EK138" s="5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</row>
    <row r="139" spans="1:225" ht="13.8" thickBot="1">
      <c r="A139" s="8"/>
      <c r="EK139" s="5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</row>
    <row r="140" spans="1:225" ht="13.8" thickBot="1">
      <c r="A140" s="8"/>
      <c r="D140" s="1" t="s">
        <v>18</v>
      </c>
      <c r="CV140" s="529" t="s">
        <v>113</v>
      </c>
      <c r="CW140" s="530"/>
      <c r="CX140" s="530"/>
      <c r="CY140" s="530"/>
      <c r="CZ140" s="530"/>
      <c r="DA140" s="530"/>
      <c r="DB140" s="530"/>
      <c r="DC140" s="530"/>
      <c r="DD140" s="530"/>
      <c r="DE140" s="531"/>
      <c r="DI140" s="529" t="s">
        <v>114</v>
      </c>
      <c r="DJ140" s="530"/>
      <c r="DK140" s="530"/>
      <c r="DL140" s="530"/>
      <c r="DM140" s="530"/>
      <c r="DN140" s="530"/>
      <c r="DO140" s="530"/>
      <c r="DP140" s="530"/>
      <c r="DQ140" s="530"/>
      <c r="DR140" s="531"/>
      <c r="DS140" s="207" t="s">
        <v>115</v>
      </c>
      <c r="EK140" s="5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</row>
    <row r="141" spans="1:225" ht="13.8" thickBot="1">
      <c r="A141" s="8"/>
      <c r="D141" s="1" t="s">
        <v>87</v>
      </c>
      <c r="CV141" s="487" t="s">
        <v>372</v>
      </c>
      <c r="CW141" s="489"/>
      <c r="CX141" s="527" t="s">
        <v>44</v>
      </c>
      <c r="CY141" s="528"/>
      <c r="CZ141" s="487" t="s">
        <v>45</v>
      </c>
      <c r="DA141" s="489"/>
      <c r="DB141" s="487" t="s">
        <v>83</v>
      </c>
      <c r="DC141" s="489"/>
      <c r="DD141" s="487" t="s">
        <v>332</v>
      </c>
      <c r="DE141" s="489"/>
      <c r="DI141" s="487" t="s">
        <v>372</v>
      </c>
      <c r="DJ141" s="489"/>
      <c r="DK141" s="527" t="s">
        <v>44</v>
      </c>
      <c r="DL141" s="528"/>
      <c r="DM141" s="487" t="s">
        <v>45</v>
      </c>
      <c r="DN141" s="489"/>
      <c r="DO141" s="487" t="s">
        <v>83</v>
      </c>
      <c r="DP141" s="489"/>
      <c r="DQ141" s="487" t="s">
        <v>332</v>
      </c>
      <c r="DR141" s="489"/>
      <c r="EK141" s="5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</row>
    <row r="142" spans="1:225" ht="13.8" thickBot="1">
      <c r="A142" s="8"/>
      <c r="CV142" s="521">
        <f>EU40</f>
        <v>0</v>
      </c>
      <c r="CW142" s="522"/>
      <c r="CX142" s="521">
        <f>EV40</f>
        <v>0</v>
      </c>
      <c r="CY142" s="522"/>
      <c r="CZ142" s="521">
        <f>EW40</f>
        <v>0</v>
      </c>
      <c r="DA142" s="522"/>
      <c r="DB142" s="521">
        <f>EX40</f>
        <v>0</v>
      </c>
      <c r="DC142" s="522"/>
      <c r="DD142" s="521">
        <f>EY40</f>
        <v>0</v>
      </c>
      <c r="DE142" s="522"/>
      <c r="DI142" s="521">
        <f>EZ40</f>
        <v>0</v>
      </c>
      <c r="DJ142" s="522"/>
      <c r="DK142" s="521">
        <f>FA40</f>
        <v>0</v>
      </c>
      <c r="DL142" s="522"/>
      <c r="DM142" s="521">
        <f>FB40</f>
        <v>0</v>
      </c>
      <c r="DN142" s="522"/>
      <c r="DO142" s="521">
        <f>FC40</f>
        <v>0</v>
      </c>
      <c r="DP142" s="522"/>
      <c r="DQ142" s="521">
        <f>FD40</f>
        <v>0</v>
      </c>
      <c r="DR142" s="522"/>
      <c r="DU142" s="636">
        <f>SUM(CV138:DO138)+SUM(CV142:DQ142)</f>
        <v>0</v>
      </c>
      <c r="DV142" s="637"/>
      <c r="DW142" s="637"/>
      <c r="DX142" s="638"/>
      <c r="EA142" s="363"/>
      <c r="EB142" s="393"/>
      <c r="EC142" s="363"/>
      <c r="ED142" s="363"/>
      <c r="EE142" s="644"/>
      <c r="EF142" s="644"/>
      <c r="EG142" s="644"/>
      <c r="EH142" s="363"/>
      <c r="EI142" s="393"/>
      <c r="EJ142" s="363"/>
      <c r="EK142" s="5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</row>
    <row r="143" spans="1:225">
      <c r="A143" s="8"/>
      <c r="EK143" s="5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</row>
    <row r="144" spans="1:225" ht="13.8" thickBot="1">
      <c r="A144" s="8"/>
      <c r="D144" s="302" t="s">
        <v>226</v>
      </c>
      <c r="CV144" s="161"/>
      <c r="CW144" s="161"/>
      <c r="CX144" s="161"/>
      <c r="CY144" s="161"/>
      <c r="CZ144" s="161"/>
      <c r="DA144" s="161"/>
      <c r="DB144" s="161"/>
      <c r="DC144" s="161"/>
      <c r="DD144" s="161"/>
      <c r="DE144" s="161"/>
      <c r="DI144" s="161"/>
      <c r="DJ144" s="161"/>
      <c r="DK144" s="161"/>
      <c r="DL144" s="161"/>
      <c r="DM144" s="161"/>
      <c r="DN144" s="161"/>
      <c r="DO144" s="161"/>
      <c r="DP144" s="161"/>
      <c r="DQ144" s="161"/>
      <c r="DR144" s="161"/>
      <c r="DW144" s="265"/>
      <c r="EB144" s="265" t="s">
        <v>168</v>
      </c>
      <c r="EK144" s="5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</row>
    <row r="145" spans="1:225" ht="13.8" thickBot="1">
      <c r="A145" s="8"/>
      <c r="CV145" s="487" t="s">
        <v>88</v>
      </c>
      <c r="CW145" s="489"/>
      <c r="CX145" s="527" t="s">
        <v>73</v>
      </c>
      <c r="CY145" s="528"/>
      <c r="CZ145" s="487" t="s">
        <v>74</v>
      </c>
      <c r="DA145" s="489"/>
      <c r="DB145" s="487" t="s">
        <v>75</v>
      </c>
      <c r="DC145" s="489"/>
      <c r="DD145" s="487" t="s">
        <v>89</v>
      </c>
      <c r="DE145" s="489"/>
      <c r="DI145" s="487" t="s">
        <v>88</v>
      </c>
      <c r="DJ145" s="489"/>
      <c r="DK145" s="527" t="s">
        <v>73</v>
      </c>
      <c r="DL145" s="528"/>
      <c r="DM145" s="487" t="s">
        <v>74</v>
      </c>
      <c r="DN145" s="489"/>
      <c r="DO145" s="487" t="s">
        <v>75</v>
      </c>
      <c r="DP145" s="489"/>
      <c r="DQ145" s="487" t="s">
        <v>89</v>
      </c>
      <c r="DR145" s="489"/>
      <c r="EK145" s="5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</row>
    <row r="146" spans="1:225" ht="13.8" thickBot="1">
      <c r="A146" s="8"/>
      <c r="D146" s="302" t="s">
        <v>333</v>
      </c>
      <c r="CV146" s="521">
        <f>+FE40+FH40+FF40+FI40</f>
        <v>0</v>
      </c>
      <c r="CW146" s="522"/>
      <c r="CX146" s="521">
        <f>FG40+FJ40+FK40</f>
        <v>0</v>
      </c>
      <c r="CY146" s="522"/>
      <c r="CZ146" s="521">
        <f>+FL40</f>
        <v>0</v>
      </c>
      <c r="DA146" s="522"/>
      <c r="DB146" s="521">
        <f>FM40</f>
        <v>0</v>
      </c>
      <c r="DC146" s="522"/>
      <c r="DD146" s="521">
        <f>FN40</f>
        <v>0</v>
      </c>
      <c r="DE146" s="522"/>
      <c r="DI146" s="521">
        <f>+FO40+FP40+FR40+FS40</f>
        <v>0</v>
      </c>
      <c r="DJ146" s="522"/>
      <c r="DK146" s="521">
        <f>FQ40+FT40+FU40</f>
        <v>0</v>
      </c>
      <c r="DL146" s="522"/>
      <c r="DM146" s="521">
        <f>FV40</f>
        <v>0</v>
      </c>
      <c r="DN146" s="522"/>
      <c r="DO146" s="521">
        <f>FW40</f>
        <v>0</v>
      </c>
      <c r="DP146" s="522"/>
      <c r="DQ146" s="521">
        <f>FX40</f>
        <v>0</v>
      </c>
      <c r="DR146" s="522"/>
      <c r="EE146" s="524">
        <f>DU142*7+CS134*21</f>
        <v>0</v>
      </c>
      <c r="EF146" s="525"/>
      <c r="EG146" s="526"/>
      <c r="EK146" s="5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</row>
    <row r="147" spans="1:225" ht="13.8" thickBot="1">
      <c r="A147" s="8"/>
      <c r="D147" s="302" t="s">
        <v>337</v>
      </c>
      <c r="CV147" s="521">
        <f>IF(OR($K$38=2,$K$38=3,$K$38=10,$K$38=11),EG38,0)+IF(OR($K$39=2,$K$39=3,$K$39=10,$K$39=11),EG39,0)+IF(OR($K$117=2,$K$117=3,$K$117=10,$K$117=11),EG117,0)+IF(OR($K$118=2,$K$118=3,$K$118=10,$K$118=11),SUM(EG118,0)+IF(OR($K$119=2,$K$119=3,$K$119=10,$K$119=11),SUM(EG119,0)+IF(OR($K$120=2,$K$120=3,$K$120=10,$K$120=11),EG120,0)+IF(OR($K$121=2,$K$121=3,$K$121=10,$K$121=11),SUM(EG121,0))))</f>
        <v>0</v>
      </c>
      <c r="CW147" s="522"/>
      <c r="CX147" s="521">
        <f>IF(OR($K$38=4,$K$38=12,$K$38=5,$K$38=13),EG38,0)+IF(OR($K$39=4,$K$39=5,$K$39=13,$K$39=12),EG39,0)+IF(OR($K$117=4,$K$117=5,$K$117=13,$K$117=12),EG117,0)+IF(OR($K$118=4,$K$118=5,$K$118=13,$K$118=12),EG118,0)+IF(OR($K$119=4,$K$119=5,$K$119=13,$K$119=12),EG119,0)+IF(OR($K$120=4,$K$121=5,$K$121=13,$K$120=12),EG120,0)+IF(OR($K$121=4,$K$122=5,$K$122=13,$K$121=12),EG121,0)</f>
        <v>0</v>
      </c>
      <c r="CY147" s="522"/>
      <c r="CZ147" s="521">
        <f>IF(OR($K$38=6,$K$38=14),EG38,0)+IF(OR($K$39=6,$K$39=14),EG39,0)+IF(OR($K$117=6,$K$117=14),EG117,0)+IF(OR($K$118=6,$K$118=14),EG118,0)+IF(OR($K$119=6,$K$119=14),EG119,0)+IF(OR($K$120=6,$K$120=14),EG120,0)+IF(OR($K$121=6,$K$121=14),EG121,0)</f>
        <v>0</v>
      </c>
      <c r="DA147" s="522"/>
      <c r="DB147" s="521">
        <f>IF(OR($K$38=7,$K$38=15),EG38,0)+IF(OR($K$39=7,$K$39=15),EG39,0)+IF(OR($K$117=7,$K$117=15),EG117,0)+IF(OR($K$118=7,$K$118=15),EG118,0)+IF(OR($K$119=7,$K$119=15),EG119,0)+IF(OR($K$120=7,$K$120=15),EG120,0)+IF(OR($K$121=7,$K$121=15),EG121,0)</f>
        <v>0</v>
      </c>
      <c r="DC147" s="522"/>
      <c r="DD147" s="521">
        <f>IF(OR($K$38=8,$K$38=16),EG38,0)+IF(OR($K$39=8,$K$39=16),EG39,0)+IF(OR($K$117=8,$K$117=16),EG117,0)+IF(OR($K$118=8,$K$118=16),EG118,0)+IF(OR($K$119=8,$K$119=16),EG119,0)+IF(OR($K$120=8,$K$120=16),EG120,0)+IF(OR($K$121=8,$K$121=16),EG121,0)</f>
        <v>0</v>
      </c>
      <c r="DE147" s="522"/>
      <c r="DI147" s="521">
        <f>IF(OR($K$38=18,$K$38=19,$K$38=26,$K$38=27),EG38,0)+IF(OR($K$39=18,$K$39=19,$K$39=26,$K$39=27),SUM(EG39,0)+IF(OR($K$117=18,$K$117=19,$K$117=26,$K$117=27),EG117,0)+IF(OR($K$118=18,$K$118=19,$K$118=26,$K$118=27),EG118,0)+IF(OR($K$119=18,$K$119=19,$K$119=26,$K$119=27),EG119,0)+IF(OR($K$120=18,$K$120=19,$K$120=26,$K$120=27),EG120,0)+IF(OR($K$121=18,$K$121=19,$K$121=26,$K$121=27),EG121,0))</f>
        <v>0</v>
      </c>
      <c r="DJ147" s="522"/>
      <c r="DK147" s="521">
        <f>IF(OR($K$38=20,$K$38=21,$K$38=29,$K$38=28),EG38,0)+IF(OR($K$39=20,$K$39=21,$K$39=29,$K$39=28),EG39,0)+IF(OR($K$117=20,$K$117=21,$K$117=29,$K$117=28),EG117,0)+IF(OR($K$118=20,$K$118=21,$K$118=29,$K$118=28),EG118,0)+IF(OR($K$119=20,$K$119=21,$K$119=29,$K$119=28),EG119,0)+IF(OR($K$120=20,$K$120=21,$K$120=29,$K$120=28),EG120,0)+IF(OR($K$121=20,$K$121=21,$K$121=29,$K$121=28),EG121,0)</f>
        <v>0</v>
      </c>
      <c r="DL147" s="522"/>
      <c r="DM147" s="521">
        <f>IF(OR($K$38=22,$K$38=30),EG38,0)+IF(OR($K$39=22,$K$39=30),EG39,0)+IF(OR($K$117=22,$K$117=30),EG117,0)+IF(OR($K$118=22,$K$118=30),EG118,0)+IF(OR($K$119=22,$K$119=30),EG119,0)+IF(OR($K$120=22,$K$120=30),EG120,0)+IF(OR($K$121=22,$K$121=30),EG121,0)</f>
        <v>0</v>
      </c>
      <c r="DN147" s="522"/>
      <c r="DO147" s="521">
        <f>IF(OR($K$38=23,$K$38=31),EG38,0)+IF(OR($K$39=23,$K$39=31),EG39,0)+IF(OR($K$117=23,$K$117=31),EG117,0)+IF(OR($K$118=23,$K$118=31),EG118,0)+IF(OR($K$119=23,$K$119=31),EG119,0)+IF(OR($K$120=23,$K$120=31),EG120,0)+IF(OR($K$121=23,$K$121=31),EG121,0)</f>
        <v>0</v>
      </c>
      <c r="DP147" s="522"/>
      <c r="DQ147" s="521">
        <f>IF(OR($K$38=24,$K$38=32),EG38,0)+IF(OR($K$39=24,$K$39=32),EG39,0)+IF(OR($K$117=24,$K$117=32),EG117,0)+IF(OR($K$118=24,$K$118=32),EG118,0)+IF(OR($K$119=24,$K$119=32),EG119,0)+IF(OR($K$120=24,$K$120=32),EG120,0)+IF(OR($K$121=24,$K$121=32),EG121,0)</f>
        <v>0</v>
      </c>
      <c r="DR147" s="522"/>
      <c r="EB147" s="371"/>
      <c r="ED147" s="363"/>
      <c r="EE147" s="364"/>
      <c r="EF147" s="364"/>
      <c r="EG147" s="364"/>
      <c r="EH147" s="363"/>
      <c r="EK147" s="5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</row>
    <row r="148" spans="1:225" ht="13.8" thickBot="1">
      <c r="A148" s="8"/>
      <c r="EB148" s="37"/>
      <c r="EK148" s="5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</row>
    <row r="149" spans="1:225" ht="18" thickBot="1">
      <c r="A149" s="140"/>
      <c r="B149" s="3"/>
      <c r="C149" s="3"/>
      <c r="D149" s="206" t="s">
        <v>92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131"/>
      <c r="CT149" s="131"/>
      <c r="CU149" s="131"/>
      <c r="CV149" s="131"/>
      <c r="CW149" s="131"/>
      <c r="CX149" s="131"/>
      <c r="CY149" s="131"/>
      <c r="CZ149" s="131"/>
      <c r="DA149" s="131"/>
      <c r="DB149" s="131"/>
      <c r="DC149" s="131"/>
      <c r="DD149" s="131"/>
      <c r="DE149" s="131"/>
      <c r="DF149" s="131"/>
      <c r="DG149" s="131"/>
      <c r="DH149" s="131"/>
      <c r="DI149" s="131"/>
      <c r="DJ149" s="131"/>
      <c r="DK149" s="131"/>
      <c r="DL149" s="131"/>
      <c r="DM149" s="131"/>
      <c r="DN149" s="131"/>
      <c r="DO149" s="131"/>
      <c r="DP149" s="131"/>
      <c r="DQ149" s="131"/>
      <c r="DR149" s="131"/>
      <c r="DS149" s="131"/>
      <c r="DT149" s="131"/>
      <c r="DU149" s="131"/>
      <c r="DV149" s="131"/>
      <c r="DW149" s="131"/>
      <c r="DX149" s="131"/>
      <c r="DY149" s="131"/>
      <c r="DZ149" s="131"/>
      <c r="EA149" s="131"/>
      <c r="EB149" s="131"/>
      <c r="EC149" s="131"/>
      <c r="ED149" s="131"/>
      <c r="EE149" s="131"/>
      <c r="EF149" s="131"/>
      <c r="EG149" s="3"/>
      <c r="EH149" s="3"/>
      <c r="EI149" s="3"/>
      <c r="EJ149" s="3"/>
      <c r="EK149" s="14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</row>
    <row r="150" spans="1:225" ht="13.8" thickBot="1">
      <c r="A150" s="8"/>
      <c r="D150" s="205" t="s">
        <v>123</v>
      </c>
      <c r="G150" s="523">
        <f>$D$6</f>
        <v>0</v>
      </c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523"/>
      <c r="AS150" s="523"/>
      <c r="AT150" s="523"/>
      <c r="AU150" s="523"/>
      <c r="AV150" s="523"/>
      <c r="AW150" s="523"/>
      <c r="AX150" s="523"/>
      <c r="AY150" s="523"/>
      <c r="AZ150" s="523"/>
      <c r="BA150" s="523"/>
      <c r="BB150" s="523"/>
      <c r="BC150" s="523"/>
      <c r="BD150" s="523"/>
      <c r="BE150" s="523"/>
      <c r="BF150" s="523"/>
      <c r="BG150" s="523"/>
      <c r="BH150" s="523"/>
      <c r="BI150" s="523"/>
      <c r="BJ150" s="523"/>
      <c r="BK150" s="523"/>
      <c r="BL150" s="523"/>
      <c r="BM150" s="523"/>
      <c r="BN150" s="523"/>
      <c r="BO150" s="523"/>
      <c r="BP150" s="523"/>
      <c r="BQ150" s="523"/>
      <c r="BR150" s="523"/>
      <c r="BS150" s="523"/>
      <c r="BT150" s="523"/>
      <c r="BU150" s="523"/>
      <c r="BV150" s="523"/>
      <c r="BW150" s="523"/>
      <c r="BX150" s="523"/>
      <c r="BY150" s="523"/>
      <c r="BZ150" s="523"/>
      <c r="CA150" s="523"/>
      <c r="CB150" s="523"/>
      <c r="CC150" s="523"/>
      <c r="CD150" s="523"/>
      <c r="CE150" s="523"/>
      <c r="CF150" s="523"/>
      <c r="CG150" s="523"/>
      <c r="CH150" s="523"/>
      <c r="CI150" s="523"/>
      <c r="CJ150" s="523"/>
      <c r="CK150" s="523"/>
      <c r="CL150" s="523"/>
      <c r="CM150" s="523"/>
      <c r="CN150" s="523"/>
      <c r="CO150" s="523"/>
      <c r="CP150" s="523"/>
      <c r="CQ150" s="523"/>
      <c r="CR150" s="523"/>
      <c r="CS150" s="523"/>
      <c r="CT150" s="523"/>
      <c r="CU150" s="523"/>
      <c r="CV150" s="523"/>
      <c r="CW150" s="523"/>
      <c r="CX150" s="523"/>
      <c r="CY150" s="523"/>
      <c r="CZ150" s="523"/>
      <c r="DA150" s="523"/>
      <c r="DB150" s="523"/>
      <c r="DC150" s="523"/>
      <c r="DD150" s="523"/>
      <c r="DE150" s="523"/>
      <c r="DF150" s="44"/>
      <c r="DG150" s="44"/>
      <c r="DH150" s="44"/>
      <c r="DI150" s="44"/>
      <c r="DJ150" s="44"/>
      <c r="DK150" s="205" t="s">
        <v>225</v>
      </c>
      <c r="DL150" s="44"/>
      <c r="DM150" s="44"/>
      <c r="DN150" s="44"/>
      <c r="DO150" s="44"/>
      <c r="DP150" s="44"/>
      <c r="DQ150" s="44"/>
      <c r="DR150" s="44"/>
      <c r="DS150" s="44"/>
      <c r="DT150" s="44"/>
      <c r="DU150" s="494">
        <f>$F$5</f>
        <v>0</v>
      </c>
      <c r="DV150" s="495"/>
      <c r="DW150" s="495"/>
      <c r="DX150" s="496"/>
      <c r="DY150" s="44"/>
      <c r="DZ150" s="44"/>
      <c r="EA150" s="44"/>
      <c r="EB150" s="44"/>
      <c r="EC150" s="44"/>
      <c r="ED150" s="44"/>
      <c r="EE150" s="44"/>
      <c r="EF150" s="44"/>
      <c r="EK150" s="5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</row>
    <row r="151" spans="1:225" ht="13.8" thickBot="1">
      <c r="A151" s="8"/>
      <c r="EK151" s="5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</row>
    <row r="152" spans="1:225" ht="13.8" thickBot="1">
      <c r="A152" s="8"/>
      <c r="D152" s="1" t="s">
        <v>13</v>
      </c>
      <c r="CS152" s="509">
        <f>G72</f>
        <v>0</v>
      </c>
      <c r="CT152" s="510"/>
      <c r="CU152" s="511"/>
      <c r="EK152" s="5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</row>
    <row r="153" spans="1:225" ht="13.8" thickBot="1">
      <c r="A153" s="8"/>
      <c r="CS153" s="130"/>
      <c r="CT153" s="130"/>
      <c r="EK153" s="5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</row>
    <row r="154" spans="1:225" ht="13.8" thickBot="1">
      <c r="A154" s="8"/>
      <c r="D154" s="1" t="s">
        <v>18</v>
      </c>
      <c r="CV154" s="506" t="s">
        <v>16</v>
      </c>
      <c r="CW154" s="507"/>
      <c r="CX154" s="507"/>
      <c r="CY154" s="507"/>
      <c r="CZ154" s="507"/>
      <c r="DA154" s="507"/>
      <c r="DB154" s="507"/>
      <c r="DC154" s="507"/>
      <c r="DD154" s="507"/>
      <c r="DE154" s="507"/>
      <c r="DF154" s="507"/>
      <c r="DG154" s="508"/>
      <c r="DJ154" s="506" t="s">
        <v>17</v>
      </c>
      <c r="DK154" s="507"/>
      <c r="DL154" s="507"/>
      <c r="DM154" s="507"/>
      <c r="DN154" s="507"/>
      <c r="DO154" s="507"/>
      <c r="DP154" s="507"/>
      <c r="DQ154" s="507"/>
      <c r="DR154" s="507"/>
      <c r="DS154" s="507"/>
      <c r="DT154" s="507"/>
      <c r="DU154" s="508"/>
      <c r="EA154" s="207" t="s">
        <v>172</v>
      </c>
      <c r="EK154" s="5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</row>
    <row r="155" spans="1:225" ht="13.8" thickBot="1">
      <c r="A155" s="8"/>
      <c r="CV155" s="501" t="s">
        <v>43</v>
      </c>
      <c r="CW155" s="502"/>
      <c r="CX155" s="502"/>
      <c r="CY155" s="501" t="s">
        <v>44</v>
      </c>
      <c r="CZ155" s="502"/>
      <c r="DA155" s="502"/>
      <c r="DB155" s="503" t="s">
        <v>45</v>
      </c>
      <c r="DC155" s="504"/>
      <c r="DD155" s="505"/>
      <c r="DE155" s="503" t="s">
        <v>83</v>
      </c>
      <c r="DF155" s="504"/>
      <c r="DG155" s="505"/>
      <c r="DH155" s="29"/>
      <c r="DI155" s="29"/>
      <c r="DJ155" s="501" t="s">
        <v>43</v>
      </c>
      <c r="DK155" s="502"/>
      <c r="DL155" s="502"/>
      <c r="DM155" s="501" t="s">
        <v>44</v>
      </c>
      <c r="DN155" s="502"/>
      <c r="DO155" s="502"/>
      <c r="DP155" s="503" t="s">
        <v>45</v>
      </c>
      <c r="DQ155" s="504"/>
      <c r="DR155" s="505"/>
      <c r="DS155" s="503" t="s">
        <v>83</v>
      </c>
      <c r="DT155" s="504"/>
      <c r="DU155" s="505"/>
      <c r="EA155" s="207" t="s">
        <v>18</v>
      </c>
      <c r="EK155" s="5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</row>
    <row r="156" spans="1:225" ht="13.8" thickBot="1">
      <c r="A156" s="8"/>
      <c r="CV156" s="497">
        <f>FZ40+GA40+GL40+GM40</f>
        <v>0</v>
      </c>
      <c r="CW156" s="498"/>
      <c r="CX156" s="498"/>
      <c r="CY156" s="497">
        <f>GB40+GN40</f>
        <v>0</v>
      </c>
      <c r="CZ156" s="498"/>
      <c r="DA156" s="499"/>
      <c r="DB156" s="497">
        <f>GC40+GO40</f>
        <v>0</v>
      </c>
      <c r="DC156" s="498"/>
      <c r="DD156" s="499"/>
      <c r="DE156" s="497">
        <f>GD40+GP40</f>
        <v>0</v>
      </c>
      <c r="DF156" s="498"/>
      <c r="DG156" s="499"/>
      <c r="DJ156" s="497">
        <f>GF40+GG40+GS40+GT40</f>
        <v>0</v>
      </c>
      <c r="DK156" s="498"/>
      <c r="DL156" s="499"/>
      <c r="DM156" s="497">
        <f>GH40+GU40</f>
        <v>0</v>
      </c>
      <c r="DN156" s="498"/>
      <c r="DO156" s="499"/>
      <c r="DP156" s="497">
        <f>GI40+GV40</f>
        <v>0</v>
      </c>
      <c r="DQ156" s="498"/>
      <c r="DR156" s="499"/>
      <c r="DS156" s="517">
        <f>+GJ40+GW40</f>
        <v>0</v>
      </c>
      <c r="DT156" s="498"/>
      <c r="DU156" s="499"/>
      <c r="EK156" s="5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</row>
    <row r="157" spans="1:225" ht="13.8" thickBot="1">
      <c r="A157" s="8"/>
      <c r="CV157" s="385"/>
      <c r="CW157" s="385"/>
      <c r="CX157" s="385"/>
      <c r="CY157" s="385"/>
      <c r="CZ157" s="385"/>
      <c r="DA157" s="385"/>
      <c r="DB157" s="385"/>
      <c r="DC157" s="385"/>
      <c r="DD157" s="385"/>
      <c r="DE157" s="385"/>
      <c r="DF157" s="385"/>
      <c r="DG157" s="385"/>
      <c r="DJ157" s="385"/>
      <c r="DK157" s="385"/>
      <c r="DL157" s="385"/>
      <c r="DM157" s="385"/>
      <c r="DN157" s="385"/>
      <c r="DO157" s="385"/>
      <c r="DP157" s="385"/>
      <c r="DQ157" s="385"/>
      <c r="DR157" s="385"/>
      <c r="DS157" s="386"/>
      <c r="DT157" s="385"/>
      <c r="DU157" s="385"/>
      <c r="EK157" s="5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</row>
    <row r="158" spans="1:225" ht="13.8" thickBot="1">
      <c r="A158" s="8"/>
      <c r="D158" s="302" t="s">
        <v>340</v>
      </c>
      <c r="CV158" s="518" t="s">
        <v>91</v>
      </c>
      <c r="CW158" s="519"/>
      <c r="CX158" s="519"/>
      <c r="CY158" s="520"/>
      <c r="CZ158" s="385"/>
      <c r="DA158" s="385"/>
      <c r="DB158" s="385"/>
      <c r="DC158" s="385"/>
      <c r="DD158" s="385"/>
      <c r="DE158" s="385"/>
      <c r="DF158" s="385"/>
      <c r="DG158" s="385"/>
      <c r="DJ158" s="506" t="s">
        <v>90</v>
      </c>
      <c r="DK158" s="507"/>
      <c r="DL158" s="507"/>
      <c r="DM158" s="508"/>
      <c r="DN158" s="385"/>
      <c r="DO158" s="385"/>
      <c r="DP158" s="385"/>
      <c r="DQ158" s="385"/>
      <c r="DR158" s="385"/>
      <c r="DS158" s="386"/>
      <c r="DT158" s="385"/>
      <c r="DU158" s="385"/>
      <c r="EK158" s="5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</row>
    <row r="159" spans="1:225" ht="13.8" thickBot="1">
      <c r="A159" s="8"/>
      <c r="CV159" s="497">
        <f>SUM(HD40:HG40)</f>
        <v>0</v>
      </c>
      <c r="CW159" s="498"/>
      <c r="CX159" s="498"/>
      <c r="CY159" s="499"/>
      <c r="CZ159" s="385"/>
      <c r="DA159" s="385"/>
      <c r="DB159" s="385"/>
      <c r="DC159" s="385"/>
      <c r="DD159" s="385"/>
      <c r="DE159" s="385"/>
      <c r="DF159" s="385"/>
      <c r="DG159" s="385"/>
      <c r="DJ159" s="497">
        <f>SUM(HM40:HP40)</f>
        <v>0</v>
      </c>
      <c r="DK159" s="498"/>
      <c r="DL159" s="498"/>
      <c r="DM159" s="499"/>
      <c r="DN159" s="385"/>
      <c r="DO159" s="385"/>
      <c r="DP159" s="385"/>
      <c r="DQ159" s="385"/>
      <c r="DR159" s="385"/>
      <c r="DS159" s="386"/>
      <c r="DT159" s="385"/>
      <c r="DU159" s="385"/>
      <c r="EK159" s="5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</row>
    <row r="160" spans="1:225" ht="13.8" thickBot="1">
      <c r="A160" s="8"/>
      <c r="EK160" s="5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</row>
    <row r="161" spans="1:225" ht="13.8" thickBot="1">
      <c r="A161" s="8"/>
      <c r="D161" s="1" t="s">
        <v>18</v>
      </c>
      <c r="CV161" s="506" t="s">
        <v>341</v>
      </c>
      <c r="CW161" s="507"/>
      <c r="CX161" s="507"/>
      <c r="CY161" s="508"/>
      <c r="CZ161" s="387"/>
      <c r="DA161" s="37"/>
      <c r="DB161" s="37"/>
      <c r="DC161" s="37"/>
      <c r="DD161" s="37"/>
      <c r="DE161" s="37"/>
      <c r="DF161" s="37"/>
      <c r="DG161" s="37"/>
      <c r="DH161" s="37"/>
      <c r="DI161" s="388"/>
      <c r="DJ161" s="506" t="s">
        <v>342</v>
      </c>
      <c r="DK161" s="507"/>
      <c r="DL161" s="507"/>
      <c r="DM161" s="508"/>
      <c r="DN161" s="387"/>
      <c r="DO161" s="37"/>
      <c r="DP161" s="37"/>
      <c r="DQ161" s="37"/>
      <c r="DR161" s="37"/>
      <c r="DS161" s="37"/>
      <c r="DT161" s="37"/>
      <c r="DU161" s="37"/>
      <c r="DV161" s="37"/>
      <c r="DW161" s="37"/>
      <c r="EE161" s="509">
        <f>SUM(CV156:DS156)+SUM(CV163:DW163)+CV159+DJ159</f>
        <v>0</v>
      </c>
      <c r="EF161" s="510"/>
      <c r="EG161" s="511"/>
      <c r="EK161" s="5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</row>
    <row r="162" spans="1:225" ht="13.8" thickBot="1">
      <c r="A162" s="8"/>
      <c r="D162" s="302" t="s">
        <v>343</v>
      </c>
      <c r="CV162" s="487" t="s">
        <v>344</v>
      </c>
      <c r="CW162" s="488"/>
      <c r="CX162" s="488"/>
      <c r="CY162" s="489"/>
      <c r="CZ162" s="516"/>
      <c r="DA162" s="490"/>
      <c r="DB162" s="492"/>
      <c r="DC162" s="492"/>
      <c r="DD162" s="492"/>
      <c r="DE162" s="492"/>
      <c r="DF162" s="490"/>
      <c r="DG162" s="490"/>
      <c r="DH162" s="490"/>
      <c r="DI162" s="491"/>
      <c r="DJ162" s="487" t="s">
        <v>344</v>
      </c>
      <c r="DK162" s="488"/>
      <c r="DL162" s="488"/>
      <c r="DM162" s="489"/>
      <c r="DN162" s="516"/>
      <c r="DO162" s="490"/>
      <c r="DP162" s="490"/>
      <c r="DQ162" s="490"/>
      <c r="DR162" s="492"/>
      <c r="DS162" s="492"/>
      <c r="DT162" s="490"/>
      <c r="DU162" s="490"/>
      <c r="DV162" s="490"/>
      <c r="DW162" s="490"/>
      <c r="EK162" s="5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</row>
    <row r="163" spans="1:225" ht="13.8" thickBot="1">
      <c r="A163" s="8"/>
      <c r="CV163" s="497">
        <f>+GQ40</f>
        <v>0</v>
      </c>
      <c r="CW163" s="498"/>
      <c r="CX163" s="498"/>
      <c r="CY163" s="499"/>
      <c r="CZ163" s="493"/>
      <c r="DA163" s="485"/>
      <c r="DB163" s="485"/>
      <c r="DC163" s="485"/>
      <c r="DD163" s="485"/>
      <c r="DE163" s="485"/>
      <c r="DF163" s="485"/>
      <c r="DG163" s="485"/>
      <c r="DH163" s="485"/>
      <c r="DI163" s="500"/>
      <c r="DJ163" s="497">
        <f>+GX40</f>
        <v>0</v>
      </c>
      <c r="DK163" s="498"/>
      <c r="DL163" s="498"/>
      <c r="DM163" s="499"/>
      <c r="DN163" s="493"/>
      <c r="DO163" s="485"/>
      <c r="DP163" s="485"/>
      <c r="DQ163" s="485"/>
      <c r="DR163" s="485"/>
      <c r="DS163" s="485"/>
      <c r="DT163" s="485"/>
      <c r="DU163" s="485"/>
      <c r="DV163" s="485"/>
      <c r="DW163" s="485"/>
      <c r="EK163" s="5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</row>
    <row r="164" spans="1:225">
      <c r="A164" s="8"/>
      <c r="CV164" s="486"/>
      <c r="CW164" s="486"/>
      <c r="CX164" s="486"/>
      <c r="CY164" s="486"/>
      <c r="CZ164" s="486"/>
      <c r="DA164" s="486"/>
      <c r="DB164" s="486"/>
      <c r="DC164" s="486"/>
      <c r="DD164" s="486"/>
      <c r="DE164" s="486"/>
      <c r="DF164" s="486"/>
      <c r="DG164" s="486"/>
      <c r="DJ164" s="486"/>
      <c r="DK164" s="486"/>
      <c r="DL164" s="486"/>
      <c r="DM164" s="486"/>
      <c r="DN164" s="486"/>
      <c r="DO164" s="486"/>
      <c r="DP164" s="486"/>
      <c r="DQ164" s="486"/>
      <c r="DR164" s="486"/>
      <c r="DS164" s="486"/>
      <c r="DT164" s="486"/>
      <c r="DU164" s="486"/>
      <c r="EB164" s="265" t="s">
        <v>338</v>
      </c>
      <c r="EK164" s="5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</row>
    <row r="165" spans="1:225" ht="13.8" thickBot="1">
      <c r="A165" s="8"/>
      <c r="CV165" s="37"/>
      <c r="CW165" s="37"/>
      <c r="CX165" s="158"/>
      <c r="CY165" s="158"/>
      <c r="CZ165" s="158"/>
      <c r="DA165" s="158"/>
      <c r="DB165" s="158"/>
      <c r="DC165" s="158"/>
      <c r="DD165" s="158"/>
      <c r="DE165" s="158"/>
      <c r="DF165" s="158"/>
      <c r="DG165" s="158"/>
      <c r="DH165" s="158"/>
      <c r="DI165" s="158"/>
      <c r="DJ165" s="158"/>
      <c r="DK165" s="158"/>
      <c r="DL165" s="158"/>
      <c r="DM165" s="158"/>
      <c r="DN165" s="158"/>
      <c r="DO165" s="158"/>
      <c r="DP165" s="158"/>
      <c r="DQ165" s="158"/>
      <c r="DR165" s="158"/>
      <c r="DS165" s="158"/>
      <c r="DT165" s="158"/>
      <c r="DU165" s="158"/>
      <c r="EK165" s="5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</row>
    <row r="166" spans="1:225" ht="13.8" thickBot="1">
      <c r="A166" s="8"/>
      <c r="CV166" s="389"/>
      <c r="CW166" s="389"/>
      <c r="CX166" s="390"/>
      <c r="CY166" s="390"/>
      <c r="CZ166" s="390"/>
      <c r="DA166" s="390"/>
      <c r="DB166" s="390"/>
      <c r="DC166" s="390"/>
      <c r="DD166" s="390"/>
      <c r="DE166" s="390"/>
      <c r="DF166" s="390"/>
      <c r="DG166" s="390"/>
      <c r="DJ166" s="390"/>
      <c r="DK166" s="390"/>
      <c r="DL166" s="390"/>
      <c r="DM166" s="390"/>
      <c r="DN166" s="390"/>
      <c r="DO166" s="390"/>
      <c r="DP166" s="390"/>
      <c r="DQ166" s="390"/>
      <c r="DR166" s="512"/>
      <c r="DS166" s="512"/>
      <c r="DT166" s="512"/>
      <c r="DU166" s="512"/>
      <c r="EE166" s="513">
        <f>+CS151*0+EE161*7</f>
        <v>0</v>
      </c>
      <c r="EF166" s="514"/>
      <c r="EG166" s="515"/>
      <c r="EK166" s="5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</row>
    <row r="167" spans="1:225" ht="13.8" thickBot="1">
      <c r="A167" s="133"/>
      <c r="B167" s="134"/>
      <c r="C167" s="134"/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/>
      <c r="AF167" s="134"/>
      <c r="AG167" s="134"/>
      <c r="AH167" s="134"/>
      <c r="AI167" s="134"/>
      <c r="AJ167" s="134"/>
      <c r="AK167" s="134"/>
      <c r="AL167" s="134"/>
      <c r="AM167" s="134"/>
      <c r="AN167" s="134"/>
      <c r="AO167" s="134"/>
      <c r="AP167" s="134"/>
      <c r="AQ167" s="134"/>
      <c r="AR167" s="134"/>
      <c r="AS167" s="134"/>
      <c r="AT167" s="134"/>
      <c r="AU167" s="134"/>
      <c r="AV167" s="134"/>
      <c r="AW167" s="134"/>
      <c r="AX167" s="134"/>
      <c r="AY167" s="134"/>
      <c r="AZ167" s="134"/>
      <c r="BA167" s="134"/>
      <c r="BB167" s="134"/>
      <c r="BC167" s="134"/>
      <c r="BD167" s="134"/>
      <c r="BE167" s="134"/>
      <c r="BF167" s="134"/>
      <c r="BG167" s="134"/>
      <c r="BH167" s="134"/>
      <c r="BI167" s="134"/>
      <c r="BJ167" s="134"/>
      <c r="BK167" s="134"/>
      <c r="BL167" s="134"/>
      <c r="BM167" s="134"/>
      <c r="BN167" s="134"/>
      <c r="BO167" s="134"/>
      <c r="BP167" s="134"/>
      <c r="BQ167" s="134"/>
      <c r="BR167" s="134"/>
      <c r="BS167" s="134"/>
      <c r="BT167" s="134"/>
      <c r="BU167" s="134"/>
      <c r="BV167" s="134"/>
      <c r="BW167" s="134"/>
      <c r="BX167" s="134"/>
      <c r="BY167" s="134"/>
      <c r="BZ167" s="134"/>
      <c r="CA167" s="134"/>
      <c r="CB167" s="134"/>
      <c r="CC167" s="134"/>
      <c r="CD167" s="134"/>
      <c r="CE167" s="134"/>
      <c r="CF167" s="134"/>
      <c r="CG167" s="134"/>
      <c r="CH167" s="134"/>
      <c r="CI167" s="134"/>
      <c r="CJ167" s="134"/>
      <c r="CK167" s="134"/>
      <c r="CL167" s="134"/>
      <c r="CM167" s="134"/>
      <c r="CN167" s="134"/>
      <c r="CO167" s="134"/>
      <c r="CP167" s="134"/>
      <c r="CQ167" s="134"/>
      <c r="CR167" s="134"/>
      <c r="CS167" s="134"/>
      <c r="CT167" s="134"/>
      <c r="CU167" s="134"/>
      <c r="CV167" s="134"/>
      <c r="CW167" s="134"/>
      <c r="CX167" s="134"/>
      <c r="CY167" s="134"/>
      <c r="CZ167" s="134"/>
      <c r="DA167" s="134"/>
      <c r="DB167" s="134"/>
      <c r="DC167" s="134"/>
      <c r="DD167" s="134"/>
      <c r="DE167" s="134"/>
      <c r="DF167" s="134"/>
      <c r="DG167" s="134"/>
      <c r="DH167" s="134"/>
      <c r="DI167" s="134"/>
      <c r="DJ167" s="134"/>
      <c r="DK167" s="134"/>
      <c r="DL167" s="134"/>
      <c r="DM167" s="134"/>
      <c r="DN167" s="134"/>
      <c r="DO167" s="134"/>
      <c r="DP167" s="134"/>
      <c r="DQ167" s="134"/>
      <c r="DR167" s="134"/>
      <c r="DS167" s="134"/>
      <c r="DT167" s="134"/>
      <c r="DU167" s="134"/>
      <c r="DV167" s="134"/>
      <c r="DW167" s="134"/>
      <c r="DX167" s="134"/>
      <c r="DY167" s="134"/>
      <c r="DZ167" s="134"/>
      <c r="EA167" s="134"/>
      <c r="EB167" s="134"/>
      <c r="EC167" s="134"/>
      <c r="ED167" s="134"/>
      <c r="EE167" s="134"/>
      <c r="EF167" s="134"/>
      <c r="EG167" s="134"/>
      <c r="EH167" s="134"/>
      <c r="EI167" s="134"/>
      <c r="EJ167" s="134"/>
      <c r="EK167" s="135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</row>
    <row r="168" spans="1:225" ht="12.75" hidden="1" customHeight="1">
      <c r="A168" s="2"/>
      <c r="B168" s="2"/>
      <c r="C168" s="2"/>
      <c r="D168" s="13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DQ168" s="5"/>
      <c r="EG168" s="2"/>
      <c r="EH168" s="2"/>
      <c r="EI168" s="2"/>
      <c r="EJ168" s="2"/>
      <c r="EK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</row>
    <row r="169" spans="1:225" ht="12.75" hidden="1" customHeight="1">
      <c r="A169" s="2"/>
      <c r="B169" s="2"/>
      <c r="C169" s="2"/>
      <c r="D169" s="13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DQ169" s="5"/>
      <c r="EG169" s="2"/>
      <c r="EH169" s="2"/>
      <c r="EI169" s="2"/>
      <c r="EJ169" s="2"/>
      <c r="EK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</row>
    <row r="170" spans="1:225" ht="12.75" hidden="1" customHeight="1">
      <c r="A170" s="2"/>
      <c r="B170" s="2"/>
      <c r="C170" s="2"/>
      <c r="D170" s="13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DQ170" s="5"/>
      <c r="EG170" s="2"/>
      <c r="EH170" s="2"/>
      <c r="EI170" s="2"/>
      <c r="EJ170" s="2"/>
      <c r="EK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</row>
    <row r="171" spans="1:225" ht="12.75" hidden="1" customHeight="1">
      <c r="A171" s="2"/>
      <c r="B171" s="2"/>
      <c r="C171" s="2"/>
      <c r="D171" s="13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DQ171" s="5"/>
      <c r="EG171" s="2"/>
      <c r="EH171" s="2"/>
      <c r="EI171" s="2"/>
      <c r="EJ171" s="2"/>
      <c r="EK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</row>
    <row r="172" spans="1:225" ht="12.75" hidden="1" customHeight="1">
      <c r="A172" s="2"/>
      <c r="B172" s="2"/>
      <c r="C172" s="2"/>
      <c r="D172" s="13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DQ172" s="5"/>
      <c r="EG172" s="2"/>
      <c r="EH172" s="2"/>
      <c r="EI172" s="2"/>
      <c r="EJ172" s="2"/>
      <c r="EK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</row>
    <row r="173" spans="1:225" ht="12.75" hidden="1" customHeight="1">
      <c r="A173" s="2"/>
      <c r="B173" s="2"/>
      <c r="C173" s="2"/>
      <c r="D173" s="13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DQ173" s="5"/>
      <c r="EG173" s="2"/>
      <c r="EH173" s="2"/>
      <c r="EI173" s="2"/>
      <c r="EJ173" s="2"/>
      <c r="EK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</row>
    <row r="174" spans="1:225" ht="12.75" hidden="1" customHeight="1">
      <c r="A174" s="2"/>
      <c r="B174" s="2"/>
      <c r="C174" s="2"/>
      <c r="D174" s="13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DQ174" s="5"/>
      <c r="EG174" s="2"/>
      <c r="EH174" s="2"/>
      <c r="EI174" s="2"/>
      <c r="EJ174" s="2"/>
      <c r="EK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</row>
    <row r="175" spans="1:225" ht="13.5" hidden="1" customHeight="1" thickBot="1">
      <c r="A175" s="2"/>
      <c r="B175" s="2"/>
      <c r="C175" s="2"/>
      <c r="D175" s="20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134"/>
      <c r="CW175" s="134"/>
      <c r="CX175" s="134"/>
      <c r="CY175" s="134"/>
      <c r="CZ175" s="134"/>
      <c r="DA175" s="134"/>
      <c r="DB175" s="134"/>
      <c r="DC175" s="134"/>
      <c r="DD175" s="134"/>
      <c r="DE175" s="134"/>
      <c r="DF175" s="134"/>
      <c r="DG175" s="134"/>
      <c r="DH175" s="134"/>
      <c r="DI175" s="134"/>
      <c r="DJ175" s="134"/>
      <c r="DK175" s="134"/>
      <c r="DL175" s="134"/>
      <c r="DM175" s="134"/>
      <c r="DN175" s="134"/>
      <c r="DO175" s="134"/>
      <c r="DP175" s="134"/>
      <c r="DQ175" s="135"/>
      <c r="EG175" s="2"/>
      <c r="EH175" s="2"/>
      <c r="EI175" s="2"/>
      <c r="EJ175" s="2"/>
      <c r="EK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</row>
    <row r="176" spans="1:225" ht="13.5" hidden="1" customHeight="1" thickBot="1">
      <c r="A176" s="2"/>
      <c r="B176" s="2"/>
      <c r="C176" s="2"/>
      <c r="D176" s="8"/>
      <c r="CV176" s="631" t="s">
        <v>88</v>
      </c>
      <c r="CW176" s="632"/>
      <c r="CX176" s="633" t="s">
        <v>73</v>
      </c>
      <c r="CY176" s="634"/>
      <c r="CZ176" s="631" t="s">
        <v>74</v>
      </c>
      <c r="DA176" s="632"/>
      <c r="DB176" s="631" t="s">
        <v>75</v>
      </c>
      <c r="DC176" s="632"/>
      <c r="DD176" s="487" t="s">
        <v>89</v>
      </c>
      <c r="DE176" s="489"/>
      <c r="DF176" s="631" t="s">
        <v>88</v>
      </c>
      <c r="DG176" s="632"/>
      <c r="DH176" s="633" t="s">
        <v>73</v>
      </c>
      <c r="DI176" s="634"/>
      <c r="DJ176" s="631" t="s">
        <v>74</v>
      </c>
      <c r="DK176" s="632"/>
      <c r="DL176" s="631" t="s">
        <v>75</v>
      </c>
      <c r="DM176" s="632"/>
      <c r="DN176" s="487" t="s">
        <v>89</v>
      </c>
      <c r="DO176" s="489"/>
      <c r="DQ176" s="5"/>
      <c r="EG176" s="2"/>
      <c r="EH176" s="2"/>
      <c r="EI176" s="2"/>
      <c r="EJ176" s="2"/>
      <c r="EK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</row>
    <row r="177" spans="1:180" ht="13.5" hidden="1" customHeight="1" thickBot="1">
      <c r="A177" s="2"/>
      <c r="B177" s="2"/>
      <c r="C177" s="2"/>
      <c r="D177" s="8"/>
      <c r="CV177" s="635"/>
      <c r="CW177" s="635"/>
      <c r="CX177" s="635"/>
      <c r="CY177" s="635"/>
      <c r="CZ177" s="635"/>
      <c r="DA177" s="635"/>
      <c r="DB177" s="635"/>
      <c r="DC177" s="635"/>
      <c r="DD177" s="635"/>
      <c r="DE177" s="635"/>
      <c r="DF177" s="635"/>
      <c r="DG177" s="635"/>
      <c r="DH177" s="635"/>
      <c r="DI177" s="635"/>
      <c r="DJ177" s="635"/>
      <c r="DK177" s="635"/>
      <c r="DL177" s="635"/>
      <c r="DM177" s="635"/>
      <c r="DN177" s="635"/>
      <c r="DO177" s="635"/>
      <c r="DQ177" s="5"/>
      <c r="EG177" s="2"/>
      <c r="EH177" s="2"/>
      <c r="EI177" s="2"/>
      <c r="EJ177" s="2"/>
      <c r="EK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</row>
    <row r="178" spans="1:180" hidden="1">
      <c r="A178" s="2"/>
      <c r="B178" s="2"/>
      <c r="C178" s="2"/>
      <c r="D178" s="8"/>
      <c r="DQ178" s="5"/>
      <c r="EG178" s="2"/>
      <c r="EH178" s="2"/>
      <c r="EI178" s="2"/>
      <c r="EJ178" s="2"/>
      <c r="EK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</row>
    <row r="179" spans="1:180" hidden="1">
      <c r="A179" s="2"/>
      <c r="B179" s="2"/>
      <c r="C179" s="2"/>
      <c r="D179" s="8"/>
      <c r="DQ179" s="5"/>
      <c r="EG179" s="2"/>
      <c r="EH179" s="2"/>
      <c r="EI179" s="2"/>
      <c r="EJ179" s="2"/>
      <c r="EK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</row>
    <row r="180" spans="1:180" hidden="1">
      <c r="A180" s="2"/>
      <c r="B180" s="2"/>
      <c r="C180" s="2"/>
      <c r="D180" s="8"/>
      <c r="DQ180" s="5"/>
      <c r="EG180" s="2"/>
      <c r="EH180" s="2"/>
      <c r="EI180" s="2"/>
      <c r="EJ180" s="2"/>
      <c r="EK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</row>
    <row r="181" spans="1:180" hidden="1">
      <c r="A181" s="2"/>
      <c r="B181" s="2"/>
      <c r="C181" s="2"/>
      <c r="D181" s="8"/>
      <c r="DQ181" s="5"/>
      <c r="EG181" s="2"/>
      <c r="EH181" s="2"/>
      <c r="EI181" s="2"/>
      <c r="EJ181" s="2"/>
      <c r="EK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</row>
    <row r="182" spans="1:180" ht="13.8" hidden="1" thickBot="1">
      <c r="A182" s="2"/>
      <c r="B182" s="2"/>
      <c r="C182" s="2"/>
      <c r="D182" s="133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/>
      <c r="AI182" s="134"/>
      <c r="AJ182" s="134"/>
      <c r="AK182" s="134"/>
      <c r="AL182" s="134"/>
      <c r="AM182" s="134"/>
      <c r="AN182" s="134"/>
      <c r="AO182" s="134"/>
      <c r="AP182" s="134"/>
      <c r="AQ182" s="134"/>
      <c r="AR182" s="134"/>
      <c r="AS182" s="134"/>
      <c r="AT182" s="134"/>
      <c r="AU182" s="134"/>
      <c r="AV182" s="134"/>
      <c r="AW182" s="134"/>
      <c r="AX182" s="134"/>
      <c r="AY182" s="134"/>
      <c r="AZ182" s="134"/>
      <c r="BA182" s="134"/>
      <c r="BB182" s="134"/>
      <c r="BC182" s="134"/>
      <c r="BD182" s="134"/>
      <c r="BE182" s="134"/>
      <c r="BF182" s="134"/>
      <c r="BG182" s="134"/>
      <c r="BH182" s="134"/>
      <c r="BI182" s="134"/>
      <c r="BJ182" s="134"/>
      <c r="BK182" s="134"/>
      <c r="BL182" s="134"/>
      <c r="BM182" s="134"/>
      <c r="BN182" s="134"/>
      <c r="BO182" s="134"/>
      <c r="BP182" s="134"/>
      <c r="BQ182" s="134"/>
      <c r="BR182" s="134"/>
      <c r="BS182" s="134"/>
      <c r="BT182" s="134"/>
      <c r="BU182" s="134"/>
      <c r="BV182" s="134"/>
      <c r="BW182" s="134"/>
      <c r="BX182" s="134"/>
      <c r="BY182" s="134"/>
      <c r="BZ182" s="134"/>
      <c r="CA182" s="134"/>
      <c r="CB182" s="134"/>
      <c r="CC182" s="134"/>
      <c r="CD182" s="134"/>
      <c r="CE182" s="134"/>
      <c r="CF182" s="134"/>
      <c r="CG182" s="134"/>
      <c r="CH182" s="134"/>
      <c r="CI182" s="134"/>
      <c r="CJ182" s="134"/>
      <c r="CK182" s="134"/>
      <c r="CL182" s="134"/>
      <c r="CM182" s="134"/>
      <c r="CN182" s="134"/>
      <c r="CO182" s="134"/>
      <c r="CP182" s="134"/>
      <c r="CQ182" s="134"/>
      <c r="CR182" s="134"/>
      <c r="CS182" s="134"/>
      <c r="CT182" s="134"/>
      <c r="CU182" s="134"/>
      <c r="CV182" s="134"/>
      <c r="CW182" s="134"/>
      <c r="CX182" s="134"/>
      <c r="CY182" s="134"/>
      <c r="CZ182" s="134"/>
      <c r="DA182" s="134"/>
      <c r="DB182" s="134"/>
      <c r="DC182" s="134"/>
      <c r="DD182" s="134"/>
      <c r="DE182" s="134"/>
      <c r="DF182" s="134"/>
      <c r="DG182" s="134"/>
      <c r="DH182" s="134"/>
      <c r="DI182" s="134"/>
      <c r="DJ182" s="134"/>
      <c r="DK182" s="134"/>
      <c r="DL182" s="134"/>
      <c r="DM182" s="134"/>
      <c r="DN182" s="134"/>
      <c r="DO182" s="134"/>
      <c r="DP182" s="134"/>
      <c r="DQ182" s="135"/>
      <c r="EG182" s="2"/>
      <c r="EH182" s="2"/>
      <c r="EI182" s="2"/>
      <c r="EJ182" s="2"/>
      <c r="EK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</row>
    <row r="183" spans="1:180"/>
    <row r="184" spans="1:180"/>
    <row r="185" spans="1:180"/>
    <row r="186" spans="1:180"/>
    <row r="187" spans="1:180"/>
    <row r="188" spans="1:180"/>
    <row r="189" spans="1:180"/>
    <row r="190" spans="1:180"/>
    <row r="191" spans="1:180"/>
    <row r="192" spans="1:180"/>
    <row r="193"/>
    <row r="194"/>
    <row r="195"/>
    <row r="196"/>
    <row r="197"/>
    <row r="198"/>
    <row r="199"/>
    <row r="200"/>
    <row r="201"/>
    <row r="202"/>
    <row r="203"/>
    <row r="204"/>
    <row r="205"/>
    <row r="206"/>
  </sheetData>
  <sheetProtection algorithmName="SHA-512" hashValue="bHJ/xHZWJjYbX2lecjCWYbnh66zevS8J9PlcVgRF8tq9PKZQmvYVrWnB3mi8fRYiTj0T55wcAsoaQ6UVGk2P4g==" saltValue="BqEcWbQTaEgxXA1qtFFCWQ==" spinCount="100000" sheet="1"/>
  <mergeCells count="322">
    <mergeCell ref="DJ177:DK177"/>
    <mergeCell ref="DL177:DM177"/>
    <mergeCell ref="DN177:DO177"/>
    <mergeCell ref="DJ176:DK176"/>
    <mergeCell ref="DL176:DM176"/>
    <mergeCell ref="DN176:DO176"/>
    <mergeCell ref="CV177:CW177"/>
    <mergeCell ref="CX177:CY177"/>
    <mergeCell ref="CZ177:DA177"/>
    <mergeCell ref="DB177:DC177"/>
    <mergeCell ref="DD177:DE177"/>
    <mergeCell ref="DF177:DG177"/>
    <mergeCell ref="DH177:DI177"/>
    <mergeCell ref="DR166:DS166"/>
    <mergeCell ref="DT166:DU166"/>
    <mergeCell ref="EE166:EG166"/>
    <mergeCell ref="CV176:CW176"/>
    <mergeCell ref="CX176:CY176"/>
    <mergeCell ref="CZ176:DA176"/>
    <mergeCell ref="DB176:DC176"/>
    <mergeCell ref="DD176:DE176"/>
    <mergeCell ref="DF176:DG176"/>
    <mergeCell ref="DH176:DI176"/>
    <mergeCell ref="DN163:DO163"/>
    <mergeCell ref="DP163:DQ163"/>
    <mergeCell ref="DR163:DS163"/>
    <mergeCell ref="DT163:DU163"/>
    <mergeCell ref="DV163:DW163"/>
    <mergeCell ref="CV164:DG164"/>
    <mergeCell ref="DJ164:DU164"/>
    <mergeCell ref="DR162:DS162"/>
    <mergeCell ref="DT162:DU162"/>
    <mergeCell ref="DV162:DW162"/>
    <mergeCell ref="CV163:CY163"/>
    <mergeCell ref="CZ163:DA163"/>
    <mergeCell ref="DB163:DC163"/>
    <mergeCell ref="DD163:DE163"/>
    <mergeCell ref="DF163:DG163"/>
    <mergeCell ref="DH163:DI163"/>
    <mergeCell ref="DJ163:DM163"/>
    <mergeCell ref="EE161:EG161"/>
    <mergeCell ref="CV162:CY162"/>
    <mergeCell ref="CZ162:DA162"/>
    <mergeCell ref="DB162:DC162"/>
    <mergeCell ref="DD162:DE162"/>
    <mergeCell ref="DF162:DG162"/>
    <mergeCell ref="DH162:DI162"/>
    <mergeCell ref="DJ162:DM162"/>
    <mergeCell ref="DN162:DO162"/>
    <mergeCell ref="DP162:DQ162"/>
    <mergeCell ref="CV158:CY158"/>
    <mergeCell ref="DJ158:DM158"/>
    <mergeCell ref="CV159:CY159"/>
    <mergeCell ref="DJ159:DM159"/>
    <mergeCell ref="CV161:CY161"/>
    <mergeCell ref="DJ161:DM161"/>
    <mergeCell ref="DP155:DR155"/>
    <mergeCell ref="DS155:DU155"/>
    <mergeCell ref="CV156:CX156"/>
    <mergeCell ref="CY156:DA156"/>
    <mergeCell ref="DB156:DD156"/>
    <mergeCell ref="DE156:DG156"/>
    <mergeCell ref="DJ156:DL156"/>
    <mergeCell ref="DM156:DO156"/>
    <mergeCell ref="DP156:DR156"/>
    <mergeCell ref="DS156:DU156"/>
    <mergeCell ref="DU150:DX150"/>
    <mergeCell ref="CS152:CU152"/>
    <mergeCell ref="CV154:DG154"/>
    <mergeCell ref="DJ154:DU154"/>
    <mergeCell ref="CV155:CX155"/>
    <mergeCell ref="CY155:DA155"/>
    <mergeCell ref="DB155:DD155"/>
    <mergeCell ref="DE155:DG155"/>
    <mergeCell ref="DJ155:DL155"/>
    <mergeCell ref="DM155:DO155"/>
    <mergeCell ref="DI147:DJ147"/>
    <mergeCell ref="DK147:DL147"/>
    <mergeCell ref="DM147:DN147"/>
    <mergeCell ref="DO147:DP147"/>
    <mergeCell ref="DQ147:DR147"/>
    <mergeCell ref="G150:DE150"/>
    <mergeCell ref="DK146:DL146"/>
    <mergeCell ref="DM146:DN146"/>
    <mergeCell ref="DO146:DP146"/>
    <mergeCell ref="DQ146:DR146"/>
    <mergeCell ref="EE146:EG146"/>
    <mergeCell ref="CV147:CW147"/>
    <mergeCell ref="CX147:CY147"/>
    <mergeCell ref="CZ147:DA147"/>
    <mergeCell ref="DB147:DC147"/>
    <mergeCell ref="DD147:DE147"/>
    <mergeCell ref="DK145:DL145"/>
    <mergeCell ref="DM145:DN145"/>
    <mergeCell ref="DO145:DP145"/>
    <mergeCell ref="DQ145:DR145"/>
    <mergeCell ref="CV146:CW146"/>
    <mergeCell ref="CX146:CY146"/>
    <mergeCell ref="CZ146:DA146"/>
    <mergeCell ref="DB146:DC146"/>
    <mergeCell ref="DD146:DE146"/>
    <mergeCell ref="DI146:DJ146"/>
    <mergeCell ref="CV145:CW145"/>
    <mergeCell ref="CX145:CY145"/>
    <mergeCell ref="CZ145:DA145"/>
    <mergeCell ref="DB145:DC145"/>
    <mergeCell ref="DD145:DE145"/>
    <mergeCell ref="DI145:DJ145"/>
    <mergeCell ref="DK142:DL142"/>
    <mergeCell ref="DM142:DN142"/>
    <mergeCell ref="DO142:DP142"/>
    <mergeCell ref="DQ142:DR142"/>
    <mergeCell ref="DU142:DX142"/>
    <mergeCell ref="EE142:EG142"/>
    <mergeCell ref="DK141:DL141"/>
    <mergeCell ref="DM141:DN141"/>
    <mergeCell ref="DO141:DP141"/>
    <mergeCell ref="DQ141:DR141"/>
    <mergeCell ref="CV142:CW142"/>
    <mergeCell ref="CX142:CY142"/>
    <mergeCell ref="CZ142:DA142"/>
    <mergeCell ref="DB142:DC142"/>
    <mergeCell ref="DD142:DE142"/>
    <mergeCell ref="DI142:DJ142"/>
    <mergeCell ref="DM138:DN138"/>
    <mergeCell ref="DO138:DP138"/>
    <mergeCell ref="CV140:DE140"/>
    <mergeCell ref="DI140:DR140"/>
    <mergeCell ref="CV141:CW141"/>
    <mergeCell ref="CX141:CY141"/>
    <mergeCell ref="CZ141:DA141"/>
    <mergeCell ref="DB141:DC141"/>
    <mergeCell ref="DD141:DE141"/>
    <mergeCell ref="DI141:DJ141"/>
    <mergeCell ref="CV138:CW138"/>
    <mergeCell ref="CX138:CY138"/>
    <mergeCell ref="CZ138:DA138"/>
    <mergeCell ref="DB138:DC138"/>
    <mergeCell ref="DI138:DJ138"/>
    <mergeCell ref="DK138:DL138"/>
    <mergeCell ref="CV136:DC136"/>
    <mergeCell ref="DI136:DP136"/>
    <mergeCell ref="CV137:CW137"/>
    <mergeCell ref="CX137:CY137"/>
    <mergeCell ref="CZ137:DA137"/>
    <mergeCell ref="DB137:DC137"/>
    <mergeCell ref="DI137:DJ137"/>
    <mergeCell ref="DK137:DL137"/>
    <mergeCell ref="DM137:DN137"/>
    <mergeCell ref="DO137:DP137"/>
    <mergeCell ref="D120:G120"/>
    <mergeCell ref="D121:G121"/>
    <mergeCell ref="H125:I125"/>
    <mergeCell ref="G132:DE132"/>
    <mergeCell ref="DU132:DX132"/>
    <mergeCell ref="CS134:CU134"/>
    <mergeCell ref="C114:G114"/>
    <mergeCell ref="C115:G115"/>
    <mergeCell ref="C116:G116"/>
    <mergeCell ref="D117:G117"/>
    <mergeCell ref="D118:G118"/>
    <mergeCell ref="D119:G119"/>
    <mergeCell ref="C108:G108"/>
    <mergeCell ref="C109:G109"/>
    <mergeCell ref="C110:G110"/>
    <mergeCell ref="C111:G111"/>
    <mergeCell ref="C112:G112"/>
    <mergeCell ref="C113:G113"/>
    <mergeCell ref="C102:G102"/>
    <mergeCell ref="C103:G103"/>
    <mergeCell ref="C104:G104"/>
    <mergeCell ref="C105:G105"/>
    <mergeCell ref="C106:G106"/>
    <mergeCell ref="C107:G107"/>
    <mergeCell ref="C96:G96"/>
    <mergeCell ref="C97:G97"/>
    <mergeCell ref="C98:G98"/>
    <mergeCell ref="C99:G99"/>
    <mergeCell ref="C100:G100"/>
    <mergeCell ref="C101:G101"/>
    <mergeCell ref="C90:G90"/>
    <mergeCell ref="C91:G91"/>
    <mergeCell ref="C92:G92"/>
    <mergeCell ref="C93:G93"/>
    <mergeCell ref="C94:G94"/>
    <mergeCell ref="C95:G95"/>
    <mergeCell ref="C84:G84"/>
    <mergeCell ref="C85:G85"/>
    <mergeCell ref="C86:G86"/>
    <mergeCell ref="C87:G87"/>
    <mergeCell ref="C88:G88"/>
    <mergeCell ref="C89:G89"/>
    <mergeCell ref="C78:G78"/>
    <mergeCell ref="C79:G79"/>
    <mergeCell ref="C80:G80"/>
    <mergeCell ref="C81:G81"/>
    <mergeCell ref="C82:G82"/>
    <mergeCell ref="C83:G83"/>
    <mergeCell ref="GR76:GX76"/>
    <mergeCell ref="GY76:HG76"/>
    <mergeCell ref="HH76:HP76"/>
    <mergeCell ref="A77:E77"/>
    <mergeCell ref="F77:G77"/>
    <mergeCell ref="H77:I77"/>
    <mergeCell ref="EQ74:ES74"/>
    <mergeCell ref="FY74:HL74"/>
    <mergeCell ref="HN74:HP74"/>
    <mergeCell ref="H75:I75"/>
    <mergeCell ref="EG75:EG77"/>
    <mergeCell ref="EI75:EI77"/>
    <mergeCell ref="EQ76:ES76"/>
    <mergeCell ref="FY76:GD76"/>
    <mergeCell ref="GE76:GJ76"/>
    <mergeCell ref="GK76:GQ76"/>
    <mergeCell ref="A46:F46"/>
    <mergeCell ref="EG46:EI46"/>
    <mergeCell ref="EG71:EI71"/>
    <mergeCell ref="A72:F72"/>
    <mergeCell ref="EG72:EI72"/>
    <mergeCell ref="A74:H74"/>
    <mergeCell ref="CS74:DQ74"/>
    <mergeCell ref="C37:G37"/>
    <mergeCell ref="D38:G38"/>
    <mergeCell ref="D39:G39"/>
    <mergeCell ref="A40:G40"/>
    <mergeCell ref="A41:F41"/>
    <mergeCell ref="EG45:EI45"/>
    <mergeCell ref="C31:G31"/>
    <mergeCell ref="C32:G32"/>
    <mergeCell ref="C33:G33"/>
    <mergeCell ref="C34:G34"/>
    <mergeCell ref="C35:G35"/>
    <mergeCell ref="C36:G36"/>
    <mergeCell ref="C25:G25"/>
    <mergeCell ref="C26:G26"/>
    <mergeCell ref="C27:G27"/>
    <mergeCell ref="C28:G28"/>
    <mergeCell ref="C29:G29"/>
    <mergeCell ref="C30:G30"/>
    <mergeCell ref="C19:G19"/>
    <mergeCell ref="C20:G20"/>
    <mergeCell ref="C21:G21"/>
    <mergeCell ref="C22:G22"/>
    <mergeCell ref="C23:G23"/>
    <mergeCell ref="C24:G24"/>
    <mergeCell ref="GY16:HG16"/>
    <mergeCell ref="HH16:HP16"/>
    <mergeCell ref="A18:G18"/>
    <mergeCell ref="O18:BC18"/>
    <mergeCell ref="BD18:CR18"/>
    <mergeCell ref="CS18:DQ18"/>
    <mergeCell ref="EQ18:ES18"/>
    <mergeCell ref="FY11:HP11"/>
    <mergeCell ref="A12:G13"/>
    <mergeCell ref="FY13:HP13"/>
    <mergeCell ref="A14:G17"/>
    <mergeCell ref="FY14:HP14"/>
    <mergeCell ref="EQ16:ES16"/>
    <mergeCell ref="FY16:GD16"/>
    <mergeCell ref="GE16:GJ16"/>
    <mergeCell ref="GK16:GQ16"/>
    <mergeCell ref="GR16:GX16"/>
    <mergeCell ref="EN9:ES10"/>
    <mergeCell ref="A10:G10"/>
    <mergeCell ref="A11:B11"/>
    <mergeCell ref="EG11:EG17"/>
    <mergeCell ref="EI11:EI17"/>
    <mergeCell ref="EN11:FX11"/>
    <mergeCell ref="EF6:EF11"/>
    <mergeCell ref="A7:C7"/>
    <mergeCell ref="D7:G7"/>
    <mergeCell ref="A8:D8"/>
    <mergeCell ref="E8:G8"/>
    <mergeCell ref="A9:G9"/>
    <mergeCell ref="DZ6:DZ11"/>
    <mergeCell ref="EA6:EA11"/>
    <mergeCell ref="EB6:EB11"/>
    <mergeCell ref="EC6:EC11"/>
    <mergeCell ref="ED6:ED11"/>
    <mergeCell ref="EE6:EE11"/>
    <mergeCell ref="DT6:DT11"/>
    <mergeCell ref="DU6:DU11"/>
    <mergeCell ref="DV6:DV11"/>
    <mergeCell ref="DW6:DW11"/>
    <mergeCell ref="DX6:DX11"/>
    <mergeCell ref="DY6:DY11"/>
    <mergeCell ref="DN6:DN11"/>
    <mergeCell ref="DO6:DO11"/>
    <mergeCell ref="DP6:DP11"/>
    <mergeCell ref="DQ6:DQ11"/>
    <mergeCell ref="DR6:DR11"/>
    <mergeCell ref="DS6:DS11"/>
    <mergeCell ref="DH6:DH11"/>
    <mergeCell ref="DI6:DI11"/>
    <mergeCell ref="DJ6:DJ11"/>
    <mergeCell ref="DK6:DK11"/>
    <mergeCell ref="DL6:DL11"/>
    <mergeCell ref="DM6:DM11"/>
    <mergeCell ref="DB6:DB11"/>
    <mergeCell ref="DC6:DC11"/>
    <mergeCell ref="DD6:DD11"/>
    <mergeCell ref="DE6:DE11"/>
    <mergeCell ref="DF6:DF11"/>
    <mergeCell ref="DG6:DG11"/>
    <mergeCell ref="CV6:CV11"/>
    <mergeCell ref="CW6:CW11"/>
    <mergeCell ref="CX6:CX11"/>
    <mergeCell ref="CY6:CY11"/>
    <mergeCell ref="CZ6:CZ11"/>
    <mergeCell ref="DA6:DA11"/>
    <mergeCell ref="A6:C6"/>
    <mergeCell ref="D6:G6"/>
    <mergeCell ref="H6:H11"/>
    <mergeCell ref="CS6:CS11"/>
    <mergeCell ref="CT6:CT11"/>
    <mergeCell ref="CU6:CU11"/>
    <mergeCell ref="EI2:EJ2"/>
    <mergeCell ref="A4:H4"/>
    <mergeCell ref="CS4:DQ4"/>
    <mergeCell ref="A5:E5"/>
    <mergeCell ref="F5:G5"/>
    <mergeCell ref="H5:I5"/>
  </mergeCells>
  <conditionalFormatting sqref="CS13:EF13">
    <cfRule type="expression" dxfId="3" priority="1" stopIfTrue="1">
      <formula>AND(CS12&gt;0,CS12&gt;=CS13)</formula>
    </cfRule>
  </conditionalFormatting>
  <conditionalFormatting sqref="CS19:EF39 CS78:EF121">
    <cfRule type="expression" dxfId="2" priority="2" stopIfTrue="1">
      <formula>AND($B19&gt;0)</formula>
    </cfRule>
    <cfRule type="expression" dxfId="1" priority="3" stopIfTrue="1">
      <formula>AND($B19=0)</formula>
    </cfRule>
  </conditionalFormatting>
  <conditionalFormatting sqref="CS46:EF46 CS72:EF72 CS128:EF129">
    <cfRule type="cellIs" dxfId="0" priority="4" stopIfTrue="1" operator="lessThan">
      <formula>3</formula>
    </cfRule>
  </conditionalFormatting>
  <dataValidations count="7">
    <dataValidation type="whole" allowBlank="1" showInputMessage="1" showErrorMessage="1" sqref="CS17:EF17" xr:uid="{314EC9EB-D7FA-47AB-8273-613B85D88B8F}">
      <formula1>1</formula1>
      <formula2>31</formula2>
    </dataValidation>
    <dataValidation type="whole" allowBlank="1" showInputMessage="1" showErrorMessage="1" sqref="CS16:EF16" xr:uid="{4FB82C57-36C3-49E0-A02D-8807195EEF1D}">
      <formula1>1</formula1>
      <formula2>12</formula2>
    </dataValidation>
    <dataValidation type="whole" allowBlank="1" showInputMessage="1" showErrorMessage="1" error="REGISTRERA 1 FÖR NÄRVARO" sqref="CS19:EF37 CS78:EF116" xr:uid="{949954AB-89DF-410A-9B9A-2EEABC6FE541}">
      <formula1>1</formula1>
      <formula2>1</formula2>
    </dataValidation>
    <dataValidation type="whole" allowBlank="1" showInputMessage="1" showErrorMessage="1" sqref="CS12:EF12" xr:uid="{551173C7-9798-422F-90C3-C60E181CF392}">
      <formula1>0</formula1>
      <formula2>23</formula2>
    </dataValidation>
    <dataValidation type="whole" allowBlank="1" showInputMessage="1" showErrorMessage="1" sqref="CS13:EF13" xr:uid="{4339A6AC-3BBF-4D53-B1AF-4287841FC135}">
      <formula1>1</formula1>
      <formula2>24</formula2>
    </dataValidation>
    <dataValidation allowBlank="1" showInputMessage="1" showErrorMessage="1" sqref="B117:B121" xr:uid="{21B9C268-6D93-43BA-9D26-D66485203A87}"/>
    <dataValidation type="list" showDropDown="1" showInputMessage="1" showErrorMessage="1" error="ENDAST 1 OCH  X KAN REGISTRERAS_x000a_" prompt="REGISTRERA X OM LEDAREN ÄR 13-25 ÅR OCH HAR VARIT LEDARE FÖR FLERA GRUPPER SAMMA DAG" sqref="CS38:EF39 CS117:EF121" xr:uid="{D3E9CE83-227F-47DD-A461-F8A2C94A650A}">
      <formula1>L</formula1>
    </dataValidation>
  </dataValidations>
  <pageMargins left="0" right="0" top="0.59055118110236227" bottom="0" header="0.51181102362204722" footer="0"/>
  <pageSetup paperSize="9" scale="90" orientation="landscape" horizontalDpi="4294967293" verticalDpi="300" r:id="rId1"/>
  <headerFooter alignWithMargins="0">
    <oddFooter>&amp;LSIDA &amp;P&amp;C&amp;D&amp;Rcopyright MHäggström KONSULT AB</oddFooter>
  </headerFooter>
  <rowBreaks count="2" manualBreakCount="2">
    <brk id="73" max="110" man="1"/>
    <brk id="122" max="1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42A0E532006A64F913384BB02088C8D" ma:contentTypeVersion="15" ma:contentTypeDescription="Skapa ett nytt dokument." ma:contentTypeScope="" ma:versionID="386d5f8e5a8e18f3c3e02ca6eb5bbc14">
  <xsd:schema xmlns:xsd="http://www.w3.org/2001/XMLSchema" xmlns:xs="http://www.w3.org/2001/XMLSchema" xmlns:p="http://schemas.microsoft.com/office/2006/metadata/properties" xmlns:ns1="http://schemas.microsoft.com/sharepoint/v3" xmlns:ns2="c1d663c4-8794-4346-98e9-23eab9413e48" xmlns:ns3="ef1c0430-ae91-4eb3-b637-7a8ed39e358a" targetNamespace="http://schemas.microsoft.com/office/2006/metadata/properties" ma:root="true" ma:fieldsID="3de250d41dfdebf84f82c7f56f8b2a35" ns1:_="" ns2:_="" ns3:_="">
    <xsd:import namespace="http://schemas.microsoft.com/sharepoint/v3"/>
    <xsd:import namespace="c1d663c4-8794-4346-98e9-23eab9413e48"/>
    <xsd:import namespace="ef1c0430-ae91-4eb3-b637-7a8ed39e35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genskaper för enhetlig efterlevnadsprincip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Gränssnittsåtgärd för enhetlig efterlevnadsprincip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d663c4-8794-4346-98e9-23eab9413e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4ea22d0b-66bc-42cb-809c-20a0c329fc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c0430-ae91-4eb3-b637-7a8ed39e358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dd3e6f2-275e-4d1a-a693-f84b184f34ba}" ma:internalName="TaxCatchAll" ma:showField="CatchAllData" ma:web="ef1c0430-ae91-4eb3-b637-7a8ed39e35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f1c0430-ae91-4eb3-b637-7a8ed39e358a" xsi:nil="true"/>
    <_ip_UnifiedCompliancePolicyProperties xmlns="http://schemas.microsoft.com/sharepoint/v3" xsi:nil="true"/>
    <lcf76f155ced4ddcb4097134ff3c332f xmlns="c1d663c4-8794-4346-98e9-23eab9413e4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9473ED-7BEB-4BE8-A7C2-638DE891CB85}"/>
</file>

<file path=customXml/itemProps2.xml><?xml version="1.0" encoding="utf-8"?>
<ds:datastoreItem xmlns:ds="http://schemas.openxmlformats.org/officeDocument/2006/customXml" ds:itemID="{486B1C7B-125F-46E9-9324-9DCCBD73C0AC}"/>
</file>

<file path=customXml/itemProps3.xml><?xml version="1.0" encoding="utf-8"?>
<ds:datastoreItem xmlns:ds="http://schemas.openxmlformats.org/officeDocument/2006/customXml" ds:itemID="{48D712A0-4F86-4EEB-ABA3-61392DB89E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9</vt:i4>
      </vt:variant>
    </vt:vector>
  </HeadingPairs>
  <TitlesOfParts>
    <vt:vector size="15" baseType="lpstr">
      <vt:lpstr>INFÖR 2026</vt:lpstr>
      <vt:lpstr>MANUAL</vt:lpstr>
      <vt:lpstr>REGISTER</vt:lpstr>
      <vt:lpstr>KORT 1</vt:lpstr>
      <vt:lpstr>KORT 2</vt:lpstr>
      <vt:lpstr>KORT 3</vt:lpstr>
      <vt:lpstr>L</vt:lpstr>
      <vt:lpstr>RE</vt:lpstr>
      <vt:lpstr>'INFÖR 2026'!Utskriftsområde</vt:lpstr>
      <vt:lpstr>'KORT 1'!Utskriftsområde</vt:lpstr>
      <vt:lpstr>'KORT 2'!Utskriftsområde</vt:lpstr>
      <vt:lpstr>'KORT 3'!Utskriftsområde</vt:lpstr>
      <vt:lpstr>MANUAL!Utskriftsområde</vt:lpstr>
      <vt:lpstr>REGISTER!Utskriftsområde</vt:lpstr>
      <vt:lpstr>REGISTER!Utskriftsrubriker</vt:lpstr>
    </vt:vector>
  </TitlesOfParts>
  <Company>MH KONSULT@TELIA.COM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Häggström</dc:creator>
  <cp:lastModifiedBy>Mikael Häggström</cp:lastModifiedBy>
  <cp:lastPrinted>2013-11-28T08:43:57Z</cp:lastPrinted>
  <dcterms:created xsi:type="dcterms:W3CDTF">2001-12-14T12:15:31Z</dcterms:created>
  <dcterms:modified xsi:type="dcterms:W3CDTF">2025-12-08T09:53:51Z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0x010100C42A0E532006A64F913384BB02088C8D</vt:lpwstr>
  </property>
</Properties>
</file>